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25D268DB-2F29-403A-93E0-C9DA621168B4}" xr6:coauthVersionLast="46" xr6:coauthVersionMax="46" xr10:uidLastSave="{00000000-0000-0000-0000-000000000000}"/>
  <bookViews>
    <workbookView xWindow="10320" yWindow="4224" windowWidth="30960" windowHeight="12012" activeTab="3" xr2:uid="{00000000-000D-0000-FFFF-FFFF00000000}"/>
  </bookViews>
  <sheets>
    <sheet name="LOG" sheetId="33" r:id="rId1"/>
    <sheet name="Intro" sheetId="34" r:id="rId2"/>
    <sheet name="DH data costs" sheetId="20" r:id="rId3"/>
    <sheet name="DH data potentials" sheetId="21" r:id="rId4"/>
    <sheet name="DH distribution eff SE" sheetId="35" r:id="rId5"/>
    <sheet name="DHareas_potentials" sheetId="22" r:id="rId6"/>
    <sheet name="Next_to_DH_pot_costs" sheetId="23" r:id="rId7"/>
    <sheet name="Heat_exchangers" sheetId="24" r:id="rId8"/>
    <sheet name="DH_areas" sheetId="25" r:id="rId9"/>
    <sheet name="Next_to_DH_areas" sheetId="26" r:id="rId10"/>
    <sheet name="Connecting shares (%)" sheetId="27" r:id="rId11"/>
    <sheet name="Next_to_DH_E_C" sheetId="28" r:id="rId12"/>
    <sheet name="Next_to_DH_E_D" sheetId="29" r:id="rId13"/>
    <sheet name="Next_to_DH_W_C" sheetId="30" r:id="rId14"/>
    <sheet name="Next_to_DH_W_D" sheetId="31" r:id="rId15"/>
    <sheet name="Grpahs_Next_to_DH" sheetId="32" r:id="rId16"/>
  </sheets>
  <externalReferences>
    <externalReference r:id="rId17"/>
    <externalReference r:id="rId18"/>
  </externalReferences>
  <definedNames>
    <definedName name="_xlnm._FilterDatabase" localSheetId="8" hidden="1">DH_areas!$A$1:$AJ$963</definedName>
    <definedName name="_xlnm._FilterDatabase" localSheetId="9" hidden="1">Next_to_DH_areas!$A$1:$AS$963</definedName>
    <definedName name="_xlnm._FilterDatabase" localSheetId="12" hidden="1">Next_to_DH_E_D!#REF!</definedName>
    <definedName name="DHAreas_1" localSheetId="8">DH_areas!$A$1:$R$963</definedName>
    <definedName name="FID_1">[1]AGR_Fuels!$A$2</definedName>
    <definedName name="FIXWSTBP">'[2]O&amp;M waste '!$C$4</definedName>
    <definedName name="NextToDHAreas_1" localSheetId="9">Next_to_DH_areas!$A$1:$S$817</definedName>
    <definedName name="VARWSTBO">'[2]O&amp;M waste '!$D$5</definedName>
    <definedName name="VARWSTBP">'[2]O&amp;M waste 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3" i="21" l="1"/>
  <c r="U43" i="21"/>
  <c r="R43" i="21"/>
  <c r="O43" i="21"/>
  <c r="Y39" i="21"/>
  <c r="Y38" i="21"/>
  <c r="X39" i="21"/>
  <c r="X38" i="21"/>
  <c r="V39" i="21"/>
  <c r="V38" i="21"/>
  <c r="U39" i="21"/>
  <c r="U38" i="21"/>
  <c r="S39" i="21"/>
  <c r="S38" i="21"/>
  <c r="R39" i="21"/>
  <c r="R38" i="21"/>
  <c r="P39" i="21"/>
  <c r="P38" i="21"/>
  <c r="O39" i="21"/>
  <c r="O38" i="21"/>
  <c r="O40" i="21" l="1"/>
  <c r="O32" i="21" s="1"/>
  <c r="F7" i="21" l="1"/>
  <c r="H74" i="35"/>
  <c r="H73" i="35"/>
  <c r="H72" i="35"/>
  <c r="H71" i="35"/>
  <c r="H70" i="35"/>
  <c r="H69" i="35"/>
  <c r="H68" i="35"/>
  <c r="H67" i="35"/>
  <c r="H66" i="35"/>
  <c r="H65" i="35"/>
  <c r="H64" i="35"/>
  <c r="H63" i="35"/>
  <c r="H77" i="35" s="1"/>
  <c r="H78" i="35" s="1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G7" i="35" l="1"/>
  <c r="H8" i="35"/>
  <c r="I9" i="35"/>
  <c r="G11" i="35"/>
  <c r="H12" i="35"/>
  <c r="F10" i="35"/>
  <c r="I8" i="35"/>
  <c r="G10" i="35"/>
  <c r="I12" i="35"/>
  <c r="I7" i="35"/>
  <c r="G9" i="35"/>
  <c r="H10" i="35"/>
  <c r="I11" i="35"/>
  <c r="F8" i="35"/>
  <c r="F12" i="35"/>
  <c r="G8" i="35"/>
  <c r="H9" i="35"/>
  <c r="I10" i="35"/>
  <c r="G12" i="35"/>
  <c r="F9" i="35"/>
  <c r="F7" i="35"/>
  <c r="H7" i="35"/>
  <c r="H11" i="35"/>
  <c r="F11" i="35"/>
  <c r="Y40" i="21" l="1"/>
  <c r="X40" i="21"/>
  <c r="R32" i="21" s="1"/>
  <c r="I7" i="21" s="1"/>
  <c r="V40" i="21"/>
  <c r="U40" i="21"/>
  <c r="S40" i="21"/>
  <c r="P33" i="21" s="1"/>
  <c r="G11" i="21" s="1"/>
  <c r="R40" i="21"/>
  <c r="P32" i="21" s="1"/>
  <c r="G7" i="21" s="1"/>
  <c r="P40" i="21"/>
  <c r="O33" i="21" s="1"/>
  <c r="F11" i="21" s="1"/>
  <c r="R33" i="21"/>
  <c r="I11" i="21" s="1"/>
  <c r="Q33" i="21"/>
  <c r="H11" i="21" s="1"/>
  <c r="Q32" i="21"/>
  <c r="H7" i="21" s="1"/>
  <c r="G9" i="20"/>
  <c r="H9" i="20" s="1"/>
  <c r="I9" i="20" s="1"/>
  <c r="J9" i="20" s="1"/>
  <c r="G6" i="20"/>
  <c r="H6" i="20" s="1"/>
  <c r="I6" i="20" s="1"/>
  <c r="J6" i="20" s="1"/>
  <c r="Q9" i="21"/>
  <c r="Q15" i="21" s="1"/>
  <c r="F40" i="21" s="1"/>
  <c r="Q8" i="21"/>
  <c r="Q14" i="21" s="1"/>
  <c r="F36" i="21" s="1"/>
  <c r="P9" i="21"/>
  <c r="P15" i="21"/>
  <c r="E40" i="21" s="1"/>
  <c r="P8" i="21"/>
  <c r="P14" i="21" s="1"/>
  <c r="E36" i="21" s="1"/>
  <c r="G2" i="31"/>
  <c r="H2" i="31"/>
  <c r="H3" i="31"/>
  <c r="H4" i="31" s="1"/>
  <c r="H5" i="31"/>
  <c r="H6" i="31" s="1"/>
  <c r="H7" i="3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H96" i="31" s="1"/>
  <c r="H97" i="31" s="1"/>
  <c r="H98" i="31" s="1"/>
  <c r="H99" i="31" s="1"/>
  <c r="H100" i="31" s="1"/>
  <c r="H101" i="31" s="1"/>
  <c r="H102" i="31" s="1"/>
  <c r="H103" i="31" s="1"/>
  <c r="H104" i="31" s="1"/>
  <c r="H105" i="31" s="1"/>
  <c r="H106" i="31" s="1"/>
  <c r="H107" i="31" s="1"/>
  <c r="H108" i="31" s="1"/>
  <c r="H109" i="31" s="1"/>
  <c r="H110" i="31" s="1"/>
  <c r="H111" i="31" s="1"/>
  <c r="H112" i="31" s="1"/>
  <c r="H113" i="31" s="1"/>
  <c r="H114" i="31" s="1"/>
  <c r="H115" i="31" s="1"/>
  <c r="H116" i="31" s="1"/>
  <c r="H117" i="31" s="1"/>
  <c r="H118" i="31" s="1"/>
  <c r="H119" i="31" s="1"/>
  <c r="H120" i="31" s="1"/>
  <c r="H121" i="31" s="1"/>
  <c r="H122" i="31" s="1"/>
  <c r="H123" i="31" s="1"/>
  <c r="H124" i="31" s="1"/>
  <c r="H125" i="31" s="1"/>
  <c r="H126" i="31" s="1"/>
  <c r="H127" i="31" s="1"/>
  <c r="H128" i="31" s="1"/>
  <c r="H129" i="31" s="1"/>
  <c r="H130" i="31" s="1"/>
  <c r="H131" i="31" s="1"/>
  <c r="H132" i="31" s="1"/>
  <c r="H133" i="31" s="1"/>
  <c r="H134" i="31" s="1"/>
  <c r="H135" i="31" s="1"/>
  <c r="H136" i="31" s="1"/>
  <c r="H137" i="31" s="1"/>
  <c r="H138" i="31" s="1"/>
  <c r="H139" i="31" s="1"/>
  <c r="H140" i="31" s="1"/>
  <c r="H141" i="31" s="1"/>
  <c r="H142" i="31" s="1"/>
  <c r="H143" i="31" s="1"/>
  <c r="H144" i="31" s="1"/>
  <c r="H145" i="31" s="1"/>
  <c r="H146" i="31" s="1"/>
  <c r="H147" i="31" s="1"/>
  <c r="H148" i="31" s="1"/>
  <c r="H149" i="31" s="1"/>
  <c r="H150" i="31" s="1"/>
  <c r="H151" i="31" s="1"/>
  <c r="H152" i="31" s="1"/>
  <c r="H153" i="31" s="1"/>
  <c r="H154" i="31" s="1"/>
  <c r="H155" i="31" s="1"/>
  <c r="H156" i="31" s="1"/>
  <c r="H157" i="31" s="1"/>
  <c r="H158" i="31" s="1"/>
  <c r="H159" i="31" s="1"/>
  <c r="H160" i="31" s="1"/>
  <c r="H161" i="31" s="1"/>
  <c r="H162" i="31" s="1"/>
  <c r="H163" i="31" s="1"/>
  <c r="H164" i="31" s="1"/>
  <c r="H165" i="31" s="1"/>
  <c r="H166" i="31" s="1"/>
  <c r="H167" i="31" s="1"/>
  <c r="H168" i="31" s="1"/>
  <c r="H169" i="31" s="1"/>
  <c r="H170" i="31" s="1"/>
  <c r="H171" i="31" s="1"/>
  <c r="H172" i="31" s="1"/>
  <c r="H173" i="31" s="1"/>
  <c r="H174" i="31" s="1"/>
  <c r="H175" i="31" s="1"/>
  <c r="H176" i="31" s="1"/>
  <c r="H177" i="31" s="1"/>
  <c r="H178" i="31" s="1"/>
  <c r="H179" i="31" s="1"/>
  <c r="H180" i="31" s="1"/>
  <c r="H181" i="31" s="1"/>
  <c r="H182" i="31" s="1"/>
  <c r="H183" i="31" s="1"/>
  <c r="H184" i="31" s="1"/>
  <c r="H185" i="31" s="1"/>
  <c r="H186" i="31" s="1"/>
  <c r="H187" i="31" s="1"/>
  <c r="H188" i="31" s="1"/>
  <c r="H189" i="31" s="1"/>
  <c r="H190" i="31" s="1"/>
  <c r="H191" i="31" s="1"/>
  <c r="H192" i="31" s="1"/>
  <c r="H193" i="31" s="1"/>
  <c r="H194" i="31" s="1"/>
  <c r="H195" i="31" s="1"/>
  <c r="H196" i="31" s="1"/>
  <c r="H197" i="31" s="1"/>
  <c r="H198" i="31" s="1"/>
  <c r="H199" i="31" s="1"/>
  <c r="H200" i="31" s="1"/>
  <c r="H201" i="31" s="1"/>
  <c r="H202" i="31" s="1"/>
  <c r="H203" i="31" s="1"/>
  <c r="H204" i="31" s="1"/>
  <c r="H205" i="31" s="1"/>
  <c r="H206" i="31" s="1"/>
  <c r="H207" i="31" s="1"/>
  <c r="H208" i="31" s="1"/>
  <c r="H209" i="31" s="1"/>
  <c r="H210" i="31" s="1"/>
  <c r="H211" i="31" s="1"/>
  <c r="H212" i="31" s="1"/>
  <c r="H213" i="31" s="1"/>
  <c r="H214" i="31" s="1"/>
  <c r="H215" i="31" s="1"/>
  <c r="H216" i="31" s="1"/>
  <c r="H217" i="31" s="1"/>
  <c r="H218" i="31" s="1"/>
  <c r="H219" i="31" s="1"/>
  <c r="H220" i="31" s="1"/>
  <c r="H221" i="31" s="1"/>
  <c r="H222" i="31" s="1"/>
  <c r="H223" i="31" s="1"/>
  <c r="H224" i="31" s="1"/>
  <c r="H225" i="31" s="1"/>
  <c r="H226" i="31" s="1"/>
  <c r="H227" i="31" s="1"/>
  <c r="H228" i="31" s="1"/>
  <c r="H229" i="31" s="1"/>
  <c r="H230" i="31" s="1"/>
  <c r="H231" i="31" s="1"/>
  <c r="H232" i="31" s="1"/>
  <c r="H233" i="31" s="1"/>
  <c r="H234" i="31" s="1"/>
  <c r="H235" i="31" s="1"/>
  <c r="H236" i="31" s="1"/>
  <c r="H237" i="31" s="1"/>
  <c r="H238" i="31" s="1"/>
  <c r="H239" i="31" s="1"/>
  <c r="H240" i="31" s="1"/>
  <c r="H241" i="31" s="1"/>
  <c r="H242" i="31" s="1"/>
  <c r="H243" i="31" s="1"/>
  <c r="H244" i="31" s="1"/>
  <c r="H245" i="31" s="1"/>
  <c r="H246" i="31" s="1"/>
  <c r="H247" i="31" s="1"/>
  <c r="H248" i="31" s="1"/>
  <c r="H249" i="31" s="1"/>
  <c r="H250" i="31" s="1"/>
  <c r="H251" i="31" s="1"/>
  <c r="H252" i="31" s="1"/>
  <c r="H253" i="31" s="1"/>
  <c r="H254" i="31" s="1"/>
  <c r="H255" i="31" s="1"/>
  <c r="H256" i="31" s="1"/>
  <c r="H257" i="31" s="1"/>
  <c r="H258" i="31" s="1"/>
  <c r="H259" i="31" s="1"/>
  <c r="H260" i="31" s="1"/>
  <c r="H261" i="31" s="1"/>
  <c r="H262" i="31" s="1"/>
  <c r="H263" i="31" s="1"/>
  <c r="H264" i="31" s="1"/>
  <c r="H265" i="31" s="1"/>
  <c r="H266" i="31" s="1"/>
  <c r="H267" i="31" s="1"/>
  <c r="H268" i="31" s="1"/>
  <c r="H269" i="31" s="1"/>
  <c r="H270" i="31" s="1"/>
  <c r="H271" i="31" s="1"/>
  <c r="H272" i="31" s="1"/>
  <c r="H273" i="31" s="1"/>
  <c r="H274" i="31" s="1"/>
  <c r="H275" i="31" s="1"/>
  <c r="H276" i="31" s="1"/>
  <c r="H277" i="31" s="1"/>
  <c r="H278" i="31" s="1"/>
  <c r="H279" i="31" s="1"/>
  <c r="H280" i="31" s="1"/>
  <c r="H281" i="31" s="1"/>
  <c r="H282" i="31" s="1"/>
  <c r="H283" i="31" s="1"/>
  <c r="H284" i="31" s="1"/>
  <c r="H285" i="31" s="1"/>
  <c r="H286" i="31" s="1"/>
  <c r="H287" i="31" s="1"/>
  <c r="H288" i="31" s="1"/>
  <c r="H6" i="23" s="1"/>
  <c r="I6" i="23" s="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56" i="31"/>
  <c r="G157" i="31"/>
  <c r="G158" i="31"/>
  <c r="G159" i="31"/>
  <c r="G160" i="31"/>
  <c r="G161" i="31"/>
  <c r="G162" i="31"/>
  <c r="G163" i="31"/>
  <c r="G164" i="31"/>
  <c r="G165" i="31"/>
  <c r="G166" i="31"/>
  <c r="G167" i="31"/>
  <c r="G168" i="31"/>
  <c r="G169" i="31"/>
  <c r="G170" i="31"/>
  <c r="G171" i="31"/>
  <c r="G172" i="31"/>
  <c r="G173" i="31"/>
  <c r="G174" i="31"/>
  <c r="G175" i="31"/>
  <c r="G176" i="31"/>
  <c r="G177" i="31"/>
  <c r="G178" i="31"/>
  <c r="G179" i="31"/>
  <c r="G180" i="31"/>
  <c r="G181" i="31"/>
  <c r="G182" i="31"/>
  <c r="G183" i="31"/>
  <c r="G184" i="31"/>
  <c r="G185" i="31"/>
  <c r="G186" i="31"/>
  <c r="G187" i="31"/>
  <c r="G188" i="31"/>
  <c r="G189" i="31"/>
  <c r="G190" i="31"/>
  <c r="G191" i="31"/>
  <c r="G192" i="31"/>
  <c r="G193" i="31"/>
  <c r="G194" i="31"/>
  <c r="G195" i="31"/>
  <c r="G196" i="31"/>
  <c r="G197" i="31"/>
  <c r="G198" i="31"/>
  <c r="G199" i="31"/>
  <c r="G200" i="31"/>
  <c r="G201" i="31"/>
  <c r="G202" i="31"/>
  <c r="G203" i="31"/>
  <c r="G204" i="31"/>
  <c r="G205" i="31"/>
  <c r="G206" i="31"/>
  <c r="G207" i="31"/>
  <c r="G208" i="31"/>
  <c r="G209" i="31"/>
  <c r="G210" i="31"/>
  <c r="G211" i="31"/>
  <c r="G212" i="31"/>
  <c r="G213" i="31"/>
  <c r="G214" i="31"/>
  <c r="G215" i="31"/>
  <c r="G216" i="31"/>
  <c r="G217" i="31"/>
  <c r="G218" i="31"/>
  <c r="G219" i="31"/>
  <c r="G220" i="31"/>
  <c r="G221" i="31"/>
  <c r="G222" i="31"/>
  <c r="G223" i="31"/>
  <c r="G224" i="31"/>
  <c r="G225" i="31"/>
  <c r="G226" i="31"/>
  <c r="G227" i="31"/>
  <c r="G228" i="31"/>
  <c r="G229" i="31"/>
  <c r="G230" i="31"/>
  <c r="G231" i="31"/>
  <c r="G232" i="31"/>
  <c r="G233" i="31"/>
  <c r="G234" i="31"/>
  <c r="G235" i="31"/>
  <c r="G236" i="31"/>
  <c r="G237" i="31"/>
  <c r="G238" i="31"/>
  <c r="G239" i="31"/>
  <c r="G240" i="31"/>
  <c r="G241" i="31"/>
  <c r="G242" i="31"/>
  <c r="G243" i="31"/>
  <c r="G244" i="31"/>
  <c r="G245" i="31"/>
  <c r="G246" i="31"/>
  <c r="G247" i="31"/>
  <c r="G248" i="31"/>
  <c r="G249" i="31"/>
  <c r="G250" i="31"/>
  <c r="G251" i="31"/>
  <c r="G252" i="31"/>
  <c r="G253" i="31"/>
  <c r="G254" i="31"/>
  <c r="G255" i="31"/>
  <c r="G256" i="31"/>
  <c r="G257" i="31"/>
  <c r="G258" i="31"/>
  <c r="G259" i="31"/>
  <c r="G260" i="31"/>
  <c r="G261" i="31"/>
  <c r="G262" i="31"/>
  <c r="G263" i="31"/>
  <c r="G264" i="31"/>
  <c r="G265" i="31"/>
  <c r="G266" i="31"/>
  <c r="G267" i="31"/>
  <c r="G268" i="31"/>
  <c r="G269" i="31"/>
  <c r="G270" i="31"/>
  <c r="G271" i="31"/>
  <c r="G272" i="31"/>
  <c r="G273" i="31"/>
  <c r="G274" i="31"/>
  <c r="G275" i="31"/>
  <c r="G276" i="31"/>
  <c r="G277" i="31"/>
  <c r="G278" i="31"/>
  <c r="G279" i="31"/>
  <c r="G280" i="31"/>
  <c r="G281" i="31"/>
  <c r="G282" i="31"/>
  <c r="G283" i="31"/>
  <c r="G284" i="31"/>
  <c r="G285" i="31"/>
  <c r="G286" i="31"/>
  <c r="G287" i="31"/>
  <c r="G288" i="31"/>
  <c r="G289" i="31"/>
  <c r="G290" i="31"/>
  <c r="G291" i="31"/>
  <c r="G292" i="31"/>
  <c r="G293" i="31"/>
  <c r="G294" i="31"/>
  <c r="G295" i="31"/>
  <c r="G296" i="31"/>
  <c r="G297" i="31"/>
  <c r="G298" i="31"/>
  <c r="G299" i="31"/>
  <c r="G300" i="31"/>
  <c r="G301" i="31"/>
  <c r="G302" i="31"/>
  <c r="G303" i="31"/>
  <c r="G304" i="31"/>
  <c r="G305" i="31"/>
  <c r="G306" i="31"/>
  <c r="G307" i="31"/>
  <c r="G308" i="31"/>
  <c r="G309" i="31"/>
  <c r="G310" i="31"/>
  <c r="G311" i="31"/>
  <c r="G312" i="31"/>
  <c r="G313" i="31"/>
  <c r="G314" i="31"/>
  <c r="G315" i="31"/>
  <c r="G316" i="31"/>
  <c r="G317" i="31"/>
  <c r="G318" i="31"/>
  <c r="G319" i="31"/>
  <c r="G320" i="31"/>
  <c r="G321" i="31"/>
  <c r="G322" i="31"/>
  <c r="G323" i="31"/>
  <c r="G324" i="31"/>
  <c r="G325" i="31"/>
  <c r="G326" i="31"/>
  <c r="G327" i="31"/>
  <c r="G328" i="31"/>
  <c r="G329" i="31"/>
  <c r="G330" i="31"/>
  <c r="G331" i="31"/>
  <c r="G332" i="31"/>
  <c r="G333" i="31"/>
  <c r="G334" i="31"/>
  <c r="G335" i="31"/>
  <c r="G336" i="31"/>
  <c r="G337" i="31"/>
  <c r="G338" i="31"/>
  <c r="G339" i="31"/>
  <c r="G340" i="31"/>
  <c r="G341" i="31"/>
  <c r="G342" i="31"/>
  <c r="G343" i="31"/>
  <c r="G344" i="31"/>
  <c r="G345" i="31"/>
  <c r="G346" i="31"/>
  <c r="G347" i="31"/>
  <c r="G348" i="31"/>
  <c r="G349" i="31"/>
  <c r="G350" i="31"/>
  <c r="G351" i="31"/>
  <c r="G352" i="31"/>
  <c r="G353" i="31"/>
  <c r="G354" i="31"/>
  <c r="G355" i="31"/>
  <c r="G356" i="31"/>
  <c r="G357" i="31"/>
  <c r="G358" i="31"/>
  <c r="G359" i="31"/>
  <c r="G360" i="31"/>
  <c r="G361" i="31"/>
  <c r="G362" i="31"/>
  <c r="G363" i="31"/>
  <c r="G364" i="31"/>
  <c r="G365" i="31"/>
  <c r="G366" i="31"/>
  <c r="G367" i="31"/>
  <c r="G368" i="31"/>
  <c r="G369" i="31"/>
  <c r="G370" i="31"/>
  <c r="G371" i="31"/>
  <c r="G372" i="31"/>
  <c r="G373" i="31"/>
  <c r="G374" i="31"/>
  <c r="G375" i="31"/>
  <c r="G376" i="31"/>
  <c r="G377" i="31"/>
  <c r="G378" i="31"/>
  <c r="G379" i="31"/>
  <c r="G380" i="31"/>
  <c r="G381" i="31"/>
  <c r="G382" i="31"/>
  <c r="G383" i="31"/>
  <c r="G384" i="31"/>
  <c r="G385" i="31"/>
  <c r="G386" i="31"/>
  <c r="G387" i="31"/>
  <c r="G388" i="31"/>
  <c r="G389" i="31"/>
  <c r="G390" i="31"/>
  <c r="G391" i="31"/>
  <c r="G392" i="31"/>
  <c r="G393" i="31"/>
  <c r="G394" i="31"/>
  <c r="G395" i="31"/>
  <c r="G396" i="31"/>
  <c r="G397" i="31"/>
  <c r="G398" i="31"/>
  <c r="G399" i="31"/>
  <c r="G400" i="31"/>
  <c r="G401" i="31"/>
  <c r="G402" i="31"/>
  <c r="G403" i="31"/>
  <c r="G404" i="31"/>
  <c r="G405" i="31"/>
  <c r="G406" i="31"/>
  <c r="G407" i="31"/>
  <c r="G408" i="31"/>
  <c r="G409" i="31"/>
  <c r="G410" i="31"/>
  <c r="G411" i="31"/>
  <c r="G412" i="31"/>
  <c r="G413" i="31"/>
  <c r="G414" i="31"/>
  <c r="G415" i="31"/>
  <c r="G416" i="31"/>
  <c r="G417" i="31"/>
  <c r="G418" i="31"/>
  <c r="G419" i="31"/>
  <c r="G420" i="31"/>
  <c r="G421" i="31"/>
  <c r="G422" i="31"/>
  <c r="G423" i="31"/>
  <c r="G424" i="31"/>
  <c r="G425" i="31"/>
  <c r="G426" i="31"/>
  <c r="G427" i="31"/>
  <c r="G428" i="31"/>
  <c r="G429" i="31"/>
  <c r="G430" i="31"/>
  <c r="G431" i="31"/>
  <c r="G432" i="31"/>
  <c r="G433" i="31"/>
  <c r="G434" i="31"/>
  <c r="G435" i="31"/>
  <c r="G436" i="31"/>
  <c r="G437" i="31"/>
  <c r="G438" i="31"/>
  <c r="G439" i="31"/>
  <c r="G440" i="31"/>
  <c r="G441" i="31"/>
  <c r="G442" i="31"/>
  <c r="G443" i="31"/>
  <c r="G444" i="31"/>
  <c r="G445" i="31"/>
  <c r="G446" i="31"/>
  <c r="G447" i="31"/>
  <c r="G448" i="31"/>
  <c r="G449" i="31"/>
  <c r="G2" i="30"/>
  <c r="H2" i="30"/>
  <c r="H3" i="30" s="1"/>
  <c r="H4" i="30" s="1"/>
  <c r="H5" i="30" s="1"/>
  <c r="H6" i="30" s="1"/>
  <c r="H7" i="30" s="1"/>
  <c r="H8" i="30" s="1"/>
  <c r="G3" i="30"/>
  <c r="H9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129" i="30"/>
  <c r="G130" i="30"/>
  <c r="G131" i="30"/>
  <c r="G132" i="30"/>
  <c r="G133" i="30"/>
  <c r="G134" i="30"/>
  <c r="G135" i="30"/>
  <c r="G136" i="30"/>
  <c r="G137" i="30"/>
  <c r="G138" i="30"/>
  <c r="G139" i="30"/>
  <c r="G140" i="30"/>
  <c r="G141" i="30"/>
  <c r="G142" i="30"/>
  <c r="G143" i="30"/>
  <c r="G144" i="30"/>
  <c r="G145" i="30"/>
  <c r="G146" i="30"/>
  <c r="G147" i="30"/>
  <c r="G148" i="30"/>
  <c r="G149" i="30"/>
  <c r="G150" i="30"/>
  <c r="G151" i="30"/>
  <c r="G152" i="30"/>
  <c r="G153" i="30"/>
  <c r="G154" i="30"/>
  <c r="G155" i="30"/>
  <c r="G156" i="30"/>
  <c r="G157" i="30"/>
  <c r="G158" i="30"/>
  <c r="G2" i="29"/>
  <c r="H2" i="29"/>
  <c r="H3" i="29"/>
  <c r="H4" i="29"/>
  <c r="H5" i="29"/>
  <c r="H6" i="29" s="1"/>
  <c r="H7" i="29" s="1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74" i="29" s="1"/>
  <c r="H75" i="29" s="1"/>
  <c r="H76" i="29" s="1"/>
  <c r="H77" i="29" s="1"/>
  <c r="H78" i="29" s="1"/>
  <c r="H79" i="29" s="1"/>
  <c r="H80" i="29" s="1"/>
  <c r="H81" i="29" s="1"/>
  <c r="H82" i="29" s="1"/>
  <c r="H83" i="29" s="1"/>
  <c r="H84" i="29" s="1"/>
  <c r="H85" i="29" s="1"/>
  <c r="H86" i="29" s="1"/>
  <c r="H87" i="29" s="1"/>
  <c r="H88" i="29" s="1"/>
  <c r="H89" i="29" s="1"/>
  <c r="H90" i="29" s="1"/>
  <c r="H91" i="29" s="1"/>
  <c r="H92" i="29" s="1"/>
  <c r="H93" i="29" s="1"/>
  <c r="H94" i="29" s="1"/>
  <c r="H95" i="29" s="1"/>
  <c r="H96" i="29" s="1"/>
  <c r="H97" i="29" s="1"/>
  <c r="H98" i="29" s="1"/>
  <c r="H99" i="29" s="1"/>
  <c r="H100" i="29" s="1"/>
  <c r="H101" i="29" s="1"/>
  <c r="H102" i="29" s="1"/>
  <c r="H103" i="29" s="1"/>
  <c r="H104" i="29" s="1"/>
  <c r="H105" i="29" s="1"/>
  <c r="H106" i="29" s="1"/>
  <c r="H107" i="29" s="1"/>
  <c r="H108" i="29" s="1"/>
  <c r="H109" i="29" s="1"/>
  <c r="H110" i="29" s="1"/>
  <c r="H111" i="29" s="1"/>
  <c r="H112" i="29" s="1"/>
  <c r="H113" i="29" s="1"/>
  <c r="H114" i="29" s="1"/>
  <c r="H115" i="29" s="1"/>
  <c r="H116" i="29" s="1"/>
  <c r="H117" i="29" s="1"/>
  <c r="H118" i="29" s="1"/>
  <c r="H119" i="29" s="1"/>
  <c r="H120" i="29" s="1"/>
  <c r="H121" i="29" s="1"/>
  <c r="H122" i="29" s="1"/>
  <c r="H123" i="29" s="1"/>
  <c r="H124" i="29" s="1"/>
  <c r="H125" i="29" s="1"/>
  <c r="H126" i="29" s="1"/>
  <c r="H127" i="29" s="1"/>
  <c r="H128" i="29" s="1"/>
  <c r="H129" i="29" s="1"/>
  <c r="H130" i="29" s="1"/>
  <c r="H131" i="29" s="1"/>
  <c r="H132" i="29" s="1"/>
  <c r="H133" i="29" s="1"/>
  <c r="H134" i="29" s="1"/>
  <c r="H135" i="29" s="1"/>
  <c r="H136" i="29" s="1"/>
  <c r="H137" i="29" s="1"/>
  <c r="H138" i="29" s="1"/>
  <c r="H139" i="29" s="1"/>
  <c r="H140" i="29" s="1"/>
  <c r="H141" i="29" s="1"/>
  <c r="H142" i="29" s="1"/>
  <c r="H143" i="29" s="1"/>
  <c r="H144" i="29" s="1"/>
  <c r="H145" i="29" s="1"/>
  <c r="H4" i="23" s="1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2" i="28"/>
  <c r="H2" i="28"/>
  <c r="H3" i="28" s="1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T2" i="26"/>
  <c r="AK2" i="26" s="1"/>
  <c r="U2" i="26"/>
  <c r="AL2" i="26" s="1"/>
  <c r="V2" i="26"/>
  <c r="AM2" i="26" s="1"/>
  <c r="W2" i="26"/>
  <c r="X2" i="26"/>
  <c r="Y2" i="26"/>
  <c r="Z2" i="26"/>
  <c r="AA2" i="26"/>
  <c r="AB2" i="26"/>
  <c r="AO2" i="26" s="1"/>
  <c r="AC2" i="26"/>
  <c r="AD2" i="26"/>
  <c r="AE2" i="26"/>
  <c r="AF2" i="26"/>
  <c r="AG2" i="26"/>
  <c r="AP2" i="26" s="1"/>
  <c r="AH2" i="26"/>
  <c r="AQ2" i="26" s="1"/>
  <c r="AI2" i="26"/>
  <c r="AR2" i="26" s="1"/>
  <c r="T3" i="26"/>
  <c r="AK3" i="26" s="1"/>
  <c r="U3" i="26"/>
  <c r="V3" i="26"/>
  <c r="W3" i="26"/>
  <c r="X3" i="26"/>
  <c r="Y3" i="26"/>
  <c r="AL3" i="26" s="1"/>
  <c r="Z3" i="26"/>
  <c r="AA3" i="26"/>
  <c r="AB3" i="26"/>
  <c r="AO3" i="26" s="1"/>
  <c r="AC3" i="26"/>
  <c r="AD3" i="26"/>
  <c r="AE3" i="26"/>
  <c r="AF3" i="26"/>
  <c r="AG3" i="26"/>
  <c r="AP3" i="26" s="1"/>
  <c r="AH3" i="26"/>
  <c r="AQ3" i="26" s="1"/>
  <c r="AI3" i="26"/>
  <c r="AN3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P4" i="26" s="1"/>
  <c r="AH4" i="26"/>
  <c r="AQ4" i="26" s="1"/>
  <c r="AI4" i="26"/>
  <c r="AK4" i="26"/>
  <c r="AL4" i="26"/>
  <c r="AM4" i="26"/>
  <c r="AN4" i="26"/>
  <c r="AR4" i="26"/>
  <c r="T5" i="26"/>
  <c r="U5" i="26"/>
  <c r="V5" i="26"/>
  <c r="AM5" i="26" s="1"/>
  <c r="W5" i="26"/>
  <c r="X5" i="26"/>
  <c r="Y5" i="26"/>
  <c r="Z5" i="26"/>
  <c r="AA5" i="26"/>
  <c r="AB5" i="26"/>
  <c r="AC5" i="26"/>
  <c r="AD5" i="26"/>
  <c r="AE5" i="26"/>
  <c r="AR5" i="26" s="1"/>
  <c r="AF5" i="26"/>
  <c r="AG5" i="26"/>
  <c r="AH5" i="26"/>
  <c r="AI5" i="26"/>
  <c r="AK5" i="26"/>
  <c r="AL5" i="26"/>
  <c r="AN5" i="26"/>
  <c r="AO5" i="26"/>
  <c r="AP5" i="26"/>
  <c r="AQ5" i="26"/>
  <c r="T6" i="26"/>
  <c r="U6" i="26"/>
  <c r="AL6" i="26" s="1"/>
  <c r="V6" i="26"/>
  <c r="W6" i="26"/>
  <c r="AN6" i="26" s="1"/>
  <c r="X6" i="26"/>
  <c r="Y6" i="26"/>
  <c r="Z6" i="26"/>
  <c r="AM6" i="26" s="1"/>
  <c r="AA6" i="26"/>
  <c r="AB6" i="26"/>
  <c r="AC6" i="26"/>
  <c r="AD6" i="26"/>
  <c r="AE6" i="26"/>
  <c r="AF6" i="26"/>
  <c r="AG6" i="26"/>
  <c r="AH6" i="26"/>
  <c r="AQ6" i="26" s="1"/>
  <c r="AI6" i="26"/>
  <c r="AK6" i="26"/>
  <c r="AO6" i="26"/>
  <c r="AP6" i="26"/>
  <c r="AR6" i="26"/>
  <c r="T7" i="26"/>
  <c r="AK7" i="26" s="1"/>
  <c r="U7" i="26"/>
  <c r="AL7" i="26" s="1"/>
  <c r="V7" i="26"/>
  <c r="W7" i="26"/>
  <c r="AN7" i="26" s="1"/>
  <c r="X7" i="26"/>
  <c r="Y7" i="26"/>
  <c r="Z7" i="26"/>
  <c r="AA7" i="26"/>
  <c r="AB7" i="26"/>
  <c r="AC7" i="26"/>
  <c r="AD7" i="26"/>
  <c r="AQ7" i="26" s="1"/>
  <c r="AE7" i="26"/>
  <c r="AF7" i="26"/>
  <c r="AG7" i="26"/>
  <c r="AH7" i="26"/>
  <c r="AI7" i="26"/>
  <c r="AM7" i="26"/>
  <c r="AO7" i="26"/>
  <c r="AP7" i="26"/>
  <c r="AR7" i="26"/>
  <c r="T8" i="26"/>
  <c r="U8" i="26"/>
  <c r="V8" i="26"/>
  <c r="AM8" i="26" s="1"/>
  <c r="W8" i="26"/>
  <c r="X8" i="26"/>
  <c r="Y8" i="26"/>
  <c r="Z8" i="26"/>
  <c r="AA8" i="26"/>
  <c r="AB8" i="26"/>
  <c r="AC8" i="26"/>
  <c r="AP8" i="26" s="1"/>
  <c r="AD8" i="26"/>
  <c r="AE8" i="26"/>
  <c r="AR8" i="26" s="1"/>
  <c r="AF8" i="26"/>
  <c r="AO8" i="26" s="1"/>
  <c r="AG8" i="26"/>
  <c r="AH8" i="26"/>
  <c r="AQ8" i="26" s="1"/>
  <c r="AI8" i="26"/>
  <c r="T9" i="26"/>
  <c r="U9" i="26"/>
  <c r="V9" i="26"/>
  <c r="W9" i="26"/>
  <c r="AN9" i="26" s="1"/>
  <c r="X9" i="26"/>
  <c r="Y9" i="26"/>
  <c r="Z9" i="26"/>
  <c r="AA9" i="26"/>
  <c r="AB9" i="26"/>
  <c r="AO9" i="26" s="1"/>
  <c r="AC9" i="26"/>
  <c r="AD9" i="26"/>
  <c r="AE9" i="26"/>
  <c r="AF9" i="26"/>
  <c r="AG9" i="26"/>
  <c r="AP9" i="26" s="1"/>
  <c r="AH9" i="26"/>
  <c r="AQ9" i="26" s="1"/>
  <c r="AI9" i="26"/>
  <c r="AK9" i="26"/>
  <c r="AM9" i="26"/>
  <c r="T10" i="26"/>
  <c r="AK10" i="26" s="1"/>
  <c r="U10" i="26"/>
  <c r="V10" i="26"/>
  <c r="W10" i="26"/>
  <c r="AN10" i="26" s="1"/>
  <c r="X10" i="26"/>
  <c r="Y10" i="26"/>
  <c r="Z10" i="26"/>
  <c r="AA10" i="26"/>
  <c r="AB10" i="26"/>
  <c r="AC10" i="26"/>
  <c r="AD10" i="26"/>
  <c r="AE10" i="26"/>
  <c r="AF10" i="26"/>
  <c r="AO10" i="26" s="1"/>
  <c r="AG10" i="26"/>
  <c r="AP10" i="26" s="1"/>
  <c r="AH10" i="26"/>
  <c r="AI10" i="26"/>
  <c r="AR10" i="26" s="1"/>
  <c r="AL10" i="26"/>
  <c r="AQ10" i="26"/>
  <c r="T11" i="26"/>
  <c r="U11" i="26"/>
  <c r="V11" i="26"/>
  <c r="W11" i="26"/>
  <c r="X11" i="26"/>
  <c r="AK11" i="26" s="1"/>
  <c r="Y11" i="26"/>
  <c r="Z11" i="26"/>
  <c r="AM11" i="26" s="1"/>
  <c r="AA11" i="26"/>
  <c r="AN11" i="26" s="1"/>
  <c r="AB11" i="26"/>
  <c r="AC11" i="26"/>
  <c r="AD11" i="26"/>
  <c r="AE11" i="26"/>
  <c r="AF11" i="26"/>
  <c r="AG11" i="26"/>
  <c r="AH11" i="26"/>
  <c r="AQ11" i="26" s="1"/>
  <c r="AI11" i="26"/>
  <c r="AR11" i="26" s="1"/>
  <c r="AL11" i="26"/>
  <c r="AP11" i="26"/>
  <c r="T12" i="26"/>
  <c r="AK12" i="26" s="1"/>
  <c r="U12" i="26"/>
  <c r="V12" i="26"/>
  <c r="AM12" i="26" s="1"/>
  <c r="W12" i="26"/>
  <c r="X12" i="26"/>
  <c r="Y12" i="26"/>
  <c r="Z12" i="26"/>
  <c r="AA12" i="26"/>
  <c r="AB12" i="26"/>
  <c r="AC12" i="26"/>
  <c r="AD12" i="26"/>
  <c r="AE12" i="26"/>
  <c r="AF12" i="26"/>
  <c r="AG12" i="26"/>
  <c r="AP12" i="26" s="1"/>
  <c r="AH12" i="26"/>
  <c r="AQ12" i="26" s="1"/>
  <c r="AI12" i="26"/>
  <c r="AR12" i="26" s="1"/>
  <c r="AL12" i="26"/>
  <c r="AN12" i="26"/>
  <c r="AO12" i="26"/>
  <c r="T13" i="26"/>
  <c r="U13" i="26"/>
  <c r="V13" i="26"/>
  <c r="W13" i="26"/>
  <c r="AN13" i="26" s="1"/>
  <c r="X13" i="26"/>
  <c r="Y13" i="26"/>
  <c r="Z13" i="26"/>
  <c r="AA13" i="26"/>
  <c r="AB13" i="26"/>
  <c r="AC13" i="26"/>
  <c r="AD13" i="26"/>
  <c r="AE13" i="26"/>
  <c r="AF13" i="26"/>
  <c r="AG13" i="26"/>
  <c r="AH13" i="26"/>
  <c r="AQ13" i="26" s="1"/>
  <c r="AI13" i="26"/>
  <c r="AR13" i="26" s="1"/>
  <c r="AK13" i="26"/>
  <c r="AL13" i="26"/>
  <c r="AM13" i="26"/>
  <c r="AO13" i="26"/>
  <c r="AP13" i="26"/>
  <c r="T14" i="26"/>
  <c r="AK14" i="26" s="1"/>
  <c r="U14" i="26"/>
  <c r="AL14" i="26" s="1"/>
  <c r="V14" i="26"/>
  <c r="W14" i="26"/>
  <c r="X14" i="26"/>
  <c r="Y14" i="26"/>
  <c r="Z14" i="26"/>
  <c r="AA14" i="26"/>
  <c r="AB14" i="26"/>
  <c r="AC14" i="26"/>
  <c r="AD14" i="26"/>
  <c r="AQ14" i="26" s="1"/>
  <c r="AE14" i="26"/>
  <c r="AF14" i="26"/>
  <c r="AG14" i="26"/>
  <c r="AH14" i="26"/>
  <c r="AI14" i="26"/>
  <c r="AM14" i="26"/>
  <c r="AN14" i="26"/>
  <c r="AO14" i="26"/>
  <c r="AP14" i="26"/>
  <c r="AR14" i="26"/>
  <c r="T15" i="26"/>
  <c r="AK15" i="26" s="1"/>
  <c r="U15" i="26"/>
  <c r="V15" i="26"/>
  <c r="AM15" i="26" s="1"/>
  <c r="W15" i="26"/>
  <c r="AN15" i="26" s="1"/>
  <c r="X15" i="26"/>
  <c r="Y15" i="26"/>
  <c r="Z15" i="26"/>
  <c r="AA15" i="26"/>
  <c r="AB15" i="26"/>
  <c r="AC15" i="26"/>
  <c r="AP15" i="26" s="1"/>
  <c r="AD15" i="26"/>
  <c r="AE15" i="26"/>
  <c r="AR15" i="26" s="1"/>
  <c r="AF15" i="26"/>
  <c r="AO15" i="26" s="1"/>
  <c r="AG15" i="26"/>
  <c r="AH15" i="26"/>
  <c r="AQ15" i="26" s="1"/>
  <c r="AI15" i="26"/>
  <c r="T16" i="26"/>
  <c r="AK16" i="26" s="1"/>
  <c r="U16" i="26"/>
  <c r="AL16" i="26" s="1"/>
  <c r="V16" i="26"/>
  <c r="W16" i="26"/>
  <c r="AN16" i="26" s="1"/>
  <c r="X16" i="26"/>
  <c r="Y16" i="26"/>
  <c r="Z16" i="26"/>
  <c r="AM16" i="26" s="1"/>
  <c r="AA16" i="26"/>
  <c r="AB16" i="26"/>
  <c r="AO16" i="26" s="1"/>
  <c r="AC16" i="26"/>
  <c r="AD16" i="26"/>
  <c r="AE16" i="26"/>
  <c r="AF16" i="26"/>
  <c r="AG16" i="26"/>
  <c r="AH16" i="26"/>
  <c r="AQ16" i="26" s="1"/>
  <c r="AI16" i="26"/>
  <c r="T17" i="26"/>
  <c r="U17" i="26"/>
  <c r="V17" i="26"/>
  <c r="W17" i="26"/>
  <c r="X17" i="26"/>
  <c r="Y17" i="26"/>
  <c r="AL17" i="26" s="1"/>
  <c r="Z17" i="26"/>
  <c r="AA17" i="26"/>
  <c r="AB17" i="26"/>
  <c r="AC17" i="26"/>
  <c r="AD17" i="26"/>
  <c r="AE17" i="26"/>
  <c r="AF17" i="26"/>
  <c r="AG17" i="26"/>
  <c r="AP17" i="26" s="1"/>
  <c r="AH17" i="26"/>
  <c r="AQ17" i="26" s="1"/>
  <c r="AI17" i="26"/>
  <c r="AN17" i="26"/>
  <c r="AO17" i="26"/>
  <c r="T18" i="26"/>
  <c r="U18" i="26"/>
  <c r="V18" i="26"/>
  <c r="W18" i="26"/>
  <c r="X18" i="26"/>
  <c r="AK18" i="26" s="1"/>
  <c r="Y18" i="26"/>
  <c r="Z18" i="26"/>
  <c r="AA18" i="26"/>
  <c r="AB18" i="26"/>
  <c r="AC18" i="26"/>
  <c r="AD18" i="26"/>
  <c r="AE18" i="26"/>
  <c r="AF18" i="26"/>
  <c r="AO18" i="26" s="1"/>
  <c r="AG18" i="26"/>
  <c r="AP18" i="26" s="1"/>
  <c r="AH18" i="26"/>
  <c r="AQ18" i="26" s="1"/>
  <c r="AI18" i="26"/>
  <c r="AL18" i="26"/>
  <c r="AM18" i="26"/>
  <c r="AN18" i="26"/>
  <c r="AR18" i="26"/>
  <c r="T19" i="26"/>
  <c r="AK19" i="26" s="1"/>
  <c r="U19" i="26"/>
  <c r="V19" i="26"/>
  <c r="AM19" i="26" s="1"/>
  <c r="W19" i="26"/>
  <c r="X19" i="26"/>
  <c r="Y19" i="26"/>
  <c r="Z19" i="26"/>
  <c r="AA19" i="26"/>
  <c r="AB19" i="26"/>
  <c r="AC19" i="26"/>
  <c r="AD19" i="26"/>
  <c r="AE19" i="26"/>
  <c r="AF19" i="26"/>
  <c r="AG19" i="26"/>
  <c r="AP19" i="26" s="1"/>
  <c r="AH19" i="26"/>
  <c r="AQ19" i="26" s="1"/>
  <c r="AI19" i="26"/>
  <c r="AR19" i="26" s="1"/>
  <c r="AL19" i="26"/>
  <c r="AN19" i="26"/>
  <c r="AO19" i="26"/>
  <c r="T20" i="26"/>
  <c r="U20" i="26"/>
  <c r="AL20" i="26" s="1"/>
  <c r="V20" i="26"/>
  <c r="W20" i="26"/>
  <c r="AN20" i="26"/>
  <c r="X20" i="26"/>
  <c r="Y20" i="26"/>
  <c r="Z20" i="26"/>
  <c r="AA20" i="26"/>
  <c r="AB20" i="26"/>
  <c r="AC20" i="26"/>
  <c r="AD20" i="26"/>
  <c r="AE20" i="26"/>
  <c r="AF20" i="26"/>
  <c r="AO20" i="26"/>
  <c r="AG20" i="26"/>
  <c r="AP20" i="26" s="1"/>
  <c r="AH20" i="26"/>
  <c r="AI20" i="26"/>
  <c r="AR20" i="26" s="1"/>
  <c r="AK20" i="26"/>
  <c r="AQ20" i="26"/>
  <c r="T21" i="26"/>
  <c r="AK21" i="26" s="1"/>
  <c r="U21" i="26"/>
  <c r="V21" i="26"/>
  <c r="W21" i="26"/>
  <c r="X21" i="26"/>
  <c r="Y21" i="26"/>
  <c r="Z21" i="26"/>
  <c r="AA21" i="26"/>
  <c r="AB21" i="26"/>
  <c r="AO21" i="26" s="1"/>
  <c r="AC21" i="26"/>
  <c r="AP21" i="26" s="1"/>
  <c r="AD21" i="26"/>
  <c r="AE21" i="26"/>
  <c r="AR21" i="26" s="1"/>
  <c r="AF21" i="26"/>
  <c r="AG21" i="26"/>
  <c r="AH21" i="26"/>
  <c r="AI21" i="26"/>
  <c r="AL21" i="26"/>
  <c r="AN21" i="26"/>
  <c r="AQ21" i="26"/>
  <c r="T22" i="26"/>
  <c r="U22" i="26"/>
  <c r="AL22" i="26" s="1"/>
  <c r="V22" i="26"/>
  <c r="W22" i="26"/>
  <c r="X22" i="26"/>
  <c r="Y22" i="26"/>
  <c r="Z22" i="26"/>
  <c r="AA22" i="26"/>
  <c r="AB22" i="26"/>
  <c r="AC22" i="26"/>
  <c r="AD22" i="26"/>
  <c r="AQ22" i="26" s="1"/>
  <c r="AE22" i="26"/>
  <c r="AF22" i="26"/>
  <c r="AO22" i="26" s="1"/>
  <c r="AG22" i="26"/>
  <c r="AH22" i="26"/>
  <c r="AI22" i="26"/>
  <c r="AR22" i="26" s="1"/>
  <c r="AP22" i="26"/>
  <c r="T23" i="26"/>
  <c r="U23" i="26"/>
  <c r="AL23" i="26" s="1"/>
  <c r="V23" i="26"/>
  <c r="AM23" i="26" s="1"/>
  <c r="W23" i="26"/>
  <c r="AN23" i="26" s="1"/>
  <c r="X23" i="26"/>
  <c r="Y23" i="26"/>
  <c r="Z23" i="26"/>
  <c r="AA23" i="26"/>
  <c r="AB23" i="26"/>
  <c r="AC23" i="26"/>
  <c r="AP23" i="26" s="1"/>
  <c r="AD23" i="26"/>
  <c r="AE23" i="26"/>
  <c r="AF23" i="26"/>
  <c r="AG23" i="26"/>
  <c r="AH23" i="26"/>
  <c r="AQ23" i="26" s="1"/>
  <c r="AI23" i="26"/>
  <c r="AK23" i="26"/>
  <c r="T24" i="26"/>
  <c r="U24" i="26"/>
  <c r="V24" i="26"/>
  <c r="W24" i="26"/>
  <c r="AN24" i="26" s="1"/>
  <c r="X24" i="26"/>
  <c r="Y24" i="26"/>
  <c r="Z24" i="26"/>
  <c r="AM24" i="26" s="1"/>
  <c r="AA24" i="26"/>
  <c r="AB24" i="26"/>
  <c r="AO24" i="26" s="1"/>
  <c r="AC24" i="26"/>
  <c r="AD24" i="26"/>
  <c r="AE24" i="26"/>
  <c r="AF24" i="26"/>
  <c r="AG24" i="26"/>
  <c r="AP24" i="26" s="1"/>
  <c r="AH24" i="26"/>
  <c r="AI24" i="26"/>
  <c r="AK24" i="26"/>
  <c r="AR24" i="26"/>
  <c r="T25" i="26"/>
  <c r="U25" i="26"/>
  <c r="V25" i="26"/>
  <c r="W25" i="26"/>
  <c r="X25" i="26"/>
  <c r="Y25" i="26"/>
  <c r="Z25" i="26"/>
  <c r="AA25" i="26"/>
  <c r="AN25" i="26" s="1"/>
  <c r="AB25" i="26"/>
  <c r="AC25" i="26"/>
  <c r="AD25" i="26"/>
  <c r="AE25" i="26"/>
  <c r="AF25" i="26"/>
  <c r="AO25" i="26" s="1"/>
  <c r="AG25" i="26"/>
  <c r="AP25" i="26" s="1"/>
  <c r="AH25" i="26"/>
  <c r="AQ25" i="26" s="1"/>
  <c r="AI25" i="26"/>
  <c r="AR25" i="26" s="1"/>
  <c r="AK25" i="26"/>
  <c r="AL25" i="26"/>
  <c r="AM25" i="26"/>
  <c r="T26" i="26"/>
  <c r="U26" i="26"/>
  <c r="AL26" i="26" s="1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K26" i="26"/>
  <c r="AM26" i="26"/>
  <c r="AN26" i="26"/>
  <c r="AO26" i="26"/>
  <c r="AP26" i="26"/>
  <c r="AQ26" i="26"/>
  <c r="AR26" i="26"/>
  <c r="T27" i="26"/>
  <c r="AK27" i="26" s="1"/>
  <c r="U27" i="26"/>
  <c r="V27" i="26"/>
  <c r="AM27" i="26" s="1"/>
  <c r="W27" i="26"/>
  <c r="X27" i="26"/>
  <c r="Y27" i="26"/>
  <c r="AL27" i="26" s="1"/>
  <c r="Z27" i="26"/>
  <c r="AA27" i="26"/>
  <c r="AB27" i="26"/>
  <c r="AC27" i="26"/>
  <c r="AD27" i="26"/>
  <c r="AE27" i="26"/>
  <c r="AF27" i="26"/>
  <c r="AG27" i="26"/>
  <c r="AP27" i="26" s="1"/>
  <c r="AH27" i="26"/>
  <c r="AI27" i="26"/>
  <c r="AN27" i="26"/>
  <c r="AO27" i="26"/>
  <c r="AQ27" i="26"/>
  <c r="AR27" i="26"/>
  <c r="T28" i="26"/>
  <c r="AK28" i="26" s="1"/>
  <c r="U28" i="26"/>
  <c r="V28" i="26"/>
  <c r="W28" i="26"/>
  <c r="AN28" i="26" s="1"/>
  <c r="X28" i="26"/>
  <c r="Y28" i="26"/>
  <c r="Z28" i="26"/>
  <c r="AA28" i="26"/>
  <c r="AB28" i="26"/>
  <c r="AC28" i="26"/>
  <c r="AP28" i="26" s="1"/>
  <c r="AD28" i="26"/>
  <c r="AE28" i="26"/>
  <c r="AR28" i="26" s="1"/>
  <c r="AF28" i="26"/>
  <c r="AG28" i="26"/>
  <c r="AH28" i="26"/>
  <c r="AI28" i="26"/>
  <c r="AL28" i="26"/>
  <c r="AO28" i="26"/>
  <c r="AQ28" i="26"/>
  <c r="T29" i="26"/>
  <c r="U29" i="26"/>
  <c r="AL29" i="26" s="1"/>
  <c r="V29" i="26"/>
  <c r="W29" i="26"/>
  <c r="AN29" i="26"/>
  <c r="X29" i="26"/>
  <c r="Y29" i="26"/>
  <c r="Z29" i="26"/>
  <c r="AA29" i="26"/>
  <c r="AB29" i="26"/>
  <c r="AC29" i="26"/>
  <c r="AP29" i="26" s="1"/>
  <c r="AD29" i="26"/>
  <c r="AE29" i="26"/>
  <c r="AF29" i="26"/>
  <c r="AG29" i="26"/>
  <c r="AH29" i="26"/>
  <c r="AQ29" i="26" s="1"/>
  <c r="AI29" i="26"/>
  <c r="AO29" i="26"/>
  <c r="T30" i="26"/>
  <c r="U30" i="26"/>
  <c r="V30" i="26"/>
  <c r="W30" i="26"/>
  <c r="X30" i="26"/>
  <c r="Y30" i="26"/>
  <c r="Z30" i="26"/>
  <c r="AM30" i="26" s="1"/>
  <c r="AA30" i="26"/>
  <c r="AB30" i="26"/>
  <c r="AC30" i="26"/>
  <c r="AD30" i="26"/>
  <c r="AQ30" i="26" s="1"/>
  <c r="AE30" i="26"/>
  <c r="AF30" i="26"/>
  <c r="AO30" i="26" s="1"/>
  <c r="AG30" i="26"/>
  <c r="AH30" i="26"/>
  <c r="AI30" i="26"/>
  <c r="AR30" i="26" s="1"/>
  <c r="AL30" i="26"/>
  <c r="T31" i="26"/>
  <c r="U31" i="26"/>
  <c r="V31" i="26"/>
  <c r="W31" i="26"/>
  <c r="X31" i="26"/>
  <c r="Y31" i="26"/>
  <c r="AL31" i="26" s="1"/>
  <c r="Z31" i="26"/>
  <c r="AA31" i="26"/>
  <c r="AN31" i="26" s="1"/>
  <c r="AB31" i="26"/>
  <c r="AC31" i="26"/>
  <c r="AD31" i="26"/>
  <c r="AE31" i="26"/>
  <c r="AF31" i="26"/>
  <c r="AO31" i="26" s="1"/>
  <c r="AG31" i="26"/>
  <c r="AP31" i="26" s="1"/>
  <c r="AH31" i="26"/>
  <c r="AI31" i="26"/>
  <c r="AR31" i="26" s="1"/>
  <c r="AK31" i="26"/>
  <c r="AQ31" i="26"/>
  <c r="T32" i="26"/>
  <c r="AK32" i="26" s="1"/>
  <c r="U32" i="26"/>
  <c r="V32" i="26"/>
  <c r="W32" i="26"/>
  <c r="X32" i="26"/>
  <c r="Y32" i="26"/>
  <c r="AL32" i="26" s="1"/>
  <c r="Z32" i="26"/>
  <c r="AA32" i="26"/>
  <c r="AN32" i="26" s="1"/>
  <c r="AB32" i="26"/>
  <c r="AC32" i="26"/>
  <c r="AD32" i="26"/>
  <c r="AE32" i="26"/>
  <c r="AR32" i="26" s="1"/>
  <c r="AF32" i="26"/>
  <c r="AG32" i="26"/>
  <c r="AP32" i="26" s="1"/>
  <c r="AH32" i="26"/>
  <c r="AQ32" i="26" s="1"/>
  <c r="AI32" i="26"/>
  <c r="AO32" i="26"/>
  <c r="T33" i="26"/>
  <c r="AK33" i="26" s="1"/>
  <c r="U33" i="26"/>
  <c r="V33" i="26"/>
  <c r="AM33" i="26" s="1"/>
  <c r="W33" i="26"/>
  <c r="X33" i="26"/>
  <c r="Y33" i="26"/>
  <c r="Z33" i="26"/>
  <c r="AA33" i="26"/>
  <c r="AB33" i="26"/>
  <c r="AC33" i="26"/>
  <c r="AD33" i="26"/>
  <c r="AE33" i="26"/>
  <c r="AF33" i="26"/>
  <c r="AG33" i="26"/>
  <c r="AP33" i="26" s="1"/>
  <c r="AH33" i="26"/>
  <c r="AQ33" i="26" s="1"/>
  <c r="AI33" i="26"/>
  <c r="AR33" i="26" s="1"/>
  <c r="AL33" i="26"/>
  <c r="AN33" i="26"/>
  <c r="AO33" i="26"/>
  <c r="T34" i="26"/>
  <c r="AK34" i="26" s="1"/>
  <c r="U34" i="26"/>
  <c r="V34" i="26"/>
  <c r="W34" i="26"/>
  <c r="X34" i="26"/>
  <c r="Y34" i="26"/>
  <c r="Z34" i="26"/>
  <c r="AM34" i="26" s="1"/>
  <c r="AA34" i="26"/>
  <c r="AB34" i="26"/>
  <c r="AC34" i="26"/>
  <c r="AP34" i="26" s="1"/>
  <c r="AD34" i="26"/>
  <c r="AE34" i="26"/>
  <c r="AF34" i="26"/>
  <c r="AG34" i="26"/>
  <c r="AH34" i="26"/>
  <c r="AI34" i="26"/>
  <c r="AR34" i="26" s="1"/>
  <c r="AL34" i="26"/>
  <c r="AN34" i="26"/>
  <c r="AO34" i="26"/>
  <c r="AQ34" i="26"/>
  <c r="T35" i="26"/>
  <c r="AK35" i="26" s="1"/>
  <c r="U35" i="26"/>
  <c r="AL35" i="26" s="1"/>
  <c r="V35" i="26"/>
  <c r="AM35" i="26" s="1"/>
  <c r="W35" i="26"/>
  <c r="X35" i="26"/>
  <c r="Y35" i="26"/>
  <c r="Z35" i="26"/>
  <c r="AA35" i="26"/>
  <c r="AB35" i="26"/>
  <c r="AO35" i="26" s="1"/>
  <c r="AC35" i="26"/>
  <c r="AD35" i="26"/>
  <c r="AE35" i="26"/>
  <c r="AF35" i="26"/>
  <c r="AG35" i="26"/>
  <c r="AP35" i="26" s="1"/>
  <c r="AH35" i="26"/>
  <c r="AI35" i="26"/>
  <c r="AN35" i="26"/>
  <c r="AQ35" i="26"/>
  <c r="AR35" i="26"/>
  <c r="T36" i="26"/>
  <c r="AK36" i="26" s="1"/>
  <c r="U36" i="26"/>
  <c r="V36" i="26"/>
  <c r="W36" i="26"/>
  <c r="AN36" i="26" s="1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R36" i="26" s="1"/>
  <c r="AL36" i="26"/>
  <c r="T37" i="26"/>
  <c r="U37" i="26"/>
  <c r="AL37" i="26" s="1"/>
  <c r="V37" i="26"/>
  <c r="W37" i="26"/>
  <c r="X37" i="26"/>
  <c r="Y37" i="26"/>
  <c r="Z37" i="26"/>
  <c r="AM37" i="26" s="1"/>
  <c r="AA37" i="26"/>
  <c r="AB37" i="26"/>
  <c r="AC37" i="26"/>
  <c r="AD37" i="26"/>
  <c r="AE37" i="26"/>
  <c r="AR37" i="26" s="1"/>
  <c r="AF37" i="26"/>
  <c r="AG37" i="26"/>
  <c r="AP37" i="26" s="1"/>
  <c r="AH37" i="26"/>
  <c r="AI37" i="26"/>
  <c r="AK37" i="26"/>
  <c r="AN37" i="26"/>
  <c r="T38" i="26"/>
  <c r="U38" i="26"/>
  <c r="V38" i="26"/>
  <c r="W38" i="26"/>
  <c r="AN38" i="26" s="1"/>
  <c r="X38" i="26"/>
  <c r="Y38" i="26"/>
  <c r="Z38" i="26"/>
  <c r="AM38" i="26" s="1"/>
  <c r="AA38" i="26"/>
  <c r="AB38" i="26"/>
  <c r="AO38" i="26" s="1"/>
  <c r="AC38" i="26"/>
  <c r="AD38" i="26"/>
  <c r="AE38" i="26"/>
  <c r="AF38" i="26"/>
  <c r="AG38" i="26"/>
  <c r="AH38" i="26"/>
  <c r="AQ38" i="26" s="1"/>
  <c r="AI38" i="26"/>
  <c r="AK38" i="26"/>
  <c r="AL38" i="26"/>
  <c r="AR38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P39" i="26" s="1"/>
  <c r="AH39" i="26"/>
  <c r="AI39" i="26"/>
  <c r="AR39" i="26" s="1"/>
  <c r="AK39" i="26"/>
  <c r="AL39" i="26"/>
  <c r="AM39" i="26"/>
  <c r="AN39" i="26"/>
  <c r="AO39" i="26"/>
  <c r="AQ39" i="26"/>
  <c r="T40" i="26"/>
  <c r="AK40" i="26" s="1"/>
  <c r="U40" i="26"/>
  <c r="V40" i="26"/>
  <c r="AM40" i="26" s="1"/>
  <c r="W40" i="26"/>
  <c r="X40" i="26"/>
  <c r="Y40" i="26"/>
  <c r="Z40" i="26"/>
  <c r="AA40" i="26"/>
  <c r="AB40" i="26"/>
  <c r="AC40" i="26"/>
  <c r="AD40" i="26"/>
  <c r="AE40" i="26"/>
  <c r="AF40" i="26"/>
  <c r="AG40" i="26"/>
  <c r="AP40" i="26" s="1"/>
  <c r="AH40" i="26"/>
  <c r="AQ40" i="26" s="1"/>
  <c r="AI40" i="26"/>
  <c r="AR40" i="26" s="1"/>
  <c r="AL40" i="26"/>
  <c r="AN40" i="26"/>
  <c r="AO40" i="26"/>
  <c r="T41" i="26"/>
  <c r="U41" i="26"/>
  <c r="AL41" i="26" s="1"/>
  <c r="V41" i="26"/>
  <c r="W41" i="26"/>
  <c r="X41" i="26"/>
  <c r="Y41" i="26"/>
  <c r="Z41" i="26"/>
  <c r="AM41" i="26" s="1"/>
  <c r="AA41" i="26"/>
  <c r="AN41" i="26" s="1"/>
  <c r="AB41" i="26"/>
  <c r="AC41" i="26"/>
  <c r="AD41" i="26"/>
  <c r="AE41" i="26"/>
  <c r="AF41" i="26"/>
  <c r="AG41" i="26"/>
  <c r="AH41" i="26"/>
  <c r="AI41" i="26"/>
  <c r="AR41" i="26" s="1"/>
  <c r="AO41" i="26"/>
  <c r="AP41" i="26"/>
  <c r="AQ41" i="26"/>
  <c r="T42" i="26"/>
  <c r="AK42" i="26" s="1"/>
  <c r="U42" i="26"/>
  <c r="AL42" i="26" s="1"/>
  <c r="V42" i="26"/>
  <c r="W42" i="26"/>
  <c r="X42" i="26"/>
  <c r="Y42" i="26"/>
  <c r="Z42" i="26"/>
  <c r="AA42" i="26"/>
  <c r="AB42" i="26"/>
  <c r="AO42" i="26" s="1"/>
  <c r="AC42" i="26"/>
  <c r="AD42" i="26"/>
  <c r="AQ42" i="26" s="1"/>
  <c r="AE42" i="26"/>
  <c r="AF42" i="26"/>
  <c r="AG42" i="26"/>
  <c r="AP42" i="26" s="1"/>
  <c r="AH42" i="26"/>
  <c r="AI42" i="26"/>
  <c r="AN42" i="26"/>
  <c r="AR42" i="26"/>
  <c r="T43" i="26"/>
  <c r="AK43" i="26" s="1"/>
  <c r="U43" i="26"/>
  <c r="V43" i="26"/>
  <c r="W43" i="26"/>
  <c r="X43" i="26"/>
  <c r="Y43" i="26"/>
  <c r="Z43" i="26"/>
  <c r="AA43" i="26"/>
  <c r="AN43" i="26" s="1"/>
  <c r="AB43" i="26"/>
  <c r="AC43" i="26"/>
  <c r="AD43" i="26"/>
  <c r="AE43" i="26"/>
  <c r="AF43" i="26"/>
  <c r="AG43" i="26"/>
  <c r="AP43" i="26" s="1"/>
  <c r="AH43" i="26"/>
  <c r="AQ43" i="26" s="1"/>
  <c r="AI43" i="26"/>
  <c r="AR43" i="26" s="1"/>
  <c r="T44" i="26"/>
  <c r="U44" i="26"/>
  <c r="V44" i="26"/>
  <c r="AM44" i="26" s="1"/>
  <c r="W44" i="26"/>
  <c r="AN44" i="26" s="1"/>
  <c r="X44" i="26"/>
  <c r="Y44" i="26"/>
  <c r="Z44" i="26"/>
  <c r="AA44" i="26"/>
  <c r="AB44" i="26"/>
  <c r="AC44" i="26"/>
  <c r="AD44" i="26"/>
  <c r="AQ44" i="26" s="1"/>
  <c r="AE44" i="26"/>
  <c r="AF44" i="26"/>
  <c r="AO44" i="26" s="1"/>
  <c r="AG44" i="26"/>
  <c r="AH44" i="26"/>
  <c r="AI44" i="26"/>
  <c r="AL44" i="26"/>
  <c r="T45" i="26"/>
  <c r="U45" i="26"/>
  <c r="V45" i="26"/>
  <c r="W45" i="26"/>
  <c r="X45" i="26"/>
  <c r="AK45" i="26" s="1"/>
  <c r="Y45" i="26"/>
  <c r="Z45" i="26"/>
  <c r="AA45" i="26"/>
  <c r="AN45" i="26" s="1"/>
  <c r="AB45" i="26"/>
  <c r="AC45" i="26"/>
  <c r="AP45" i="26" s="1"/>
  <c r="AD45" i="26"/>
  <c r="AE45" i="26"/>
  <c r="AF45" i="26"/>
  <c r="AO45" i="26" s="1"/>
  <c r="AG45" i="26"/>
  <c r="AH45" i="26"/>
  <c r="AI45" i="26"/>
  <c r="AR45" i="26" s="1"/>
  <c r="AL45" i="26"/>
  <c r="AM45" i="26"/>
  <c r="T46" i="26"/>
  <c r="U46" i="26"/>
  <c r="V46" i="26"/>
  <c r="W46" i="26"/>
  <c r="X46" i="26"/>
  <c r="Y46" i="26"/>
  <c r="Z46" i="26"/>
  <c r="AA46" i="26"/>
  <c r="AB46" i="26"/>
  <c r="AO46" i="26" s="1"/>
  <c r="AC46" i="26"/>
  <c r="AD46" i="26"/>
  <c r="AE46" i="26"/>
  <c r="AF46" i="26"/>
  <c r="AG46" i="26"/>
  <c r="AP46" i="26" s="1"/>
  <c r="AH46" i="26"/>
  <c r="AQ46" i="26" s="1"/>
  <c r="AI46" i="26"/>
  <c r="AR46" i="26" s="1"/>
  <c r="AK46" i="26"/>
  <c r="AL46" i="26"/>
  <c r="AM46" i="26"/>
  <c r="AN46" i="26"/>
  <c r="T47" i="26"/>
  <c r="U47" i="26"/>
  <c r="V47" i="26"/>
  <c r="W47" i="26"/>
  <c r="X47" i="26"/>
  <c r="AK47" i="26" s="1"/>
  <c r="Y47" i="26"/>
  <c r="Z47" i="26"/>
  <c r="AA47" i="26"/>
  <c r="AB47" i="26"/>
  <c r="AC47" i="26"/>
  <c r="AD47" i="26"/>
  <c r="AE47" i="26"/>
  <c r="AF47" i="26"/>
  <c r="AG47" i="26"/>
  <c r="AH47" i="26"/>
  <c r="AI47" i="26"/>
  <c r="AR47" i="26" s="1"/>
  <c r="AL47" i="26"/>
  <c r="AM47" i="26"/>
  <c r="AN47" i="26"/>
  <c r="AO47" i="26"/>
  <c r="AP47" i="26"/>
  <c r="AQ47" i="26"/>
  <c r="T48" i="26"/>
  <c r="U48" i="26"/>
  <c r="V48" i="26"/>
  <c r="AM48" i="26" s="1"/>
  <c r="W48" i="26"/>
  <c r="X48" i="26"/>
  <c r="Y48" i="26"/>
  <c r="Z48" i="26"/>
  <c r="AA48" i="26"/>
  <c r="AB48" i="26"/>
  <c r="AC48" i="26"/>
  <c r="AD48" i="26"/>
  <c r="AE48" i="26"/>
  <c r="AF48" i="26"/>
  <c r="AG48" i="26"/>
  <c r="AH48" i="26"/>
  <c r="AI48" i="26"/>
  <c r="AK48" i="26"/>
  <c r="AN48" i="26"/>
  <c r="AO48" i="26"/>
  <c r="AP48" i="26"/>
  <c r="AQ48" i="26"/>
  <c r="AR48" i="26"/>
  <c r="T49" i="26"/>
  <c r="AK49" i="26" s="1"/>
  <c r="U49" i="26"/>
  <c r="AL49" i="26" s="1"/>
  <c r="V49" i="26"/>
  <c r="W49" i="26"/>
  <c r="AN49" i="26" s="1"/>
  <c r="X49" i="26"/>
  <c r="Y49" i="26"/>
  <c r="Z49" i="26"/>
  <c r="AA49" i="26"/>
  <c r="AB49" i="26"/>
  <c r="AC49" i="26"/>
  <c r="AP49" i="26" s="1"/>
  <c r="AD49" i="26"/>
  <c r="AE49" i="26"/>
  <c r="AF49" i="26"/>
  <c r="AG49" i="26"/>
  <c r="AH49" i="26"/>
  <c r="AQ49" i="26" s="1"/>
  <c r="AI49" i="26"/>
  <c r="AO49" i="26"/>
  <c r="AR49" i="26"/>
  <c r="T50" i="26"/>
  <c r="AK50" i="26" s="1"/>
  <c r="U50" i="26"/>
  <c r="V50" i="26"/>
  <c r="AM50" i="26" s="1"/>
  <c r="W50" i="26"/>
  <c r="X50" i="26"/>
  <c r="Y50" i="26"/>
  <c r="Z50" i="26"/>
  <c r="AA50" i="26"/>
  <c r="AB50" i="26"/>
  <c r="AO50" i="26" s="1"/>
  <c r="AC50" i="26"/>
  <c r="AD50" i="26"/>
  <c r="AE50" i="26"/>
  <c r="AF50" i="26"/>
  <c r="AG50" i="26"/>
  <c r="AH50" i="26"/>
  <c r="AI50" i="26"/>
  <c r="AR50" i="26" s="1"/>
  <c r="T51" i="26"/>
  <c r="AK51" i="26" s="1"/>
  <c r="U51" i="26"/>
  <c r="V51" i="26"/>
  <c r="W51" i="26"/>
  <c r="X51" i="26"/>
  <c r="Y51" i="26"/>
  <c r="AL51" i="26" s="1"/>
  <c r="Z51" i="26"/>
  <c r="AA51" i="26"/>
  <c r="AB51" i="26"/>
  <c r="AC51" i="26"/>
  <c r="AD51" i="26"/>
  <c r="AE51" i="26"/>
  <c r="AF51" i="26"/>
  <c r="AG51" i="26"/>
  <c r="AH51" i="26"/>
  <c r="AQ51" i="26" s="1"/>
  <c r="AI51" i="26"/>
  <c r="AR51" i="26" s="1"/>
  <c r="AN51" i="26"/>
  <c r="AO51" i="26"/>
  <c r="T52" i="26"/>
  <c r="U52" i="26"/>
  <c r="V52" i="26"/>
  <c r="W52" i="26"/>
  <c r="X52" i="26"/>
  <c r="Y52" i="26"/>
  <c r="Z52" i="26"/>
  <c r="AA52" i="26"/>
  <c r="AN52" i="26" s="1"/>
  <c r="AB52" i="26"/>
  <c r="AC52" i="26"/>
  <c r="AD52" i="26"/>
  <c r="AE52" i="26"/>
  <c r="AF52" i="26"/>
  <c r="AG52" i="26"/>
  <c r="AP52" i="26" s="1"/>
  <c r="AH52" i="26"/>
  <c r="AQ52" i="26" s="1"/>
  <c r="AI52" i="26"/>
  <c r="AR52" i="26" s="1"/>
  <c r="AK52" i="26"/>
  <c r="AL52" i="26"/>
  <c r="AM52" i="26"/>
  <c r="T53" i="26"/>
  <c r="AK53" i="26" s="1"/>
  <c r="U53" i="26"/>
  <c r="V53" i="26"/>
  <c r="W53" i="26"/>
  <c r="X53" i="26"/>
  <c r="Y53" i="26"/>
  <c r="Z53" i="26"/>
  <c r="AA53" i="26"/>
  <c r="AB53" i="26"/>
  <c r="AO53" i="26" s="1"/>
  <c r="AC53" i="26"/>
  <c r="AD53" i="26"/>
  <c r="AE53" i="26"/>
  <c r="AF53" i="26"/>
  <c r="AG53" i="26"/>
  <c r="AH53" i="26"/>
  <c r="AQ53" i="26" s="1"/>
  <c r="AI53" i="26"/>
  <c r="AL53" i="26"/>
  <c r="AM53" i="26"/>
  <c r="AN53" i="26"/>
  <c r="AP53" i="26"/>
  <c r="AR53" i="26"/>
  <c r="T54" i="26"/>
  <c r="U54" i="26"/>
  <c r="V54" i="26"/>
  <c r="W54" i="26"/>
  <c r="X54" i="26"/>
  <c r="AK54" i="26" s="1"/>
  <c r="Y54" i="26"/>
  <c r="Z54" i="26"/>
  <c r="AA54" i="26"/>
  <c r="AB54" i="26"/>
  <c r="AC54" i="26"/>
  <c r="AD54" i="26"/>
  <c r="AE54" i="26"/>
  <c r="AF54" i="26"/>
  <c r="AO54" i="26" s="1"/>
  <c r="AG54" i="26"/>
  <c r="AH54" i="26"/>
  <c r="AI54" i="26"/>
  <c r="AR54" i="26" s="1"/>
  <c r="AL54" i="26"/>
  <c r="AM54" i="26"/>
  <c r="AN54" i="26"/>
  <c r="AP54" i="26"/>
  <c r="AQ54" i="26"/>
  <c r="T55" i="26"/>
  <c r="U55" i="26"/>
  <c r="AL55" i="26" s="1"/>
  <c r="V55" i="26"/>
  <c r="W55" i="26"/>
  <c r="AN55" i="26" s="1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K55" i="26"/>
  <c r="AM55" i="26"/>
  <c r="AO55" i="26"/>
  <c r="AP55" i="26"/>
  <c r="AQ55" i="26"/>
  <c r="AR55" i="26"/>
  <c r="T56" i="26"/>
  <c r="AK56" i="26" s="1"/>
  <c r="U56" i="26"/>
  <c r="V56" i="26"/>
  <c r="W56" i="26"/>
  <c r="AN56" i="26" s="1"/>
  <c r="X56" i="26"/>
  <c r="Y56" i="26"/>
  <c r="Z56" i="26"/>
  <c r="AA56" i="26"/>
  <c r="AB56" i="26"/>
  <c r="AC56" i="26"/>
  <c r="AP56" i="26" s="1"/>
  <c r="AD56" i="26"/>
  <c r="AE56" i="26"/>
  <c r="AF56" i="26"/>
  <c r="AG56" i="26"/>
  <c r="AH56" i="26"/>
  <c r="AI56" i="26"/>
  <c r="AO56" i="26"/>
  <c r="AQ56" i="26"/>
  <c r="AR56" i="26"/>
  <c r="T57" i="26"/>
  <c r="U57" i="26"/>
  <c r="AL57" i="26" s="1"/>
  <c r="V57" i="26"/>
  <c r="W57" i="26"/>
  <c r="AN57" i="26" s="1"/>
  <c r="X57" i="26"/>
  <c r="Y57" i="26"/>
  <c r="Z57" i="26"/>
  <c r="AA57" i="26"/>
  <c r="AB57" i="26"/>
  <c r="AC57" i="26"/>
  <c r="AD57" i="26"/>
  <c r="AQ57" i="26" s="1"/>
  <c r="AE57" i="26"/>
  <c r="AF57" i="26"/>
  <c r="AO57" i="26" s="1"/>
  <c r="AG57" i="26"/>
  <c r="AP57" i="26" s="1"/>
  <c r="AH57" i="26"/>
  <c r="AI57" i="26"/>
  <c r="AR57" i="26" s="1"/>
  <c r="T58" i="26"/>
  <c r="U58" i="26"/>
  <c r="AL58" i="26" s="1"/>
  <c r="V58" i="26"/>
  <c r="W58" i="26"/>
  <c r="X58" i="26"/>
  <c r="AK58" i="26" s="1"/>
  <c r="Y58" i="26"/>
  <c r="Z58" i="26"/>
  <c r="AM58" i="26" s="1"/>
  <c r="AA58" i="26"/>
  <c r="AN58" i="26" s="1"/>
  <c r="AB58" i="26"/>
  <c r="AO58" i="26" s="1"/>
  <c r="AC58" i="26"/>
  <c r="AP58" i="26" s="1"/>
  <c r="AD58" i="26"/>
  <c r="AE58" i="26"/>
  <c r="AR58" i="26" s="1"/>
  <c r="AF58" i="26"/>
  <c r="AG58" i="26"/>
  <c r="AH58" i="26"/>
  <c r="AQ58" i="26" s="1"/>
  <c r="AI58" i="26"/>
  <c r="T59" i="26"/>
  <c r="U59" i="26"/>
  <c r="V59" i="26"/>
  <c r="W59" i="26"/>
  <c r="X59" i="26"/>
  <c r="Y59" i="26"/>
  <c r="Z59" i="26"/>
  <c r="AA59" i="26"/>
  <c r="AN59" i="26" s="1"/>
  <c r="AB59" i="26"/>
  <c r="AC59" i="26"/>
  <c r="AD59" i="26"/>
  <c r="AE59" i="26"/>
  <c r="AF59" i="26"/>
  <c r="AO59" i="26" s="1"/>
  <c r="AG59" i="26"/>
  <c r="AP59" i="26" s="1"/>
  <c r="AH59" i="26"/>
  <c r="AQ59" i="26" s="1"/>
  <c r="AI59" i="26"/>
  <c r="AR59" i="26" s="1"/>
  <c r="AK59" i="26"/>
  <c r="AL59" i="26"/>
  <c r="AM59" i="26"/>
  <c r="T60" i="26"/>
  <c r="U60" i="26"/>
  <c r="AL60" i="26" s="1"/>
  <c r="V60" i="26"/>
  <c r="W60" i="26"/>
  <c r="AN60" i="26" s="1"/>
  <c r="X60" i="26"/>
  <c r="Y60" i="26"/>
  <c r="Z60" i="26"/>
  <c r="AA60" i="26"/>
  <c r="AB60" i="26"/>
  <c r="AC60" i="26"/>
  <c r="AD60" i="26"/>
  <c r="AQ60" i="26" s="1"/>
  <c r="AE60" i="26"/>
  <c r="AF60" i="26"/>
  <c r="AG60" i="26"/>
  <c r="AH60" i="26"/>
  <c r="AI60" i="26"/>
  <c r="AR60" i="26"/>
  <c r="AK60" i="26"/>
  <c r="AO60" i="26"/>
  <c r="AP60" i="26"/>
  <c r="T61" i="26"/>
  <c r="AK61" i="26" s="1"/>
  <c r="U61" i="26"/>
  <c r="AL61" i="26" s="1"/>
  <c r="V61" i="26"/>
  <c r="W61" i="26"/>
  <c r="AN61" i="26" s="1"/>
  <c r="X61" i="26"/>
  <c r="Y61" i="26"/>
  <c r="Z61" i="26"/>
  <c r="AM61" i="26" s="1"/>
  <c r="AA61" i="26"/>
  <c r="AB61" i="26"/>
  <c r="AC61" i="26"/>
  <c r="AD61" i="26"/>
  <c r="AE61" i="26"/>
  <c r="AF61" i="26"/>
  <c r="AG61" i="26"/>
  <c r="AH61" i="26"/>
  <c r="AQ61" i="26" s="1"/>
  <c r="AI61" i="26"/>
  <c r="AO61" i="26"/>
  <c r="AP61" i="26"/>
  <c r="AR61" i="26"/>
  <c r="T62" i="26"/>
  <c r="U62" i="26"/>
  <c r="AL62" i="26" s="1"/>
  <c r="V62" i="26"/>
  <c r="W62" i="26"/>
  <c r="X62" i="26"/>
  <c r="Y62" i="26"/>
  <c r="Z62" i="26"/>
  <c r="AA62" i="26"/>
  <c r="AB62" i="26"/>
  <c r="AC62" i="26"/>
  <c r="AP62" i="26" s="1"/>
  <c r="AD62" i="26"/>
  <c r="AQ62" i="26" s="1"/>
  <c r="AE62" i="26"/>
  <c r="AF62" i="26"/>
  <c r="AG62" i="26"/>
  <c r="AH62" i="26"/>
  <c r="AI62" i="26"/>
  <c r="AM62" i="26"/>
  <c r="AO62" i="26"/>
  <c r="AR62" i="26"/>
  <c r="T63" i="26"/>
  <c r="U63" i="26"/>
  <c r="AL63" i="26" s="1"/>
  <c r="V63" i="26"/>
  <c r="W63" i="26"/>
  <c r="X63" i="26"/>
  <c r="AK63" i="26" s="1"/>
  <c r="Y63" i="26"/>
  <c r="Z63" i="26"/>
  <c r="AA63" i="26"/>
  <c r="AB63" i="26"/>
  <c r="AC63" i="26"/>
  <c r="AD63" i="26"/>
  <c r="AE63" i="26"/>
  <c r="AR63" i="26" s="1"/>
  <c r="AF63" i="26"/>
  <c r="AG63" i="26"/>
  <c r="AH63" i="26"/>
  <c r="AI63" i="26"/>
  <c r="AQ63" i="26"/>
  <c r="T64" i="26"/>
  <c r="AK64" i="26" s="1"/>
  <c r="U64" i="26"/>
  <c r="AL64" i="26" s="1"/>
  <c r="V64" i="26"/>
  <c r="W64" i="26"/>
  <c r="X64" i="26"/>
  <c r="Y64" i="26"/>
  <c r="Z64" i="26"/>
  <c r="AA64" i="26"/>
  <c r="AN64" i="26" s="1"/>
  <c r="AB64" i="26"/>
  <c r="AC64" i="26"/>
  <c r="AP64" i="26" s="1"/>
  <c r="AD64" i="26"/>
  <c r="AE64" i="26"/>
  <c r="AF64" i="26"/>
  <c r="AG64" i="26"/>
  <c r="AH64" i="26"/>
  <c r="AQ64" i="26"/>
  <c r="AI64" i="26"/>
  <c r="AR64" i="26" s="1"/>
  <c r="T65" i="26"/>
  <c r="U65" i="26"/>
  <c r="V65" i="26"/>
  <c r="W65" i="26"/>
  <c r="X65" i="26"/>
  <c r="Y65" i="26"/>
  <c r="Z65" i="26"/>
  <c r="AM65" i="26" s="1"/>
  <c r="AA65" i="26"/>
  <c r="AB65" i="26"/>
  <c r="AC65" i="26"/>
  <c r="AP65" i="26" s="1"/>
  <c r="AD65" i="26"/>
  <c r="AE65" i="26"/>
  <c r="AF65" i="26"/>
  <c r="AO65" i="26" s="1"/>
  <c r="AG65" i="26"/>
  <c r="AH65" i="26"/>
  <c r="AI65" i="26"/>
  <c r="AK65" i="26"/>
  <c r="AL65" i="26"/>
  <c r="AQ65" i="26"/>
  <c r="AR65" i="26"/>
  <c r="T66" i="26"/>
  <c r="U66" i="26"/>
  <c r="AL66" i="26" s="1"/>
  <c r="V66" i="26"/>
  <c r="W66" i="26"/>
  <c r="X66" i="26"/>
  <c r="Y66" i="26"/>
  <c r="Z66" i="26"/>
  <c r="AA66" i="26"/>
  <c r="AB66" i="26"/>
  <c r="AC66" i="26"/>
  <c r="AD66" i="26"/>
  <c r="AE66" i="26"/>
  <c r="AF66" i="26"/>
  <c r="AO66" i="26" s="1"/>
  <c r="AG66" i="26"/>
  <c r="AP66" i="26" s="1"/>
  <c r="AH66" i="26"/>
  <c r="AI66" i="26"/>
  <c r="AK66" i="26"/>
  <c r="AM66" i="26"/>
  <c r="AN66" i="26"/>
  <c r="AQ66" i="26"/>
  <c r="T67" i="26"/>
  <c r="U67" i="26"/>
  <c r="V67" i="26"/>
  <c r="W67" i="26"/>
  <c r="AN67" i="26" s="1"/>
  <c r="X67" i="26"/>
  <c r="Y67" i="26"/>
  <c r="Z67" i="26"/>
  <c r="AA67" i="26"/>
  <c r="AB67" i="26"/>
  <c r="AC67" i="26"/>
  <c r="AD67" i="26"/>
  <c r="AE67" i="26"/>
  <c r="AF67" i="26"/>
  <c r="AG67" i="26"/>
  <c r="AH67" i="26"/>
  <c r="AQ67" i="26" s="1"/>
  <c r="AI67" i="26"/>
  <c r="AR67" i="26" s="1"/>
  <c r="AK67" i="26"/>
  <c r="AL67" i="26"/>
  <c r="AM67" i="26"/>
  <c r="AO67" i="26"/>
  <c r="AP67" i="26"/>
  <c r="T68" i="26"/>
  <c r="AK68" i="26" s="1"/>
  <c r="U68" i="26"/>
  <c r="V68" i="26"/>
  <c r="AM68" i="26" s="1"/>
  <c r="W68" i="26"/>
  <c r="X68" i="26"/>
  <c r="Y68" i="26"/>
  <c r="Z68" i="26"/>
  <c r="AA68" i="26"/>
  <c r="AB68" i="26"/>
  <c r="AC68" i="26"/>
  <c r="AD68" i="26"/>
  <c r="AE68" i="26"/>
  <c r="AF68" i="26"/>
  <c r="AG68" i="26"/>
  <c r="AH68" i="26"/>
  <c r="AI68" i="26"/>
  <c r="AR68" i="26" s="1"/>
  <c r="AL68" i="26"/>
  <c r="AN68" i="26"/>
  <c r="AO68" i="26"/>
  <c r="AP68" i="26"/>
  <c r="AQ68" i="26"/>
  <c r="T69" i="26"/>
  <c r="AK69" i="26" s="1"/>
  <c r="U69" i="26"/>
  <c r="V69" i="26"/>
  <c r="AM69" i="26" s="1"/>
  <c r="W69" i="26"/>
  <c r="X69" i="26"/>
  <c r="Y69" i="26"/>
  <c r="Z69" i="26"/>
  <c r="AA69" i="26"/>
  <c r="AB69" i="26"/>
  <c r="AO69" i="26" s="1"/>
  <c r="AC69" i="26"/>
  <c r="AD69" i="26"/>
  <c r="AE69" i="26"/>
  <c r="AF69" i="26"/>
  <c r="AG69" i="26"/>
  <c r="AP69" i="26" s="1"/>
  <c r="AH69" i="26"/>
  <c r="AI69" i="26"/>
  <c r="AN69" i="26"/>
  <c r="AQ69" i="26"/>
  <c r="AR69" i="26"/>
  <c r="T70" i="26"/>
  <c r="AK70" i="26" s="1"/>
  <c r="U70" i="26"/>
  <c r="V70" i="26"/>
  <c r="W70" i="26"/>
  <c r="AN70" i="26" s="1"/>
  <c r="X70" i="26"/>
  <c r="Y70" i="26"/>
  <c r="Z70" i="26"/>
  <c r="AA70" i="26"/>
  <c r="AB70" i="26"/>
  <c r="AC70" i="26"/>
  <c r="AD70" i="26"/>
  <c r="AE70" i="26"/>
  <c r="AF70" i="26"/>
  <c r="AG70" i="26"/>
  <c r="AP70" i="26" s="1"/>
  <c r="AH70" i="26"/>
  <c r="AI70" i="26"/>
  <c r="AR70" i="26" s="1"/>
  <c r="AL70" i="26"/>
  <c r="T71" i="26"/>
  <c r="U71" i="26"/>
  <c r="V71" i="26"/>
  <c r="W71" i="26"/>
  <c r="AN71" i="26" s="1"/>
  <c r="X71" i="26"/>
  <c r="AK71" i="26" s="1"/>
  <c r="Y71" i="26"/>
  <c r="Z71" i="26"/>
  <c r="AA71" i="26"/>
  <c r="AB71" i="26"/>
  <c r="AC71" i="26"/>
  <c r="AD71" i="26"/>
  <c r="AE71" i="26"/>
  <c r="AF71" i="26"/>
  <c r="AO71" i="26" s="1"/>
  <c r="AG71" i="26"/>
  <c r="AH71" i="26"/>
  <c r="AQ71" i="26"/>
  <c r="AI71" i="26"/>
  <c r="AR71" i="26" s="1"/>
  <c r="T72" i="26"/>
  <c r="U72" i="26"/>
  <c r="V72" i="26"/>
  <c r="W72" i="26"/>
  <c r="X72" i="26"/>
  <c r="AK72" i="26" s="1"/>
  <c r="Y72" i="26"/>
  <c r="Z72" i="26"/>
  <c r="AA72" i="26"/>
  <c r="AN72" i="26" s="1"/>
  <c r="AB72" i="26"/>
  <c r="AC72" i="26"/>
  <c r="AD72" i="26"/>
  <c r="AQ72" i="26" s="1"/>
  <c r="AE72" i="26"/>
  <c r="AF72" i="26"/>
  <c r="AO72" i="26" s="1"/>
  <c r="AG72" i="26"/>
  <c r="AP72" i="26" s="1"/>
  <c r="AH72" i="26"/>
  <c r="AI72" i="26"/>
  <c r="AR72" i="26" s="1"/>
  <c r="AL72" i="26"/>
  <c r="AM72" i="26"/>
  <c r="T73" i="26"/>
  <c r="AK73" i="26" s="1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R73" i="26" s="1"/>
  <c r="AL73" i="26"/>
  <c r="AM73" i="26"/>
  <c r="AN73" i="26"/>
  <c r="AO73" i="26"/>
  <c r="AP73" i="26"/>
  <c r="AQ73" i="26"/>
  <c r="T74" i="26"/>
  <c r="U74" i="26"/>
  <c r="AL74" i="26" s="1"/>
  <c r="V74" i="26"/>
  <c r="W74" i="26"/>
  <c r="X74" i="26"/>
  <c r="AK74" i="26" s="1"/>
  <c r="Y74" i="26"/>
  <c r="Z74" i="26"/>
  <c r="AA74" i="26"/>
  <c r="AB74" i="26"/>
  <c r="AC74" i="26"/>
  <c r="AD74" i="26"/>
  <c r="AE74" i="26"/>
  <c r="AF74" i="26"/>
  <c r="AO74" i="26" s="1"/>
  <c r="AG74" i="26"/>
  <c r="AH74" i="26"/>
  <c r="AI74" i="26"/>
  <c r="AM74" i="26"/>
  <c r="AN74" i="26"/>
  <c r="AP74" i="26"/>
  <c r="AQ74" i="26"/>
  <c r="AR74" i="26"/>
  <c r="T75" i="26"/>
  <c r="AK75" i="26" s="1"/>
  <c r="U75" i="26"/>
  <c r="V75" i="26"/>
  <c r="AM75" i="26" s="1"/>
  <c r="W75" i="26"/>
  <c r="X75" i="26"/>
  <c r="Y75" i="26"/>
  <c r="Z75" i="26"/>
  <c r="AA75" i="26"/>
  <c r="AB75" i="26"/>
  <c r="AO75" i="26" s="1"/>
  <c r="AC75" i="26"/>
  <c r="AD75" i="26"/>
  <c r="AQ75" i="26" s="1"/>
  <c r="AE75" i="26"/>
  <c r="AF75" i="26"/>
  <c r="AG75" i="26"/>
  <c r="AH75" i="26"/>
  <c r="AI75" i="26"/>
  <c r="AN75" i="26"/>
  <c r="AP75" i="26"/>
  <c r="AR75" i="26"/>
  <c r="T76" i="26"/>
  <c r="AK76" i="26" s="1"/>
  <c r="U76" i="26"/>
  <c r="V76" i="26"/>
  <c r="AM76" i="26" s="1"/>
  <c r="W76" i="26"/>
  <c r="X76" i="26"/>
  <c r="Y76" i="26"/>
  <c r="Z76" i="26"/>
  <c r="AA76" i="26"/>
  <c r="AB76" i="26"/>
  <c r="AC76" i="26"/>
  <c r="AP76" i="26" s="1"/>
  <c r="AD76" i="26"/>
  <c r="AE76" i="26"/>
  <c r="AR76" i="26" s="1"/>
  <c r="AF76" i="26"/>
  <c r="AO76" i="26" s="1"/>
  <c r="AG76" i="26"/>
  <c r="AH76" i="26"/>
  <c r="AQ76" i="26" s="1"/>
  <c r="AI76" i="26"/>
  <c r="T77" i="26"/>
  <c r="U77" i="26"/>
  <c r="AL77" i="26" s="1"/>
  <c r="V77" i="26"/>
  <c r="W77" i="26"/>
  <c r="AN77" i="26" s="1"/>
  <c r="X77" i="26"/>
  <c r="Y77" i="26"/>
  <c r="Z77" i="26"/>
  <c r="AA77" i="26"/>
  <c r="AB77" i="26"/>
  <c r="AO77" i="26" s="1"/>
  <c r="AC77" i="26"/>
  <c r="AD77" i="26"/>
  <c r="AE77" i="26"/>
  <c r="AF77" i="26"/>
  <c r="AG77" i="26"/>
  <c r="AH77" i="26"/>
  <c r="AQ77" i="26" s="1"/>
  <c r="AI77" i="26"/>
  <c r="AK77" i="26"/>
  <c r="AM77" i="26"/>
  <c r="T78" i="26"/>
  <c r="U78" i="26"/>
  <c r="V78" i="26"/>
  <c r="AM78" i="26" s="1"/>
  <c r="W78" i="26"/>
  <c r="X78" i="26"/>
  <c r="Y78" i="26"/>
  <c r="AL78" i="26" s="1"/>
  <c r="Z78" i="26"/>
  <c r="AA78" i="26"/>
  <c r="AB78" i="26"/>
  <c r="AC78" i="26"/>
  <c r="AD78" i="26"/>
  <c r="AE78" i="26"/>
  <c r="AF78" i="26"/>
  <c r="AG78" i="26"/>
  <c r="AP78" i="26" s="1"/>
  <c r="AH78" i="26"/>
  <c r="AQ78" i="26" s="1"/>
  <c r="AI78" i="26"/>
  <c r="AN78" i="26"/>
  <c r="AO78" i="26"/>
  <c r="T79" i="26"/>
  <c r="U79" i="26"/>
  <c r="V79" i="26"/>
  <c r="W79" i="26"/>
  <c r="X79" i="26"/>
  <c r="AK79" i="26" s="1"/>
  <c r="Y79" i="26"/>
  <c r="Z79" i="26"/>
  <c r="AA79" i="26"/>
  <c r="AB79" i="26"/>
  <c r="AC79" i="26"/>
  <c r="AD79" i="26"/>
  <c r="AE79" i="26"/>
  <c r="AF79" i="26"/>
  <c r="AG79" i="26"/>
  <c r="AH79" i="26"/>
  <c r="AI79" i="26"/>
  <c r="AR79" i="26" s="1"/>
  <c r="AL79" i="26"/>
  <c r="AM79" i="26"/>
  <c r="AN79" i="26"/>
  <c r="AP79" i="26"/>
  <c r="AQ79" i="26"/>
  <c r="T80" i="26"/>
  <c r="U80" i="26"/>
  <c r="V80" i="26"/>
  <c r="AM80" i="26" s="1"/>
  <c r="W80" i="26"/>
  <c r="X80" i="26"/>
  <c r="Y80" i="26"/>
  <c r="Z80" i="26"/>
  <c r="AA80" i="26"/>
  <c r="AB80" i="26"/>
  <c r="AC80" i="26"/>
  <c r="AD80" i="26"/>
  <c r="AE80" i="26"/>
  <c r="AF80" i="26"/>
  <c r="AG80" i="26"/>
  <c r="AP80" i="26" s="1"/>
  <c r="AH80" i="26"/>
  <c r="AI80" i="26"/>
  <c r="AK80" i="26"/>
  <c r="AL80" i="26"/>
  <c r="AN80" i="26"/>
  <c r="AO80" i="26"/>
  <c r="AR80" i="26"/>
  <c r="T81" i="26"/>
  <c r="U81" i="26"/>
  <c r="AL81" i="26" s="1"/>
  <c r="V81" i="26"/>
  <c r="AM81" i="26" s="1"/>
  <c r="W81" i="26"/>
  <c r="X81" i="26"/>
  <c r="AK81" i="26" s="1"/>
  <c r="Y81" i="26"/>
  <c r="Z81" i="26"/>
  <c r="AA81" i="26"/>
  <c r="AB81" i="26"/>
  <c r="AC81" i="26"/>
  <c r="AD81" i="26"/>
  <c r="AE81" i="26"/>
  <c r="AF81" i="26"/>
  <c r="AG81" i="26"/>
  <c r="AH81" i="26"/>
  <c r="AQ81" i="26" s="1"/>
  <c r="AI81" i="26"/>
  <c r="AR81" i="26" s="1"/>
  <c r="AN81" i="26"/>
  <c r="AO81" i="26"/>
  <c r="AP81" i="26"/>
  <c r="T82" i="26"/>
  <c r="AK82" i="26" s="1"/>
  <c r="U82" i="26"/>
  <c r="V82" i="26"/>
  <c r="W82" i="26"/>
  <c r="X82" i="26"/>
  <c r="Y82" i="26"/>
  <c r="Z82" i="26"/>
  <c r="AM82" i="26" s="1"/>
  <c r="AA82" i="26"/>
  <c r="AB82" i="26"/>
  <c r="AC82" i="26"/>
  <c r="AD82" i="26"/>
  <c r="AQ82" i="26" s="1"/>
  <c r="AE82" i="26"/>
  <c r="AF82" i="26"/>
  <c r="AG82" i="26"/>
  <c r="AH82" i="26"/>
  <c r="AI82" i="26"/>
  <c r="AN82" i="26"/>
  <c r="AO82" i="26"/>
  <c r="AP82" i="26"/>
  <c r="AR82" i="26"/>
  <c r="T83" i="26"/>
  <c r="AK83" i="26" s="1"/>
  <c r="U83" i="26"/>
  <c r="AL83" i="26" s="1"/>
  <c r="V83" i="26"/>
  <c r="AM83" i="26" s="1"/>
  <c r="W83" i="26"/>
  <c r="AN83" i="26" s="1"/>
  <c r="X83" i="26"/>
  <c r="Y83" i="26"/>
  <c r="Z83" i="26"/>
  <c r="AA83" i="26"/>
  <c r="AB83" i="26"/>
  <c r="AC83" i="26"/>
  <c r="AP83" i="26" s="1"/>
  <c r="AD83" i="26"/>
  <c r="AE83" i="26"/>
  <c r="AF83" i="26"/>
  <c r="AG83" i="26"/>
  <c r="AH83" i="26"/>
  <c r="AQ83" i="26" s="1"/>
  <c r="AI83" i="26"/>
  <c r="AO83" i="26"/>
  <c r="AR83" i="26"/>
  <c r="T84" i="26"/>
  <c r="AK84" i="26" s="1"/>
  <c r="U84" i="26"/>
  <c r="AL84" i="26" s="1"/>
  <c r="V84" i="26"/>
  <c r="W84" i="26"/>
  <c r="AN84" i="26" s="1"/>
  <c r="X84" i="26"/>
  <c r="Y84" i="26"/>
  <c r="Z84" i="26"/>
  <c r="AA84" i="26"/>
  <c r="AB84" i="26"/>
  <c r="AO84" i="26" s="1"/>
  <c r="AC84" i="26"/>
  <c r="AD84" i="26"/>
  <c r="AE84" i="26"/>
  <c r="AF84" i="26"/>
  <c r="AG84" i="26"/>
  <c r="AH84" i="26"/>
  <c r="AI84" i="26"/>
  <c r="AM84" i="26"/>
  <c r="T85" i="26"/>
  <c r="AK85" i="26" s="1"/>
  <c r="U85" i="26"/>
  <c r="V85" i="26"/>
  <c r="W85" i="26"/>
  <c r="X85" i="26"/>
  <c r="Y85" i="26"/>
  <c r="AL85" i="26" s="1"/>
  <c r="Z85" i="26"/>
  <c r="AM85" i="26" s="1"/>
  <c r="AA85" i="26"/>
  <c r="AB85" i="26"/>
  <c r="AO85" i="26" s="1"/>
  <c r="AC85" i="26"/>
  <c r="AD85" i="26"/>
  <c r="AE85" i="26"/>
  <c r="AF85" i="26"/>
  <c r="AG85" i="26"/>
  <c r="AP85" i="26" s="1"/>
  <c r="AH85" i="26"/>
  <c r="AI85" i="26"/>
  <c r="AN85" i="26"/>
  <c r="AQ85" i="26"/>
  <c r="AR85" i="26"/>
  <c r="T86" i="26"/>
  <c r="U86" i="26"/>
  <c r="V86" i="26"/>
  <c r="W86" i="26"/>
  <c r="X86" i="26"/>
  <c r="AK86" i="26" s="1"/>
  <c r="Y86" i="26"/>
  <c r="Z86" i="26"/>
  <c r="AA86" i="26"/>
  <c r="AB86" i="26"/>
  <c r="AC86" i="26"/>
  <c r="AD86" i="26"/>
  <c r="AE86" i="26"/>
  <c r="AF86" i="26"/>
  <c r="AO86" i="26" s="1"/>
  <c r="AG86" i="26"/>
  <c r="AH86" i="26"/>
  <c r="AQ86" i="26" s="1"/>
  <c r="AI86" i="26"/>
  <c r="AL86" i="26"/>
  <c r="AM86" i="26"/>
  <c r="AN86" i="26"/>
  <c r="AP86" i="26"/>
  <c r="AR86" i="26"/>
  <c r="T87" i="26"/>
  <c r="U87" i="26"/>
  <c r="V87" i="26"/>
  <c r="AM87" i="26" s="1"/>
  <c r="W87" i="26"/>
  <c r="X87" i="26"/>
  <c r="Y87" i="26"/>
  <c r="Z87" i="26"/>
  <c r="AA87" i="26"/>
  <c r="AB87" i="26"/>
  <c r="AC87" i="26"/>
  <c r="AD87" i="26"/>
  <c r="AE87" i="26"/>
  <c r="AF87" i="26"/>
  <c r="AG87" i="26"/>
  <c r="AH87" i="26"/>
  <c r="AI87" i="26"/>
  <c r="AK87" i="26"/>
  <c r="AL87" i="26"/>
  <c r="AN87" i="26"/>
  <c r="AO87" i="26"/>
  <c r="AP87" i="26"/>
  <c r="AQ87" i="26"/>
  <c r="AR87" i="26"/>
  <c r="T88" i="26"/>
  <c r="U88" i="26"/>
  <c r="AL88" i="26" s="1"/>
  <c r="V88" i="26"/>
  <c r="W88" i="26"/>
  <c r="AN88" i="26" s="1"/>
  <c r="X88" i="26"/>
  <c r="Y88" i="26"/>
  <c r="Z88" i="26"/>
  <c r="AM88" i="26" s="1"/>
  <c r="AA88" i="26"/>
  <c r="AB88" i="26"/>
  <c r="AC88" i="26"/>
  <c r="AD88" i="26"/>
  <c r="AE88" i="26"/>
  <c r="AF88" i="26"/>
  <c r="AG88" i="26"/>
  <c r="AH88" i="26"/>
  <c r="AQ88" i="26" s="1"/>
  <c r="AI88" i="26"/>
  <c r="AK88" i="26"/>
  <c r="AO88" i="26"/>
  <c r="AP88" i="26"/>
  <c r="AR88" i="26"/>
  <c r="T89" i="26"/>
  <c r="AK89" i="26" s="1"/>
  <c r="U89" i="26"/>
  <c r="AL89" i="26" s="1"/>
  <c r="V89" i="26"/>
  <c r="W89" i="26"/>
  <c r="X89" i="26"/>
  <c r="Y89" i="26"/>
  <c r="Z89" i="26"/>
  <c r="AA89" i="26"/>
  <c r="AB89" i="26"/>
  <c r="AC89" i="26"/>
  <c r="AD89" i="26"/>
  <c r="AQ89" i="26" s="1"/>
  <c r="AE89" i="26"/>
  <c r="AR89" i="26" s="1"/>
  <c r="AF89" i="26"/>
  <c r="AG89" i="26"/>
  <c r="AH89" i="26"/>
  <c r="AI89" i="26"/>
  <c r="AM89" i="26"/>
  <c r="AO89" i="26"/>
  <c r="AP89" i="26"/>
  <c r="T90" i="26"/>
  <c r="U90" i="26"/>
  <c r="V90" i="26"/>
  <c r="AM90" i="26" s="1"/>
  <c r="W90" i="26"/>
  <c r="X90" i="26"/>
  <c r="Y90" i="26"/>
  <c r="Z90" i="26"/>
  <c r="AA90" i="26"/>
  <c r="AB90" i="26"/>
  <c r="AC90" i="26"/>
  <c r="AP90" i="26" s="1"/>
  <c r="AD90" i="26"/>
  <c r="AE90" i="26"/>
  <c r="AF90" i="26"/>
  <c r="AG90" i="26"/>
  <c r="AH90" i="26"/>
  <c r="AI90" i="26"/>
  <c r="AR90" i="26" s="1"/>
  <c r="AO90" i="26"/>
  <c r="AQ90" i="26"/>
  <c r="T91" i="26"/>
  <c r="AK91" i="26" s="1"/>
  <c r="U91" i="26"/>
  <c r="V91" i="26"/>
  <c r="W91" i="26"/>
  <c r="X91" i="26"/>
  <c r="Y91" i="26"/>
  <c r="Z91" i="26"/>
  <c r="AA91" i="26"/>
  <c r="AB91" i="26"/>
  <c r="AO91" i="26" s="1"/>
  <c r="AC91" i="26"/>
  <c r="AD91" i="26"/>
  <c r="AE91" i="26"/>
  <c r="AF91" i="26"/>
  <c r="AG91" i="26"/>
  <c r="AP91" i="26" s="1"/>
  <c r="AH91" i="26"/>
  <c r="AQ91" i="26" s="1"/>
  <c r="AI91" i="26"/>
  <c r="AM91" i="26"/>
  <c r="AN91" i="26"/>
  <c r="T92" i="26"/>
  <c r="AK92" i="26" s="1"/>
  <c r="U92" i="26"/>
  <c r="V92" i="26"/>
  <c r="W92" i="26"/>
  <c r="AN92" i="26" s="1"/>
  <c r="X92" i="26"/>
  <c r="Y92" i="26"/>
  <c r="AL92" i="26" s="1"/>
  <c r="Z92" i="26"/>
  <c r="AA92" i="26"/>
  <c r="AB92" i="26"/>
  <c r="AC92" i="26"/>
  <c r="AD92" i="26"/>
  <c r="AE92" i="26"/>
  <c r="AF92" i="26"/>
  <c r="AG92" i="26"/>
  <c r="AH92" i="26"/>
  <c r="AQ92" i="26" s="1"/>
  <c r="AI92" i="26"/>
  <c r="AR92" i="26" s="1"/>
  <c r="AO92" i="26"/>
  <c r="T93" i="26"/>
  <c r="U93" i="26"/>
  <c r="V93" i="26"/>
  <c r="W93" i="26"/>
  <c r="X93" i="26"/>
  <c r="AK93" i="26" s="1"/>
  <c r="Y93" i="26"/>
  <c r="Z93" i="26"/>
  <c r="AA93" i="26"/>
  <c r="AB93" i="26"/>
  <c r="AC93" i="26"/>
  <c r="AD93" i="26"/>
  <c r="AE93" i="26"/>
  <c r="AF93" i="26"/>
  <c r="AO93" i="26" s="1"/>
  <c r="AG93" i="26"/>
  <c r="AH93" i="26"/>
  <c r="AI93" i="26"/>
  <c r="AR93" i="26" s="1"/>
  <c r="AL93" i="26"/>
  <c r="AM93" i="26"/>
  <c r="AN93" i="26"/>
  <c r="AP93" i="26"/>
  <c r="AQ93" i="26"/>
  <c r="T94" i="26"/>
  <c r="U94" i="26"/>
  <c r="V94" i="26"/>
  <c r="AM94" i="26" s="1"/>
  <c r="W94" i="26"/>
  <c r="AN94" i="26" s="1"/>
  <c r="X94" i="26"/>
  <c r="Y94" i="26"/>
  <c r="Z94" i="26"/>
  <c r="AA94" i="26"/>
  <c r="AB94" i="26"/>
  <c r="AC94" i="26"/>
  <c r="AD94" i="26"/>
  <c r="AE94" i="26"/>
  <c r="AF94" i="26"/>
  <c r="AG94" i="26"/>
  <c r="AP94" i="26" s="1"/>
  <c r="AH94" i="26"/>
  <c r="AQ94" i="26" s="1"/>
  <c r="AI94" i="26"/>
  <c r="AK94" i="26"/>
  <c r="AL94" i="26"/>
  <c r="AO94" i="26"/>
  <c r="AR94" i="26"/>
  <c r="T95" i="26"/>
  <c r="U95" i="26"/>
  <c r="AL95" i="26" s="1"/>
  <c r="V95" i="26"/>
  <c r="W95" i="26"/>
  <c r="X95" i="26"/>
  <c r="AK95" i="26" s="1"/>
  <c r="Y95" i="26"/>
  <c r="Z95" i="26"/>
  <c r="AA95" i="26"/>
  <c r="AN95" i="26" s="1"/>
  <c r="AB95" i="26"/>
  <c r="AC95" i="26"/>
  <c r="AD95" i="26"/>
  <c r="AE95" i="26"/>
  <c r="AF95" i="26"/>
  <c r="AG95" i="26"/>
  <c r="AH95" i="26"/>
  <c r="AQ95" i="26" s="1"/>
  <c r="AI95" i="26"/>
  <c r="AR95" i="26" s="1"/>
  <c r="AO95" i="26"/>
  <c r="AP95" i="26"/>
  <c r="T96" i="26"/>
  <c r="AK96" i="26" s="1"/>
  <c r="U96" i="26"/>
  <c r="V96" i="26"/>
  <c r="W96" i="26"/>
  <c r="X96" i="26"/>
  <c r="Y96" i="26"/>
  <c r="Z96" i="26"/>
  <c r="AA96" i="26"/>
  <c r="AB96" i="26"/>
  <c r="AC96" i="26"/>
  <c r="AD96" i="26"/>
  <c r="AQ96" i="26" s="1"/>
  <c r="AE96" i="26"/>
  <c r="AR96" i="26" s="1"/>
  <c r="AF96" i="26"/>
  <c r="AG96" i="26"/>
  <c r="AH96" i="26"/>
  <c r="AI96" i="26"/>
  <c r="AM96" i="26"/>
  <c r="AN96" i="26"/>
  <c r="AO96" i="26"/>
  <c r="AP96" i="26"/>
  <c r="T97" i="26"/>
  <c r="AK97" i="26" s="1"/>
  <c r="U97" i="26"/>
  <c r="AL97" i="26" s="1"/>
  <c r="V97" i="26"/>
  <c r="AM97" i="26" s="1"/>
  <c r="W97" i="26"/>
  <c r="AN97" i="26" s="1"/>
  <c r="X97" i="26"/>
  <c r="Y97" i="26"/>
  <c r="Z97" i="26"/>
  <c r="AA97" i="26"/>
  <c r="AB97" i="26"/>
  <c r="AC97" i="26"/>
  <c r="AP97" i="26" s="1"/>
  <c r="AD97" i="26"/>
  <c r="AE97" i="26"/>
  <c r="AF97" i="26"/>
  <c r="AG97" i="26"/>
  <c r="AH97" i="26"/>
  <c r="AI97" i="26"/>
  <c r="AO97" i="26"/>
  <c r="AR97" i="26"/>
  <c r="T98" i="26"/>
  <c r="AK98" i="26" s="1"/>
  <c r="U98" i="26"/>
  <c r="AL98" i="26" s="1"/>
  <c r="V98" i="26"/>
  <c r="W98" i="26"/>
  <c r="X98" i="26"/>
  <c r="Y98" i="26"/>
  <c r="Z98" i="26"/>
  <c r="AA98" i="26"/>
  <c r="AB98" i="26"/>
  <c r="AO98" i="26" s="1"/>
  <c r="AC98" i="26"/>
  <c r="AD98" i="26"/>
  <c r="AE98" i="26"/>
  <c r="AF98" i="26"/>
  <c r="AG98" i="26"/>
  <c r="AH98" i="26"/>
  <c r="AI98" i="26"/>
  <c r="AM98" i="26"/>
  <c r="T99" i="26"/>
  <c r="AK99" i="26" s="1"/>
  <c r="U99" i="26"/>
  <c r="V99" i="26"/>
  <c r="W99" i="26"/>
  <c r="X99" i="26"/>
  <c r="Y99" i="26"/>
  <c r="Z99" i="26"/>
  <c r="AM99" i="26" s="1"/>
  <c r="AA99" i="26"/>
  <c r="AB99" i="26"/>
  <c r="AC99" i="26"/>
  <c r="AD99" i="26"/>
  <c r="AE99" i="26"/>
  <c r="AF99" i="26"/>
  <c r="AG99" i="26"/>
  <c r="AP99" i="26" s="1"/>
  <c r="AH99" i="26"/>
  <c r="AI99" i="26"/>
  <c r="AL99" i="26"/>
  <c r="AN99" i="26"/>
  <c r="AO99" i="26"/>
  <c r="AQ99" i="26"/>
  <c r="AR99" i="26"/>
  <c r="T100" i="26"/>
  <c r="U100" i="26"/>
  <c r="V100" i="26"/>
  <c r="W100" i="26"/>
  <c r="AN100" i="26"/>
  <c r="X100" i="26"/>
  <c r="Y100" i="26"/>
  <c r="Z100" i="26"/>
  <c r="AA100" i="26"/>
  <c r="AB100" i="26"/>
  <c r="AC100" i="26"/>
  <c r="AD100" i="26"/>
  <c r="AE100" i="26"/>
  <c r="AF100" i="26"/>
  <c r="AG100" i="26"/>
  <c r="AP100" i="26" s="1"/>
  <c r="AH100" i="26"/>
  <c r="AQ100" i="26" s="1"/>
  <c r="AI100" i="26"/>
  <c r="AR100" i="26"/>
  <c r="AK100" i="26"/>
  <c r="AO100" i="26"/>
  <c r="T101" i="26"/>
  <c r="U101" i="26"/>
  <c r="V101" i="26"/>
  <c r="W101" i="26"/>
  <c r="AN101" i="26" s="1"/>
  <c r="X101" i="26"/>
  <c r="Y101" i="26"/>
  <c r="Z101" i="26"/>
  <c r="AA101" i="26"/>
  <c r="AB101" i="26"/>
  <c r="AC101" i="26"/>
  <c r="AD101" i="26"/>
  <c r="AE101" i="26"/>
  <c r="AF101" i="26"/>
  <c r="AG101" i="26"/>
  <c r="AH101" i="26"/>
  <c r="AI101" i="26"/>
  <c r="AR101" i="26" s="1"/>
  <c r="AL101" i="26"/>
  <c r="AM101" i="26"/>
  <c r="AO101" i="26"/>
  <c r="AP101" i="26"/>
  <c r="AQ101" i="26"/>
  <c r="T102" i="26"/>
  <c r="AK102" i="26" s="1"/>
  <c r="U102" i="26"/>
  <c r="V102" i="26"/>
  <c r="AM102" i="26" s="1"/>
  <c r="W102" i="26"/>
  <c r="X102" i="26"/>
  <c r="Y102" i="26"/>
  <c r="Z102" i="26"/>
  <c r="AA102" i="26"/>
  <c r="AN102" i="26" s="1"/>
  <c r="AB102" i="26"/>
  <c r="AO102" i="26" s="1"/>
  <c r="AC102" i="26"/>
  <c r="AD102" i="26"/>
  <c r="AE102" i="26"/>
  <c r="AF102" i="26"/>
  <c r="AG102" i="26"/>
  <c r="AH102" i="26"/>
  <c r="AI102" i="26"/>
  <c r="AR102" i="26" s="1"/>
  <c r="AL102" i="26"/>
  <c r="AP102" i="26"/>
  <c r="AQ102" i="26"/>
  <c r="T103" i="26"/>
  <c r="U103" i="26"/>
  <c r="AL103" i="26" s="1"/>
  <c r="V103" i="26"/>
  <c r="AM103" i="26" s="1"/>
  <c r="W103" i="26"/>
  <c r="AN103" i="26" s="1"/>
  <c r="X103" i="26"/>
  <c r="Y103" i="26"/>
  <c r="Z103" i="26"/>
  <c r="AA103" i="26"/>
  <c r="AB103" i="26"/>
  <c r="AC103" i="26"/>
  <c r="AP103" i="26" s="1"/>
  <c r="AD103" i="26"/>
  <c r="AE103" i="26"/>
  <c r="AF103" i="26"/>
  <c r="AG103" i="26"/>
  <c r="AH103" i="26"/>
  <c r="AI103" i="26"/>
  <c r="AO103" i="26"/>
  <c r="AQ103" i="26"/>
  <c r="AR103" i="26"/>
  <c r="T104" i="26"/>
  <c r="U104" i="26"/>
  <c r="AL104" i="26" s="1"/>
  <c r="V104" i="26"/>
  <c r="W104" i="26"/>
  <c r="AN104" i="26" s="1"/>
  <c r="X104" i="26"/>
  <c r="AK104" i="26" s="1"/>
  <c r="Y104" i="26"/>
  <c r="Z104" i="26"/>
  <c r="AA104" i="26"/>
  <c r="AB104" i="26"/>
  <c r="AC104" i="26"/>
  <c r="AD104" i="26"/>
  <c r="AQ104" i="26" s="1"/>
  <c r="AE104" i="26"/>
  <c r="AF104" i="26"/>
  <c r="AG104" i="26"/>
  <c r="AH104" i="26"/>
  <c r="AI104" i="26"/>
  <c r="AP104" i="26"/>
  <c r="AR104" i="26"/>
  <c r="T105" i="26"/>
  <c r="U105" i="26"/>
  <c r="V105" i="26"/>
  <c r="AM105" i="26" s="1"/>
  <c r="W105" i="26"/>
  <c r="X105" i="26"/>
  <c r="Y105" i="26"/>
  <c r="AL105" i="26" s="1"/>
  <c r="Z105" i="26"/>
  <c r="AA105" i="26"/>
  <c r="AB105" i="26"/>
  <c r="AC105" i="26"/>
  <c r="AP105" i="26" s="1"/>
  <c r="AD105" i="26"/>
  <c r="AE105" i="26"/>
  <c r="AF105" i="26"/>
  <c r="AO105" i="26" s="1"/>
  <c r="AG105" i="26"/>
  <c r="AH105" i="26"/>
  <c r="AI105" i="26"/>
  <c r="AR105" i="26" s="1"/>
  <c r="AK105" i="26"/>
  <c r="T106" i="26"/>
  <c r="U106" i="26"/>
  <c r="AL106" i="26" s="1"/>
  <c r="V106" i="26"/>
  <c r="W106" i="26"/>
  <c r="X106" i="26"/>
  <c r="Y106" i="26"/>
  <c r="Z106" i="26"/>
  <c r="AM106" i="26" s="1"/>
  <c r="AA106" i="26"/>
  <c r="AB106" i="26"/>
  <c r="AO106" i="26" s="1"/>
  <c r="AC106" i="26"/>
  <c r="AD106" i="26"/>
  <c r="AE106" i="26"/>
  <c r="AF106" i="26"/>
  <c r="AG106" i="26"/>
  <c r="AH106" i="26"/>
  <c r="AI106" i="26"/>
  <c r="AK106" i="26"/>
  <c r="AP106" i="26"/>
  <c r="AR106" i="26"/>
  <c r="T107" i="26"/>
  <c r="U107" i="26"/>
  <c r="V107" i="26"/>
  <c r="W107" i="26"/>
  <c r="X107" i="26"/>
  <c r="Y107" i="26"/>
  <c r="AL107" i="26" s="1"/>
  <c r="Z107" i="26"/>
  <c r="AA107" i="26"/>
  <c r="AB107" i="26"/>
  <c r="AC107" i="26"/>
  <c r="AD107" i="26"/>
  <c r="AE107" i="26"/>
  <c r="AF107" i="26"/>
  <c r="AO107" i="26" s="1"/>
  <c r="AG107" i="26"/>
  <c r="AP107" i="26" s="1"/>
  <c r="AH107" i="26"/>
  <c r="AI107" i="26"/>
  <c r="AK107" i="26"/>
  <c r="AM107" i="26"/>
  <c r="AN107" i="26"/>
  <c r="AQ107" i="26"/>
  <c r="AR107" i="26"/>
  <c r="T108" i="26"/>
  <c r="U108" i="26"/>
  <c r="V108" i="26"/>
  <c r="W108" i="26"/>
  <c r="AN108" i="26" s="1"/>
  <c r="X108" i="26"/>
  <c r="AK108" i="26" s="1"/>
  <c r="Y108" i="26"/>
  <c r="Z108" i="26"/>
  <c r="AA108" i="26"/>
  <c r="AB108" i="26"/>
  <c r="AC108" i="26"/>
  <c r="AD108" i="26"/>
  <c r="AE108" i="26"/>
  <c r="AF108" i="26"/>
  <c r="AO108" i="26" s="1"/>
  <c r="AG108" i="26"/>
  <c r="AH108" i="26"/>
  <c r="AQ108" i="26" s="1"/>
  <c r="AI108" i="26"/>
  <c r="AL108" i="26"/>
  <c r="AM108" i="26"/>
  <c r="AP108" i="26"/>
  <c r="T109" i="26"/>
  <c r="AK109" i="26" s="1"/>
  <c r="U109" i="26"/>
  <c r="V109" i="26"/>
  <c r="W109" i="26"/>
  <c r="X109" i="26"/>
  <c r="Y109" i="26"/>
  <c r="AL109" i="26" s="1"/>
  <c r="Z109" i="26"/>
  <c r="AA109" i="26"/>
  <c r="AB109" i="26"/>
  <c r="AO109" i="26" s="1"/>
  <c r="AC109" i="26"/>
  <c r="AD109" i="26"/>
  <c r="AE109" i="26"/>
  <c r="AF109" i="26"/>
  <c r="AG109" i="26"/>
  <c r="AH109" i="26"/>
  <c r="AI109" i="26"/>
  <c r="AR109" i="26" s="1"/>
  <c r="AM109" i="26"/>
  <c r="AN109" i="26"/>
  <c r="AP109" i="26"/>
  <c r="AQ109" i="26"/>
  <c r="T110" i="26"/>
  <c r="U110" i="26"/>
  <c r="AL110" i="26" s="1"/>
  <c r="V110" i="26"/>
  <c r="W110" i="26"/>
  <c r="X110" i="26"/>
  <c r="Y110" i="26"/>
  <c r="Z110" i="26"/>
  <c r="AA110" i="26"/>
  <c r="AB110" i="26"/>
  <c r="AC110" i="26"/>
  <c r="AD110" i="26"/>
  <c r="AE110" i="26"/>
  <c r="AR110" i="26" s="1"/>
  <c r="AF110" i="26"/>
  <c r="AG110" i="26"/>
  <c r="AH110" i="26"/>
  <c r="AI110" i="26"/>
  <c r="AO110" i="26"/>
  <c r="AP110" i="26"/>
  <c r="AQ110" i="26"/>
  <c r="T111" i="26"/>
  <c r="U111" i="26"/>
  <c r="AL111" i="26" s="1"/>
  <c r="V111" i="26"/>
  <c r="AM111" i="26" s="1"/>
  <c r="W111" i="26"/>
  <c r="AN111" i="26" s="1"/>
  <c r="X111" i="26"/>
  <c r="Y111" i="26"/>
  <c r="Z111" i="26"/>
  <c r="AA111" i="26"/>
  <c r="AB111" i="26"/>
  <c r="AC111" i="26"/>
  <c r="AD111" i="26"/>
  <c r="AQ111" i="26" s="1"/>
  <c r="AE111" i="26"/>
  <c r="AF111" i="26"/>
  <c r="AO111" i="26" s="1"/>
  <c r="AG111" i="26"/>
  <c r="AH111" i="26"/>
  <c r="AI111" i="26"/>
  <c r="AP111" i="26"/>
  <c r="AR111" i="26"/>
  <c r="T112" i="26"/>
  <c r="U112" i="26"/>
  <c r="V112" i="26"/>
  <c r="AM112" i="26" s="1"/>
  <c r="W112" i="26"/>
  <c r="AN112" i="26" s="1"/>
  <c r="X112" i="26"/>
  <c r="Y112" i="26"/>
  <c r="Z112" i="26"/>
  <c r="AA112" i="26"/>
  <c r="AB112" i="26"/>
  <c r="AC112" i="26"/>
  <c r="AP112" i="26" s="1"/>
  <c r="AD112" i="26"/>
  <c r="AE112" i="26"/>
  <c r="AF112" i="26"/>
  <c r="AG112" i="26"/>
  <c r="AH112" i="26"/>
  <c r="AI112" i="26"/>
  <c r="AK112" i="26"/>
  <c r="AO112" i="26"/>
  <c r="T113" i="26"/>
  <c r="U113" i="26"/>
  <c r="AL113" i="26" s="1"/>
  <c r="V113" i="26"/>
  <c r="W113" i="26"/>
  <c r="X113" i="26"/>
  <c r="AK113" i="26" s="1"/>
  <c r="Y113" i="26"/>
  <c r="Z113" i="26"/>
  <c r="AA113" i="26"/>
  <c r="AB113" i="26"/>
  <c r="AC113" i="26"/>
  <c r="AD113" i="26"/>
  <c r="AE113" i="26"/>
  <c r="AF113" i="26"/>
  <c r="AG113" i="26"/>
  <c r="AH113" i="26"/>
  <c r="AQ113" i="26" s="1"/>
  <c r="AI113" i="26"/>
  <c r="AM113" i="26"/>
  <c r="AN113" i="26"/>
  <c r="AO113" i="26"/>
  <c r="AP113" i="26"/>
  <c r="AR113" i="26"/>
  <c r="T114" i="26"/>
  <c r="U114" i="26"/>
  <c r="V114" i="26"/>
  <c r="W114" i="26"/>
  <c r="X114" i="26"/>
  <c r="Y114" i="26"/>
  <c r="AL114" i="26" s="1"/>
  <c r="Z114" i="26"/>
  <c r="AA114" i="26"/>
  <c r="AN114" i="26" s="1"/>
  <c r="AB114" i="26"/>
  <c r="AC114" i="26"/>
  <c r="AD114" i="26"/>
  <c r="AE114" i="26"/>
  <c r="AF114" i="26"/>
  <c r="AG114" i="26"/>
  <c r="AP114" i="26" s="1"/>
  <c r="AH114" i="26"/>
  <c r="AI114" i="26"/>
  <c r="AR114" i="26" s="1"/>
  <c r="AK114" i="26"/>
  <c r="AM114" i="26"/>
  <c r="AO114" i="26"/>
  <c r="AQ114" i="26"/>
  <c r="T115" i="26"/>
  <c r="AK115" i="26" s="1"/>
  <c r="U115" i="26"/>
  <c r="AL115" i="26" s="1"/>
  <c r="V115" i="26"/>
  <c r="W115" i="26"/>
  <c r="AN115" i="26" s="1"/>
  <c r="X115" i="26"/>
  <c r="Y115" i="26"/>
  <c r="Z115" i="26"/>
  <c r="AA115" i="26"/>
  <c r="AB115" i="26"/>
  <c r="AC115" i="26"/>
  <c r="AD115" i="26"/>
  <c r="AE115" i="26"/>
  <c r="AF115" i="26"/>
  <c r="AO115" i="26" s="1"/>
  <c r="AG115" i="26"/>
  <c r="AP115" i="26" s="1"/>
  <c r="AH115" i="26"/>
  <c r="AI115" i="26"/>
  <c r="AR115" i="26" s="1"/>
  <c r="AM115" i="26"/>
  <c r="AQ115" i="26"/>
  <c r="T116" i="26"/>
  <c r="U116" i="26"/>
  <c r="V116" i="26"/>
  <c r="AM116" i="26" s="1"/>
  <c r="W116" i="26"/>
  <c r="X116" i="26"/>
  <c r="Y116" i="26"/>
  <c r="Z116" i="26"/>
  <c r="AA116" i="26"/>
  <c r="AN116" i="26" s="1"/>
  <c r="AB116" i="26"/>
  <c r="AO116" i="26" s="1"/>
  <c r="AC116" i="26"/>
  <c r="AD116" i="26"/>
  <c r="AE116" i="26"/>
  <c r="AF116" i="26"/>
  <c r="AG116" i="26"/>
  <c r="AH116" i="26"/>
  <c r="AI116" i="26"/>
  <c r="AR116" i="26" s="1"/>
  <c r="AK116" i="26"/>
  <c r="AL116" i="26"/>
  <c r="AP116" i="26"/>
  <c r="AQ116" i="26"/>
  <c r="T117" i="26"/>
  <c r="AK117" i="26" s="1"/>
  <c r="U117" i="26"/>
  <c r="AL117" i="26" s="1"/>
  <c r="V117" i="26"/>
  <c r="AM117" i="26" s="1"/>
  <c r="W117" i="26"/>
  <c r="X117" i="26"/>
  <c r="Y117" i="26"/>
  <c r="Z117" i="26"/>
  <c r="AA117" i="26"/>
  <c r="AB117" i="26"/>
  <c r="AC117" i="26"/>
  <c r="AP117" i="26" s="1"/>
  <c r="AD117" i="26"/>
  <c r="AE117" i="26"/>
  <c r="AF117" i="26"/>
  <c r="AO117" i="26" s="1"/>
  <c r="AG117" i="26"/>
  <c r="AH117" i="26"/>
  <c r="AI117" i="26"/>
  <c r="AR117" i="26" s="1"/>
  <c r="AN117" i="26"/>
  <c r="AQ117" i="26"/>
  <c r="T118" i="26"/>
  <c r="U118" i="26"/>
  <c r="V118" i="26"/>
  <c r="AM118" i="26" s="1"/>
  <c r="W118" i="26"/>
  <c r="AN118" i="26" s="1"/>
  <c r="X118" i="26"/>
  <c r="Y118" i="26"/>
  <c r="Z118" i="26"/>
  <c r="AA118" i="26"/>
  <c r="AB118" i="26"/>
  <c r="AC118" i="26"/>
  <c r="AD118" i="26"/>
  <c r="AQ118" i="26" s="1"/>
  <c r="AE118" i="26"/>
  <c r="AF118" i="26"/>
  <c r="AG118" i="26"/>
  <c r="AH118" i="26"/>
  <c r="AI118" i="26"/>
  <c r="AK118" i="26"/>
  <c r="AP118" i="26"/>
  <c r="AR118" i="26"/>
  <c r="T119" i="26"/>
  <c r="U119" i="26"/>
  <c r="V119" i="26"/>
  <c r="AM119" i="26" s="1"/>
  <c r="W119" i="26"/>
  <c r="X119" i="26"/>
  <c r="Y119" i="26"/>
  <c r="Z119" i="26"/>
  <c r="AA119" i="26"/>
  <c r="AB119" i="26"/>
  <c r="AC119" i="26"/>
  <c r="AP119" i="26" s="1"/>
  <c r="AD119" i="26"/>
  <c r="AE119" i="26"/>
  <c r="AF119" i="26"/>
  <c r="AO119" i="26" s="1"/>
  <c r="AG119" i="26"/>
  <c r="AH119" i="26"/>
  <c r="AI119" i="26"/>
  <c r="AK119" i="26"/>
  <c r="AL119" i="26"/>
  <c r="AN119" i="26"/>
  <c r="AR119" i="26"/>
  <c r="T120" i="26"/>
  <c r="U120" i="26"/>
  <c r="AL120" i="26" s="1"/>
  <c r="V120" i="26"/>
  <c r="W120" i="26"/>
  <c r="AN120" i="26" s="1"/>
  <c r="X120" i="26"/>
  <c r="Y120" i="26"/>
  <c r="Z120" i="26"/>
  <c r="AA120" i="26"/>
  <c r="AB120" i="26"/>
  <c r="AC120" i="26"/>
  <c r="AD120" i="26"/>
  <c r="AE120" i="26"/>
  <c r="AR120" i="26" s="1"/>
  <c r="AF120" i="26"/>
  <c r="AG120" i="26"/>
  <c r="AH120" i="26"/>
  <c r="AQ120" i="26" s="1"/>
  <c r="AI120" i="26"/>
  <c r="AK120" i="26"/>
  <c r="AM120" i="26"/>
  <c r="AO120" i="26"/>
  <c r="AP120" i="26"/>
  <c r="T121" i="26"/>
  <c r="U121" i="26"/>
  <c r="V121" i="26"/>
  <c r="W121" i="26"/>
  <c r="AN121" i="26" s="1"/>
  <c r="X121" i="26"/>
  <c r="Y121" i="26"/>
  <c r="AL121" i="26" s="1"/>
  <c r="Z121" i="26"/>
  <c r="AM121" i="26" s="1"/>
  <c r="AA121" i="26"/>
  <c r="AB121" i="26"/>
  <c r="AC121" i="26"/>
  <c r="AD121" i="26"/>
  <c r="AQ121" i="26" s="1"/>
  <c r="AE121" i="26"/>
  <c r="AF121" i="26"/>
  <c r="AO121" i="26" s="1"/>
  <c r="AG121" i="26"/>
  <c r="AH121" i="26"/>
  <c r="AI121" i="26"/>
  <c r="AR121" i="26" s="1"/>
  <c r="AK121" i="26"/>
  <c r="T122" i="26"/>
  <c r="AK122" i="26" s="1"/>
  <c r="U122" i="26"/>
  <c r="V122" i="26"/>
  <c r="W122" i="26"/>
  <c r="AN122" i="26" s="1"/>
  <c r="X122" i="26"/>
  <c r="Y122" i="26"/>
  <c r="Z122" i="26"/>
  <c r="AA122" i="26"/>
  <c r="AB122" i="26"/>
  <c r="AC122" i="26"/>
  <c r="AD122" i="26"/>
  <c r="AQ122" i="26" s="1"/>
  <c r="AE122" i="26"/>
  <c r="AF122" i="26"/>
  <c r="AO122" i="26" s="1"/>
  <c r="AG122" i="26"/>
  <c r="AP122" i="26"/>
  <c r="AH122" i="26"/>
  <c r="AI122" i="26"/>
  <c r="AR122" i="26" s="1"/>
  <c r="AL122" i="26"/>
  <c r="T123" i="26"/>
  <c r="U123" i="26"/>
  <c r="V123" i="26"/>
  <c r="W123" i="26"/>
  <c r="X123" i="26"/>
  <c r="Y123" i="26"/>
  <c r="AL123" i="26" s="1"/>
  <c r="Z123" i="26"/>
  <c r="AA123" i="26"/>
  <c r="AB123" i="26"/>
  <c r="AC123" i="26"/>
  <c r="AP123" i="26" s="1"/>
  <c r="AD123" i="26"/>
  <c r="AE123" i="26"/>
  <c r="AF123" i="26"/>
  <c r="AG123" i="26"/>
  <c r="AH123" i="26"/>
  <c r="AI123" i="26"/>
  <c r="AR123" i="26" s="1"/>
  <c r="AK123" i="26"/>
  <c r="AM123" i="26"/>
  <c r="AN123" i="26"/>
  <c r="AO123" i="26"/>
  <c r="AQ123" i="26"/>
  <c r="T124" i="26"/>
  <c r="U124" i="26"/>
  <c r="AL124" i="26" s="1"/>
  <c r="V124" i="26"/>
  <c r="W124" i="26"/>
  <c r="AN124" i="26" s="1"/>
  <c r="X124" i="26"/>
  <c r="Y124" i="26"/>
  <c r="Z124" i="26"/>
  <c r="AA124" i="26"/>
  <c r="AB124" i="26"/>
  <c r="AC124" i="26"/>
  <c r="AD124" i="26"/>
  <c r="AE124" i="26"/>
  <c r="AF124" i="26"/>
  <c r="AG124" i="26"/>
  <c r="AH124" i="26"/>
  <c r="AI124" i="26"/>
  <c r="AK124" i="26"/>
  <c r="AM124" i="26"/>
  <c r="AO124" i="26"/>
  <c r="AP124" i="26"/>
  <c r="AQ124" i="26"/>
  <c r="AR124" i="26"/>
  <c r="T125" i="26"/>
  <c r="AK125" i="26" s="1"/>
  <c r="U125" i="26"/>
  <c r="V125" i="26"/>
  <c r="W125" i="26"/>
  <c r="X125" i="26"/>
  <c r="Y125" i="26"/>
  <c r="Z125" i="26"/>
  <c r="AA125" i="26"/>
  <c r="AB125" i="26"/>
  <c r="AC125" i="26"/>
  <c r="AD125" i="26"/>
  <c r="AQ125" i="26"/>
  <c r="AE125" i="26"/>
  <c r="AF125" i="26"/>
  <c r="AO125" i="26" s="1"/>
  <c r="AG125" i="26"/>
  <c r="AP125" i="26"/>
  <c r="AH125" i="26"/>
  <c r="AI125" i="26"/>
  <c r="AR125" i="26"/>
  <c r="T126" i="26"/>
  <c r="U126" i="26"/>
  <c r="AL126" i="26" s="1"/>
  <c r="V126" i="26"/>
  <c r="W126" i="26"/>
  <c r="X126" i="26"/>
  <c r="Y126" i="26"/>
  <c r="Z126" i="26"/>
  <c r="AM126" i="26" s="1"/>
  <c r="AA126" i="26"/>
  <c r="AB126" i="26"/>
  <c r="AC126" i="26"/>
  <c r="AD126" i="26"/>
  <c r="AQ126" i="26" s="1"/>
  <c r="AE126" i="26"/>
  <c r="AR126" i="26" s="1"/>
  <c r="AF126" i="26"/>
  <c r="AG126" i="26"/>
  <c r="AP126" i="26" s="1"/>
  <c r="AH126" i="26"/>
  <c r="AI126" i="26"/>
  <c r="AK126" i="26"/>
  <c r="T127" i="26"/>
  <c r="U127" i="26"/>
  <c r="V127" i="26"/>
  <c r="W127" i="26"/>
  <c r="AN127" i="26" s="1"/>
  <c r="X127" i="26"/>
  <c r="Y127" i="26"/>
  <c r="Z127" i="26"/>
  <c r="AM127" i="26" s="1"/>
  <c r="AA127" i="26"/>
  <c r="AB127" i="26"/>
  <c r="AC127" i="26"/>
  <c r="AD127" i="26"/>
  <c r="AE127" i="26"/>
  <c r="AF127" i="26"/>
  <c r="AG127" i="26"/>
  <c r="AH127" i="26"/>
  <c r="AQ127" i="26" s="1"/>
  <c r="AI127" i="26"/>
  <c r="AK127" i="26"/>
  <c r="AO127" i="26"/>
  <c r="AR127" i="26"/>
  <c r="T128" i="26"/>
  <c r="U128" i="26"/>
  <c r="V128" i="26"/>
  <c r="W128" i="26"/>
  <c r="X128" i="26"/>
  <c r="Y128" i="26"/>
  <c r="Z128" i="26"/>
  <c r="AA128" i="26"/>
  <c r="AB128" i="26"/>
  <c r="AC128" i="26"/>
  <c r="AD128" i="26"/>
  <c r="AE128" i="26"/>
  <c r="AF128" i="26"/>
  <c r="AO128" i="26" s="1"/>
  <c r="AG128" i="26"/>
  <c r="AH128" i="26"/>
  <c r="AQ128" i="26" s="1"/>
  <c r="AI128" i="26"/>
  <c r="AR128" i="26" s="1"/>
  <c r="AK128" i="26"/>
  <c r="AL128" i="26"/>
  <c r="AM128" i="26"/>
  <c r="AN128" i="26"/>
  <c r="AP128" i="26"/>
  <c r="T129" i="26"/>
  <c r="U129" i="26"/>
  <c r="AL129" i="26" s="1"/>
  <c r="V129" i="26"/>
  <c r="AM129" i="26" s="1"/>
  <c r="W129" i="26"/>
  <c r="AN129" i="26" s="1"/>
  <c r="X129" i="26"/>
  <c r="Y129" i="26"/>
  <c r="Z129" i="26"/>
  <c r="AA129" i="26"/>
  <c r="AB129" i="26"/>
  <c r="AC129" i="26"/>
  <c r="AD129" i="26"/>
  <c r="AE129" i="26"/>
  <c r="AR129" i="26" s="1"/>
  <c r="AF129" i="26"/>
  <c r="AG129" i="26"/>
  <c r="AH129" i="26"/>
  <c r="AI129" i="26"/>
  <c r="AK129" i="26"/>
  <c r="AO129" i="26"/>
  <c r="AQ129" i="26"/>
  <c r="T130" i="26"/>
  <c r="U130" i="26"/>
  <c r="V130" i="26"/>
  <c r="AM130" i="26" s="1"/>
  <c r="W130" i="26"/>
  <c r="X130" i="26"/>
  <c r="Y130" i="26"/>
  <c r="Z130" i="26"/>
  <c r="AA130" i="26"/>
  <c r="AN130" i="26" s="1"/>
  <c r="AB130" i="26"/>
  <c r="AC130" i="26"/>
  <c r="AD130" i="26"/>
  <c r="AQ130" i="26" s="1"/>
  <c r="AE130" i="26"/>
  <c r="AF130" i="26"/>
  <c r="AG130" i="26"/>
  <c r="AP130" i="26" s="1"/>
  <c r="AH130" i="26"/>
  <c r="AI130" i="26"/>
  <c r="AR130" i="26" s="1"/>
  <c r="AK130" i="26"/>
  <c r="AL130" i="26"/>
  <c r="AO130" i="26"/>
  <c r="T131" i="26"/>
  <c r="U131" i="26"/>
  <c r="V131" i="26"/>
  <c r="W131" i="26"/>
  <c r="X131" i="26"/>
  <c r="Y131" i="26"/>
  <c r="Z131" i="26"/>
  <c r="AA131" i="26"/>
  <c r="AB131" i="26"/>
  <c r="AO131" i="26" s="1"/>
  <c r="AC131" i="26"/>
  <c r="AD131" i="26"/>
  <c r="AE131" i="26"/>
  <c r="AF131" i="26"/>
  <c r="AG131" i="26"/>
  <c r="AH131" i="26"/>
  <c r="AI131" i="26"/>
  <c r="AL131" i="26"/>
  <c r="AN131" i="26"/>
  <c r="AP131" i="26"/>
  <c r="AQ131" i="26"/>
  <c r="AR131" i="26"/>
  <c r="T132" i="26"/>
  <c r="AK132" i="26" s="1"/>
  <c r="U132" i="26"/>
  <c r="AL132" i="26" s="1"/>
  <c r="V132" i="26"/>
  <c r="AM132" i="26" s="1"/>
  <c r="W132" i="26"/>
  <c r="AN132" i="26" s="1"/>
  <c r="X132" i="26"/>
  <c r="Y132" i="26"/>
  <c r="Z132" i="26"/>
  <c r="AA132" i="26"/>
  <c r="AB132" i="26"/>
  <c r="AC132" i="26"/>
  <c r="AD132" i="26"/>
  <c r="AE132" i="26"/>
  <c r="AF132" i="26"/>
  <c r="AO132" i="26" s="1"/>
  <c r="AG132" i="26"/>
  <c r="AH132" i="26"/>
  <c r="AI132" i="26"/>
  <c r="AR132" i="26" s="1"/>
  <c r="AP132" i="26"/>
  <c r="T133" i="26"/>
  <c r="U133" i="26"/>
  <c r="V133" i="26"/>
  <c r="AM133" i="26" s="1"/>
  <c r="W133" i="26"/>
  <c r="AN133" i="26" s="1"/>
  <c r="X133" i="26"/>
  <c r="Y133" i="26"/>
  <c r="AL133" i="26" s="1"/>
  <c r="Z133" i="26"/>
  <c r="AA133" i="26"/>
  <c r="AB133" i="26"/>
  <c r="AC133" i="26"/>
  <c r="AD133" i="26"/>
  <c r="AQ133" i="26" s="1"/>
  <c r="AE133" i="26"/>
  <c r="AR133" i="26" s="1"/>
  <c r="AF133" i="26"/>
  <c r="AG133" i="26"/>
  <c r="AP133" i="26" s="1"/>
  <c r="AH133" i="26"/>
  <c r="AI133" i="26"/>
  <c r="AK133" i="26"/>
  <c r="T134" i="26"/>
  <c r="U134" i="26"/>
  <c r="V134" i="26"/>
  <c r="W134" i="26"/>
  <c r="AN134" i="26" s="1"/>
  <c r="X134" i="26"/>
  <c r="Y134" i="26"/>
  <c r="Z134" i="26"/>
  <c r="AM134" i="26" s="1"/>
  <c r="AA134" i="26"/>
  <c r="AB134" i="26"/>
  <c r="AC134" i="26"/>
  <c r="AD134" i="26"/>
  <c r="AE134" i="26"/>
  <c r="AF134" i="26"/>
  <c r="AG134" i="26"/>
  <c r="AH134" i="26"/>
  <c r="AI134" i="26"/>
  <c r="AR134" i="26" s="1"/>
  <c r="AK134" i="26"/>
  <c r="AL134" i="26"/>
  <c r="AO134" i="26"/>
  <c r="AP134" i="26"/>
  <c r="AQ134" i="26"/>
  <c r="T135" i="26"/>
  <c r="U135" i="26"/>
  <c r="V135" i="26"/>
  <c r="W135" i="26"/>
  <c r="X135" i="26"/>
  <c r="Y135" i="26"/>
  <c r="Z135" i="26"/>
  <c r="AA135" i="26"/>
  <c r="AN135" i="26" s="1"/>
  <c r="AB135" i="26"/>
  <c r="AC135" i="26"/>
  <c r="AD135" i="26"/>
  <c r="AE135" i="26"/>
  <c r="AF135" i="26"/>
  <c r="AG135" i="26"/>
  <c r="AH135" i="26"/>
  <c r="AI135" i="26"/>
  <c r="AK135" i="26"/>
  <c r="AL135" i="26"/>
  <c r="AM135" i="26"/>
  <c r="AO135" i="26"/>
  <c r="AP135" i="26"/>
  <c r="AQ135" i="26"/>
  <c r="T136" i="26"/>
  <c r="U136" i="26"/>
  <c r="AL136" i="26" s="1"/>
  <c r="V136" i="26"/>
  <c r="AM136" i="26" s="1"/>
  <c r="W136" i="26"/>
  <c r="X136" i="26"/>
  <c r="Y136" i="26"/>
  <c r="Z136" i="26"/>
  <c r="AA136" i="26"/>
  <c r="AB136" i="26"/>
  <c r="AC136" i="26"/>
  <c r="AD136" i="26"/>
  <c r="AE136" i="26"/>
  <c r="AF136" i="26"/>
  <c r="AO136" i="26" s="1"/>
  <c r="AG136" i="26"/>
  <c r="AP136" i="26" s="1"/>
  <c r="AH136" i="26"/>
  <c r="AI136" i="26"/>
  <c r="AK136" i="26"/>
  <c r="AN136" i="26"/>
  <c r="AQ136" i="26"/>
  <c r="AR136" i="26"/>
  <c r="T137" i="26"/>
  <c r="U137" i="26"/>
  <c r="AL137" i="26" s="1"/>
  <c r="V137" i="26"/>
  <c r="W137" i="26"/>
  <c r="X137" i="26"/>
  <c r="Y137" i="26"/>
  <c r="Z137" i="26"/>
  <c r="AA137" i="26"/>
  <c r="AN137" i="26" s="1"/>
  <c r="AB137" i="26"/>
  <c r="AC137" i="26"/>
  <c r="AD137" i="26"/>
  <c r="AE137" i="26"/>
  <c r="AF137" i="26"/>
  <c r="AG137" i="26"/>
  <c r="AH137" i="26"/>
  <c r="AI137" i="26"/>
  <c r="AK137" i="26"/>
  <c r="AO137" i="26"/>
  <c r="AP137" i="26"/>
  <c r="AQ137" i="26"/>
  <c r="AR137" i="26"/>
  <c r="T138" i="26"/>
  <c r="U138" i="26"/>
  <c r="AL138" i="26" s="1"/>
  <c r="V138" i="26"/>
  <c r="AM138" i="26" s="1"/>
  <c r="W138" i="26"/>
  <c r="AN138" i="26" s="1"/>
  <c r="X138" i="26"/>
  <c r="Y138" i="26"/>
  <c r="Z138" i="26"/>
  <c r="AA138" i="26"/>
  <c r="AB138" i="26"/>
  <c r="AC138" i="26"/>
  <c r="AD138" i="26"/>
  <c r="AE138" i="26"/>
  <c r="AF138" i="26"/>
  <c r="AG138" i="26"/>
  <c r="AP138" i="26" s="1"/>
  <c r="AH138" i="26"/>
  <c r="AI138" i="26"/>
  <c r="AO138" i="26"/>
  <c r="AR138" i="26"/>
  <c r="T139" i="26"/>
  <c r="U139" i="26"/>
  <c r="V139" i="26"/>
  <c r="AM139" i="26" s="1"/>
  <c r="W139" i="26"/>
  <c r="X139" i="26"/>
  <c r="Y139" i="26"/>
  <c r="Z139" i="26"/>
  <c r="AA139" i="26"/>
  <c r="AB139" i="26"/>
  <c r="AC139" i="26"/>
  <c r="AD139" i="26"/>
  <c r="AE139" i="26"/>
  <c r="AF139" i="26"/>
  <c r="AO139" i="26" s="1"/>
  <c r="AG139" i="26"/>
  <c r="AH139" i="26"/>
  <c r="AQ139" i="26" s="1"/>
  <c r="AI139" i="26"/>
  <c r="AL139" i="26"/>
  <c r="AP139" i="26"/>
  <c r="AR139" i="26"/>
  <c r="T140" i="26"/>
  <c r="AK140" i="26" s="1"/>
  <c r="U140" i="26"/>
  <c r="AL140" i="26" s="1"/>
  <c r="V140" i="26"/>
  <c r="AM140" i="26" s="1"/>
  <c r="W140" i="26"/>
  <c r="X140" i="26"/>
  <c r="Y140" i="26"/>
  <c r="Z140" i="26"/>
  <c r="AA140" i="26"/>
  <c r="AB140" i="26"/>
  <c r="AC140" i="26"/>
  <c r="AD140" i="26"/>
  <c r="AE140" i="26"/>
  <c r="AF140" i="26"/>
  <c r="AG140" i="26"/>
  <c r="AH140" i="26"/>
  <c r="AI140" i="26"/>
  <c r="AR140" i="26" s="1"/>
  <c r="AO140" i="26"/>
  <c r="AP140" i="26"/>
  <c r="T141" i="26"/>
  <c r="U141" i="26"/>
  <c r="V141" i="26"/>
  <c r="AM141" i="26" s="1"/>
  <c r="W141" i="26"/>
  <c r="X141" i="26"/>
  <c r="AK141" i="26" s="1"/>
  <c r="Y141" i="26"/>
  <c r="AL141" i="26" s="1"/>
  <c r="Z141" i="26"/>
  <c r="AA141" i="26"/>
  <c r="AN141" i="26" s="1"/>
  <c r="AB141" i="26"/>
  <c r="AC141" i="26"/>
  <c r="AP141" i="26" s="1"/>
  <c r="AD141" i="26"/>
  <c r="AE141" i="26"/>
  <c r="AF141" i="26"/>
  <c r="AO141" i="26" s="1"/>
  <c r="AG141" i="26"/>
  <c r="AH141" i="26"/>
  <c r="AI141" i="26"/>
  <c r="AR141" i="26"/>
  <c r="T142" i="26"/>
  <c r="AK142" i="26" s="1"/>
  <c r="U142" i="26"/>
  <c r="V142" i="26"/>
  <c r="W142" i="26"/>
  <c r="AN142" i="26" s="1"/>
  <c r="X142" i="26"/>
  <c r="Y142" i="26"/>
  <c r="Z142" i="26"/>
  <c r="AA142" i="26"/>
  <c r="AB142" i="26"/>
  <c r="AC142" i="26"/>
  <c r="AD142" i="26"/>
  <c r="AE142" i="26"/>
  <c r="AF142" i="26"/>
  <c r="AO142" i="26" s="1"/>
  <c r="AG142" i="26"/>
  <c r="AP142" i="26" s="1"/>
  <c r="AH142" i="26"/>
  <c r="AQ142" i="26" s="1"/>
  <c r="AI142" i="26"/>
  <c r="AR142" i="26" s="1"/>
  <c r="AL142" i="26"/>
  <c r="AM142" i="26"/>
  <c r="T143" i="26"/>
  <c r="U143" i="26"/>
  <c r="AL143" i="26" s="1"/>
  <c r="V143" i="26"/>
  <c r="W143" i="26"/>
  <c r="X143" i="26"/>
  <c r="Y143" i="26"/>
  <c r="Z143" i="26"/>
  <c r="AA143" i="26"/>
  <c r="AB143" i="26"/>
  <c r="AC143" i="26"/>
  <c r="AD143" i="26"/>
  <c r="AE143" i="26"/>
  <c r="AF143" i="26"/>
  <c r="AO143" i="26" s="1"/>
  <c r="AG143" i="26"/>
  <c r="AH143" i="26"/>
  <c r="AQ143" i="26" s="1"/>
  <c r="AI143" i="26"/>
  <c r="AK143" i="26"/>
  <c r="AM143" i="26"/>
  <c r="AN143" i="26"/>
  <c r="AP143" i="26"/>
  <c r="AR143" i="26"/>
  <c r="T144" i="26"/>
  <c r="AK144" i="26" s="1"/>
  <c r="U144" i="26"/>
  <c r="V144" i="26"/>
  <c r="W144" i="26"/>
  <c r="AN144" i="26" s="1"/>
  <c r="X144" i="26"/>
  <c r="Y144" i="26"/>
  <c r="Z144" i="26"/>
  <c r="AA144" i="26"/>
  <c r="AB144" i="26"/>
  <c r="AC144" i="26"/>
  <c r="AD144" i="26"/>
  <c r="AE144" i="26"/>
  <c r="AF144" i="26"/>
  <c r="AG144" i="26"/>
  <c r="AH144" i="26"/>
  <c r="AI144" i="26"/>
  <c r="AL144" i="26"/>
  <c r="AM144" i="26"/>
  <c r="AO144" i="26"/>
  <c r="AP144" i="26"/>
  <c r="AQ144" i="26"/>
  <c r="AR144" i="26"/>
  <c r="T145" i="26"/>
  <c r="U145" i="26"/>
  <c r="AL145" i="26" s="1"/>
  <c r="V145" i="26"/>
  <c r="W145" i="26"/>
  <c r="X145" i="26"/>
  <c r="Y145" i="26"/>
  <c r="Z145" i="26"/>
  <c r="AM145" i="26" s="1"/>
  <c r="AA145" i="26"/>
  <c r="AB145" i="26"/>
  <c r="AC145" i="26"/>
  <c r="AP145" i="26" s="1"/>
  <c r="AD145" i="26"/>
  <c r="AE145" i="26"/>
  <c r="AF145" i="26"/>
  <c r="AG145" i="26"/>
  <c r="AH145" i="26"/>
  <c r="AI145" i="26"/>
  <c r="AO145" i="26"/>
  <c r="AQ145" i="26"/>
  <c r="AR145" i="26"/>
  <c r="T146" i="26"/>
  <c r="AK146" i="26" s="1"/>
  <c r="U146" i="26"/>
  <c r="AL146" i="26" s="1"/>
  <c r="V146" i="26"/>
  <c r="W146" i="26"/>
  <c r="AN146" i="26" s="1"/>
  <c r="X146" i="26"/>
  <c r="Y146" i="26"/>
  <c r="Z146" i="26"/>
  <c r="AA146" i="26"/>
  <c r="AB146" i="26"/>
  <c r="AO146" i="26" s="1"/>
  <c r="AC146" i="26"/>
  <c r="AD146" i="26"/>
  <c r="AE146" i="26"/>
  <c r="AF146" i="26"/>
  <c r="AG146" i="26"/>
  <c r="AP146" i="26" s="1"/>
  <c r="AH146" i="26"/>
  <c r="AQ146" i="26" s="1"/>
  <c r="AI146" i="26"/>
  <c r="AR146" i="26" s="1"/>
  <c r="T147" i="26"/>
  <c r="U147" i="26"/>
  <c r="V147" i="26"/>
  <c r="W147" i="26"/>
  <c r="X147" i="26"/>
  <c r="Y147" i="26"/>
  <c r="Z147" i="26"/>
  <c r="AA147" i="26"/>
  <c r="AB147" i="26"/>
  <c r="AC147" i="26"/>
  <c r="AD147" i="26"/>
  <c r="AE147" i="26"/>
  <c r="AF147" i="26"/>
  <c r="AG147" i="26"/>
  <c r="AP147" i="26" s="1"/>
  <c r="AH147" i="26"/>
  <c r="AI147" i="26"/>
  <c r="AL147" i="26"/>
  <c r="AN147" i="26"/>
  <c r="AO147" i="26"/>
  <c r="AR147" i="26"/>
  <c r="T148" i="26"/>
  <c r="U148" i="26"/>
  <c r="V148" i="26"/>
  <c r="AM148" i="26" s="1"/>
  <c r="W148" i="26"/>
  <c r="X148" i="26"/>
  <c r="AK148" i="26" s="1"/>
  <c r="Y148" i="26"/>
  <c r="Z148" i="26"/>
  <c r="AA148" i="26"/>
  <c r="AB148" i="26"/>
  <c r="AC148" i="26"/>
  <c r="AD148" i="26"/>
  <c r="AE148" i="26"/>
  <c r="AF148" i="26"/>
  <c r="AO148" i="26" s="1"/>
  <c r="AG148" i="26"/>
  <c r="AH148" i="26"/>
  <c r="AQ148" i="26" s="1"/>
  <c r="AI148" i="26"/>
  <c r="AR148" i="26" s="1"/>
  <c r="AL148" i="26"/>
  <c r="AN148" i="26"/>
  <c r="AP148" i="26"/>
  <c r="T149" i="26"/>
  <c r="U149" i="26"/>
  <c r="V149" i="26"/>
  <c r="AM149" i="26" s="1"/>
  <c r="W149" i="26"/>
  <c r="X149" i="26"/>
  <c r="Y149" i="26"/>
  <c r="Z149" i="26"/>
  <c r="AA149" i="26"/>
  <c r="AB149" i="26"/>
  <c r="AC149" i="26"/>
  <c r="AP149" i="26" s="1"/>
  <c r="AD149" i="26"/>
  <c r="AE149" i="26"/>
  <c r="AR149" i="26" s="1"/>
  <c r="AF149" i="26"/>
  <c r="AG149" i="26"/>
  <c r="AH149" i="26"/>
  <c r="AI149" i="26"/>
  <c r="AK149" i="26"/>
  <c r="AL149" i="26"/>
  <c r="AO149" i="26"/>
  <c r="T150" i="26"/>
  <c r="U150" i="26"/>
  <c r="V150" i="26"/>
  <c r="W150" i="26"/>
  <c r="X150" i="26"/>
  <c r="Y150" i="26"/>
  <c r="AL150" i="26" s="1"/>
  <c r="Z150" i="26"/>
  <c r="AA150" i="26"/>
  <c r="AN150" i="26" s="1"/>
  <c r="AB150" i="26"/>
  <c r="AC150" i="26"/>
  <c r="AD150" i="26"/>
  <c r="AE150" i="26"/>
  <c r="AF150" i="26"/>
  <c r="AG150" i="26"/>
  <c r="AH150" i="26"/>
  <c r="AQ150" i="26" s="1"/>
  <c r="AI150" i="26"/>
  <c r="AR150" i="26" s="1"/>
  <c r="AK150" i="26"/>
  <c r="AM150" i="26"/>
  <c r="AO150" i="26"/>
  <c r="AP150" i="26"/>
  <c r="T151" i="26"/>
  <c r="AK151" i="26" s="1"/>
  <c r="U151" i="26"/>
  <c r="V151" i="26"/>
  <c r="W151" i="26"/>
  <c r="X151" i="26"/>
  <c r="Y151" i="26"/>
  <c r="Z151" i="26"/>
  <c r="AA151" i="26"/>
  <c r="AB151" i="26"/>
  <c r="AC151" i="26"/>
  <c r="AD151" i="26"/>
  <c r="AE151" i="26"/>
  <c r="AF151" i="26"/>
  <c r="AG151" i="26"/>
  <c r="AH151" i="26"/>
  <c r="AI151" i="26"/>
  <c r="AL151" i="26"/>
  <c r="AN151" i="26"/>
  <c r="AO151" i="26"/>
  <c r="AP151" i="26"/>
  <c r="AQ151" i="26"/>
  <c r="AR151" i="26"/>
  <c r="T152" i="26"/>
  <c r="AK152" i="26" s="1"/>
  <c r="U152" i="26"/>
  <c r="AL152" i="26" s="1"/>
  <c r="V152" i="26"/>
  <c r="W152" i="26"/>
  <c r="X152" i="26"/>
  <c r="Y152" i="26"/>
  <c r="Z152" i="26"/>
  <c r="AA152" i="26"/>
  <c r="AB152" i="26"/>
  <c r="AC152" i="26"/>
  <c r="AD152" i="26"/>
  <c r="AQ152" i="26" s="1"/>
  <c r="AE152" i="26"/>
  <c r="AF152" i="26"/>
  <c r="AG152" i="26"/>
  <c r="AH152" i="26"/>
  <c r="AI152" i="26"/>
  <c r="AP152" i="26"/>
  <c r="AR152" i="26"/>
  <c r="T153" i="26"/>
  <c r="U153" i="26"/>
  <c r="V153" i="26"/>
  <c r="W153" i="26"/>
  <c r="AN153" i="26" s="1"/>
  <c r="X153" i="26"/>
  <c r="Y153" i="26"/>
  <c r="Z153" i="26"/>
  <c r="AA153" i="26"/>
  <c r="AB153" i="26"/>
  <c r="AC153" i="26"/>
  <c r="AP153" i="26" s="1"/>
  <c r="AD153" i="26"/>
  <c r="AE153" i="26"/>
  <c r="AF153" i="26"/>
  <c r="AG153" i="26"/>
  <c r="AH153" i="26"/>
  <c r="AQ153" i="26" s="1"/>
  <c r="AI153" i="26"/>
  <c r="AL153" i="26"/>
  <c r="AR153" i="26"/>
  <c r="T154" i="26"/>
  <c r="U154" i="26"/>
  <c r="AL154" i="26" s="1"/>
  <c r="V154" i="26"/>
  <c r="W154" i="26"/>
  <c r="X154" i="26"/>
  <c r="AK154" i="26" s="1"/>
  <c r="Y154" i="26"/>
  <c r="Z154" i="26"/>
  <c r="AA154" i="26"/>
  <c r="AB154" i="26"/>
  <c r="AC154" i="26"/>
  <c r="AD154" i="26"/>
  <c r="AE154" i="26"/>
  <c r="AF154" i="26"/>
  <c r="AG154" i="26"/>
  <c r="AP154" i="26" s="1"/>
  <c r="AH154" i="26"/>
  <c r="AQ154" i="26" s="1"/>
  <c r="AI154" i="26"/>
  <c r="AR154" i="26" s="1"/>
  <c r="AM154" i="26"/>
  <c r="AN154" i="26"/>
  <c r="AO154" i="26"/>
  <c r="T155" i="26"/>
  <c r="U155" i="26"/>
  <c r="V155" i="26"/>
  <c r="W155" i="26"/>
  <c r="X155" i="26"/>
  <c r="Y155" i="26"/>
  <c r="Z155" i="26"/>
  <c r="AM155" i="26" s="1"/>
  <c r="AA155" i="26"/>
  <c r="AB155" i="26"/>
  <c r="AC155" i="26"/>
  <c r="AD155" i="26"/>
  <c r="AE155" i="26"/>
  <c r="AF155" i="26"/>
  <c r="AG155" i="26"/>
  <c r="AP155" i="26" s="1"/>
  <c r="AH155" i="26"/>
  <c r="AI155" i="26"/>
  <c r="AR155" i="26" s="1"/>
  <c r="AK155" i="26"/>
  <c r="AL155" i="26"/>
  <c r="AN155" i="26"/>
  <c r="AO155" i="26"/>
  <c r="AQ155" i="26"/>
  <c r="T156" i="26"/>
  <c r="AK156" i="26" s="1"/>
  <c r="U156" i="26"/>
  <c r="AL156" i="26" s="1"/>
  <c r="V156" i="26"/>
  <c r="W156" i="26"/>
  <c r="AN156" i="26" s="1"/>
  <c r="X156" i="26"/>
  <c r="Y156" i="26"/>
  <c r="Z156" i="26"/>
  <c r="AA156" i="26"/>
  <c r="AB156" i="26"/>
  <c r="AC156" i="26"/>
  <c r="AD156" i="26"/>
  <c r="AE156" i="26"/>
  <c r="AF156" i="26"/>
  <c r="AO156" i="26" s="1"/>
  <c r="AG156" i="26"/>
  <c r="AP156" i="26" s="1"/>
  <c r="AH156" i="26"/>
  <c r="AI156" i="26"/>
  <c r="AR156" i="26" s="1"/>
  <c r="AM156" i="26"/>
  <c r="AQ156" i="26"/>
  <c r="T157" i="26"/>
  <c r="AK157" i="26" s="1"/>
  <c r="U157" i="26"/>
  <c r="V157" i="26"/>
  <c r="AM157" i="26" s="1"/>
  <c r="W157" i="26"/>
  <c r="X157" i="26"/>
  <c r="Y157" i="26"/>
  <c r="AL157" i="26" s="1"/>
  <c r="Z157" i="26"/>
  <c r="AA157" i="26"/>
  <c r="AN157" i="26" s="1"/>
  <c r="AB157" i="26"/>
  <c r="AO157" i="26" s="1"/>
  <c r="AC157" i="26"/>
  <c r="AD157" i="26"/>
  <c r="AE157" i="26"/>
  <c r="AF157" i="26"/>
  <c r="AG157" i="26"/>
  <c r="AH157" i="26"/>
  <c r="AI157" i="26"/>
  <c r="AR157" i="26" s="1"/>
  <c r="AP157" i="26"/>
  <c r="AQ157" i="26"/>
  <c r="T158" i="26"/>
  <c r="U158" i="26"/>
  <c r="AL158" i="26" s="1"/>
  <c r="V158" i="26"/>
  <c r="W158" i="26"/>
  <c r="X158" i="26"/>
  <c r="Y158" i="26"/>
  <c r="Z158" i="26"/>
  <c r="AA158" i="26"/>
  <c r="AB158" i="26"/>
  <c r="AC158" i="26"/>
  <c r="AD158" i="26"/>
  <c r="AE158" i="26"/>
  <c r="AF158" i="26"/>
  <c r="AO158" i="26" s="1"/>
  <c r="AG158" i="26"/>
  <c r="AP158" i="26" s="1"/>
  <c r="AH158" i="26"/>
  <c r="AI158" i="26"/>
  <c r="AR158" i="26" s="1"/>
  <c r="AN158" i="26"/>
  <c r="AQ158" i="26"/>
  <c r="T159" i="26"/>
  <c r="U159" i="26"/>
  <c r="V159" i="26"/>
  <c r="W159" i="26"/>
  <c r="X159" i="26"/>
  <c r="Y159" i="26"/>
  <c r="Z159" i="26"/>
  <c r="AA159" i="26"/>
  <c r="AB159" i="26"/>
  <c r="AC159" i="26"/>
  <c r="AD159" i="26"/>
  <c r="AE159" i="26"/>
  <c r="AF159" i="26"/>
  <c r="AO159" i="26" s="1"/>
  <c r="AG159" i="26"/>
  <c r="AP159" i="26" s="1"/>
  <c r="AH159" i="26"/>
  <c r="AI159" i="26"/>
  <c r="AK159" i="26"/>
  <c r="AL159" i="26"/>
  <c r="AN159" i="26"/>
  <c r="AQ159" i="26"/>
  <c r="AR159" i="26"/>
  <c r="T160" i="26"/>
  <c r="U160" i="26"/>
  <c r="AL160" i="26" s="1"/>
  <c r="V160" i="26"/>
  <c r="W160" i="26"/>
  <c r="X160" i="26"/>
  <c r="Y160" i="26"/>
  <c r="Z160" i="26"/>
  <c r="AA160" i="26"/>
  <c r="AB160" i="26"/>
  <c r="AC160" i="26"/>
  <c r="AD160" i="26"/>
  <c r="AE160" i="26"/>
  <c r="AF160" i="26"/>
  <c r="AG160" i="26"/>
  <c r="AP160" i="26" s="1"/>
  <c r="AH160" i="26"/>
  <c r="AQ160" i="26"/>
  <c r="AI160" i="26"/>
  <c r="AR160" i="26" s="1"/>
  <c r="AM160" i="26"/>
  <c r="AO160" i="26"/>
  <c r="T161" i="26"/>
  <c r="AK161" i="26" s="1"/>
  <c r="U161" i="26"/>
  <c r="V161" i="26"/>
  <c r="AM161" i="26" s="1"/>
  <c r="W161" i="26"/>
  <c r="X161" i="26"/>
  <c r="Y161" i="26"/>
  <c r="AL161" i="26" s="1"/>
  <c r="Z161" i="26"/>
  <c r="AA161" i="26"/>
  <c r="AB161" i="26"/>
  <c r="AO161" i="26" s="1"/>
  <c r="AC161" i="26"/>
  <c r="AD161" i="26"/>
  <c r="AE161" i="26"/>
  <c r="AF161" i="26"/>
  <c r="AG161" i="26"/>
  <c r="AP161" i="26" s="1"/>
  <c r="AH161" i="26"/>
  <c r="AQ161" i="26" s="1"/>
  <c r="AI161" i="26"/>
  <c r="T162" i="26"/>
  <c r="U162" i="26"/>
  <c r="AL162" i="26" s="1"/>
  <c r="V162" i="26"/>
  <c r="AM162" i="26" s="1"/>
  <c r="W162" i="26"/>
  <c r="AN162" i="26" s="1"/>
  <c r="X162" i="26"/>
  <c r="Y162" i="26"/>
  <c r="Z162" i="26"/>
  <c r="AA162" i="26"/>
  <c r="AB162" i="26"/>
  <c r="AC162" i="26"/>
  <c r="AP162" i="26" s="1"/>
  <c r="AD162" i="26"/>
  <c r="AE162" i="26"/>
  <c r="AF162" i="26"/>
  <c r="AO162" i="26" s="1"/>
  <c r="AG162" i="26"/>
  <c r="AH162" i="26"/>
  <c r="AQ162" i="26" s="1"/>
  <c r="AI162" i="26"/>
  <c r="AR162" i="26" s="1"/>
  <c r="AK162" i="26"/>
  <c r="T163" i="26"/>
  <c r="U163" i="26"/>
  <c r="V163" i="26"/>
  <c r="W163" i="26"/>
  <c r="X163" i="26"/>
  <c r="Y163" i="26"/>
  <c r="Z163" i="26"/>
  <c r="AA163" i="26"/>
  <c r="AB163" i="26"/>
  <c r="AC163" i="26"/>
  <c r="AD163" i="26"/>
  <c r="AE163" i="26"/>
  <c r="AF163" i="26"/>
  <c r="AG163" i="26"/>
  <c r="AH163" i="26"/>
  <c r="AI163" i="26"/>
  <c r="AK163" i="26"/>
  <c r="AL163" i="26"/>
  <c r="AN163" i="26"/>
  <c r="AO163" i="26"/>
  <c r="AP163" i="26"/>
  <c r="AQ163" i="26"/>
  <c r="T164" i="26"/>
  <c r="AK164" i="26" s="1"/>
  <c r="U164" i="26"/>
  <c r="V164" i="26"/>
  <c r="W164" i="26"/>
  <c r="X164" i="26"/>
  <c r="Y164" i="26"/>
  <c r="Z164" i="26"/>
  <c r="AA164" i="26"/>
  <c r="AB164" i="26"/>
  <c r="AC164" i="26"/>
  <c r="AD164" i="26"/>
  <c r="AE164" i="26"/>
  <c r="AF164" i="26"/>
  <c r="AG164" i="26"/>
  <c r="AH164" i="26"/>
  <c r="AI164" i="26"/>
  <c r="AL164" i="26"/>
  <c r="AM164" i="26"/>
  <c r="AN164" i="26"/>
  <c r="AO164" i="26"/>
  <c r="AP164" i="26"/>
  <c r="AR164" i="26"/>
  <c r="T165" i="26"/>
  <c r="AK165" i="26" s="1"/>
  <c r="U165" i="26"/>
  <c r="V165" i="26"/>
  <c r="AM165" i="26" s="1"/>
  <c r="W165" i="26"/>
  <c r="X165" i="26"/>
  <c r="Y165" i="26"/>
  <c r="Z165" i="26"/>
  <c r="AA165" i="26"/>
  <c r="AB165" i="26"/>
  <c r="AC165" i="26"/>
  <c r="AD165" i="26"/>
  <c r="AE165" i="26"/>
  <c r="AF165" i="26"/>
  <c r="AG165" i="26"/>
  <c r="AH165" i="26"/>
  <c r="AQ165" i="26"/>
  <c r="AI165" i="26"/>
  <c r="AR165" i="26"/>
  <c r="AO165" i="26"/>
  <c r="AP165" i="26"/>
  <c r="T166" i="26"/>
  <c r="U166" i="26"/>
  <c r="AL166" i="26" s="1"/>
  <c r="V166" i="26"/>
  <c r="W166" i="26"/>
  <c r="AN166" i="26" s="1"/>
  <c r="X166" i="26"/>
  <c r="Y166" i="26"/>
  <c r="Z166" i="26"/>
  <c r="AA166" i="26"/>
  <c r="AB166" i="26"/>
  <c r="AO166" i="26" s="1"/>
  <c r="AC166" i="26"/>
  <c r="AD166" i="26"/>
  <c r="AQ166" i="26" s="1"/>
  <c r="AE166" i="26"/>
  <c r="AF166" i="26"/>
  <c r="AG166" i="26"/>
  <c r="AH166" i="26"/>
  <c r="AI166" i="26"/>
  <c r="AR166" i="26"/>
  <c r="T167" i="26"/>
  <c r="U167" i="26"/>
  <c r="V167" i="26"/>
  <c r="W167" i="26"/>
  <c r="X167" i="26"/>
  <c r="Y167" i="26"/>
  <c r="Z167" i="26"/>
  <c r="AM167" i="26"/>
  <c r="AA167" i="26"/>
  <c r="AB167" i="26"/>
  <c r="AC167" i="26"/>
  <c r="AD167" i="26"/>
  <c r="AE167" i="26"/>
  <c r="AR167" i="26" s="1"/>
  <c r="AF167" i="26"/>
  <c r="AO167" i="26" s="1"/>
  <c r="AG167" i="26"/>
  <c r="AH167" i="26"/>
  <c r="AQ167" i="26" s="1"/>
  <c r="AI167" i="26"/>
  <c r="AK167" i="26"/>
  <c r="AL167" i="26"/>
  <c r="T168" i="26"/>
  <c r="U168" i="26"/>
  <c r="V168" i="26"/>
  <c r="W168" i="26"/>
  <c r="X168" i="26"/>
  <c r="Y168" i="26"/>
  <c r="Z168" i="26"/>
  <c r="AA168" i="26"/>
  <c r="AB168" i="26"/>
  <c r="AC168" i="26"/>
  <c r="AD168" i="26"/>
  <c r="AE168" i="26"/>
  <c r="AF168" i="26"/>
  <c r="AG168" i="26"/>
  <c r="AP168" i="26" s="1"/>
  <c r="AH168" i="26"/>
  <c r="AQ168" i="26"/>
  <c r="AI168" i="26"/>
  <c r="AR168" i="26" s="1"/>
  <c r="AM168" i="26"/>
  <c r="AO168" i="26"/>
  <c r="T169" i="26"/>
  <c r="AK169" i="26" s="1"/>
  <c r="U169" i="26"/>
  <c r="AL169" i="26" s="1"/>
  <c r="V169" i="26"/>
  <c r="W169" i="26"/>
  <c r="AN169" i="26" s="1"/>
  <c r="X169" i="26"/>
  <c r="Y169" i="26"/>
  <c r="Z169" i="26"/>
  <c r="AA169" i="26"/>
  <c r="AB169" i="26"/>
  <c r="AC169" i="26"/>
  <c r="AD169" i="26"/>
  <c r="AE169" i="26"/>
  <c r="AF169" i="26"/>
  <c r="AO169" i="26" s="1"/>
  <c r="AG169" i="26"/>
  <c r="AP169" i="26" s="1"/>
  <c r="AH169" i="26"/>
  <c r="AQ169" i="26" s="1"/>
  <c r="AI169" i="26"/>
  <c r="AM169" i="26"/>
  <c r="AR169" i="26"/>
  <c r="T170" i="26"/>
  <c r="AK170" i="26" s="1"/>
  <c r="U170" i="26"/>
  <c r="V170" i="26"/>
  <c r="W170" i="26"/>
  <c r="X170" i="26"/>
  <c r="Y170" i="26"/>
  <c r="AL170" i="26" s="1"/>
  <c r="Z170" i="26"/>
  <c r="AA170" i="26"/>
  <c r="AB170" i="26"/>
  <c r="AO170" i="26" s="1"/>
  <c r="AC170" i="26"/>
  <c r="AP170" i="26" s="1"/>
  <c r="AD170" i="26"/>
  <c r="AE170" i="26"/>
  <c r="AF170" i="26"/>
  <c r="AG170" i="26"/>
  <c r="AH170" i="26"/>
  <c r="AI170" i="26"/>
  <c r="AM170" i="26"/>
  <c r="AQ170" i="26"/>
  <c r="AR170" i="26"/>
  <c r="T171" i="26"/>
  <c r="U171" i="26"/>
  <c r="V171" i="26"/>
  <c r="AM171" i="26" s="1"/>
  <c r="W171" i="26"/>
  <c r="AN171" i="26" s="1"/>
  <c r="X171" i="26"/>
  <c r="AK171" i="26" s="1"/>
  <c r="Y171" i="26"/>
  <c r="Z171" i="26"/>
  <c r="AA171" i="26"/>
  <c r="AB171" i="26"/>
  <c r="AC171" i="26"/>
  <c r="AD171" i="26"/>
  <c r="AE171" i="26"/>
  <c r="AR171" i="26" s="1"/>
  <c r="AF171" i="26"/>
  <c r="AO171" i="26" s="1"/>
  <c r="AG171" i="26"/>
  <c r="AP171" i="26" s="1"/>
  <c r="AH171" i="26"/>
  <c r="AI171" i="26"/>
  <c r="AL171" i="26"/>
  <c r="AQ171" i="26"/>
  <c r="T172" i="26"/>
  <c r="U172" i="26"/>
  <c r="V172" i="26"/>
  <c r="W172" i="26"/>
  <c r="AN172" i="26" s="1"/>
  <c r="X172" i="26"/>
  <c r="Y172" i="26"/>
  <c r="Z172" i="26"/>
  <c r="AA172" i="26"/>
  <c r="AB172" i="26"/>
  <c r="AC172" i="26"/>
  <c r="AD172" i="26"/>
  <c r="AQ172" i="26" s="1"/>
  <c r="AE172" i="26"/>
  <c r="AF172" i="26"/>
  <c r="AO172" i="26" s="1"/>
  <c r="AG172" i="26"/>
  <c r="AP172" i="26" s="1"/>
  <c r="AH172" i="26"/>
  <c r="AI172" i="26"/>
  <c r="AR172" i="26" s="1"/>
  <c r="AK172" i="26"/>
  <c r="AL172" i="26"/>
  <c r="T173" i="26"/>
  <c r="U173" i="26"/>
  <c r="V173" i="26"/>
  <c r="W173" i="26"/>
  <c r="X173" i="26"/>
  <c r="AK173" i="26" s="1"/>
  <c r="Y173" i="26"/>
  <c r="Z173" i="26"/>
  <c r="AA173" i="26"/>
  <c r="AB173" i="26"/>
  <c r="AC173" i="26"/>
  <c r="AD173" i="26"/>
  <c r="AE173" i="26"/>
  <c r="AF173" i="26"/>
  <c r="AO173" i="26" s="1"/>
  <c r="AG173" i="26"/>
  <c r="AH173" i="26"/>
  <c r="AI173" i="26"/>
  <c r="AL173" i="26"/>
  <c r="AN173" i="26"/>
  <c r="AP173" i="26"/>
  <c r="AR173" i="26"/>
  <c r="T174" i="26"/>
  <c r="AK174" i="26" s="1"/>
  <c r="U174" i="26"/>
  <c r="V174" i="26"/>
  <c r="AM174" i="26" s="1"/>
  <c r="W174" i="26"/>
  <c r="AN174" i="26" s="1"/>
  <c r="X174" i="26"/>
  <c r="Y174" i="26"/>
  <c r="Z174" i="26"/>
  <c r="AA174" i="26"/>
  <c r="AB174" i="26"/>
  <c r="AC174" i="26"/>
  <c r="AD174" i="26"/>
  <c r="AE174" i="26"/>
  <c r="AR174" i="26" s="1"/>
  <c r="AF174" i="26"/>
  <c r="AO174" i="26" s="1"/>
  <c r="AG174" i="26"/>
  <c r="AP174" i="26" s="1"/>
  <c r="AH174" i="26"/>
  <c r="AQ174" i="26" s="1"/>
  <c r="AI174" i="26"/>
  <c r="T175" i="26"/>
  <c r="AK175" i="26" s="1"/>
  <c r="U175" i="26"/>
  <c r="AL175" i="26" s="1"/>
  <c r="V175" i="26"/>
  <c r="W175" i="26"/>
  <c r="X175" i="26"/>
  <c r="Y175" i="26"/>
  <c r="Z175" i="26"/>
  <c r="AM175" i="26" s="1"/>
  <c r="AA175" i="26"/>
  <c r="AB175" i="26"/>
  <c r="AO175" i="26" s="1"/>
  <c r="AC175" i="26"/>
  <c r="AD175" i="26"/>
  <c r="AE175" i="26"/>
  <c r="AF175" i="26"/>
  <c r="AG175" i="26"/>
  <c r="AH175" i="26"/>
  <c r="AI175" i="26"/>
  <c r="AN175" i="26"/>
  <c r="AR175" i="26"/>
  <c r="T176" i="26"/>
  <c r="AK176" i="26" s="1"/>
  <c r="U176" i="26"/>
  <c r="AL176" i="26" s="1"/>
  <c r="V176" i="26"/>
  <c r="W176" i="26"/>
  <c r="X176" i="26"/>
  <c r="Y176" i="26"/>
  <c r="Z176" i="26"/>
  <c r="AA176" i="26"/>
  <c r="AN176" i="26" s="1"/>
  <c r="AB176" i="26"/>
  <c r="AC176" i="26"/>
  <c r="AD176" i="26"/>
  <c r="AE176" i="26"/>
  <c r="AF176" i="26"/>
  <c r="AG176" i="26"/>
  <c r="AP176" i="26" s="1"/>
  <c r="AH176" i="26"/>
  <c r="AQ176" i="26" s="1"/>
  <c r="AI176" i="26"/>
  <c r="AR176" i="26" s="1"/>
  <c r="AM176" i="26"/>
  <c r="AO176" i="26"/>
  <c r="T177" i="26"/>
  <c r="AK177" i="26" s="1"/>
  <c r="U177" i="26"/>
  <c r="V177" i="26"/>
  <c r="W177" i="26"/>
  <c r="X177" i="26"/>
  <c r="Y177" i="26"/>
  <c r="Z177" i="26"/>
  <c r="AA177" i="26"/>
  <c r="AB177" i="26"/>
  <c r="AC177" i="26"/>
  <c r="AD177" i="26"/>
  <c r="AE177" i="26"/>
  <c r="AF177" i="26"/>
  <c r="AG177" i="26"/>
  <c r="AP177" i="26" s="1"/>
  <c r="AH177" i="26"/>
  <c r="AQ177" i="26" s="1"/>
  <c r="AI177" i="26"/>
  <c r="AR177" i="26" s="1"/>
  <c r="AL177" i="26"/>
  <c r="AM177" i="26"/>
  <c r="AN177" i="26"/>
  <c r="AO177" i="26"/>
  <c r="T178" i="26"/>
  <c r="U178" i="26"/>
  <c r="V178" i="26"/>
  <c r="W178" i="26"/>
  <c r="X178" i="26"/>
  <c r="Y178" i="26"/>
  <c r="Z178" i="26"/>
  <c r="AA178" i="26"/>
  <c r="AB178" i="26"/>
  <c r="AC178" i="26"/>
  <c r="AD178" i="26"/>
  <c r="AE178" i="26"/>
  <c r="AF178" i="26"/>
  <c r="AG178" i="26"/>
  <c r="AH178" i="26"/>
  <c r="AI178" i="26"/>
  <c r="AL178" i="26"/>
  <c r="AM178" i="26"/>
  <c r="AN178" i="26"/>
  <c r="AP178" i="26"/>
  <c r="AQ178" i="26"/>
  <c r="AR178" i="26"/>
  <c r="T179" i="26"/>
  <c r="AK179" i="26" s="1"/>
  <c r="U179" i="26"/>
  <c r="AL179" i="26" s="1"/>
  <c r="V179" i="26"/>
  <c r="AM179" i="26" s="1"/>
  <c r="W179" i="26"/>
  <c r="AN179" i="26" s="1"/>
  <c r="X179" i="26"/>
  <c r="Y179" i="26"/>
  <c r="Z179" i="26"/>
  <c r="AA179" i="26"/>
  <c r="AB179" i="26"/>
  <c r="AC179" i="26"/>
  <c r="AD179" i="26"/>
  <c r="AE179" i="26"/>
  <c r="AR179" i="26" s="1"/>
  <c r="AF179" i="26"/>
  <c r="AO179" i="26" s="1"/>
  <c r="AG179" i="26"/>
  <c r="AP179" i="26" s="1"/>
  <c r="AH179" i="26"/>
  <c r="AI179" i="26"/>
  <c r="AQ179" i="26"/>
  <c r="T180" i="26"/>
  <c r="AK180" i="26" s="1"/>
  <c r="U180" i="26"/>
  <c r="V180" i="26"/>
  <c r="W180" i="26"/>
  <c r="AN180" i="26" s="1"/>
  <c r="X180" i="26"/>
  <c r="Y180" i="26"/>
  <c r="AL180" i="26" s="1"/>
  <c r="Z180" i="26"/>
  <c r="AA180" i="26"/>
  <c r="AB180" i="26"/>
  <c r="AO180" i="26" s="1"/>
  <c r="AC180" i="26"/>
  <c r="AP180" i="26" s="1"/>
  <c r="AD180" i="26"/>
  <c r="AE180" i="26"/>
  <c r="AF180" i="26"/>
  <c r="AG180" i="26"/>
  <c r="AH180" i="26"/>
  <c r="AQ180" i="26" s="1"/>
  <c r="AI180" i="26"/>
  <c r="AR180" i="26"/>
  <c r="T181" i="26"/>
  <c r="AK181" i="26" s="1"/>
  <c r="U181" i="26"/>
  <c r="AL181" i="26" s="1"/>
  <c r="V181" i="26"/>
  <c r="AM181" i="26" s="1"/>
  <c r="W181" i="26"/>
  <c r="X181" i="26"/>
  <c r="Y181" i="26"/>
  <c r="Z181" i="26"/>
  <c r="AA181" i="26"/>
  <c r="AB181" i="26"/>
  <c r="AC181" i="26"/>
  <c r="AD181" i="26"/>
  <c r="AE181" i="26"/>
  <c r="AF181" i="26"/>
  <c r="AO181" i="26" s="1"/>
  <c r="AG181" i="26"/>
  <c r="AP181" i="26" s="1"/>
  <c r="AH181" i="26"/>
  <c r="AQ181" i="26" s="1"/>
  <c r="AI181" i="26"/>
  <c r="AR181" i="26" s="1"/>
  <c r="AN181" i="26"/>
  <c r="T182" i="26"/>
  <c r="U182" i="26"/>
  <c r="V182" i="26"/>
  <c r="W182" i="26"/>
  <c r="X182" i="26"/>
  <c r="Y182" i="26"/>
  <c r="Z182" i="26"/>
  <c r="AA182" i="26"/>
  <c r="AB182" i="26"/>
  <c r="AC182" i="26"/>
  <c r="AD182" i="26"/>
  <c r="AE182" i="26"/>
  <c r="AF182" i="26"/>
  <c r="AG182" i="26"/>
  <c r="AP182" i="26" s="1"/>
  <c r="AH182" i="26"/>
  <c r="AI182" i="26"/>
  <c r="AR182" i="26" s="1"/>
  <c r="AK182" i="26"/>
  <c r="AL182" i="26"/>
  <c r="AM182" i="26"/>
  <c r="AN182" i="26"/>
  <c r="AO182" i="26"/>
  <c r="AQ182" i="26"/>
  <c r="T183" i="26"/>
  <c r="U183" i="26"/>
  <c r="V183" i="26"/>
  <c r="W183" i="26"/>
  <c r="X183" i="26"/>
  <c r="Y183" i="26"/>
  <c r="Z183" i="26"/>
  <c r="AA183" i="26"/>
  <c r="AN183" i="26" s="1"/>
  <c r="AB183" i="26"/>
  <c r="AC183" i="26"/>
  <c r="AD183" i="26"/>
  <c r="AE183" i="26"/>
  <c r="AF183" i="26"/>
  <c r="AG183" i="26"/>
  <c r="AH183" i="26"/>
  <c r="AI183" i="26"/>
  <c r="AK183" i="26"/>
  <c r="AL183" i="26"/>
  <c r="AM183" i="26"/>
  <c r="AO183" i="26"/>
  <c r="AP183" i="26"/>
  <c r="AQ183" i="26"/>
  <c r="AR183" i="26"/>
  <c r="T184" i="26"/>
  <c r="AK184" i="26" s="1"/>
  <c r="U184" i="26"/>
  <c r="V184" i="26"/>
  <c r="AM184" i="26" s="1"/>
  <c r="W184" i="26"/>
  <c r="AN184" i="26" s="1"/>
  <c r="X184" i="26"/>
  <c r="Y184" i="26"/>
  <c r="Z184" i="26"/>
  <c r="AA184" i="26"/>
  <c r="AB184" i="26"/>
  <c r="AC184" i="26"/>
  <c r="AD184" i="26"/>
  <c r="AE184" i="26"/>
  <c r="AR184" i="26" s="1"/>
  <c r="AF184" i="26"/>
  <c r="AO184" i="26" s="1"/>
  <c r="AG184" i="26"/>
  <c r="AH184" i="26"/>
  <c r="AI184" i="26"/>
  <c r="AL184" i="26"/>
  <c r="AP184" i="26"/>
  <c r="AQ184" i="26"/>
  <c r="T185" i="26"/>
  <c r="U185" i="26"/>
  <c r="AL185" i="26" s="1"/>
  <c r="V185" i="26"/>
  <c r="AM185" i="26" s="1"/>
  <c r="W185" i="26"/>
  <c r="X185" i="26"/>
  <c r="AK185" i="26" s="1"/>
  <c r="Y185" i="26"/>
  <c r="Z185" i="26"/>
  <c r="AA185" i="26"/>
  <c r="AB185" i="26"/>
  <c r="AC185" i="26"/>
  <c r="AD185" i="26"/>
  <c r="AE185" i="26"/>
  <c r="AF185" i="26"/>
  <c r="AG185" i="26"/>
  <c r="AH185" i="26"/>
  <c r="AI185" i="26"/>
  <c r="AO185" i="26"/>
  <c r="AP185" i="26"/>
  <c r="AQ185" i="26"/>
  <c r="AR185" i="26"/>
  <c r="T186" i="26"/>
  <c r="U186" i="26"/>
  <c r="AL186" i="26" s="1"/>
  <c r="V186" i="26"/>
  <c r="W186" i="26"/>
  <c r="AN186" i="26" s="1"/>
  <c r="X186" i="26"/>
  <c r="AK186" i="26" s="1"/>
  <c r="Y186" i="26"/>
  <c r="Z186" i="26"/>
  <c r="AA186" i="26"/>
  <c r="AB186" i="26"/>
  <c r="AC186" i="26"/>
  <c r="AD186" i="26"/>
  <c r="AQ186" i="26" s="1"/>
  <c r="AE186" i="26"/>
  <c r="AR186" i="26" s="1"/>
  <c r="AF186" i="26"/>
  <c r="AO186" i="26" s="1"/>
  <c r="AG186" i="26"/>
  <c r="AH186" i="26"/>
  <c r="AI186" i="26"/>
  <c r="AP186" i="26"/>
  <c r="T187" i="26"/>
  <c r="U187" i="26"/>
  <c r="V187" i="26"/>
  <c r="AM187" i="26" s="1"/>
  <c r="W187" i="26"/>
  <c r="X187" i="26"/>
  <c r="Y187" i="26"/>
  <c r="Z187" i="26"/>
  <c r="AA187" i="26"/>
  <c r="AB187" i="26"/>
  <c r="AC187" i="26"/>
  <c r="AP187" i="26" s="1"/>
  <c r="AD187" i="26"/>
  <c r="AE187" i="26"/>
  <c r="AF187" i="26"/>
  <c r="AO187" i="26" s="1"/>
  <c r="AG187" i="26"/>
  <c r="AH187" i="26"/>
  <c r="AQ187" i="26" s="1"/>
  <c r="AI187" i="26"/>
  <c r="AR187" i="26" s="1"/>
  <c r="AK187" i="26"/>
  <c r="AL187" i="26"/>
  <c r="AN187" i="26"/>
  <c r="T188" i="26"/>
  <c r="U188" i="26"/>
  <c r="V188" i="26"/>
  <c r="W188" i="26"/>
  <c r="X188" i="26"/>
  <c r="Y188" i="26"/>
  <c r="Z188" i="26"/>
  <c r="AM188" i="26" s="1"/>
  <c r="AA188" i="26"/>
  <c r="AB188" i="26"/>
  <c r="AC188" i="26"/>
  <c r="AD188" i="26"/>
  <c r="AE188" i="26"/>
  <c r="AF188" i="26"/>
  <c r="AG188" i="26"/>
  <c r="AH188" i="26"/>
  <c r="AQ188" i="26" s="1"/>
  <c r="AI188" i="26"/>
  <c r="AK188" i="26"/>
  <c r="AN188" i="26"/>
  <c r="AO188" i="26"/>
  <c r="AP188" i="26"/>
  <c r="AR188" i="26"/>
  <c r="T189" i="26"/>
  <c r="AK189" i="26" s="1"/>
  <c r="U189" i="26"/>
  <c r="AL189" i="26" s="1"/>
  <c r="V189" i="26"/>
  <c r="W189" i="26"/>
  <c r="X189" i="26"/>
  <c r="Y189" i="26"/>
  <c r="Z189" i="26"/>
  <c r="AM189" i="26" s="1"/>
  <c r="AA189" i="26"/>
  <c r="AB189" i="26"/>
  <c r="AC189" i="26"/>
  <c r="AD189" i="26"/>
  <c r="AE189" i="26"/>
  <c r="AR189" i="26" s="1"/>
  <c r="AF189" i="26"/>
  <c r="AO189" i="26" s="1"/>
  <c r="AG189" i="26"/>
  <c r="AP189" i="26" s="1"/>
  <c r="AH189" i="26"/>
  <c r="AI189" i="26"/>
  <c r="AN189" i="26"/>
  <c r="AQ189" i="26"/>
  <c r="T190" i="26"/>
  <c r="U190" i="26"/>
  <c r="V190" i="26"/>
  <c r="W190" i="26"/>
  <c r="X190" i="26"/>
  <c r="AK190" i="26" s="1"/>
  <c r="Y190" i="26"/>
  <c r="Z190" i="26"/>
  <c r="AA190" i="26"/>
  <c r="AB190" i="26"/>
  <c r="AC190" i="26"/>
  <c r="AD190" i="26"/>
  <c r="AE190" i="26"/>
  <c r="AF190" i="26"/>
  <c r="AG190" i="26"/>
  <c r="AH190" i="26"/>
  <c r="AI190" i="26"/>
  <c r="AM190" i="26"/>
  <c r="AP190" i="26"/>
  <c r="AQ190" i="26"/>
  <c r="AR190" i="26"/>
  <c r="T191" i="26"/>
  <c r="U191" i="26"/>
  <c r="V191" i="26"/>
  <c r="AM191" i="26" s="1"/>
  <c r="W191" i="26"/>
  <c r="AN191" i="26" s="1"/>
  <c r="X191" i="26"/>
  <c r="AK191" i="26" s="1"/>
  <c r="Y191" i="26"/>
  <c r="AL191" i="26" s="1"/>
  <c r="Z191" i="26"/>
  <c r="AA191" i="26"/>
  <c r="AB191" i="26"/>
  <c r="AC191" i="26"/>
  <c r="AD191" i="26"/>
  <c r="AE191" i="26"/>
  <c r="AR191" i="26" s="1"/>
  <c r="AF191" i="26"/>
  <c r="AO191" i="26" s="1"/>
  <c r="AG191" i="26"/>
  <c r="AP191" i="26" s="1"/>
  <c r="AH191" i="26"/>
  <c r="AI191" i="26"/>
  <c r="AQ191" i="26"/>
  <c r="T192" i="26"/>
  <c r="U192" i="26"/>
  <c r="V192" i="26"/>
  <c r="AM192" i="26" s="1"/>
  <c r="W192" i="26"/>
  <c r="AN192" i="26" s="1"/>
  <c r="X192" i="26"/>
  <c r="Y192" i="26"/>
  <c r="Z192" i="26"/>
  <c r="AA192" i="26"/>
  <c r="AB192" i="26"/>
  <c r="AC192" i="26"/>
  <c r="AD192" i="26"/>
  <c r="AE192" i="26"/>
  <c r="AF192" i="26"/>
  <c r="AO192" i="26" s="1"/>
  <c r="AG192" i="26"/>
  <c r="AP192" i="26" s="1"/>
  <c r="AH192" i="26"/>
  <c r="AI192" i="26"/>
  <c r="AR192" i="26" s="1"/>
  <c r="AK192" i="26"/>
  <c r="AL192" i="26"/>
  <c r="AQ192" i="26"/>
  <c r="T193" i="26"/>
  <c r="U193" i="26"/>
  <c r="V193" i="26"/>
  <c r="W193" i="26"/>
  <c r="X193" i="26"/>
  <c r="Y193" i="26"/>
  <c r="Z193" i="26"/>
  <c r="AA193" i="26"/>
  <c r="AB193" i="26"/>
  <c r="AC193" i="26"/>
  <c r="AD193" i="26"/>
  <c r="AE193" i="26"/>
  <c r="AF193" i="26"/>
  <c r="AG193" i="26"/>
  <c r="AH193" i="26"/>
  <c r="AI193" i="26"/>
  <c r="AK193" i="26"/>
  <c r="AL193" i="26"/>
  <c r="AN193" i="26"/>
  <c r="AO193" i="26"/>
  <c r="AP193" i="26"/>
  <c r="AQ193" i="26"/>
  <c r="AR193" i="26"/>
  <c r="T194" i="26"/>
  <c r="U194" i="26"/>
  <c r="V194" i="26"/>
  <c r="W194" i="26"/>
  <c r="X194" i="26"/>
  <c r="Y194" i="26"/>
  <c r="Z194" i="26"/>
  <c r="AA194" i="26"/>
  <c r="AB194" i="26"/>
  <c r="AO194" i="26" s="1"/>
  <c r="AC194" i="26"/>
  <c r="AD194" i="26"/>
  <c r="AE194" i="26"/>
  <c r="AF194" i="26"/>
  <c r="AG194" i="26"/>
  <c r="AH194" i="26"/>
  <c r="AQ194" i="26" s="1"/>
  <c r="AI194" i="26"/>
  <c r="AK194" i="26"/>
  <c r="AL194" i="26"/>
  <c r="AN194" i="26"/>
  <c r="AP194" i="26"/>
  <c r="AR194" i="26"/>
  <c r="T195" i="26"/>
  <c r="AK195" i="26" s="1"/>
  <c r="U195" i="26"/>
  <c r="V195" i="26"/>
  <c r="AM195" i="26" s="1"/>
  <c r="W195" i="26"/>
  <c r="AN195" i="26" s="1"/>
  <c r="X195" i="26"/>
  <c r="Y195" i="26"/>
  <c r="Z195" i="26"/>
  <c r="AA195" i="26"/>
  <c r="AB195" i="26"/>
  <c r="AC195" i="26"/>
  <c r="AD195" i="26"/>
  <c r="AE195" i="26"/>
  <c r="AR195" i="26" s="1"/>
  <c r="AF195" i="26"/>
  <c r="AG195" i="26"/>
  <c r="AH195" i="26"/>
  <c r="AQ195" i="26" s="1"/>
  <c r="AI195" i="26"/>
  <c r="AO195" i="26"/>
  <c r="AP195" i="26"/>
  <c r="T196" i="26"/>
  <c r="AK196" i="26" s="1"/>
  <c r="U196" i="26"/>
  <c r="AL196" i="26" s="1"/>
  <c r="V196" i="26"/>
  <c r="W196" i="26"/>
  <c r="AN196" i="26" s="1"/>
  <c r="X196" i="26"/>
  <c r="Y196" i="26"/>
  <c r="Z196" i="26"/>
  <c r="AM196" i="26" s="1"/>
  <c r="AA196" i="26"/>
  <c r="AB196" i="26"/>
  <c r="AC196" i="26"/>
  <c r="AD196" i="26"/>
  <c r="AE196" i="26"/>
  <c r="AR196" i="26" s="1"/>
  <c r="AF196" i="26"/>
  <c r="AO196" i="26" s="1"/>
  <c r="AG196" i="26"/>
  <c r="AH196" i="26"/>
  <c r="AI196" i="26"/>
  <c r="T197" i="26"/>
  <c r="U197" i="26"/>
  <c r="V197" i="26"/>
  <c r="W197" i="26"/>
  <c r="AN197" i="26" s="1"/>
  <c r="X197" i="26"/>
  <c r="Y197" i="26"/>
  <c r="Z197" i="26"/>
  <c r="AA197" i="26"/>
  <c r="AB197" i="26"/>
  <c r="AC197" i="26"/>
  <c r="AD197" i="26"/>
  <c r="AE197" i="26"/>
  <c r="AF197" i="26"/>
  <c r="AO197" i="26" s="1"/>
  <c r="AG197" i="26"/>
  <c r="AH197" i="26"/>
  <c r="AQ197" i="26" s="1"/>
  <c r="AI197" i="26"/>
  <c r="AR197" i="26" s="1"/>
  <c r="AK197" i="26"/>
  <c r="AL197" i="26"/>
  <c r="AM197" i="26"/>
  <c r="T198" i="26"/>
  <c r="U198" i="26"/>
  <c r="V198" i="26"/>
  <c r="W198" i="26"/>
  <c r="X198" i="26"/>
  <c r="AK198" i="26" s="1"/>
  <c r="Y198" i="26"/>
  <c r="Z198" i="26"/>
  <c r="AA198" i="26"/>
  <c r="AB198" i="26"/>
  <c r="AC198" i="26"/>
  <c r="AD198" i="26"/>
  <c r="AE198" i="26"/>
  <c r="AF198" i="26"/>
  <c r="AG198" i="26"/>
  <c r="AH198" i="26"/>
  <c r="AI198" i="26"/>
  <c r="AL198" i="26"/>
  <c r="AM198" i="26"/>
  <c r="AN198" i="26"/>
  <c r="AO198" i="26"/>
  <c r="AP198" i="26"/>
  <c r="AQ198" i="26"/>
  <c r="AR198" i="26"/>
  <c r="T199" i="26"/>
  <c r="U199" i="26"/>
  <c r="V199" i="26"/>
  <c r="W199" i="26"/>
  <c r="X199" i="26"/>
  <c r="Y199" i="26"/>
  <c r="Z199" i="26"/>
  <c r="AA199" i="26"/>
  <c r="AB199" i="26"/>
  <c r="AC199" i="26"/>
  <c r="AD199" i="26"/>
  <c r="AE199" i="26"/>
  <c r="AF199" i="26"/>
  <c r="AO199" i="26" s="1"/>
  <c r="AG199" i="26"/>
  <c r="AH199" i="26"/>
  <c r="AI199" i="26"/>
  <c r="AK199" i="26"/>
  <c r="AL199" i="26"/>
  <c r="AM199" i="26"/>
  <c r="AN199" i="26"/>
  <c r="AP199" i="26"/>
  <c r="AQ199" i="26"/>
  <c r="AR199" i="26"/>
  <c r="T200" i="26"/>
  <c r="AK200" i="26" s="1"/>
  <c r="U200" i="26"/>
  <c r="AL200" i="26" s="1"/>
  <c r="V200" i="26"/>
  <c r="AM200" i="26" s="1"/>
  <c r="W200" i="26"/>
  <c r="AN200" i="26" s="1"/>
  <c r="X200" i="26"/>
  <c r="Y200" i="26"/>
  <c r="Z200" i="26"/>
  <c r="AA200" i="26"/>
  <c r="AB200" i="26"/>
  <c r="AC200" i="26"/>
  <c r="AD200" i="26"/>
  <c r="AE200" i="26"/>
  <c r="AF200" i="26"/>
  <c r="AO200" i="26" s="1"/>
  <c r="AG200" i="26"/>
  <c r="AP200" i="26" s="1"/>
  <c r="AH200" i="26"/>
  <c r="AI200" i="26"/>
  <c r="AQ200" i="26"/>
  <c r="AR200" i="26"/>
  <c r="T201" i="26"/>
  <c r="AK201" i="26" s="1"/>
  <c r="U201" i="26"/>
  <c r="V201" i="26"/>
  <c r="W201" i="26"/>
  <c r="AN201" i="26" s="1"/>
  <c r="X201" i="26"/>
  <c r="Y201" i="26"/>
  <c r="AL201" i="26" s="1"/>
  <c r="Z201" i="26"/>
  <c r="AA201" i="26"/>
  <c r="AB201" i="26"/>
  <c r="AO201" i="26" s="1"/>
  <c r="AC201" i="26"/>
  <c r="AD201" i="26"/>
  <c r="AE201" i="26"/>
  <c r="AF201" i="26"/>
  <c r="AG201" i="26"/>
  <c r="AH201" i="26"/>
  <c r="AQ201" i="26" s="1"/>
  <c r="AI201" i="26"/>
  <c r="AP201" i="26"/>
  <c r="AR201" i="26"/>
  <c r="T202" i="26"/>
  <c r="U202" i="26"/>
  <c r="V202" i="26"/>
  <c r="AM202" i="26" s="1"/>
  <c r="W202" i="26"/>
  <c r="AN202" i="26" s="1"/>
  <c r="X202" i="26"/>
  <c r="Y202" i="26"/>
  <c r="Z202" i="26"/>
  <c r="AA202" i="26"/>
  <c r="AB202" i="26"/>
  <c r="AC202" i="26"/>
  <c r="AD202" i="26"/>
  <c r="AE202" i="26"/>
  <c r="AF202" i="26"/>
  <c r="AO202" i="26" s="1"/>
  <c r="AG202" i="26"/>
  <c r="AP202" i="26" s="1"/>
  <c r="AH202" i="26"/>
  <c r="AQ202" i="26" s="1"/>
  <c r="AI202" i="26"/>
  <c r="T203" i="26"/>
  <c r="U203" i="26"/>
  <c r="V203" i="26"/>
  <c r="W203" i="26"/>
  <c r="X203" i="26"/>
  <c r="Y203" i="26"/>
  <c r="Z203" i="26"/>
  <c r="AA203" i="26"/>
  <c r="AB203" i="26"/>
  <c r="AC203" i="26"/>
  <c r="AD203" i="26"/>
  <c r="AE203" i="26"/>
  <c r="AF203" i="26"/>
  <c r="AG203" i="26"/>
  <c r="AP203" i="26" s="1"/>
  <c r="AH203" i="26"/>
  <c r="AI203" i="26"/>
  <c r="AK203" i="26"/>
  <c r="AL203" i="26"/>
  <c r="AM203" i="26"/>
  <c r="AN203" i="26"/>
  <c r="AO203" i="26"/>
  <c r="AQ203" i="26"/>
  <c r="T204" i="26"/>
  <c r="AK204" i="26" s="1"/>
  <c r="U204" i="26"/>
  <c r="V204" i="26"/>
  <c r="W204" i="26"/>
  <c r="X204" i="26"/>
  <c r="Y204" i="26"/>
  <c r="Z204" i="26"/>
  <c r="AA204" i="26"/>
  <c r="AB204" i="26"/>
  <c r="AC204" i="26"/>
  <c r="AD204" i="26"/>
  <c r="AE204" i="26"/>
  <c r="AF204" i="26"/>
  <c r="AG204" i="26"/>
  <c r="AP204" i="26" s="1"/>
  <c r="AH204" i="26"/>
  <c r="AI204" i="26"/>
  <c r="AL204" i="26"/>
  <c r="AM204" i="26"/>
  <c r="AN204" i="26"/>
  <c r="AO204" i="26"/>
  <c r="AQ204" i="26"/>
  <c r="AR204" i="26"/>
  <c r="T205" i="26"/>
  <c r="U205" i="26"/>
  <c r="V205" i="26"/>
  <c r="AM205" i="26" s="1"/>
  <c r="W205" i="26"/>
  <c r="X205" i="26"/>
  <c r="Y205" i="26"/>
  <c r="Z205" i="26"/>
  <c r="AA205" i="26"/>
  <c r="AB205" i="26"/>
  <c r="AC205" i="26"/>
  <c r="AD205" i="26"/>
  <c r="AE205" i="26"/>
  <c r="AF205" i="26"/>
  <c r="AO205" i="26" s="1"/>
  <c r="AG205" i="26"/>
  <c r="AP205" i="26" s="1"/>
  <c r="AH205" i="26"/>
  <c r="AQ205" i="26" s="1"/>
  <c r="AI205" i="26"/>
  <c r="AL205" i="26"/>
  <c r="AN205" i="26"/>
  <c r="AR205" i="26"/>
  <c r="T206" i="26"/>
  <c r="AK206" i="26" s="1"/>
  <c r="U206" i="26"/>
  <c r="V206" i="26"/>
  <c r="W206" i="26"/>
  <c r="AN206" i="26" s="1"/>
  <c r="X206" i="26"/>
  <c r="Y206" i="26"/>
  <c r="Z206" i="26"/>
  <c r="AA206" i="26"/>
  <c r="AB206" i="26"/>
  <c r="AO206" i="26" s="1"/>
  <c r="AC206" i="26"/>
  <c r="AD206" i="26"/>
  <c r="AE206" i="26"/>
  <c r="AF206" i="26"/>
  <c r="AG206" i="26"/>
  <c r="AH206" i="26"/>
  <c r="AI206" i="26"/>
  <c r="AL206" i="26"/>
  <c r="AP206" i="26"/>
  <c r="AQ206" i="26"/>
  <c r="AR206" i="26"/>
  <c r="T207" i="26"/>
  <c r="U207" i="26"/>
  <c r="V207" i="26"/>
  <c r="AM207" i="26" s="1"/>
  <c r="W207" i="26"/>
  <c r="AN207" i="26" s="1"/>
  <c r="X207" i="26"/>
  <c r="Y207" i="26"/>
  <c r="Z207" i="26"/>
  <c r="AA207" i="26"/>
  <c r="AB207" i="26"/>
  <c r="AC207" i="26"/>
  <c r="AD207" i="26"/>
  <c r="AQ207" i="26" s="1"/>
  <c r="AE207" i="26"/>
  <c r="AF207" i="26"/>
  <c r="AO207" i="26" s="1"/>
  <c r="AG207" i="26"/>
  <c r="AP207" i="26" s="1"/>
  <c r="AH207" i="26"/>
  <c r="AI207" i="26"/>
  <c r="AR207" i="26" s="1"/>
  <c r="T208" i="26"/>
  <c r="U208" i="26"/>
  <c r="V208" i="26"/>
  <c r="AM208" i="26" s="1"/>
  <c r="W208" i="26"/>
  <c r="X208" i="26"/>
  <c r="Y208" i="26"/>
  <c r="Z208" i="26"/>
  <c r="AA208" i="26"/>
  <c r="AB208" i="26"/>
  <c r="AC208" i="26"/>
  <c r="AD208" i="26"/>
  <c r="AE208" i="26"/>
  <c r="AF208" i="26"/>
  <c r="AG208" i="26"/>
  <c r="AH208" i="26"/>
  <c r="AI208" i="26"/>
  <c r="AK208" i="26"/>
  <c r="AL208" i="26"/>
  <c r="AO208" i="26"/>
  <c r="AP208" i="26"/>
  <c r="AQ208" i="26"/>
  <c r="T209" i="26"/>
  <c r="U209" i="26"/>
  <c r="V209" i="26"/>
  <c r="W209" i="26"/>
  <c r="X209" i="26"/>
  <c r="Y209" i="26"/>
  <c r="Z209" i="26"/>
  <c r="AA209" i="26"/>
  <c r="AB209" i="26"/>
  <c r="AC209" i="26"/>
  <c r="AD209" i="26"/>
  <c r="AE209" i="26"/>
  <c r="AF209" i="26"/>
  <c r="AO209" i="26" s="1"/>
  <c r="AG209" i="26"/>
  <c r="AP209" i="26" s="1"/>
  <c r="AH209" i="26"/>
  <c r="AI209" i="26"/>
  <c r="AR209" i="26" s="1"/>
  <c r="AK209" i="26"/>
  <c r="AM209" i="26"/>
  <c r="AN209" i="26"/>
  <c r="AQ209" i="26"/>
  <c r="T210" i="26"/>
  <c r="AK210" i="26" s="1"/>
  <c r="U210" i="26"/>
  <c r="V210" i="26"/>
  <c r="W210" i="26"/>
  <c r="X210" i="26"/>
  <c r="Y210" i="26"/>
  <c r="Z210" i="26"/>
  <c r="AA210" i="26"/>
  <c r="AB210" i="26"/>
  <c r="AC210" i="26"/>
  <c r="AD210" i="26"/>
  <c r="AE210" i="26"/>
  <c r="AF210" i="26"/>
  <c r="AO210" i="26" s="1"/>
  <c r="AG210" i="26"/>
  <c r="AP210" i="26"/>
  <c r="AH210" i="26"/>
  <c r="AQ210" i="26" s="1"/>
  <c r="AI210" i="26"/>
  <c r="AM210" i="26"/>
  <c r="AN210" i="26"/>
  <c r="AR210" i="26"/>
  <c r="T211" i="26"/>
  <c r="AK211" i="26" s="1"/>
  <c r="U211" i="26"/>
  <c r="AL211" i="26" s="1"/>
  <c r="V211" i="26"/>
  <c r="AM211" i="26" s="1"/>
  <c r="W211" i="26"/>
  <c r="X211" i="26"/>
  <c r="Y211" i="26"/>
  <c r="Z211" i="26"/>
  <c r="AA211" i="26"/>
  <c r="AB211" i="26"/>
  <c r="AO211" i="26" s="1"/>
  <c r="AC211" i="26"/>
  <c r="AP211" i="26" s="1"/>
  <c r="AD211" i="26"/>
  <c r="AQ211" i="26" s="1"/>
  <c r="AE211" i="26"/>
  <c r="AF211" i="26"/>
  <c r="AG211" i="26"/>
  <c r="AH211" i="26"/>
  <c r="AI211" i="26"/>
  <c r="AN211" i="26"/>
  <c r="AR211" i="26"/>
  <c r="T212" i="26"/>
  <c r="AK212" i="26" s="1"/>
  <c r="U212" i="26"/>
  <c r="AL212" i="26" s="1"/>
  <c r="V212" i="26"/>
  <c r="W212" i="26"/>
  <c r="AN212" i="26" s="1"/>
  <c r="X212" i="26"/>
  <c r="Y212" i="26"/>
  <c r="Z212" i="26"/>
  <c r="AM212" i="26" s="1"/>
  <c r="AA212" i="26"/>
  <c r="AB212" i="26"/>
  <c r="AC212" i="26"/>
  <c r="AD212" i="26"/>
  <c r="AE212" i="26"/>
  <c r="AF212" i="26"/>
  <c r="AO212" i="26" s="1"/>
  <c r="AG212" i="26"/>
  <c r="AP212" i="26"/>
  <c r="AH212" i="26"/>
  <c r="AQ212" i="26" s="1"/>
  <c r="AI212" i="26"/>
  <c r="AR212" i="26"/>
  <c r="T213" i="26"/>
  <c r="U213" i="26"/>
  <c r="V213" i="26"/>
  <c r="W213" i="26"/>
  <c r="AN213" i="26" s="1"/>
  <c r="X213" i="26"/>
  <c r="Y213" i="26"/>
  <c r="Z213" i="26"/>
  <c r="AA213" i="26"/>
  <c r="AB213" i="26"/>
  <c r="AC213" i="26"/>
  <c r="AD213" i="26"/>
  <c r="AE213" i="26"/>
  <c r="AF213" i="26"/>
  <c r="AO213" i="26" s="1"/>
  <c r="AG213" i="26"/>
  <c r="AP213" i="26" s="1"/>
  <c r="AH213" i="26"/>
  <c r="AQ213" i="26" s="1"/>
  <c r="AI213" i="26"/>
  <c r="AK213" i="26"/>
  <c r="AL213" i="26"/>
  <c r="AM213" i="26"/>
  <c r="AR213" i="26"/>
  <c r="T214" i="26"/>
  <c r="U214" i="26"/>
  <c r="V214" i="26"/>
  <c r="W214" i="26"/>
  <c r="X214" i="26"/>
  <c r="AK214" i="26" s="1"/>
  <c r="Y214" i="26"/>
  <c r="AL214" i="26" s="1"/>
  <c r="Z214" i="26"/>
  <c r="AA214" i="26"/>
  <c r="AB214" i="26"/>
  <c r="AC214" i="26"/>
  <c r="AD214" i="26"/>
  <c r="AE214" i="26"/>
  <c r="AF214" i="26"/>
  <c r="AG214" i="26"/>
  <c r="AP214" i="26"/>
  <c r="AH214" i="26"/>
  <c r="AI214" i="26"/>
  <c r="AO214" i="26"/>
  <c r="AQ214" i="26"/>
  <c r="AR214" i="26"/>
  <c r="T215" i="26"/>
  <c r="AK215" i="26" s="1"/>
  <c r="U215" i="26"/>
  <c r="V215" i="26"/>
  <c r="AM215" i="26" s="1"/>
  <c r="W215" i="26"/>
  <c r="X215" i="26"/>
  <c r="Y215" i="26"/>
  <c r="AL215" i="26" s="1"/>
  <c r="Z215" i="26"/>
  <c r="AA215" i="26"/>
  <c r="AB215" i="26"/>
  <c r="AC215" i="26"/>
  <c r="AD215" i="26"/>
  <c r="AQ215" i="26" s="1"/>
  <c r="AE215" i="26"/>
  <c r="AF215" i="26"/>
  <c r="AG215" i="26"/>
  <c r="AP215" i="26" s="1"/>
  <c r="AH215" i="26"/>
  <c r="AI215" i="26"/>
  <c r="AN215" i="26"/>
  <c r="AO215" i="26"/>
  <c r="T216" i="26"/>
  <c r="U216" i="26"/>
  <c r="V216" i="26"/>
  <c r="W216" i="26"/>
  <c r="X216" i="26"/>
  <c r="AK216" i="26" s="1"/>
  <c r="Y216" i="26"/>
  <c r="Z216" i="26"/>
  <c r="AA216" i="26"/>
  <c r="AN216" i="26" s="1"/>
  <c r="AB216" i="26"/>
  <c r="AC216" i="26"/>
  <c r="AP216" i="26" s="1"/>
  <c r="AD216" i="26"/>
  <c r="AE216" i="26"/>
  <c r="AF216" i="26"/>
  <c r="AG216" i="26"/>
  <c r="AH216" i="26"/>
  <c r="AI216" i="26"/>
  <c r="AR216" i="26" s="1"/>
  <c r="AO216" i="26"/>
  <c r="AQ216" i="26"/>
  <c r="T217" i="26"/>
  <c r="AK217" i="26" s="1"/>
  <c r="U217" i="26"/>
  <c r="AL217" i="26" s="1"/>
  <c r="V217" i="26"/>
  <c r="W217" i="26"/>
  <c r="X217" i="26"/>
  <c r="Y217" i="26"/>
  <c r="Z217" i="26"/>
  <c r="AM217" i="26" s="1"/>
  <c r="AA217" i="26"/>
  <c r="AN217" i="26" s="1"/>
  <c r="AB217" i="26"/>
  <c r="AC217" i="26"/>
  <c r="AD217" i="26"/>
  <c r="AE217" i="26"/>
  <c r="AF217" i="26"/>
  <c r="AO217" i="26" s="1"/>
  <c r="AG217" i="26"/>
  <c r="AP217" i="26" s="1"/>
  <c r="AH217" i="26"/>
  <c r="AQ217" i="26" s="1"/>
  <c r="AI217" i="26"/>
  <c r="AR217" i="26" s="1"/>
  <c r="T218" i="26"/>
  <c r="U218" i="26"/>
  <c r="V218" i="26"/>
  <c r="AM218" i="26" s="1"/>
  <c r="W218" i="26"/>
  <c r="X218" i="26"/>
  <c r="Y218" i="26"/>
  <c r="Z218" i="26"/>
  <c r="AA218" i="26"/>
  <c r="AB218" i="26"/>
  <c r="AC218" i="26"/>
  <c r="AD218" i="26"/>
  <c r="AE218" i="26"/>
  <c r="AF218" i="26"/>
  <c r="AG218" i="26"/>
  <c r="AH218" i="26"/>
  <c r="AI218" i="26"/>
  <c r="AR218" i="26" s="1"/>
  <c r="AK218" i="26"/>
  <c r="AL218" i="26"/>
  <c r="AN218" i="26"/>
  <c r="AO218" i="26"/>
  <c r="AQ218" i="26"/>
  <c r="T219" i="26"/>
  <c r="U219" i="26"/>
  <c r="V219" i="26"/>
  <c r="W219" i="26"/>
  <c r="X219" i="26"/>
  <c r="Y219" i="26"/>
  <c r="Z219" i="26"/>
  <c r="AA219" i="26"/>
  <c r="AB219" i="26"/>
  <c r="AO219" i="26" s="1"/>
  <c r="AC219" i="26"/>
  <c r="AD219" i="26"/>
  <c r="AE219" i="26"/>
  <c r="AF219" i="26"/>
  <c r="AG219" i="26"/>
  <c r="AP219" i="26" s="1"/>
  <c r="AH219" i="26"/>
  <c r="AQ219" i="26" s="1"/>
  <c r="AI219" i="26"/>
  <c r="AR219" i="26"/>
  <c r="AM219" i="26"/>
  <c r="AN219" i="26"/>
  <c r="T220" i="26"/>
  <c r="U220" i="26"/>
  <c r="AL220" i="26" s="1"/>
  <c r="V220" i="26"/>
  <c r="AM220" i="26" s="1"/>
  <c r="W220" i="26"/>
  <c r="AN220" i="26" s="1"/>
  <c r="X220" i="26"/>
  <c r="Y220" i="26"/>
  <c r="Z220" i="26"/>
  <c r="AA220" i="26"/>
  <c r="AB220" i="26"/>
  <c r="AC220" i="26"/>
  <c r="AD220" i="26"/>
  <c r="AE220" i="26"/>
  <c r="AF220" i="26"/>
  <c r="AG220" i="26"/>
  <c r="AP220" i="26" s="1"/>
  <c r="AH220" i="26"/>
  <c r="AQ220" i="26" s="1"/>
  <c r="AI220" i="26"/>
  <c r="AO220" i="26"/>
  <c r="AR220" i="26"/>
  <c r="T221" i="26"/>
  <c r="U221" i="26"/>
  <c r="AL221" i="26" s="1"/>
  <c r="V221" i="26"/>
  <c r="W221" i="26"/>
  <c r="X221" i="26"/>
  <c r="Y221" i="26"/>
  <c r="Z221" i="26"/>
  <c r="AM221" i="26" s="1"/>
  <c r="AA221" i="26"/>
  <c r="AN221" i="26" s="1"/>
  <c r="AB221" i="26"/>
  <c r="AC221" i="26"/>
  <c r="AP221" i="26" s="1"/>
  <c r="AD221" i="26"/>
  <c r="AE221" i="26"/>
  <c r="AF221" i="26"/>
  <c r="AG221" i="26"/>
  <c r="AH221" i="26"/>
  <c r="AI221" i="26"/>
  <c r="AQ221" i="26"/>
  <c r="AR221" i="26"/>
  <c r="T222" i="26"/>
  <c r="AK222" i="26" s="1"/>
  <c r="U222" i="26"/>
  <c r="AL222" i="26" s="1"/>
  <c r="V222" i="26"/>
  <c r="AM222" i="26" s="1"/>
  <c r="W222" i="26"/>
  <c r="X222" i="26"/>
  <c r="Y222" i="26"/>
  <c r="Z222" i="26"/>
  <c r="AA222" i="26"/>
  <c r="AN222" i="26" s="1"/>
  <c r="AB222" i="26"/>
  <c r="AC222" i="26"/>
  <c r="AD222" i="26"/>
  <c r="AE222" i="26"/>
  <c r="AF222" i="26"/>
  <c r="AO222" i="26" s="1"/>
  <c r="AG222" i="26"/>
  <c r="AP222" i="26" s="1"/>
  <c r="AH222" i="26"/>
  <c r="AQ222" i="26" s="1"/>
  <c r="AI222" i="26"/>
  <c r="AR222" i="26"/>
  <c r="T223" i="26"/>
  <c r="U223" i="26"/>
  <c r="V223" i="26"/>
  <c r="W223" i="26"/>
  <c r="AN223" i="26" s="1"/>
  <c r="X223" i="26"/>
  <c r="AK223" i="26" s="1"/>
  <c r="Y223" i="26"/>
  <c r="Z223" i="26"/>
  <c r="AA223" i="26"/>
  <c r="AB223" i="26"/>
  <c r="AC223" i="26"/>
  <c r="AD223" i="26"/>
  <c r="AE223" i="26"/>
  <c r="AF223" i="26"/>
  <c r="AG223" i="26"/>
  <c r="AH223" i="26"/>
  <c r="AI223" i="26"/>
  <c r="AR223" i="26" s="1"/>
  <c r="AL223" i="26"/>
  <c r="AM223" i="26"/>
  <c r="AO223" i="26"/>
  <c r="AP223" i="26"/>
  <c r="AQ223" i="26"/>
  <c r="T224" i="26"/>
  <c r="U224" i="26"/>
  <c r="V224" i="26"/>
  <c r="AM224" i="26" s="1"/>
  <c r="W224" i="26"/>
  <c r="X224" i="26"/>
  <c r="Y224" i="26"/>
  <c r="Z224" i="26"/>
  <c r="AA224" i="26"/>
  <c r="AN224" i="26" s="1"/>
  <c r="AB224" i="26"/>
  <c r="AC224" i="26"/>
  <c r="AD224" i="26"/>
  <c r="AE224" i="26"/>
  <c r="AF224" i="26"/>
  <c r="AG224" i="26"/>
  <c r="AP224" i="26" s="1"/>
  <c r="AH224" i="26"/>
  <c r="AQ224" i="26" s="1"/>
  <c r="AI224" i="26"/>
  <c r="AR224" i="26"/>
  <c r="AK224" i="26"/>
  <c r="T225" i="26"/>
  <c r="U225" i="26"/>
  <c r="AL225" i="26" s="1"/>
  <c r="V225" i="26"/>
  <c r="AM225" i="26" s="1"/>
  <c r="W225" i="26"/>
  <c r="AN225" i="26" s="1"/>
  <c r="X225" i="26"/>
  <c r="AK225" i="26" s="1"/>
  <c r="Y225" i="26"/>
  <c r="Z225" i="26"/>
  <c r="AA225" i="26"/>
  <c r="AB225" i="26"/>
  <c r="AC225" i="26"/>
  <c r="AD225" i="26"/>
  <c r="AE225" i="26"/>
  <c r="AF225" i="26"/>
  <c r="AG225" i="26"/>
  <c r="AP225" i="26"/>
  <c r="AH225" i="26"/>
  <c r="AI225" i="26"/>
  <c r="AQ225" i="26"/>
  <c r="AR225" i="26"/>
  <c r="T226" i="26"/>
  <c r="AK226" i="26" s="1"/>
  <c r="U226" i="26"/>
  <c r="V226" i="26"/>
  <c r="W226" i="26"/>
  <c r="X226" i="26"/>
  <c r="Y226" i="26"/>
  <c r="Z226" i="26"/>
  <c r="AM226" i="26" s="1"/>
  <c r="AA226" i="26"/>
  <c r="AB226" i="26"/>
  <c r="AO226" i="26" s="1"/>
  <c r="AC226" i="26"/>
  <c r="AD226" i="26"/>
  <c r="AE226" i="26"/>
  <c r="AF226" i="26"/>
  <c r="AG226" i="26"/>
  <c r="AP226" i="26"/>
  <c r="AH226" i="26"/>
  <c r="AI226" i="26"/>
  <c r="AL226" i="26"/>
  <c r="AQ226" i="26"/>
  <c r="AR226" i="26"/>
  <c r="T227" i="26"/>
  <c r="U227" i="26"/>
  <c r="V227" i="26"/>
  <c r="AM227" i="26" s="1"/>
  <c r="W227" i="26"/>
  <c r="AN227" i="26" s="1"/>
  <c r="X227" i="26"/>
  <c r="Y227" i="26"/>
  <c r="AL227" i="26" s="1"/>
  <c r="Z227" i="26"/>
  <c r="AA227" i="26"/>
  <c r="AB227" i="26"/>
  <c r="AC227" i="26"/>
  <c r="AP227" i="26" s="1"/>
  <c r="AD227" i="26"/>
  <c r="AQ227" i="26" s="1"/>
  <c r="AE227" i="26"/>
  <c r="AR227" i="26" s="1"/>
  <c r="AF227" i="26"/>
  <c r="AO227" i="26" s="1"/>
  <c r="AG227" i="26"/>
  <c r="AH227" i="26"/>
  <c r="AI227" i="26"/>
  <c r="T228" i="26"/>
  <c r="AK228" i="26" s="1"/>
  <c r="U228" i="26"/>
  <c r="V228" i="26"/>
  <c r="W228" i="26"/>
  <c r="AN228" i="26" s="1"/>
  <c r="X228" i="26"/>
  <c r="Y228" i="26"/>
  <c r="Z228" i="26"/>
  <c r="AA228" i="26"/>
  <c r="AB228" i="26"/>
  <c r="AC228" i="26"/>
  <c r="AD228" i="26"/>
  <c r="AE228" i="26"/>
  <c r="AF228" i="26"/>
  <c r="AO228" i="26" s="1"/>
  <c r="AG228" i="26"/>
  <c r="AP228" i="26"/>
  <c r="AH228" i="26"/>
  <c r="AQ228" i="26" s="1"/>
  <c r="AI228" i="26"/>
  <c r="AR228" i="26" s="1"/>
  <c r="AL228" i="26"/>
  <c r="AM228" i="26"/>
  <c r="T229" i="26"/>
  <c r="AK229" i="26" s="1"/>
  <c r="U229" i="26"/>
  <c r="AL229" i="26" s="1"/>
  <c r="V229" i="26"/>
  <c r="W229" i="26"/>
  <c r="X229" i="26"/>
  <c r="Y229" i="26"/>
  <c r="Z229" i="26"/>
  <c r="AM229" i="26" s="1"/>
  <c r="AA229" i="26"/>
  <c r="AB229" i="26"/>
  <c r="AC229" i="26"/>
  <c r="AD229" i="26"/>
  <c r="AE229" i="26"/>
  <c r="AF229" i="26"/>
  <c r="AG229" i="26"/>
  <c r="AP229" i="26" s="1"/>
  <c r="AH229" i="26"/>
  <c r="AI229" i="26"/>
  <c r="AN229" i="26"/>
  <c r="AQ229" i="26"/>
  <c r="AR229" i="26"/>
  <c r="T230" i="26"/>
  <c r="AK230" i="26" s="1"/>
  <c r="U230" i="26"/>
  <c r="V230" i="26"/>
  <c r="AM230" i="26" s="1"/>
  <c r="W230" i="26"/>
  <c r="AN230" i="26" s="1"/>
  <c r="X230" i="26"/>
  <c r="Y230" i="26"/>
  <c r="Z230" i="26"/>
  <c r="AA230" i="26"/>
  <c r="AB230" i="26"/>
  <c r="AC230" i="26"/>
  <c r="AD230" i="26"/>
  <c r="AE230" i="26"/>
  <c r="AF230" i="26"/>
  <c r="AO230" i="26" s="1"/>
  <c r="AG230" i="26"/>
  <c r="AP230" i="26" s="1"/>
  <c r="AH230" i="26"/>
  <c r="AI230" i="26"/>
  <c r="AL230" i="26"/>
  <c r="AQ230" i="26"/>
  <c r="T231" i="26"/>
  <c r="AK231" i="26" s="1"/>
  <c r="U231" i="26"/>
  <c r="V231" i="26"/>
  <c r="W231" i="26"/>
  <c r="X231" i="26"/>
  <c r="Y231" i="26"/>
  <c r="Z231" i="26"/>
  <c r="AM231" i="26" s="1"/>
  <c r="AA231" i="26"/>
  <c r="AB231" i="26"/>
  <c r="AO231" i="26" s="1"/>
  <c r="AC231" i="26"/>
  <c r="AD231" i="26"/>
  <c r="AE231" i="26"/>
  <c r="AF231" i="26"/>
  <c r="AG231" i="26"/>
  <c r="AP231" i="26" s="1"/>
  <c r="AH231" i="26"/>
  <c r="AI231" i="26"/>
  <c r="AL231" i="26"/>
  <c r="AR231" i="26"/>
  <c r="T232" i="26"/>
  <c r="AK232" i="26" s="1"/>
  <c r="U232" i="26"/>
  <c r="AL232" i="26" s="1"/>
  <c r="V232" i="26"/>
  <c r="W232" i="26"/>
  <c r="AN232" i="26" s="1"/>
  <c r="X232" i="26"/>
  <c r="Y232" i="26"/>
  <c r="Z232" i="26"/>
  <c r="AA232" i="26"/>
  <c r="AB232" i="26"/>
  <c r="AC232" i="26"/>
  <c r="AD232" i="26"/>
  <c r="AQ232" i="26" s="1"/>
  <c r="AE232" i="26"/>
  <c r="AR232" i="26" s="1"/>
  <c r="AF232" i="26"/>
  <c r="AO232" i="26" s="1"/>
  <c r="AG232" i="26"/>
  <c r="AP232" i="26" s="1"/>
  <c r="AH232" i="26"/>
  <c r="AI232" i="26"/>
  <c r="AM232" i="26"/>
  <c r="T233" i="26"/>
  <c r="U233" i="26"/>
  <c r="V233" i="26"/>
  <c r="W233" i="26"/>
  <c r="AN233" i="26" s="1"/>
  <c r="X233" i="26"/>
  <c r="Y233" i="26"/>
  <c r="Z233" i="26"/>
  <c r="AA233" i="26"/>
  <c r="AB233" i="26"/>
  <c r="AC233" i="26"/>
  <c r="AD233" i="26"/>
  <c r="AE233" i="26"/>
  <c r="AF233" i="26"/>
  <c r="AO233" i="26" s="1"/>
  <c r="AG233" i="26"/>
  <c r="AP233" i="26" s="1"/>
  <c r="AH233" i="26"/>
  <c r="AQ233" i="26" s="1"/>
  <c r="AI233" i="26"/>
  <c r="AR233" i="26" s="1"/>
  <c r="AK233" i="26"/>
  <c r="AL233" i="26"/>
  <c r="AM233" i="26"/>
  <c r="T234" i="26"/>
  <c r="U234" i="26"/>
  <c r="V234" i="26"/>
  <c r="W234" i="26"/>
  <c r="X234" i="26"/>
  <c r="AK234" i="26" s="1"/>
  <c r="Y234" i="26"/>
  <c r="Z234" i="26"/>
  <c r="AA234" i="26"/>
  <c r="AB234" i="26"/>
  <c r="AC234" i="26"/>
  <c r="AD234" i="26"/>
  <c r="AE234" i="26"/>
  <c r="AF234" i="26"/>
  <c r="AG234" i="26"/>
  <c r="AH234" i="26"/>
  <c r="AI234" i="26"/>
  <c r="AL234" i="26"/>
  <c r="AM234" i="26"/>
  <c r="AN234" i="26"/>
  <c r="AO234" i="26"/>
  <c r="AP234" i="26"/>
  <c r="AQ234" i="26"/>
  <c r="AR234" i="26"/>
  <c r="T235" i="26"/>
  <c r="U235" i="26"/>
  <c r="V235" i="26"/>
  <c r="W235" i="26"/>
  <c r="X235" i="26"/>
  <c r="Y235" i="26"/>
  <c r="Z235" i="26"/>
  <c r="AA235" i="26"/>
  <c r="AN235" i="26" s="1"/>
  <c r="AB235" i="26"/>
  <c r="AC235" i="26"/>
  <c r="AD235" i="26"/>
  <c r="AE235" i="26"/>
  <c r="AF235" i="26"/>
  <c r="AO235" i="26" s="1"/>
  <c r="AG235" i="26"/>
  <c r="AH235" i="26"/>
  <c r="AI235" i="26"/>
  <c r="AK235" i="26"/>
  <c r="AM235" i="26"/>
  <c r="AP235" i="26"/>
  <c r="AQ235" i="26"/>
  <c r="AR235" i="26"/>
  <c r="T236" i="26"/>
  <c r="AK236" i="26" s="1"/>
  <c r="U236" i="26"/>
  <c r="V236" i="26"/>
  <c r="AM236" i="26" s="1"/>
  <c r="W236" i="26"/>
  <c r="AN236" i="26" s="1"/>
  <c r="X236" i="26"/>
  <c r="Y236" i="26"/>
  <c r="Z236" i="26"/>
  <c r="AA236" i="26"/>
  <c r="AB236" i="26"/>
  <c r="AC236" i="26"/>
  <c r="AD236" i="26"/>
  <c r="AE236" i="26"/>
  <c r="AF236" i="26"/>
  <c r="AO236" i="26" s="1"/>
  <c r="AG236" i="26"/>
  <c r="AP236" i="26" s="1"/>
  <c r="AH236" i="26"/>
  <c r="AI236" i="26"/>
  <c r="AR236" i="26"/>
  <c r="AQ236" i="26"/>
  <c r="T237" i="26"/>
  <c r="AK237" i="26" s="1"/>
  <c r="U237" i="26"/>
  <c r="V237" i="26"/>
  <c r="W237" i="26"/>
  <c r="X237" i="26"/>
  <c r="Y237" i="26"/>
  <c r="Z237" i="26"/>
  <c r="AA237" i="26"/>
  <c r="AB237" i="26"/>
  <c r="AO237" i="26" s="1"/>
  <c r="AC237" i="26"/>
  <c r="AD237" i="26"/>
  <c r="AE237" i="26"/>
  <c r="AF237" i="26"/>
  <c r="AG237" i="26"/>
  <c r="AP237" i="26" s="1"/>
  <c r="AH237" i="26"/>
  <c r="AI237" i="26"/>
  <c r="AL237" i="26"/>
  <c r="AM237" i="26"/>
  <c r="AQ237" i="26"/>
  <c r="AR237" i="26"/>
  <c r="T238" i="26"/>
  <c r="AK238" i="26" s="1"/>
  <c r="U238" i="26"/>
  <c r="V238" i="26"/>
  <c r="W238" i="26"/>
  <c r="AN238" i="26" s="1"/>
  <c r="X238" i="26"/>
  <c r="Y238" i="26"/>
  <c r="AL238" i="26" s="1"/>
  <c r="Z238" i="26"/>
  <c r="AM238" i="26" s="1"/>
  <c r="AA238" i="26"/>
  <c r="AB238" i="26"/>
  <c r="AC238" i="26"/>
  <c r="AD238" i="26"/>
  <c r="AE238" i="26"/>
  <c r="AR238" i="26" s="1"/>
  <c r="AF238" i="26"/>
  <c r="AO238" i="26" s="1"/>
  <c r="AG238" i="26"/>
  <c r="AP238" i="26"/>
  <c r="AH238" i="26"/>
  <c r="AQ238" i="26" s="1"/>
  <c r="AI238" i="26"/>
  <c r="T239" i="26"/>
  <c r="U239" i="26"/>
  <c r="V239" i="26"/>
  <c r="AM239" i="26" s="1"/>
  <c r="W239" i="26"/>
  <c r="AN239" i="26" s="1"/>
  <c r="X239" i="26"/>
  <c r="Y239" i="26"/>
  <c r="Z239" i="26"/>
  <c r="AA239" i="26"/>
  <c r="AB239" i="26"/>
  <c r="AC239" i="26"/>
  <c r="AD239" i="26"/>
  <c r="AE239" i="26"/>
  <c r="AF239" i="26"/>
  <c r="AO239" i="26" s="1"/>
  <c r="AG239" i="26"/>
  <c r="AP239" i="26"/>
  <c r="AH239" i="26"/>
  <c r="AQ239" i="26" s="1"/>
  <c r="AI239" i="26"/>
  <c r="AR239" i="26" s="1"/>
  <c r="AK239" i="26"/>
  <c r="AL239" i="26"/>
  <c r="T240" i="26"/>
  <c r="U240" i="26"/>
  <c r="V240" i="26"/>
  <c r="W240" i="26"/>
  <c r="X240" i="26"/>
  <c r="Y240" i="26"/>
  <c r="Z240" i="26"/>
  <c r="AA240" i="26"/>
  <c r="AB240" i="26"/>
  <c r="AC240" i="26"/>
  <c r="AD240" i="26"/>
  <c r="AE240" i="26"/>
  <c r="AF240" i="26"/>
  <c r="AG240" i="26"/>
  <c r="AP240" i="26"/>
  <c r="AH240" i="26"/>
  <c r="AI240" i="26"/>
  <c r="AR240" i="26" s="1"/>
  <c r="AK240" i="26"/>
  <c r="AL240" i="26"/>
  <c r="AM240" i="26"/>
  <c r="AN240" i="26"/>
  <c r="AO240" i="26"/>
  <c r="AQ240" i="26"/>
  <c r="T241" i="26"/>
  <c r="U241" i="26"/>
  <c r="V241" i="26"/>
  <c r="AM241" i="26" s="1"/>
  <c r="W241" i="26"/>
  <c r="X241" i="26"/>
  <c r="Y241" i="26"/>
  <c r="Z241" i="26"/>
  <c r="AA241" i="26"/>
  <c r="AB241" i="26"/>
  <c r="AC241" i="26"/>
  <c r="AP241" i="26" s="1"/>
  <c r="AD241" i="26"/>
  <c r="AE241" i="26"/>
  <c r="AF241" i="26"/>
  <c r="AG241" i="26"/>
  <c r="AH241" i="26"/>
  <c r="AI241" i="26"/>
  <c r="AK241" i="26"/>
  <c r="AL241" i="26"/>
  <c r="AN241" i="26"/>
  <c r="AO241" i="26"/>
  <c r="AQ241" i="26"/>
  <c r="AR241" i="26"/>
  <c r="T242" i="26"/>
  <c r="AK242" i="26" s="1"/>
  <c r="U242" i="26"/>
  <c r="AL242" i="26" s="1"/>
  <c r="V242" i="26"/>
  <c r="AM242" i="26" s="1"/>
  <c r="W242" i="26"/>
  <c r="X242" i="26"/>
  <c r="Y242" i="26"/>
  <c r="Z242" i="26"/>
  <c r="AA242" i="26"/>
  <c r="AB242" i="26"/>
  <c r="AC242" i="26"/>
  <c r="AD242" i="26"/>
  <c r="AE242" i="26"/>
  <c r="AR242" i="26" s="1"/>
  <c r="AF242" i="26"/>
  <c r="AG242" i="26"/>
  <c r="AP242" i="26" s="1"/>
  <c r="AH242" i="26"/>
  <c r="AI242" i="26"/>
  <c r="AN242" i="26"/>
  <c r="AO242" i="26"/>
  <c r="AQ242" i="26"/>
  <c r="T243" i="26"/>
  <c r="U243" i="26"/>
  <c r="AL243" i="26" s="1"/>
  <c r="V243" i="26"/>
  <c r="W243" i="26"/>
  <c r="X243" i="26"/>
  <c r="Y243" i="26"/>
  <c r="Z243" i="26"/>
  <c r="AM243" i="26" s="1"/>
  <c r="AA243" i="26"/>
  <c r="AB243" i="26"/>
  <c r="AC243" i="26"/>
  <c r="AD243" i="26"/>
  <c r="AE243" i="26"/>
  <c r="AF243" i="26"/>
  <c r="AG243" i="26"/>
  <c r="AP243" i="26" s="1"/>
  <c r="AH243" i="26"/>
  <c r="AI243" i="26"/>
  <c r="AO243" i="26"/>
  <c r="AQ243" i="26"/>
  <c r="AR243" i="26"/>
  <c r="T244" i="26"/>
  <c r="AK244" i="26" s="1"/>
  <c r="U244" i="26"/>
  <c r="V244" i="26"/>
  <c r="AM244" i="26" s="1"/>
  <c r="W244" i="26"/>
  <c r="X244" i="26"/>
  <c r="Y244" i="26"/>
  <c r="Z244" i="26"/>
  <c r="AA244" i="26"/>
  <c r="AB244" i="26"/>
  <c r="AC244" i="26"/>
  <c r="AD244" i="26"/>
  <c r="AQ244" i="26" s="1"/>
  <c r="AE244" i="26"/>
  <c r="AR244" i="26" s="1"/>
  <c r="AF244" i="26"/>
  <c r="AO244" i="26" s="1"/>
  <c r="AG244" i="26"/>
  <c r="AP244" i="26" s="1"/>
  <c r="AH244" i="26"/>
  <c r="AI244" i="26"/>
  <c r="T245" i="26"/>
  <c r="AK245" i="26" s="1"/>
  <c r="U245" i="26"/>
  <c r="V245" i="26"/>
  <c r="W245" i="26"/>
  <c r="AN245" i="26" s="1"/>
  <c r="X245" i="26"/>
  <c r="Y245" i="26"/>
  <c r="Z245" i="26"/>
  <c r="AM245" i="26" s="1"/>
  <c r="AA245" i="26"/>
  <c r="AB245" i="26"/>
  <c r="AC245" i="26"/>
  <c r="AD245" i="26"/>
  <c r="AE245" i="26"/>
  <c r="AF245" i="26"/>
  <c r="AO245" i="26" s="1"/>
  <c r="AG245" i="26"/>
  <c r="AP245" i="26" s="1"/>
  <c r="AH245" i="26"/>
  <c r="AQ245" i="26"/>
  <c r="AI245" i="26"/>
  <c r="AR245" i="26"/>
  <c r="T246" i="26"/>
  <c r="U246" i="26"/>
  <c r="V246" i="26"/>
  <c r="W246" i="26"/>
  <c r="X246" i="26"/>
  <c r="Y246" i="26"/>
  <c r="Z246" i="26"/>
  <c r="AM246" i="26" s="1"/>
  <c r="AA246" i="26"/>
  <c r="AB246" i="26"/>
  <c r="AC246" i="26"/>
  <c r="AD246" i="26"/>
  <c r="AE246" i="26"/>
  <c r="AF246" i="26"/>
  <c r="AG246" i="26"/>
  <c r="AH246" i="26"/>
  <c r="AI246" i="26"/>
  <c r="AK246" i="26"/>
  <c r="AN246" i="26"/>
  <c r="AO246" i="26"/>
  <c r="AP246" i="26"/>
  <c r="AQ246" i="26"/>
  <c r="AR246" i="26"/>
  <c r="T247" i="26"/>
  <c r="AK247" i="26" s="1"/>
  <c r="U247" i="26"/>
  <c r="V247" i="26"/>
  <c r="W247" i="26"/>
  <c r="X247" i="26"/>
  <c r="Y247" i="26"/>
  <c r="Z247" i="26"/>
  <c r="AA247" i="26"/>
  <c r="AB247" i="26"/>
  <c r="AC247" i="26"/>
  <c r="AD247" i="26"/>
  <c r="AE247" i="26"/>
  <c r="AF247" i="26"/>
  <c r="AG247" i="26"/>
  <c r="AP247" i="26" s="1"/>
  <c r="AH247" i="26"/>
  <c r="AI247" i="26"/>
  <c r="AL247" i="26"/>
  <c r="AM247" i="26"/>
  <c r="AN247" i="26"/>
  <c r="AO247" i="26"/>
  <c r="AQ247" i="26"/>
  <c r="AR247" i="26"/>
  <c r="T248" i="26"/>
  <c r="U248" i="26"/>
  <c r="AL248" i="26" s="1"/>
  <c r="V248" i="26"/>
  <c r="AM248" i="26" s="1"/>
  <c r="W248" i="26"/>
  <c r="AN248" i="26" s="1"/>
  <c r="X248" i="26"/>
  <c r="Y248" i="26"/>
  <c r="Z248" i="26"/>
  <c r="AA248" i="26"/>
  <c r="AB248" i="26"/>
  <c r="AC248" i="26"/>
  <c r="AD248" i="26"/>
  <c r="AE248" i="26"/>
  <c r="AF248" i="26"/>
  <c r="AO248" i="26" s="1"/>
  <c r="AG248" i="26"/>
  <c r="AP248" i="26" s="1"/>
  <c r="AH248" i="26"/>
  <c r="AQ248" i="26" s="1"/>
  <c r="AI248" i="26"/>
  <c r="AR248" i="26"/>
  <c r="T249" i="26"/>
  <c r="U249" i="26"/>
  <c r="V249" i="26"/>
  <c r="AM249" i="26" s="1"/>
  <c r="W249" i="26"/>
  <c r="X249" i="26"/>
  <c r="Y249" i="26"/>
  <c r="AL249" i="26" s="1"/>
  <c r="Z249" i="26"/>
  <c r="AA249" i="26"/>
  <c r="AB249" i="26"/>
  <c r="AO249" i="26" s="1"/>
  <c r="AC249" i="26"/>
  <c r="AD249" i="26"/>
  <c r="AE249" i="26"/>
  <c r="AF249" i="26"/>
  <c r="AG249" i="26"/>
  <c r="AH249" i="26"/>
  <c r="AI249" i="26"/>
  <c r="AP249" i="26"/>
  <c r="AQ249" i="26"/>
  <c r="AR249" i="26"/>
  <c r="T250" i="26"/>
  <c r="AK250" i="26" s="1"/>
  <c r="U250" i="26"/>
  <c r="V250" i="26"/>
  <c r="AM250" i="26" s="1"/>
  <c r="W250" i="26"/>
  <c r="X250" i="26"/>
  <c r="Y250" i="26"/>
  <c r="AL250" i="26" s="1"/>
  <c r="Z250" i="26"/>
  <c r="AA250" i="26"/>
  <c r="AB250" i="26"/>
  <c r="AC250" i="26"/>
  <c r="AD250" i="26"/>
  <c r="AE250" i="26"/>
  <c r="AF250" i="26"/>
  <c r="AO250" i="26" s="1"/>
  <c r="AG250" i="26"/>
  <c r="AP250" i="26" s="1"/>
  <c r="AH250" i="26"/>
  <c r="AQ250" i="26" s="1"/>
  <c r="AI250" i="26"/>
  <c r="T251" i="26"/>
  <c r="AK251" i="26" s="1"/>
  <c r="U251" i="26"/>
  <c r="AL251" i="26" s="1"/>
  <c r="V251" i="26"/>
  <c r="W251" i="26"/>
  <c r="X251" i="26"/>
  <c r="Y251" i="26"/>
  <c r="Z251" i="26"/>
  <c r="AA251" i="26"/>
  <c r="AB251" i="26"/>
  <c r="AO251" i="26" s="1"/>
  <c r="AC251" i="26"/>
  <c r="AD251" i="26"/>
  <c r="AE251" i="26"/>
  <c r="AF251" i="26"/>
  <c r="AG251" i="26"/>
  <c r="AP251" i="26" s="1"/>
  <c r="AH251" i="26"/>
  <c r="AI251" i="26"/>
  <c r="AR251" i="26" s="1"/>
  <c r="AM251" i="26"/>
  <c r="AN251" i="26"/>
  <c r="T252" i="26"/>
  <c r="U252" i="26"/>
  <c r="V252" i="26"/>
  <c r="W252" i="26"/>
  <c r="X252" i="26"/>
  <c r="Y252" i="26"/>
  <c r="Z252" i="26"/>
  <c r="AM252" i="26" s="1"/>
  <c r="AA252" i="26"/>
  <c r="AB252" i="26"/>
  <c r="AC252" i="26"/>
  <c r="AD252" i="26"/>
  <c r="AE252" i="26"/>
  <c r="AF252" i="26"/>
  <c r="AG252" i="26"/>
  <c r="AH252" i="26"/>
  <c r="AI252" i="26"/>
  <c r="AK252" i="26"/>
  <c r="AN252" i="26"/>
  <c r="AO252" i="26"/>
  <c r="AP252" i="26"/>
  <c r="AQ252" i="26"/>
  <c r="AR252" i="26"/>
  <c r="T253" i="26"/>
  <c r="AK253" i="26" s="1"/>
  <c r="U253" i="26"/>
  <c r="V253" i="26"/>
  <c r="W253" i="26"/>
  <c r="X253" i="26"/>
  <c r="Y253" i="26"/>
  <c r="Z253" i="26"/>
  <c r="AA253" i="26"/>
  <c r="AB253" i="26"/>
  <c r="AC253" i="26"/>
  <c r="AD253" i="26"/>
  <c r="AQ253" i="26" s="1"/>
  <c r="AE253" i="26"/>
  <c r="AF253" i="26"/>
  <c r="AG253" i="26"/>
  <c r="AP253" i="26" s="1"/>
  <c r="AH253" i="26"/>
  <c r="AI253" i="26"/>
  <c r="AL253" i="26"/>
  <c r="AM253" i="26"/>
  <c r="AN253" i="26"/>
  <c r="AO253" i="26"/>
  <c r="AR253" i="26"/>
  <c r="T254" i="26"/>
  <c r="U254" i="26"/>
  <c r="AL254" i="26" s="1"/>
  <c r="V254" i="26"/>
  <c r="AM254" i="26" s="1"/>
  <c r="W254" i="26"/>
  <c r="AN254" i="26" s="1"/>
  <c r="X254" i="26"/>
  <c r="Y254" i="26"/>
  <c r="Z254" i="26"/>
  <c r="AA254" i="26"/>
  <c r="AB254" i="26"/>
  <c r="AC254" i="26"/>
  <c r="AD254" i="26"/>
  <c r="AE254" i="26"/>
  <c r="AF254" i="26"/>
  <c r="AO254" i="26" s="1"/>
  <c r="AG254" i="26"/>
  <c r="AP254" i="26" s="1"/>
  <c r="AH254" i="26"/>
  <c r="AQ254" i="26" s="1"/>
  <c r="AI254" i="26"/>
  <c r="AR254" i="26"/>
  <c r="T255" i="26"/>
  <c r="AK255" i="26" s="1"/>
  <c r="U255" i="26"/>
  <c r="V255" i="26"/>
  <c r="AM255" i="26" s="1"/>
  <c r="W255" i="26"/>
  <c r="AN255" i="26" s="1"/>
  <c r="X255" i="26"/>
  <c r="Y255" i="26"/>
  <c r="Z255" i="26"/>
  <c r="AA255" i="26"/>
  <c r="AB255" i="26"/>
  <c r="AO255" i="26" s="1"/>
  <c r="AC255" i="26"/>
  <c r="AD255" i="26"/>
  <c r="AE255" i="26"/>
  <c r="AF255" i="26"/>
  <c r="AG255" i="26"/>
  <c r="AH255" i="26"/>
  <c r="AI255" i="26"/>
  <c r="AL255" i="26"/>
  <c r="AP255" i="26"/>
  <c r="AQ255" i="26"/>
  <c r="AR255" i="26"/>
  <c r="T256" i="26"/>
  <c r="U256" i="26"/>
  <c r="AL256" i="26" s="1"/>
  <c r="V256" i="26"/>
  <c r="W256" i="26"/>
  <c r="AN256" i="26" s="1"/>
  <c r="X256" i="26"/>
  <c r="AK256" i="26" s="1"/>
  <c r="Y256" i="26"/>
  <c r="Z256" i="26"/>
  <c r="AA256" i="26"/>
  <c r="AB256" i="26"/>
  <c r="AC256" i="26"/>
  <c r="AD256" i="26"/>
  <c r="AQ256" i="26" s="1"/>
  <c r="AE256" i="26"/>
  <c r="AF256" i="26"/>
  <c r="AG256" i="26"/>
  <c r="AH256" i="26"/>
  <c r="AI256" i="26"/>
  <c r="AR256" i="26"/>
  <c r="T257" i="26"/>
  <c r="U257" i="26"/>
  <c r="V257" i="26"/>
  <c r="W257" i="26"/>
  <c r="AN257" i="26" s="1"/>
  <c r="X257" i="26"/>
  <c r="Y257" i="26"/>
  <c r="Z257" i="26"/>
  <c r="AA257" i="26"/>
  <c r="AB257" i="26"/>
  <c r="AC257" i="26"/>
  <c r="AD257" i="26"/>
  <c r="AE257" i="26"/>
  <c r="AF257" i="26"/>
  <c r="AO257" i="26" s="1"/>
  <c r="AG257" i="26"/>
  <c r="AH257" i="26"/>
  <c r="AQ257" i="26" s="1"/>
  <c r="AI257" i="26"/>
  <c r="AR257" i="26" s="1"/>
  <c r="AK257" i="26"/>
  <c r="AL257" i="26"/>
  <c r="T258" i="26"/>
  <c r="AK258" i="26" s="1"/>
  <c r="U258" i="26"/>
  <c r="V258" i="26"/>
  <c r="W258" i="26"/>
  <c r="X258" i="26"/>
  <c r="Y258" i="26"/>
  <c r="Z258" i="26"/>
  <c r="AA258" i="26"/>
  <c r="AB258" i="26"/>
  <c r="AC258" i="26"/>
  <c r="AD258" i="26"/>
  <c r="AE258" i="26"/>
  <c r="AF258" i="26"/>
  <c r="AG258" i="26"/>
  <c r="AH258" i="26"/>
  <c r="AQ258" i="26" s="1"/>
  <c r="AI258" i="26"/>
  <c r="AL258" i="26"/>
  <c r="AM258" i="26"/>
  <c r="AN258" i="26"/>
  <c r="AO258" i="26"/>
  <c r="AP258" i="26"/>
  <c r="AR258" i="26"/>
  <c r="T259" i="26"/>
  <c r="AK259" i="26" s="1"/>
  <c r="U259" i="26"/>
  <c r="V259" i="26"/>
  <c r="W259" i="26"/>
  <c r="X259" i="26"/>
  <c r="Y259" i="26"/>
  <c r="Z259" i="26"/>
  <c r="AA259" i="26"/>
  <c r="AB259" i="26"/>
  <c r="AC259" i="26"/>
  <c r="AD259" i="26"/>
  <c r="AE259" i="26"/>
  <c r="AF259" i="26"/>
  <c r="AG259" i="26"/>
  <c r="AP259" i="26" s="1"/>
  <c r="AH259" i="26"/>
  <c r="AI259" i="26"/>
  <c r="AL259" i="26"/>
  <c r="AM259" i="26"/>
  <c r="AN259" i="26"/>
  <c r="AO259" i="26"/>
  <c r="AQ259" i="26"/>
  <c r="AR259" i="26"/>
  <c r="T260" i="26"/>
  <c r="U260" i="26"/>
  <c r="AL260" i="26" s="1"/>
  <c r="V260" i="26"/>
  <c r="W260" i="26"/>
  <c r="AN260" i="26" s="1"/>
  <c r="X260" i="26"/>
  <c r="Y260" i="26"/>
  <c r="Z260" i="26"/>
  <c r="AA260" i="26"/>
  <c r="AB260" i="26"/>
  <c r="AC260" i="26"/>
  <c r="AD260" i="26"/>
  <c r="AE260" i="26"/>
  <c r="AF260" i="26"/>
  <c r="AO260" i="26" s="1"/>
  <c r="AG260" i="26"/>
  <c r="AP260" i="26" s="1"/>
  <c r="AH260" i="26"/>
  <c r="AQ260" i="26" s="1"/>
  <c r="AI260" i="26"/>
  <c r="AM260" i="26"/>
  <c r="AR260" i="26"/>
  <c r="T261" i="26"/>
  <c r="U261" i="26"/>
  <c r="V261" i="26"/>
  <c r="W261" i="26"/>
  <c r="X261" i="26"/>
  <c r="Y261" i="26"/>
  <c r="Z261" i="26"/>
  <c r="AA261" i="26"/>
  <c r="AB261" i="26"/>
  <c r="AO261" i="26" s="1"/>
  <c r="AC261" i="26"/>
  <c r="AD261" i="26"/>
  <c r="AE261" i="26"/>
  <c r="AF261" i="26"/>
  <c r="AG261" i="26"/>
  <c r="AH261" i="26"/>
  <c r="AI261" i="26"/>
  <c r="AL261" i="26"/>
  <c r="AM261" i="26"/>
  <c r="AP261" i="26"/>
  <c r="AQ261" i="26"/>
  <c r="AR261" i="26"/>
  <c r="T262" i="26"/>
  <c r="U262" i="26"/>
  <c r="AL262" i="26" s="1"/>
  <c r="V262" i="26"/>
  <c r="AM262" i="26" s="1"/>
  <c r="W262" i="26"/>
  <c r="AN262" i="26" s="1"/>
  <c r="X262" i="26"/>
  <c r="AK262" i="26" s="1"/>
  <c r="Y262" i="26"/>
  <c r="Z262" i="26"/>
  <c r="AA262" i="26"/>
  <c r="AB262" i="26"/>
  <c r="AC262" i="26"/>
  <c r="AD262" i="26"/>
  <c r="AE262" i="26"/>
  <c r="AR262" i="26" s="1"/>
  <c r="AF262" i="26"/>
  <c r="AO262" i="26" s="1"/>
  <c r="AG262" i="26"/>
  <c r="AH262" i="26"/>
  <c r="AI262" i="26"/>
  <c r="AP262" i="26"/>
  <c r="AQ262" i="26"/>
  <c r="T263" i="26"/>
  <c r="U263" i="26"/>
  <c r="AL263" i="26" s="1"/>
  <c r="V263" i="26"/>
  <c r="AM263" i="26" s="1"/>
  <c r="W263" i="26"/>
  <c r="X263" i="26"/>
  <c r="Y263" i="26"/>
  <c r="Z263" i="26"/>
  <c r="AA263" i="26"/>
  <c r="AB263" i="26"/>
  <c r="AC263" i="26"/>
  <c r="AD263" i="26"/>
  <c r="AQ263" i="26" s="1"/>
  <c r="AE263" i="26"/>
  <c r="AF263" i="26"/>
  <c r="AO263" i="26" s="1"/>
  <c r="AG263" i="26"/>
  <c r="AP263" i="26" s="1"/>
  <c r="AH263" i="26"/>
  <c r="AI263" i="26"/>
  <c r="AK263" i="26"/>
  <c r="T264" i="26"/>
  <c r="U264" i="26"/>
  <c r="V264" i="26"/>
  <c r="AM264" i="26" s="1"/>
  <c r="W264" i="26"/>
  <c r="X264" i="26"/>
  <c r="Y264" i="26"/>
  <c r="Z264" i="26"/>
  <c r="AA264" i="26"/>
  <c r="AB264" i="26"/>
  <c r="AC264" i="26"/>
  <c r="AD264" i="26"/>
  <c r="AE264" i="26"/>
  <c r="AF264" i="26"/>
  <c r="AG264" i="26"/>
  <c r="AH264" i="26"/>
  <c r="AI264" i="26"/>
  <c r="AR264" i="26" s="1"/>
  <c r="AK264" i="26"/>
  <c r="AL264" i="26"/>
  <c r="AN264" i="26"/>
  <c r="AO264" i="26"/>
  <c r="AP264" i="26"/>
  <c r="AQ264" i="26"/>
  <c r="T265" i="26"/>
  <c r="U265" i="26"/>
  <c r="V265" i="26"/>
  <c r="W265" i="26"/>
  <c r="X265" i="26"/>
  <c r="Y265" i="26"/>
  <c r="Z265" i="26"/>
  <c r="AA265" i="26"/>
  <c r="AB265" i="26"/>
  <c r="AC265" i="26"/>
  <c r="AD265" i="26"/>
  <c r="AE265" i="26"/>
  <c r="AF265" i="26"/>
  <c r="AO265" i="26" s="1"/>
  <c r="AG265" i="26"/>
  <c r="AH265" i="26"/>
  <c r="AI265" i="26"/>
  <c r="AK265" i="26"/>
  <c r="AL265" i="26"/>
  <c r="AM265" i="26"/>
  <c r="AN265" i="26"/>
  <c r="AP265" i="26"/>
  <c r="AR265" i="26"/>
  <c r="T266" i="26"/>
  <c r="U266" i="26"/>
  <c r="AL266" i="26" s="1"/>
  <c r="V266" i="26"/>
  <c r="AM266" i="26" s="1"/>
  <c r="W266" i="26"/>
  <c r="X266" i="26"/>
  <c r="Y266" i="26"/>
  <c r="Z266" i="26"/>
  <c r="AA266" i="26"/>
  <c r="AB266" i="26"/>
  <c r="AC266" i="26"/>
  <c r="AD266" i="26"/>
  <c r="AE266" i="26"/>
  <c r="AF266" i="26"/>
  <c r="AO266" i="26" s="1"/>
  <c r="AG266" i="26"/>
  <c r="AH266" i="26"/>
  <c r="AQ266" i="26" s="1"/>
  <c r="AI266" i="26"/>
  <c r="AN266" i="26"/>
  <c r="AP266" i="26"/>
  <c r="AR266" i="26"/>
  <c r="T267" i="26"/>
  <c r="AK267" i="26" s="1"/>
  <c r="U267" i="26"/>
  <c r="V267" i="26"/>
  <c r="W267" i="26"/>
  <c r="AN267" i="26" s="1"/>
  <c r="X267" i="26"/>
  <c r="Y267" i="26"/>
  <c r="Z267" i="26"/>
  <c r="AM267" i="26" s="1"/>
  <c r="AA267" i="26"/>
  <c r="AB267" i="26"/>
  <c r="AO267" i="26" s="1"/>
  <c r="AC267" i="26"/>
  <c r="AD267" i="26"/>
  <c r="AE267" i="26"/>
  <c r="AF267" i="26"/>
  <c r="AG267" i="26"/>
  <c r="AH267" i="26"/>
  <c r="AI267" i="26"/>
  <c r="AL267" i="26"/>
  <c r="AP267" i="26"/>
  <c r="AQ267" i="26"/>
  <c r="AR267" i="26"/>
  <c r="T268" i="26"/>
  <c r="U268" i="26"/>
  <c r="V268" i="26"/>
  <c r="AM268" i="26" s="1"/>
  <c r="W268" i="26"/>
  <c r="X268" i="26"/>
  <c r="AK268" i="26" s="1"/>
  <c r="Y268" i="26"/>
  <c r="Z268" i="26"/>
  <c r="AA268" i="26"/>
  <c r="AB268" i="26"/>
  <c r="AC268" i="26"/>
  <c r="AD268" i="26"/>
  <c r="AE268" i="26"/>
  <c r="AF268" i="26"/>
  <c r="AG268" i="26"/>
  <c r="AP268" i="26" s="1"/>
  <c r="AH268" i="26"/>
  <c r="AI268" i="26"/>
  <c r="AR268" i="26" s="1"/>
  <c r="AO268" i="26"/>
  <c r="AQ268" i="26"/>
  <c r="T269" i="26"/>
  <c r="AK269" i="26" s="1"/>
  <c r="U269" i="26"/>
  <c r="V269" i="26"/>
  <c r="W269" i="26"/>
  <c r="AN269" i="26" s="1"/>
  <c r="X269" i="26"/>
  <c r="Y269" i="26"/>
  <c r="Z269" i="26"/>
  <c r="AA269" i="26"/>
  <c r="AB269" i="26"/>
  <c r="AC269" i="26"/>
  <c r="AD269" i="26"/>
  <c r="AE269" i="26"/>
  <c r="AF269" i="26"/>
  <c r="AO269" i="26" s="1"/>
  <c r="AG269" i="26"/>
  <c r="AP269" i="26" s="1"/>
  <c r="AH269" i="26"/>
  <c r="AQ269" i="26" s="1"/>
  <c r="AI269" i="26"/>
  <c r="AR269" i="26" s="1"/>
  <c r="AL269" i="26"/>
  <c r="AM269" i="26"/>
  <c r="T270" i="26"/>
  <c r="U270" i="26"/>
  <c r="V270" i="26"/>
  <c r="W270" i="26"/>
  <c r="AN270" i="26" s="1"/>
  <c r="X270" i="26"/>
  <c r="AK270" i="26" s="1"/>
  <c r="Y270" i="26"/>
  <c r="AL270" i="26" s="1"/>
  <c r="Z270" i="26"/>
  <c r="AA270" i="26"/>
  <c r="AB270" i="26"/>
  <c r="AC270" i="26"/>
  <c r="AD270" i="26"/>
  <c r="AE270" i="26"/>
  <c r="AR270" i="26" s="1"/>
  <c r="AF270" i="26"/>
  <c r="AG270" i="26"/>
  <c r="AP270" i="26" s="1"/>
  <c r="AH270" i="26"/>
  <c r="AQ270" i="26" s="1"/>
  <c r="AI270" i="26"/>
  <c r="AM270" i="26"/>
  <c r="T271" i="26"/>
  <c r="U271" i="26"/>
  <c r="V271" i="26"/>
  <c r="W271" i="26"/>
  <c r="X271" i="26"/>
  <c r="Y271" i="26"/>
  <c r="Z271" i="26"/>
  <c r="AA271" i="26"/>
  <c r="AB271" i="26"/>
  <c r="AC271" i="26"/>
  <c r="AD271" i="26"/>
  <c r="AQ271" i="26" s="1"/>
  <c r="AE271" i="26"/>
  <c r="AF271" i="26"/>
  <c r="AG271" i="26"/>
  <c r="AP271" i="26" s="1"/>
  <c r="AH271" i="26"/>
  <c r="AI271" i="26"/>
  <c r="AK271" i="26"/>
  <c r="AL271" i="26"/>
  <c r="AM271" i="26"/>
  <c r="AO271" i="26"/>
  <c r="AR271" i="26"/>
  <c r="T272" i="26"/>
  <c r="U272" i="26"/>
  <c r="V272" i="26"/>
  <c r="W272" i="26"/>
  <c r="AN272" i="26" s="1"/>
  <c r="X272" i="26"/>
  <c r="AK272" i="26" s="1"/>
  <c r="Y272" i="26"/>
  <c r="Z272" i="26"/>
  <c r="AA272" i="26"/>
  <c r="AB272" i="26"/>
  <c r="AC272" i="26"/>
  <c r="AD272" i="26"/>
  <c r="AE272" i="26"/>
  <c r="AF272" i="26"/>
  <c r="AO272" i="26" s="1"/>
  <c r="AG272" i="26"/>
  <c r="AH272" i="26"/>
  <c r="AQ272" i="26" s="1"/>
  <c r="AI272" i="26"/>
  <c r="AR272" i="26" s="1"/>
  <c r="AL272" i="26"/>
  <c r="AM272" i="26"/>
  <c r="AP272" i="26"/>
  <c r="T273" i="26"/>
  <c r="AK273" i="26" s="1"/>
  <c r="U273" i="26"/>
  <c r="V273" i="26"/>
  <c r="W273" i="26"/>
  <c r="AN273" i="26" s="1"/>
  <c r="X273" i="26"/>
  <c r="Y273" i="26"/>
  <c r="Z273" i="26"/>
  <c r="AM273" i="26" s="1"/>
  <c r="AA273" i="26"/>
  <c r="AB273" i="26"/>
  <c r="AC273" i="26"/>
  <c r="AP273" i="26" s="1"/>
  <c r="AD273" i="26"/>
  <c r="AE273" i="26"/>
  <c r="AF273" i="26"/>
  <c r="AG273" i="26"/>
  <c r="AH273" i="26"/>
  <c r="AI273" i="26"/>
  <c r="AO273" i="26"/>
  <c r="AQ273" i="26"/>
  <c r="AR273" i="26"/>
  <c r="T274" i="26"/>
  <c r="U274" i="26"/>
  <c r="V274" i="26"/>
  <c r="AM274" i="26" s="1"/>
  <c r="W274" i="26"/>
  <c r="X274" i="26"/>
  <c r="Y274" i="26"/>
  <c r="AL274" i="26" s="1"/>
  <c r="Z274" i="26"/>
  <c r="AA274" i="26"/>
  <c r="AN274" i="26" s="1"/>
  <c r="AB274" i="26"/>
  <c r="AC274" i="26"/>
  <c r="AD274" i="26"/>
  <c r="AQ274" i="26" s="1"/>
  <c r="AE274" i="26"/>
  <c r="AR274" i="26" s="1"/>
  <c r="AF274" i="26"/>
  <c r="AO274" i="26" s="1"/>
  <c r="AG274" i="26"/>
  <c r="AP274" i="26" s="1"/>
  <c r="AH274" i="26"/>
  <c r="AI274" i="26"/>
  <c r="T275" i="26"/>
  <c r="U275" i="26"/>
  <c r="V275" i="26"/>
  <c r="W275" i="26"/>
  <c r="AN275" i="26" s="1"/>
  <c r="X275" i="26"/>
  <c r="AK275" i="26" s="1"/>
  <c r="Y275" i="26"/>
  <c r="Z275" i="26"/>
  <c r="AA275" i="26"/>
  <c r="AB275" i="26"/>
  <c r="AO275" i="26" s="1"/>
  <c r="AC275" i="26"/>
  <c r="AD275" i="26"/>
  <c r="AE275" i="26"/>
  <c r="AF275" i="26"/>
  <c r="AG275" i="26"/>
  <c r="AP275" i="26" s="1"/>
  <c r="AH275" i="26"/>
  <c r="AQ275" i="26" s="1"/>
  <c r="AI275" i="26"/>
  <c r="AR275" i="26" s="1"/>
  <c r="AL275" i="26"/>
  <c r="T276" i="26"/>
  <c r="U276" i="26"/>
  <c r="V276" i="26"/>
  <c r="AM276" i="26" s="1"/>
  <c r="W276" i="26"/>
  <c r="AN276" i="26" s="1"/>
  <c r="X276" i="26"/>
  <c r="Y276" i="26"/>
  <c r="Z276" i="26"/>
  <c r="AA276" i="26"/>
  <c r="AB276" i="26"/>
  <c r="AC276" i="26"/>
  <c r="AD276" i="26"/>
  <c r="AE276" i="26"/>
  <c r="AF276" i="26"/>
  <c r="AG276" i="26"/>
  <c r="AH276" i="26"/>
  <c r="AI276" i="26"/>
  <c r="AR276" i="26" s="1"/>
  <c r="AL276" i="26"/>
  <c r="AO276" i="26"/>
  <c r="AP276" i="26"/>
  <c r="AQ276" i="26"/>
  <c r="T277" i="26"/>
  <c r="U277" i="26"/>
  <c r="V277" i="26"/>
  <c r="W277" i="26"/>
  <c r="X277" i="26"/>
  <c r="Y277" i="26"/>
  <c r="Z277" i="26"/>
  <c r="AA277" i="26"/>
  <c r="AB277" i="26"/>
  <c r="AC277" i="26"/>
  <c r="AP277" i="26" s="1"/>
  <c r="AD277" i="26"/>
  <c r="AQ277" i="26" s="1"/>
  <c r="AE277" i="26"/>
  <c r="AR277" i="26" s="1"/>
  <c r="AF277" i="26"/>
  <c r="AG277" i="26"/>
  <c r="AH277" i="26"/>
  <c r="AI277" i="26"/>
  <c r="AK277" i="26"/>
  <c r="AL277" i="26"/>
  <c r="AM277" i="26"/>
  <c r="T278" i="26"/>
  <c r="U278" i="26"/>
  <c r="V278" i="26"/>
  <c r="AM278" i="26" s="1"/>
  <c r="W278" i="26"/>
  <c r="X278" i="26"/>
  <c r="Y278" i="26"/>
  <c r="Z278" i="26"/>
  <c r="AA278" i="26"/>
  <c r="AB278" i="26"/>
  <c r="AC278" i="26"/>
  <c r="AD278" i="26"/>
  <c r="AE278" i="26"/>
  <c r="AF278" i="26"/>
  <c r="AO278" i="26" s="1"/>
  <c r="AG278" i="26"/>
  <c r="AP278" i="26" s="1"/>
  <c r="AH278" i="26"/>
  <c r="AQ278" i="26" s="1"/>
  <c r="AI278" i="26"/>
  <c r="AR278" i="26" s="1"/>
  <c r="AK278" i="26"/>
  <c r="AL278" i="26"/>
  <c r="T279" i="26"/>
  <c r="U279" i="26"/>
  <c r="V279" i="26"/>
  <c r="W279" i="26"/>
  <c r="X279" i="26"/>
  <c r="AK279" i="26" s="1"/>
  <c r="Y279" i="26"/>
  <c r="AL279" i="26" s="1"/>
  <c r="Z279" i="26"/>
  <c r="AA279" i="26"/>
  <c r="AB279" i="26"/>
  <c r="AC279" i="26"/>
  <c r="AD279" i="26"/>
  <c r="AE279" i="26"/>
  <c r="AF279" i="26"/>
  <c r="AG279" i="26"/>
  <c r="AH279" i="26"/>
  <c r="AI279" i="26"/>
  <c r="AR279" i="26" s="1"/>
  <c r="AM279" i="26"/>
  <c r="AN279" i="26"/>
  <c r="AO279" i="26"/>
  <c r="AP279" i="26"/>
  <c r="AQ279" i="26"/>
  <c r="T280" i="26"/>
  <c r="AK280" i="26" s="1"/>
  <c r="U280" i="26"/>
  <c r="V280" i="26"/>
  <c r="AM280" i="26" s="1"/>
  <c r="W280" i="26"/>
  <c r="X280" i="26"/>
  <c r="Y280" i="26"/>
  <c r="Z280" i="26"/>
  <c r="AA280" i="26"/>
  <c r="AB280" i="26"/>
  <c r="AC280" i="26"/>
  <c r="AD280" i="26"/>
  <c r="AQ280" i="26" s="1"/>
  <c r="AE280" i="26"/>
  <c r="AF280" i="26"/>
  <c r="AO280" i="26" s="1"/>
  <c r="AG280" i="26"/>
  <c r="AP280" i="26" s="1"/>
  <c r="AH280" i="26"/>
  <c r="AI280" i="26"/>
  <c r="AL280" i="26"/>
  <c r="AR280" i="26"/>
  <c r="T281" i="26"/>
  <c r="U281" i="26"/>
  <c r="V281" i="26"/>
  <c r="W281" i="26"/>
  <c r="X281" i="26"/>
  <c r="Y281" i="26"/>
  <c r="Z281" i="26"/>
  <c r="AA281" i="26"/>
  <c r="AN281" i="26" s="1"/>
  <c r="AB281" i="26"/>
  <c r="AC281" i="26"/>
  <c r="AD281" i="26"/>
  <c r="AE281" i="26"/>
  <c r="AF281" i="26"/>
  <c r="AO281" i="26"/>
  <c r="AG281" i="26"/>
  <c r="AH281" i="26"/>
  <c r="AQ281" i="26"/>
  <c r="AI281" i="26"/>
  <c r="AR281" i="26" s="1"/>
  <c r="T282" i="26"/>
  <c r="U282" i="26"/>
  <c r="V282" i="26"/>
  <c r="W282" i="26"/>
  <c r="X282" i="26"/>
  <c r="Y282" i="26"/>
  <c r="Z282" i="26"/>
  <c r="AA282" i="26"/>
  <c r="AB282" i="26"/>
  <c r="AC282" i="26"/>
  <c r="AP282" i="26" s="1"/>
  <c r="AD282" i="26"/>
  <c r="AE282" i="26"/>
  <c r="AR282" i="26" s="1"/>
  <c r="AF282" i="26"/>
  <c r="AO282" i="26" s="1"/>
  <c r="AG282" i="26"/>
  <c r="AH282" i="26"/>
  <c r="AQ282" i="26" s="1"/>
  <c r="AI282" i="26"/>
  <c r="AK282" i="26"/>
  <c r="AL282" i="26"/>
  <c r="AM282" i="26"/>
  <c r="AN282" i="26"/>
  <c r="T283" i="26"/>
  <c r="U283" i="26"/>
  <c r="V283" i="26"/>
  <c r="W283" i="26"/>
  <c r="X283" i="26"/>
  <c r="Y283" i="26"/>
  <c r="Z283" i="26"/>
  <c r="AA283" i="26"/>
  <c r="AB283" i="26"/>
  <c r="AO283" i="26" s="1"/>
  <c r="AC283" i="26"/>
  <c r="AD283" i="26"/>
  <c r="AE283" i="26"/>
  <c r="AF283" i="26"/>
  <c r="AG283" i="26"/>
  <c r="AH283" i="26"/>
  <c r="AI283" i="26"/>
  <c r="AK283" i="26"/>
  <c r="AM283" i="26"/>
  <c r="AN283" i="26"/>
  <c r="AP283" i="26"/>
  <c r="AQ283" i="26"/>
  <c r="AR283" i="26"/>
  <c r="T284" i="26"/>
  <c r="AK284" i="26" s="1"/>
  <c r="U284" i="26"/>
  <c r="V284" i="26"/>
  <c r="AM284" i="26" s="1"/>
  <c r="W284" i="26"/>
  <c r="X284" i="26"/>
  <c r="Y284" i="26"/>
  <c r="Z284" i="26"/>
  <c r="AA284" i="26"/>
  <c r="AB284" i="26"/>
  <c r="AC284" i="26"/>
  <c r="AD284" i="26"/>
  <c r="AE284" i="26"/>
  <c r="AF284" i="26"/>
  <c r="AO284" i="26" s="1"/>
  <c r="AG284" i="26"/>
  <c r="AP284" i="26" s="1"/>
  <c r="AH284" i="26"/>
  <c r="AI284" i="26"/>
  <c r="AR284" i="26"/>
  <c r="AN284" i="26"/>
  <c r="AQ284" i="26"/>
  <c r="T285" i="26"/>
  <c r="U285" i="26"/>
  <c r="AL285" i="26" s="1"/>
  <c r="V285" i="26"/>
  <c r="W285" i="26"/>
  <c r="X285" i="26"/>
  <c r="Y285" i="26"/>
  <c r="Z285" i="26"/>
  <c r="AM285" i="26" s="1"/>
  <c r="AA285" i="26"/>
  <c r="AB285" i="26"/>
  <c r="AC285" i="26"/>
  <c r="AD285" i="26"/>
  <c r="AE285" i="26"/>
  <c r="AF285" i="26"/>
  <c r="AG285" i="26"/>
  <c r="AH285" i="26"/>
  <c r="AI285" i="26"/>
  <c r="AQ285" i="26"/>
  <c r="AR285" i="26"/>
  <c r="T286" i="26"/>
  <c r="AK286" i="26" s="1"/>
  <c r="U286" i="26"/>
  <c r="AL286" i="26" s="1"/>
  <c r="V286" i="26"/>
  <c r="W286" i="26"/>
  <c r="AN286" i="26" s="1"/>
  <c r="X286" i="26"/>
  <c r="Y286" i="26"/>
  <c r="Z286" i="26"/>
  <c r="AM286" i="26" s="1"/>
  <c r="AA286" i="26"/>
  <c r="AB286" i="26"/>
  <c r="AC286" i="26"/>
  <c r="AD286" i="26"/>
  <c r="AE286" i="26"/>
  <c r="AR286" i="26" s="1"/>
  <c r="AF286" i="26"/>
  <c r="AO286" i="26" s="1"/>
  <c r="AG286" i="26"/>
  <c r="AP286" i="26"/>
  <c r="AH286" i="26"/>
  <c r="AQ286" i="26" s="1"/>
  <c r="AI286" i="26"/>
  <c r="T287" i="26"/>
  <c r="U287" i="26"/>
  <c r="V287" i="26"/>
  <c r="AM287" i="26" s="1"/>
  <c r="W287" i="26"/>
  <c r="X287" i="26"/>
  <c r="Y287" i="26"/>
  <c r="AL287" i="26" s="1"/>
  <c r="Z287" i="26"/>
  <c r="AA287" i="26"/>
  <c r="AB287" i="26"/>
  <c r="AC287" i="26"/>
  <c r="AD287" i="26"/>
  <c r="AE287" i="26"/>
  <c r="AF287" i="26"/>
  <c r="AG287" i="26"/>
  <c r="AP287" i="26"/>
  <c r="AH287" i="26"/>
  <c r="AI287" i="26"/>
  <c r="AR287" i="26" s="1"/>
  <c r="AK287" i="26"/>
  <c r="AQ287" i="26"/>
  <c r="T288" i="26"/>
  <c r="U288" i="26"/>
  <c r="V288" i="26"/>
  <c r="W288" i="26"/>
  <c r="AN288" i="26" s="1"/>
  <c r="X288" i="26"/>
  <c r="AK288" i="26" s="1"/>
  <c r="Y288" i="26"/>
  <c r="Z288" i="26"/>
  <c r="AA288" i="26"/>
  <c r="AB288" i="26"/>
  <c r="AC288" i="26"/>
  <c r="AD288" i="26"/>
  <c r="AE288" i="26"/>
  <c r="AF288" i="26"/>
  <c r="AO288" i="26" s="1"/>
  <c r="AG288" i="26"/>
  <c r="AP288" i="26"/>
  <c r="AH288" i="26"/>
  <c r="AI288" i="26"/>
  <c r="AL288" i="26"/>
  <c r="AM288" i="26"/>
  <c r="AQ288" i="26"/>
  <c r="AR288" i="26"/>
  <c r="T289" i="26"/>
  <c r="U289" i="26"/>
  <c r="V289" i="26"/>
  <c r="W289" i="26"/>
  <c r="X289" i="26"/>
  <c r="Y289" i="26"/>
  <c r="Z289" i="26"/>
  <c r="AA289" i="26"/>
  <c r="AB289" i="26"/>
  <c r="AO289" i="26" s="1"/>
  <c r="AC289" i="26"/>
  <c r="AD289" i="26"/>
  <c r="AE289" i="26"/>
  <c r="AF289" i="26"/>
  <c r="AG289" i="26"/>
  <c r="AP289" i="26" s="1"/>
  <c r="AH289" i="26"/>
  <c r="AI289" i="26"/>
  <c r="AK289" i="26"/>
  <c r="AL289" i="26"/>
  <c r="AM289" i="26"/>
  <c r="AQ289" i="26"/>
  <c r="AR289" i="26"/>
  <c r="T290" i="26"/>
  <c r="AK290" i="26" s="1"/>
  <c r="U290" i="26"/>
  <c r="AL290" i="26" s="1"/>
  <c r="V290" i="26"/>
  <c r="AM290" i="26" s="1"/>
  <c r="W290" i="26"/>
  <c r="X290" i="26"/>
  <c r="Y290" i="26"/>
  <c r="Z290" i="26"/>
  <c r="AA290" i="26"/>
  <c r="AB290" i="26"/>
  <c r="AC290" i="26"/>
  <c r="AD290" i="26"/>
  <c r="AE290" i="26"/>
  <c r="AF290" i="26"/>
  <c r="AO290" i="26" s="1"/>
  <c r="AG290" i="26"/>
  <c r="AP290" i="26"/>
  <c r="AH290" i="26"/>
  <c r="AQ290" i="26" s="1"/>
  <c r="AI290" i="26"/>
  <c r="AR290" i="26"/>
  <c r="T291" i="26"/>
  <c r="U291" i="26"/>
  <c r="V291" i="26"/>
  <c r="W291" i="26"/>
  <c r="X291" i="26"/>
  <c r="Y291" i="26"/>
  <c r="Z291" i="26"/>
  <c r="AA291" i="26"/>
  <c r="AB291" i="26"/>
  <c r="AC291" i="26"/>
  <c r="AD291" i="26"/>
  <c r="AE291" i="26"/>
  <c r="AF291" i="26"/>
  <c r="AG291" i="26"/>
  <c r="AP291" i="26"/>
  <c r="AH291" i="26"/>
  <c r="AQ291" i="26" s="1"/>
  <c r="AI291" i="26"/>
  <c r="AR291" i="26" s="1"/>
  <c r="AK291" i="26"/>
  <c r="AM291" i="26"/>
  <c r="AN291" i="26"/>
  <c r="AO291" i="26"/>
  <c r="T292" i="26"/>
  <c r="AK292" i="26" s="1"/>
  <c r="U292" i="26"/>
  <c r="V292" i="26"/>
  <c r="W292" i="26"/>
  <c r="X292" i="26"/>
  <c r="Y292" i="26"/>
  <c r="Z292" i="26"/>
  <c r="AA292" i="26"/>
  <c r="AB292" i="26"/>
  <c r="AC292" i="26"/>
  <c r="AD292" i="26"/>
  <c r="AE292" i="26"/>
  <c r="AF292" i="26"/>
  <c r="AO292" i="26" s="1"/>
  <c r="AG292" i="26"/>
  <c r="AH292" i="26"/>
  <c r="AQ292" i="26" s="1"/>
  <c r="AI292" i="26"/>
  <c r="AN292" i="26"/>
  <c r="AP292" i="26"/>
  <c r="T293" i="26"/>
  <c r="U293" i="26"/>
  <c r="AL293" i="26" s="1"/>
  <c r="V293" i="26"/>
  <c r="W293" i="26"/>
  <c r="X293" i="26"/>
  <c r="AK293" i="26" s="1"/>
  <c r="Y293" i="26"/>
  <c r="Z293" i="26"/>
  <c r="AM293" i="26" s="1"/>
  <c r="AA293" i="26"/>
  <c r="AN293" i="26" s="1"/>
  <c r="AB293" i="26"/>
  <c r="AC293" i="26"/>
  <c r="AP293" i="26" s="1"/>
  <c r="AD293" i="26"/>
  <c r="AE293" i="26"/>
  <c r="AF293" i="26"/>
  <c r="AG293" i="26"/>
  <c r="AH293" i="26"/>
  <c r="AQ293" i="26" s="1"/>
  <c r="AI293" i="26"/>
  <c r="AR293" i="26" s="1"/>
  <c r="AO293" i="26"/>
  <c r="T294" i="26"/>
  <c r="AK294" i="26" s="1"/>
  <c r="U294" i="26"/>
  <c r="V294" i="26"/>
  <c r="W294" i="26"/>
  <c r="X294" i="26"/>
  <c r="Y294" i="26"/>
  <c r="Z294" i="26"/>
  <c r="AM294" i="26" s="1"/>
  <c r="AA294" i="26"/>
  <c r="AB294" i="26"/>
  <c r="AO294" i="26" s="1"/>
  <c r="AC294" i="26"/>
  <c r="AD294" i="26"/>
  <c r="AE294" i="26"/>
  <c r="AF294" i="26"/>
  <c r="AG294" i="26"/>
  <c r="AP294" i="26" s="1"/>
  <c r="AH294" i="26"/>
  <c r="AQ294" i="26" s="1"/>
  <c r="AI294" i="26"/>
  <c r="AR294" i="26" s="1"/>
  <c r="AN294" i="26"/>
  <c r="T295" i="26"/>
  <c r="U295" i="26"/>
  <c r="V295" i="26"/>
  <c r="W295" i="26"/>
  <c r="X295" i="26"/>
  <c r="Y295" i="26"/>
  <c r="Z295" i="26"/>
  <c r="AA295" i="26"/>
  <c r="AB295" i="26"/>
  <c r="AC295" i="26"/>
  <c r="AD295" i="26"/>
  <c r="AE295" i="26"/>
  <c r="AF295" i="26"/>
  <c r="AG295" i="26"/>
  <c r="AH295" i="26"/>
  <c r="AI295" i="26"/>
  <c r="AR295" i="26" s="1"/>
  <c r="AL295" i="26"/>
  <c r="AM295" i="26"/>
  <c r="AN295" i="26"/>
  <c r="AO295" i="26"/>
  <c r="AQ295" i="26"/>
  <c r="T296" i="26"/>
  <c r="U296" i="26"/>
  <c r="V296" i="26"/>
  <c r="W296" i="26"/>
  <c r="X296" i="26"/>
  <c r="Y296" i="26"/>
  <c r="Z296" i="26"/>
  <c r="AA296" i="26"/>
  <c r="AB296" i="26"/>
  <c r="AC296" i="26"/>
  <c r="AD296" i="26"/>
  <c r="AE296" i="26"/>
  <c r="AF296" i="26"/>
  <c r="AO296" i="26" s="1"/>
  <c r="AG296" i="26"/>
  <c r="AH296" i="26"/>
  <c r="AI296" i="26"/>
  <c r="AK296" i="26"/>
  <c r="AL296" i="26"/>
  <c r="AM296" i="26"/>
  <c r="AN296" i="26"/>
  <c r="AP296" i="26"/>
  <c r="AQ296" i="26"/>
  <c r="AR296" i="26"/>
  <c r="T297" i="26"/>
  <c r="AK297" i="26" s="1"/>
  <c r="U297" i="26"/>
  <c r="V297" i="26"/>
  <c r="AM297" i="26" s="1"/>
  <c r="W297" i="26"/>
  <c r="AN297" i="26" s="1"/>
  <c r="X297" i="26"/>
  <c r="Y297" i="26"/>
  <c r="Z297" i="26"/>
  <c r="AA297" i="26"/>
  <c r="AB297" i="26"/>
  <c r="AC297" i="26"/>
  <c r="AD297" i="26"/>
  <c r="AE297" i="26"/>
  <c r="AF297" i="26"/>
  <c r="AG297" i="26"/>
  <c r="AH297" i="26"/>
  <c r="AI297" i="26"/>
  <c r="AL297" i="26"/>
  <c r="AO297" i="26"/>
  <c r="AP297" i="26"/>
  <c r="AQ297" i="26"/>
  <c r="AR297" i="26"/>
  <c r="T298" i="26"/>
  <c r="U298" i="26"/>
  <c r="AL298" i="26" s="1"/>
  <c r="V298" i="26"/>
  <c r="W298" i="26"/>
  <c r="X298" i="26"/>
  <c r="AK298" i="26" s="1"/>
  <c r="Y298" i="26"/>
  <c r="Z298" i="26"/>
  <c r="AA298" i="26"/>
  <c r="AB298" i="26"/>
  <c r="AC298" i="26"/>
  <c r="AD298" i="26"/>
  <c r="AE298" i="26"/>
  <c r="AF298" i="26"/>
  <c r="AO298" i="26" s="1"/>
  <c r="AG298" i="26"/>
  <c r="AH298" i="26"/>
  <c r="AI298" i="26"/>
  <c r="AP298" i="26"/>
  <c r="AQ298" i="26"/>
  <c r="AR298" i="26"/>
  <c r="T299" i="26"/>
  <c r="AK299" i="26" s="1"/>
  <c r="U299" i="26"/>
  <c r="AL299" i="26" s="1"/>
  <c r="V299" i="26"/>
  <c r="W299" i="26"/>
  <c r="AN299" i="26" s="1"/>
  <c r="X299" i="26"/>
  <c r="Y299" i="26"/>
  <c r="Z299" i="26"/>
  <c r="AM299" i="26" s="1"/>
  <c r="AA299" i="26"/>
  <c r="AB299" i="26"/>
  <c r="AC299" i="26"/>
  <c r="AD299" i="26"/>
  <c r="AE299" i="26"/>
  <c r="AF299" i="26"/>
  <c r="AO299" i="26" s="1"/>
  <c r="AG299" i="26"/>
  <c r="AP299" i="26" s="1"/>
  <c r="AH299" i="26"/>
  <c r="AQ299" i="26" s="1"/>
  <c r="AI299" i="26"/>
  <c r="T300" i="26"/>
  <c r="U300" i="26"/>
  <c r="V300" i="26"/>
  <c r="W300" i="26"/>
  <c r="X300" i="26"/>
  <c r="Y300" i="26"/>
  <c r="Z300" i="26"/>
  <c r="AA300" i="26"/>
  <c r="AB300" i="26"/>
  <c r="AC300" i="26"/>
  <c r="AD300" i="26"/>
  <c r="AE300" i="26"/>
  <c r="AR300" i="26" s="1"/>
  <c r="AF300" i="26"/>
  <c r="AG300" i="26"/>
  <c r="AH300" i="26"/>
  <c r="AI300" i="26"/>
  <c r="AK300" i="26"/>
  <c r="AL300" i="26"/>
  <c r="AM300" i="26"/>
  <c r="AN300" i="26"/>
  <c r="AO300" i="26"/>
  <c r="AP300" i="26"/>
  <c r="AQ300" i="26"/>
  <c r="T301" i="26"/>
  <c r="U301" i="26"/>
  <c r="V301" i="26"/>
  <c r="W301" i="26"/>
  <c r="X301" i="26"/>
  <c r="Y301" i="26"/>
  <c r="Z301" i="26"/>
  <c r="AA301" i="26"/>
  <c r="AB301" i="26"/>
  <c r="AC301" i="26"/>
  <c r="AD301" i="26"/>
  <c r="AE301" i="26"/>
  <c r="AF301" i="26"/>
  <c r="AO301" i="26" s="1"/>
  <c r="AG301" i="26"/>
  <c r="AH301" i="26"/>
  <c r="AI301" i="26"/>
  <c r="AK301" i="26"/>
  <c r="AL301" i="26"/>
  <c r="AM301" i="26"/>
  <c r="AP301" i="26"/>
  <c r="AQ301" i="26"/>
  <c r="AR301" i="26"/>
  <c r="T302" i="26"/>
  <c r="AK302" i="26" s="1"/>
  <c r="U302" i="26"/>
  <c r="AL302" i="26" s="1"/>
  <c r="V302" i="26"/>
  <c r="AM302" i="26" s="1"/>
  <c r="W302" i="26"/>
  <c r="AN302" i="26" s="1"/>
  <c r="X302" i="26"/>
  <c r="Y302" i="26"/>
  <c r="Z302" i="26"/>
  <c r="AA302" i="26"/>
  <c r="AB302" i="26"/>
  <c r="AC302" i="26"/>
  <c r="AD302" i="26"/>
  <c r="AE302" i="26"/>
  <c r="AF302" i="26"/>
  <c r="AO302" i="26" s="1"/>
  <c r="AG302" i="26"/>
  <c r="AH302" i="26"/>
  <c r="AI302" i="26"/>
  <c r="AR302" i="26" s="1"/>
  <c r="AP302" i="26"/>
  <c r="AQ302" i="26"/>
  <c r="T303" i="26"/>
  <c r="AK303" i="26" s="1"/>
  <c r="U303" i="26"/>
  <c r="V303" i="26"/>
  <c r="W303" i="26"/>
  <c r="X303" i="26"/>
  <c r="Y303" i="26"/>
  <c r="Z303" i="26"/>
  <c r="AM303" i="26" s="1"/>
  <c r="AA303" i="26"/>
  <c r="AB303" i="26"/>
  <c r="AC303" i="26"/>
  <c r="AD303" i="26"/>
  <c r="AE303" i="26"/>
  <c r="AF303" i="26"/>
  <c r="AG303" i="26"/>
  <c r="AP303" i="26"/>
  <c r="AH303" i="26"/>
  <c r="AQ303" i="26" s="1"/>
  <c r="AI303" i="26"/>
  <c r="AR303" i="26" s="1"/>
  <c r="AO303" i="26"/>
  <c r="T304" i="26"/>
  <c r="AK304" i="26" s="1"/>
  <c r="U304" i="26"/>
  <c r="AL304" i="26" s="1"/>
  <c r="V304" i="26"/>
  <c r="AM304" i="26" s="1"/>
  <c r="W304" i="26"/>
  <c r="X304" i="26"/>
  <c r="Y304" i="26"/>
  <c r="Z304" i="26"/>
  <c r="AA304" i="26"/>
  <c r="AN304" i="26" s="1"/>
  <c r="AB304" i="26"/>
  <c r="AC304" i="26"/>
  <c r="AP304" i="26" s="1"/>
  <c r="AD304" i="26"/>
  <c r="AE304" i="26"/>
  <c r="AR304" i="26" s="1"/>
  <c r="AF304" i="26"/>
  <c r="AO304" i="26" s="1"/>
  <c r="AG304" i="26"/>
  <c r="AH304" i="26"/>
  <c r="AQ304" i="26" s="1"/>
  <c r="AI304" i="26"/>
  <c r="T305" i="26"/>
  <c r="U305" i="26"/>
  <c r="V305" i="26"/>
  <c r="W305" i="26"/>
  <c r="X305" i="26"/>
  <c r="Y305" i="26"/>
  <c r="Z305" i="26"/>
  <c r="AA305" i="26"/>
  <c r="AN305" i="26" s="1"/>
  <c r="AB305" i="26"/>
  <c r="AC305" i="26"/>
  <c r="AD305" i="26"/>
  <c r="AE305" i="26"/>
  <c r="AF305" i="26"/>
  <c r="AG305" i="26"/>
  <c r="AP305" i="26"/>
  <c r="AH305" i="26"/>
  <c r="AI305" i="26"/>
  <c r="AM305" i="26"/>
  <c r="AO305" i="26"/>
  <c r="AQ305" i="26"/>
  <c r="AR305" i="26"/>
  <c r="T306" i="26"/>
  <c r="U306" i="26"/>
  <c r="V306" i="26"/>
  <c r="W306" i="26"/>
  <c r="X306" i="26"/>
  <c r="Y306" i="26"/>
  <c r="Z306" i="26"/>
  <c r="AA306" i="26"/>
  <c r="AB306" i="26"/>
  <c r="AO306" i="26" s="1"/>
  <c r="AC306" i="26"/>
  <c r="AD306" i="26"/>
  <c r="AE306" i="26"/>
  <c r="AF306" i="26"/>
  <c r="AG306" i="26"/>
  <c r="AP306" i="26" s="1"/>
  <c r="AH306" i="26"/>
  <c r="AQ306" i="26" s="1"/>
  <c r="AI306" i="26"/>
  <c r="AK306" i="26"/>
  <c r="AL306" i="26"/>
  <c r="AM306" i="26"/>
  <c r="AN306" i="26"/>
  <c r="AR306" i="26"/>
  <c r="T307" i="26"/>
  <c r="U307" i="26"/>
  <c r="V307" i="26"/>
  <c r="AM307" i="26" s="1"/>
  <c r="W307" i="26"/>
  <c r="AN307" i="26" s="1"/>
  <c r="X307" i="26"/>
  <c r="AK307" i="26" s="1"/>
  <c r="Y307" i="26"/>
  <c r="Z307" i="26"/>
  <c r="AA307" i="26"/>
  <c r="AB307" i="26"/>
  <c r="AC307" i="26"/>
  <c r="AD307" i="26"/>
  <c r="AE307" i="26"/>
  <c r="AF307" i="26"/>
  <c r="AO307" i="26" s="1"/>
  <c r="AG307" i="26"/>
  <c r="AP307" i="26"/>
  <c r="AH307" i="26"/>
  <c r="AI307" i="26"/>
  <c r="AQ307" i="26"/>
  <c r="AR307" i="26"/>
  <c r="T308" i="26"/>
  <c r="AK308" i="26" s="1"/>
  <c r="U308" i="26"/>
  <c r="V308" i="26"/>
  <c r="W308" i="26"/>
  <c r="X308" i="26"/>
  <c r="Y308" i="26"/>
  <c r="AL308" i="26" s="1"/>
  <c r="Z308" i="26"/>
  <c r="AM308" i="26" s="1"/>
  <c r="AA308" i="26"/>
  <c r="AB308" i="26"/>
  <c r="AC308" i="26"/>
  <c r="AP308" i="26" s="1"/>
  <c r="AD308" i="26"/>
  <c r="AE308" i="26"/>
  <c r="AF308" i="26"/>
  <c r="AG308" i="26"/>
  <c r="AH308" i="26"/>
  <c r="AI308" i="26"/>
  <c r="AQ308" i="26"/>
  <c r="AR308" i="26"/>
  <c r="T309" i="26"/>
  <c r="AK309" i="26" s="1"/>
  <c r="U309" i="26"/>
  <c r="AL309" i="26" s="1"/>
  <c r="V309" i="26"/>
  <c r="W309" i="26"/>
  <c r="AN309" i="26" s="1"/>
  <c r="X309" i="26"/>
  <c r="Y309" i="26"/>
  <c r="Z309" i="26"/>
  <c r="AA309" i="26"/>
  <c r="AB309" i="26"/>
  <c r="AC309" i="26"/>
  <c r="AD309" i="26"/>
  <c r="AE309" i="26"/>
  <c r="AR309" i="26" s="1"/>
  <c r="AF309" i="26"/>
  <c r="AO309" i="26" s="1"/>
  <c r="AG309" i="26"/>
  <c r="AP309" i="26" s="1"/>
  <c r="AH309" i="26"/>
  <c r="AQ309" i="26" s="1"/>
  <c r="AI309" i="26"/>
  <c r="AM309" i="26"/>
  <c r="T310" i="26"/>
  <c r="U310" i="26"/>
  <c r="V310" i="26"/>
  <c r="W310" i="26"/>
  <c r="AN310" i="26" s="1"/>
  <c r="X310" i="26"/>
  <c r="Y310" i="26"/>
  <c r="Z310" i="26"/>
  <c r="AA310" i="26"/>
  <c r="AB310" i="26"/>
  <c r="AO310" i="26" s="1"/>
  <c r="AC310" i="26"/>
  <c r="AD310" i="26"/>
  <c r="AE310" i="26"/>
  <c r="AF310" i="26"/>
  <c r="AG310" i="26"/>
  <c r="AP310" i="26" s="1"/>
  <c r="AH310" i="26"/>
  <c r="AQ310" i="26" s="1"/>
  <c r="AI310" i="26"/>
  <c r="AR310" i="26" s="1"/>
  <c r="AK310" i="26"/>
  <c r="AL310" i="26"/>
  <c r="AM310" i="26"/>
  <c r="T311" i="26"/>
  <c r="U311" i="26"/>
  <c r="V311" i="26"/>
  <c r="W311" i="26"/>
  <c r="X311" i="26"/>
  <c r="Y311" i="26"/>
  <c r="AL311" i="26" s="1"/>
  <c r="Z311" i="26"/>
  <c r="AA311" i="26"/>
  <c r="AB311" i="26"/>
  <c r="AC311" i="26"/>
  <c r="AD311" i="26"/>
  <c r="AE311" i="26"/>
  <c r="AF311" i="26"/>
  <c r="AG311" i="26"/>
  <c r="AH311" i="26"/>
  <c r="AI311" i="26"/>
  <c r="AK311" i="26"/>
  <c r="AM311" i="26"/>
  <c r="AN311" i="26"/>
  <c r="AO311" i="26"/>
  <c r="AP311" i="26"/>
  <c r="AQ311" i="26"/>
  <c r="AR311" i="26"/>
  <c r="T312" i="26"/>
  <c r="AK312" i="26" s="1"/>
  <c r="U312" i="26"/>
  <c r="V312" i="26"/>
  <c r="W312" i="26"/>
  <c r="X312" i="26"/>
  <c r="Y312" i="26"/>
  <c r="Z312" i="26"/>
  <c r="AA312" i="26"/>
  <c r="AB312" i="26"/>
  <c r="AC312" i="26"/>
  <c r="AD312" i="26"/>
  <c r="AE312" i="26"/>
  <c r="AF312" i="26"/>
  <c r="AO312" i="26" s="1"/>
  <c r="AG312" i="26"/>
  <c r="AH312" i="26"/>
  <c r="AI312" i="26"/>
  <c r="AN312" i="26"/>
  <c r="AP312" i="26"/>
  <c r="AQ312" i="26"/>
  <c r="AR312" i="26"/>
  <c r="T313" i="26"/>
  <c r="U313" i="26"/>
  <c r="V313" i="26"/>
  <c r="W313" i="26"/>
  <c r="AN313" i="26" s="1"/>
  <c r="X313" i="26"/>
  <c r="AK313" i="26" s="1"/>
  <c r="Y313" i="26"/>
  <c r="Z313" i="26"/>
  <c r="AA313" i="26"/>
  <c r="AB313" i="26"/>
  <c r="AC313" i="26"/>
  <c r="AD313" i="26"/>
  <c r="AE313" i="26"/>
  <c r="AF313" i="26"/>
  <c r="AO313" i="26" s="1"/>
  <c r="AG313" i="26"/>
  <c r="AP313" i="26"/>
  <c r="AH313" i="26"/>
  <c r="AQ313" i="26" s="1"/>
  <c r="AI313" i="26"/>
  <c r="AR313" i="26"/>
  <c r="T314" i="26"/>
  <c r="U314" i="26"/>
  <c r="V314" i="26"/>
  <c r="AM314" i="26" s="1"/>
  <c r="W314" i="26"/>
  <c r="AN314" i="26" s="1"/>
  <c r="X314" i="26"/>
  <c r="AK314" i="26" s="1"/>
  <c r="Y314" i="26"/>
  <c r="AL314" i="26" s="1"/>
  <c r="Z314" i="26"/>
  <c r="AA314" i="26"/>
  <c r="AB314" i="26"/>
  <c r="AC314" i="26"/>
  <c r="AD314" i="26"/>
  <c r="AQ314" i="26" s="1"/>
  <c r="AE314" i="26"/>
  <c r="AF314" i="26"/>
  <c r="AO314" i="26" s="1"/>
  <c r="AG314" i="26"/>
  <c r="AP314" i="26" s="1"/>
  <c r="AH314" i="26"/>
  <c r="AI314" i="26"/>
  <c r="AR314" i="26"/>
  <c r="T315" i="26"/>
  <c r="U315" i="26"/>
  <c r="V315" i="26"/>
  <c r="W315" i="26"/>
  <c r="X315" i="26"/>
  <c r="Y315" i="26"/>
  <c r="AL315" i="26" s="1"/>
  <c r="Z315" i="26"/>
  <c r="AM315" i="26" s="1"/>
  <c r="AA315" i="26"/>
  <c r="AB315" i="26"/>
  <c r="AC315" i="26"/>
  <c r="AD315" i="26"/>
  <c r="AQ315" i="26" s="1"/>
  <c r="AE315" i="26"/>
  <c r="AF315" i="26"/>
  <c r="AO315" i="26" s="1"/>
  <c r="AG315" i="26"/>
  <c r="AP315" i="26" s="1"/>
  <c r="AH315" i="26"/>
  <c r="AI315" i="26"/>
  <c r="AR315" i="26" s="1"/>
  <c r="AK315" i="26"/>
  <c r="T316" i="26"/>
  <c r="U316" i="26"/>
  <c r="V316" i="26"/>
  <c r="W316" i="26"/>
  <c r="X316" i="26"/>
  <c r="Y316" i="26"/>
  <c r="Z316" i="26"/>
  <c r="AA316" i="26"/>
  <c r="AB316" i="26"/>
  <c r="AC316" i="26"/>
  <c r="AD316" i="26"/>
  <c r="AE316" i="26"/>
  <c r="AF316" i="26"/>
  <c r="AG316" i="26"/>
  <c r="AH316" i="26"/>
  <c r="AI316" i="26"/>
  <c r="AK316" i="26"/>
  <c r="AL316" i="26"/>
  <c r="AM316" i="26"/>
  <c r="AO316" i="26"/>
  <c r="AP316" i="26"/>
  <c r="AQ316" i="26"/>
  <c r="AR316" i="26"/>
  <c r="T317" i="26"/>
  <c r="U317" i="26"/>
  <c r="V317" i="26"/>
  <c r="W317" i="26"/>
  <c r="X317" i="26"/>
  <c r="Y317" i="26"/>
  <c r="Z317" i="26"/>
  <c r="AA317" i="26"/>
  <c r="AN317" i="26" s="1"/>
  <c r="AB317" i="26"/>
  <c r="AC317" i="26"/>
  <c r="AD317" i="26"/>
  <c r="AE317" i="26"/>
  <c r="AF317" i="26"/>
  <c r="AG317" i="26"/>
  <c r="AP317" i="26" s="1"/>
  <c r="AH317" i="26"/>
  <c r="AI317" i="26"/>
  <c r="AR317" i="26" s="1"/>
  <c r="AK317" i="26"/>
  <c r="AL317" i="26"/>
  <c r="AM317" i="26"/>
  <c r="AO317" i="26"/>
  <c r="AQ317" i="26"/>
  <c r="T318" i="26"/>
  <c r="AK318" i="26" s="1"/>
  <c r="U318" i="26"/>
  <c r="AL318" i="26" s="1"/>
  <c r="V318" i="26"/>
  <c r="AM318" i="26" s="1"/>
  <c r="W318" i="26"/>
  <c r="AN318" i="26" s="1"/>
  <c r="X318" i="26"/>
  <c r="Y318" i="26"/>
  <c r="Z318" i="26"/>
  <c r="AA318" i="26"/>
  <c r="AB318" i="26"/>
  <c r="AC318" i="26"/>
  <c r="AD318" i="26"/>
  <c r="AE318" i="26"/>
  <c r="AF318" i="26"/>
  <c r="AO318" i="26" s="1"/>
  <c r="AG318" i="26"/>
  <c r="AH318" i="26"/>
  <c r="AI318" i="26"/>
  <c r="AP318" i="26"/>
  <c r="AQ318" i="26"/>
  <c r="AR318" i="26"/>
  <c r="T319" i="26"/>
  <c r="U319" i="26"/>
  <c r="V319" i="26"/>
  <c r="W319" i="26"/>
  <c r="X319" i="26"/>
  <c r="Y319" i="26"/>
  <c r="AL319" i="26" s="1"/>
  <c r="Z319" i="26"/>
  <c r="AA319" i="26"/>
  <c r="AN319" i="26" s="1"/>
  <c r="AB319" i="26"/>
  <c r="AC319" i="26"/>
  <c r="AD319" i="26"/>
  <c r="AE319" i="26"/>
  <c r="AF319" i="26"/>
  <c r="AG319" i="26"/>
  <c r="AP319" i="26"/>
  <c r="AH319" i="26"/>
  <c r="AI319" i="26"/>
  <c r="AO319" i="26"/>
  <c r="AQ319" i="26"/>
  <c r="AR319" i="26"/>
  <c r="T320" i="26"/>
  <c r="AK320" i="26" s="1"/>
  <c r="U320" i="26"/>
  <c r="V320" i="26"/>
  <c r="AM320" i="26" s="1"/>
  <c r="W320" i="26"/>
  <c r="AN320" i="26" s="1"/>
  <c r="X320" i="26"/>
  <c r="Y320" i="26"/>
  <c r="AL320" i="26" s="1"/>
  <c r="Z320" i="26"/>
  <c r="AA320" i="26"/>
  <c r="AB320" i="26"/>
  <c r="AC320" i="26"/>
  <c r="AD320" i="26"/>
  <c r="AQ320" i="26" s="1"/>
  <c r="AE320" i="26"/>
  <c r="AR320" i="26" s="1"/>
  <c r="AF320" i="26"/>
  <c r="AO320" i="26" s="1"/>
  <c r="AG320" i="26"/>
  <c r="AP320" i="26" s="1"/>
  <c r="AH320" i="26"/>
  <c r="AI320" i="26"/>
  <c r="T321" i="26"/>
  <c r="U321" i="26"/>
  <c r="V321" i="26"/>
  <c r="AM321" i="26" s="1"/>
  <c r="W321" i="26"/>
  <c r="AN321" i="26" s="1"/>
  <c r="X321" i="26"/>
  <c r="Y321" i="26"/>
  <c r="Z321" i="26"/>
  <c r="AA321" i="26"/>
  <c r="AB321" i="26"/>
  <c r="AC321" i="26"/>
  <c r="AD321" i="26"/>
  <c r="AE321" i="26"/>
  <c r="AF321" i="26"/>
  <c r="AO321" i="26" s="1"/>
  <c r="AG321" i="26"/>
  <c r="AP321" i="26" s="1"/>
  <c r="AH321" i="26"/>
  <c r="AQ321" i="26" s="1"/>
  <c r="AI321" i="26"/>
  <c r="AK321" i="26"/>
  <c r="AL321" i="26"/>
  <c r="AR321" i="26"/>
  <c r="T322" i="26"/>
  <c r="U322" i="26"/>
  <c r="V322" i="26"/>
  <c r="W322" i="26"/>
  <c r="X322" i="26"/>
  <c r="Y322" i="26"/>
  <c r="AL322" i="26" s="1"/>
  <c r="Z322" i="26"/>
  <c r="AA322" i="26"/>
  <c r="AB322" i="26"/>
  <c r="AC322" i="26"/>
  <c r="AD322" i="26"/>
  <c r="AE322" i="26"/>
  <c r="AF322" i="26"/>
  <c r="AG322" i="26"/>
  <c r="AP322" i="26" s="1"/>
  <c r="AH322" i="26"/>
  <c r="AI322" i="26"/>
  <c r="AR322" i="26" s="1"/>
  <c r="AK322" i="26"/>
  <c r="AN322" i="26"/>
  <c r="AO322" i="26"/>
  <c r="AQ322" i="26"/>
  <c r="T323" i="26"/>
  <c r="AK323" i="26" s="1"/>
  <c r="U323" i="26"/>
  <c r="V323" i="26"/>
  <c r="W323" i="26"/>
  <c r="X323" i="26"/>
  <c r="Y323" i="26"/>
  <c r="Z323" i="26"/>
  <c r="AA323" i="26"/>
  <c r="AB323" i="26"/>
  <c r="AC323" i="26"/>
  <c r="AD323" i="26"/>
  <c r="AE323" i="26"/>
  <c r="AF323" i="26"/>
  <c r="AG323" i="26"/>
  <c r="AH323" i="26"/>
  <c r="AQ323" i="26" s="1"/>
  <c r="AI323" i="26"/>
  <c r="AL323" i="26"/>
  <c r="AM323" i="26"/>
  <c r="AO323" i="26"/>
  <c r="AP323" i="26"/>
  <c r="AR323" i="26"/>
  <c r="T324" i="26"/>
  <c r="U324" i="26"/>
  <c r="V324" i="26"/>
  <c r="AM324" i="26" s="1"/>
  <c r="W324" i="26"/>
  <c r="AN324" i="26" s="1"/>
  <c r="X324" i="26"/>
  <c r="AK324" i="26" s="1"/>
  <c r="Y324" i="26"/>
  <c r="Z324" i="26"/>
  <c r="AA324" i="26"/>
  <c r="AB324" i="26"/>
  <c r="AC324" i="26"/>
  <c r="AD324" i="26"/>
  <c r="AE324" i="26"/>
  <c r="AF324" i="26"/>
  <c r="AG324" i="26"/>
  <c r="AP324" i="26" s="1"/>
  <c r="AH324" i="26"/>
  <c r="AI324" i="26"/>
  <c r="AR324" i="26" s="1"/>
  <c r="AO324" i="26"/>
  <c r="AQ324" i="26"/>
  <c r="T325" i="26"/>
  <c r="AK325" i="26" s="1"/>
  <c r="U325" i="26"/>
  <c r="AL325" i="26" s="1"/>
  <c r="V325" i="26"/>
  <c r="AM325" i="26" s="1"/>
  <c r="W325" i="26"/>
  <c r="X325" i="26"/>
  <c r="Y325" i="26"/>
  <c r="Z325" i="26"/>
  <c r="AA325" i="26"/>
  <c r="AN325" i="26" s="1"/>
  <c r="AB325" i="26"/>
  <c r="AO325" i="26" s="1"/>
  <c r="AC325" i="26"/>
  <c r="AP325" i="26" s="1"/>
  <c r="AD325" i="26"/>
  <c r="AQ325" i="26" s="1"/>
  <c r="AE325" i="26"/>
  <c r="AF325" i="26"/>
  <c r="AG325" i="26"/>
  <c r="AH325" i="26"/>
  <c r="AI325" i="26"/>
  <c r="AR325" i="26"/>
  <c r="T326" i="26"/>
  <c r="AK326" i="26" s="1"/>
  <c r="U326" i="26"/>
  <c r="V326" i="26"/>
  <c r="W326" i="26"/>
  <c r="X326" i="26"/>
  <c r="Y326" i="26"/>
  <c r="Z326" i="26"/>
  <c r="AM326" i="26" s="1"/>
  <c r="AA326" i="26"/>
  <c r="AN326" i="26" s="1"/>
  <c r="AB326" i="26"/>
  <c r="AC326" i="26"/>
  <c r="AD326" i="26"/>
  <c r="AE326" i="26"/>
  <c r="AR326" i="26" s="1"/>
  <c r="AF326" i="26"/>
  <c r="AO326" i="26" s="1"/>
  <c r="AG326" i="26"/>
  <c r="AP326" i="26" s="1"/>
  <c r="AH326" i="26"/>
  <c r="AQ326" i="26" s="1"/>
  <c r="AI326" i="26"/>
  <c r="T327" i="26"/>
  <c r="U327" i="26"/>
  <c r="V327" i="26"/>
  <c r="W327" i="26"/>
  <c r="X327" i="26"/>
  <c r="Y327" i="26"/>
  <c r="Z327" i="26"/>
  <c r="AA327" i="26"/>
  <c r="AB327" i="26"/>
  <c r="AO327" i="26" s="1"/>
  <c r="AC327" i="26"/>
  <c r="AD327" i="26"/>
  <c r="AE327" i="26"/>
  <c r="AF327" i="26"/>
  <c r="AG327" i="26"/>
  <c r="AP327" i="26" s="1"/>
  <c r="AH327" i="26"/>
  <c r="AQ327" i="26" s="1"/>
  <c r="AI327" i="26"/>
  <c r="AR327" i="26" s="1"/>
  <c r="AK327" i="26"/>
  <c r="AL327" i="26"/>
  <c r="AM327" i="26"/>
  <c r="AN327" i="26"/>
  <c r="T328" i="26"/>
  <c r="U328" i="26"/>
  <c r="V328" i="26"/>
  <c r="W328" i="26"/>
  <c r="X328" i="26"/>
  <c r="Y328" i="26"/>
  <c r="Z328" i="26"/>
  <c r="AM328" i="26" s="1"/>
  <c r="AA328" i="26"/>
  <c r="AB328" i="26"/>
  <c r="AC328" i="26"/>
  <c r="AD328" i="26"/>
  <c r="AE328" i="26"/>
  <c r="AF328" i="26"/>
  <c r="AG328" i="26"/>
  <c r="AH328" i="26"/>
  <c r="AI328" i="26"/>
  <c r="AL328" i="26"/>
  <c r="AN328" i="26"/>
  <c r="AO328" i="26"/>
  <c r="AP328" i="26"/>
  <c r="AQ328" i="26"/>
  <c r="AR328" i="26"/>
  <c r="T329" i="26"/>
  <c r="AK329" i="26" s="1"/>
  <c r="U329" i="26"/>
  <c r="V329" i="26"/>
  <c r="W329" i="26"/>
  <c r="X329" i="26"/>
  <c r="Y329" i="26"/>
  <c r="AL329" i="26" s="1"/>
  <c r="Z329" i="26"/>
  <c r="AA329" i="26"/>
  <c r="AB329" i="26"/>
  <c r="AC329" i="26"/>
  <c r="AD329" i="26"/>
  <c r="AE329" i="26"/>
  <c r="AR329" i="26" s="1"/>
  <c r="AF329" i="26"/>
  <c r="AO329" i="26" s="1"/>
  <c r="AG329" i="26"/>
  <c r="AH329" i="26"/>
  <c r="AI329" i="26"/>
  <c r="AM329" i="26"/>
  <c r="AN329" i="26"/>
  <c r="AP329" i="26"/>
  <c r="AQ329" i="26"/>
  <c r="T330" i="26"/>
  <c r="U330" i="26"/>
  <c r="AL330" i="26" s="1"/>
  <c r="V330" i="26"/>
  <c r="W330" i="26"/>
  <c r="AN330" i="26" s="1"/>
  <c r="X330" i="26"/>
  <c r="Y330" i="26"/>
  <c r="Z330" i="26"/>
  <c r="AA330" i="26"/>
  <c r="AB330" i="26"/>
  <c r="AC330" i="26"/>
  <c r="AD330" i="26"/>
  <c r="AE330" i="26"/>
  <c r="AF330" i="26"/>
  <c r="AG330" i="26"/>
  <c r="AH330" i="26"/>
  <c r="AI330" i="26"/>
  <c r="AR330" i="26" s="1"/>
  <c r="AO330" i="26"/>
  <c r="AP330" i="26"/>
  <c r="AQ330" i="26"/>
  <c r="T331" i="26"/>
  <c r="U331" i="26"/>
  <c r="AL331" i="26" s="1"/>
  <c r="V331" i="26"/>
  <c r="AM331" i="26" s="1"/>
  <c r="W331" i="26"/>
  <c r="AN331" i="26" s="1"/>
  <c r="X331" i="26"/>
  <c r="AK331" i="26" s="1"/>
  <c r="Y331" i="26"/>
  <c r="Z331" i="26"/>
  <c r="AA331" i="26"/>
  <c r="AB331" i="26"/>
  <c r="AO331" i="26" s="1"/>
  <c r="AC331" i="26"/>
  <c r="AD331" i="26"/>
  <c r="AQ331" i="26" s="1"/>
  <c r="AE331" i="26"/>
  <c r="AF331" i="26"/>
  <c r="AG331" i="26"/>
  <c r="AH331" i="26"/>
  <c r="AI331" i="26"/>
  <c r="AP331" i="26"/>
  <c r="T332" i="26"/>
  <c r="U332" i="26"/>
  <c r="AL332" i="26" s="1"/>
  <c r="V332" i="26"/>
  <c r="AM332" i="26" s="1"/>
  <c r="W332" i="26"/>
  <c r="AN332" i="26" s="1"/>
  <c r="X332" i="26"/>
  <c r="Y332" i="26"/>
  <c r="Z332" i="26"/>
  <c r="AA332" i="26"/>
  <c r="AB332" i="26"/>
  <c r="AC332" i="26"/>
  <c r="AP332" i="26" s="1"/>
  <c r="AD332" i="26"/>
  <c r="AE332" i="26"/>
  <c r="AF332" i="26"/>
  <c r="AO332" i="26" s="1"/>
  <c r="AG332" i="26"/>
  <c r="AH332" i="26"/>
  <c r="AQ332" i="26" s="1"/>
  <c r="AI332" i="26"/>
  <c r="AR332" i="26" s="1"/>
  <c r="AK332" i="26"/>
  <c r="T333" i="26"/>
  <c r="U333" i="26"/>
  <c r="V333" i="26"/>
  <c r="W333" i="26"/>
  <c r="X333" i="26"/>
  <c r="Y333" i="26"/>
  <c r="Z333" i="26"/>
  <c r="AA333" i="26"/>
  <c r="AB333" i="26"/>
  <c r="AC333" i="26"/>
  <c r="AD333" i="26"/>
  <c r="AE333" i="26"/>
  <c r="AF333" i="26"/>
  <c r="AG333" i="26"/>
  <c r="AH333" i="26"/>
  <c r="AQ333" i="26" s="1"/>
  <c r="AI333" i="26"/>
  <c r="AR333" i="26" s="1"/>
  <c r="AK333" i="26"/>
  <c r="AM333" i="26"/>
  <c r="AN333" i="26"/>
  <c r="AO333" i="26"/>
  <c r="AP333" i="26"/>
  <c r="T334" i="26"/>
  <c r="U334" i="26"/>
  <c r="V334" i="26"/>
  <c r="W334" i="26"/>
  <c r="X334" i="26"/>
  <c r="Y334" i="26"/>
  <c r="Z334" i="26"/>
  <c r="AM334" i="26" s="1"/>
  <c r="AA334" i="26"/>
  <c r="AB334" i="26"/>
  <c r="AC334" i="26"/>
  <c r="AD334" i="26"/>
  <c r="AE334" i="26"/>
  <c r="AF334" i="26"/>
  <c r="AG334" i="26"/>
  <c r="AH334" i="26"/>
  <c r="AI334" i="26"/>
  <c r="AK334" i="26"/>
  <c r="AL334" i="26"/>
  <c r="AN334" i="26"/>
  <c r="AO334" i="26"/>
  <c r="AQ334" i="26"/>
  <c r="AR334" i="26"/>
  <c r="T335" i="26"/>
  <c r="AK335" i="26" s="1"/>
  <c r="U335" i="26"/>
  <c r="AL335" i="26" s="1"/>
  <c r="V335" i="26"/>
  <c r="AM335" i="26" s="1"/>
  <c r="W335" i="26"/>
  <c r="X335" i="26"/>
  <c r="Y335" i="26"/>
  <c r="Z335" i="26"/>
  <c r="AA335" i="26"/>
  <c r="AN335" i="26" s="1"/>
  <c r="AB335" i="26"/>
  <c r="AC335" i="26"/>
  <c r="AD335" i="26"/>
  <c r="AE335" i="26"/>
  <c r="AF335" i="26"/>
  <c r="AG335" i="26"/>
  <c r="AH335" i="26"/>
  <c r="AI335" i="26"/>
  <c r="AO335" i="26"/>
  <c r="AP335" i="26"/>
  <c r="AQ335" i="26"/>
  <c r="AR335" i="26"/>
  <c r="T336" i="26"/>
  <c r="U336" i="26"/>
  <c r="V336" i="26"/>
  <c r="W336" i="26"/>
  <c r="X336" i="26"/>
  <c r="AK336" i="26" s="1"/>
  <c r="Y336" i="26"/>
  <c r="AL336" i="26" s="1"/>
  <c r="Z336" i="26"/>
  <c r="AA336" i="26"/>
  <c r="AB336" i="26"/>
  <c r="AC336" i="26"/>
  <c r="AD336" i="26"/>
  <c r="AE336" i="26"/>
  <c r="AF336" i="26"/>
  <c r="AO336" i="26" s="1"/>
  <c r="AG336" i="26"/>
  <c r="AH336" i="26"/>
  <c r="AI336" i="26"/>
  <c r="AP336" i="26"/>
  <c r="AQ336" i="26"/>
  <c r="AR336" i="26"/>
  <c r="T337" i="26"/>
  <c r="U337" i="26"/>
  <c r="AL337" i="26" s="1"/>
  <c r="V337" i="26"/>
  <c r="AM337" i="26" s="1"/>
  <c r="W337" i="26"/>
  <c r="X337" i="26"/>
  <c r="AK337" i="26" s="1"/>
  <c r="Y337" i="26"/>
  <c r="Z337" i="26"/>
  <c r="AA337" i="26"/>
  <c r="AB337" i="26"/>
  <c r="AC337" i="26"/>
  <c r="AP337" i="26" s="1"/>
  <c r="AD337" i="26"/>
  <c r="AQ337" i="26" s="1"/>
  <c r="AE337" i="26"/>
  <c r="AR337" i="26" s="1"/>
  <c r="AF337" i="26"/>
  <c r="AO337" i="26" s="1"/>
  <c r="AG337" i="26"/>
  <c r="AH337" i="26"/>
  <c r="AI337" i="26"/>
  <c r="T338" i="26"/>
  <c r="U338" i="26"/>
  <c r="V338" i="26"/>
  <c r="AM338" i="26" s="1"/>
  <c r="W338" i="26"/>
  <c r="AN338" i="26" s="1"/>
  <c r="X338" i="26"/>
  <c r="Y338" i="26"/>
  <c r="Z338" i="26"/>
  <c r="AA338" i="26"/>
  <c r="AB338" i="26"/>
  <c r="AC338" i="26"/>
  <c r="AD338" i="26"/>
  <c r="AE338" i="26"/>
  <c r="AF338" i="26"/>
  <c r="AO338" i="26" s="1"/>
  <c r="AG338" i="26"/>
  <c r="AP338" i="26" s="1"/>
  <c r="AH338" i="26"/>
  <c r="AQ338" i="26" s="1"/>
  <c r="AI338" i="26"/>
  <c r="AR338" i="26" s="1"/>
  <c r="AK338" i="26"/>
  <c r="AL338" i="26"/>
  <c r="T339" i="26"/>
  <c r="U339" i="26"/>
  <c r="V339" i="26"/>
  <c r="W339" i="26"/>
  <c r="X339" i="26"/>
  <c r="Y339" i="26"/>
  <c r="Z339" i="26"/>
  <c r="AA339" i="26"/>
  <c r="AB339" i="26"/>
  <c r="AC339" i="26"/>
  <c r="AD339" i="26"/>
  <c r="AE339" i="26"/>
  <c r="AF339" i="26"/>
  <c r="AG339" i="26"/>
  <c r="AH339" i="26"/>
  <c r="AI339" i="26"/>
  <c r="AR339" i="26" s="1"/>
  <c r="AK339" i="26"/>
  <c r="AL339" i="26"/>
  <c r="AM339" i="26"/>
  <c r="AN339" i="26"/>
  <c r="AO339" i="26"/>
  <c r="AP339" i="26"/>
  <c r="AQ339" i="26"/>
  <c r="T340" i="26"/>
  <c r="U340" i="26"/>
  <c r="V340" i="26"/>
  <c r="W340" i="26"/>
  <c r="X340" i="26"/>
  <c r="Y340" i="26"/>
  <c r="Z340" i="26"/>
  <c r="AA340" i="26"/>
  <c r="AB340" i="26"/>
  <c r="AC340" i="26"/>
  <c r="AD340" i="26"/>
  <c r="AE340" i="26"/>
  <c r="AF340" i="26"/>
  <c r="AO340" i="26" s="1"/>
  <c r="AG340" i="26"/>
  <c r="AP340" i="26" s="1"/>
  <c r="AH340" i="26"/>
  <c r="AQ340" i="26" s="1"/>
  <c r="AI340" i="26"/>
  <c r="AR340" i="26"/>
  <c r="AK340" i="26"/>
  <c r="AM340" i="26"/>
  <c r="AN340" i="26"/>
  <c r="T341" i="26"/>
  <c r="U341" i="26"/>
  <c r="AL341" i="26" s="1"/>
  <c r="V341" i="26"/>
  <c r="AM341" i="26" s="1"/>
  <c r="W341" i="26"/>
  <c r="AN341" i="26" s="1"/>
  <c r="X341" i="26"/>
  <c r="Y341" i="26"/>
  <c r="Z341" i="26"/>
  <c r="AA341" i="26"/>
  <c r="AB341" i="26"/>
  <c r="AC341" i="26"/>
  <c r="AD341" i="26"/>
  <c r="AE341" i="26"/>
  <c r="AF341" i="26"/>
  <c r="AO341" i="26" s="1"/>
  <c r="AG341" i="26"/>
  <c r="AH341" i="26"/>
  <c r="AQ341" i="26" s="1"/>
  <c r="AI341" i="26"/>
  <c r="AP341" i="26"/>
  <c r="AR341" i="26"/>
  <c r="T342" i="26"/>
  <c r="AK342" i="26" s="1"/>
  <c r="U342" i="26"/>
  <c r="V342" i="26"/>
  <c r="W342" i="26"/>
  <c r="X342" i="26"/>
  <c r="Y342" i="26"/>
  <c r="Z342" i="26"/>
  <c r="AM342" i="26" s="1"/>
  <c r="AA342" i="26"/>
  <c r="AB342" i="26"/>
  <c r="AO342" i="26" s="1"/>
  <c r="AC342" i="26"/>
  <c r="AP342" i="26" s="1"/>
  <c r="AD342" i="26"/>
  <c r="AE342" i="26"/>
  <c r="AF342" i="26"/>
  <c r="AG342" i="26"/>
  <c r="AH342" i="26"/>
  <c r="AI342" i="26"/>
  <c r="AQ342" i="26"/>
  <c r="AR342" i="26"/>
  <c r="T343" i="26"/>
  <c r="U343" i="26"/>
  <c r="AL343" i="26" s="1"/>
  <c r="V343" i="26"/>
  <c r="W343" i="26"/>
  <c r="AN343" i="26" s="1"/>
  <c r="X343" i="26"/>
  <c r="Y343" i="26"/>
  <c r="Z343" i="26"/>
  <c r="AM343" i="26" s="1"/>
  <c r="AA343" i="26"/>
  <c r="AB343" i="26"/>
  <c r="AC343" i="26"/>
  <c r="AD343" i="26"/>
  <c r="AE343" i="26"/>
  <c r="AR343" i="26" s="1"/>
  <c r="AF343" i="26"/>
  <c r="AO343" i="26" s="1"/>
  <c r="AG343" i="26"/>
  <c r="AP343" i="26" s="1"/>
  <c r="AH343" i="26"/>
  <c r="AQ343" i="26" s="1"/>
  <c r="AI343" i="26"/>
  <c r="T344" i="26"/>
  <c r="U344" i="26"/>
  <c r="V344" i="26"/>
  <c r="W344" i="26"/>
  <c r="X344" i="26"/>
  <c r="Y344" i="26"/>
  <c r="Z344" i="26"/>
  <c r="AA344" i="26"/>
  <c r="AB344" i="26"/>
  <c r="AC344" i="26"/>
  <c r="AD344" i="26"/>
  <c r="AE344" i="26"/>
  <c r="AF344" i="26"/>
  <c r="AO344" i="26" s="1"/>
  <c r="AG344" i="26"/>
  <c r="AH344" i="26"/>
  <c r="AQ344" i="26" s="1"/>
  <c r="AI344" i="26"/>
  <c r="AR344" i="26" s="1"/>
  <c r="AK344" i="26"/>
  <c r="AL344" i="26"/>
  <c r="AM344" i="26"/>
  <c r="AN344" i="26"/>
  <c r="AP344" i="26"/>
  <c r="T345" i="26"/>
  <c r="U345" i="26"/>
  <c r="V345" i="26"/>
  <c r="W345" i="26"/>
  <c r="X345" i="26"/>
  <c r="Y345" i="26"/>
  <c r="Z345" i="26"/>
  <c r="AM345" i="26" s="1"/>
  <c r="AA345" i="26"/>
  <c r="AB345" i="26"/>
  <c r="AC345" i="26"/>
  <c r="AD345" i="26"/>
  <c r="AE345" i="26"/>
  <c r="AF345" i="26"/>
  <c r="AG345" i="26"/>
  <c r="AH345" i="26"/>
  <c r="AI345" i="26"/>
  <c r="AK345" i="26"/>
  <c r="AL345" i="26"/>
  <c r="AN345" i="26"/>
  <c r="AO345" i="26"/>
  <c r="AP345" i="26"/>
  <c r="AQ345" i="26"/>
  <c r="AR345" i="26"/>
  <c r="T346" i="26"/>
  <c r="U346" i="26"/>
  <c r="AL346" i="26" s="1"/>
  <c r="V346" i="26"/>
  <c r="W346" i="26"/>
  <c r="X346" i="26"/>
  <c r="Y346" i="26"/>
  <c r="Z346" i="26"/>
  <c r="AA346" i="26"/>
  <c r="AB346" i="26"/>
  <c r="AC346" i="26"/>
  <c r="AD346" i="26"/>
  <c r="AQ346" i="26" s="1"/>
  <c r="AE346" i="26"/>
  <c r="AF346" i="26"/>
  <c r="AG346" i="26"/>
  <c r="AH346" i="26"/>
  <c r="AI346" i="26"/>
  <c r="AK346" i="26"/>
  <c r="AM346" i="26"/>
  <c r="AN346" i="26"/>
  <c r="AO346" i="26"/>
  <c r="AP346" i="26"/>
  <c r="AR346" i="26"/>
  <c r="T347" i="26"/>
  <c r="AK347" i="26" s="1"/>
  <c r="U347" i="26"/>
  <c r="V347" i="26"/>
  <c r="AM347" i="26" s="1"/>
  <c r="W347" i="26"/>
  <c r="AN347" i="26" s="1"/>
  <c r="X347" i="26"/>
  <c r="Y347" i="26"/>
  <c r="Z347" i="26"/>
  <c r="AA347" i="26"/>
  <c r="AB347" i="26"/>
  <c r="AC347" i="26"/>
  <c r="AD347" i="26"/>
  <c r="AE347" i="26"/>
  <c r="AF347" i="26"/>
  <c r="AG347" i="26"/>
  <c r="AH347" i="26"/>
  <c r="AQ347" i="26" s="1"/>
  <c r="AI347" i="26"/>
  <c r="AO347" i="26"/>
  <c r="AP347" i="26"/>
  <c r="AR347" i="26"/>
  <c r="T348" i="26"/>
  <c r="AK348" i="26" s="1"/>
  <c r="U348" i="26"/>
  <c r="V348" i="26"/>
  <c r="AM348" i="26" s="1"/>
  <c r="W348" i="26"/>
  <c r="X348" i="26"/>
  <c r="Y348" i="26"/>
  <c r="Z348" i="26"/>
  <c r="AA348" i="26"/>
  <c r="AN348" i="26" s="1"/>
  <c r="AB348" i="26"/>
  <c r="AC348" i="26"/>
  <c r="AP348" i="26" s="1"/>
  <c r="AD348" i="26"/>
  <c r="AE348" i="26"/>
  <c r="AF348" i="26"/>
  <c r="AG348" i="26"/>
  <c r="AH348" i="26"/>
  <c r="AI348" i="26"/>
  <c r="AR348" i="26"/>
  <c r="AO348" i="26"/>
  <c r="T349" i="26"/>
  <c r="U349" i="26"/>
  <c r="AL349" i="26" s="1"/>
  <c r="V349" i="26"/>
  <c r="W349" i="26"/>
  <c r="AN349" i="26" s="1"/>
  <c r="X349" i="26"/>
  <c r="Y349" i="26"/>
  <c r="Z349" i="26"/>
  <c r="AA349" i="26"/>
  <c r="AB349" i="26"/>
  <c r="AC349" i="26"/>
  <c r="AP349" i="26" s="1"/>
  <c r="AD349" i="26"/>
  <c r="AE349" i="26"/>
  <c r="AF349" i="26"/>
  <c r="AO349" i="26" s="1"/>
  <c r="AG349" i="26"/>
  <c r="AH349" i="26"/>
  <c r="AQ349" i="26" s="1"/>
  <c r="AI349" i="26"/>
  <c r="AR349" i="26" s="1"/>
  <c r="AK349" i="26"/>
  <c r="T350" i="26"/>
  <c r="U350" i="26"/>
  <c r="V350" i="26"/>
  <c r="W350" i="26"/>
  <c r="X350" i="26"/>
  <c r="Y350" i="26"/>
  <c r="Z350" i="26"/>
  <c r="AA350" i="26"/>
  <c r="AB350" i="26"/>
  <c r="AC350" i="26"/>
  <c r="AD350" i="26"/>
  <c r="AE350" i="26"/>
  <c r="AF350" i="26"/>
  <c r="AG350" i="26"/>
  <c r="AH350" i="26"/>
  <c r="AI350" i="26"/>
  <c r="AK350" i="26"/>
  <c r="AM350" i="26"/>
  <c r="AN350" i="26"/>
  <c r="AO350" i="26"/>
  <c r="AP350" i="26"/>
  <c r="AR350" i="26"/>
  <c r="T351" i="26"/>
  <c r="U351" i="26"/>
  <c r="V351" i="26"/>
  <c r="W351" i="26"/>
  <c r="X351" i="26"/>
  <c r="Y351" i="26"/>
  <c r="Z351" i="26"/>
  <c r="AA351" i="26"/>
  <c r="AB351" i="26"/>
  <c r="AC351" i="26"/>
  <c r="AD351" i="26"/>
  <c r="AE351" i="26"/>
  <c r="AF351" i="26"/>
  <c r="AO351" i="26" s="1"/>
  <c r="AG351" i="26"/>
  <c r="AP351" i="26" s="1"/>
  <c r="AH351" i="26"/>
  <c r="AI351" i="26"/>
  <c r="AK351" i="26"/>
  <c r="AL351" i="26"/>
  <c r="AM351" i="26"/>
  <c r="AN351" i="26"/>
  <c r="AQ351" i="26"/>
  <c r="AR351" i="26"/>
  <c r="T352" i="26"/>
  <c r="U352" i="26"/>
  <c r="AL352" i="26" s="1"/>
  <c r="V352" i="26"/>
  <c r="W352" i="26"/>
  <c r="AN352" i="26" s="1"/>
  <c r="X352" i="26"/>
  <c r="Y352" i="26"/>
  <c r="Z352" i="26"/>
  <c r="AA352" i="26"/>
  <c r="AB352" i="26"/>
  <c r="AC352" i="26"/>
  <c r="AD352" i="26"/>
  <c r="AE352" i="26"/>
  <c r="AF352" i="26"/>
  <c r="AO352" i="26" s="1"/>
  <c r="AG352" i="26"/>
  <c r="AH352" i="26"/>
  <c r="AI352" i="26"/>
  <c r="AM352" i="26"/>
  <c r="AP352" i="26"/>
  <c r="AQ352" i="26"/>
  <c r="AR352" i="26"/>
  <c r="T353" i="26"/>
  <c r="AK353" i="26" s="1"/>
  <c r="U353" i="26"/>
  <c r="V353" i="26"/>
  <c r="AM353" i="26" s="1"/>
  <c r="W353" i="26"/>
  <c r="X353" i="26"/>
  <c r="Y353" i="26"/>
  <c r="AL353" i="26" s="1"/>
  <c r="Z353" i="26"/>
  <c r="AA353" i="26"/>
  <c r="AB353" i="26"/>
  <c r="AO353" i="26" s="1"/>
  <c r="AC353" i="26"/>
  <c r="AD353" i="26"/>
  <c r="AE353" i="26"/>
  <c r="AF353" i="26"/>
  <c r="AG353" i="26"/>
  <c r="AH353" i="26"/>
  <c r="AI353" i="26"/>
  <c r="AP353" i="26"/>
  <c r="AQ353" i="26"/>
  <c r="AR353" i="26"/>
  <c r="T354" i="26"/>
  <c r="U354" i="26"/>
  <c r="V354" i="26"/>
  <c r="W354" i="26"/>
  <c r="AN354" i="26" s="1"/>
  <c r="X354" i="26"/>
  <c r="AK354" i="26" s="1"/>
  <c r="Y354" i="26"/>
  <c r="Z354" i="26"/>
  <c r="AA354" i="26"/>
  <c r="AB354" i="26"/>
  <c r="AC354" i="26"/>
  <c r="AD354" i="26"/>
  <c r="AE354" i="26"/>
  <c r="AF354" i="26"/>
  <c r="AO354" i="26" s="1"/>
  <c r="AG354" i="26"/>
  <c r="AP354" i="26" s="1"/>
  <c r="AH354" i="26"/>
  <c r="AI354" i="26"/>
  <c r="AR354" i="26" s="1"/>
  <c r="AQ354" i="26"/>
  <c r="T355" i="26"/>
  <c r="U355" i="26"/>
  <c r="V355" i="26"/>
  <c r="W355" i="26"/>
  <c r="AN355" i="26" s="1"/>
  <c r="X355" i="26"/>
  <c r="Y355" i="26"/>
  <c r="Z355" i="26"/>
  <c r="AA355" i="26"/>
  <c r="AB355" i="26"/>
  <c r="AC355" i="26"/>
  <c r="AD355" i="26"/>
  <c r="AE355" i="26"/>
  <c r="AR355" i="26" s="1"/>
  <c r="AF355" i="26"/>
  <c r="AO355" i="26" s="1"/>
  <c r="AG355" i="26"/>
  <c r="AP355" i="26" s="1"/>
  <c r="AH355" i="26"/>
  <c r="AQ355" i="26" s="1"/>
  <c r="AI355" i="26"/>
  <c r="AK355" i="26"/>
  <c r="AL355" i="26"/>
  <c r="AM355" i="26"/>
  <c r="T356" i="26"/>
  <c r="U356" i="26"/>
  <c r="V356" i="26"/>
  <c r="W356" i="26"/>
  <c r="X356" i="26"/>
  <c r="Y356" i="26"/>
  <c r="Z356" i="26"/>
  <c r="AA356" i="26"/>
  <c r="AB356" i="26"/>
  <c r="AC356" i="26"/>
  <c r="AD356" i="26"/>
  <c r="AE356" i="26"/>
  <c r="AF356" i="26"/>
  <c r="AG356" i="26"/>
  <c r="AH356" i="26"/>
  <c r="AI356" i="26"/>
  <c r="AK356" i="26"/>
  <c r="AL356" i="26"/>
  <c r="AM356" i="26"/>
  <c r="AO356" i="26"/>
  <c r="AP356" i="26"/>
  <c r="AQ356" i="26"/>
  <c r="AR356" i="26"/>
  <c r="T357" i="26"/>
  <c r="U357" i="26"/>
  <c r="V357" i="26"/>
  <c r="W357" i="26"/>
  <c r="X357" i="26"/>
  <c r="Y357" i="26"/>
  <c r="Z357" i="26"/>
  <c r="AA357" i="26"/>
  <c r="AB357" i="26"/>
  <c r="AC357" i="26"/>
  <c r="AD357" i="26"/>
  <c r="AE357" i="26"/>
  <c r="AF357" i="26"/>
  <c r="AG357" i="26"/>
  <c r="AP357" i="26" s="1"/>
  <c r="AH357" i="26"/>
  <c r="AI357" i="26"/>
  <c r="AK357" i="26"/>
  <c r="AL357" i="26"/>
  <c r="AN357" i="26"/>
  <c r="AO357" i="26"/>
  <c r="AQ357" i="26"/>
  <c r="T358" i="26"/>
  <c r="U358" i="26"/>
  <c r="V358" i="26"/>
  <c r="AM358" i="26" s="1"/>
  <c r="W358" i="26"/>
  <c r="AN358" i="26" s="1"/>
  <c r="X358" i="26"/>
  <c r="Y358" i="26"/>
  <c r="Z358" i="26"/>
  <c r="AA358" i="26"/>
  <c r="AB358" i="26"/>
  <c r="AC358" i="26"/>
  <c r="AD358" i="26"/>
  <c r="AE358" i="26"/>
  <c r="AF358" i="26"/>
  <c r="AG358" i="26"/>
  <c r="AP358" i="26" s="1"/>
  <c r="AH358" i="26"/>
  <c r="AQ358" i="26" s="1"/>
  <c r="AI358" i="26"/>
  <c r="AO358" i="26"/>
  <c r="AR358" i="26"/>
  <c r="T359" i="26"/>
  <c r="AK359" i="26" s="1"/>
  <c r="U359" i="26"/>
  <c r="AL359" i="26" s="1"/>
  <c r="V359" i="26"/>
  <c r="AM359" i="26" s="1"/>
  <c r="W359" i="26"/>
  <c r="X359" i="26"/>
  <c r="Y359" i="26"/>
  <c r="Z359" i="26"/>
  <c r="AA359" i="26"/>
  <c r="AN359" i="26" s="1"/>
  <c r="AB359" i="26"/>
  <c r="AO359" i="26" s="1"/>
  <c r="AC359" i="26"/>
  <c r="AP359" i="26" s="1"/>
  <c r="AD359" i="26"/>
  <c r="AQ359" i="26" s="1"/>
  <c r="AE359" i="26"/>
  <c r="AF359" i="26"/>
  <c r="AG359" i="26"/>
  <c r="AH359" i="26"/>
  <c r="AI359" i="26"/>
  <c r="AR359" i="26"/>
  <c r="T360" i="26"/>
  <c r="U360" i="26"/>
  <c r="AL360" i="26" s="1"/>
  <c r="V360" i="26"/>
  <c r="W360" i="26"/>
  <c r="AN360" i="26" s="1"/>
  <c r="X360" i="26"/>
  <c r="Y360" i="26"/>
  <c r="Z360" i="26"/>
  <c r="AM360" i="26" s="1"/>
  <c r="AA360" i="26"/>
  <c r="AB360" i="26"/>
  <c r="AC360" i="26"/>
  <c r="AD360" i="26"/>
  <c r="AE360" i="26"/>
  <c r="AR360" i="26" s="1"/>
  <c r="AF360" i="26"/>
  <c r="AO360" i="26" s="1"/>
  <c r="AG360" i="26"/>
  <c r="AP360" i="26" s="1"/>
  <c r="AH360" i="26"/>
  <c r="AQ360" i="26" s="1"/>
  <c r="AI360" i="26"/>
  <c r="T361" i="26"/>
  <c r="U361" i="26"/>
  <c r="V361" i="26"/>
  <c r="W361" i="26"/>
  <c r="X361" i="26"/>
  <c r="Y361" i="26"/>
  <c r="Z361" i="26"/>
  <c r="AA361" i="26"/>
  <c r="AB361" i="26"/>
  <c r="AC361" i="26"/>
  <c r="AD361" i="26"/>
  <c r="AE361" i="26"/>
  <c r="AF361" i="26"/>
  <c r="AG361" i="26"/>
  <c r="AP361" i="26" s="1"/>
  <c r="AH361" i="26"/>
  <c r="AQ361" i="26" s="1"/>
  <c r="AI361" i="26"/>
  <c r="AR361" i="26" s="1"/>
  <c r="AK361" i="26"/>
  <c r="AL361" i="26"/>
  <c r="AM361" i="26"/>
  <c r="AN361" i="26"/>
  <c r="T362" i="26"/>
  <c r="U362" i="26"/>
  <c r="V362" i="26"/>
  <c r="W362" i="26"/>
  <c r="X362" i="26"/>
  <c r="Y362" i="26"/>
  <c r="AL362" i="26" s="1"/>
  <c r="Z362" i="26"/>
  <c r="AA362" i="26"/>
  <c r="AB362" i="26"/>
  <c r="AC362" i="26"/>
  <c r="AD362" i="26"/>
  <c r="AE362" i="26"/>
  <c r="AF362" i="26"/>
  <c r="AG362" i="26"/>
  <c r="AH362" i="26"/>
  <c r="AI362" i="26"/>
  <c r="AK362" i="26"/>
  <c r="AM362" i="26"/>
  <c r="AN362" i="26"/>
  <c r="AO362" i="26"/>
  <c r="AP362" i="26"/>
  <c r="AQ362" i="26"/>
  <c r="AR362" i="26"/>
  <c r="T363" i="26"/>
  <c r="U363" i="26"/>
  <c r="V363" i="26"/>
  <c r="W363" i="26"/>
  <c r="X363" i="26"/>
  <c r="AK363" i="26" s="1"/>
  <c r="Y363" i="26"/>
  <c r="Z363" i="26"/>
  <c r="AA363" i="26"/>
  <c r="AB363" i="26"/>
  <c r="AC363" i="26"/>
  <c r="AD363" i="26"/>
  <c r="AQ363" i="26" s="1"/>
  <c r="AE363" i="26"/>
  <c r="AF363" i="26"/>
  <c r="AG363" i="26"/>
  <c r="AH363" i="26"/>
  <c r="AI363" i="26"/>
  <c r="AL363" i="26"/>
  <c r="AM363" i="26"/>
  <c r="AO363" i="26"/>
  <c r="AP363" i="26"/>
  <c r="AR363" i="26"/>
  <c r="T364" i="26"/>
  <c r="AK364" i="26" s="1"/>
  <c r="U364" i="26"/>
  <c r="V364" i="26"/>
  <c r="AM364" i="26" s="1"/>
  <c r="W364" i="26"/>
  <c r="AN364" i="26" s="1"/>
  <c r="X364" i="26"/>
  <c r="Y364" i="26"/>
  <c r="Z364" i="26"/>
  <c r="AA364" i="26"/>
  <c r="AB364" i="26"/>
  <c r="AC364" i="26"/>
  <c r="AD364" i="26"/>
  <c r="AE364" i="26"/>
  <c r="AF364" i="26"/>
  <c r="AG364" i="26"/>
  <c r="AH364" i="26"/>
  <c r="AQ364" i="26" s="1"/>
  <c r="AI364" i="26"/>
  <c r="AR364" i="26" s="1"/>
  <c r="AO364" i="26"/>
  <c r="AP364" i="26"/>
  <c r="T365" i="26"/>
  <c r="AK365" i="26" s="1"/>
  <c r="U365" i="26"/>
  <c r="AL365" i="26" s="1"/>
  <c r="V365" i="26"/>
  <c r="AM365" i="26" s="1"/>
  <c r="W365" i="26"/>
  <c r="AN365" i="26" s="1"/>
  <c r="X365" i="26"/>
  <c r="Y365" i="26"/>
  <c r="Z365" i="26"/>
  <c r="AA365" i="26"/>
  <c r="AB365" i="26"/>
  <c r="AC365" i="26"/>
  <c r="AP365" i="26" s="1"/>
  <c r="AD365" i="26"/>
  <c r="AE365" i="26"/>
  <c r="AR365" i="26" s="1"/>
  <c r="AF365" i="26"/>
  <c r="AG365" i="26"/>
  <c r="AH365" i="26"/>
  <c r="AI365" i="26"/>
  <c r="AO365" i="26"/>
  <c r="T366" i="26"/>
  <c r="U366" i="26"/>
  <c r="AL366" i="26" s="1"/>
  <c r="V366" i="26"/>
  <c r="AM366" i="26" s="1"/>
  <c r="W366" i="26"/>
  <c r="X366" i="26"/>
  <c r="Y366" i="26"/>
  <c r="Z366" i="26"/>
  <c r="AA366" i="26"/>
  <c r="AN366" i="26" s="1"/>
  <c r="AB366" i="26"/>
  <c r="AO366" i="26" s="1"/>
  <c r="AC366" i="26"/>
  <c r="AD366" i="26"/>
  <c r="AE366" i="26"/>
  <c r="AF366" i="26"/>
  <c r="AG366" i="26"/>
  <c r="AP366" i="26" s="1"/>
  <c r="AH366" i="26"/>
  <c r="AQ366" i="26" s="1"/>
  <c r="AI366" i="26"/>
  <c r="AR366" i="26" s="1"/>
  <c r="AK366" i="26"/>
  <c r="T367" i="26"/>
  <c r="U367" i="26"/>
  <c r="V367" i="26"/>
  <c r="W367" i="26"/>
  <c r="X367" i="26"/>
  <c r="Y367" i="26"/>
  <c r="Z367" i="26"/>
  <c r="AA367" i="26"/>
  <c r="AB367" i="26"/>
  <c r="AC367" i="26"/>
  <c r="AD367" i="26"/>
  <c r="AE367" i="26"/>
  <c r="AF367" i="26"/>
  <c r="AG367" i="26"/>
  <c r="AH367" i="26"/>
  <c r="AQ367" i="26" s="1"/>
  <c r="AI367" i="26"/>
  <c r="AR367" i="26" s="1"/>
  <c r="AL367" i="26"/>
  <c r="AM367" i="26"/>
  <c r="AN367" i="26"/>
  <c r="AO367" i="26"/>
  <c r="AP367" i="26"/>
  <c r="T368" i="26"/>
  <c r="U368" i="26"/>
  <c r="V368" i="26"/>
  <c r="AM368" i="26" s="1"/>
  <c r="W368" i="26"/>
  <c r="X368" i="26"/>
  <c r="Y368" i="26"/>
  <c r="Z368" i="26"/>
  <c r="AA368" i="26"/>
  <c r="AB368" i="26"/>
  <c r="AC368" i="26"/>
  <c r="AD368" i="26"/>
  <c r="AE368" i="26"/>
  <c r="AF368" i="26"/>
  <c r="AG368" i="26"/>
  <c r="AH368" i="26"/>
  <c r="AI368" i="26"/>
  <c r="AK368" i="26"/>
  <c r="AL368" i="26"/>
  <c r="AN368" i="26"/>
  <c r="AP368" i="26"/>
  <c r="AQ368" i="26"/>
  <c r="AR368" i="26"/>
  <c r="T369" i="26"/>
  <c r="AK369" i="26" s="1"/>
  <c r="U369" i="26"/>
  <c r="AL369" i="26" s="1"/>
  <c r="V369" i="26"/>
  <c r="AM369" i="26" s="1"/>
  <c r="W369" i="26"/>
  <c r="X369" i="26"/>
  <c r="Y369" i="26"/>
  <c r="Z369" i="26"/>
  <c r="AA369" i="26"/>
  <c r="AB369" i="26"/>
  <c r="AC369" i="26"/>
  <c r="AD369" i="26"/>
  <c r="AE369" i="26"/>
  <c r="AR369" i="26" s="1"/>
  <c r="AF369" i="26"/>
  <c r="AG369" i="26"/>
  <c r="AH369" i="26"/>
  <c r="AI369" i="26"/>
  <c r="AN369" i="26"/>
  <c r="AO369" i="26"/>
  <c r="AP369" i="26"/>
  <c r="AQ369" i="26"/>
  <c r="T370" i="26"/>
  <c r="U370" i="26"/>
  <c r="V370" i="26"/>
  <c r="W370" i="26"/>
  <c r="AN370" i="26" s="1"/>
  <c r="X370" i="26"/>
  <c r="AK370" i="26" s="1"/>
  <c r="Y370" i="26"/>
  <c r="Z370" i="26"/>
  <c r="AA370" i="26"/>
  <c r="AB370" i="26"/>
  <c r="AC370" i="26"/>
  <c r="AD370" i="26"/>
  <c r="AE370" i="26"/>
  <c r="AF370" i="26"/>
  <c r="AG370" i="26"/>
  <c r="AH370" i="26"/>
  <c r="AI370" i="26"/>
  <c r="AR370" i="26" s="1"/>
  <c r="AO370" i="26"/>
  <c r="AP370" i="26"/>
  <c r="AQ370" i="26"/>
  <c r="T371" i="26"/>
  <c r="AK371" i="26" s="1"/>
  <c r="U371" i="26"/>
  <c r="AL371" i="26" s="1"/>
  <c r="V371" i="26"/>
  <c r="W371" i="26"/>
  <c r="AN371" i="26" s="1"/>
  <c r="X371" i="26"/>
  <c r="Y371" i="26"/>
  <c r="Z371" i="26"/>
  <c r="AA371" i="26"/>
  <c r="AB371" i="26"/>
  <c r="AO371" i="26" s="1"/>
  <c r="AC371" i="26"/>
  <c r="AP371" i="26" s="1"/>
  <c r="AD371" i="26"/>
  <c r="AQ371" i="26" s="1"/>
  <c r="AE371" i="26"/>
  <c r="AF371" i="26"/>
  <c r="AG371" i="26"/>
  <c r="AH371" i="26"/>
  <c r="AI371" i="26"/>
  <c r="T372" i="26"/>
  <c r="U372" i="26"/>
  <c r="V372" i="26"/>
  <c r="AM372" i="26" s="1"/>
  <c r="W372" i="26"/>
  <c r="AN372" i="26" s="1"/>
  <c r="X372" i="26"/>
  <c r="Y372" i="26"/>
  <c r="Z372" i="26"/>
  <c r="AA372" i="26"/>
  <c r="AB372" i="26"/>
  <c r="AC372" i="26"/>
  <c r="AD372" i="26"/>
  <c r="AE372" i="26"/>
  <c r="AF372" i="26"/>
  <c r="AO372" i="26" s="1"/>
  <c r="AG372" i="26"/>
  <c r="AP372" i="26" s="1"/>
  <c r="AH372" i="26"/>
  <c r="AQ372" i="26" s="1"/>
  <c r="AI372" i="26"/>
  <c r="AR372" i="26" s="1"/>
  <c r="AK372" i="26"/>
  <c r="AL372" i="26"/>
  <c r="T373" i="26"/>
  <c r="U373" i="26"/>
  <c r="V373" i="26"/>
  <c r="W373" i="26"/>
  <c r="X373" i="26"/>
  <c r="Y373" i="26"/>
  <c r="Z373" i="26"/>
  <c r="AA373" i="26"/>
  <c r="AB373" i="26"/>
  <c r="AC373" i="26"/>
  <c r="AD373" i="26"/>
  <c r="AE373" i="26"/>
  <c r="AF373" i="26"/>
  <c r="AG373" i="26"/>
  <c r="AH373" i="26"/>
  <c r="AI373" i="26"/>
  <c r="AR373" i="26" s="1"/>
  <c r="AK373" i="26"/>
  <c r="AL373" i="26"/>
  <c r="AM373" i="26"/>
  <c r="AN373" i="26"/>
  <c r="AO373" i="26"/>
  <c r="AP373" i="26"/>
  <c r="AQ373" i="26"/>
  <c r="T374" i="26"/>
  <c r="U374" i="26"/>
  <c r="V374" i="26"/>
  <c r="W374" i="26"/>
  <c r="X374" i="26"/>
  <c r="Y374" i="26"/>
  <c r="Z374" i="26"/>
  <c r="AA374" i="26"/>
  <c r="AB374" i="26"/>
  <c r="AC374" i="26"/>
  <c r="AD374" i="26"/>
  <c r="AE374" i="26"/>
  <c r="AF374" i="26"/>
  <c r="AO374" i="26" s="1"/>
  <c r="AG374" i="26"/>
  <c r="AH374" i="26"/>
  <c r="AI374" i="26"/>
  <c r="AL374" i="26"/>
  <c r="AM374" i="26"/>
  <c r="AN374" i="26"/>
  <c r="AP374" i="26"/>
  <c r="AQ374" i="26"/>
  <c r="AR374" i="26"/>
  <c r="T375" i="26"/>
  <c r="AK375" i="26" s="1"/>
  <c r="U375" i="26"/>
  <c r="AL375" i="26" s="1"/>
  <c r="V375" i="26"/>
  <c r="AM375" i="26" s="1"/>
  <c r="W375" i="26"/>
  <c r="AN375" i="26" s="1"/>
  <c r="X375" i="26"/>
  <c r="Y375" i="26"/>
  <c r="Z375" i="26"/>
  <c r="AA375" i="26"/>
  <c r="AB375" i="26"/>
  <c r="AC375" i="26"/>
  <c r="AD375" i="26"/>
  <c r="AE375" i="26"/>
  <c r="AF375" i="26"/>
  <c r="AO375" i="26" s="1"/>
  <c r="AG375" i="26"/>
  <c r="AH375" i="26"/>
  <c r="AI375" i="26"/>
  <c r="AP375" i="26"/>
  <c r="AQ375" i="26"/>
  <c r="AR375" i="26"/>
  <c r="T376" i="26"/>
  <c r="AK376" i="26" s="1"/>
  <c r="U376" i="26"/>
  <c r="V376" i="26"/>
  <c r="W376" i="26"/>
  <c r="X376" i="26"/>
  <c r="Y376" i="26"/>
  <c r="AL376" i="26" s="1"/>
  <c r="Z376" i="26"/>
  <c r="AA376" i="26"/>
  <c r="AB376" i="26"/>
  <c r="AO376" i="26" s="1"/>
  <c r="AC376" i="26"/>
  <c r="AD376" i="26"/>
  <c r="AE376" i="26"/>
  <c r="AF376" i="26"/>
  <c r="AG376" i="26"/>
  <c r="AH376" i="26"/>
  <c r="AI376" i="26"/>
  <c r="AP376" i="26"/>
  <c r="AQ376" i="26"/>
  <c r="AR376" i="26"/>
  <c r="T377" i="26"/>
  <c r="U377" i="26"/>
  <c r="AL377" i="26" s="1"/>
  <c r="V377" i="26"/>
  <c r="AM377" i="26" s="1"/>
  <c r="W377" i="26"/>
  <c r="X377" i="26"/>
  <c r="AK377" i="26" s="1"/>
  <c r="Y377" i="26"/>
  <c r="Z377" i="26"/>
  <c r="AA377" i="26"/>
  <c r="AB377" i="26"/>
  <c r="AC377" i="26"/>
  <c r="AP377" i="26" s="1"/>
  <c r="AD377" i="26"/>
  <c r="AQ377" i="26" s="1"/>
  <c r="AE377" i="26"/>
  <c r="AR377" i="26" s="1"/>
  <c r="AF377" i="26"/>
  <c r="AO377" i="26" s="1"/>
  <c r="AG377" i="26"/>
  <c r="AH377" i="26"/>
  <c r="AI377" i="26"/>
  <c r="T378" i="26"/>
  <c r="U378" i="26"/>
  <c r="V378" i="26"/>
  <c r="W378" i="26"/>
  <c r="AN378" i="26" s="1"/>
  <c r="X378" i="26"/>
  <c r="Y378" i="26"/>
  <c r="Z378" i="26"/>
  <c r="AA378" i="26"/>
  <c r="AB378" i="26"/>
  <c r="AC378" i="26"/>
  <c r="AD378" i="26"/>
  <c r="AE378" i="26"/>
  <c r="AF378" i="26"/>
  <c r="AO378" i="26" s="1"/>
  <c r="AG378" i="26"/>
  <c r="AP378" i="26" s="1"/>
  <c r="AH378" i="26"/>
  <c r="AQ378" i="26" s="1"/>
  <c r="AI378" i="26"/>
  <c r="AR378" i="26" s="1"/>
  <c r="AK378" i="26"/>
  <c r="AL378" i="26"/>
  <c r="T379" i="26"/>
  <c r="AK379" i="26" s="1"/>
  <c r="U379" i="26"/>
  <c r="V379" i="26"/>
  <c r="W379" i="26"/>
  <c r="X379" i="26"/>
  <c r="Y379" i="26"/>
  <c r="Z379" i="26"/>
  <c r="AA379" i="26"/>
  <c r="AB379" i="26"/>
  <c r="AC379" i="26"/>
  <c r="AD379" i="26"/>
  <c r="AE379" i="26"/>
  <c r="AF379" i="26"/>
  <c r="AG379" i="26"/>
  <c r="AH379" i="26"/>
  <c r="AQ379" i="26" s="1"/>
  <c r="AI379" i="26"/>
  <c r="AL379" i="26"/>
  <c r="AM379" i="26"/>
  <c r="AN379" i="26"/>
  <c r="AO379" i="26"/>
  <c r="AP379" i="26"/>
  <c r="AR379" i="26"/>
  <c r="T380" i="26"/>
  <c r="AK380" i="26" s="1"/>
  <c r="U380" i="26"/>
  <c r="V380" i="26"/>
  <c r="W380" i="26"/>
  <c r="X380" i="26"/>
  <c r="Y380" i="26"/>
  <c r="Z380" i="26"/>
  <c r="AM380" i="26" s="1"/>
  <c r="AA380" i="26"/>
  <c r="AB380" i="26"/>
  <c r="AC380" i="26"/>
  <c r="AD380" i="26"/>
  <c r="AE380" i="26"/>
  <c r="AF380" i="26"/>
  <c r="AO380" i="26"/>
  <c r="AG380" i="26"/>
  <c r="AP380" i="26" s="1"/>
  <c r="AH380" i="26"/>
  <c r="AQ380" i="26"/>
  <c r="AI380" i="26"/>
  <c r="AR380" i="26" s="1"/>
  <c r="AN380" i="26"/>
  <c r="T381" i="26"/>
  <c r="U381" i="26"/>
  <c r="V381" i="26"/>
  <c r="AM381" i="26" s="1"/>
  <c r="W381" i="26"/>
  <c r="X381" i="26"/>
  <c r="Y381" i="26"/>
  <c r="Z381" i="26"/>
  <c r="AA381" i="26"/>
  <c r="AB381" i="26"/>
  <c r="AC381" i="26"/>
  <c r="AD381" i="26"/>
  <c r="AE381" i="26"/>
  <c r="AF381" i="26"/>
  <c r="AG381" i="26"/>
  <c r="AP381" i="26"/>
  <c r="AH381" i="26"/>
  <c r="AQ381" i="26" s="1"/>
  <c r="AI381" i="26"/>
  <c r="AN381" i="26"/>
  <c r="AO381" i="26"/>
  <c r="AR381" i="26"/>
  <c r="T382" i="26"/>
  <c r="U382" i="26"/>
  <c r="AL382" i="26" s="1"/>
  <c r="V382" i="26"/>
  <c r="AM382" i="26" s="1"/>
  <c r="W382" i="26"/>
  <c r="X382" i="26"/>
  <c r="Y382" i="26"/>
  <c r="Z382" i="26"/>
  <c r="AA382" i="26"/>
  <c r="AB382" i="26"/>
  <c r="AC382" i="26"/>
  <c r="AP382" i="26" s="1"/>
  <c r="AD382" i="26"/>
  <c r="AQ382" i="26" s="1"/>
  <c r="AE382" i="26"/>
  <c r="AF382" i="26"/>
  <c r="AG382" i="26"/>
  <c r="AH382" i="26"/>
  <c r="AI382" i="26"/>
  <c r="AN382" i="26"/>
  <c r="AR382" i="26"/>
  <c r="T383" i="26"/>
  <c r="AK383" i="26" s="1"/>
  <c r="U383" i="26"/>
  <c r="AL383" i="26" s="1"/>
  <c r="V383" i="26"/>
  <c r="AM383" i="26" s="1"/>
  <c r="W383" i="26"/>
  <c r="X383" i="26"/>
  <c r="Y383" i="26"/>
  <c r="Z383" i="26"/>
  <c r="AA383" i="26"/>
  <c r="AN383" i="26" s="1"/>
  <c r="AB383" i="26"/>
  <c r="AC383" i="26"/>
  <c r="AD383" i="26"/>
  <c r="AE383" i="26"/>
  <c r="AF383" i="26"/>
  <c r="AO383" i="26" s="1"/>
  <c r="AG383" i="26"/>
  <c r="AH383" i="26"/>
  <c r="AQ383" i="26" s="1"/>
  <c r="AI383" i="26"/>
  <c r="AR383" i="26"/>
  <c r="T384" i="26"/>
  <c r="U384" i="26"/>
  <c r="V384" i="26"/>
  <c r="W384" i="26"/>
  <c r="AN384" i="26" s="1"/>
  <c r="X384" i="26"/>
  <c r="Y384" i="26"/>
  <c r="Z384" i="26"/>
  <c r="AA384" i="26"/>
  <c r="AB384" i="26"/>
  <c r="AC384" i="26"/>
  <c r="AD384" i="26"/>
  <c r="AQ384" i="26" s="1"/>
  <c r="AE384" i="26"/>
  <c r="AF384" i="26"/>
  <c r="AO384" i="26" s="1"/>
  <c r="AG384" i="26"/>
  <c r="AP384" i="26" s="1"/>
  <c r="AH384" i="26"/>
  <c r="AI384" i="26"/>
  <c r="AR384" i="26" s="1"/>
  <c r="AK384" i="26"/>
  <c r="AL384" i="26"/>
  <c r="AM384" i="26"/>
  <c r="T385" i="26"/>
  <c r="U385" i="26"/>
  <c r="AL385" i="26" s="1"/>
  <c r="V385" i="26"/>
  <c r="W385" i="26"/>
  <c r="X385" i="26"/>
  <c r="Y385" i="26"/>
  <c r="Z385" i="26"/>
  <c r="AA385" i="26"/>
  <c r="AB385" i="26"/>
  <c r="AC385" i="26"/>
  <c r="AD385" i="26"/>
  <c r="AE385" i="26"/>
  <c r="AF385" i="26"/>
  <c r="AG385" i="26"/>
  <c r="AH385" i="26"/>
  <c r="AI385" i="26"/>
  <c r="AK385" i="26"/>
  <c r="AM385" i="26"/>
  <c r="AO385" i="26"/>
  <c r="AP385" i="26"/>
  <c r="AQ385" i="26"/>
  <c r="AR385" i="26"/>
  <c r="T386" i="26"/>
  <c r="U386" i="26"/>
  <c r="AL386" i="26" s="1"/>
  <c r="V386" i="26"/>
  <c r="W386" i="26"/>
  <c r="X386" i="26"/>
  <c r="AK386" i="26" s="1"/>
  <c r="Y386" i="26"/>
  <c r="Z386" i="26"/>
  <c r="AA386" i="26"/>
  <c r="AB386" i="26"/>
  <c r="AC386" i="26"/>
  <c r="AD386" i="26"/>
  <c r="AE386" i="26"/>
  <c r="AF386" i="26"/>
  <c r="AG386" i="26"/>
  <c r="AP386" i="26"/>
  <c r="AH386" i="26"/>
  <c r="AQ386" i="26" s="1"/>
  <c r="AI386" i="26"/>
  <c r="AR386" i="26" s="1"/>
  <c r="AM386" i="26"/>
  <c r="AN386" i="26"/>
  <c r="AO386" i="26"/>
  <c r="T387" i="26"/>
  <c r="AK387" i="26" s="1"/>
  <c r="U387" i="26"/>
  <c r="V387" i="26"/>
  <c r="W387" i="26"/>
  <c r="AN387" i="26" s="1"/>
  <c r="X387" i="26"/>
  <c r="Y387" i="26"/>
  <c r="Z387" i="26"/>
  <c r="AA387" i="26"/>
  <c r="AB387" i="26"/>
  <c r="AC387" i="26"/>
  <c r="AD387" i="26"/>
  <c r="AE387" i="26"/>
  <c r="AF387" i="26"/>
  <c r="AG387" i="26"/>
  <c r="AP387" i="26"/>
  <c r="AH387" i="26"/>
  <c r="AQ387" i="26" s="1"/>
  <c r="AI387" i="26"/>
  <c r="AO387" i="26"/>
  <c r="AR387" i="26"/>
  <c r="T388" i="26"/>
  <c r="U388" i="26"/>
  <c r="V388" i="26"/>
  <c r="AM388" i="26" s="1"/>
  <c r="W388" i="26"/>
  <c r="X388" i="26"/>
  <c r="Y388" i="26"/>
  <c r="Z388" i="26"/>
  <c r="AA388" i="26"/>
  <c r="AN388" i="26" s="1"/>
  <c r="AB388" i="26"/>
  <c r="AC388" i="26"/>
  <c r="AP388" i="26" s="1"/>
  <c r="AD388" i="26"/>
  <c r="AQ388" i="26" s="1"/>
  <c r="AE388" i="26"/>
  <c r="AF388" i="26"/>
  <c r="AG388" i="26"/>
  <c r="AH388" i="26"/>
  <c r="AI388" i="26"/>
  <c r="AO388" i="26"/>
  <c r="AR388" i="26"/>
  <c r="T389" i="26"/>
  <c r="AK389" i="26" s="1"/>
  <c r="U389" i="26"/>
  <c r="AL389" i="26" s="1"/>
  <c r="V389" i="26"/>
  <c r="AM389" i="26" s="1"/>
  <c r="W389" i="26"/>
  <c r="X389" i="26"/>
  <c r="Y389" i="26"/>
  <c r="Z389" i="26"/>
  <c r="AA389" i="26"/>
  <c r="AB389" i="26"/>
  <c r="AC389" i="26"/>
  <c r="AD389" i="26"/>
  <c r="AE389" i="26"/>
  <c r="AR389" i="26" s="1"/>
  <c r="AF389" i="26"/>
  <c r="AO389" i="26" s="1"/>
  <c r="AG389" i="26"/>
  <c r="AP389" i="26"/>
  <c r="AH389" i="26"/>
  <c r="AQ389" i="26" s="1"/>
  <c r="AI389" i="26"/>
  <c r="AN389" i="26"/>
  <c r="T390" i="26"/>
  <c r="U390" i="26"/>
  <c r="V390" i="26"/>
  <c r="W390" i="26"/>
  <c r="X390" i="26"/>
  <c r="Y390" i="26"/>
  <c r="Z390" i="26"/>
  <c r="AA390" i="26"/>
  <c r="AB390" i="26"/>
  <c r="AC390" i="26"/>
  <c r="AD390" i="26"/>
  <c r="AE390" i="26"/>
  <c r="AF390" i="26"/>
  <c r="AO390" i="26" s="1"/>
  <c r="AG390" i="26"/>
  <c r="AP390" i="26"/>
  <c r="AH390" i="26"/>
  <c r="AQ390" i="26" s="1"/>
  <c r="AI390" i="26"/>
  <c r="AR390" i="26" s="1"/>
  <c r="AK390" i="26"/>
  <c r="AL390" i="26"/>
  <c r="AM390" i="26"/>
  <c r="AN390" i="26"/>
  <c r="T391" i="26"/>
  <c r="AK391" i="26" s="1"/>
  <c r="U391" i="26"/>
  <c r="V391" i="26"/>
  <c r="W391" i="26"/>
  <c r="X391" i="26"/>
  <c r="Y391" i="26"/>
  <c r="Z391" i="26"/>
  <c r="AA391" i="26"/>
  <c r="AB391" i="26"/>
  <c r="AC391" i="26"/>
  <c r="AD391" i="26"/>
  <c r="AE391" i="26"/>
  <c r="AF391" i="26"/>
  <c r="AG391" i="26"/>
  <c r="AP391" i="26" s="1"/>
  <c r="AH391" i="26"/>
  <c r="AI391" i="26"/>
  <c r="AL391" i="26"/>
  <c r="AM391" i="26"/>
  <c r="AN391" i="26"/>
  <c r="AO391" i="26"/>
  <c r="AQ391" i="26"/>
  <c r="AR391" i="26"/>
  <c r="T392" i="26"/>
  <c r="AK392" i="26" s="1"/>
  <c r="U392" i="26"/>
  <c r="V392" i="26"/>
  <c r="W392" i="26"/>
  <c r="X392" i="26"/>
  <c r="Y392" i="26"/>
  <c r="Z392" i="26"/>
  <c r="AA392" i="26"/>
  <c r="AB392" i="26"/>
  <c r="AC392" i="26"/>
  <c r="AD392" i="26"/>
  <c r="AE392" i="26"/>
  <c r="AF392" i="26"/>
  <c r="AG392" i="26"/>
  <c r="AH392" i="26"/>
  <c r="AQ392" i="26" s="1"/>
  <c r="AI392" i="26"/>
  <c r="AL392" i="26"/>
  <c r="AM392" i="26"/>
  <c r="AO392" i="26"/>
  <c r="AP392" i="26"/>
  <c r="AR392" i="26"/>
  <c r="T393" i="26"/>
  <c r="U393" i="26"/>
  <c r="V393" i="26"/>
  <c r="AM393" i="26" s="1"/>
  <c r="W393" i="26"/>
  <c r="AN393" i="26" s="1"/>
  <c r="X393" i="26"/>
  <c r="Y393" i="26"/>
  <c r="Z393" i="26"/>
  <c r="AA393" i="26"/>
  <c r="AB393" i="26"/>
  <c r="AC393" i="26"/>
  <c r="AD393" i="26"/>
  <c r="AE393" i="26"/>
  <c r="AF393" i="26"/>
  <c r="AG393" i="26"/>
  <c r="AP393" i="26" s="1"/>
  <c r="AH393" i="26"/>
  <c r="AI393" i="26"/>
  <c r="AR393" i="26" s="1"/>
  <c r="AO393" i="26"/>
  <c r="AQ393" i="26"/>
  <c r="T394" i="26"/>
  <c r="U394" i="26"/>
  <c r="AL394" i="26" s="1"/>
  <c r="V394" i="26"/>
  <c r="AM394" i="26" s="1"/>
  <c r="W394" i="26"/>
  <c r="X394" i="26"/>
  <c r="Y394" i="26"/>
  <c r="Z394" i="26"/>
  <c r="AA394" i="26"/>
  <c r="AN394" i="26" s="1"/>
  <c r="AB394" i="26"/>
  <c r="AO394" i="26" s="1"/>
  <c r="AC394" i="26"/>
  <c r="AP394" i="26" s="1"/>
  <c r="AD394" i="26"/>
  <c r="AQ394" i="26" s="1"/>
  <c r="AE394" i="26"/>
  <c r="AF394" i="26"/>
  <c r="AG394" i="26"/>
  <c r="AH394" i="26"/>
  <c r="AI394" i="26"/>
  <c r="AR394" i="26"/>
  <c r="T395" i="26"/>
  <c r="U395" i="26"/>
  <c r="AL395" i="26" s="1"/>
  <c r="V395" i="26"/>
  <c r="W395" i="26"/>
  <c r="X395" i="26"/>
  <c r="Y395" i="26"/>
  <c r="Z395" i="26"/>
  <c r="AM395" i="26" s="1"/>
  <c r="AA395" i="26"/>
  <c r="AB395" i="26"/>
  <c r="AC395" i="26"/>
  <c r="AD395" i="26"/>
  <c r="AQ395" i="26" s="1"/>
  <c r="AE395" i="26"/>
  <c r="AR395" i="26" s="1"/>
  <c r="AF395" i="26"/>
  <c r="AO395" i="26" s="1"/>
  <c r="AG395" i="26"/>
  <c r="AP395" i="26" s="1"/>
  <c r="AH395" i="26"/>
  <c r="AI395" i="26"/>
  <c r="AN395" i="26"/>
  <c r="T396" i="26"/>
  <c r="U396" i="26"/>
  <c r="V396" i="26"/>
  <c r="W396" i="26"/>
  <c r="AN396" i="26" s="1"/>
  <c r="X396" i="26"/>
  <c r="Y396" i="26"/>
  <c r="Z396" i="26"/>
  <c r="AA396" i="26"/>
  <c r="AB396" i="26"/>
  <c r="AC396" i="26"/>
  <c r="AD396" i="26"/>
  <c r="AE396" i="26"/>
  <c r="AF396" i="26"/>
  <c r="AG396" i="26"/>
  <c r="AP396" i="26"/>
  <c r="AH396" i="26"/>
  <c r="AQ396" i="26" s="1"/>
  <c r="AI396" i="26"/>
  <c r="AR396" i="26" s="1"/>
  <c r="AK396" i="26"/>
  <c r="AL396" i="26"/>
  <c r="AM396" i="26"/>
  <c r="T397" i="26"/>
  <c r="U397" i="26"/>
  <c r="AL397" i="26" s="1"/>
  <c r="V397" i="26"/>
  <c r="W397" i="26"/>
  <c r="X397" i="26"/>
  <c r="Y397" i="26"/>
  <c r="Z397" i="26"/>
  <c r="AA397" i="26"/>
  <c r="AB397" i="26"/>
  <c r="AC397" i="26"/>
  <c r="AD397" i="26"/>
  <c r="AE397" i="26"/>
  <c r="AF397" i="26"/>
  <c r="AG397" i="26"/>
  <c r="AH397" i="26"/>
  <c r="AI397" i="26"/>
  <c r="AK397" i="26"/>
  <c r="AM397" i="26"/>
  <c r="AN397" i="26"/>
  <c r="AO397" i="26"/>
  <c r="AP397" i="26"/>
  <c r="AQ397" i="26"/>
  <c r="AR397" i="26"/>
  <c r="T398" i="26"/>
  <c r="AK398" i="26" s="1"/>
  <c r="U398" i="26"/>
  <c r="V398" i="26"/>
  <c r="W398" i="26"/>
  <c r="X398" i="26"/>
  <c r="Y398" i="26"/>
  <c r="Z398" i="26"/>
  <c r="AA398" i="26"/>
  <c r="AB398" i="26"/>
  <c r="AC398" i="26"/>
  <c r="AD398" i="26"/>
  <c r="AE398" i="26"/>
  <c r="AF398" i="26"/>
  <c r="AO398" i="26" s="1"/>
  <c r="AG398" i="26"/>
  <c r="AP398" i="26"/>
  <c r="AH398" i="26"/>
  <c r="AI398" i="26"/>
  <c r="AL398" i="26"/>
  <c r="AM398" i="26"/>
  <c r="AN398" i="26"/>
  <c r="AQ398" i="26"/>
  <c r="AR398" i="26"/>
  <c r="T399" i="26"/>
  <c r="AK399" i="26" s="1"/>
  <c r="U399" i="26"/>
  <c r="AL399" i="26" s="1"/>
  <c r="V399" i="26"/>
  <c r="AM399" i="26" s="1"/>
  <c r="W399" i="26"/>
  <c r="AN399" i="26" s="1"/>
  <c r="X399" i="26"/>
  <c r="Y399" i="26"/>
  <c r="Z399" i="26"/>
  <c r="AA399" i="26"/>
  <c r="AB399" i="26"/>
  <c r="AC399" i="26"/>
  <c r="AD399" i="26"/>
  <c r="AE399" i="26"/>
  <c r="AF399" i="26"/>
  <c r="AG399" i="26"/>
  <c r="AP399" i="26" s="1"/>
  <c r="AH399" i="26"/>
  <c r="AI399" i="26"/>
  <c r="AO399" i="26"/>
  <c r="AQ399" i="26"/>
  <c r="AR399" i="26"/>
  <c r="T400" i="26"/>
  <c r="U400" i="26"/>
  <c r="V400" i="26"/>
  <c r="W400" i="26"/>
  <c r="X400" i="26"/>
  <c r="Y400" i="26"/>
  <c r="Z400" i="26"/>
  <c r="AM400" i="26" s="1"/>
  <c r="AA400" i="26"/>
  <c r="AB400" i="26"/>
  <c r="AO400" i="26" s="1"/>
  <c r="AC400" i="26"/>
  <c r="AD400" i="26"/>
  <c r="AE400" i="26"/>
  <c r="AF400" i="26"/>
  <c r="AG400" i="26"/>
  <c r="AH400" i="26"/>
  <c r="AI400" i="26"/>
  <c r="AR400" i="26" s="1"/>
  <c r="AP400" i="26"/>
  <c r="AQ400" i="26"/>
  <c r="T401" i="26"/>
  <c r="AK401" i="26" s="1"/>
  <c r="U401" i="26"/>
  <c r="V401" i="26"/>
  <c r="W401" i="26"/>
  <c r="AN401" i="26" s="1"/>
  <c r="X401" i="26"/>
  <c r="Y401" i="26"/>
  <c r="Z401" i="26"/>
  <c r="AM401" i="26" s="1"/>
  <c r="AA401" i="26"/>
  <c r="AB401" i="26"/>
  <c r="AC401" i="26"/>
  <c r="AD401" i="26"/>
  <c r="AQ401" i="26" s="1"/>
  <c r="AE401" i="26"/>
  <c r="AR401" i="26" s="1"/>
  <c r="AF401" i="26"/>
  <c r="AO401" i="26" s="1"/>
  <c r="AG401" i="26"/>
  <c r="AP401" i="26"/>
  <c r="AH401" i="26"/>
  <c r="AI401" i="26"/>
  <c r="T402" i="26"/>
  <c r="U402" i="26"/>
  <c r="V402" i="26"/>
  <c r="AM402" i="26" s="1"/>
  <c r="W402" i="26"/>
  <c r="X402" i="26"/>
  <c r="Y402" i="26"/>
  <c r="Z402" i="26"/>
  <c r="AA402" i="26"/>
  <c r="AB402" i="26"/>
  <c r="AC402" i="26"/>
  <c r="AD402" i="26"/>
  <c r="AE402" i="26"/>
  <c r="AF402" i="26"/>
  <c r="AG402" i="26"/>
  <c r="AP402" i="26" s="1"/>
  <c r="AH402" i="26"/>
  <c r="AQ402" i="26" s="1"/>
  <c r="AI402" i="26"/>
  <c r="AR402" i="26" s="1"/>
  <c r="AK402" i="26"/>
  <c r="AL402" i="26"/>
  <c r="AN402" i="26"/>
  <c r="AO402" i="26"/>
  <c r="T403" i="26"/>
  <c r="U403" i="26"/>
  <c r="AL403" i="26" s="1"/>
  <c r="V403" i="26"/>
  <c r="W403" i="26"/>
  <c r="X403" i="26"/>
  <c r="Y403" i="26"/>
  <c r="Z403" i="26"/>
  <c r="AA403" i="26"/>
  <c r="AB403" i="26"/>
  <c r="AC403" i="26"/>
  <c r="AD403" i="26"/>
  <c r="AE403" i="26"/>
  <c r="AF403" i="26"/>
  <c r="AG403" i="26"/>
  <c r="AH403" i="26"/>
  <c r="AQ403" i="26" s="1"/>
  <c r="AI403" i="26"/>
  <c r="AK403" i="26"/>
  <c r="AM403" i="26"/>
  <c r="AN403" i="26"/>
  <c r="AO403" i="26"/>
  <c r="AP403" i="26"/>
  <c r="AR403" i="26"/>
  <c r="T404" i="26"/>
  <c r="AK404" i="26" s="1"/>
  <c r="U404" i="26"/>
  <c r="AL404" i="26" s="1"/>
  <c r="V404" i="26"/>
  <c r="W404" i="26"/>
  <c r="X404" i="26"/>
  <c r="Y404" i="26"/>
  <c r="Z404" i="26"/>
  <c r="AA404" i="26"/>
  <c r="AB404" i="26"/>
  <c r="AC404" i="26"/>
  <c r="AD404" i="26"/>
  <c r="AE404" i="26"/>
  <c r="AF404" i="26"/>
  <c r="AG404" i="26"/>
  <c r="AH404" i="26"/>
  <c r="AQ404" i="26" s="1"/>
  <c r="AI404" i="26"/>
  <c r="AM404" i="26"/>
  <c r="AN404" i="26"/>
  <c r="AO404" i="26"/>
  <c r="AP404" i="26"/>
  <c r="AR404" i="26"/>
  <c r="T405" i="26"/>
  <c r="U405" i="26"/>
  <c r="V405" i="26"/>
  <c r="W405" i="26"/>
  <c r="AN405" i="26" s="1"/>
  <c r="X405" i="26"/>
  <c r="Y405" i="26"/>
  <c r="Z405" i="26"/>
  <c r="AA405" i="26"/>
  <c r="AB405" i="26"/>
  <c r="AC405" i="26"/>
  <c r="AD405" i="26"/>
  <c r="AE405" i="26"/>
  <c r="AF405" i="26"/>
  <c r="AG405" i="26"/>
  <c r="AP405" i="26" s="1"/>
  <c r="AH405" i="26"/>
  <c r="AI405" i="26"/>
  <c r="AM405" i="26"/>
  <c r="AO405" i="26"/>
  <c r="AQ405" i="26"/>
  <c r="AR405" i="26"/>
  <c r="T406" i="26"/>
  <c r="U406" i="26"/>
  <c r="AL406" i="26" s="1"/>
  <c r="V406" i="26"/>
  <c r="W406" i="26"/>
  <c r="AN406" i="26" s="1"/>
  <c r="X406" i="26"/>
  <c r="Y406" i="26"/>
  <c r="Z406" i="26"/>
  <c r="AA406" i="26"/>
  <c r="AB406" i="26"/>
  <c r="AO406" i="26" s="1"/>
  <c r="AC406" i="26"/>
  <c r="AP406" i="26" s="1"/>
  <c r="AD406" i="26"/>
  <c r="AE406" i="26"/>
  <c r="AF406" i="26"/>
  <c r="AG406" i="26"/>
  <c r="AH406" i="26"/>
  <c r="AI406" i="26"/>
  <c r="AM406" i="26"/>
  <c r="AQ406" i="26"/>
  <c r="AR406" i="26"/>
  <c r="T407" i="26"/>
  <c r="AK407" i="26" s="1"/>
  <c r="U407" i="26"/>
  <c r="V407" i="26"/>
  <c r="AM407" i="26" s="1"/>
  <c r="W407" i="26"/>
  <c r="X407" i="26"/>
  <c r="Y407" i="26"/>
  <c r="Z407" i="26"/>
  <c r="AA407" i="26"/>
  <c r="AB407" i="26"/>
  <c r="AC407" i="26"/>
  <c r="AD407" i="26"/>
  <c r="AE407" i="26"/>
  <c r="AR407" i="26" s="1"/>
  <c r="AF407" i="26"/>
  <c r="AO407" i="26" s="1"/>
  <c r="AG407" i="26"/>
  <c r="AP407" i="26" s="1"/>
  <c r="AH407" i="26"/>
  <c r="AI407" i="26"/>
  <c r="AQ407" i="26"/>
  <c r="T408" i="26"/>
  <c r="U408" i="26"/>
  <c r="V408" i="26"/>
  <c r="AM408" i="26" s="1"/>
  <c r="W408" i="26"/>
  <c r="AN408" i="26" s="1"/>
  <c r="X408" i="26"/>
  <c r="Y408" i="26"/>
  <c r="Z408" i="26"/>
  <c r="AA408" i="26"/>
  <c r="AB408" i="26"/>
  <c r="AC408" i="26"/>
  <c r="AD408" i="26"/>
  <c r="AQ408" i="26" s="1"/>
  <c r="AE408" i="26"/>
  <c r="AF408" i="26"/>
  <c r="AO408" i="26" s="1"/>
  <c r="AG408" i="26"/>
  <c r="AP408" i="26"/>
  <c r="AH408" i="26"/>
  <c r="AI408" i="26"/>
  <c r="AR408" i="26" s="1"/>
  <c r="AK408" i="26"/>
  <c r="AL408" i="26"/>
  <c r="T409" i="26"/>
  <c r="U409" i="26"/>
  <c r="AL409" i="26" s="1"/>
  <c r="V409" i="26"/>
  <c r="W409" i="26"/>
  <c r="X409" i="26"/>
  <c r="Y409" i="26"/>
  <c r="Z409" i="26"/>
  <c r="AA409" i="26"/>
  <c r="AB409" i="26"/>
  <c r="AC409" i="26"/>
  <c r="AD409" i="26"/>
  <c r="AE409" i="26"/>
  <c r="AF409" i="26"/>
  <c r="AG409" i="26"/>
  <c r="AH409" i="26"/>
  <c r="AI409" i="26"/>
  <c r="AR409" i="26" s="1"/>
  <c r="AK409" i="26"/>
  <c r="AM409" i="26"/>
  <c r="AO409" i="26"/>
  <c r="AP409" i="26"/>
  <c r="AQ409" i="26"/>
  <c r="T410" i="26"/>
  <c r="U410" i="26"/>
  <c r="V410" i="26"/>
  <c r="W410" i="26"/>
  <c r="AN410" i="26" s="1"/>
  <c r="X410" i="26"/>
  <c r="Y410" i="26"/>
  <c r="Z410" i="26"/>
  <c r="AA410" i="26"/>
  <c r="AB410" i="26"/>
  <c r="AC410" i="26"/>
  <c r="AD410" i="26"/>
  <c r="AE410" i="26"/>
  <c r="AF410" i="26"/>
  <c r="AG410" i="26"/>
  <c r="AP410" i="26" s="1"/>
  <c r="AH410" i="26"/>
  <c r="AI410" i="26"/>
  <c r="AR410" i="26" s="1"/>
  <c r="AK410" i="26"/>
  <c r="AL410" i="26"/>
  <c r="AM410" i="26"/>
  <c r="AO410" i="26"/>
  <c r="AQ410" i="26"/>
  <c r="T411" i="26"/>
  <c r="U411" i="26"/>
  <c r="AL411" i="26" s="1"/>
  <c r="V411" i="26"/>
  <c r="AM411" i="26" s="1"/>
  <c r="W411" i="26"/>
  <c r="AN411" i="26" s="1"/>
  <c r="X411" i="26"/>
  <c r="Y411" i="26"/>
  <c r="Z411" i="26"/>
  <c r="AA411" i="26"/>
  <c r="AB411" i="26"/>
  <c r="AC411" i="26"/>
  <c r="AD411" i="26"/>
  <c r="AE411" i="26"/>
  <c r="AF411" i="26"/>
  <c r="AG411" i="26"/>
  <c r="AP411" i="26"/>
  <c r="AH411" i="26"/>
  <c r="AI411" i="26"/>
  <c r="AO411" i="26"/>
  <c r="AQ411" i="26"/>
  <c r="AR411" i="26"/>
  <c r="T412" i="26"/>
  <c r="U412" i="26"/>
  <c r="V412" i="26"/>
  <c r="W412" i="26"/>
  <c r="X412" i="26"/>
  <c r="Y412" i="26"/>
  <c r="AL412" i="26" s="1"/>
  <c r="Z412" i="26"/>
  <c r="AA412" i="26"/>
  <c r="AN412" i="26" s="1"/>
  <c r="AB412" i="26"/>
  <c r="AO412" i="26" s="1"/>
  <c r="AC412" i="26"/>
  <c r="AD412" i="26"/>
  <c r="AE412" i="26"/>
  <c r="AF412" i="26"/>
  <c r="AG412" i="26"/>
  <c r="AP412" i="26"/>
  <c r="AH412" i="26"/>
  <c r="AI412" i="26"/>
  <c r="AQ412" i="26"/>
  <c r="AR412" i="26"/>
  <c r="T413" i="26"/>
  <c r="U413" i="26"/>
  <c r="AL413" i="26" s="1"/>
  <c r="V413" i="26"/>
  <c r="W413" i="26"/>
  <c r="AN413" i="26" s="1"/>
  <c r="X413" i="26"/>
  <c r="AK413" i="26" s="1"/>
  <c r="Y413" i="26"/>
  <c r="Z413" i="26"/>
  <c r="AA413" i="26"/>
  <c r="AB413" i="26"/>
  <c r="AC413" i="26"/>
  <c r="AD413" i="26"/>
  <c r="AQ413" i="26" s="1"/>
  <c r="AE413" i="26"/>
  <c r="AR413" i="26" s="1"/>
  <c r="AF413" i="26"/>
  <c r="AO413" i="26" s="1"/>
  <c r="AG413" i="26"/>
  <c r="AP413" i="26" s="1"/>
  <c r="AH413" i="26"/>
  <c r="AI413" i="26"/>
  <c r="T414" i="26"/>
  <c r="AK414" i="26" s="1"/>
  <c r="U414" i="26"/>
  <c r="AL414" i="26" s="1"/>
  <c r="V414" i="26"/>
  <c r="AM414" i="26" s="1"/>
  <c r="W414" i="26"/>
  <c r="AN414" i="26" s="1"/>
  <c r="X414" i="26"/>
  <c r="Y414" i="26"/>
  <c r="Z414" i="26"/>
  <c r="AA414" i="26"/>
  <c r="AB414" i="26"/>
  <c r="AC414" i="26"/>
  <c r="AD414" i="26"/>
  <c r="AE414" i="26"/>
  <c r="AF414" i="26"/>
  <c r="AO414" i="26" s="1"/>
  <c r="AG414" i="26"/>
  <c r="AP414" i="26"/>
  <c r="AH414" i="26"/>
  <c r="AI414" i="26"/>
  <c r="AR414" i="26" s="1"/>
  <c r="T415" i="26"/>
  <c r="U415" i="26"/>
  <c r="V415" i="26"/>
  <c r="W415" i="26"/>
  <c r="X415" i="26"/>
  <c r="Y415" i="26"/>
  <c r="Z415" i="26"/>
  <c r="AA415" i="26"/>
  <c r="AB415" i="26"/>
  <c r="AC415" i="26"/>
  <c r="AD415" i="26"/>
  <c r="AQ415" i="26" s="1"/>
  <c r="AE415" i="26"/>
  <c r="AF415" i="26"/>
  <c r="AO415" i="26" s="1"/>
  <c r="AG415" i="26"/>
  <c r="AP415" i="26"/>
  <c r="AH415" i="26"/>
  <c r="AI415" i="26"/>
  <c r="AR415" i="26" s="1"/>
  <c r="AK415" i="26"/>
  <c r="AL415" i="26"/>
  <c r="AM415" i="26"/>
  <c r="AN415" i="26"/>
  <c r="T416" i="26"/>
  <c r="AK416" i="26" s="1"/>
  <c r="U416" i="26"/>
  <c r="V416" i="26"/>
  <c r="W416" i="26"/>
  <c r="X416" i="26"/>
  <c r="Y416" i="26"/>
  <c r="Z416" i="26"/>
  <c r="AA416" i="26"/>
  <c r="AB416" i="26"/>
  <c r="AC416" i="26"/>
  <c r="AD416" i="26"/>
  <c r="AE416" i="26"/>
  <c r="AF416" i="26"/>
  <c r="AG416" i="26"/>
  <c r="AP416" i="26" s="1"/>
  <c r="AH416" i="26"/>
  <c r="AI416" i="26"/>
  <c r="AL416" i="26"/>
  <c r="AN416" i="26"/>
  <c r="AO416" i="26"/>
  <c r="AQ416" i="26"/>
  <c r="AR416" i="26"/>
  <c r="T417" i="26"/>
  <c r="AK417" i="26" s="1"/>
  <c r="U417" i="26"/>
  <c r="V417" i="26"/>
  <c r="W417" i="26"/>
  <c r="X417" i="26"/>
  <c r="Y417" i="26"/>
  <c r="Z417" i="26"/>
  <c r="AA417" i="26"/>
  <c r="AB417" i="26"/>
  <c r="AC417" i="26"/>
  <c r="AD417" i="26"/>
  <c r="AE417" i="26"/>
  <c r="AF417" i="26"/>
  <c r="AG417" i="26"/>
  <c r="AP417" i="26"/>
  <c r="AH417" i="26"/>
  <c r="AQ417" i="26" s="1"/>
  <c r="AI417" i="26"/>
  <c r="AR417" i="26" s="1"/>
  <c r="AM417" i="26"/>
  <c r="AN417" i="26"/>
  <c r="AO417" i="26"/>
  <c r="T418" i="26"/>
  <c r="U418" i="26"/>
  <c r="V418" i="26"/>
  <c r="W418" i="26"/>
  <c r="AN418" i="26" s="1"/>
  <c r="X418" i="26"/>
  <c r="AK418" i="26" s="1"/>
  <c r="Y418" i="26"/>
  <c r="Z418" i="26"/>
  <c r="AA418" i="26"/>
  <c r="AB418" i="26"/>
  <c r="AC418" i="26"/>
  <c r="AD418" i="26"/>
  <c r="AE418" i="26"/>
  <c r="AF418" i="26"/>
  <c r="AG418" i="26"/>
  <c r="AH418" i="26"/>
  <c r="AQ418" i="26" s="1"/>
  <c r="AI418" i="26"/>
  <c r="AO418" i="26"/>
  <c r="AP418" i="26"/>
  <c r="AR418" i="26"/>
  <c r="T419" i="26"/>
  <c r="AK419" i="26" s="1"/>
  <c r="U419" i="26"/>
  <c r="V419" i="26"/>
  <c r="AM419" i="26" s="1"/>
  <c r="W419" i="26"/>
  <c r="X419" i="26"/>
  <c r="Y419" i="26"/>
  <c r="Z419" i="26"/>
  <c r="AA419" i="26"/>
  <c r="AN419" i="26" s="1"/>
  <c r="AB419" i="26"/>
  <c r="AO419" i="26" s="1"/>
  <c r="AC419" i="26"/>
  <c r="AP419" i="26" s="1"/>
  <c r="AD419" i="26"/>
  <c r="AQ419" i="26" s="1"/>
  <c r="AE419" i="26"/>
  <c r="AF419" i="26"/>
  <c r="AG419" i="26"/>
  <c r="AH419" i="26"/>
  <c r="AI419" i="26"/>
  <c r="AR419" i="26"/>
  <c r="T420" i="26"/>
  <c r="AK420" i="26" s="1"/>
  <c r="U420" i="26"/>
  <c r="AL420" i="26" s="1"/>
  <c r="V420" i="26"/>
  <c r="W420" i="26"/>
  <c r="AN420" i="26" s="1"/>
  <c r="X420" i="26"/>
  <c r="Y420" i="26"/>
  <c r="Z420" i="26"/>
  <c r="AM420" i="26" s="1"/>
  <c r="AA420" i="26"/>
  <c r="AB420" i="26"/>
  <c r="AC420" i="26"/>
  <c r="AD420" i="26"/>
  <c r="AE420" i="26"/>
  <c r="AR420" i="26" s="1"/>
  <c r="AF420" i="26"/>
  <c r="AO420" i="26" s="1"/>
  <c r="AG420" i="26"/>
  <c r="AP420" i="26" s="1"/>
  <c r="AH420" i="26"/>
  <c r="AQ420" i="26" s="1"/>
  <c r="AI420" i="26"/>
  <c r="T421" i="26"/>
  <c r="U421" i="26"/>
  <c r="V421" i="26"/>
  <c r="W421" i="26"/>
  <c r="AN421" i="26" s="1"/>
  <c r="X421" i="26"/>
  <c r="Y421" i="26"/>
  <c r="Z421" i="26"/>
  <c r="AA421" i="26"/>
  <c r="AB421" i="26"/>
  <c r="AO421" i="26" s="1"/>
  <c r="AC421" i="26"/>
  <c r="AD421" i="26"/>
  <c r="AE421" i="26"/>
  <c r="AF421" i="26"/>
  <c r="AG421" i="26"/>
  <c r="AP421" i="26" s="1"/>
  <c r="AH421" i="26"/>
  <c r="AQ421" i="26" s="1"/>
  <c r="AI421" i="26"/>
  <c r="AR421" i="26" s="1"/>
  <c r="AK421" i="26"/>
  <c r="AL421" i="26"/>
  <c r="AM421" i="26"/>
  <c r="T422" i="26"/>
  <c r="U422" i="26"/>
  <c r="V422" i="26"/>
  <c r="W422" i="26"/>
  <c r="X422" i="26"/>
  <c r="Y422" i="26"/>
  <c r="Z422" i="26"/>
  <c r="AA422" i="26"/>
  <c r="AB422" i="26"/>
  <c r="AC422" i="26"/>
  <c r="AD422" i="26"/>
  <c r="AE422" i="26"/>
  <c r="AF422" i="26"/>
  <c r="AG422" i="26"/>
  <c r="AH422" i="26"/>
  <c r="AI422" i="26"/>
  <c r="AL422" i="26"/>
  <c r="AM422" i="26"/>
  <c r="AN422" i="26"/>
  <c r="AO422" i="26"/>
  <c r="AP422" i="26"/>
  <c r="AQ422" i="26"/>
  <c r="AR422" i="26"/>
  <c r="T423" i="26"/>
  <c r="U423" i="26"/>
  <c r="V423" i="26"/>
  <c r="W423" i="26"/>
  <c r="X423" i="26"/>
  <c r="Y423" i="26"/>
  <c r="Z423" i="26"/>
  <c r="AA423" i="26"/>
  <c r="AB423" i="26"/>
  <c r="AC423" i="26"/>
  <c r="AD423" i="26"/>
  <c r="AE423" i="26"/>
  <c r="AF423" i="26"/>
  <c r="AO423" i="26" s="1"/>
  <c r="AG423" i="26"/>
  <c r="AP423" i="26" s="1"/>
  <c r="AH423" i="26"/>
  <c r="AI423" i="26"/>
  <c r="AK423" i="26"/>
  <c r="AL423" i="26"/>
  <c r="AM423" i="26"/>
  <c r="AN423" i="26"/>
  <c r="AQ423" i="26"/>
  <c r="AR423" i="26"/>
  <c r="T424" i="26"/>
  <c r="U424" i="26"/>
  <c r="AL424" i="26" s="1"/>
  <c r="V424" i="26"/>
  <c r="AM424" i="26" s="1"/>
  <c r="W424" i="26"/>
  <c r="AN424" i="26" s="1"/>
  <c r="X424" i="26"/>
  <c r="Y424" i="26"/>
  <c r="Z424" i="26"/>
  <c r="AA424" i="26"/>
  <c r="AB424" i="26"/>
  <c r="AC424" i="26"/>
  <c r="AD424" i="26"/>
  <c r="AE424" i="26"/>
  <c r="AF424" i="26"/>
  <c r="AO424" i="26" s="1"/>
  <c r="AG424" i="26"/>
  <c r="AH424" i="26"/>
  <c r="AI424" i="26"/>
  <c r="AP424" i="26"/>
  <c r="AQ424" i="26"/>
  <c r="AR424" i="26"/>
  <c r="T425" i="26"/>
  <c r="U425" i="26"/>
  <c r="V425" i="26"/>
  <c r="W425" i="26"/>
  <c r="X425" i="26"/>
  <c r="AK425" i="26" s="1"/>
  <c r="Y425" i="26"/>
  <c r="AL425" i="26" s="1"/>
  <c r="Z425" i="26"/>
  <c r="AA425" i="26"/>
  <c r="AB425" i="26"/>
  <c r="AO425" i="26" s="1"/>
  <c r="AC425" i="26"/>
  <c r="AD425" i="26"/>
  <c r="AE425" i="26"/>
  <c r="AF425" i="26"/>
  <c r="AG425" i="26"/>
  <c r="AH425" i="26"/>
  <c r="AI425" i="26"/>
  <c r="AP425" i="26"/>
  <c r="AQ425" i="26"/>
  <c r="AR425" i="26"/>
  <c r="T426" i="26"/>
  <c r="U426" i="26"/>
  <c r="AL426" i="26" s="1"/>
  <c r="V426" i="26"/>
  <c r="W426" i="26"/>
  <c r="X426" i="26"/>
  <c r="Y426" i="26"/>
  <c r="Z426" i="26"/>
  <c r="AA426" i="26"/>
  <c r="AB426" i="26"/>
  <c r="AC426" i="26"/>
  <c r="AP426" i="26" s="1"/>
  <c r="AD426" i="26"/>
  <c r="AQ426" i="26" s="1"/>
  <c r="AE426" i="26"/>
  <c r="AR426" i="26" s="1"/>
  <c r="AF426" i="26"/>
  <c r="AG426" i="26"/>
  <c r="AH426" i="26"/>
  <c r="AI426" i="26"/>
  <c r="AK426" i="26"/>
  <c r="T427" i="26"/>
  <c r="U427" i="26"/>
  <c r="V427" i="26"/>
  <c r="W427" i="26"/>
  <c r="X427" i="26"/>
  <c r="Y427" i="26"/>
  <c r="Z427" i="26"/>
  <c r="AA427" i="26"/>
  <c r="AB427" i="26"/>
  <c r="AC427" i="26"/>
  <c r="AD427" i="26"/>
  <c r="AE427" i="26"/>
  <c r="AF427" i="26"/>
  <c r="AO427" i="26" s="1"/>
  <c r="AG427" i="26"/>
  <c r="AP427" i="26" s="1"/>
  <c r="AH427" i="26"/>
  <c r="AQ427" i="26" s="1"/>
  <c r="AI427" i="26"/>
  <c r="AR427" i="26" s="1"/>
  <c r="AK427" i="26"/>
  <c r="T428" i="26"/>
  <c r="U428" i="26"/>
  <c r="V428" i="26"/>
  <c r="W428" i="26"/>
  <c r="X428" i="26"/>
  <c r="Y428" i="26"/>
  <c r="Z428" i="26"/>
  <c r="AA428" i="26"/>
  <c r="AB428" i="26"/>
  <c r="AC428" i="26"/>
  <c r="AP428" i="26" s="1"/>
  <c r="AD428" i="26"/>
  <c r="AE428" i="26"/>
  <c r="AF428" i="26"/>
  <c r="AG428" i="26"/>
  <c r="AH428" i="26"/>
  <c r="AQ428" i="26" s="1"/>
  <c r="AI428" i="26"/>
  <c r="AR428" i="26" s="1"/>
  <c r="AK428" i="26"/>
  <c r="AL428" i="26"/>
  <c r="AM428" i="26"/>
  <c r="AN428" i="26"/>
  <c r="AO428" i="26"/>
  <c r="T429" i="26"/>
  <c r="AK429" i="26" s="1"/>
  <c r="U429" i="26"/>
  <c r="V429" i="26"/>
  <c r="AM429" i="26" s="1"/>
  <c r="W429" i="26"/>
  <c r="X429" i="26"/>
  <c r="Y429" i="26"/>
  <c r="Z429" i="26"/>
  <c r="AA429" i="26"/>
  <c r="AB429" i="26"/>
  <c r="AC429" i="26"/>
  <c r="AD429" i="26"/>
  <c r="AE429" i="26"/>
  <c r="AF429" i="26"/>
  <c r="AG429" i="26"/>
  <c r="AH429" i="26"/>
  <c r="AI429" i="26"/>
  <c r="AL429" i="26"/>
  <c r="AN429" i="26"/>
  <c r="AO429" i="26"/>
  <c r="AP429" i="26"/>
  <c r="AQ429" i="26"/>
  <c r="AR429" i="26"/>
  <c r="T430" i="26"/>
  <c r="AK430" i="26" s="1"/>
  <c r="U430" i="26"/>
  <c r="AL430" i="26" s="1"/>
  <c r="V430" i="26"/>
  <c r="W430" i="26"/>
  <c r="X430" i="26"/>
  <c r="Y430" i="26"/>
  <c r="Z430" i="26"/>
  <c r="AA430" i="26"/>
  <c r="AB430" i="26"/>
  <c r="AC430" i="26"/>
  <c r="AD430" i="26"/>
  <c r="AE430" i="26"/>
  <c r="AF430" i="26"/>
  <c r="AO430" i="26" s="1"/>
  <c r="AG430" i="26"/>
  <c r="AH430" i="26"/>
  <c r="AI430" i="26"/>
  <c r="AR430" i="26" s="1"/>
  <c r="AM430" i="26"/>
  <c r="AN430" i="26"/>
  <c r="AP430" i="26"/>
  <c r="AQ430" i="26"/>
  <c r="T431" i="26"/>
  <c r="U431" i="26"/>
  <c r="V431" i="26"/>
  <c r="W431" i="26"/>
  <c r="AN431" i="26" s="1"/>
  <c r="X431" i="26"/>
  <c r="Y431" i="26"/>
  <c r="Z431" i="26"/>
  <c r="AA431" i="26"/>
  <c r="AB431" i="26"/>
  <c r="AC431" i="26"/>
  <c r="AD431" i="26"/>
  <c r="AE431" i="26"/>
  <c r="AF431" i="26"/>
  <c r="AG431" i="26"/>
  <c r="AH431" i="26"/>
  <c r="AQ431" i="26" s="1"/>
  <c r="AI431" i="26"/>
  <c r="AO431" i="26"/>
  <c r="AP431" i="26"/>
  <c r="AR431" i="26"/>
  <c r="T432" i="26"/>
  <c r="U432" i="26"/>
  <c r="V432" i="26"/>
  <c r="W432" i="26"/>
  <c r="X432" i="26"/>
  <c r="AK432" i="26" s="1"/>
  <c r="Y432" i="26"/>
  <c r="Z432" i="26"/>
  <c r="AA432" i="26"/>
  <c r="AN432" i="26" s="1"/>
  <c r="AB432" i="26"/>
  <c r="AO432" i="26" s="1"/>
  <c r="AC432" i="26"/>
  <c r="AP432" i="26" s="1"/>
  <c r="AD432" i="26"/>
  <c r="AQ432" i="26" s="1"/>
  <c r="AE432" i="26"/>
  <c r="AF432" i="26"/>
  <c r="AG432" i="26"/>
  <c r="AH432" i="26"/>
  <c r="AI432" i="26"/>
  <c r="AR432" i="26"/>
  <c r="T433" i="26"/>
  <c r="AK433" i="26" s="1"/>
  <c r="U433" i="26"/>
  <c r="AL433" i="26" s="1"/>
  <c r="V433" i="26"/>
  <c r="W433" i="26"/>
  <c r="AN433" i="26" s="1"/>
  <c r="X433" i="26"/>
  <c r="Y433" i="26"/>
  <c r="Z433" i="26"/>
  <c r="AM433" i="26" s="1"/>
  <c r="AA433" i="26"/>
  <c r="AB433" i="26"/>
  <c r="AC433" i="26"/>
  <c r="AD433" i="26"/>
  <c r="AE433" i="26"/>
  <c r="AR433" i="26" s="1"/>
  <c r="AF433" i="26"/>
  <c r="AO433" i="26" s="1"/>
  <c r="AG433" i="26"/>
  <c r="AP433" i="26" s="1"/>
  <c r="AH433" i="26"/>
  <c r="AQ433" i="26" s="1"/>
  <c r="AI433" i="26"/>
  <c r="T434" i="26"/>
  <c r="U434" i="26"/>
  <c r="V434" i="26"/>
  <c r="W434" i="26"/>
  <c r="X434" i="26"/>
  <c r="Y434" i="26"/>
  <c r="Z434" i="26"/>
  <c r="AA434" i="26"/>
  <c r="AB434" i="26"/>
  <c r="AC434" i="26"/>
  <c r="AD434" i="26"/>
  <c r="AE434" i="26"/>
  <c r="AF434" i="26"/>
  <c r="AO434" i="26" s="1"/>
  <c r="AG434" i="26"/>
  <c r="AP434" i="26" s="1"/>
  <c r="AH434" i="26"/>
  <c r="AQ434" i="26" s="1"/>
  <c r="AI434" i="26"/>
  <c r="AR434" i="26" s="1"/>
  <c r="AK434" i="26"/>
  <c r="AL434" i="26"/>
  <c r="AM434" i="26"/>
  <c r="T435" i="26"/>
  <c r="U435" i="26"/>
  <c r="V435" i="26"/>
  <c r="W435" i="26"/>
  <c r="X435" i="26"/>
  <c r="Y435" i="26"/>
  <c r="AL435" i="26" s="1"/>
  <c r="Z435" i="26"/>
  <c r="AA435" i="26"/>
  <c r="AB435" i="26"/>
  <c r="AO435" i="26" s="1"/>
  <c r="AC435" i="26"/>
  <c r="AD435" i="26"/>
  <c r="AE435" i="26"/>
  <c r="AR435" i="26" s="1"/>
  <c r="AF435" i="26"/>
  <c r="AG435" i="26"/>
  <c r="AH435" i="26"/>
  <c r="AI435" i="26"/>
  <c r="AK435" i="26"/>
  <c r="AM435" i="26"/>
  <c r="AN435" i="26"/>
  <c r="AP435" i="26"/>
  <c r="AQ435" i="26"/>
  <c r="T436" i="26"/>
  <c r="U436" i="26"/>
  <c r="V436" i="26"/>
  <c r="W436" i="26"/>
  <c r="X436" i="26"/>
  <c r="Y436" i="26"/>
  <c r="Z436" i="26"/>
  <c r="AA436" i="26"/>
  <c r="AB436" i="26"/>
  <c r="AC436" i="26"/>
  <c r="AD436" i="26"/>
  <c r="AE436" i="26"/>
  <c r="AF436" i="26"/>
  <c r="AO436" i="26" s="1"/>
  <c r="AG436" i="26"/>
  <c r="AP436" i="26" s="1"/>
  <c r="AH436" i="26"/>
  <c r="AQ436" i="26"/>
  <c r="AI436" i="26"/>
  <c r="AK436" i="26"/>
  <c r="AM436" i="26"/>
  <c r="AN436" i="26"/>
  <c r="T437" i="26"/>
  <c r="AK437" i="26" s="1"/>
  <c r="U437" i="26"/>
  <c r="V437" i="26"/>
  <c r="AM437" i="26" s="1"/>
  <c r="W437" i="26"/>
  <c r="AN437" i="26" s="1"/>
  <c r="X437" i="26"/>
  <c r="Y437" i="26"/>
  <c r="Z437" i="26"/>
  <c r="AA437" i="26"/>
  <c r="AB437" i="26"/>
  <c r="AC437" i="26"/>
  <c r="AD437" i="26"/>
  <c r="AE437" i="26"/>
  <c r="AF437" i="26"/>
  <c r="AG437" i="26"/>
  <c r="AP437" i="26" s="1"/>
  <c r="AH437" i="26"/>
  <c r="AI437" i="26"/>
  <c r="AL437" i="26"/>
  <c r="AO437" i="26"/>
  <c r="AQ437" i="26"/>
  <c r="AR437" i="26"/>
  <c r="T438" i="26"/>
  <c r="AK438" i="26" s="1"/>
  <c r="U438" i="26"/>
  <c r="V438" i="26"/>
  <c r="AM438" i="26" s="1"/>
  <c r="W438" i="26"/>
  <c r="AN438" i="26" s="1"/>
  <c r="X438" i="26"/>
  <c r="Y438" i="26"/>
  <c r="AL438" i="26" s="1"/>
  <c r="Z438" i="26"/>
  <c r="AA438" i="26"/>
  <c r="AB438" i="26"/>
  <c r="AO438" i="26" s="1"/>
  <c r="AC438" i="26"/>
  <c r="AD438" i="26"/>
  <c r="AE438" i="26"/>
  <c r="AF438" i="26"/>
  <c r="AG438" i="26"/>
  <c r="AH438" i="26"/>
  <c r="AI438" i="26"/>
  <c r="AP438" i="26"/>
  <c r="AQ438" i="26"/>
  <c r="AR438" i="26"/>
  <c r="T439" i="26"/>
  <c r="U439" i="26"/>
  <c r="V439" i="26"/>
  <c r="W439" i="26"/>
  <c r="X439" i="26"/>
  <c r="AK439" i="26" s="1"/>
  <c r="Y439" i="26"/>
  <c r="Z439" i="26"/>
  <c r="AA439" i="26"/>
  <c r="AB439" i="26"/>
  <c r="AC439" i="26"/>
  <c r="AP439" i="26" s="1"/>
  <c r="AD439" i="26"/>
  <c r="AQ439" i="26" s="1"/>
  <c r="AE439" i="26"/>
  <c r="AR439" i="26" s="1"/>
  <c r="AF439" i="26"/>
  <c r="AG439" i="26"/>
  <c r="AH439" i="26"/>
  <c r="AI439" i="26"/>
  <c r="AL439" i="26"/>
  <c r="T440" i="26"/>
  <c r="U440" i="26"/>
  <c r="AL440" i="26" s="1"/>
  <c r="V440" i="26"/>
  <c r="W440" i="26"/>
  <c r="X440" i="26"/>
  <c r="Y440" i="26"/>
  <c r="Z440" i="26"/>
  <c r="AA440" i="26"/>
  <c r="AB440" i="26"/>
  <c r="AC440" i="26"/>
  <c r="AD440" i="26"/>
  <c r="AE440" i="26"/>
  <c r="AF440" i="26"/>
  <c r="AO440" i="26" s="1"/>
  <c r="AG440" i="26"/>
  <c r="AP440" i="26" s="1"/>
  <c r="AH440" i="26"/>
  <c r="AQ440" i="26" s="1"/>
  <c r="AI440" i="26"/>
  <c r="AR440" i="26" s="1"/>
  <c r="AK440" i="26"/>
  <c r="T441" i="26"/>
  <c r="U441" i="26"/>
  <c r="V441" i="26"/>
  <c r="W441" i="26"/>
  <c r="AN441" i="26" s="1"/>
  <c r="X441" i="26"/>
  <c r="Y441" i="26"/>
  <c r="Z441" i="26"/>
  <c r="AA441" i="26"/>
  <c r="AB441" i="26"/>
  <c r="AC441" i="26"/>
  <c r="AD441" i="26"/>
  <c r="AE441" i="26"/>
  <c r="AF441" i="26"/>
  <c r="AO441" i="26" s="1"/>
  <c r="AG441" i="26"/>
  <c r="AH441" i="26"/>
  <c r="AQ441" i="26" s="1"/>
  <c r="AI441" i="26"/>
  <c r="AR441" i="26" s="1"/>
  <c r="AK441" i="26"/>
  <c r="AL441" i="26"/>
  <c r="AM441" i="26"/>
  <c r="AP441" i="26"/>
  <c r="T442" i="26"/>
  <c r="U442" i="26"/>
  <c r="AL442" i="26" s="1"/>
  <c r="V442" i="26"/>
  <c r="W442" i="26"/>
  <c r="X442" i="26"/>
  <c r="Y442" i="26"/>
  <c r="Z442" i="26"/>
  <c r="AA442" i="26"/>
  <c r="AN442" i="26" s="1"/>
  <c r="AB442" i="26"/>
  <c r="AC442" i="26"/>
  <c r="AD442" i="26"/>
  <c r="AQ442" i="26" s="1"/>
  <c r="AE442" i="26"/>
  <c r="AF442" i="26"/>
  <c r="AG442" i="26"/>
  <c r="AH442" i="26"/>
  <c r="AI442" i="26"/>
  <c r="AK442" i="26"/>
  <c r="AM442" i="26"/>
  <c r="AO442" i="26"/>
  <c r="AP442" i="26"/>
  <c r="AR442" i="26"/>
  <c r="T443" i="26"/>
  <c r="AK443" i="26" s="1"/>
  <c r="U443" i="26"/>
  <c r="V443" i="26"/>
  <c r="W443" i="26"/>
  <c r="X443" i="26"/>
  <c r="Y443" i="26"/>
  <c r="Z443" i="26"/>
  <c r="AA443" i="26"/>
  <c r="AB443" i="26"/>
  <c r="AC443" i="26"/>
  <c r="AD443" i="26"/>
  <c r="AE443" i="26"/>
  <c r="AF443" i="26"/>
  <c r="AG443" i="26"/>
  <c r="AH443" i="26"/>
  <c r="AQ443" i="26" s="1"/>
  <c r="AI443" i="26"/>
  <c r="AM443" i="26"/>
  <c r="AN443" i="26"/>
  <c r="AO443" i="26"/>
  <c r="AP443" i="26"/>
  <c r="AR443" i="26"/>
  <c r="T444" i="26"/>
  <c r="U444" i="26"/>
  <c r="V444" i="26"/>
  <c r="AM444" i="26" s="1"/>
  <c r="W444" i="26"/>
  <c r="X444" i="26"/>
  <c r="Y444" i="26"/>
  <c r="Z444" i="26"/>
  <c r="AA444" i="26"/>
  <c r="AB444" i="26"/>
  <c r="AC444" i="26"/>
  <c r="AD444" i="26"/>
  <c r="AE444" i="26"/>
  <c r="AF444" i="26"/>
  <c r="AG444" i="26"/>
  <c r="AH444" i="26"/>
  <c r="AQ444" i="26" s="1"/>
  <c r="AI444" i="26"/>
  <c r="AK444" i="26"/>
  <c r="AN444" i="26"/>
  <c r="AO444" i="26"/>
  <c r="AR444" i="26"/>
  <c r="T445" i="26"/>
  <c r="AK445" i="26" s="1"/>
  <c r="U445" i="26"/>
  <c r="AL445" i="26" s="1"/>
  <c r="V445" i="26"/>
  <c r="AM445" i="26" s="1"/>
  <c r="W445" i="26"/>
  <c r="X445" i="26"/>
  <c r="Y445" i="26"/>
  <c r="Z445" i="26"/>
  <c r="AA445" i="26"/>
  <c r="AN445" i="26" s="1"/>
  <c r="AB445" i="26"/>
  <c r="AO445" i="26" s="1"/>
  <c r="AC445" i="26"/>
  <c r="AD445" i="26"/>
  <c r="AE445" i="26"/>
  <c r="AF445" i="26"/>
  <c r="AG445" i="26"/>
  <c r="AH445" i="26"/>
  <c r="AQ445" i="26" s="1"/>
  <c r="AI445" i="26"/>
  <c r="AP445" i="26"/>
  <c r="AR445" i="26"/>
  <c r="T446" i="26"/>
  <c r="U446" i="26"/>
  <c r="V446" i="26"/>
  <c r="W446" i="26"/>
  <c r="AN446" i="26" s="1"/>
  <c r="X446" i="26"/>
  <c r="Y446" i="26"/>
  <c r="Z446" i="26"/>
  <c r="AM446" i="26" s="1"/>
  <c r="AA446" i="26"/>
  <c r="AB446" i="26"/>
  <c r="AC446" i="26"/>
  <c r="AD446" i="26"/>
  <c r="AQ446" i="26" s="1"/>
  <c r="AE446" i="26"/>
  <c r="AR446" i="26" s="1"/>
  <c r="AF446" i="26"/>
  <c r="AO446" i="26" s="1"/>
  <c r="AG446" i="26"/>
  <c r="AP446" i="26" s="1"/>
  <c r="AH446" i="26"/>
  <c r="AI446" i="26"/>
  <c r="AK446" i="26"/>
  <c r="T447" i="26"/>
  <c r="U447" i="26"/>
  <c r="V447" i="26"/>
  <c r="AM447" i="26" s="1"/>
  <c r="W447" i="26"/>
  <c r="X447" i="26"/>
  <c r="Y447" i="26"/>
  <c r="Z447" i="26"/>
  <c r="AA447" i="26"/>
  <c r="AB447" i="26"/>
  <c r="AO447" i="26" s="1"/>
  <c r="AC447" i="26"/>
  <c r="AD447" i="26"/>
  <c r="AE447" i="26"/>
  <c r="AF447" i="26"/>
  <c r="AG447" i="26"/>
  <c r="AP447" i="26" s="1"/>
  <c r="AH447" i="26"/>
  <c r="AQ447" i="26" s="1"/>
  <c r="AI447" i="26"/>
  <c r="AK447" i="26"/>
  <c r="AL447" i="26"/>
  <c r="AN447" i="26"/>
  <c r="AR447" i="26"/>
  <c r="T448" i="26"/>
  <c r="AK448" i="26" s="1"/>
  <c r="U448" i="26"/>
  <c r="V448" i="26"/>
  <c r="W448" i="26"/>
  <c r="X448" i="26"/>
  <c r="Y448" i="26"/>
  <c r="Z448" i="26"/>
  <c r="AM448" i="26" s="1"/>
  <c r="AA448" i="26"/>
  <c r="AB448" i="26"/>
  <c r="AC448" i="26"/>
  <c r="AD448" i="26"/>
  <c r="AE448" i="26"/>
  <c r="AF448" i="26"/>
  <c r="AO448" i="26" s="1"/>
  <c r="AG448" i="26"/>
  <c r="AH448" i="26"/>
  <c r="AQ448" i="26" s="1"/>
  <c r="AI448" i="26"/>
  <c r="AL448" i="26"/>
  <c r="AN448" i="26"/>
  <c r="AP448" i="26"/>
  <c r="AR448" i="26"/>
  <c r="T449" i="26"/>
  <c r="U449" i="26"/>
  <c r="V449" i="26"/>
  <c r="W449" i="26"/>
  <c r="AN449" i="26" s="1"/>
  <c r="X449" i="26"/>
  <c r="Y449" i="26"/>
  <c r="Z449" i="26"/>
  <c r="AA449" i="26"/>
  <c r="AB449" i="26"/>
  <c r="AC449" i="26"/>
  <c r="AD449" i="26"/>
  <c r="AE449" i="26"/>
  <c r="AF449" i="26"/>
  <c r="AO449" i="26" s="1"/>
  <c r="AG449" i="26"/>
  <c r="AH449" i="26"/>
  <c r="AI449" i="26"/>
  <c r="AK449" i="26"/>
  <c r="AL449" i="26"/>
  <c r="AM449" i="26"/>
  <c r="AP449" i="26"/>
  <c r="AQ449" i="26"/>
  <c r="AR449" i="26"/>
  <c r="T450" i="26"/>
  <c r="AK450" i="26" s="1"/>
  <c r="U450" i="26"/>
  <c r="AL450" i="26" s="1"/>
  <c r="V450" i="26"/>
  <c r="AM450" i="26" s="1"/>
  <c r="W450" i="26"/>
  <c r="X450" i="26"/>
  <c r="Y450" i="26"/>
  <c r="Z450" i="26"/>
  <c r="AA450" i="26"/>
  <c r="AB450" i="26"/>
  <c r="AC450" i="26"/>
  <c r="AD450" i="26"/>
  <c r="AE450" i="26"/>
  <c r="AF450" i="26"/>
  <c r="AO450" i="26" s="1"/>
  <c r="AG450" i="26"/>
  <c r="AH450" i="26"/>
  <c r="AI450" i="26"/>
  <c r="AP450" i="26"/>
  <c r="AQ450" i="26"/>
  <c r="AR450" i="26"/>
  <c r="T451" i="26"/>
  <c r="U451" i="26"/>
  <c r="V451" i="26"/>
  <c r="AM451" i="26" s="1"/>
  <c r="W451" i="26"/>
  <c r="X451" i="26"/>
  <c r="Y451" i="26"/>
  <c r="AL451" i="26" s="1"/>
  <c r="Z451" i="26"/>
  <c r="AA451" i="26"/>
  <c r="AB451" i="26"/>
  <c r="AC451" i="26"/>
  <c r="AD451" i="26"/>
  <c r="AE451" i="26"/>
  <c r="AF451" i="26"/>
  <c r="AO451" i="26" s="1"/>
  <c r="AG451" i="26"/>
  <c r="AH451" i="26"/>
  <c r="AQ451" i="26" s="1"/>
  <c r="AI451" i="26"/>
  <c r="AN451" i="26"/>
  <c r="AP451" i="26"/>
  <c r="AR451" i="26"/>
  <c r="T452" i="26"/>
  <c r="U452" i="26"/>
  <c r="V452" i="26"/>
  <c r="AM452" i="26" s="1"/>
  <c r="W452" i="26"/>
  <c r="X452" i="26"/>
  <c r="Y452" i="26"/>
  <c r="Z452" i="26"/>
  <c r="AA452" i="26"/>
  <c r="AB452" i="26"/>
  <c r="AC452" i="26"/>
  <c r="AD452" i="26"/>
  <c r="AQ452" i="26" s="1"/>
  <c r="AE452" i="26"/>
  <c r="AR452" i="26" s="1"/>
  <c r="AF452" i="26"/>
  <c r="AO452" i="26" s="1"/>
  <c r="AG452" i="26"/>
  <c r="AP452" i="26" s="1"/>
  <c r="AH452" i="26"/>
  <c r="AI452" i="26"/>
  <c r="T453" i="26"/>
  <c r="U453" i="26"/>
  <c r="AL453" i="26" s="1"/>
  <c r="V453" i="26"/>
  <c r="W453" i="26"/>
  <c r="X453" i="26"/>
  <c r="AK453" i="26" s="1"/>
  <c r="Y453" i="26"/>
  <c r="Z453" i="26"/>
  <c r="AA453" i="26"/>
  <c r="AN453" i="26" s="1"/>
  <c r="AB453" i="26"/>
  <c r="AC453" i="26"/>
  <c r="AD453" i="26"/>
  <c r="AQ453" i="26" s="1"/>
  <c r="AE453" i="26"/>
  <c r="AF453" i="26"/>
  <c r="AG453" i="26"/>
  <c r="AH453" i="26"/>
  <c r="AI453" i="26"/>
  <c r="AR453" i="26" s="1"/>
  <c r="AM453" i="26"/>
  <c r="T454" i="26"/>
  <c r="U454" i="26"/>
  <c r="V454" i="26"/>
  <c r="W454" i="26"/>
  <c r="X454" i="26"/>
  <c r="Y454" i="26"/>
  <c r="Z454" i="26"/>
  <c r="AA454" i="26"/>
  <c r="AB454" i="26"/>
  <c r="AC454" i="26"/>
  <c r="AD454" i="26"/>
  <c r="AE454" i="26"/>
  <c r="AR454" i="26" s="1"/>
  <c r="AF454" i="26"/>
  <c r="AO454" i="26" s="1"/>
  <c r="AG454" i="26"/>
  <c r="AP454" i="26" s="1"/>
  <c r="AH454" i="26"/>
  <c r="AI454" i="26"/>
  <c r="AK454" i="26"/>
  <c r="AL454" i="26"/>
  <c r="AM454" i="26"/>
  <c r="AN454" i="26"/>
  <c r="AQ454" i="26"/>
  <c r="T455" i="26"/>
  <c r="U455" i="26"/>
  <c r="V455" i="26"/>
  <c r="W455" i="26"/>
  <c r="AN455" i="26" s="1"/>
  <c r="X455" i="26"/>
  <c r="Y455" i="26"/>
  <c r="Z455" i="26"/>
  <c r="AA455" i="26"/>
  <c r="AB455" i="26"/>
  <c r="AC455" i="26"/>
  <c r="AD455" i="26"/>
  <c r="AE455" i="26"/>
  <c r="AF455" i="26"/>
  <c r="AO455" i="26" s="1"/>
  <c r="AG455" i="26"/>
  <c r="AH455" i="26"/>
  <c r="AI455" i="26"/>
  <c r="AK455" i="26"/>
  <c r="AL455" i="26"/>
  <c r="AM455" i="26"/>
  <c r="AP455" i="26"/>
  <c r="AQ455" i="26"/>
  <c r="AR455" i="26"/>
  <c r="T456" i="26"/>
  <c r="AK456" i="26" s="1"/>
  <c r="U456" i="26"/>
  <c r="AL456" i="26" s="1"/>
  <c r="V456" i="26"/>
  <c r="W456" i="26"/>
  <c r="X456" i="26"/>
  <c r="Y456" i="26"/>
  <c r="Z456" i="26"/>
  <c r="AA456" i="26"/>
  <c r="AB456" i="26"/>
  <c r="AC456" i="26"/>
  <c r="AD456" i="26"/>
  <c r="AE456" i="26"/>
  <c r="AR456" i="26" s="1"/>
  <c r="AF456" i="26"/>
  <c r="AG456" i="26"/>
  <c r="AH456" i="26"/>
  <c r="AI456" i="26"/>
  <c r="AN456" i="26"/>
  <c r="AO456" i="26"/>
  <c r="AP456" i="26"/>
  <c r="AQ456" i="26"/>
  <c r="T457" i="26"/>
  <c r="U457" i="26"/>
  <c r="AL457" i="26" s="1"/>
  <c r="V457" i="26"/>
  <c r="W457" i="26"/>
  <c r="AN457" i="26" s="1"/>
  <c r="X457" i="26"/>
  <c r="Y457" i="26"/>
  <c r="Z457" i="26"/>
  <c r="AA457" i="26"/>
  <c r="AB457" i="26"/>
  <c r="AC457" i="26"/>
  <c r="AD457" i="26"/>
  <c r="AQ457" i="26" s="1"/>
  <c r="AE457" i="26"/>
  <c r="AF457" i="26"/>
  <c r="AG457" i="26"/>
  <c r="AH457" i="26"/>
  <c r="AI457" i="26"/>
  <c r="AR457" i="26" s="1"/>
  <c r="AO457" i="26"/>
  <c r="AP457" i="26"/>
  <c r="T458" i="26"/>
  <c r="AK458" i="26" s="1"/>
  <c r="U458" i="26"/>
  <c r="AL458" i="26" s="1"/>
  <c r="V458" i="26"/>
  <c r="W458" i="26"/>
  <c r="X458" i="26"/>
  <c r="Y458" i="26"/>
  <c r="Z458" i="26"/>
  <c r="AA458" i="26"/>
  <c r="AB458" i="26"/>
  <c r="AO458" i="26" s="1"/>
  <c r="AC458" i="26"/>
  <c r="AP458" i="26" s="1"/>
  <c r="AD458" i="26"/>
  <c r="AQ458" i="26" s="1"/>
  <c r="AE458" i="26"/>
  <c r="AF458" i="26"/>
  <c r="AG458" i="26"/>
  <c r="AH458" i="26"/>
  <c r="AI458" i="26"/>
  <c r="AR458" i="26" s="1"/>
  <c r="T459" i="26"/>
  <c r="U459" i="26"/>
  <c r="V459" i="26"/>
  <c r="W459" i="26"/>
  <c r="X459" i="26"/>
  <c r="Y459" i="26"/>
  <c r="Z459" i="26"/>
  <c r="AA459" i="26"/>
  <c r="AB459" i="26"/>
  <c r="AC459" i="26"/>
  <c r="AD459" i="26"/>
  <c r="AE459" i="26"/>
  <c r="AF459" i="26"/>
  <c r="AO459" i="26" s="1"/>
  <c r="AG459" i="26"/>
  <c r="AP459" i="26" s="1"/>
  <c r="AH459" i="26"/>
  <c r="AI459" i="26"/>
  <c r="AK459" i="26"/>
  <c r="T460" i="26"/>
  <c r="U460" i="26"/>
  <c r="V460" i="26"/>
  <c r="W460" i="26"/>
  <c r="X460" i="26"/>
  <c r="AK460" i="26" s="1"/>
  <c r="Y460" i="26"/>
  <c r="AL460" i="26" s="1"/>
  <c r="Z460" i="26"/>
  <c r="AA460" i="26"/>
  <c r="AN460" i="26" s="1"/>
  <c r="AB460" i="26"/>
  <c r="AC460" i="26"/>
  <c r="AP460" i="26" s="1"/>
  <c r="AD460" i="26"/>
  <c r="AE460" i="26"/>
  <c r="AF460" i="26"/>
  <c r="AG460" i="26"/>
  <c r="AH460" i="26"/>
  <c r="AQ460" i="26" s="1"/>
  <c r="AI460" i="26"/>
  <c r="AR460" i="26" s="1"/>
  <c r="AO460" i="26"/>
  <c r="T461" i="26"/>
  <c r="AK461" i="26" s="1"/>
  <c r="U461" i="26"/>
  <c r="AL461" i="26" s="1"/>
  <c r="V461" i="26"/>
  <c r="W461" i="26"/>
  <c r="X461" i="26"/>
  <c r="Y461" i="26"/>
  <c r="Z461" i="26"/>
  <c r="AA461" i="26"/>
  <c r="AB461" i="26"/>
  <c r="AO461" i="26" s="1"/>
  <c r="AC461" i="26"/>
  <c r="AD461" i="26"/>
  <c r="AE461" i="26"/>
  <c r="AR461" i="26" s="1"/>
  <c r="AF461" i="26"/>
  <c r="AG461" i="26"/>
  <c r="AP461" i="26" s="1"/>
  <c r="AH461" i="26"/>
  <c r="AQ461" i="26" s="1"/>
  <c r="AI461" i="26"/>
  <c r="AM461" i="26"/>
  <c r="AN461" i="26"/>
  <c r="T462" i="26"/>
  <c r="U462" i="26"/>
  <c r="V462" i="26"/>
  <c r="W462" i="26"/>
  <c r="X462" i="26"/>
  <c r="Y462" i="26"/>
  <c r="Z462" i="26"/>
  <c r="AA462" i="26"/>
  <c r="AB462" i="26"/>
  <c r="AC462" i="26"/>
  <c r="AD462" i="26"/>
  <c r="AE462" i="26"/>
  <c r="AF462" i="26"/>
  <c r="AG462" i="26"/>
  <c r="AP462" i="26" s="1"/>
  <c r="AH462" i="26"/>
  <c r="AQ462" i="26" s="1"/>
  <c r="AI462" i="26"/>
  <c r="AR462" i="26" s="1"/>
  <c r="AL462" i="26"/>
  <c r="AM462" i="26"/>
  <c r="AN462" i="26"/>
  <c r="AO462" i="26"/>
  <c r="T463" i="26"/>
  <c r="U463" i="26"/>
  <c r="AL463" i="26" s="1"/>
  <c r="V463" i="26"/>
  <c r="W463" i="26"/>
  <c r="X463" i="26"/>
  <c r="Y463" i="26"/>
  <c r="Z463" i="26"/>
  <c r="AA463" i="26"/>
  <c r="AB463" i="26"/>
  <c r="AC463" i="26"/>
  <c r="AD463" i="26"/>
  <c r="AE463" i="26"/>
  <c r="AF463" i="26"/>
  <c r="AG463" i="26"/>
  <c r="AH463" i="26"/>
  <c r="AQ463" i="26" s="1"/>
  <c r="AI463" i="26"/>
  <c r="AK463" i="26"/>
  <c r="AM463" i="26"/>
  <c r="AN463" i="26"/>
  <c r="AP463" i="26"/>
  <c r="AR463" i="26"/>
  <c r="T464" i="26"/>
  <c r="AK464" i="26" s="1"/>
  <c r="U464" i="26"/>
  <c r="V464" i="26"/>
  <c r="AM464" i="26" s="1"/>
  <c r="W464" i="26"/>
  <c r="X464" i="26"/>
  <c r="Y464" i="26"/>
  <c r="Z464" i="26"/>
  <c r="AA464" i="26"/>
  <c r="AB464" i="26"/>
  <c r="AC464" i="26"/>
  <c r="AD464" i="26"/>
  <c r="AE464" i="26"/>
  <c r="AF464" i="26"/>
  <c r="AO464" i="26" s="1"/>
  <c r="AG464" i="26"/>
  <c r="AH464" i="26"/>
  <c r="AI464" i="26"/>
  <c r="AL464" i="26"/>
  <c r="AP464" i="26"/>
  <c r="AQ464" i="26"/>
  <c r="AR464" i="26"/>
  <c r="T465" i="26"/>
  <c r="U465" i="26"/>
  <c r="V465" i="26"/>
  <c r="AM465" i="26" s="1"/>
  <c r="W465" i="26"/>
  <c r="X465" i="26"/>
  <c r="Y465" i="26"/>
  <c r="AL465" i="26" s="1"/>
  <c r="Z465" i="26"/>
  <c r="AA465" i="26"/>
  <c r="AB465" i="26"/>
  <c r="AO465" i="26" s="1"/>
  <c r="AC465" i="26"/>
  <c r="AD465" i="26"/>
  <c r="AE465" i="26"/>
  <c r="AF465" i="26"/>
  <c r="AG465" i="26"/>
  <c r="AP465" i="26" s="1"/>
  <c r="AH465" i="26"/>
  <c r="AI465" i="26"/>
  <c r="AQ465" i="26"/>
  <c r="T466" i="26"/>
  <c r="U466" i="26"/>
  <c r="V466" i="26"/>
  <c r="AM466" i="26" s="1"/>
  <c r="W466" i="26"/>
  <c r="AN466" i="26" s="1"/>
  <c r="X466" i="26"/>
  <c r="Y466" i="26"/>
  <c r="Z466" i="26"/>
  <c r="AA466" i="26"/>
  <c r="AB466" i="26"/>
  <c r="AC466" i="26"/>
  <c r="AD466" i="26"/>
  <c r="AE466" i="26"/>
  <c r="AF466" i="26"/>
  <c r="AO466" i="26" s="1"/>
  <c r="AG466" i="26"/>
  <c r="AP466" i="26" s="1"/>
  <c r="AH466" i="26"/>
  <c r="AQ466" i="26" s="1"/>
  <c r="AI466" i="26"/>
  <c r="AR466" i="26" s="1"/>
  <c r="AK466" i="26"/>
  <c r="AL466" i="26"/>
  <c r="T467" i="26"/>
  <c r="U467" i="26"/>
  <c r="AL467" i="26" s="1"/>
  <c r="V467" i="26"/>
  <c r="W467" i="26"/>
  <c r="X467" i="26"/>
  <c r="Y467" i="26"/>
  <c r="Z467" i="26"/>
  <c r="AA467" i="26"/>
  <c r="AB467" i="26"/>
  <c r="AC467" i="26"/>
  <c r="AP467" i="26" s="1"/>
  <c r="AD467" i="26"/>
  <c r="AE467" i="26"/>
  <c r="AR467" i="26" s="1"/>
  <c r="AF467" i="26"/>
  <c r="AG467" i="26"/>
  <c r="AH467" i="26"/>
  <c r="AI467" i="26"/>
  <c r="AK467" i="26"/>
  <c r="AM467" i="26"/>
  <c r="AN467" i="26"/>
  <c r="AO467" i="26"/>
  <c r="AQ467" i="26"/>
  <c r="T468" i="26"/>
  <c r="U468" i="26"/>
  <c r="V468" i="26"/>
  <c r="AM468" i="26" s="1"/>
  <c r="W468" i="26"/>
  <c r="AN468" i="26" s="1"/>
  <c r="X468" i="26"/>
  <c r="Y468" i="26"/>
  <c r="Z468" i="26"/>
  <c r="AA468" i="26"/>
  <c r="AB468" i="26"/>
  <c r="AC468" i="26"/>
  <c r="AD468" i="26"/>
  <c r="AE468" i="26"/>
  <c r="AF468" i="26"/>
  <c r="AG468" i="26"/>
  <c r="AP468" i="26" s="1"/>
  <c r="AH468" i="26"/>
  <c r="AI468" i="26"/>
  <c r="AR468" i="26" s="1"/>
  <c r="AK468" i="26"/>
  <c r="AL468" i="26"/>
  <c r="AO468" i="26"/>
  <c r="AQ468" i="26"/>
  <c r="T469" i="26"/>
  <c r="AK469" i="26" s="1"/>
  <c r="U469" i="26"/>
  <c r="AL469" i="26" s="1"/>
  <c r="V469" i="26"/>
  <c r="W469" i="26"/>
  <c r="X469" i="26"/>
  <c r="Y469" i="26"/>
  <c r="Z469" i="26"/>
  <c r="AA469" i="26"/>
  <c r="AB469" i="26"/>
  <c r="AC469" i="26"/>
  <c r="AD469" i="26"/>
  <c r="AE469" i="26"/>
  <c r="AF469" i="26"/>
  <c r="AG469" i="26"/>
  <c r="AH469" i="26"/>
  <c r="AI469" i="26"/>
  <c r="AR469" i="26" s="1"/>
  <c r="AN469" i="26"/>
  <c r="AO469" i="26"/>
  <c r="AP469" i="26"/>
  <c r="AQ469" i="26"/>
  <c r="T470" i="26"/>
  <c r="AK470" i="26" s="1"/>
  <c r="U470" i="26"/>
  <c r="V470" i="26"/>
  <c r="AM470" i="26" s="1"/>
  <c r="W470" i="26"/>
  <c r="AN470" i="26" s="1"/>
  <c r="X470" i="26"/>
  <c r="Y470" i="26"/>
  <c r="Z470" i="26"/>
  <c r="AA470" i="26"/>
  <c r="AB470" i="26"/>
  <c r="AC470" i="26"/>
  <c r="AD470" i="26"/>
  <c r="AE470" i="26"/>
  <c r="AF470" i="26"/>
  <c r="AG470" i="26"/>
  <c r="AP470" i="26" s="1"/>
  <c r="AH470" i="26"/>
  <c r="AI470" i="26"/>
  <c r="AL470" i="26"/>
  <c r="AO470" i="26"/>
  <c r="AR470" i="26"/>
  <c r="T471" i="26"/>
  <c r="U471" i="26"/>
  <c r="V471" i="26"/>
  <c r="AM471" i="26" s="1"/>
  <c r="W471" i="26"/>
  <c r="X471" i="26"/>
  <c r="Y471" i="26"/>
  <c r="Z471" i="26"/>
  <c r="AA471" i="26"/>
  <c r="AB471" i="26"/>
  <c r="AC471" i="26"/>
  <c r="AD471" i="26"/>
  <c r="AE471" i="26"/>
  <c r="AF471" i="26"/>
  <c r="AG471" i="26"/>
  <c r="AH471" i="26"/>
  <c r="AQ471" i="26" s="1"/>
  <c r="AI471" i="26"/>
  <c r="AL471" i="26"/>
  <c r="AO471" i="26"/>
  <c r="AP471" i="26"/>
  <c r="AR471" i="26"/>
  <c r="T472" i="26"/>
  <c r="U472" i="26"/>
  <c r="V472" i="26"/>
  <c r="W472" i="26"/>
  <c r="X472" i="26"/>
  <c r="Y472" i="26"/>
  <c r="Z472" i="26"/>
  <c r="AA472" i="26"/>
  <c r="AB472" i="26"/>
  <c r="AC472" i="26"/>
  <c r="AD472" i="26"/>
  <c r="AE472" i="26"/>
  <c r="AF472" i="26"/>
  <c r="AO472" i="26" s="1"/>
  <c r="AG472" i="26"/>
  <c r="AH472" i="26"/>
  <c r="AQ472" i="26" s="1"/>
  <c r="AI472" i="26"/>
  <c r="AN472" i="26"/>
  <c r="T473" i="26"/>
  <c r="U473" i="26"/>
  <c r="AL473" i="26" s="1"/>
  <c r="V473" i="26"/>
  <c r="W473" i="26"/>
  <c r="X473" i="26"/>
  <c r="AK473" i="26" s="1"/>
  <c r="Y473" i="26"/>
  <c r="Z473" i="26"/>
  <c r="AA473" i="26"/>
  <c r="AN473" i="26" s="1"/>
  <c r="AB473" i="26"/>
  <c r="AC473" i="26"/>
  <c r="AP473" i="26" s="1"/>
  <c r="AD473" i="26"/>
  <c r="AE473" i="26"/>
  <c r="AF473" i="26"/>
  <c r="AG473" i="26"/>
  <c r="AH473" i="26"/>
  <c r="AQ473" i="26" s="1"/>
  <c r="AI473" i="26"/>
  <c r="AR473" i="26" s="1"/>
  <c r="AO473" i="26"/>
  <c r="T474" i="26"/>
  <c r="AK474" i="26" s="1"/>
  <c r="U474" i="26"/>
  <c r="V474" i="26"/>
  <c r="W474" i="26"/>
  <c r="AN474" i="26" s="1"/>
  <c r="X474" i="26"/>
  <c r="Y474" i="26"/>
  <c r="Z474" i="26"/>
  <c r="AA474" i="26"/>
  <c r="AB474" i="26"/>
  <c r="AO474" i="26" s="1"/>
  <c r="AC474" i="26"/>
  <c r="AD474" i="26"/>
  <c r="AE474" i="26"/>
  <c r="AR474" i="26" s="1"/>
  <c r="AF474" i="26"/>
  <c r="AG474" i="26"/>
  <c r="AP474" i="26" s="1"/>
  <c r="AH474" i="26"/>
  <c r="AQ474" i="26" s="1"/>
  <c r="AI474" i="26"/>
  <c r="AM474" i="26"/>
  <c r="T475" i="26"/>
  <c r="U475" i="26"/>
  <c r="V475" i="26"/>
  <c r="W475" i="26"/>
  <c r="X475" i="26"/>
  <c r="Y475" i="26"/>
  <c r="Z475" i="26"/>
  <c r="AA475" i="26"/>
  <c r="AB475" i="26"/>
  <c r="AC475" i="26"/>
  <c r="AD475" i="26"/>
  <c r="AE475" i="26"/>
  <c r="AF475" i="26"/>
  <c r="AG475" i="26"/>
  <c r="AP475" i="26" s="1"/>
  <c r="AH475" i="26"/>
  <c r="AQ475" i="26" s="1"/>
  <c r="AI475" i="26"/>
  <c r="AR475" i="26" s="1"/>
  <c r="AL475" i="26"/>
  <c r="AM475" i="26"/>
  <c r="AN475" i="26"/>
  <c r="AO475" i="26"/>
  <c r="T476" i="26"/>
  <c r="U476" i="26"/>
  <c r="AL476" i="26" s="1"/>
  <c r="V476" i="26"/>
  <c r="W476" i="26"/>
  <c r="X476" i="26"/>
  <c r="Y476" i="26"/>
  <c r="Z476" i="26"/>
  <c r="AA476" i="26"/>
  <c r="AB476" i="26"/>
  <c r="AC476" i="26"/>
  <c r="AD476" i="26"/>
  <c r="AE476" i="26"/>
  <c r="AF476" i="26"/>
  <c r="AG476" i="26"/>
  <c r="AH476" i="26"/>
  <c r="AQ476" i="26" s="1"/>
  <c r="AI476" i="26"/>
  <c r="AK476" i="26"/>
  <c r="AM476" i="26"/>
  <c r="AN476" i="26"/>
  <c r="AP476" i="26"/>
  <c r="AR476" i="26"/>
  <c r="T477" i="26"/>
  <c r="AK477" i="26" s="1"/>
  <c r="U477" i="26"/>
  <c r="V477" i="26"/>
  <c r="AM477" i="26" s="1"/>
  <c r="W477" i="26"/>
  <c r="AN477" i="26" s="1"/>
  <c r="X477" i="26"/>
  <c r="Y477" i="26"/>
  <c r="Z477" i="26"/>
  <c r="AA477" i="26"/>
  <c r="AB477" i="26"/>
  <c r="AC477" i="26"/>
  <c r="AD477" i="26"/>
  <c r="AE477" i="26"/>
  <c r="AF477" i="26"/>
  <c r="AG477" i="26"/>
  <c r="AH477" i="26"/>
  <c r="AI477" i="26"/>
  <c r="AR477" i="26" s="1"/>
  <c r="AL477" i="26"/>
  <c r="AO477" i="26"/>
  <c r="AP477" i="26"/>
  <c r="AQ477" i="26"/>
  <c r="T478" i="26"/>
  <c r="U478" i="26"/>
  <c r="AL478" i="26" s="1"/>
  <c r="V478" i="26"/>
  <c r="W478" i="26"/>
  <c r="X478" i="26"/>
  <c r="AK478" i="26" s="1"/>
  <c r="Y478" i="26"/>
  <c r="Z478" i="26"/>
  <c r="AA478" i="26"/>
  <c r="AN478" i="26" s="1"/>
  <c r="AB478" i="26"/>
  <c r="AC478" i="26"/>
  <c r="AD478" i="26"/>
  <c r="AE478" i="26"/>
  <c r="AF478" i="26"/>
  <c r="AO478" i="26" s="1"/>
  <c r="AG478" i="26"/>
  <c r="AH478" i="26"/>
  <c r="AI478" i="26"/>
  <c r="AP478" i="26"/>
  <c r="AQ478" i="26"/>
  <c r="AR478" i="26"/>
  <c r="T479" i="26"/>
  <c r="AK479" i="26" s="1"/>
  <c r="U479" i="26"/>
  <c r="V479" i="26"/>
  <c r="W479" i="26"/>
  <c r="X479" i="26"/>
  <c r="Y479" i="26"/>
  <c r="Z479" i="26"/>
  <c r="AA479" i="26"/>
  <c r="AB479" i="26"/>
  <c r="AC479" i="26"/>
  <c r="AD479" i="26"/>
  <c r="AE479" i="26"/>
  <c r="AR479" i="26" s="1"/>
  <c r="AF479" i="26"/>
  <c r="AO479" i="26" s="1"/>
  <c r="AG479" i="26"/>
  <c r="AP479" i="26" s="1"/>
  <c r="AH479" i="26"/>
  <c r="AQ479" i="26" s="1"/>
  <c r="AI479" i="26"/>
  <c r="T480" i="26"/>
  <c r="U480" i="26"/>
  <c r="V480" i="26"/>
  <c r="W480" i="26"/>
  <c r="AN480" i="26" s="1"/>
  <c r="X480" i="26"/>
  <c r="Y480" i="26"/>
  <c r="Z480" i="26"/>
  <c r="AA480" i="26"/>
  <c r="AB480" i="26"/>
  <c r="AC480" i="26"/>
  <c r="AP480" i="26" s="1"/>
  <c r="AD480" i="26"/>
  <c r="AE480" i="26"/>
  <c r="AF480" i="26"/>
  <c r="AG480" i="26"/>
  <c r="AH480" i="26"/>
  <c r="AQ480" i="26" s="1"/>
  <c r="AI480" i="26"/>
  <c r="AR480" i="26" s="1"/>
  <c r="AK480" i="26"/>
  <c r="AL480" i="26"/>
  <c r="AM480" i="26"/>
  <c r="AO480" i="26"/>
  <c r="T481" i="26"/>
  <c r="AK481" i="26" s="1"/>
  <c r="U481" i="26"/>
  <c r="AL481" i="26" s="1"/>
  <c r="V481" i="26"/>
  <c r="W481" i="26"/>
  <c r="AN481" i="26" s="1"/>
  <c r="X481" i="26"/>
  <c r="Y481" i="26"/>
  <c r="Z481" i="26"/>
  <c r="AA481" i="26"/>
  <c r="AB481" i="26"/>
  <c r="AC481" i="26"/>
  <c r="AD481" i="26"/>
  <c r="AE481" i="26"/>
  <c r="AF481" i="26"/>
  <c r="AG481" i="26"/>
  <c r="AP481" i="26" s="1"/>
  <c r="AH481" i="26"/>
  <c r="AI481" i="26"/>
  <c r="AR481" i="26" s="1"/>
  <c r="AM481" i="26"/>
  <c r="AO481" i="26"/>
  <c r="AQ481" i="26"/>
  <c r="T482" i="26"/>
  <c r="U482" i="26"/>
  <c r="V482" i="26"/>
  <c r="W482" i="26"/>
  <c r="X482" i="26"/>
  <c r="Y482" i="26"/>
  <c r="Z482" i="26"/>
  <c r="AM482" i="26" s="1"/>
  <c r="AA482" i="26"/>
  <c r="AN482" i="26" s="1"/>
  <c r="AB482" i="26"/>
  <c r="AC482" i="26"/>
  <c r="AD482" i="26"/>
  <c r="AE482" i="26"/>
  <c r="AF482" i="26"/>
  <c r="AG482" i="26"/>
  <c r="AP482" i="26" s="1"/>
  <c r="AH482" i="26"/>
  <c r="AI482" i="26"/>
  <c r="AL482" i="26"/>
  <c r="AO482" i="26"/>
  <c r="AQ482" i="26"/>
  <c r="AR482" i="26"/>
  <c r="T483" i="26"/>
  <c r="AK483" i="26" s="1"/>
  <c r="U483" i="26"/>
  <c r="V483" i="26"/>
  <c r="AM483" i="26" s="1"/>
  <c r="W483" i="26"/>
  <c r="AN483" i="26" s="1"/>
  <c r="X483" i="26"/>
  <c r="Y483" i="26"/>
  <c r="Z483" i="26"/>
  <c r="AA483" i="26"/>
  <c r="AB483" i="26"/>
  <c r="AC483" i="26"/>
  <c r="AD483" i="26"/>
  <c r="AQ483" i="26" s="1"/>
  <c r="AE483" i="26"/>
  <c r="AR483" i="26" s="1"/>
  <c r="AF483" i="26"/>
  <c r="AO483" i="26" s="1"/>
  <c r="AG483" i="26"/>
  <c r="AP483" i="26" s="1"/>
  <c r="AH483" i="26"/>
  <c r="AI483" i="26"/>
  <c r="AL483" i="26"/>
  <c r="T484" i="26"/>
  <c r="U484" i="26"/>
  <c r="V484" i="26"/>
  <c r="AM484" i="26" s="1"/>
  <c r="W484" i="26"/>
  <c r="AN484" i="26" s="1"/>
  <c r="X484" i="26"/>
  <c r="Y484" i="26"/>
  <c r="Z484" i="26"/>
  <c r="AA484" i="26"/>
  <c r="AB484" i="26"/>
  <c r="AC484" i="26"/>
  <c r="AD484" i="26"/>
  <c r="AE484" i="26"/>
  <c r="AF484" i="26"/>
  <c r="AO484" i="26" s="1"/>
  <c r="AG484" i="26"/>
  <c r="AP484" i="26"/>
  <c r="AH484" i="26"/>
  <c r="AQ484" i="26" s="1"/>
  <c r="AI484" i="26"/>
  <c r="AR484" i="26"/>
  <c r="AK484" i="26"/>
  <c r="T485" i="26"/>
  <c r="U485" i="26"/>
  <c r="V485" i="26"/>
  <c r="AM485" i="26" s="1"/>
  <c r="W485" i="26"/>
  <c r="X485" i="26"/>
  <c r="Y485" i="26"/>
  <c r="Z485" i="26"/>
  <c r="AA485" i="26"/>
  <c r="AB485" i="26"/>
  <c r="AC485" i="26"/>
  <c r="AD485" i="26"/>
  <c r="AQ485" i="26" s="1"/>
  <c r="AE485" i="26"/>
  <c r="AF485" i="26"/>
  <c r="AG485" i="26"/>
  <c r="AH485" i="26"/>
  <c r="AI485" i="26"/>
  <c r="AL485" i="26"/>
  <c r="AN485" i="26"/>
  <c r="AO485" i="26"/>
  <c r="AR485" i="26"/>
  <c r="T486" i="26"/>
  <c r="AK486" i="26" s="1"/>
  <c r="U486" i="26"/>
  <c r="AL486" i="26" s="1"/>
  <c r="V486" i="26"/>
  <c r="AM486" i="26" s="1"/>
  <c r="W486" i="26"/>
  <c r="X486" i="26"/>
  <c r="Y486" i="26"/>
  <c r="Z486" i="26"/>
  <c r="AA486" i="26"/>
  <c r="AB486" i="26"/>
  <c r="AC486" i="26"/>
  <c r="AD486" i="26"/>
  <c r="AE486" i="26"/>
  <c r="AF486" i="26"/>
  <c r="AO486" i="26" s="1"/>
  <c r="AG486" i="26"/>
  <c r="AP486" i="26" s="1"/>
  <c r="AH486" i="26"/>
  <c r="AQ486" i="26" s="1"/>
  <c r="AI486" i="26"/>
  <c r="AR486" i="26" s="1"/>
  <c r="T487" i="26"/>
  <c r="AK487" i="26" s="1"/>
  <c r="U487" i="26"/>
  <c r="V487" i="26"/>
  <c r="W487" i="26"/>
  <c r="AN487" i="26" s="1"/>
  <c r="X487" i="26"/>
  <c r="Y487" i="26"/>
  <c r="AL487" i="26" s="1"/>
  <c r="Z487" i="26"/>
  <c r="AA487" i="26"/>
  <c r="AB487" i="26"/>
  <c r="AO487" i="26" s="1"/>
  <c r="AC487" i="26"/>
  <c r="AD487" i="26"/>
  <c r="AQ487" i="26" s="1"/>
  <c r="AE487" i="26"/>
  <c r="AF487" i="26"/>
  <c r="AG487" i="26"/>
  <c r="AH487" i="26"/>
  <c r="AI487" i="26"/>
  <c r="AR487" i="26" s="1"/>
  <c r="AM487" i="26"/>
  <c r="AP487" i="26"/>
  <c r="T488" i="26"/>
  <c r="U488" i="26"/>
  <c r="AL488" i="26" s="1"/>
  <c r="V488" i="26"/>
  <c r="AM488" i="26" s="1"/>
  <c r="W488" i="26"/>
  <c r="AN488" i="26" s="1"/>
  <c r="X488" i="26"/>
  <c r="Y488" i="26"/>
  <c r="Z488" i="26"/>
  <c r="AA488" i="26"/>
  <c r="AB488" i="26"/>
  <c r="AC488" i="26"/>
  <c r="AP488" i="26" s="1"/>
  <c r="AD488" i="26"/>
  <c r="AE488" i="26"/>
  <c r="AF488" i="26"/>
  <c r="AG488" i="26"/>
  <c r="AH488" i="26"/>
  <c r="AQ488" i="26" s="1"/>
  <c r="AI488" i="26"/>
  <c r="AR488" i="26" s="1"/>
  <c r="AK488" i="26"/>
  <c r="AO488" i="26"/>
  <c r="T489" i="26"/>
  <c r="U489" i="26"/>
  <c r="V489" i="26"/>
  <c r="W489" i="26"/>
  <c r="X489" i="26"/>
  <c r="Y489" i="26"/>
  <c r="Z489" i="26"/>
  <c r="AA489" i="26"/>
  <c r="AB489" i="26"/>
  <c r="AC489" i="26"/>
  <c r="AD489" i="26"/>
  <c r="AE489" i="26"/>
  <c r="AF489" i="26"/>
  <c r="AG489" i="26"/>
  <c r="AH489" i="26"/>
  <c r="AQ489" i="26" s="1"/>
  <c r="AI489" i="26"/>
  <c r="AK489" i="26"/>
  <c r="AM489" i="26"/>
  <c r="AN489" i="26"/>
  <c r="AO489" i="26"/>
  <c r="AP489" i="26"/>
  <c r="AR489" i="26"/>
  <c r="T490" i="26"/>
  <c r="U490" i="26"/>
  <c r="V490" i="26"/>
  <c r="W490" i="26"/>
  <c r="AN490" i="26" s="1"/>
  <c r="X490" i="26"/>
  <c r="Y490" i="26"/>
  <c r="Z490" i="26"/>
  <c r="AA490" i="26"/>
  <c r="AB490" i="26"/>
  <c r="AC490" i="26"/>
  <c r="AD490" i="26"/>
  <c r="AE490" i="26"/>
  <c r="AF490" i="26"/>
  <c r="AG490" i="26"/>
  <c r="AP490" i="26" s="1"/>
  <c r="AH490" i="26"/>
  <c r="AI490" i="26"/>
  <c r="AK490" i="26"/>
  <c r="AL490" i="26"/>
  <c r="AM490" i="26"/>
  <c r="AO490" i="26"/>
  <c r="AQ490" i="26"/>
  <c r="AR490" i="26"/>
  <c r="T491" i="26"/>
  <c r="U491" i="26"/>
  <c r="V491" i="26"/>
  <c r="W491" i="26"/>
  <c r="AN491" i="26" s="1"/>
  <c r="X491" i="26"/>
  <c r="AK491" i="26" s="1"/>
  <c r="Y491" i="26"/>
  <c r="Z491" i="26"/>
  <c r="AA491" i="26"/>
  <c r="AB491" i="26"/>
  <c r="AC491" i="26"/>
  <c r="AD491" i="26"/>
  <c r="AE491" i="26"/>
  <c r="AF491" i="26"/>
  <c r="AO491" i="26"/>
  <c r="AG491" i="26"/>
  <c r="AH491" i="26"/>
  <c r="AQ491" i="26" s="1"/>
  <c r="AI491" i="26"/>
  <c r="AR491" i="26"/>
  <c r="AM491" i="26"/>
  <c r="AP491" i="26"/>
  <c r="T492" i="26"/>
  <c r="U492" i="26"/>
  <c r="V492" i="26"/>
  <c r="W492" i="26"/>
  <c r="AN492" i="26" s="1"/>
  <c r="X492" i="26"/>
  <c r="Y492" i="26"/>
  <c r="Z492" i="26"/>
  <c r="AM492" i="26" s="1"/>
  <c r="AA492" i="26"/>
  <c r="AB492" i="26"/>
  <c r="AO492" i="26" s="1"/>
  <c r="AC492" i="26"/>
  <c r="AP492" i="26" s="1"/>
  <c r="AD492" i="26"/>
  <c r="AE492" i="26"/>
  <c r="AF492" i="26"/>
  <c r="AG492" i="26"/>
  <c r="AH492" i="26"/>
  <c r="AI492" i="26"/>
  <c r="AQ492" i="26"/>
  <c r="AR492" i="26"/>
  <c r="T493" i="26"/>
  <c r="U493" i="26"/>
  <c r="AL493" i="26" s="1"/>
  <c r="V493" i="26"/>
  <c r="AM493" i="26" s="1"/>
  <c r="W493" i="26"/>
  <c r="X493" i="26"/>
  <c r="Y493" i="26"/>
  <c r="Z493" i="26"/>
  <c r="AA493" i="26"/>
  <c r="AB493" i="26"/>
  <c r="AC493" i="26"/>
  <c r="AD493" i="26"/>
  <c r="AE493" i="26"/>
  <c r="AF493" i="26"/>
  <c r="AO493" i="26" s="1"/>
  <c r="AG493" i="26"/>
  <c r="AP493" i="26" s="1"/>
  <c r="AH493" i="26"/>
  <c r="AQ493" i="26" s="1"/>
  <c r="AI493" i="26"/>
  <c r="AR493" i="26" s="1"/>
  <c r="AK493" i="26"/>
  <c r="T494" i="26"/>
  <c r="AK494" i="26" s="1"/>
  <c r="U494" i="26"/>
  <c r="V494" i="26"/>
  <c r="W494" i="26"/>
  <c r="X494" i="26"/>
  <c r="Y494" i="26"/>
  <c r="Z494" i="26"/>
  <c r="AA494" i="26"/>
  <c r="AB494" i="26"/>
  <c r="AO494" i="26" s="1"/>
  <c r="AC494" i="26"/>
  <c r="AD494" i="26"/>
  <c r="AE494" i="26"/>
  <c r="AR494" i="26" s="1"/>
  <c r="AF494" i="26"/>
  <c r="AG494" i="26"/>
  <c r="AH494" i="26"/>
  <c r="AI494" i="26"/>
  <c r="AL494" i="26"/>
  <c r="AM494" i="26"/>
  <c r="AN494" i="26"/>
  <c r="AP494" i="26"/>
  <c r="AQ494" i="26"/>
  <c r="T495" i="26"/>
  <c r="U495" i="26"/>
  <c r="V495" i="26"/>
  <c r="W495" i="26"/>
  <c r="X495" i="26"/>
  <c r="Y495" i="26"/>
  <c r="AL495" i="26" s="1"/>
  <c r="Z495" i="26"/>
  <c r="AA495" i="26"/>
  <c r="AB495" i="26"/>
  <c r="AC495" i="26"/>
  <c r="AD495" i="26"/>
  <c r="AQ495" i="26" s="1"/>
  <c r="AE495" i="26"/>
  <c r="AF495" i="26"/>
  <c r="AO495" i="26" s="1"/>
  <c r="AG495" i="26"/>
  <c r="AH495" i="26"/>
  <c r="AI495" i="26"/>
  <c r="AK495" i="26"/>
  <c r="AM495" i="26"/>
  <c r="AP495" i="26"/>
  <c r="AR495" i="26"/>
  <c r="T496" i="26"/>
  <c r="AK496" i="26" s="1"/>
  <c r="U496" i="26"/>
  <c r="V496" i="26"/>
  <c r="W496" i="26"/>
  <c r="X496" i="26"/>
  <c r="Y496" i="26"/>
  <c r="Z496" i="26"/>
  <c r="AM496" i="26" s="1"/>
  <c r="AA496" i="26"/>
  <c r="AB496" i="26"/>
  <c r="AC496" i="26"/>
  <c r="AD496" i="26"/>
  <c r="AE496" i="26"/>
  <c r="AF496" i="26"/>
  <c r="AG496" i="26"/>
  <c r="AP496" i="26"/>
  <c r="AH496" i="26"/>
  <c r="AI496" i="26"/>
  <c r="AR496" i="26"/>
  <c r="AN496" i="26"/>
  <c r="AO496" i="26"/>
  <c r="AQ496" i="26"/>
  <c r="T497" i="26"/>
  <c r="U497" i="26"/>
  <c r="AL497" i="26" s="1"/>
  <c r="V497" i="26"/>
  <c r="AM497" i="26" s="1"/>
  <c r="W497" i="26"/>
  <c r="AN497" i="26" s="1"/>
  <c r="X497" i="26"/>
  <c r="Y497" i="26"/>
  <c r="Z497" i="26"/>
  <c r="AA497" i="26"/>
  <c r="AB497" i="26"/>
  <c r="AC497" i="26"/>
  <c r="AD497" i="26"/>
  <c r="AE497" i="26"/>
  <c r="AF497" i="26"/>
  <c r="AG497" i="26"/>
  <c r="AP497" i="26" s="1"/>
  <c r="AH497" i="26"/>
  <c r="AI497" i="26"/>
  <c r="AK497" i="26"/>
  <c r="AO497" i="26"/>
  <c r="AQ497" i="26"/>
  <c r="T498" i="26"/>
  <c r="U498" i="26"/>
  <c r="V498" i="26"/>
  <c r="AM498" i="26" s="1"/>
  <c r="W498" i="26"/>
  <c r="AN498" i="26" s="1"/>
  <c r="X498" i="26"/>
  <c r="Y498" i="26"/>
  <c r="Z498" i="26"/>
  <c r="AA498" i="26"/>
  <c r="AB498" i="26"/>
  <c r="AO498" i="26" s="1"/>
  <c r="AC498" i="26"/>
  <c r="AP498" i="26" s="1"/>
  <c r="AD498" i="26"/>
  <c r="AE498" i="26"/>
  <c r="AF498" i="26"/>
  <c r="AG498" i="26"/>
  <c r="AH498" i="26"/>
  <c r="AQ498" i="26" s="1"/>
  <c r="AI498" i="26"/>
  <c r="AR498" i="26" s="1"/>
  <c r="AK498" i="26"/>
  <c r="AL498" i="26"/>
  <c r="T499" i="26"/>
  <c r="U499" i="26"/>
  <c r="V499" i="26"/>
  <c r="W499" i="26"/>
  <c r="X499" i="26"/>
  <c r="Y499" i="26"/>
  <c r="Z499" i="26"/>
  <c r="AA499" i="26"/>
  <c r="AB499" i="26"/>
  <c r="AC499" i="26"/>
  <c r="AD499" i="26"/>
  <c r="AE499" i="26"/>
  <c r="AF499" i="26"/>
  <c r="AG499" i="26"/>
  <c r="AP499" i="26" s="1"/>
  <c r="AH499" i="26"/>
  <c r="AI499" i="26"/>
  <c r="AN499" i="26"/>
  <c r="AO499" i="26"/>
  <c r="AQ499" i="26"/>
  <c r="AR499" i="26"/>
  <c r="T500" i="26"/>
  <c r="AK500" i="26" s="1"/>
  <c r="U500" i="26"/>
  <c r="AL500" i="26" s="1"/>
  <c r="V500" i="26"/>
  <c r="W500" i="26"/>
  <c r="AN500" i="26" s="1"/>
  <c r="X500" i="26"/>
  <c r="Y500" i="26"/>
  <c r="Z500" i="26"/>
  <c r="AA500" i="26"/>
  <c r="AB500" i="26"/>
  <c r="AC500" i="26"/>
  <c r="AD500" i="26"/>
  <c r="AE500" i="26"/>
  <c r="AF500" i="26"/>
  <c r="AO500" i="26" s="1"/>
  <c r="AG500" i="26"/>
  <c r="AP500" i="26"/>
  <c r="AH500" i="26"/>
  <c r="AQ500" i="26" s="1"/>
  <c r="AI500" i="26"/>
  <c r="AM500" i="26"/>
  <c r="AR500" i="26"/>
  <c r="T501" i="26"/>
  <c r="U501" i="26"/>
  <c r="V501" i="26"/>
  <c r="AM501" i="26" s="1"/>
  <c r="W501" i="26"/>
  <c r="X501" i="26"/>
  <c r="Y501" i="26"/>
  <c r="Z501" i="26"/>
  <c r="AA501" i="26"/>
  <c r="AB501" i="26"/>
  <c r="AO501" i="26" s="1"/>
  <c r="AC501" i="26"/>
  <c r="AD501" i="26"/>
  <c r="AE501" i="26"/>
  <c r="AF501" i="26"/>
  <c r="AG501" i="26"/>
  <c r="AP501" i="26" s="1"/>
  <c r="AH501" i="26"/>
  <c r="AI501" i="26"/>
  <c r="AK501" i="26"/>
  <c r="AQ501" i="26"/>
  <c r="AR501" i="26"/>
  <c r="T502" i="26"/>
  <c r="U502" i="26"/>
  <c r="V502" i="26"/>
  <c r="W502" i="26"/>
  <c r="X502" i="26"/>
  <c r="Y502" i="26"/>
  <c r="AL502" i="26" s="1"/>
  <c r="Z502" i="26"/>
  <c r="AM502" i="26" s="1"/>
  <c r="AA502" i="26"/>
  <c r="AB502" i="26"/>
  <c r="AC502" i="26"/>
  <c r="AD502" i="26"/>
  <c r="AQ502" i="26" s="1"/>
  <c r="AE502" i="26"/>
  <c r="AR502" i="26" s="1"/>
  <c r="AF502" i="26"/>
  <c r="AO502" i="26" s="1"/>
  <c r="AG502" i="26"/>
  <c r="AP502" i="26" s="1"/>
  <c r="AH502" i="26"/>
  <c r="AI502" i="26"/>
  <c r="AK502" i="26"/>
  <c r="T503" i="26"/>
  <c r="U503" i="26"/>
  <c r="V503" i="26"/>
  <c r="AM503" i="26" s="1"/>
  <c r="W503" i="26"/>
  <c r="AN503" i="26" s="1"/>
  <c r="X503" i="26"/>
  <c r="Y503" i="26"/>
  <c r="Z503" i="26"/>
  <c r="AA503" i="26"/>
  <c r="AB503" i="26"/>
  <c r="AC503" i="26"/>
  <c r="AD503" i="26"/>
  <c r="AE503" i="26"/>
  <c r="AF503" i="26"/>
  <c r="AO503" i="26" s="1"/>
  <c r="AG503" i="26"/>
  <c r="AH503" i="26"/>
  <c r="AQ503" i="26" s="1"/>
  <c r="AI503" i="26"/>
  <c r="AR503" i="26" s="1"/>
  <c r="AK503" i="26"/>
  <c r="AL503" i="26"/>
  <c r="AP503" i="26"/>
  <c r="T504" i="26"/>
  <c r="U504" i="26"/>
  <c r="AL504" i="26" s="1"/>
  <c r="V504" i="26"/>
  <c r="W504" i="26"/>
  <c r="X504" i="26"/>
  <c r="Y504" i="26"/>
  <c r="Z504" i="26"/>
  <c r="AA504" i="26"/>
  <c r="AB504" i="26"/>
  <c r="AC504" i="26"/>
  <c r="AD504" i="26"/>
  <c r="AE504" i="26"/>
  <c r="AF504" i="26"/>
  <c r="AG504" i="26"/>
  <c r="AP504" i="26" s="1"/>
  <c r="AH504" i="26"/>
  <c r="AI504" i="26"/>
  <c r="AR504" i="26" s="1"/>
  <c r="AK504" i="26"/>
  <c r="AM504" i="26"/>
  <c r="AN504" i="26"/>
  <c r="AO504" i="26"/>
  <c r="AQ504" i="26"/>
  <c r="T505" i="26"/>
  <c r="U505" i="26"/>
  <c r="V505" i="26"/>
  <c r="W505" i="26"/>
  <c r="AN505" i="26" s="1"/>
  <c r="X505" i="26"/>
  <c r="Y505" i="26"/>
  <c r="Z505" i="26"/>
  <c r="AA505" i="26"/>
  <c r="AB505" i="26"/>
  <c r="AC505" i="26"/>
  <c r="AP505" i="26" s="1"/>
  <c r="AD505" i="26"/>
  <c r="AE505" i="26"/>
  <c r="AF505" i="26"/>
  <c r="AG505" i="26"/>
  <c r="AH505" i="26"/>
  <c r="AI505" i="26"/>
  <c r="AK505" i="26"/>
  <c r="AL505" i="26"/>
  <c r="AM505" i="26"/>
  <c r="AO505" i="26"/>
  <c r="AQ505" i="26"/>
  <c r="AR505" i="26"/>
  <c r="T506" i="26"/>
  <c r="U506" i="26"/>
  <c r="AL506" i="26" s="1"/>
  <c r="V506" i="26"/>
  <c r="AM506" i="26" s="1"/>
  <c r="W506" i="26"/>
  <c r="X506" i="26"/>
  <c r="Y506" i="26"/>
  <c r="Z506" i="26"/>
  <c r="AA506" i="26"/>
  <c r="AB506" i="26"/>
  <c r="AC506" i="26"/>
  <c r="AD506" i="26"/>
  <c r="AE506" i="26"/>
  <c r="AF506" i="26"/>
  <c r="AO506" i="26" s="1"/>
  <c r="AG506" i="26"/>
  <c r="AP506" i="26" s="1"/>
  <c r="AH506" i="26"/>
  <c r="AQ506" i="26" s="1"/>
  <c r="AI506" i="26"/>
  <c r="AN506" i="26"/>
  <c r="AR506" i="26"/>
  <c r="T507" i="26"/>
  <c r="AK507" i="26" s="1"/>
  <c r="U507" i="26"/>
  <c r="AL507" i="26" s="1"/>
  <c r="V507" i="26"/>
  <c r="W507" i="26"/>
  <c r="AN507" i="26" s="1"/>
  <c r="X507" i="26"/>
  <c r="Y507" i="26"/>
  <c r="Z507" i="26"/>
  <c r="AA507" i="26"/>
  <c r="AB507" i="26"/>
  <c r="AO507" i="26" s="1"/>
  <c r="AC507" i="26"/>
  <c r="AD507" i="26"/>
  <c r="AE507" i="26"/>
  <c r="AF507" i="26"/>
  <c r="AG507" i="26"/>
  <c r="AH507" i="26"/>
  <c r="AI507" i="26"/>
  <c r="AM507" i="26"/>
  <c r="AR507" i="26"/>
  <c r="T508" i="26"/>
  <c r="U508" i="26"/>
  <c r="AL508" i="26" s="1"/>
  <c r="V508" i="26"/>
  <c r="AM508" i="26" s="1"/>
  <c r="W508" i="26"/>
  <c r="AN508" i="26" s="1"/>
  <c r="X508" i="26"/>
  <c r="Y508" i="26"/>
  <c r="Z508" i="26"/>
  <c r="AA508" i="26"/>
  <c r="AB508" i="26"/>
  <c r="AC508" i="26"/>
  <c r="AD508" i="26"/>
  <c r="AE508" i="26"/>
  <c r="AF508" i="26"/>
  <c r="AO508" i="26" s="1"/>
  <c r="AG508" i="26"/>
  <c r="AP508" i="26"/>
  <c r="AH508" i="26"/>
  <c r="AQ508" i="26" s="1"/>
  <c r="AI508" i="26"/>
  <c r="AK508" i="26"/>
  <c r="AR508" i="26"/>
  <c r="T509" i="26"/>
  <c r="U509" i="26"/>
  <c r="V509" i="26"/>
  <c r="W509" i="26"/>
  <c r="X509" i="26"/>
  <c r="AK509" i="26" s="1"/>
  <c r="Y509" i="26"/>
  <c r="Z509" i="26"/>
  <c r="AA509" i="26"/>
  <c r="AB509" i="26"/>
  <c r="AC509" i="26"/>
  <c r="AD509" i="26"/>
  <c r="AE509" i="26"/>
  <c r="AF509" i="26"/>
  <c r="AG509" i="26"/>
  <c r="AP509" i="26"/>
  <c r="AH509" i="26"/>
  <c r="AI509" i="26"/>
  <c r="AR509" i="26" s="1"/>
  <c r="AL509" i="26"/>
  <c r="AM509" i="26"/>
  <c r="AO509" i="26"/>
  <c r="AQ509" i="26"/>
  <c r="T510" i="26"/>
  <c r="U510" i="26"/>
  <c r="AL510" i="26" s="1"/>
  <c r="V510" i="26"/>
  <c r="W510" i="26"/>
  <c r="X510" i="26"/>
  <c r="Y510" i="26"/>
  <c r="Z510" i="26"/>
  <c r="AA510" i="26"/>
  <c r="AB510" i="26"/>
  <c r="AC510" i="26"/>
  <c r="AD510" i="26"/>
  <c r="AE510" i="26"/>
  <c r="AF510" i="26"/>
  <c r="AG510" i="26"/>
  <c r="AP510" i="26" s="1"/>
  <c r="AH510" i="26"/>
  <c r="AI510" i="26"/>
  <c r="AR510" i="26" s="1"/>
  <c r="AK510" i="26"/>
  <c r="AN510" i="26"/>
  <c r="AO510" i="26"/>
  <c r="AQ510" i="26"/>
  <c r="T511" i="26"/>
  <c r="U511" i="26"/>
  <c r="AL511" i="26" s="1"/>
  <c r="V511" i="26"/>
  <c r="AM511" i="26" s="1"/>
  <c r="W511" i="26"/>
  <c r="AN511" i="26" s="1"/>
  <c r="X511" i="26"/>
  <c r="Y511" i="26"/>
  <c r="Z511" i="26"/>
  <c r="AA511" i="26"/>
  <c r="AB511" i="26"/>
  <c r="AC511" i="26"/>
  <c r="AD511" i="26"/>
  <c r="AE511" i="26"/>
  <c r="AF511" i="26"/>
  <c r="AG511" i="26"/>
  <c r="AP511" i="26"/>
  <c r="AH511" i="26"/>
  <c r="AI511" i="26"/>
  <c r="AR511" i="26" s="1"/>
  <c r="AK511" i="26"/>
  <c r="AO511" i="26"/>
  <c r="AQ511" i="26"/>
  <c r="T512" i="26"/>
  <c r="U512" i="26"/>
  <c r="V512" i="26"/>
  <c r="AM512" i="26" s="1"/>
  <c r="W512" i="26"/>
  <c r="X512" i="26"/>
  <c r="Y512" i="26"/>
  <c r="Z512" i="26"/>
  <c r="AA512" i="26"/>
  <c r="AB512" i="26"/>
  <c r="AO512" i="26" s="1"/>
  <c r="AC512" i="26"/>
  <c r="AD512" i="26"/>
  <c r="AE512" i="26"/>
  <c r="AF512" i="26"/>
  <c r="AG512" i="26"/>
  <c r="AP512" i="26"/>
  <c r="AH512" i="26"/>
  <c r="AI512" i="26"/>
  <c r="AR512" i="26" s="1"/>
  <c r="AK512" i="26"/>
  <c r="AQ512" i="26"/>
  <c r="T513" i="26"/>
  <c r="U513" i="26"/>
  <c r="V513" i="26"/>
  <c r="W513" i="26"/>
  <c r="X513" i="26"/>
  <c r="AK513" i="26" s="1"/>
  <c r="Y513" i="26"/>
  <c r="AL513" i="26" s="1"/>
  <c r="Z513" i="26"/>
  <c r="AM513" i="26" s="1"/>
  <c r="AA513" i="26"/>
  <c r="AB513" i="26"/>
  <c r="AO513" i="26" s="1"/>
  <c r="AC513" i="26"/>
  <c r="AP513" i="26" s="1"/>
  <c r="AD513" i="26"/>
  <c r="AQ513" i="26" s="1"/>
  <c r="AE513" i="26"/>
  <c r="AR513" i="26" s="1"/>
  <c r="AF513" i="26"/>
  <c r="AG513" i="26"/>
  <c r="AH513" i="26"/>
  <c r="AI513" i="26"/>
  <c r="AN513" i="26"/>
  <c r="T514" i="26"/>
  <c r="U514" i="26"/>
  <c r="AL514" i="26" s="1"/>
  <c r="V514" i="26"/>
  <c r="AM514" i="26" s="1"/>
  <c r="W514" i="26"/>
  <c r="AN514" i="26" s="1"/>
  <c r="X514" i="26"/>
  <c r="Y514" i="26"/>
  <c r="Z514" i="26"/>
  <c r="AA514" i="26"/>
  <c r="AB514" i="26"/>
  <c r="AO514" i="26" s="1"/>
  <c r="AC514" i="26"/>
  <c r="AD514" i="26"/>
  <c r="AE514" i="26"/>
  <c r="AF514" i="26"/>
  <c r="AG514" i="26"/>
  <c r="AP514" i="26" s="1"/>
  <c r="AH514" i="26"/>
  <c r="AQ514" i="26" s="1"/>
  <c r="AI514" i="26"/>
  <c r="AR514" i="26" s="1"/>
  <c r="AK514" i="26"/>
  <c r="T515" i="26"/>
  <c r="U515" i="26"/>
  <c r="V515" i="26"/>
  <c r="W515" i="26"/>
  <c r="AN515" i="26" s="1"/>
  <c r="X515" i="26"/>
  <c r="Y515" i="26"/>
  <c r="Z515" i="26"/>
  <c r="AA515" i="26"/>
  <c r="AB515" i="26"/>
  <c r="AC515" i="26"/>
  <c r="AD515" i="26"/>
  <c r="AE515" i="26"/>
  <c r="AF515" i="26"/>
  <c r="AG515" i="26"/>
  <c r="AH515" i="26"/>
  <c r="AI515" i="26"/>
  <c r="AL515" i="26"/>
  <c r="AM515" i="26"/>
  <c r="AO515" i="26"/>
  <c r="AP515" i="26"/>
  <c r="AQ515" i="26"/>
  <c r="AR515" i="26"/>
  <c r="T516" i="26"/>
  <c r="U516" i="26"/>
  <c r="V516" i="26"/>
  <c r="W516" i="26"/>
  <c r="AN516" i="26" s="1"/>
  <c r="X516" i="26"/>
  <c r="Y516" i="26"/>
  <c r="Z516" i="26"/>
  <c r="AA516" i="26"/>
  <c r="AB516" i="26"/>
  <c r="AC516" i="26"/>
  <c r="AD516" i="26"/>
  <c r="AE516" i="26"/>
  <c r="AF516" i="26"/>
  <c r="AO516" i="26" s="1"/>
  <c r="AG516" i="26"/>
  <c r="AH516" i="26"/>
  <c r="AI516" i="26"/>
  <c r="AK516" i="26"/>
  <c r="AL516" i="26"/>
  <c r="AM516" i="26"/>
  <c r="AP516" i="26"/>
  <c r="AQ516" i="26"/>
  <c r="AR516" i="26"/>
  <c r="T517" i="26"/>
  <c r="U517" i="26"/>
  <c r="AL517" i="26" s="1"/>
  <c r="V517" i="26"/>
  <c r="AM517" i="26" s="1"/>
  <c r="W517" i="26"/>
  <c r="AN517" i="26" s="1"/>
  <c r="X517" i="26"/>
  <c r="AK517" i="26" s="1"/>
  <c r="Y517" i="26"/>
  <c r="Z517" i="26"/>
  <c r="AA517" i="26"/>
  <c r="AB517" i="26"/>
  <c r="AC517" i="26"/>
  <c r="AD517" i="26"/>
  <c r="AE517" i="26"/>
  <c r="AF517" i="26"/>
  <c r="AO517" i="26" s="1"/>
  <c r="AG517" i="26"/>
  <c r="AP517" i="26" s="1"/>
  <c r="AH517" i="26"/>
  <c r="AI517" i="26"/>
  <c r="AR517" i="26" s="1"/>
  <c r="AQ517" i="26"/>
  <c r="T518" i="26"/>
  <c r="U518" i="26"/>
  <c r="V518" i="26"/>
  <c r="W518" i="26"/>
  <c r="AN518" i="26" s="1"/>
  <c r="X518" i="26"/>
  <c r="AK518" i="26" s="1"/>
  <c r="Y518" i="26"/>
  <c r="Z518" i="26"/>
  <c r="AA518" i="26"/>
  <c r="AB518" i="26"/>
  <c r="AO518" i="26" s="1"/>
  <c r="AC518" i="26"/>
  <c r="AD518" i="26"/>
  <c r="AE518" i="26"/>
  <c r="AF518" i="26"/>
  <c r="AG518" i="26"/>
  <c r="AH518" i="26"/>
  <c r="AI518" i="26"/>
  <c r="AR518" i="26" s="1"/>
  <c r="AL518" i="26"/>
  <c r="AP518" i="26"/>
  <c r="AQ518" i="26"/>
  <c r="T519" i="26"/>
  <c r="AK519" i="26" s="1"/>
  <c r="U519" i="26"/>
  <c r="AL519" i="26" s="1"/>
  <c r="V519" i="26"/>
  <c r="W519" i="26"/>
  <c r="AN519" i="26" s="1"/>
  <c r="X519" i="26"/>
  <c r="Y519" i="26"/>
  <c r="Z519" i="26"/>
  <c r="AA519" i="26"/>
  <c r="AB519" i="26"/>
  <c r="AC519" i="26"/>
  <c r="AP519" i="26" s="1"/>
  <c r="AD519" i="26"/>
  <c r="AE519" i="26"/>
  <c r="AR519" i="26" s="1"/>
  <c r="AF519" i="26"/>
  <c r="AO519" i="26" s="1"/>
  <c r="AG519" i="26"/>
  <c r="AH519" i="26"/>
  <c r="AQ519" i="26" s="1"/>
  <c r="AI519" i="26"/>
  <c r="AM519" i="26"/>
  <c r="T520" i="26"/>
  <c r="U520" i="26"/>
  <c r="AL520" i="26" s="1"/>
  <c r="V520" i="26"/>
  <c r="W520" i="26"/>
  <c r="X520" i="26"/>
  <c r="Y520" i="26"/>
  <c r="Z520" i="26"/>
  <c r="AA520" i="26"/>
  <c r="AB520" i="26"/>
  <c r="AC520" i="26"/>
  <c r="AD520" i="26"/>
  <c r="AE520" i="26"/>
  <c r="AF520" i="26"/>
  <c r="AO520" i="26" s="1"/>
  <c r="AG520" i="26"/>
  <c r="AP520" i="26" s="1"/>
  <c r="AH520" i="26"/>
  <c r="AI520" i="26"/>
  <c r="AR520" i="26" s="1"/>
  <c r="AK520" i="26"/>
  <c r="AM520" i="26"/>
  <c r="AN520" i="26"/>
  <c r="AQ520" i="26"/>
  <c r="T521" i="26"/>
  <c r="U521" i="26"/>
  <c r="V521" i="26"/>
  <c r="W521" i="26"/>
  <c r="AN521" i="26" s="1"/>
  <c r="X521" i="26"/>
  <c r="Y521" i="26"/>
  <c r="Z521" i="26"/>
  <c r="AA521" i="26"/>
  <c r="AB521" i="26"/>
  <c r="AC521" i="26"/>
  <c r="AD521" i="26"/>
  <c r="AE521" i="26"/>
  <c r="AF521" i="26"/>
  <c r="AG521" i="26"/>
  <c r="AH521" i="26"/>
  <c r="AI521" i="26"/>
  <c r="AK521" i="26"/>
  <c r="AL521" i="26"/>
  <c r="AM521" i="26"/>
  <c r="AO521" i="26"/>
  <c r="AQ521" i="26"/>
  <c r="AR521" i="26"/>
  <c r="T522" i="26"/>
  <c r="AK522" i="26" s="1"/>
  <c r="U522" i="26"/>
  <c r="AL522" i="26" s="1"/>
  <c r="V522" i="26"/>
  <c r="W522" i="26"/>
  <c r="X522" i="26"/>
  <c r="Y522" i="26"/>
  <c r="Z522" i="26"/>
  <c r="AA522" i="26"/>
  <c r="AB522" i="26"/>
  <c r="AC522" i="26"/>
  <c r="AD522" i="26"/>
  <c r="AE522" i="26"/>
  <c r="AF522" i="26"/>
  <c r="AG522" i="26"/>
  <c r="AP522" i="26" s="1"/>
  <c r="AH522" i="26"/>
  <c r="AI522" i="26"/>
  <c r="AM522" i="26"/>
  <c r="AN522" i="26"/>
  <c r="AO522" i="26"/>
  <c r="AQ522" i="26"/>
  <c r="AR522" i="26"/>
  <c r="T523" i="26"/>
  <c r="U523" i="26"/>
  <c r="V523" i="26"/>
  <c r="AM523" i="26" s="1"/>
  <c r="W523" i="26"/>
  <c r="AN523" i="26" s="1"/>
  <c r="X523" i="26"/>
  <c r="Y523" i="26"/>
  <c r="AL523" i="26" s="1"/>
  <c r="Z523" i="26"/>
  <c r="AA523" i="26"/>
  <c r="AB523" i="26"/>
  <c r="AC523" i="26"/>
  <c r="AD523" i="26"/>
  <c r="AE523" i="26"/>
  <c r="AF523" i="26"/>
  <c r="AO523" i="26" s="1"/>
  <c r="AG523" i="26"/>
  <c r="AP523" i="26" s="1"/>
  <c r="AH523" i="26"/>
  <c r="AQ523" i="26" s="1"/>
  <c r="AI523" i="26"/>
  <c r="AR523" i="26"/>
  <c r="T524" i="26"/>
  <c r="AK524" i="26" s="1"/>
  <c r="U524" i="26"/>
  <c r="AL524" i="26" s="1"/>
  <c r="V524" i="26"/>
  <c r="W524" i="26"/>
  <c r="X524" i="26"/>
  <c r="Y524" i="26"/>
  <c r="Z524" i="26"/>
  <c r="AA524" i="26"/>
  <c r="AB524" i="26"/>
  <c r="AO524" i="26" s="1"/>
  <c r="AC524" i="26"/>
  <c r="AP524" i="26" s="1"/>
  <c r="AD524" i="26"/>
  <c r="AQ524" i="26" s="1"/>
  <c r="AE524" i="26"/>
  <c r="AF524" i="26"/>
  <c r="AG524" i="26"/>
  <c r="AH524" i="26"/>
  <c r="AI524" i="26"/>
  <c r="AM524" i="26"/>
  <c r="AR524" i="26"/>
  <c r="T525" i="26"/>
  <c r="U525" i="26"/>
  <c r="AL525" i="26" s="1"/>
  <c r="V525" i="26"/>
  <c r="AM525" i="26" s="1"/>
  <c r="W525" i="26"/>
  <c r="X525" i="26"/>
  <c r="AK525" i="26" s="1"/>
  <c r="Y525" i="26"/>
  <c r="Z525" i="26"/>
  <c r="AA525" i="26"/>
  <c r="AB525" i="26"/>
  <c r="AC525" i="26"/>
  <c r="AD525" i="26"/>
  <c r="AE525" i="26"/>
  <c r="AF525" i="26"/>
  <c r="AO525" i="26" s="1"/>
  <c r="AG525" i="26"/>
  <c r="AP525" i="26" s="1"/>
  <c r="AH525" i="26"/>
  <c r="AQ525" i="26" s="1"/>
  <c r="AI525" i="26"/>
  <c r="AR525" i="26" s="1"/>
  <c r="AN525" i="26"/>
  <c r="T526" i="26"/>
  <c r="U526" i="26"/>
  <c r="V526" i="26"/>
  <c r="W526" i="26"/>
  <c r="AN526" i="26" s="1"/>
  <c r="X526" i="26"/>
  <c r="Y526" i="26"/>
  <c r="Z526" i="26"/>
  <c r="AA526" i="26"/>
  <c r="AB526" i="26"/>
  <c r="AC526" i="26"/>
  <c r="AD526" i="26"/>
  <c r="AE526" i="26"/>
  <c r="AF526" i="26"/>
  <c r="AG526" i="26"/>
  <c r="AP526" i="26"/>
  <c r="AH526" i="26"/>
  <c r="AQ526" i="26" s="1"/>
  <c r="AI526" i="26"/>
  <c r="AR526" i="26"/>
  <c r="AK526" i="26"/>
  <c r="AM526" i="26"/>
  <c r="AO526" i="26"/>
  <c r="T527" i="26"/>
  <c r="AK527" i="26" s="1"/>
  <c r="U527" i="26"/>
  <c r="V527" i="26"/>
  <c r="W527" i="26"/>
  <c r="X527" i="26"/>
  <c r="Y527" i="26"/>
  <c r="Z527" i="26"/>
  <c r="AA527" i="26"/>
  <c r="AB527" i="26"/>
  <c r="AO527" i="26" s="1"/>
  <c r="AC527" i="26"/>
  <c r="AD527" i="26"/>
  <c r="AE527" i="26"/>
  <c r="AF527" i="26"/>
  <c r="AG527" i="26"/>
  <c r="AP527" i="26"/>
  <c r="AH527" i="26"/>
  <c r="AQ527" i="26" s="1"/>
  <c r="AI527" i="26"/>
  <c r="AM527" i="26"/>
  <c r="AN527" i="26"/>
  <c r="AR527" i="26"/>
  <c r="T528" i="26"/>
  <c r="AK528" i="26" s="1"/>
  <c r="U528" i="26"/>
  <c r="AL528" i="26" s="1"/>
  <c r="V528" i="26"/>
  <c r="AM528" i="26" s="1"/>
  <c r="W528" i="26"/>
  <c r="X528" i="26"/>
  <c r="Y528" i="26"/>
  <c r="Z528" i="26"/>
  <c r="AA528" i="26"/>
  <c r="AB528" i="26"/>
  <c r="AC528" i="26"/>
  <c r="AD528" i="26"/>
  <c r="AE528" i="26"/>
  <c r="AF528" i="26"/>
  <c r="AG528" i="26"/>
  <c r="AP528" i="26"/>
  <c r="AH528" i="26"/>
  <c r="AQ528" i="26" s="1"/>
  <c r="AI528" i="26"/>
  <c r="AR528" i="26" s="1"/>
  <c r="AN528" i="26"/>
  <c r="AO528" i="26"/>
  <c r="T529" i="26"/>
  <c r="AK529" i="26" s="1"/>
  <c r="U529" i="26"/>
  <c r="AL529" i="26" s="1"/>
  <c r="V529" i="26"/>
  <c r="AM529" i="26" s="1"/>
  <c r="W529" i="26"/>
  <c r="X529" i="26"/>
  <c r="Y529" i="26"/>
  <c r="Z529" i="26"/>
  <c r="AA529" i="26"/>
  <c r="AN529" i="26" s="1"/>
  <c r="AB529" i="26"/>
  <c r="AC529" i="26"/>
  <c r="AD529" i="26"/>
  <c r="AE529" i="26"/>
  <c r="AF529" i="26"/>
  <c r="AG529" i="26"/>
  <c r="AP529" i="26"/>
  <c r="AH529" i="26"/>
  <c r="AI529" i="26"/>
  <c r="AR529" i="26" s="1"/>
  <c r="AO529" i="26"/>
  <c r="AQ529" i="26"/>
  <c r="T530" i="26"/>
  <c r="U530" i="26"/>
  <c r="V530" i="26"/>
  <c r="W530" i="26"/>
  <c r="AN530" i="26" s="1"/>
  <c r="X530" i="26"/>
  <c r="Y530" i="26"/>
  <c r="Z530" i="26"/>
  <c r="AM530" i="26" s="1"/>
  <c r="AA530" i="26"/>
  <c r="AB530" i="26"/>
  <c r="AC530" i="26"/>
  <c r="AD530" i="26"/>
  <c r="AQ530" i="26" s="1"/>
  <c r="AE530" i="26"/>
  <c r="AR530" i="26" s="1"/>
  <c r="AF530" i="26"/>
  <c r="AO530" i="26" s="1"/>
  <c r="AG530" i="26"/>
  <c r="AH530" i="26"/>
  <c r="AI530" i="26"/>
  <c r="AK530" i="26"/>
  <c r="T531" i="26"/>
  <c r="AK531" i="26" s="1"/>
  <c r="U531" i="26"/>
  <c r="AL531" i="26"/>
  <c r="V531" i="26"/>
  <c r="AM531" i="26" s="1"/>
  <c r="W531" i="26"/>
  <c r="X531" i="26"/>
  <c r="Y531" i="26"/>
  <c r="Z531" i="26"/>
  <c r="AA531" i="26"/>
  <c r="AB531" i="26"/>
  <c r="AC531" i="26"/>
  <c r="AD531" i="26"/>
  <c r="AE531" i="26"/>
  <c r="AF531" i="26"/>
  <c r="AG531" i="26"/>
  <c r="AP531" i="26"/>
  <c r="AH531" i="26"/>
  <c r="AQ531" i="26" s="1"/>
  <c r="AI531" i="26"/>
  <c r="AR531" i="26" s="1"/>
  <c r="AO531" i="26"/>
  <c r="T532" i="26"/>
  <c r="U532" i="26"/>
  <c r="V532" i="26"/>
  <c r="AM532" i="26" s="1"/>
  <c r="W532" i="26"/>
  <c r="X532" i="26"/>
  <c r="Y532" i="26"/>
  <c r="Z532" i="26"/>
  <c r="AA532" i="26"/>
  <c r="AB532" i="26"/>
  <c r="AC532" i="26"/>
  <c r="AD532" i="26"/>
  <c r="AE532" i="26"/>
  <c r="AF532" i="26"/>
  <c r="AG532" i="26"/>
  <c r="AH532" i="26"/>
  <c r="AI532" i="26"/>
  <c r="AR532" i="26" s="1"/>
  <c r="AK532" i="26"/>
  <c r="AL532" i="26"/>
  <c r="AN532" i="26"/>
  <c r="AO532" i="26"/>
  <c r="AP532" i="26"/>
  <c r="AQ532" i="26"/>
  <c r="T533" i="26"/>
  <c r="U533" i="26"/>
  <c r="V533" i="26"/>
  <c r="AM533" i="26" s="1"/>
  <c r="W533" i="26"/>
  <c r="X533" i="26"/>
  <c r="Y533" i="26"/>
  <c r="Z533" i="26"/>
  <c r="AA533" i="26"/>
  <c r="AB533" i="26"/>
  <c r="AC533" i="26"/>
  <c r="AD533" i="26"/>
  <c r="AQ533" i="26" s="1"/>
  <c r="AE533" i="26"/>
  <c r="AF533" i="26"/>
  <c r="AG533" i="26"/>
  <c r="AH533" i="26"/>
  <c r="AI533" i="26"/>
  <c r="AK533" i="26"/>
  <c r="AL533" i="26"/>
  <c r="AN533" i="26"/>
  <c r="AO533" i="26"/>
  <c r="AP533" i="26"/>
  <c r="AR533" i="26"/>
  <c r="T534" i="26"/>
  <c r="AK534" i="26" s="1"/>
  <c r="U534" i="26"/>
  <c r="AL534" i="26" s="1"/>
  <c r="V534" i="26"/>
  <c r="AM534" i="26" s="1"/>
  <c r="W534" i="26"/>
  <c r="AN534" i="26" s="1"/>
  <c r="X534" i="26"/>
  <c r="Y534" i="26"/>
  <c r="Z534" i="26"/>
  <c r="AA534" i="26"/>
  <c r="AB534" i="26"/>
  <c r="AC534" i="26"/>
  <c r="AD534" i="26"/>
  <c r="AE534" i="26"/>
  <c r="AF534" i="26"/>
  <c r="AG534" i="26"/>
  <c r="AP534" i="26" s="1"/>
  <c r="AH534" i="26"/>
  <c r="AI534" i="26"/>
  <c r="AR534" i="26" s="1"/>
  <c r="AO534" i="26"/>
  <c r="AQ534" i="26"/>
  <c r="T535" i="26"/>
  <c r="U535" i="26"/>
  <c r="V535" i="26"/>
  <c r="W535" i="26"/>
  <c r="X535" i="26"/>
  <c r="Y535" i="26"/>
  <c r="Z535" i="26"/>
  <c r="AA535" i="26"/>
  <c r="AN535" i="26" s="1"/>
  <c r="AB535" i="26"/>
  <c r="AC535" i="26"/>
  <c r="AD535" i="26"/>
  <c r="AE535" i="26"/>
  <c r="AF535" i="26"/>
  <c r="AG535" i="26"/>
  <c r="AH535" i="26"/>
  <c r="AQ535" i="26" s="1"/>
  <c r="AI535" i="26"/>
  <c r="AR535" i="26" s="1"/>
  <c r="AM535" i="26"/>
  <c r="AO535" i="26"/>
  <c r="AP535" i="26"/>
  <c r="T536" i="26"/>
  <c r="U536" i="26"/>
  <c r="V536" i="26"/>
  <c r="AM536" i="26" s="1"/>
  <c r="W536" i="26"/>
  <c r="AN536" i="26" s="1"/>
  <c r="X536" i="26"/>
  <c r="Y536" i="26"/>
  <c r="Z536" i="26"/>
  <c r="AA536" i="26"/>
  <c r="AB536" i="26"/>
  <c r="AC536" i="26"/>
  <c r="AP536" i="26" s="1"/>
  <c r="AD536" i="26"/>
  <c r="AQ536" i="26" s="1"/>
  <c r="AE536" i="26"/>
  <c r="AR536" i="26" s="1"/>
  <c r="AF536" i="26"/>
  <c r="AG536" i="26"/>
  <c r="AH536" i="26"/>
  <c r="AI536" i="26"/>
  <c r="AK536" i="26"/>
  <c r="AO536" i="26"/>
  <c r="T537" i="26"/>
  <c r="AK537" i="26" s="1"/>
  <c r="U537" i="26"/>
  <c r="V537" i="26"/>
  <c r="W537" i="26"/>
  <c r="AN537" i="26" s="1"/>
  <c r="X537" i="26"/>
  <c r="Y537" i="26"/>
  <c r="Z537" i="26"/>
  <c r="AA537" i="26"/>
  <c r="AB537" i="26"/>
  <c r="AC537" i="26"/>
  <c r="AD537" i="26"/>
  <c r="AE537" i="26"/>
  <c r="AF537" i="26"/>
  <c r="AO537" i="26" s="1"/>
  <c r="AG537" i="26"/>
  <c r="AP537" i="26" s="1"/>
  <c r="AH537" i="26"/>
  <c r="AI537" i="26"/>
  <c r="AL537" i="26"/>
  <c r="AM537" i="26"/>
  <c r="T538" i="26"/>
  <c r="U538" i="26"/>
  <c r="V538" i="26"/>
  <c r="W538" i="26"/>
  <c r="AN538" i="26" s="1"/>
  <c r="X538" i="26"/>
  <c r="Y538" i="26"/>
  <c r="Z538" i="26"/>
  <c r="AA538" i="26"/>
  <c r="AB538" i="26"/>
  <c r="AC538" i="26"/>
  <c r="AD538" i="26"/>
  <c r="AE538" i="26"/>
  <c r="AF538" i="26"/>
  <c r="AG538" i="26"/>
  <c r="AH538" i="26"/>
  <c r="AI538" i="26"/>
  <c r="AK538" i="26"/>
  <c r="AL538" i="26"/>
  <c r="AM538" i="26"/>
  <c r="AP538" i="26"/>
  <c r="AQ538" i="26"/>
  <c r="AR538" i="26"/>
  <c r="T539" i="26"/>
  <c r="AK539" i="26" s="1"/>
  <c r="U539" i="26"/>
  <c r="V539" i="26"/>
  <c r="W539" i="26"/>
  <c r="X539" i="26"/>
  <c r="Y539" i="26"/>
  <c r="Z539" i="26"/>
  <c r="AA539" i="26"/>
  <c r="AB539" i="26"/>
  <c r="AC539" i="26"/>
  <c r="AD539" i="26"/>
  <c r="AE539" i="26"/>
  <c r="AF539" i="26"/>
  <c r="AO539" i="26" s="1"/>
  <c r="AG539" i="26"/>
  <c r="AH539" i="26"/>
  <c r="AI539" i="26"/>
  <c r="AL539" i="26"/>
  <c r="AM539" i="26"/>
  <c r="AN539" i="26"/>
  <c r="AP539" i="26"/>
  <c r="AQ539" i="26"/>
  <c r="AR539" i="26"/>
  <c r="T540" i="26"/>
  <c r="U540" i="26"/>
  <c r="AL540" i="26" s="1"/>
  <c r="V540" i="26"/>
  <c r="AM540" i="26" s="1"/>
  <c r="W540" i="26"/>
  <c r="AN540" i="26" s="1"/>
  <c r="X540" i="26"/>
  <c r="AK540" i="26" s="1"/>
  <c r="Y540" i="26"/>
  <c r="Z540" i="26"/>
  <c r="AA540" i="26"/>
  <c r="AB540" i="26"/>
  <c r="AC540" i="26"/>
  <c r="AD540" i="26"/>
  <c r="AE540" i="26"/>
  <c r="AF540" i="26"/>
  <c r="AO540" i="26" s="1"/>
  <c r="AG540" i="26"/>
  <c r="AP540" i="26" s="1"/>
  <c r="AH540" i="26"/>
  <c r="AI540" i="26"/>
  <c r="AR540" i="26" s="1"/>
  <c r="AQ540" i="26"/>
  <c r="T541" i="26"/>
  <c r="U541" i="26"/>
  <c r="V541" i="26"/>
  <c r="W541" i="26"/>
  <c r="X541" i="26"/>
  <c r="Y541" i="26"/>
  <c r="Z541" i="26"/>
  <c r="AA541" i="26"/>
  <c r="AB541" i="26"/>
  <c r="AO541" i="26" s="1"/>
  <c r="AC541" i="26"/>
  <c r="AD541" i="26"/>
  <c r="AE541" i="26"/>
  <c r="AF541" i="26"/>
  <c r="AG541" i="26"/>
  <c r="AH541" i="26"/>
  <c r="AI541" i="26"/>
  <c r="AK541" i="26"/>
  <c r="AP541" i="26"/>
  <c r="AQ541" i="26"/>
  <c r="AR541" i="26"/>
  <c r="T542" i="26"/>
  <c r="U542" i="26"/>
  <c r="V542" i="26"/>
  <c r="AM542" i="26" s="1"/>
  <c r="W542" i="26"/>
  <c r="X542" i="26"/>
  <c r="Y542" i="26"/>
  <c r="Z542" i="26"/>
  <c r="AA542" i="26"/>
  <c r="AB542" i="26"/>
  <c r="AC542" i="26"/>
  <c r="AD542" i="26"/>
  <c r="AE542" i="26"/>
  <c r="AR542" i="26" s="1"/>
  <c r="AF542" i="26"/>
  <c r="AO542" i="26" s="1"/>
  <c r="AG542" i="26"/>
  <c r="AH542" i="26"/>
  <c r="AI542" i="26"/>
  <c r="AL542" i="26"/>
  <c r="AP542" i="26"/>
  <c r="T543" i="26"/>
  <c r="U543" i="26"/>
  <c r="AL543" i="26" s="1"/>
  <c r="V543" i="26"/>
  <c r="W543" i="26"/>
  <c r="AN543" i="26" s="1"/>
  <c r="X543" i="26"/>
  <c r="AK543" i="26" s="1"/>
  <c r="Y543" i="26"/>
  <c r="Z543" i="26"/>
  <c r="AA543" i="26"/>
  <c r="AB543" i="26"/>
  <c r="AO543" i="26" s="1"/>
  <c r="AC543" i="26"/>
  <c r="AD543" i="26"/>
  <c r="AE543" i="26"/>
  <c r="AF543" i="26"/>
  <c r="AG543" i="26"/>
  <c r="AH543" i="26"/>
  <c r="AI543" i="26"/>
  <c r="AR543" i="26" s="1"/>
  <c r="AM543" i="26"/>
  <c r="AQ543" i="26"/>
  <c r="T544" i="26"/>
  <c r="U544" i="26"/>
  <c r="V544" i="26"/>
  <c r="W544" i="26"/>
  <c r="AN544" i="26" s="1"/>
  <c r="X544" i="26"/>
  <c r="Y544" i="26"/>
  <c r="Z544" i="26"/>
  <c r="AM544" i="26" s="1"/>
  <c r="AA544" i="26"/>
  <c r="AB544" i="26"/>
  <c r="AC544" i="26"/>
  <c r="AD544" i="26"/>
  <c r="AE544" i="26"/>
  <c r="AF544" i="26"/>
  <c r="AG544" i="26"/>
  <c r="AH544" i="26"/>
  <c r="AI544" i="26"/>
  <c r="AL544" i="26"/>
  <c r="AQ544" i="26"/>
  <c r="AR544" i="26"/>
  <c r="T545" i="26"/>
  <c r="AK545" i="26" s="1"/>
  <c r="U545" i="26"/>
  <c r="AL545" i="26" s="1"/>
  <c r="V545" i="26"/>
  <c r="W545" i="26"/>
  <c r="X545" i="26"/>
  <c r="Y545" i="26"/>
  <c r="Z545" i="26"/>
  <c r="AA545" i="26"/>
  <c r="AB545" i="26"/>
  <c r="AC545" i="26"/>
  <c r="AD545" i="26"/>
  <c r="AE545" i="26"/>
  <c r="AF545" i="26"/>
  <c r="AO545" i="26" s="1"/>
  <c r="AG545" i="26"/>
  <c r="AH545" i="26"/>
  <c r="AQ545" i="26" s="1"/>
  <c r="AI545" i="26"/>
  <c r="AR545" i="26" s="1"/>
  <c r="AM545" i="26"/>
  <c r="AN545" i="26"/>
  <c r="AP545" i="26"/>
  <c r="T546" i="26"/>
  <c r="AK546" i="26" s="1"/>
  <c r="U546" i="26"/>
  <c r="V546" i="26"/>
  <c r="W546" i="26"/>
  <c r="X546" i="26"/>
  <c r="Y546" i="26"/>
  <c r="AL546" i="26" s="1"/>
  <c r="Z546" i="26"/>
  <c r="AA546" i="26"/>
  <c r="AB546" i="26"/>
  <c r="AC546" i="26"/>
  <c r="AD546" i="26"/>
  <c r="AE546" i="26"/>
  <c r="AF546" i="26"/>
  <c r="AG546" i="26"/>
  <c r="AP546" i="26" s="1"/>
  <c r="AH546" i="26"/>
  <c r="AQ546" i="26" s="1"/>
  <c r="AI546" i="26"/>
  <c r="AM546" i="26"/>
  <c r="AN546" i="26"/>
  <c r="AO546" i="26"/>
  <c r="AR546" i="26"/>
  <c r="T547" i="26"/>
  <c r="U547" i="26"/>
  <c r="AL547" i="26" s="1"/>
  <c r="V547" i="26"/>
  <c r="W547" i="26"/>
  <c r="AN547" i="26" s="1"/>
  <c r="X547" i="26"/>
  <c r="AK547" i="26" s="1"/>
  <c r="Y547" i="26"/>
  <c r="Z547" i="26"/>
  <c r="AA547" i="26"/>
  <c r="AB547" i="26"/>
  <c r="AO547" i="26" s="1"/>
  <c r="AC547" i="26"/>
  <c r="AD547" i="26"/>
  <c r="AE547" i="26"/>
  <c r="AF547" i="26"/>
  <c r="AG547" i="26"/>
  <c r="AH547" i="26"/>
  <c r="AI547" i="26"/>
  <c r="AM547" i="26"/>
  <c r="AP547" i="26"/>
  <c r="AQ547" i="26"/>
  <c r="AR547" i="26"/>
  <c r="T548" i="26"/>
  <c r="AK548" i="26" s="1"/>
  <c r="U548" i="26"/>
  <c r="V548" i="26"/>
  <c r="W548" i="26"/>
  <c r="AN548" i="26" s="1"/>
  <c r="X548" i="26"/>
  <c r="Y548" i="26"/>
  <c r="Z548" i="26"/>
  <c r="AA548" i="26"/>
  <c r="AB548" i="26"/>
  <c r="AC548" i="26"/>
  <c r="AD548" i="26"/>
  <c r="AE548" i="26"/>
  <c r="AR548" i="26" s="1"/>
  <c r="AF548" i="26"/>
  <c r="AO548" i="26" s="1"/>
  <c r="AG548" i="26"/>
  <c r="AP548" i="26" s="1"/>
  <c r="AH548" i="26"/>
  <c r="AQ548" i="26" s="1"/>
  <c r="AI548" i="26"/>
  <c r="T549" i="26"/>
  <c r="U549" i="26"/>
  <c r="V549" i="26"/>
  <c r="W549" i="26"/>
  <c r="X549" i="26"/>
  <c r="Y549" i="26"/>
  <c r="Z549" i="26"/>
  <c r="AA549" i="26"/>
  <c r="AB549" i="26"/>
  <c r="AC549" i="26"/>
  <c r="AP549" i="26" s="1"/>
  <c r="AD549" i="26"/>
  <c r="AE549" i="26"/>
  <c r="AF549" i="26"/>
  <c r="AO549" i="26" s="1"/>
  <c r="AG549" i="26"/>
  <c r="AH549" i="26"/>
  <c r="AQ549" i="26" s="1"/>
  <c r="AI549" i="26"/>
  <c r="AK549" i="26"/>
  <c r="AL549" i="26"/>
  <c r="AM549" i="26"/>
  <c r="AN549" i="26"/>
  <c r="AR549" i="26"/>
  <c r="T550" i="26"/>
  <c r="AK550" i="26" s="1"/>
  <c r="U550" i="26"/>
  <c r="V550" i="26"/>
  <c r="W550" i="26"/>
  <c r="X550" i="26"/>
  <c r="Y550" i="26"/>
  <c r="Z550" i="26"/>
  <c r="AA550" i="26"/>
  <c r="AB550" i="26"/>
  <c r="AC550" i="26"/>
  <c r="AD550" i="26"/>
  <c r="AE550" i="26"/>
  <c r="AF550" i="26"/>
  <c r="AG550" i="26"/>
  <c r="AP550" i="26" s="1"/>
  <c r="AH550" i="26"/>
  <c r="AQ550" i="26" s="1"/>
  <c r="AI550" i="26"/>
  <c r="AM550" i="26"/>
  <c r="AN550" i="26"/>
  <c r="AO550" i="26"/>
  <c r="AR550" i="26"/>
  <c r="T551" i="26"/>
  <c r="AK551" i="26" s="1"/>
  <c r="U551" i="26"/>
  <c r="V551" i="26"/>
  <c r="W551" i="26"/>
  <c r="X551" i="26"/>
  <c r="Y551" i="26"/>
  <c r="Z551" i="26"/>
  <c r="AM551" i="26" s="1"/>
  <c r="AA551" i="26"/>
  <c r="AB551" i="26"/>
  <c r="AO551" i="26" s="1"/>
  <c r="AC551" i="26"/>
  <c r="AD551" i="26"/>
  <c r="AE551" i="26"/>
  <c r="AF551" i="26"/>
  <c r="AG551" i="26"/>
  <c r="AH551" i="26"/>
  <c r="AQ551" i="26" s="1"/>
  <c r="AI551" i="26"/>
  <c r="AR551" i="26" s="1"/>
  <c r="AN551" i="26"/>
  <c r="T552" i="26"/>
  <c r="U552" i="26"/>
  <c r="V552" i="26"/>
  <c r="W552" i="26"/>
  <c r="X552" i="26"/>
  <c r="Y552" i="26"/>
  <c r="Z552" i="26"/>
  <c r="AA552" i="26"/>
  <c r="AB552" i="26"/>
  <c r="AC552" i="26"/>
  <c r="AD552" i="26"/>
  <c r="AE552" i="26"/>
  <c r="AF552" i="26"/>
  <c r="AO552" i="26" s="1"/>
  <c r="AG552" i="26"/>
  <c r="AH552" i="26"/>
  <c r="AQ552" i="26" s="1"/>
  <c r="AI552" i="26"/>
  <c r="AR552" i="26" s="1"/>
  <c r="AK552" i="26"/>
  <c r="AM552" i="26"/>
  <c r="AN552" i="26"/>
  <c r="AP552" i="26"/>
  <c r="T553" i="26"/>
  <c r="U553" i="26"/>
  <c r="V553" i="26"/>
  <c r="AM553" i="26" s="1"/>
  <c r="W553" i="26"/>
  <c r="X553" i="26"/>
  <c r="Y553" i="26"/>
  <c r="AL553" i="26" s="1"/>
  <c r="Z553" i="26"/>
  <c r="AA553" i="26"/>
  <c r="AB553" i="26"/>
  <c r="AC553" i="26"/>
  <c r="AD553" i="26"/>
  <c r="AE553" i="26"/>
  <c r="AF553" i="26"/>
  <c r="AG553" i="26"/>
  <c r="AH553" i="26"/>
  <c r="AI553" i="26"/>
  <c r="AK553" i="26"/>
  <c r="AN553" i="26"/>
  <c r="AO553" i="26"/>
  <c r="AP553" i="26"/>
  <c r="AQ553" i="26"/>
  <c r="AR553" i="26"/>
  <c r="T554" i="26"/>
  <c r="U554" i="26"/>
  <c r="AL554" i="26" s="1"/>
  <c r="V554" i="26"/>
  <c r="AM554" i="26" s="1"/>
  <c r="W554" i="26"/>
  <c r="AN554" i="26" s="1"/>
  <c r="X554" i="26"/>
  <c r="Y554" i="26"/>
  <c r="Z554" i="26"/>
  <c r="AA554" i="26"/>
  <c r="AB554" i="26"/>
  <c r="AC554" i="26"/>
  <c r="AD554" i="26"/>
  <c r="AQ554" i="26" s="1"/>
  <c r="AE554" i="26"/>
  <c r="AF554" i="26"/>
  <c r="AG554" i="26"/>
  <c r="AP554" i="26" s="1"/>
  <c r="AH554" i="26"/>
  <c r="AI554" i="26"/>
  <c r="AK554" i="26"/>
  <c r="AO554" i="26"/>
  <c r="AR554" i="26"/>
  <c r="T555" i="26"/>
  <c r="AK555" i="26" s="1"/>
  <c r="U555" i="26"/>
  <c r="V555" i="26"/>
  <c r="W555" i="26"/>
  <c r="X555" i="26"/>
  <c r="Y555" i="26"/>
  <c r="AL555" i="26" s="1"/>
  <c r="Z555" i="26"/>
  <c r="AA555" i="26"/>
  <c r="AB555" i="26"/>
  <c r="AC555" i="26"/>
  <c r="AD555" i="26"/>
  <c r="AE555" i="26"/>
  <c r="AF555" i="26"/>
  <c r="AG555" i="26"/>
  <c r="AP555" i="26" s="1"/>
  <c r="AH555" i="26"/>
  <c r="AI555" i="26"/>
  <c r="AO555" i="26"/>
  <c r="T556" i="26"/>
  <c r="U556" i="26"/>
  <c r="V556" i="26"/>
  <c r="W556" i="26"/>
  <c r="X556" i="26"/>
  <c r="Y556" i="26"/>
  <c r="Z556" i="26"/>
  <c r="AA556" i="26"/>
  <c r="AB556" i="26"/>
  <c r="AC556" i="26"/>
  <c r="AP556" i="26" s="1"/>
  <c r="AD556" i="26"/>
  <c r="AE556" i="26"/>
  <c r="AF556" i="26"/>
  <c r="AG556" i="26"/>
  <c r="AH556" i="26"/>
  <c r="AQ556" i="26" s="1"/>
  <c r="AI556" i="26"/>
  <c r="AR556" i="26" s="1"/>
  <c r="AK556" i="26"/>
  <c r="AM556" i="26"/>
  <c r="AN556" i="26"/>
  <c r="AO556" i="26"/>
  <c r="T557" i="26"/>
  <c r="AK557" i="26" s="1"/>
  <c r="U557" i="26"/>
  <c r="AL557" i="26" s="1"/>
  <c r="V557" i="26"/>
  <c r="W557" i="26"/>
  <c r="AN557" i="26" s="1"/>
  <c r="X557" i="26"/>
  <c r="Y557" i="26"/>
  <c r="Z557" i="26"/>
  <c r="AA557" i="26"/>
  <c r="AB557" i="26"/>
  <c r="AC557" i="26"/>
  <c r="AD557" i="26"/>
  <c r="AE557" i="26"/>
  <c r="AF557" i="26"/>
  <c r="AG557" i="26"/>
  <c r="AH557" i="26"/>
  <c r="AI557" i="26"/>
  <c r="AR557" i="26" s="1"/>
  <c r="AM557" i="26"/>
  <c r="AO557" i="26"/>
  <c r="AP557" i="26"/>
  <c r="AQ557" i="26"/>
  <c r="T558" i="26"/>
  <c r="AK558" i="26" s="1"/>
  <c r="U558" i="26"/>
  <c r="V558" i="26"/>
  <c r="W558" i="26"/>
  <c r="X558" i="26"/>
  <c r="Y558" i="26"/>
  <c r="Z558" i="26"/>
  <c r="AM558" i="26" s="1"/>
  <c r="AA558" i="26"/>
  <c r="AN558" i="26" s="1"/>
  <c r="AB558" i="26"/>
  <c r="AC558" i="26"/>
  <c r="AD558" i="26"/>
  <c r="AE558" i="26"/>
  <c r="AF558" i="26"/>
  <c r="AG558" i="26"/>
  <c r="AP558" i="26" s="1"/>
  <c r="AH558" i="26"/>
  <c r="AQ558" i="26" s="1"/>
  <c r="AI558" i="26"/>
  <c r="AO558" i="26"/>
  <c r="AR558" i="26"/>
  <c r="T559" i="26"/>
  <c r="U559" i="26"/>
  <c r="V559" i="26"/>
  <c r="W559" i="26"/>
  <c r="X559" i="26"/>
  <c r="Y559" i="26"/>
  <c r="Z559" i="26"/>
  <c r="AA559" i="26"/>
  <c r="AB559" i="26"/>
  <c r="AC559" i="26"/>
  <c r="AD559" i="26"/>
  <c r="AQ559" i="26" s="1"/>
  <c r="AE559" i="26"/>
  <c r="AR559" i="26" s="1"/>
  <c r="AF559" i="26"/>
  <c r="AG559" i="26"/>
  <c r="AP559" i="26" s="1"/>
  <c r="AH559" i="26"/>
  <c r="AI559" i="26"/>
  <c r="AL559" i="26"/>
  <c r="AM559" i="26"/>
  <c r="T560" i="26"/>
  <c r="U560" i="26"/>
  <c r="V560" i="26"/>
  <c r="W560" i="26"/>
  <c r="X560" i="26"/>
  <c r="Y560" i="26"/>
  <c r="Z560" i="26"/>
  <c r="AA560" i="26"/>
  <c r="AB560" i="26"/>
  <c r="AC560" i="26"/>
  <c r="AD560" i="26"/>
  <c r="AE560" i="26"/>
  <c r="AF560" i="26"/>
  <c r="AO560" i="26" s="1"/>
  <c r="AG560" i="26"/>
  <c r="AP560" i="26" s="1"/>
  <c r="AH560" i="26"/>
  <c r="AI560" i="26"/>
  <c r="AR560" i="26" s="1"/>
  <c r="AK560" i="26"/>
  <c r="AL560" i="26"/>
  <c r="AM560" i="26"/>
  <c r="AQ560" i="26"/>
  <c r="T561" i="26"/>
  <c r="U561" i="26"/>
  <c r="V561" i="26"/>
  <c r="W561" i="26"/>
  <c r="X561" i="26"/>
  <c r="Y561" i="26"/>
  <c r="Z561" i="26"/>
  <c r="AA561" i="26"/>
  <c r="AB561" i="26"/>
  <c r="AC561" i="26"/>
  <c r="AD561" i="26"/>
  <c r="AE561" i="26"/>
  <c r="AF561" i="26"/>
  <c r="AG561" i="26"/>
  <c r="AH561" i="26"/>
  <c r="AI561" i="26"/>
  <c r="AR561" i="26" s="1"/>
  <c r="AK561" i="26"/>
  <c r="AL561" i="26"/>
  <c r="AN561" i="26"/>
  <c r="AO561" i="26"/>
  <c r="AP561" i="26"/>
  <c r="AQ561" i="26"/>
  <c r="T562" i="26"/>
  <c r="U562" i="26"/>
  <c r="V562" i="26"/>
  <c r="AM562" i="26" s="1"/>
  <c r="W562" i="26"/>
  <c r="AN562" i="26" s="1"/>
  <c r="X562" i="26"/>
  <c r="Y562" i="26"/>
  <c r="AL562" i="26" s="1"/>
  <c r="Z562" i="26"/>
  <c r="AA562" i="26"/>
  <c r="AB562" i="26"/>
  <c r="AC562" i="26"/>
  <c r="AD562" i="26"/>
  <c r="AE562" i="26"/>
  <c r="AF562" i="26"/>
  <c r="AO562" i="26" s="1"/>
  <c r="AG562" i="26"/>
  <c r="AH562" i="26"/>
  <c r="AI562" i="26"/>
  <c r="AR562" i="26" s="1"/>
  <c r="AK562" i="26"/>
  <c r="AP562" i="26"/>
  <c r="AQ562" i="26"/>
  <c r="T563" i="26"/>
  <c r="AK563" i="26" s="1"/>
  <c r="U563" i="26"/>
  <c r="V563" i="26"/>
  <c r="AM563" i="26" s="1"/>
  <c r="W563" i="26"/>
  <c r="X563" i="26"/>
  <c r="Y563" i="26"/>
  <c r="Z563" i="26"/>
  <c r="AA563" i="26"/>
  <c r="AB563" i="26"/>
  <c r="AC563" i="26"/>
  <c r="AD563" i="26"/>
  <c r="AE563" i="26"/>
  <c r="AF563" i="26"/>
  <c r="AO563" i="26" s="1"/>
  <c r="AG563" i="26"/>
  <c r="AH563" i="26"/>
  <c r="AI563" i="26"/>
  <c r="AR563" i="26" s="1"/>
  <c r="AL563" i="26"/>
  <c r="AP563" i="26"/>
  <c r="T564" i="26"/>
  <c r="U564" i="26"/>
  <c r="V564" i="26"/>
  <c r="W564" i="26"/>
  <c r="X564" i="26"/>
  <c r="Y564" i="26"/>
  <c r="Z564" i="26"/>
  <c r="AA564" i="26"/>
  <c r="AB564" i="26"/>
  <c r="AC564" i="26"/>
  <c r="AD564" i="26"/>
  <c r="AE564" i="26"/>
  <c r="AF564" i="26"/>
  <c r="AG564" i="26"/>
  <c r="AP564" i="26" s="1"/>
  <c r="AH564" i="26"/>
  <c r="AI564" i="26"/>
  <c r="AR564" i="26" s="1"/>
  <c r="AK564" i="26"/>
  <c r="AM564" i="26"/>
  <c r="AN564" i="26"/>
  <c r="AO564" i="26"/>
  <c r="AQ564" i="26"/>
  <c r="T565" i="26"/>
  <c r="AK565" i="26" s="1"/>
  <c r="U565" i="26"/>
  <c r="V565" i="26"/>
  <c r="W565" i="26"/>
  <c r="X565" i="26"/>
  <c r="Y565" i="26"/>
  <c r="Z565" i="26"/>
  <c r="AA565" i="26"/>
  <c r="AB565" i="26"/>
  <c r="AC565" i="26"/>
  <c r="AD565" i="26"/>
  <c r="AE565" i="26"/>
  <c r="AF565" i="26"/>
  <c r="AG565" i="26"/>
  <c r="AP565" i="26" s="1"/>
  <c r="AH565" i="26"/>
  <c r="AI565" i="26"/>
  <c r="AL565" i="26"/>
  <c r="AM565" i="26"/>
  <c r="AN565" i="26"/>
  <c r="AQ565" i="26"/>
  <c r="AR565" i="26"/>
  <c r="T566" i="26"/>
  <c r="AK566" i="26" s="1"/>
  <c r="U566" i="26"/>
  <c r="AL566" i="26" s="1"/>
  <c r="V566" i="26"/>
  <c r="AM566" i="26" s="1"/>
  <c r="W566" i="26"/>
  <c r="AN566" i="26" s="1"/>
  <c r="X566" i="26"/>
  <c r="Y566" i="26"/>
  <c r="Z566" i="26"/>
  <c r="AA566" i="26"/>
  <c r="AB566" i="26"/>
  <c r="AC566" i="26"/>
  <c r="AD566" i="26"/>
  <c r="AE566" i="26"/>
  <c r="AF566" i="26"/>
  <c r="AO566" i="26" s="1"/>
  <c r="AG566" i="26"/>
  <c r="AP566" i="26" s="1"/>
  <c r="AH566" i="26"/>
  <c r="AI566" i="26"/>
  <c r="AR566" i="26"/>
  <c r="T567" i="26"/>
  <c r="U567" i="26"/>
  <c r="V567" i="26"/>
  <c r="W567" i="26"/>
  <c r="AN567" i="26" s="1"/>
  <c r="X567" i="26"/>
  <c r="Y567" i="26"/>
  <c r="AL567" i="26" s="1"/>
  <c r="Z567" i="26"/>
  <c r="AM567" i="26" s="1"/>
  <c r="AA567" i="26"/>
  <c r="AB567" i="26"/>
  <c r="AO567" i="26" s="1"/>
  <c r="AC567" i="26"/>
  <c r="AP567" i="26" s="1"/>
  <c r="AD567" i="26"/>
  <c r="AE567" i="26"/>
  <c r="AF567" i="26"/>
  <c r="AG567" i="26"/>
  <c r="AH567" i="26"/>
  <c r="AI567" i="26"/>
  <c r="AQ567" i="26"/>
  <c r="AR567" i="26"/>
  <c r="T568" i="26"/>
  <c r="U568" i="26"/>
  <c r="V568" i="26"/>
  <c r="W568" i="26"/>
  <c r="X568" i="26"/>
  <c r="AK568" i="26" s="1"/>
  <c r="Y568" i="26"/>
  <c r="Z568" i="26"/>
  <c r="AA568" i="26"/>
  <c r="AN568" i="26" s="1"/>
  <c r="AB568" i="26"/>
  <c r="AC568" i="26"/>
  <c r="AD568" i="26"/>
  <c r="AQ568" i="26" s="1"/>
  <c r="AE568" i="26"/>
  <c r="AF568" i="26"/>
  <c r="AO568" i="26" s="1"/>
  <c r="AG568" i="26"/>
  <c r="AH568" i="26"/>
  <c r="AI568" i="26"/>
  <c r="AR568" i="26" s="1"/>
  <c r="AL568" i="26"/>
  <c r="AM568" i="26"/>
  <c r="T569" i="26"/>
  <c r="U569" i="26"/>
  <c r="V569" i="26"/>
  <c r="AM569" i="26" s="1"/>
  <c r="W569" i="26"/>
  <c r="X569" i="26"/>
  <c r="Y569" i="26"/>
  <c r="Z569" i="26"/>
  <c r="AA569" i="26"/>
  <c r="AB569" i="26"/>
  <c r="AC569" i="26"/>
  <c r="AD569" i="26"/>
  <c r="AE569" i="26"/>
  <c r="AF569" i="26"/>
  <c r="AG569" i="26"/>
  <c r="AP569" i="26" s="1"/>
  <c r="AH569" i="26"/>
  <c r="AI569" i="26"/>
  <c r="AR569" i="26" s="1"/>
  <c r="AK569" i="26"/>
  <c r="AL569" i="26"/>
  <c r="AN569" i="26"/>
  <c r="AO569" i="26"/>
  <c r="AQ569" i="26"/>
  <c r="T570" i="26"/>
  <c r="AK570" i="26" s="1"/>
  <c r="U570" i="26"/>
  <c r="V570" i="26"/>
  <c r="W570" i="26"/>
  <c r="X570" i="26"/>
  <c r="Y570" i="26"/>
  <c r="Z570" i="26"/>
  <c r="AA570" i="26"/>
  <c r="AB570" i="26"/>
  <c r="AC570" i="26"/>
  <c r="AD570" i="26"/>
  <c r="AE570" i="26"/>
  <c r="AF570" i="26"/>
  <c r="AG570" i="26"/>
  <c r="AH570" i="26"/>
  <c r="AQ570" i="26" s="1"/>
  <c r="AI570" i="26"/>
  <c r="AL570" i="26"/>
  <c r="AM570" i="26"/>
  <c r="AN570" i="26"/>
  <c r="AO570" i="26"/>
  <c r="AP570" i="26"/>
  <c r="AR570" i="26"/>
  <c r="T571" i="26"/>
  <c r="AK571" i="26" s="1"/>
  <c r="U571" i="26"/>
  <c r="AL571" i="26" s="1"/>
  <c r="V571" i="26"/>
  <c r="W571" i="26"/>
  <c r="AN571" i="26" s="1"/>
  <c r="X571" i="26"/>
  <c r="Y571" i="26"/>
  <c r="Z571" i="26"/>
  <c r="AA571" i="26"/>
  <c r="AB571" i="26"/>
  <c r="AC571" i="26"/>
  <c r="AD571" i="26"/>
  <c r="AE571" i="26"/>
  <c r="AF571" i="26"/>
  <c r="AG571" i="26"/>
  <c r="AH571" i="26"/>
  <c r="AI571" i="26"/>
  <c r="AM571" i="26"/>
  <c r="AO571" i="26"/>
  <c r="AQ571" i="26"/>
  <c r="AR571" i="26"/>
  <c r="T572" i="26"/>
  <c r="U572" i="26"/>
  <c r="V572" i="26"/>
  <c r="W572" i="26"/>
  <c r="AN572" i="26" s="1"/>
  <c r="X572" i="26"/>
  <c r="Y572" i="26"/>
  <c r="Z572" i="26"/>
  <c r="AM572" i="26" s="1"/>
  <c r="AA572" i="26"/>
  <c r="AB572" i="26"/>
  <c r="AC572" i="26"/>
  <c r="AD572" i="26"/>
  <c r="AE572" i="26"/>
  <c r="AF572" i="26"/>
  <c r="AO572" i="26" s="1"/>
  <c r="AG572" i="26"/>
  <c r="AH572" i="26"/>
  <c r="AI572" i="26"/>
  <c r="AR572" i="26" s="1"/>
  <c r="T573" i="26"/>
  <c r="U573" i="26"/>
  <c r="V573" i="26"/>
  <c r="W573" i="26"/>
  <c r="X573" i="26"/>
  <c r="Y573" i="26"/>
  <c r="Z573" i="26"/>
  <c r="AA573" i="26"/>
  <c r="AB573" i="26"/>
  <c r="AC573" i="26"/>
  <c r="AD573" i="26"/>
  <c r="AE573" i="26"/>
  <c r="AF573" i="26"/>
  <c r="AO573" i="26" s="1"/>
  <c r="AG573" i="26"/>
  <c r="AH573" i="26"/>
  <c r="AQ573" i="26" s="1"/>
  <c r="AI573" i="26"/>
  <c r="AR573" i="26" s="1"/>
  <c r="AK573" i="26"/>
  <c r="AM573" i="26"/>
  <c r="AN573" i="26"/>
  <c r="AP573" i="26"/>
  <c r="T574" i="26"/>
  <c r="U574" i="26"/>
  <c r="V574" i="26"/>
  <c r="W574" i="26"/>
  <c r="X574" i="26"/>
  <c r="Y574" i="26"/>
  <c r="Z574" i="26"/>
  <c r="AA574" i="26"/>
  <c r="AB574" i="26"/>
  <c r="AC574" i="26"/>
  <c r="AD574" i="26"/>
  <c r="AE574" i="26"/>
  <c r="AF574" i="26"/>
  <c r="AG574" i="26"/>
  <c r="AH574" i="26"/>
  <c r="AQ574" i="26" s="1"/>
  <c r="AI574" i="26"/>
  <c r="AK574" i="26"/>
  <c r="AL574" i="26"/>
  <c r="AN574" i="26"/>
  <c r="AO574" i="26"/>
  <c r="AP574" i="26"/>
  <c r="AR574" i="26"/>
  <c r="T575" i="26"/>
  <c r="U575" i="26"/>
  <c r="V575" i="26"/>
  <c r="W575" i="26"/>
  <c r="AN575" i="26" s="1"/>
  <c r="X575" i="26"/>
  <c r="AK575" i="26" s="1"/>
  <c r="Y575" i="26"/>
  <c r="Z575" i="26"/>
  <c r="AA575" i="26"/>
  <c r="AB575" i="26"/>
  <c r="AC575" i="26"/>
  <c r="AD575" i="26"/>
  <c r="AE575" i="26"/>
  <c r="AF575" i="26"/>
  <c r="AO575" i="26" s="1"/>
  <c r="AG575" i="26"/>
  <c r="AP575" i="26" s="1"/>
  <c r="AH575" i="26"/>
  <c r="AQ575" i="26"/>
  <c r="AI575" i="26"/>
  <c r="AR575" i="26"/>
  <c r="AM575" i="26"/>
  <c r="T576" i="26"/>
  <c r="U576" i="26"/>
  <c r="AL576" i="26" s="1"/>
  <c r="V576" i="26"/>
  <c r="W576" i="26"/>
  <c r="X576" i="26"/>
  <c r="Y576" i="26"/>
  <c r="Z576" i="26"/>
  <c r="AA576" i="26"/>
  <c r="AB576" i="26"/>
  <c r="AC576" i="26"/>
  <c r="AP576" i="26" s="1"/>
  <c r="AD576" i="26"/>
  <c r="AE576" i="26"/>
  <c r="AR576" i="26" s="1"/>
  <c r="AF576" i="26"/>
  <c r="AG576" i="26"/>
  <c r="AH576" i="26"/>
  <c r="AI576" i="26"/>
  <c r="AK576" i="26"/>
  <c r="AO576" i="26"/>
  <c r="AQ576" i="26"/>
  <c r="T577" i="26"/>
  <c r="U577" i="26"/>
  <c r="V577" i="26"/>
  <c r="W577" i="26"/>
  <c r="AN577" i="26" s="1"/>
  <c r="X577" i="26"/>
  <c r="Y577" i="26"/>
  <c r="Z577" i="26"/>
  <c r="AA577" i="26"/>
  <c r="AB577" i="26"/>
  <c r="AC577" i="26"/>
  <c r="AD577" i="26"/>
  <c r="AQ577" i="26" s="1"/>
  <c r="AE577" i="26"/>
  <c r="AF577" i="26"/>
  <c r="AO577" i="26" s="1"/>
  <c r="AG577" i="26"/>
  <c r="AH577" i="26"/>
  <c r="AI577" i="26"/>
  <c r="AK577" i="26"/>
  <c r="AL577" i="26"/>
  <c r="AP577" i="26"/>
  <c r="T578" i="26"/>
  <c r="U578" i="26"/>
  <c r="V578" i="26"/>
  <c r="W578" i="26"/>
  <c r="AN578" i="26" s="1"/>
  <c r="X578" i="26"/>
  <c r="Y578" i="26"/>
  <c r="Z578" i="26"/>
  <c r="AA578" i="26"/>
  <c r="AB578" i="26"/>
  <c r="AC578" i="26"/>
  <c r="AD578" i="26"/>
  <c r="AE578" i="26"/>
  <c r="AF578" i="26"/>
  <c r="AG578" i="26"/>
  <c r="AH578" i="26"/>
  <c r="AI578" i="26"/>
  <c r="AK578" i="26"/>
  <c r="AL578" i="26"/>
  <c r="AO578" i="26"/>
  <c r="AP578" i="26"/>
  <c r="AQ578" i="26"/>
  <c r="AR578" i="26"/>
  <c r="T579" i="26"/>
  <c r="U579" i="26"/>
  <c r="V579" i="26"/>
  <c r="AM579" i="26" s="1"/>
  <c r="W579" i="26"/>
  <c r="X579" i="26"/>
  <c r="Y579" i="26"/>
  <c r="Z579" i="26"/>
  <c r="AA579" i="26"/>
  <c r="AN579" i="26" s="1"/>
  <c r="AB579" i="26"/>
  <c r="AC579" i="26"/>
  <c r="AD579" i="26"/>
  <c r="AE579" i="26"/>
  <c r="AF579" i="26"/>
  <c r="AO579" i="26" s="1"/>
  <c r="AG579" i="26"/>
  <c r="AH579" i="26"/>
  <c r="AQ579" i="26" s="1"/>
  <c r="AI579" i="26"/>
  <c r="AK579" i="26"/>
  <c r="AP579" i="26"/>
  <c r="AR579" i="26"/>
  <c r="T580" i="26"/>
  <c r="AK580" i="26" s="1"/>
  <c r="U580" i="26"/>
  <c r="V580" i="26"/>
  <c r="AM580" i="26" s="1"/>
  <c r="W580" i="26"/>
  <c r="AN580" i="26" s="1"/>
  <c r="X580" i="26"/>
  <c r="Y580" i="26"/>
  <c r="AL580" i="26" s="1"/>
  <c r="Z580" i="26"/>
  <c r="AA580" i="26"/>
  <c r="AB580" i="26"/>
  <c r="AO580" i="26" s="1"/>
  <c r="AC580" i="26"/>
  <c r="AD580" i="26"/>
  <c r="AE580" i="26"/>
  <c r="AF580" i="26"/>
  <c r="AG580" i="26"/>
  <c r="AH580" i="26"/>
  <c r="AI580" i="26"/>
  <c r="AQ580" i="26"/>
  <c r="AR580" i="26"/>
  <c r="T581" i="26"/>
  <c r="AK581" i="26" s="1"/>
  <c r="U581" i="26"/>
  <c r="V581" i="26"/>
  <c r="W581" i="26"/>
  <c r="X581" i="26"/>
  <c r="Y581" i="26"/>
  <c r="Z581" i="26"/>
  <c r="AM581" i="26" s="1"/>
  <c r="AA581" i="26"/>
  <c r="AB581" i="26"/>
  <c r="AC581" i="26"/>
  <c r="AD581" i="26"/>
  <c r="AE581" i="26"/>
  <c r="AF581" i="26"/>
  <c r="AG581" i="26"/>
  <c r="AP581" i="26" s="1"/>
  <c r="AH581" i="26"/>
  <c r="AQ581" i="26" s="1"/>
  <c r="AI581" i="26"/>
  <c r="AL581" i="26"/>
  <c r="AR581" i="26"/>
  <c r="T582" i="26"/>
  <c r="U582" i="26"/>
  <c r="V582" i="26"/>
  <c r="W582" i="26"/>
  <c r="AN582" i="26" s="1"/>
  <c r="X582" i="26"/>
  <c r="Y582" i="26"/>
  <c r="Z582" i="26"/>
  <c r="AA582" i="26"/>
  <c r="AB582" i="26"/>
  <c r="AC582" i="26"/>
  <c r="AD582" i="26"/>
  <c r="AQ582" i="26" s="1"/>
  <c r="AE582" i="26"/>
  <c r="AR582" i="26" s="1"/>
  <c r="AF582" i="26"/>
  <c r="AO582" i="26" s="1"/>
  <c r="AG582" i="26"/>
  <c r="AP582" i="26" s="1"/>
  <c r="AH582" i="26"/>
  <c r="AI582" i="26"/>
  <c r="AK582" i="26"/>
  <c r="AL582" i="26"/>
  <c r="AM582" i="26"/>
  <c r="T583" i="26"/>
  <c r="U583" i="26"/>
  <c r="V583" i="26"/>
  <c r="W583" i="26"/>
  <c r="X583" i="26"/>
  <c r="Y583" i="26"/>
  <c r="Z583" i="26"/>
  <c r="AA583" i="26"/>
  <c r="AB583" i="26"/>
  <c r="AC583" i="26"/>
  <c r="AD583" i="26"/>
  <c r="AE583" i="26"/>
  <c r="AF583" i="26"/>
  <c r="AG583" i="26"/>
  <c r="AH583" i="26"/>
  <c r="AI583" i="26"/>
  <c r="AK583" i="26"/>
  <c r="AL583" i="26"/>
  <c r="AP583" i="26"/>
  <c r="AQ583" i="26"/>
  <c r="AR583" i="26"/>
  <c r="T584" i="26"/>
  <c r="AK584" i="26" s="1"/>
  <c r="U584" i="26"/>
  <c r="AL584" i="26" s="1"/>
  <c r="V584" i="26"/>
  <c r="AM584" i="26" s="1"/>
  <c r="W584" i="26"/>
  <c r="X584" i="26"/>
  <c r="Y584" i="26"/>
  <c r="Z584" i="26"/>
  <c r="AA584" i="26"/>
  <c r="AB584" i="26"/>
  <c r="AC584" i="26"/>
  <c r="AD584" i="26"/>
  <c r="AE584" i="26"/>
  <c r="AF584" i="26"/>
  <c r="AG584" i="26"/>
  <c r="AH584" i="26"/>
  <c r="AI584" i="26"/>
  <c r="AR584" i="26" s="1"/>
  <c r="AN584" i="26"/>
  <c r="AO584" i="26"/>
  <c r="AP584" i="26"/>
  <c r="AQ584" i="26"/>
  <c r="T585" i="26"/>
  <c r="U585" i="26"/>
  <c r="V585" i="26"/>
  <c r="AM585" i="26" s="1"/>
  <c r="W585" i="26"/>
  <c r="AN585" i="26" s="1"/>
  <c r="X585" i="26"/>
  <c r="AK585" i="26" s="1"/>
  <c r="Y585" i="26"/>
  <c r="AL585" i="26" s="1"/>
  <c r="Z585" i="26"/>
  <c r="AA585" i="26"/>
  <c r="AB585" i="26"/>
  <c r="AC585" i="26"/>
  <c r="AD585" i="26"/>
  <c r="AE585" i="26"/>
  <c r="AF585" i="26"/>
  <c r="AG585" i="26"/>
  <c r="AP585" i="26" s="1"/>
  <c r="AH585" i="26"/>
  <c r="AQ585" i="26" s="1"/>
  <c r="AI585" i="26"/>
  <c r="AR585" i="26"/>
  <c r="T586" i="26"/>
  <c r="U586" i="26"/>
  <c r="V586" i="26"/>
  <c r="AM586" i="26" s="1"/>
  <c r="W586" i="26"/>
  <c r="X586" i="26"/>
  <c r="AK586" i="26" s="1"/>
  <c r="Y586" i="26"/>
  <c r="Z586" i="26"/>
  <c r="AA586" i="26"/>
  <c r="AN586" i="26" s="1"/>
  <c r="AB586" i="26"/>
  <c r="AC586" i="26"/>
  <c r="AD586" i="26"/>
  <c r="AE586" i="26"/>
  <c r="AR586" i="26" s="1"/>
  <c r="AF586" i="26"/>
  <c r="AG586" i="26"/>
  <c r="AH586" i="26"/>
  <c r="AI586" i="26"/>
  <c r="AL586" i="26"/>
  <c r="T587" i="26"/>
  <c r="U587" i="26"/>
  <c r="V587" i="26"/>
  <c r="W587" i="26"/>
  <c r="X587" i="26"/>
  <c r="Y587" i="26"/>
  <c r="Z587" i="26"/>
  <c r="AA587" i="26"/>
  <c r="AB587" i="26"/>
  <c r="AC587" i="26"/>
  <c r="AD587" i="26"/>
  <c r="AE587" i="26"/>
  <c r="AF587" i="26"/>
  <c r="AO587" i="26" s="1"/>
  <c r="AG587" i="26"/>
  <c r="AP587" i="26" s="1"/>
  <c r="AH587" i="26"/>
  <c r="AQ587" i="26" s="1"/>
  <c r="AI587" i="26"/>
  <c r="AR587" i="26" s="1"/>
  <c r="AK587" i="26"/>
  <c r="AL587" i="26"/>
  <c r="AM587" i="26"/>
  <c r="AN587" i="26"/>
  <c r="T588" i="26"/>
  <c r="U588" i="26"/>
  <c r="V588" i="26"/>
  <c r="W588" i="26"/>
  <c r="X588" i="26"/>
  <c r="Y588" i="26"/>
  <c r="Z588" i="26"/>
  <c r="AA588" i="26"/>
  <c r="AB588" i="26"/>
  <c r="AC588" i="26"/>
  <c r="AD588" i="26"/>
  <c r="AE588" i="26"/>
  <c r="AF588" i="26"/>
  <c r="AG588" i="26"/>
  <c r="AH588" i="26"/>
  <c r="AI588" i="26"/>
  <c r="AK588" i="26"/>
  <c r="AL588" i="26"/>
  <c r="AM588" i="26"/>
  <c r="AN588" i="26"/>
  <c r="AO588" i="26"/>
  <c r="AP588" i="26"/>
  <c r="AQ588" i="26"/>
  <c r="AR588" i="26"/>
  <c r="T589" i="26"/>
  <c r="U589" i="26"/>
  <c r="V589" i="26"/>
  <c r="AM589" i="26" s="1"/>
  <c r="W589" i="26"/>
  <c r="AN589" i="26" s="1"/>
  <c r="X589" i="26"/>
  <c r="Y589" i="26"/>
  <c r="Z589" i="26"/>
  <c r="AA589" i="26"/>
  <c r="AB589" i="26"/>
  <c r="AC589" i="26"/>
  <c r="AD589" i="26"/>
  <c r="AE589" i="26"/>
  <c r="AF589" i="26"/>
  <c r="AG589" i="26"/>
  <c r="AH589" i="26"/>
  <c r="AI589" i="26"/>
  <c r="AK589" i="26"/>
  <c r="AL589" i="26"/>
  <c r="AO589" i="26"/>
  <c r="AP589" i="26"/>
  <c r="AQ589" i="26"/>
  <c r="AR589" i="26"/>
  <c r="T590" i="26"/>
  <c r="AK590" i="26" s="1"/>
  <c r="U590" i="26"/>
  <c r="AL590" i="26" s="1"/>
  <c r="V590" i="26"/>
  <c r="AM590" i="26" s="1"/>
  <c r="W590" i="26"/>
  <c r="AN590" i="26" s="1"/>
  <c r="X590" i="26"/>
  <c r="Y590" i="26"/>
  <c r="Z590" i="26"/>
  <c r="AA590" i="26"/>
  <c r="AB590" i="26"/>
  <c r="AC590" i="26"/>
  <c r="AD590" i="26"/>
  <c r="AE590" i="26"/>
  <c r="AF590" i="26"/>
  <c r="AO590" i="26" s="1"/>
  <c r="AG590" i="26"/>
  <c r="AH590" i="26"/>
  <c r="AI590" i="26"/>
  <c r="AR590" i="26" s="1"/>
  <c r="AP590" i="26"/>
  <c r="AQ590" i="26"/>
  <c r="T591" i="26"/>
  <c r="U591" i="26"/>
  <c r="V591" i="26"/>
  <c r="W591" i="26"/>
  <c r="AN591" i="26" s="1"/>
  <c r="X591" i="26"/>
  <c r="AK591" i="26" s="1"/>
  <c r="Y591" i="26"/>
  <c r="Z591" i="26"/>
  <c r="AA591" i="26"/>
  <c r="AB591" i="26"/>
  <c r="AC591" i="26"/>
  <c r="AD591" i="26"/>
  <c r="AQ591" i="26" s="1"/>
  <c r="AE591" i="26"/>
  <c r="AF591" i="26"/>
  <c r="AG591" i="26"/>
  <c r="AP591" i="26" s="1"/>
  <c r="AH591" i="26"/>
  <c r="AI591" i="26"/>
  <c r="T592" i="26"/>
  <c r="U592" i="26"/>
  <c r="V592" i="26"/>
  <c r="W592" i="26"/>
  <c r="AN592" i="26" s="1"/>
  <c r="X592" i="26"/>
  <c r="Y592" i="26"/>
  <c r="Z592" i="26"/>
  <c r="AA592" i="26"/>
  <c r="AB592" i="26"/>
  <c r="AC592" i="26"/>
  <c r="AD592" i="26"/>
  <c r="AE592" i="26"/>
  <c r="AF592" i="26"/>
  <c r="AO592" i="26" s="1"/>
  <c r="AG592" i="26"/>
  <c r="AP592" i="26" s="1"/>
  <c r="AH592" i="26"/>
  <c r="AQ592" i="26" s="1"/>
  <c r="AI592" i="26"/>
  <c r="AR592" i="26" s="1"/>
  <c r="AK592" i="26"/>
  <c r="AL592" i="26"/>
  <c r="AM592" i="26"/>
  <c r="T593" i="26"/>
  <c r="U593" i="26"/>
  <c r="V593" i="26"/>
  <c r="W593" i="26"/>
  <c r="X593" i="26"/>
  <c r="Y593" i="26"/>
  <c r="Z593" i="26"/>
  <c r="AA593" i="26"/>
  <c r="AB593" i="26"/>
  <c r="AC593" i="26"/>
  <c r="AD593" i="26"/>
  <c r="AE593" i="26"/>
  <c r="AF593" i="26"/>
  <c r="AG593" i="26"/>
  <c r="AH593" i="26"/>
  <c r="AI593" i="26"/>
  <c r="AR593" i="26" s="1"/>
  <c r="AK593" i="26"/>
  <c r="AL593" i="26"/>
  <c r="AM593" i="26"/>
  <c r="AN593" i="26"/>
  <c r="AO593" i="26"/>
  <c r="AP593" i="26"/>
  <c r="AQ593" i="26"/>
  <c r="T594" i="26"/>
  <c r="AK594" i="26" s="1"/>
  <c r="U594" i="26"/>
  <c r="AL594" i="26" s="1"/>
  <c r="V594" i="26"/>
  <c r="AM594" i="26" s="1"/>
  <c r="W594" i="26"/>
  <c r="X594" i="26"/>
  <c r="Y594" i="26"/>
  <c r="Z594" i="26"/>
  <c r="AA594" i="26"/>
  <c r="AB594" i="26"/>
  <c r="AC594" i="26"/>
  <c r="AD594" i="26"/>
  <c r="AE594" i="26"/>
  <c r="AF594" i="26"/>
  <c r="AG594" i="26"/>
  <c r="AH594" i="26"/>
  <c r="AI594" i="26"/>
  <c r="AN594" i="26"/>
  <c r="AO594" i="26"/>
  <c r="AP594" i="26"/>
  <c r="AQ594" i="26"/>
  <c r="AR594" i="26"/>
  <c r="T595" i="26"/>
  <c r="U595" i="26"/>
  <c r="AL595" i="26" s="1"/>
  <c r="V595" i="26"/>
  <c r="AM595" i="26" s="1"/>
  <c r="W595" i="26"/>
  <c r="X595" i="26"/>
  <c r="Y595" i="26"/>
  <c r="Z595" i="26"/>
  <c r="AA595" i="26"/>
  <c r="AB595" i="26"/>
  <c r="AC595" i="26"/>
  <c r="AD595" i="26"/>
  <c r="AE595" i="26"/>
  <c r="AF595" i="26"/>
  <c r="AO595" i="26" s="1"/>
  <c r="AG595" i="26"/>
  <c r="AP595" i="26" s="1"/>
  <c r="AH595" i="26"/>
  <c r="AI595" i="26"/>
  <c r="AN595" i="26"/>
  <c r="AQ595" i="26"/>
  <c r="AR595" i="26"/>
  <c r="T596" i="26"/>
  <c r="U596" i="26"/>
  <c r="V596" i="26"/>
  <c r="AM596" i="26" s="1"/>
  <c r="W596" i="26"/>
  <c r="AN596" i="26" s="1"/>
  <c r="X596" i="26"/>
  <c r="AK596" i="26" s="1"/>
  <c r="Y596" i="26"/>
  <c r="Z596" i="26"/>
  <c r="AA596" i="26"/>
  <c r="AB596" i="26"/>
  <c r="AC596" i="26"/>
  <c r="AD596" i="26"/>
  <c r="AQ596" i="26" s="1"/>
  <c r="AE596" i="26"/>
  <c r="AF596" i="26"/>
  <c r="AG596" i="26"/>
  <c r="AH596" i="26"/>
  <c r="AI596" i="26"/>
  <c r="AR596" i="26"/>
  <c r="T597" i="26"/>
  <c r="U597" i="26"/>
  <c r="V597" i="26"/>
  <c r="W597" i="26"/>
  <c r="X597" i="26"/>
  <c r="Y597" i="26"/>
  <c r="Z597" i="26"/>
  <c r="AA597" i="26"/>
  <c r="AB597" i="26"/>
  <c r="AC597" i="26"/>
  <c r="AD597" i="26"/>
  <c r="AE597" i="26"/>
  <c r="AF597" i="26"/>
  <c r="AO597" i="26" s="1"/>
  <c r="AG597" i="26"/>
  <c r="AP597" i="26" s="1"/>
  <c r="AH597" i="26"/>
  <c r="AQ597" i="26" s="1"/>
  <c r="AI597" i="26"/>
  <c r="AK597" i="26"/>
  <c r="AL597" i="26"/>
  <c r="AM597" i="26"/>
  <c r="AR597" i="26"/>
  <c r="T598" i="26"/>
  <c r="AK598" i="26" s="1"/>
  <c r="U598" i="26"/>
  <c r="V598" i="26"/>
  <c r="W598" i="26"/>
  <c r="X598" i="26"/>
  <c r="Y598" i="26"/>
  <c r="Z598" i="26"/>
  <c r="AA598" i="26"/>
  <c r="AB598" i="26"/>
  <c r="AC598" i="26"/>
  <c r="AD598" i="26"/>
  <c r="AE598" i="26"/>
  <c r="AF598" i="26"/>
  <c r="AG598" i="26"/>
  <c r="AH598" i="26"/>
  <c r="AI598" i="26"/>
  <c r="AR598" i="26" s="1"/>
  <c r="AL598" i="26"/>
  <c r="AM598" i="26"/>
  <c r="AN598" i="26"/>
  <c r="AP598" i="26"/>
  <c r="AQ598" i="26"/>
  <c r="T599" i="26"/>
  <c r="AK599" i="26" s="1"/>
  <c r="U599" i="26"/>
  <c r="V599" i="26"/>
  <c r="AM599" i="26" s="1"/>
  <c r="W599" i="26"/>
  <c r="AN599" i="26" s="1"/>
  <c r="X599" i="26"/>
  <c r="Y599" i="26"/>
  <c r="Z599" i="26"/>
  <c r="AA599" i="26"/>
  <c r="AB599" i="26"/>
  <c r="AC599" i="26"/>
  <c r="AD599" i="26"/>
  <c r="AE599" i="26"/>
  <c r="AF599" i="26"/>
  <c r="AG599" i="26"/>
  <c r="AP599" i="26" s="1"/>
  <c r="AH599" i="26"/>
  <c r="AI599" i="26"/>
  <c r="AL599" i="26"/>
  <c r="AO599" i="26"/>
  <c r="AQ599" i="26"/>
  <c r="AR599" i="26"/>
  <c r="T600" i="26"/>
  <c r="AK600" i="26" s="1"/>
  <c r="U600" i="26"/>
  <c r="V600" i="26"/>
  <c r="W600" i="26"/>
  <c r="X600" i="26"/>
  <c r="Y600" i="26"/>
  <c r="Z600" i="26"/>
  <c r="AA600" i="26"/>
  <c r="AN600" i="26" s="1"/>
  <c r="AB600" i="26"/>
  <c r="AO600" i="26" s="1"/>
  <c r="AC600" i="26"/>
  <c r="AD600" i="26"/>
  <c r="AE600" i="26"/>
  <c r="AF600" i="26"/>
  <c r="AG600" i="26"/>
  <c r="AH600" i="26"/>
  <c r="AI600" i="26"/>
  <c r="AR600" i="26" s="1"/>
  <c r="AL600" i="26"/>
  <c r="AP600" i="26"/>
  <c r="AQ600" i="26"/>
  <c r="T601" i="26"/>
  <c r="U601" i="26"/>
  <c r="V601" i="26"/>
  <c r="W601" i="26"/>
  <c r="AN601" i="26" s="1"/>
  <c r="X601" i="26"/>
  <c r="AK601" i="26" s="1"/>
  <c r="Y601" i="26"/>
  <c r="Z601" i="26"/>
  <c r="AA601" i="26"/>
  <c r="AB601" i="26"/>
  <c r="AC601" i="26"/>
  <c r="AD601" i="26"/>
  <c r="AQ601" i="26" s="1"/>
  <c r="AE601" i="26"/>
  <c r="AR601" i="26" s="1"/>
  <c r="AF601" i="26"/>
  <c r="AG601" i="26"/>
  <c r="AH601" i="26"/>
  <c r="AI601" i="26"/>
  <c r="AL601" i="26"/>
  <c r="AP601" i="26"/>
  <c r="T602" i="26"/>
  <c r="U602" i="26"/>
  <c r="AL602" i="26" s="1"/>
  <c r="V602" i="26"/>
  <c r="AM602" i="26" s="1"/>
  <c r="W602" i="26"/>
  <c r="X602" i="26"/>
  <c r="Y602" i="26"/>
  <c r="Z602" i="26"/>
  <c r="AA602" i="26"/>
  <c r="AB602" i="26"/>
  <c r="AC602" i="26"/>
  <c r="AD602" i="26"/>
  <c r="AE602" i="26"/>
  <c r="AF602" i="26"/>
  <c r="AO602" i="26" s="1"/>
  <c r="AG602" i="26"/>
  <c r="AH602" i="26"/>
  <c r="AI602" i="26"/>
  <c r="AR602" i="26" s="1"/>
  <c r="AK602" i="26"/>
  <c r="AP602" i="26"/>
  <c r="T603" i="26"/>
  <c r="U603" i="26"/>
  <c r="V603" i="26"/>
  <c r="W603" i="26"/>
  <c r="X603" i="26"/>
  <c r="Y603" i="26"/>
  <c r="Z603" i="26"/>
  <c r="AA603" i="26"/>
  <c r="AB603" i="26"/>
  <c r="AC603" i="26"/>
  <c r="AD603" i="26"/>
  <c r="AE603" i="26"/>
  <c r="AR603" i="26" s="1"/>
  <c r="AF603" i="26"/>
  <c r="AG603" i="26"/>
  <c r="AH603" i="26"/>
  <c r="AQ603" i="26" s="1"/>
  <c r="AI603" i="26"/>
  <c r="AK603" i="26"/>
  <c r="AM603" i="26"/>
  <c r="AN603" i="26"/>
  <c r="AO603" i="26"/>
  <c r="AP603" i="26"/>
  <c r="T604" i="26"/>
  <c r="U604" i="26"/>
  <c r="V604" i="26"/>
  <c r="W604" i="26"/>
  <c r="AN604" i="26" s="1"/>
  <c r="X604" i="26"/>
  <c r="Y604" i="26"/>
  <c r="Z604" i="26"/>
  <c r="AA604" i="26"/>
  <c r="AB604" i="26"/>
  <c r="AC604" i="26"/>
  <c r="AD604" i="26"/>
  <c r="AE604" i="26"/>
  <c r="AF604" i="26"/>
  <c r="AG604" i="26"/>
  <c r="AH604" i="26"/>
  <c r="AI604" i="26"/>
  <c r="AK604" i="26"/>
  <c r="AM604" i="26"/>
  <c r="AO604" i="26"/>
  <c r="AP604" i="26"/>
  <c r="AR604" i="26"/>
  <c r="T605" i="26"/>
  <c r="AK605" i="26" s="1"/>
  <c r="U605" i="26"/>
  <c r="AL605" i="26" s="1"/>
  <c r="V605" i="26"/>
  <c r="AM605" i="26" s="1"/>
  <c r="W605" i="26"/>
  <c r="AN605" i="26" s="1"/>
  <c r="X605" i="26"/>
  <c r="Y605" i="26"/>
  <c r="Z605" i="26"/>
  <c r="AA605" i="26"/>
  <c r="AB605" i="26"/>
  <c r="AC605" i="26"/>
  <c r="AD605" i="26"/>
  <c r="AE605" i="26"/>
  <c r="AF605" i="26"/>
  <c r="AG605" i="26"/>
  <c r="AH605" i="26"/>
  <c r="AI605" i="26"/>
  <c r="AR605" i="26" s="1"/>
  <c r="AO605" i="26"/>
  <c r="AP605" i="26"/>
  <c r="T606" i="26"/>
  <c r="AK606" i="26" s="1"/>
  <c r="U606" i="26"/>
  <c r="V606" i="26"/>
  <c r="W606" i="26"/>
  <c r="X606" i="26"/>
  <c r="Y606" i="26"/>
  <c r="AL606" i="26" s="1"/>
  <c r="Z606" i="26"/>
  <c r="AA606" i="26"/>
  <c r="AN606" i="26" s="1"/>
  <c r="AB606" i="26"/>
  <c r="AC606" i="26"/>
  <c r="AD606" i="26"/>
  <c r="AQ606" i="26" s="1"/>
  <c r="AE606" i="26"/>
  <c r="AF606" i="26"/>
  <c r="AO606" i="26" s="1"/>
  <c r="AG606" i="26"/>
  <c r="AP606" i="26" s="1"/>
  <c r="AH606" i="26"/>
  <c r="AI606" i="26"/>
  <c r="T607" i="26"/>
  <c r="U607" i="26"/>
  <c r="V607" i="26"/>
  <c r="W607" i="26"/>
  <c r="X607" i="26"/>
  <c r="Y607" i="26"/>
  <c r="Z607" i="26"/>
  <c r="AA607" i="26"/>
  <c r="AB607" i="26"/>
  <c r="AC607" i="26"/>
  <c r="AP607" i="26" s="1"/>
  <c r="AD607" i="26"/>
  <c r="AE607" i="26"/>
  <c r="AF607" i="26"/>
  <c r="AO607" i="26" s="1"/>
  <c r="AG607" i="26"/>
  <c r="AH607" i="26"/>
  <c r="AQ607" i="26" s="1"/>
  <c r="AI607" i="26"/>
  <c r="AR607" i="26" s="1"/>
  <c r="AK607" i="26"/>
  <c r="AL607" i="26"/>
  <c r="AM607" i="26"/>
  <c r="AN607" i="26"/>
  <c r="T608" i="26"/>
  <c r="U608" i="26"/>
  <c r="AL608" i="26" s="1"/>
  <c r="V608" i="26"/>
  <c r="W608" i="26"/>
  <c r="X608" i="26"/>
  <c r="Y608" i="26"/>
  <c r="Z608" i="26"/>
  <c r="AA608" i="26"/>
  <c r="AB608" i="26"/>
  <c r="AC608" i="26"/>
  <c r="AD608" i="26"/>
  <c r="AE608" i="26"/>
  <c r="AF608" i="26"/>
  <c r="AG608" i="26"/>
  <c r="AH608" i="26"/>
  <c r="AI608" i="26"/>
  <c r="AR608" i="26" s="1"/>
  <c r="AK608" i="26"/>
  <c r="AM608" i="26"/>
  <c r="AN608" i="26"/>
  <c r="AO608" i="26"/>
  <c r="AP608" i="26"/>
  <c r="AQ608" i="26"/>
  <c r="T609" i="26"/>
  <c r="U609" i="26"/>
  <c r="V609" i="26"/>
  <c r="W609" i="26"/>
  <c r="X609" i="26"/>
  <c r="Y609" i="26"/>
  <c r="Z609" i="26"/>
  <c r="AA609" i="26"/>
  <c r="AB609" i="26"/>
  <c r="AC609" i="26"/>
  <c r="AD609" i="26"/>
  <c r="AE609" i="26"/>
  <c r="AF609" i="26"/>
  <c r="AG609" i="26"/>
  <c r="AP609" i="26" s="1"/>
  <c r="AH609" i="26"/>
  <c r="AI609" i="26"/>
  <c r="AK609" i="26"/>
  <c r="AL609" i="26"/>
  <c r="AM609" i="26"/>
  <c r="AN609" i="26"/>
  <c r="AO609" i="26"/>
  <c r="AQ609" i="26"/>
  <c r="AR609" i="26"/>
  <c r="T610" i="26"/>
  <c r="AK610" i="26" s="1"/>
  <c r="U610" i="26"/>
  <c r="AL610" i="26" s="1"/>
  <c r="V610" i="26"/>
  <c r="AM610" i="26" s="1"/>
  <c r="W610" i="26"/>
  <c r="AN610" i="26" s="1"/>
  <c r="X610" i="26"/>
  <c r="Y610" i="26"/>
  <c r="Z610" i="26"/>
  <c r="AA610" i="26"/>
  <c r="AB610" i="26"/>
  <c r="AC610" i="26"/>
  <c r="AD610" i="26"/>
  <c r="AE610" i="26"/>
  <c r="AF610" i="26"/>
  <c r="AG610" i="26"/>
  <c r="AP610" i="26" s="1"/>
  <c r="AH610" i="26"/>
  <c r="AI610" i="26"/>
  <c r="AO610" i="26"/>
  <c r="AQ610" i="26"/>
  <c r="AR610" i="26"/>
  <c r="T611" i="26"/>
  <c r="AK611" i="26" s="1"/>
  <c r="U611" i="26"/>
  <c r="V611" i="26"/>
  <c r="AM611" i="26" s="1"/>
  <c r="W611" i="26"/>
  <c r="X611" i="26"/>
  <c r="Y611" i="26"/>
  <c r="AL611" i="26" s="1"/>
  <c r="Z611" i="26"/>
  <c r="AA611" i="26"/>
  <c r="AB611" i="26"/>
  <c r="AC611" i="26"/>
  <c r="AP611" i="26" s="1"/>
  <c r="AD611" i="26"/>
  <c r="AE611" i="26"/>
  <c r="AF611" i="26"/>
  <c r="AG611" i="26"/>
  <c r="AH611" i="26"/>
  <c r="AI611" i="26"/>
  <c r="AQ611" i="26"/>
  <c r="AR611" i="26"/>
  <c r="T612" i="26"/>
  <c r="U612" i="26"/>
  <c r="AL612" i="26" s="1"/>
  <c r="V612" i="26"/>
  <c r="AM612" i="26" s="1"/>
  <c r="W612" i="26"/>
  <c r="X612" i="26"/>
  <c r="AK612" i="26" s="1"/>
  <c r="Y612" i="26"/>
  <c r="Z612" i="26"/>
  <c r="AA612" i="26"/>
  <c r="AN612" i="26" s="1"/>
  <c r="AB612" i="26"/>
  <c r="AC612" i="26"/>
  <c r="AD612" i="26"/>
  <c r="AE612" i="26"/>
  <c r="AF612" i="26"/>
  <c r="AG612" i="26"/>
  <c r="AP612" i="26" s="1"/>
  <c r="AH612" i="26"/>
  <c r="AQ612" i="26" s="1"/>
  <c r="AI612" i="26"/>
  <c r="T613" i="26"/>
  <c r="U613" i="26"/>
  <c r="V613" i="26"/>
  <c r="W613" i="26"/>
  <c r="X613" i="26"/>
  <c r="Y613" i="26"/>
  <c r="Z613" i="26"/>
  <c r="AA613" i="26"/>
  <c r="AB613" i="26"/>
  <c r="AC613" i="26"/>
  <c r="AD613" i="26"/>
  <c r="AE613" i="26"/>
  <c r="AF613" i="26"/>
  <c r="AG613" i="26"/>
  <c r="AH613" i="26"/>
  <c r="AQ613" i="26" s="1"/>
  <c r="AI613" i="26"/>
  <c r="AR613" i="26" s="1"/>
  <c r="AK613" i="26"/>
  <c r="AL613" i="26"/>
  <c r="AM613" i="26"/>
  <c r="AN613" i="26"/>
  <c r="AO613" i="26"/>
  <c r="AP613" i="26"/>
  <c r="T614" i="26"/>
  <c r="U614" i="26"/>
  <c r="V614" i="26"/>
  <c r="W614" i="26"/>
  <c r="X614" i="26"/>
  <c r="Y614" i="26"/>
  <c r="Z614" i="26"/>
  <c r="AA614" i="26"/>
  <c r="AB614" i="26"/>
  <c r="AC614" i="26"/>
  <c r="AD614" i="26"/>
  <c r="AE614" i="26"/>
  <c r="AF614" i="26"/>
  <c r="AG614" i="26"/>
  <c r="AH614" i="26"/>
  <c r="AI614" i="26"/>
  <c r="AK614" i="26"/>
  <c r="AL614" i="26"/>
  <c r="AM614" i="26"/>
  <c r="AN614" i="26"/>
  <c r="AO614" i="26"/>
  <c r="AP614" i="26"/>
  <c r="AQ614" i="26"/>
  <c r="AR614" i="26"/>
  <c r="T615" i="26"/>
  <c r="AK615" i="26" s="1"/>
  <c r="U615" i="26"/>
  <c r="AL615" i="26" s="1"/>
  <c r="V615" i="26"/>
  <c r="W615" i="26"/>
  <c r="AN615" i="26" s="1"/>
  <c r="X615" i="26"/>
  <c r="Y615" i="26"/>
  <c r="Z615" i="26"/>
  <c r="AA615" i="26"/>
  <c r="AB615" i="26"/>
  <c r="AC615" i="26"/>
  <c r="AD615" i="26"/>
  <c r="AE615" i="26"/>
  <c r="AF615" i="26"/>
  <c r="AG615" i="26"/>
  <c r="AH615" i="26"/>
  <c r="AI615" i="26"/>
  <c r="AM615" i="26"/>
  <c r="AO615" i="26"/>
  <c r="AP615" i="26"/>
  <c r="AQ615" i="26"/>
  <c r="AR615" i="26"/>
  <c r="T616" i="26"/>
  <c r="U616" i="26"/>
  <c r="AL616" i="26" s="1"/>
  <c r="V616" i="26"/>
  <c r="AM616" i="26" s="1"/>
  <c r="W616" i="26"/>
  <c r="AN616" i="26" s="1"/>
  <c r="X616" i="26"/>
  <c r="Y616" i="26"/>
  <c r="Z616" i="26"/>
  <c r="AA616" i="26"/>
  <c r="AB616" i="26"/>
  <c r="AC616" i="26"/>
  <c r="AD616" i="26"/>
  <c r="AE616" i="26"/>
  <c r="AF616" i="26"/>
  <c r="AG616" i="26"/>
  <c r="AH616" i="26"/>
  <c r="AI616" i="26"/>
  <c r="AR616" i="26" s="1"/>
  <c r="AO616" i="26"/>
  <c r="AP616" i="26"/>
  <c r="AQ616" i="26"/>
  <c r="T617" i="26"/>
  <c r="U617" i="26"/>
  <c r="V617" i="26"/>
  <c r="W617" i="26"/>
  <c r="AN617" i="26" s="1"/>
  <c r="X617" i="26"/>
  <c r="AK617" i="26" s="1"/>
  <c r="Y617" i="26"/>
  <c r="Z617" i="26"/>
  <c r="AA617" i="26"/>
  <c r="AB617" i="26"/>
  <c r="AC617" i="26"/>
  <c r="AP617" i="26" s="1"/>
  <c r="AD617" i="26"/>
  <c r="AE617" i="26"/>
  <c r="AR617" i="26" s="1"/>
  <c r="AF617" i="26"/>
  <c r="AO617" i="26" s="1"/>
  <c r="AG617" i="26"/>
  <c r="AH617" i="26"/>
  <c r="AI617" i="26"/>
  <c r="T618" i="26"/>
  <c r="U618" i="26"/>
  <c r="AL618" i="26" s="1"/>
  <c r="V618" i="26"/>
  <c r="W618" i="26"/>
  <c r="X618" i="26"/>
  <c r="Y618" i="26"/>
  <c r="Z618" i="26"/>
  <c r="AA618" i="26"/>
  <c r="AB618" i="26"/>
  <c r="AC618" i="26"/>
  <c r="AD618" i="26"/>
  <c r="AE618" i="26"/>
  <c r="AF618" i="26"/>
  <c r="AO618" i="26" s="1"/>
  <c r="AG618" i="26"/>
  <c r="AP618" i="26" s="1"/>
  <c r="AH618" i="26"/>
  <c r="AQ618" i="26" s="1"/>
  <c r="AI618" i="26"/>
  <c r="AK618" i="26"/>
  <c r="AM618" i="26"/>
  <c r="T619" i="26"/>
  <c r="U619" i="26"/>
  <c r="V619" i="26"/>
  <c r="W619" i="26"/>
  <c r="X619" i="26"/>
  <c r="Y619" i="26"/>
  <c r="Z619" i="26"/>
  <c r="AA619" i="26"/>
  <c r="AB619" i="26"/>
  <c r="AC619" i="26"/>
  <c r="AD619" i="26"/>
  <c r="AE619" i="26"/>
  <c r="AF619" i="26"/>
  <c r="AG619" i="26"/>
  <c r="AH619" i="26"/>
  <c r="AQ619" i="26" s="1"/>
  <c r="AI619" i="26"/>
  <c r="AK619" i="26"/>
  <c r="AL619" i="26"/>
  <c r="AM619" i="26"/>
  <c r="AN619" i="26"/>
  <c r="AO619" i="26"/>
  <c r="AP619" i="26"/>
  <c r="T620" i="26"/>
  <c r="AK620" i="26" s="1"/>
  <c r="U620" i="26"/>
  <c r="AL620" i="26" s="1"/>
  <c r="V620" i="26"/>
  <c r="AM620" i="26" s="1"/>
  <c r="W620" i="26"/>
  <c r="X620" i="26"/>
  <c r="Y620" i="26"/>
  <c r="Z620" i="26"/>
  <c r="AA620" i="26"/>
  <c r="AB620" i="26"/>
  <c r="AC620" i="26"/>
  <c r="AD620" i="26"/>
  <c r="AE620" i="26"/>
  <c r="AF620" i="26"/>
  <c r="AG620" i="26"/>
  <c r="AH620" i="26"/>
  <c r="AI620" i="26"/>
  <c r="AN620" i="26"/>
  <c r="AO620" i="26"/>
  <c r="AP620" i="26"/>
  <c r="AQ620" i="26"/>
  <c r="AR620" i="26"/>
  <c r="T621" i="26"/>
  <c r="AK621" i="26" s="1"/>
  <c r="U621" i="26"/>
  <c r="V621" i="26"/>
  <c r="AM621" i="26" s="1"/>
  <c r="W621" i="26"/>
  <c r="X621" i="26"/>
  <c r="Y621" i="26"/>
  <c r="Z621" i="26"/>
  <c r="AA621" i="26"/>
  <c r="AB621" i="26"/>
  <c r="AC621" i="26"/>
  <c r="AD621" i="26"/>
  <c r="AE621" i="26"/>
  <c r="AF621" i="26"/>
  <c r="AG621" i="26"/>
  <c r="AH621" i="26"/>
  <c r="AI621" i="26"/>
  <c r="AN621" i="26"/>
  <c r="AO621" i="26"/>
  <c r="AP621" i="26"/>
  <c r="AQ621" i="26"/>
  <c r="AR621" i="26"/>
  <c r="T622" i="26"/>
  <c r="U622" i="26"/>
  <c r="V622" i="26"/>
  <c r="W622" i="26"/>
  <c r="AN622" i="26" s="1"/>
  <c r="X622" i="26"/>
  <c r="AK622" i="26" s="1"/>
  <c r="Y622" i="26"/>
  <c r="Z622" i="26"/>
  <c r="AA622" i="26"/>
  <c r="AB622" i="26"/>
  <c r="AC622" i="26"/>
  <c r="AD622" i="26"/>
  <c r="AQ622" i="26" s="1"/>
  <c r="AE622" i="26"/>
  <c r="AF622" i="26"/>
  <c r="AO622" i="26" s="1"/>
  <c r="AG622" i="26"/>
  <c r="AH622" i="26"/>
  <c r="AI622" i="26"/>
  <c r="AR622" i="26"/>
  <c r="T623" i="26"/>
  <c r="U623" i="26"/>
  <c r="V623" i="26"/>
  <c r="AM623" i="26" s="1"/>
  <c r="W623" i="26"/>
  <c r="AN623" i="26" s="1"/>
  <c r="X623" i="26"/>
  <c r="Y623" i="26"/>
  <c r="Z623" i="26"/>
  <c r="AA623" i="26"/>
  <c r="AB623" i="26"/>
  <c r="AC623" i="26"/>
  <c r="AD623" i="26"/>
  <c r="AE623" i="26"/>
  <c r="AF623" i="26"/>
  <c r="AO623" i="26" s="1"/>
  <c r="AG623" i="26"/>
  <c r="AP623" i="26" s="1"/>
  <c r="AH623" i="26"/>
  <c r="AI623" i="26"/>
  <c r="AK623" i="26"/>
  <c r="AL623" i="26"/>
  <c r="AR623" i="26"/>
  <c r="T624" i="26"/>
  <c r="U624" i="26"/>
  <c r="V624" i="26"/>
  <c r="W624" i="26"/>
  <c r="X624" i="26"/>
  <c r="Y624" i="26"/>
  <c r="Z624" i="26"/>
  <c r="AA624" i="26"/>
  <c r="AB624" i="26"/>
  <c r="AC624" i="26"/>
  <c r="AD624" i="26"/>
  <c r="AE624" i="26"/>
  <c r="AR624" i="26" s="1"/>
  <c r="AF624" i="26"/>
  <c r="AG624" i="26"/>
  <c r="AH624" i="26"/>
  <c r="AI624" i="26"/>
  <c r="AK624" i="26"/>
  <c r="AL624" i="26"/>
  <c r="AM624" i="26"/>
  <c r="AO624" i="26"/>
  <c r="AP624" i="26"/>
  <c r="AQ624" i="26"/>
  <c r="T625" i="26"/>
  <c r="AK625" i="26" s="1"/>
  <c r="U625" i="26"/>
  <c r="V625" i="26"/>
  <c r="W625" i="26"/>
  <c r="X625" i="26"/>
  <c r="Y625" i="26"/>
  <c r="Z625" i="26"/>
  <c r="AA625" i="26"/>
  <c r="AB625" i="26"/>
  <c r="AC625" i="26"/>
  <c r="AD625" i="26"/>
  <c r="AE625" i="26"/>
  <c r="AF625" i="26"/>
  <c r="AO625" i="26" s="1"/>
  <c r="AG625" i="26"/>
  <c r="AH625" i="26"/>
  <c r="AQ625" i="26" s="1"/>
  <c r="AI625" i="26"/>
  <c r="AL625" i="26"/>
  <c r="AM625" i="26"/>
  <c r="AP625" i="26"/>
  <c r="AR625" i="26"/>
  <c r="T626" i="26"/>
  <c r="U626" i="26"/>
  <c r="AL626" i="26" s="1"/>
  <c r="V626" i="26"/>
  <c r="AM626" i="26" s="1"/>
  <c r="W626" i="26"/>
  <c r="AN626" i="26" s="1"/>
  <c r="X626" i="26"/>
  <c r="Y626" i="26"/>
  <c r="Z626" i="26"/>
  <c r="AA626" i="26"/>
  <c r="AB626" i="26"/>
  <c r="AC626" i="26"/>
  <c r="AD626" i="26"/>
  <c r="AE626" i="26"/>
  <c r="AF626" i="26"/>
  <c r="AG626" i="26"/>
  <c r="AP626" i="26" s="1"/>
  <c r="AH626" i="26"/>
  <c r="AI626" i="26"/>
  <c r="AR626" i="26" s="1"/>
  <c r="AK626" i="26"/>
  <c r="AO626" i="26"/>
  <c r="AQ626" i="26"/>
  <c r="T627" i="26"/>
  <c r="AK627" i="26" s="1"/>
  <c r="U627" i="26"/>
  <c r="V627" i="26"/>
  <c r="AM627" i="26" s="1"/>
  <c r="W627" i="26"/>
  <c r="X627" i="26"/>
  <c r="Y627" i="26"/>
  <c r="Z627" i="26"/>
  <c r="AA627" i="26"/>
  <c r="AB627" i="26"/>
  <c r="AO627" i="26" s="1"/>
  <c r="AC627" i="26"/>
  <c r="AD627" i="26"/>
  <c r="AQ627" i="26" s="1"/>
  <c r="AE627" i="26"/>
  <c r="AR627" i="26" s="1"/>
  <c r="AF627" i="26"/>
  <c r="AG627" i="26"/>
  <c r="AH627" i="26"/>
  <c r="AI627" i="26"/>
  <c r="AL627" i="26"/>
  <c r="AP627" i="26"/>
  <c r="T628" i="26"/>
  <c r="AK628" i="26" s="1"/>
  <c r="U628" i="26"/>
  <c r="AL628" i="26" s="1"/>
  <c r="V628" i="26"/>
  <c r="AM628" i="26" s="1"/>
  <c r="W628" i="26"/>
  <c r="X628" i="26"/>
  <c r="Y628" i="26"/>
  <c r="Z628" i="26"/>
  <c r="AA628" i="26"/>
  <c r="AN628" i="26" s="1"/>
  <c r="AB628" i="26"/>
  <c r="AC628" i="26"/>
  <c r="AD628" i="26"/>
  <c r="AE628" i="26"/>
  <c r="AF628" i="26"/>
  <c r="AO628" i="26" s="1"/>
  <c r="AG628" i="26"/>
  <c r="AH628" i="26"/>
  <c r="AQ628" i="26" s="1"/>
  <c r="AI628" i="26"/>
  <c r="AP628" i="26"/>
  <c r="T629" i="26"/>
  <c r="U629" i="26"/>
  <c r="V629" i="26"/>
  <c r="W629" i="26"/>
  <c r="X629" i="26"/>
  <c r="Y629" i="26"/>
  <c r="Z629" i="26"/>
  <c r="AA629" i="26"/>
  <c r="AB629" i="26"/>
  <c r="AC629" i="26"/>
  <c r="AD629" i="26"/>
  <c r="AE629" i="26"/>
  <c r="AF629" i="26"/>
  <c r="AG629" i="26"/>
  <c r="AH629" i="26"/>
  <c r="AQ629" i="26" s="1"/>
  <c r="AI629" i="26"/>
  <c r="AR629" i="26" s="1"/>
  <c r="AK629" i="26"/>
  <c r="AM629" i="26"/>
  <c r="AN629" i="26"/>
  <c r="AO629" i="26"/>
  <c r="AP629" i="26"/>
  <c r="T630" i="26"/>
  <c r="U630" i="26"/>
  <c r="V630" i="26"/>
  <c r="W630" i="26"/>
  <c r="X630" i="26"/>
  <c r="Y630" i="26"/>
  <c r="Z630" i="26"/>
  <c r="AA630" i="26"/>
  <c r="AB630" i="26"/>
  <c r="AC630" i="26"/>
  <c r="AP630" i="26" s="1"/>
  <c r="AD630" i="26"/>
  <c r="AE630" i="26"/>
  <c r="AF630" i="26"/>
  <c r="AG630" i="26"/>
  <c r="AH630" i="26"/>
  <c r="AI630" i="26"/>
  <c r="AK630" i="26"/>
  <c r="AM630" i="26"/>
  <c r="AN630" i="26"/>
  <c r="AO630" i="26"/>
  <c r="AQ630" i="26"/>
  <c r="AR630" i="26"/>
  <c r="T631" i="26"/>
  <c r="AK631" i="26" s="1"/>
  <c r="U631" i="26"/>
  <c r="AL631" i="26" s="1"/>
  <c r="V631" i="26"/>
  <c r="AM631" i="26" s="1"/>
  <c r="W631" i="26"/>
  <c r="X631" i="26"/>
  <c r="Y631" i="26"/>
  <c r="Z631" i="26"/>
  <c r="AA631" i="26"/>
  <c r="AB631" i="26"/>
  <c r="AC631" i="26"/>
  <c r="AD631" i="26"/>
  <c r="AE631" i="26"/>
  <c r="AF631" i="26"/>
  <c r="AG631" i="26"/>
  <c r="AP631" i="26" s="1"/>
  <c r="AH631" i="26"/>
  <c r="AQ631" i="26" s="1"/>
  <c r="AI631" i="26"/>
  <c r="AN631" i="26"/>
  <c r="AO631" i="26"/>
  <c r="AR631" i="26"/>
  <c r="T632" i="26"/>
  <c r="U632" i="26"/>
  <c r="V632" i="26"/>
  <c r="W632" i="26"/>
  <c r="AN632" i="26" s="1"/>
  <c r="X632" i="26"/>
  <c r="Y632" i="26"/>
  <c r="AL632" i="26" s="1"/>
  <c r="Z632" i="26"/>
  <c r="AA632" i="26"/>
  <c r="AB632" i="26"/>
  <c r="AO632" i="26" s="1"/>
  <c r="AC632" i="26"/>
  <c r="AP632" i="26" s="1"/>
  <c r="AD632" i="26"/>
  <c r="AE632" i="26"/>
  <c r="AF632" i="26"/>
  <c r="AG632" i="26"/>
  <c r="AH632" i="26"/>
  <c r="AI632" i="26"/>
  <c r="AR632" i="26"/>
  <c r="T633" i="26"/>
  <c r="U633" i="26"/>
  <c r="AL633" i="26" s="1"/>
  <c r="V633" i="26"/>
  <c r="W633" i="26"/>
  <c r="AN633" i="26" s="1"/>
  <c r="X633" i="26"/>
  <c r="Y633" i="26"/>
  <c r="Z633" i="26"/>
  <c r="AA633" i="26"/>
  <c r="AB633" i="26"/>
  <c r="AO633" i="26" s="1"/>
  <c r="AC633" i="26"/>
  <c r="AD633" i="26"/>
  <c r="AE633" i="26"/>
  <c r="AF633" i="26"/>
  <c r="AG633" i="26"/>
  <c r="AH633" i="26"/>
  <c r="AQ633" i="26" s="1"/>
  <c r="AI633" i="26"/>
  <c r="AK633" i="26"/>
  <c r="AM633" i="26"/>
  <c r="T634" i="26"/>
  <c r="U634" i="26"/>
  <c r="V634" i="26"/>
  <c r="W634" i="26"/>
  <c r="X634" i="26"/>
  <c r="Y634" i="26"/>
  <c r="Z634" i="26"/>
  <c r="AA634" i="26"/>
  <c r="AB634" i="26"/>
  <c r="AC634" i="26"/>
  <c r="AD634" i="26"/>
  <c r="AE634" i="26"/>
  <c r="AF634" i="26"/>
  <c r="AG634" i="26"/>
  <c r="AH634" i="26"/>
  <c r="AQ634" i="26" s="1"/>
  <c r="AI634" i="26"/>
  <c r="AR634" i="26" s="1"/>
  <c r="AK634" i="26"/>
  <c r="AM634" i="26"/>
  <c r="AN634" i="26"/>
  <c r="AO634" i="26"/>
  <c r="AP634" i="26"/>
  <c r="T635" i="26"/>
  <c r="U635" i="26"/>
  <c r="V635" i="26"/>
  <c r="W635" i="26"/>
  <c r="X635" i="26"/>
  <c r="Y635" i="26"/>
  <c r="Z635" i="26"/>
  <c r="AA635" i="26"/>
  <c r="AB635" i="26"/>
  <c r="AC635" i="26"/>
  <c r="AD635" i="26"/>
  <c r="AE635" i="26"/>
  <c r="AF635" i="26"/>
  <c r="AG635" i="26"/>
  <c r="AH635" i="26"/>
  <c r="AI635" i="26"/>
  <c r="AK635" i="26"/>
  <c r="AL635" i="26"/>
  <c r="AM635" i="26"/>
  <c r="AN635" i="26"/>
  <c r="AO635" i="26"/>
  <c r="AQ635" i="26"/>
  <c r="AR635" i="26"/>
  <c r="T636" i="26"/>
  <c r="AK636" i="26" s="1"/>
  <c r="U636" i="26"/>
  <c r="AL636" i="26" s="1"/>
  <c r="V636" i="26"/>
  <c r="AM636" i="26" s="1"/>
  <c r="W636" i="26"/>
  <c r="AN636" i="26" s="1"/>
  <c r="X636" i="26"/>
  <c r="Y636" i="26"/>
  <c r="Z636" i="26"/>
  <c r="AA636" i="26"/>
  <c r="AB636" i="26"/>
  <c r="AC636" i="26"/>
  <c r="AD636" i="26"/>
  <c r="AQ636" i="26" s="1"/>
  <c r="AE636" i="26"/>
  <c r="AF636" i="26"/>
  <c r="AO636" i="26" s="1"/>
  <c r="AG636" i="26"/>
  <c r="AH636" i="26"/>
  <c r="AI636" i="26"/>
  <c r="AP636" i="26"/>
  <c r="AR636" i="26"/>
  <c r="T637" i="26"/>
  <c r="U637" i="26"/>
  <c r="V637" i="26"/>
  <c r="AM637" i="26" s="1"/>
  <c r="W637" i="26"/>
  <c r="AN637" i="26" s="1"/>
  <c r="X637" i="26"/>
  <c r="Y637" i="26"/>
  <c r="AL637" i="26" s="1"/>
  <c r="Z637" i="26"/>
  <c r="AA637" i="26"/>
  <c r="AB637" i="26"/>
  <c r="AO637" i="26" s="1"/>
  <c r="AC637" i="26"/>
  <c r="AD637" i="26"/>
  <c r="AE637" i="26"/>
  <c r="AF637" i="26"/>
  <c r="AG637" i="26"/>
  <c r="AH637" i="26"/>
  <c r="AI637" i="26"/>
  <c r="AP637" i="26"/>
  <c r="AQ637" i="26"/>
  <c r="AR637" i="26"/>
  <c r="T638" i="26"/>
  <c r="AK638" i="26" s="1"/>
  <c r="U638" i="26"/>
  <c r="V638" i="26"/>
  <c r="W638" i="26"/>
  <c r="X638" i="26"/>
  <c r="Y638" i="26"/>
  <c r="Z638" i="26"/>
  <c r="AA638" i="26"/>
  <c r="AB638" i="26"/>
  <c r="AC638" i="26"/>
  <c r="AD638" i="26"/>
  <c r="AE638" i="26"/>
  <c r="AR638" i="26" s="1"/>
  <c r="AF638" i="26"/>
  <c r="AO638" i="26" s="1"/>
  <c r="AG638" i="26"/>
  <c r="AP638" i="26" s="1"/>
  <c r="AH638" i="26"/>
  <c r="AQ638" i="26" s="1"/>
  <c r="AI638" i="26"/>
  <c r="AL638" i="26"/>
  <c r="T639" i="26"/>
  <c r="U639" i="26"/>
  <c r="V639" i="26"/>
  <c r="W639" i="26"/>
  <c r="X639" i="26"/>
  <c r="Y639" i="26"/>
  <c r="Z639" i="26"/>
  <c r="AA639" i="26"/>
  <c r="AB639" i="26"/>
  <c r="AC639" i="26"/>
  <c r="AD639" i="26"/>
  <c r="AE639" i="26"/>
  <c r="AF639" i="26"/>
  <c r="AO639" i="26" s="1"/>
  <c r="AG639" i="26"/>
  <c r="AP639" i="26" s="1"/>
  <c r="AH639" i="26"/>
  <c r="AQ639" i="26" s="1"/>
  <c r="AI639" i="26"/>
  <c r="AR639" i="26" s="1"/>
  <c r="AK639" i="26"/>
  <c r="AL639" i="26"/>
  <c r="AM639" i="26"/>
  <c r="T640" i="26"/>
  <c r="U640" i="26"/>
  <c r="V640" i="26"/>
  <c r="W640" i="26"/>
  <c r="X640" i="26"/>
  <c r="Y640" i="26"/>
  <c r="Z640" i="26"/>
  <c r="AA640" i="26"/>
  <c r="AB640" i="26"/>
  <c r="AC640" i="26"/>
  <c r="AD640" i="26"/>
  <c r="AE640" i="26"/>
  <c r="AF640" i="26"/>
  <c r="AG640" i="26"/>
  <c r="AH640" i="26"/>
  <c r="AI640" i="26"/>
  <c r="AR640" i="26" s="1"/>
  <c r="AK640" i="26"/>
  <c r="AL640" i="26"/>
  <c r="AM640" i="26"/>
  <c r="AN640" i="26"/>
  <c r="AO640" i="26"/>
  <c r="AP640" i="26"/>
  <c r="AQ640" i="26"/>
  <c r="T641" i="26"/>
  <c r="AK641" i="26" s="1"/>
  <c r="U641" i="26"/>
  <c r="AL641" i="26" s="1"/>
  <c r="V641" i="26"/>
  <c r="W641" i="26"/>
  <c r="X641" i="26"/>
  <c r="Y641" i="26"/>
  <c r="Z641" i="26"/>
  <c r="AA641" i="26"/>
  <c r="AB641" i="26"/>
  <c r="AC641" i="26"/>
  <c r="AD641" i="26"/>
  <c r="AE641" i="26"/>
  <c r="AF641" i="26"/>
  <c r="AO641" i="26" s="1"/>
  <c r="AG641" i="26"/>
  <c r="AH641" i="26"/>
  <c r="AI641" i="26"/>
  <c r="AM641" i="26"/>
  <c r="AP641" i="26"/>
  <c r="AQ641" i="26"/>
  <c r="AR641" i="26"/>
  <c r="T642" i="26"/>
  <c r="U642" i="26"/>
  <c r="AL642" i="26" s="1"/>
  <c r="V642" i="26"/>
  <c r="AM642" i="26" s="1"/>
  <c r="W642" i="26"/>
  <c r="X642" i="26"/>
  <c r="Y642" i="26"/>
  <c r="Z642" i="26"/>
  <c r="AA642" i="26"/>
  <c r="AB642" i="26"/>
  <c r="AC642" i="26"/>
  <c r="AD642" i="26"/>
  <c r="AE642" i="26"/>
  <c r="AF642" i="26"/>
  <c r="AG642" i="26"/>
  <c r="AH642" i="26"/>
  <c r="AI642" i="26"/>
  <c r="AR642" i="26" s="1"/>
  <c r="AN642" i="26"/>
  <c r="AO642" i="26"/>
  <c r="AP642" i="26"/>
  <c r="AQ642" i="26"/>
  <c r="T643" i="26"/>
  <c r="U643" i="26"/>
  <c r="V643" i="26"/>
  <c r="W643" i="26"/>
  <c r="AN643" i="26" s="1"/>
  <c r="X643" i="26"/>
  <c r="AK643" i="26" s="1"/>
  <c r="Y643" i="26"/>
  <c r="Z643" i="26"/>
  <c r="AA643" i="26"/>
  <c r="AB643" i="26"/>
  <c r="AC643" i="26"/>
  <c r="AP643" i="26" s="1"/>
  <c r="AD643" i="26"/>
  <c r="AE643" i="26"/>
  <c r="AR643" i="26" s="1"/>
  <c r="AF643" i="26"/>
  <c r="AO643" i="26" s="1"/>
  <c r="AG643" i="26"/>
  <c r="AH643" i="26"/>
  <c r="AI643" i="26"/>
  <c r="T644" i="26"/>
  <c r="AK644" i="26"/>
  <c r="U644" i="26"/>
  <c r="V644" i="26"/>
  <c r="W644" i="26"/>
  <c r="AN644" i="26" s="1"/>
  <c r="X644" i="26"/>
  <c r="Y644" i="26"/>
  <c r="Z644" i="26"/>
  <c r="AM644" i="26" s="1"/>
  <c r="AA644" i="26"/>
  <c r="AB644" i="26"/>
  <c r="AC644" i="26"/>
  <c r="AD644" i="26"/>
  <c r="AE644" i="26"/>
  <c r="AR644" i="26" s="1"/>
  <c r="AF644" i="26"/>
  <c r="AO644" i="26" s="1"/>
  <c r="AG644" i="26"/>
  <c r="AP644" i="26" s="1"/>
  <c r="AH644" i="26"/>
  <c r="AQ644" i="26" s="1"/>
  <c r="AI644" i="26"/>
  <c r="T645" i="26"/>
  <c r="U645" i="26"/>
  <c r="V645" i="26"/>
  <c r="W645" i="26"/>
  <c r="X645" i="26"/>
  <c r="Y645" i="26"/>
  <c r="Z645" i="26"/>
  <c r="AA645" i="26"/>
  <c r="AB645" i="26"/>
  <c r="AC645" i="26"/>
  <c r="AD645" i="26"/>
  <c r="AE645" i="26"/>
  <c r="AF645" i="26"/>
  <c r="AO645" i="26"/>
  <c r="AG645" i="26"/>
  <c r="AH645" i="26"/>
  <c r="AI645" i="26"/>
  <c r="AK645" i="26"/>
  <c r="AL645" i="26"/>
  <c r="AM645" i="26"/>
  <c r="AN645" i="26"/>
  <c r="AP645" i="26"/>
  <c r="AR645" i="26"/>
  <c r="T646" i="26"/>
  <c r="AK646" i="26" s="1"/>
  <c r="U646" i="26"/>
  <c r="AL646" i="26" s="1"/>
  <c r="V646" i="26"/>
  <c r="W646" i="26"/>
  <c r="X646" i="26"/>
  <c r="Y646" i="26"/>
  <c r="Z646" i="26"/>
  <c r="AA646" i="26"/>
  <c r="AB646" i="26"/>
  <c r="AO646" i="26" s="1"/>
  <c r="AC646" i="26"/>
  <c r="AD646" i="26"/>
  <c r="AE646" i="26"/>
  <c r="AF646" i="26"/>
  <c r="AG646" i="26"/>
  <c r="AH646" i="26"/>
  <c r="AQ646" i="26" s="1"/>
  <c r="AI646" i="26"/>
  <c r="AM646" i="26"/>
  <c r="AP646" i="26"/>
  <c r="AR646" i="26"/>
  <c r="T647" i="26"/>
  <c r="AK647" i="26" s="1"/>
  <c r="U647" i="26"/>
  <c r="V647" i="26"/>
  <c r="W647" i="26"/>
  <c r="AN647" i="26" s="1"/>
  <c r="X647" i="26"/>
  <c r="Y647" i="26"/>
  <c r="Z647" i="26"/>
  <c r="AA647" i="26"/>
  <c r="AB647" i="26"/>
  <c r="AC647" i="26"/>
  <c r="AD647" i="26"/>
  <c r="AE647" i="26"/>
  <c r="AF647" i="26"/>
  <c r="AO647" i="26" s="1"/>
  <c r="AG647" i="26"/>
  <c r="AP647" i="26" s="1"/>
  <c r="AH647" i="26"/>
  <c r="AI647" i="26"/>
  <c r="AR647" i="26"/>
  <c r="AM647" i="26"/>
  <c r="AQ647" i="26"/>
  <c r="T648" i="26"/>
  <c r="U648" i="26"/>
  <c r="V648" i="26"/>
  <c r="AM648" i="26" s="1"/>
  <c r="W648" i="26"/>
  <c r="X648" i="26"/>
  <c r="Y648" i="26"/>
  <c r="AL648" i="26" s="1"/>
  <c r="Z648" i="26"/>
  <c r="AA648" i="26"/>
  <c r="AB648" i="26"/>
  <c r="AC648" i="26"/>
  <c r="AP648" i="26" s="1"/>
  <c r="AD648" i="26"/>
  <c r="AE648" i="26"/>
  <c r="AR648" i="26" s="1"/>
  <c r="AF648" i="26"/>
  <c r="AG648" i="26"/>
  <c r="AH648" i="26"/>
  <c r="AI648" i="26"/>
  <c r="AO648" i="26"/>
  <c r="T649" i="26"/>
  <c r="AK649" i="26" s="1"/>
  <c r="U649" i="26"/>
  <c r="V649" i="26"/>
  <c r="W649" i="26"/>
  <c r="AN649" i="26" s="1"/>
  <c r="X649" i="26"/>
  <c r="Y649" i="26"/>
  <c r="Z649" i="26"/>
  <c r="AA649" i="26"/>
  <c r="AB649" i="26"/>
  <c r="AC649" i="26"/>
  <c r="AD649" i="26"/>
  <c r="AE649" i="26"/>
  <c r="AF649" i="26"/>
  <c r="AO649" i="26" s="1"/>
  <c r="AG649" i="26"/>
  <c r="AP649" i="26" s="1"/>
  <c r="AH649" i="26"/>
  <c r="AQ649" i="26" s="1"/>
  <c r="AI649" i="26"/>
  <c r="AL649" i="26"/>
  <c r="AM649" i="26"/>
  <c r="T650" i="26"/>
  <c r="U650" i="26"/>
  <c r="V650" i="26"/>
  <c r="W650" i="26"/>
  <c r="X650" i="26"/>
  <c r="Y650" i="26"/>
  <c r="Z650" i="26"/>
  <c r="AA650" i="26"/>
  <c r="AB650" i="26"/>
  <c r="AC650" i="26"/>
  <c r="AD650" i="26"/>
  <c r="AE650" i="26"/>
  <c r="AF650" i="26"/>
  <c r="AO650" i="26" s="1"/>
  <c r="AG650" i="26"/>
  <c r="AH650" i="26"/>
  <c r="AI650" i="26"/>
  <c r="AL650" i="26"/>
  <c r="AM650" i="26"/>
  <c r="AN650" i="26"/>
  <c r="AP650" i="26"/>
  <c r="AQ650" i="26"/>
  <c r="AR650" i="26"/>
  <c r="T651" i="26"/>
  <c r="U651" i="26"/>
  <c r="AL651" i="26" s="1"/>
  <c r="V651" i="26"/>
  <c r="W651" i="26"/>
  <c r="X651" i="26"/>
  <c r="Y651" i="26"/>
  <c r="Z651" i="26"/>
  <c r="AA651" i="26"/>
  <c r="AB651" i="26"/>
  <c r="AC651" i="26"/>
  <c r="AD651" i="26"/>
  <c r="AE651" i="26"/>
  <c r="AF651" i="26"/>
  <c r="AG651" i="26"/>
  <c r="AH651" i="26"/>
  <c r="AI651" i="26"/>
  <c r="AK651" i="26"/>
  <c r="AM651" i="26"/>
  <c r="AN651" i="26"/>
  <c r="AP651" i="26"/>
  <c r="AQ651" i="26"/>
  <c r="AR651" i="26"/>
  <c r="T652" i="26"/>
  <c r="U652" i="26"/>
  <c r="AL652" i="26" s="1"/>
  <c r="V652" i="26"/>
  <c r="AM652" i="26" s="1"/>
  <c r="W652" i="26"/>
  <c r="AN652" i="26" s="1"/>
  <c r="X652" i="26"/>
  <c r="Y652" i="26"/>
  <c r="Z652" i="26"/>
  <c r="AA652" i="26"/>
  <c r="AB652" i="26"/>
  <c r="AC652" i="26"/>
  <c r="AD652" i="26"/>
  <c r="AE652" i="26"/>
  <c r="AF652" i="26"/>
  <c r="AG652" i="26"/>
  <c r="AH652" i="26"/>
  <c r="AI652" i="26"/>
  <c r="AR652" i="26" s="1"/>
  <c r="AK652" i="26"/>
  <c r="AO652" i="26"/>
  <c r="AP652" i="26"/>
  <c r="AQ652" i="26"/>
  <c r="T653" i="26"/>
  <c r="AK653" i="26" s="1"/>
  <c r="U653" i="26"/>
  <c r="V653" i="26"/>
  <c r="AM653" i="26" s="1"/>
  <c r="W653" i="26"/>
  <c r="X653" i="26"/>
  <c r="Y653" i="26"/>
  <c r="Z653" i="26"/>
  <c r="AA653" i="26"/>
  <c r="AB653" i="26"/>
  <c r="AO653" i="26" s="1"/>
  <c r="AC653" i="26"/>
  <c r="AD653" i="26"/>
  <c r="AQ653" i="26" s="1"/>
  <c r="AE653" i="26"/>
  <c r="AR653" i="26" s="1"/>
  <c r="AF653" i="26"/>
  <c r="AG653" i="26"/>
  <c r="AP653" i="26" s="1"/>
  <c r="AH653" i="26"/>
  <c r="AI653" i="26"/>
  <c r="AL653" i="26"/>
  <c r="T654" i="26"/>
  <c r="U654" i="26"/>
  <c r="AL654" i="26" s="1"/>
  <c r="V654" i="26"/>
  <c r="AM654" i="26" s="1"/>
  <c r="W654" i="26"/>
  <c r="AN654" i="26" s="1"/>
  <c r="X654" i="26"/>
  <c r="Y654" i="26"/>
  <c r="Z654" i="26"/>
  <c r="AA654" i="26"/>
  <c r="AB654" i="26"/>
  <c r="AC654" i="26"/>
  <c r="AD654" i="26"/>
  <c r="AE654" i="26"/>
  <c r="AF654" i="26"/>
  <c r="AO654" i="26" s="1"/>
  <c r="AG654" i="26"/>
  <c r="AH654" i="26"/>
  <c r="AI654" i="26"/>
  <c r="AR654" i="26" s="1"/>
  <c r="AK654" i="26"/>
  <c r="AQ654" i="26"/>
  <c r="T655" i="26"/>
  <c r="U655" i="26"/>
  <c r="V655" i="26"/>
  <c r="AM655" i="26" s="1"/>
  <c r="W655" i="26"/>
  <c r="X655" i="26"/>
  <c r="Y655" i="26"/>
  <c r="Z655" i="26"/>
  <c r="AA655" i="26"/>
  <c r="AB655" i="26"/>
  <c r="AC655" i="26"/>
  <c r="AD655" i="26"/>
  <c r="AE655" i="26"/>
  <c r="AF655" i="26"/>
  <c r="AG655" i="26"/>
  <c r="AH655" i="26"/>
  <c r="AI655" i="26"/>
  <c r="AR655" i="26" s="1"/>
  <c r="AK655" i="26"/>
  <c r="AL655" i="26"/>
  <c r="AN655" i="26"/>
  <c r="AO655" i="26"/>
  <c r="AP655" i="26"/>
  <c r="AQ655" i="26"/>
  <c r="T656" i="26"/>
  <c r="U656" i="26"/>
  <c r="V656" i="26"/>
  <c r="AM656" i="26" s="1"/>
  <c r="W656" i="26"/>
  <c r="X656" i="26"/>
  <c r="Y656" i="26"/>
  <c r="Z656" i="26"/>
  <c r="AA656" i="26"/>
  <c r="AB656" i="26"/>
  <c r="AC656" i="26"/>
  <c r="AD656" i="26"/>
  <c r="AE656" i="26"/>
  <c r="AF656" i="26"/>
  <c r="AG656" i="26"/>
  <c r="AH656" i="26"/>
  <c r="AI656" i="26"/>
  <c r="AK656" i="26"/>
  <c r="AL656" i="26"/>
  <c r="AN656" i="26"/>
  <c r="AO656" i="26"/>
  <c r="AP656" i="26"/>
  <c r="AR656" i="26"/>
  <c r="T657" i="26"/>
  <c r="AK657" i="26" s="1"/>
  <c r="U657" i="26"/>
  <c r="AL657" i="26" s="1"/>
  <c r="V657" i="26"/>
  <c r="AM657" i="26" s="1"/>
  <c r="W657" i="26"/>
  <c r="AN657" i="26" s="1"/>
  <c r="X657" i="26"/>
  <c r="Y657" i="26"/>
  <c r="Z657" i="26"/>
  <c r="AA657" i="26"/>
  <c r="AB657" i="26"/>
  <c r="AC657" i="26"/>
  <c r="AD657" i="26"/>
  <c r="AE657" i="26"/>
  <c r="AF657" i="26"/>
  <c r="AG657" i="26"/>
  <c r="AP657" i="26" s="1"/>
  <c r="AH657" i="26"/>
  <c r="AQ657" i="26" s="1"/>
  <c r="AI657" i="26"/>
  <c r="AO657" i="26"/>
  <c r="AR657" i="26"/>
  <c r="T658" i="26"/>
  <c r="AK658" i="26" s="1"/>
  <c r="U658" i="26"/>
  <c r="AL658" i="26" s="1"/>
  <c r="V658" i="26"/>
  <c r="W658" i="26"/>
  <c r="AN658" i="26" s="1"/>
  <c r="X658" i="26"/>
  <c r="Y658" i="26"/>
  <c r="Z658" i="26"/>
  <c r="AM658" i="26" s="1"/>
  <c r="AA658" i="26"/>
  <c r="AB658" i="26"/>
  <c r="AC658" i="26"/>
  <c r="AP658" i="26" s="1"/>
  <c r="AD658" i="26"/>
  <c r="AE658" i="26"/>
  <c r="AF658" i="26"/>
  <c r="AG658" i="26"/>
  <c r="AH658" i="26"/>
  <c r="AI658" i="26"/>
  <c r="AO658" i="26"/>
  <c r="AR658" i="26"/>
  <c r="T659" i="26"/>
  <c r="AK659" i="26" s="1"/>
  <c r="U659" i="26"/>
  <c r="AL659" i="26" s="1"/>
  <c r="V659" i="26"/>
  <c r="W659" i="26"/>
  <c r="X659" i="26"/>
  <c r="Y659" i="26"/>
  <c r="Z659" i="26"/>
  <c r="AA659" i="26"/>
  <c r="AN659" i="26" s="1"/>
  <c r="AB659" i="26"/>
  <c r="AO659" i="26" s="1"/>
  <c r="AC659" i="26"/>
  <c r="AD659" i="26"/>
  <c r="AE659" i="26"/>
  <c r="AF659" i="26"/>
  <c r="AG659" i="26"/>
  <c r="AP659" i="26" s="1"/>
  <c r="AH659" i="26"/>
  <c r="AQ659" i="26" s="1"/>
  <c r="AI659" i="26"/>
  <c r="AR659" i="26" s="1"/>
  <c r="AM659" i="26"/>
  <c r="T660" i="26"/>
  <c r="U660" i="26"/>
  <c r="AL660" i="26" s="1"/>
  <c r="V660" i="26"/>
  <c r="W660" i="26"/>
  <c r="X660" i="26"/>
  <c r="Y660" i="26"/>
  <c r="Z660" i="26"/>
  <c r="AA660" i="26"/>
  <c r="AB660" i="26"/>
  <c r="AC660" i="26"/>
  <c r="AD660" i="26"/>
  <c r="AE660" i="26"/>
  <c r="AF660" i="26"/>
  <c r="AG660" i="26"/>
  <c r="AP660" i="26" s="1"/>
  <c r="AH660" i="26"/>
  <c r="AQ660" i="26" s="1"/>
  <c r="AI660" i="26"/>
  <c r="AR660" i="26" s="1"/>
  <c r="AK660" i="26"/>
  <c r="AM660" i="26"/>
  <c r="AN660" i="26"/>
  <c r="AO660" i="26"/>
  <c r="T661" i="26"/>
  <c r="U661" i="26"/>
  <c r="V661" i="26"/>
  <c r="W661" i="26"/>
  <c r="X661" i="26"/>
  <c r="Y661" i="26"/>
  <c r="AL661" i="26" s="1"/>
  <c r="Z661" i="26"/>
  <c r="AA661" i="26"/>
  <c r="AB661" i="26"/>
  <c r="AC661" i="26"/>
  <c r="AD661" i="26"/>
  <c r="AE661" i="26"/>
  <c r="AF661" i="26"/>
  <c r="AG661" i="26"/>
  <c r="AH661" i="26"/>
  <c r="AI661" i="26"/>
  <c r="AM661" i="26"/>
  <c r="AN661" i="26"/>
  <c r="AO661" i="26"/>
  <c r="AP661" i="26"/>
  <c r="AR661" i="26"/>
  <c r="T662" i="26"/>
  <c r="AK662" i="26" s="1"/>
  <c r="U662" i="26"/>
  <c r="V662" i="26"/>
  <c r="AM662" i="26" s="1"/>
  <c r="W662" i="26"/>
  <c r="AN662" i="26" s="1"/>
  <c r="X662" i="26"/>
  <c r="Y662" i="26"/>
  <c r="Z662" i="26"/>
  <c r="AA662" i="26"/>
  <c r="AB662" i="26"/>
  <c r="AC662" i="26"/>
  <c r="AD662" i="26"/>
  <c r="AE662" i="26"/>
  <c r="AF662" i="26"/>
  <c r="AG662" i="26"/>
  <c r="AP662" i="26" s="1"/>
  <c r="AH662" i="26"/>
  <c r="AQ662" i="26" s="1"/>
  <c r="AI662" i="26"/>
  <c r="AL662" i="26"/>
  <c r="AR662" i="26"/>
  <c r="T663" i="26"/>
  <c r="U663" i="26"/>
  <c r="AL663" i="26" s="1"/>
  <c r="V663" i="26"/>
  <c r="W663" i="26"/>
  <c r="AN663" i="26" s="1"/>
  <c r="X663" i="26"/>
  <c r="Y663" i="26"/>
  <c r="Z663" i="26"/>
  <c r="AM663" i="26" s="1"/>
  <c r="AA663" i="26"/>
  <c r="AB663" i="26"/>
  <c r="AC663" i="26"/>
  <c r="AP663" i="26" s="1"/>
  <c r="AD663" i="26"/>
  <c r="AQ663" i="26" s="1"/>
  <c r="AE663" i="26"/>
  <c r="AF663" i="26"/>
  <c r="AG663" i="26"/>
  <c r="AH663" i="26"/>
  <c r="AI663" i="26"/>
  <c r="AR663" i="26"/>
  <c r="T664" i="26"/>
  <c r="U664" i="26"/>
  <c r="AL664" i="26" s="1"/>
  <c r="V664" i="26"/>
  <c r="AM664" i="26" s="1"/>
  <c r="W664" i="26"/>
  <c r="AN664" i="26" s="1"/>
  <c r="X664" i="26"/>
  <c r="Y664" i="26"/>
  <c r="Z664" i="26"/>
  <c r="AA664" i="26"/>
  <c r="AB664" i="26"/>
  <c r="AC664" i="26"/>
  <c r="AD664" i="26"/>
  <c r="AE664" i="26"/>
  <c r="AF664" i="26"/>
  <c r="AO664" i="26" s="1"/>
  <c r="AG664" i="26"/>
  <c r="AP664" i="26" s="1"/>
  <c r="AH664" i="26"/>
  <c r="AQ664" i="26" s="1"/>
  <c r="AI664" i="26"/>
  <c r="AR664" i="26" s="1"/>
  <c r="AK664" i="26"/>
  <c r="T665" i="26"/>
  <c r="U665" i="26"/>
  <c r="V665" i="26"/>
  <c r="W665" i="26"/>
  <c r="X665" i="26"/>
  <c r="Y665" i="26"/>
  <c r="Z665" i="26"/>
  <c r="AA665" i="26"/>
  <c r="AB665" i="26"/>
  <c r="AC665" i="26"/>
  <c r="AD665" i="26"/>
  <c r="AE665" i="26"/>
  <c r="AF665" i="26"/>
  <c r="AG665" i="26"/>
  <c r="AH665" i="26"/>
  <c r="AQ665" i="26" s="1"/>
  <c r="AI665" i="26"/>
  <c r="AR665" i="26" s="1"/>
  <c r="AK665" i="26"/>
  <c r="AL665" i="26"/>
  <c r="AM665" i="26"/>
  <c r="AN665" i="26"/>
  <c r="AO665" i="26"/>
  <c r="AP665" i="26"/>
  <c r="T666" i="26"/>
  <c r="U666" i="26"/>
  <c r="AL666" i="26" s="1"/>
  <c r="V666" i="26"/>
  <c r="W666" i="26"/>
  <c r="X666" i="26"/>
  <c r="Y666" i="26"/>
  <c r="Z666" i="26"/>
  <c r="AA666" i="26"/>
  <c r="AB666" i="26"/>
  <c r="AC666" i="26"/>
  <c r="AD666" i="26"/>
  <c r="AE666" i="26"/>
  <c r="AF666" i="26"/>
  <c r="AG666" i="26"/>
  <c r="AH666" i="26"/>
  <c r="AI666" i="26"/>
  <c r="AK666" i="26"/>
  <c r="AM666" i="26"/>
  <c r="AN666" i="26"/>
  <c r="AO666" i="26"/>
  <c r="AP666" i="26"/>
  <c r="AQ666" i="26"/>
  <c r="AR666" i="26"/>
  <c r="T667" i="26"/>
  <c r="AK667" i="26" s="1"/>
  <c r="U667" i="26"/>
  <c r="AL667" i="26" s="1"/>
  <c r="V667" i="26"/>
  <c r="AM667" i="26" s="1"/>
  <c r="W667" i="26"/>
  <c r="AN667" i="26" s="1"/>
  <c r="X667" i="26"/>
  <c r="Y667" i="26"/>
  <c r="Z667" i="26"/>
  <c r="AA667" i="26"/>
  <c r="AB667" i="26"/>
  <c r="AC667" i="26"/>
  <c r="AD667" i="26"/>
  <c r="AE667" i="26"/>
  <c r="AF667" i="26"/>
  <c r="AG667" i="26"/>
  <c r="AP667" i="26" s="1"/>
  <c r="AH667" i="26"/>
  <c r="AI667" i="26"/>
  <c r="AO667" i="26"/>
  <c r="AQ667" i="26"/>
  <c r="AR667" i="26"/>
  <c r="T668" i="26"/>
  <c r="U668" i="26"/>
  <c r="AL668" i="26" s="1"/>
  <c r="V668" i="26"/>
  <c r="W668" i="26"/>
  <c r="AN668" i="26" s="1"/>
  <c r="X668" i="26"/>
  <c r="Y668" i="26"/>
  <c r="Z668" i="26"/>
  <c r="AA668" i="26"/>
  <c r="AB668" i="26"/>
  <c r="AO668" i="26" s="1"/>
  <c r="AC668" i="26"/>
  <c r="AD668" i="26"/>
  <c r="AE668" i="26"/>
  <c r="AF668" i="26"/>
  <c r="AG668" i="26"/>
  <c r="AH668" i="26"/>
  <c r="AI668" i="26"/>
  <c r="AP668" i="26"/>
  <c r="AQ668" i="26"/>
  <c r="AR668" i="26"/>
  <c r="T669" i="26"/>
  <c r="U669" i="26"/>
  <c r="V669" i="26"/>
  <c r="W669" i="26"/>
  <c r="X669" i="26"/>
  <c r="AK669" i="26" s="1"/>
  <c r="Y669" i="26"/>
  <c r="AL669" i="26" s="1"/>
  <c r="Z669" i="26"/>
  <c r="AA669" i="26"/>
  <c r="AB669" i="26"/>
  <c r="AC669" i="26"/>
  <c r="AD669" i="26"/>
  <c r="AE669" i="26"/>
  <c r="AF669" i="26"/>
  <c r="AO669" i="26" s="1"/>
  <c r="AG669" i="26"/>
  <c r="AP669" i="26" s="1"/>
  <c r="AH669" i="26"/>
  <c r="AI669" i="26"/>
  <c r="AR669" i="26" s="1"/>
  <c r="T670" i="26"/>
  <c r="U670" i="26"/>
  <c r="V670" i="26"/>
  <c r="AM670" i="26" s="1"/>
  <c r="W670" i="26"/>
  <c r="X670" i="26"/>
  <c r="Y670" i="26"/>
  <c r="Z670" i="26"/>
  <c r="AA670" i="26"/>
  <c r="AB670" i="26"/>
  <c r="AC670" i="26"/>
  <c r="AD670" i="26"/>
  <c r="AE670" i="26"/>
  <c r="AF670" i="26"/>
  <c r="AO670" i="26" s="1"/>
  <c r="AG670" i="26"/>
  <c r="AP670" i="26" s="1"/>
  <c r="AH670" i="26"/>
  <c r="AQ670" i="26" s="1"/>
  <c r="AI670" i="26"/>
  <c r="AR670" i="26" s="1"/>
  <c r="AK670" i="26"/>
  <c r="AL670" i="26"/>
  <c r="AN670" i="26"/>
  <c r="T671" i="26"/>
  <c r="U671" i="26"/>
  <c r="V671" i="26"/>
  <c r="W671" i="26"/>
  <c r="X671" i="26"/>
  <c r="Y671" i="26"/>
  <c r="Z671" i="26"/>
  <c r="AA671" i="26"/>
  <c r="AB671" i="26"/>
  <c r="AC671" i="26"/>
  <c r="AD671" i="26"/>
  <c r="AE671" i="26"/>
  <c r="AF671" i="26"/>
  <c r="AG671" i="26"/>
  <c r="AH671" i="26"/>
  <c r="AQ671" i="26" s="1"/>
  <c r="AI671" i="26"/>
  <c r="AK671" i="26"/>
  <c r="AL671" i="26"/>
  <c r="AM671" i="26"/>
  <c r="AN671" i="26"/>
  <c r="AO671" i="26"/>
  <c r="AP671" i="26"/>
  <c r="AR671" i="26"/>
  <c r="T672" i="26"/>
  <c r="AK672" i="26" s="1"/>
  <c r="U672" i="26"/>
  <c r="AL672" i="26" s="1"/>
  <c r="V672" i="26"/>
  <c r="W672" i="26"/>
  <c r="X672" i="26"/>
  <c r="Y672" i="26"/>
  <c r="Z672" i="26"/>
  <c r="AA672" i="26"/>
  <c r="AB672" i="26"/>
  <c r="AC672" i="26"/>
  <c r="AD672" i="26"/>
  <c r="AE672" i="26"/>
  <c r="AF672" i="26"/>
  <c r="AG672" i="26"/>
  <c r="AH672" i="26"/>
  <c r="AI672" i="26"/>
  <c r="AM672" i="26"/>
  <c r="AN672" i="26"/>
  <c r="AO672" i="26"/>
  <c r="AP672" i="26"/>
  <c r="AQ672" i="26"/>
  <c r="AR672" i="26"/>
  <c r="T673" i="26"/>
  <c r="U673" i="26"/>
  <c r="AL673" i="26" s="1"/>
  <c r="V673" i="26"/>
  <c r="W673" i="26"/>
  <c r="AN673" i="26" s="1"/>
  <c r="X673" i="26"/>
  <c r="Y673" i="26"/>
  <c r="Z673" i="26"/>
  <c r="AA673" i="26"/>
  <c r="AB673" i="26"/>
  <c r="AC673" i="26"/>
  <c r="AD673" i="26"/>
  <c r="AE673" i="26"/>
  <c r="AF673" i="26"/>
  <c r="AO673" i="26" s="1"/>
  <c r="AG673" i="26"/>
  <c r="AP673" i="26" s="1"/>
  <c r="AH673" i="26"/>
  <c r="AI673" i="26"/>
  <c r="AR673" i="26" s="1"/>
  <c r="AM673" i="26"/>
  <c r="AQ673" i="26"/>
  <c r="T674" i="26"/>
  <c r="U674" i="26"/>
  <c r="AL674" i="26" s="1"/>
  <c r="V674" i="26"/>
  <c r="W674" i="26"/>
  <c r="AN674" i="26" s="1"/>
  <c r="X674" i="26"/>
  <c r="AK674" i="26" s="1"/>
  <c r="Y674" i="26"/>
  <c r="Z674" i="26"/>
  <c r="AA674" i="26"/>
  <c r="AB674" i="26"/>
  <c r="AC674" i="26"/>
  <c r="AD674" i="26"/>
  <c r="AE674" i="26"/>
  <c r="AF674" i="26"/>
  <c r="AO674" i="26" s="1"/>
  <c r="AG674" i="26"/>
  <c r="AH674" i="26"/>
  <c r="AI674" i="26"/>
  <c r="AR674" i="26"/>
  <c r="T675" i="26"/>
  <c r="U675" i="26"/>
  <c r="V675" i="26"/>
  <c r="W675" i="26"/>
  <c r="X675" i="26"/>
  <c r="Y675" i="26"/>
  <c r="Z675" i="26"/>
  <c r="AA675" i="26"/>
  <c r="AB675" i="26"/>
  <c r="AC675" i="26"/>
  <c r="AD675" i="26"/>
  <c r="AE675" i="26"/>
  <c r="AF675" i="26"/>
  <c r="AO675" i="26" s="1"/>
  <c r="AG675" i="26"/>
  <c r="AP675" i="26" s="1"/>
  <c r="AH675" i="26"/>
  <c r="AQ675" i="26" s="1"/>
  <c r="AI675" i="26"/>
  <c r="AR675" i="26" s="1"/>
  <c r="AL675" i="26"/>
  <c r="AM675" i="26"/>
  <c r="AN675" i="26"/>
  <c r="T676" i="26"/>
  <c r="AK676" i="26" s="1"/>
  <c r="U676" i="26"/>
  <c r="V676" i="26"/>
  <c r="W676" i="26"/>
  <c r="X676" i="26"/>
  <c r="Y676" i="26"/>
  <c r="Z676" i="26"/>
  <c r="AA676" i="26"/>
  <c r="AB676" i="26"/>
  <c r="AC676" i="26"/>
  <c r="AD676" i="26"/>
  <c r="AE676" i="26"/>
  <c r="AF676" i="26"/>
  <c r="AG676" i="26"/>
  <c r="AH676" i="26"/>
  <c r="AI676" i="26"/>
  <c r="AL676" i="26"/>
  <c r="AM676" i="26"/>
  <c r="AN676" i="26"/>
  <c r="AP676" i="26"/>
  <c r="AQ676" i="26"/>
  <c r="AR676" i="26"/>
  <c r="T677" i="26"/>
  <c r="U677" i="26"/>
  <c r="AL677" i="26" s="1"/>
  <c r="V677" i="26"/>
  <c r="AM677" i="26" s="1"/>
  <c r="W677" i="26"/>
  <c r="X677" i="26"/>
  <c r="Y677" i="26"/>
  <c r="Z677" i="26"/>
  <c r="AA677" i="26"/>
  <c r="AB677" i="26"/>
  <c r="AC677" i="26"/>
  <c r="AD677" i="26"/>
  <c r="AE677" i="26"/>
  <c r="AF677" i="26"/>
  <c r="AO677" i="26" s="1"/>
  <c r="AG677" i="26"/>
  <c r="AP677" i="26" s="1"/>
  <c r="AH677" i="26"/>
  <c r="AI677" i="26"/>
  <c r="AK677" i="26"/>
  <c r="AN677" i="26"/>
  <c r="AQ677" i="26"/>
  <c r="AR677" i="26"/>
  <c r="T678" i="26"/>
  <c r="U678" i="26"/>
  <c r="V678" i="26"/>
  <c r="AM678" i="26" s="1"/>
  <c r="W678" i="26"/>
  <c r="AN678" i="26" s="1"/>
  <c r="X678" i="26"/>
  <c r="Y678" i="26"/>
  <c r="Z678" i="26"/>
  <c r="AA678" i="26"/>
  <c r="AB678" i="26"/>
  <c r="AC678" i="26"/>
  <c r="AD678" i="26"/>
  <c r="AE678" i="26"/>
  <c r="AR678" i="26" s="1"/>
  <c r="AF678" i="26"/>
  <c r="AG678" i="26"/>
  <c r="AH678" i="26"/>
  <c r="AQ678" i="26" s="1"/>
  <c r="AI678" i="26"/>
  <c r="AK678" i="26"/>
  <c r="AO678" i="26"/>
  <c r="AP678" i="26"/>
  <c r="T679" i="26"/>
  <c r="U679" i="26"/>
  <c r="AL679" i="26" s="1"/>
  <c r="V679" i="26"/>
  <c r="AM679" i="26" s="1"/>
  <c r="W679" i="26"/>
  <c r="X679" i="26"/>
  <c r="Y679" i="26"/>
  <c r="Z679" i="26"/>
  <c r="AA679" i="26"/>
  <c r="AB679" i="26"/>
  <c r="AC679" i="26"/>
  <c r="AP679" i="26" s="1"/>
  <c r="AD679" i="26"/>
  <c r="AQ679" i="26" s="1"/>
  <c r="AE679" i="26"/>
  <c r="AR679" i="26" s="1"/>
  <c r="AF679" i="26"/>
  <c r="AG679" i="26"/>
  <c r="AH679" i="26"/>
  <c r="AI679" i="26"/>
  <c r="AK679" i="26"/>
  <c r="AO679" i="26"/>
  <c r="T680" i="26"/>
  <c r="AK680" i="26" s="1"/>
  <c r="U680" i="26"/>
  <c r="AL680" i="26" s="1"/>
  <c r="V680" i="26"/>
  <c r="AM680" i="26" s="1"/>
  <c r="W680" i="26"/>
  <c r="X680" i="26"/>
  <c r="Y680" i="26"/>
  <c r="Z680" i="26"/>
  <c r="AA680" i="26"/>
  <c r="AB680" i="26"/>
  <c r="AC680" i="26"/>
  <c r="AD680" i="26"/>
  <c r="AE680" i="26"/>
  <c r="AF680" i="26"/>
  <c r="AG680" i="26"/>
  <c r="AH680" i="26"/>
  <c r="AQ680" i="26" s="1"/>
  <c r="AI680" i="26"/>
  <c r="AO680" i="26"/>
  <c r="T681" i="26"/>
  <c r="U681" i="26"/>
  <c r="V681" i="26"/>
  <c r="W681" i="26"/>
  <c r="X681" i="26"/>
  <c r="Y681" i="26"/>
  <c r="Z681" i="26"/>
  <c r="AA681" i="26"/>
  <c r="AB681" i="26"/>
  <c r="AC681" i="26"/>
  <c r="AD681" i="26"/>
  <c r="AE681" i="26"/>
  <c r="AF681" i="26"/>
  <c r="AG681" i="26"/>
  <c r="AH681" i="26"/>
  <c r="AQ681" i="26" s="1"/>
  <c r="AI681" i="26"/>
  <c r="AR681" i="26" s="1"/>
  <c r="AK681" i="26"/>
  <c r="AM681" i="26"/>
  <c r="AN681" i="26"/>
  <c r="AO681" i="26"/>
  <c r="T682" i="26"/>
  <c r="U682" i="26"/>
  <c r="V682" i="26"/>
  <c r="W682" i="26"/>
  <c r="X682" i="26"/>
  <c r="Y682" i="26"/>
  <c r="Z682" i="26"/>
  <c r="AA682" i="26"/>
  <c r="AB682" i="26"/>
  <c r="AC682" i="26"/>
  <c r="AD682" i="26"/>
  <c r="AE682" i="26"/>
  <c r="AF682" i="26"/>
  <c r="AG682" i="26"/>
  <c r="AH682" i="26"/>
  <c r="AI682" i="26"/>
  <c r="AK682" i="26"/>
  <c r="AL682" i="26"/>
  <c r="AN682" i="26"/>
  <c r="AO682" i="26"/>
  <c r="AP682" i="26"/>
  <c r="AR682" i="26"/>
  <c r="T683" i="26"/>
  <c r="AK683" i="26" s="1"/>
  <c r="U683" i="26"/>
  <c r="V683" i="26"/>
  <c r="AM683" i="26" s="1"/>
  <c r="W683" i="26"/>
  <c r="AN683" i="26" s="1"/>
  <c r="X683" i="26"/>
  <c r="Y683" i="26"/>
  <c r="AL683" i="26" s="1"/>
  <c r="Z683" i="26"/>
  <c r="AA683" i="26"/>
  <c r="AB683" i="26"/>
  <c r="AC683" i="26"/>
  <c r="AD683" i="26"/>
  <c r="AE683" i="26"/>
  <c r="AF683" i="26"/>
  <c r="AG683" i="26"/>
  <c r="AH683" i="26"/>
  <c r="AQ683" i="26" s="1"/>
  <c r="AI683" i="26"/>
  <c r="AR683" i="26" s="1"/>
  <c r="AO683" i="26"/>
  <c r="AP683" i="26"/>
  <c r="T684" i="26"/>
  <c r="AK684" i="26" s="1"/>
  <c r="U684" i="26"/>
  <c r="AL684" i="26" s="1"/>
  <c r="V684" i="26"/>
  <c r="W684" i="26"/>
  <c r="AN684" i="26" s="1"/>
  <c r="X684" i="26"/>
  <c r="Y684" i="26"/>
  <c r="Z684" i="26"/>
  <c r="AM684" i="26" s="1"/>
  <c r="AA684" i="26"/>
  <c r="AB684" i="26"/>
  <c r="AC684" i="26"/>
  <c r="AP684" i="26" s="1"/>
  <c r="AD684" i="26"/>
  <c r="AE684" i="26"/>
  <c r="AR684" i="26" s="1"/>
  <c r="AF684" i="26"/>
  <c r="AG684" i="26"/>
  <c r="AH684" i="26"/>
  <c r="AI684" i="26"/>
  <c r="AO684" i="26"/>
  <c r="T685" i="26"/>
  <c r="U685" i="26"/>
  <c r="V685" i="26"/>
  <c r="AM685" i="26" s="1"/>
  <c r="W685" i="26"/>
  <c r="X685" i="26"/>
  <c r="AK685" i="26" s="1"/>
  <c r="Y685" i="26"/>
  <c r="Z685" i="26"/>
  <c r="AA685" i="26"/>
  <c r="AN685" i="26" s="1"/>
  <c r="AB685" i="26"/>
  <c r="AC685" i="26"/>
  <c r="AD685" i="26"/>
  <c r="AE685" i="26"/>
  <c r="AF685" i="26"/>
  <c r="AO685" i="26"/>
  <c r="AG685" i="26"/>
  <c r="AP685" i="26" s="1"/>
  <c r="AH685" i="26"/>
  <c r="AQ685" i="26" s="1"/>
  <c r="AI685" i="26"/>
  <c r="AR685" i="26"/>
  <c r="T686" i="26"/>
  <c r="U686" i="26"/>
  <c r="V686" i="26"/>
  <c r="W686" i="26"/>
  <c r="X686" i="26"/>
  <c r="Y686" i="26"/>
  <c r="Z686" i="26"/>
  <c r="AA686" i="26"/>
  <c r="AB686" i="26"/>
  <c r="AC686" i="26"/>
  <c r="AD686" i="26"/>
  <c r="AE686" i="26"/>
  <c r="AF686" i="26"/>
  <c r="AG686" i="26"/>
  <c r="AH686" i="26"/>
  <c r="AI686" i="26"/>
  <c r="AR686" i="26" s="1"/>
  <c r="AK686" i="26"/>
  <c r="AM686" i="26"/>
  <c r="AN686" i="26"/>
  <c r="AO686" i="26"/>
  <c r="AP686" i="26"/>
  <c r="AQ686" i="26"/>
  <c r="T687" i="26"/>
  <c r="U687" i="26"/>
  <c r="V687" i="26"/>
  <c r="W687" i="26"/>
  <c r="X687" i="26"/>
  <c r="Y687" i="26"/>
  <c r="Z687" i="26"/>
  <c r="AA687" i="26"/>
  <c r="AB687" i="26"/>
  <c r="AC687" i="26"/>
  <c r="AD687" i="26"/>
  <c r="AE687" i="26"/>
  <c r="AF687" i="26"/>
  <c r="AG687" i="26"/>
  <c r="AH687" i="26"/>
  <c r="AI687" i="26"/>
  <c r="AR687" i="26"/>
  <c r="AK687" i="26"/>
  <c r="AM687" i="26"/>
  <c r="AN687" i="26"/>
  <c r="AO687" i="26"/>
  <c r="AQ687" i="26"/>
  <c r="T688" i="26"/>
  <c r="AK688" i="26" s="1"/>
  <c r="U688" i="26"/>
  <c r="AL688" i="26" s="1"/>
  <c r="V688" i="26"/>
  <c r="AM688" i="26" s="1"/>
  <c r="W688" i="26"/>
  <c r="AN688" i="26" s="1"/>
  <c r="X688" i="26"/>
  <c r="Y688" i="26"/>
  <c r="Z688" i="26"/>
  <c r="AA688" i="26"/>
  <c r="AB688" i="26"/>
  <c r="AC688" i="26"/>
  <c r="AD688" i="26"/>
  <c r="AE688" i="26"/>
  <c r="AF688" i="26"/>
  <c r="AG688" i="26"/>
  <c r="AP688" i="26" s="1"/>
  <c r="AH688" i="26"/>
  <c r="AQ688" i="26" s="1"/>
  <c r="AI688" i="26"/>
  <c r="AO688" i="26"/>
  <c r="T689" i="26"/>
  <c r="U689" i="26"/>
  <c r="V689" i="26"/>
  <c r="AM689" i="26" s="1"/>
  <c r="W689" i="26"/>
  <c r="X689" i="26"/>
  <c r="Y689" i="26"/>
  <c r="Z689" i="26"/>
  <c r="AA689" i="26"/>
  <c r="AN689" i="26" s="1"/>
  <c r="AB689" i="26"/>
  <c r="AC689" i="26"/>
  <c r="AP689" i="26" s="1"/>
  <c r="AD689" i="26"/>
  <c r="AQ689" i="26" s="1"/>
  <c r="AE689" i="26"/>
  <c r="AF689" i="26"/>
  <c r="AG689" i="26"/>
  <c r="AH689" i="26"/>
  <c r="AI689" i="26"/>
  <c r="AR689" i="26" s="1"/>
  <c r="T690" i="26"/>
  <c r="U690" i="26"/>
  <c r="V690" i="26"/>
  <c r="W690" i="26"/>
  <c r="X690" i="26"/>
  <c r="Y690" i="26"/>
  <c r="Z690" i="26"/>
  <c r="AM690" i="26" s="1"/>
  <c r="AA690" i="26"/>
  <c r="AN690" i="26"/>
  <c r="AB690" i="26"/>
  <c r="AC690" i="26"/>
  <c r="AD690" i="26"/>
  <c r="AE690" i="26"/>
  <c r="AF690" i="26"/>
  <c r="AO690" i="26" s="1"/>
  <c r="AG690" i="26"/>
  <c r="AH690" i="26"/>
  <c r="AQ690" i="26" s="1"/>
  <c r="AI690" i="26"/>
  <c r="AR690" i="26" s="1"/>
  <c r="AK690" i="26"/>
  <c r="AL690" i="26"/>
  <c r="T691" i="26"/>
  <c r="U691" i="26"/>
  <c r="V691" i="26"/>
  <c r="W691" i="26"/>
  <c r="X691" i="26"/>
  <c r="Y691" i="26"/>
  <c r="Z691" i="26"/>
  <c r="AA691" i="26"/>
  <c r="AB691" i="26"/>
  <c r="AC691" i="26"/>
  <c r="AD691" i="26"/>
  <c r="AE691" i="26"/>
  <c r="AF691" i="26"/>
  <c r="AG691" i="26"/>
  <c r="AH691" i="26"/>
  <c r="AI691" i="26"/>
  <c r="AR691" i="26" s="1"/>
  <c r="AK691" i="26"/>
  <c r="AL691" i="26"/>
  <c r="AM691" i="26"/>
  <c r="AN691" i="26"/>
  <c r="AO691" i="26"/>
  <c r="AP691" i="26"/>
  <c r="AQ691" i="26"/>
  <c r="T692" i="26"/>
  <c r="U692" i="26"/>
  <c r="AL692" i="26"/>
  <c r="V692" i="26"/>
  <c r="W692" i="26"/>
  <c r="AN692" i="26" s="1"/>
  <c r="X692" i="26"/>
  <c r="Y692" i="26"/>
  <c r="Z692" i="26"/>
  <c r="AA692" i="26"/>
  <c r="AB692" i="26"/>
  <c r="AC692" i="26"/>
  <c r="AD692" i="26"/>
  <c r="AE692" i="26"/>
  <c r="AF692" i="26"/>
  <c r="AG692" i="26"/>
  <c r="AP692" i="26"/>
  <c r="AH692" i="26"/>
  <c r="AI692" i="26"/>
  <c r="AR692" i="26" s="1"/>
  <c r="AK692" i="26"/>
  <c r="AM692" i="26"/>
  <c r="AO692" i="26"/>
  <c r="AQ692" i="26"/>
  <c r="T693" i="26"/>
  <c r="AK693" i="26" s="1"/>
  <c r="U693" i="26"/>
  <c r="AL693" i="26" s="1"/>
  <c r="V693" i="26"/>
  <c r="AM693" i="26" s="1"/>
  <c r="W693" i="26"/>
  <c r="AN693" i="26" s="1"/>
  <c r="X693" i="26"/>
  <c r="Y693" i="26"/>
  <c r="Z693" i="26"/>
  <c r="AA693" i="26"/>
  <c r="AB693" i="26"/>
  <c r="AC693" i="26"/>
  <c r="AD693" i="26"/>
  <c r="AE693" i="26"/>
  <c r="AF693" i="26"/>
  <c r="AG693" i="26"/>
  <c r="AH693" i="26"/>
  <c r="AI693" i="26"/>
  <c r="AR693" i="26"/>
  <c r="AO693" i="26"/>
  <c r="AP693" i="26"/>
  <c r="AQ693" i="26"/>
  <c r="T694" i="26"/>
  <c r="U694" i="26"/>
  <c r="AL694" i="26" s="1"/>
  <c r="V694" i="26"/>
  <c r="W694" i="26"/>
  <c r="AN694" i="26" s="1"/>
  <c r="X694" i="26"/>
  <c r="Y694" i="26"/>
  <c r="Z694" i="26"/>
  <c r="AA694" i="26"/>
  <c r="AB694" i="26"/>
  <c r="AO694" i="26" s="1"/>
  <c r="AC694" i="26"/>
  <c r="AD694" i="26"/>
  <c r="AE694" i="26"/>
  <c r="AF694" i="26"/>
  <c r="AG694" i="26"/>
  <c r="AH694" i="26"/>
  <c r="AQ694" i="26" s="1"/>
  <c r="AI694" i="26"/>
  <c r="AR694" i="26" s="1"/>
  <c r="AP694" i="26"/>
  <c r="T695" i="26"/>
  <c r="AK695" i="26" s="1"/>
  <c r="U695" i="26"/>
  <c r="AL695" i="26" s="1"/>
  <c r="V695" i="26"/>
  <c r="W695" i="26"/>
  <c r="X695" i="26"/>
  <c r="Y695" i="26"/>
  <c r="Z695" i="26"/>
  <c r="AM695" i="26" s="1"/>
  <c r="AA695" i="26"/>
  <c r="AB695" i="26"/>
  <c r="AC695" i="26"/>
  <c r="AP695" i="26" s="1"/>
  <c r="AD695" i="26"/>
  <c r="AE695" i="26"/>
  <c r="AF695" i="26"/>
  <c r="AG695" i="26"/>
  <c r="AH695" i="26"/>
  <c r="AQ695" i="26" s="1"/>
  <c r="AI695" i="26"/>
  <c r="AR695" i="26" s="1"/>
  <c r="T696" i="26"/>
  <c r="U696" i="26"/>
  <c r="V696" i="26"/>
  <c r="W696" i="26"/>
  <c r="X696" i="26"/>
  <c r="Y696" i="26"/>
  <c r="Z696" i="26"/>
  <c r="AA696" i="26"/>
  <c r="AB696" i="26"/>
  <c r="AC696" i="26"/>
  <c r="AD696" i="26"/>
  <c r="AE696" i="26"/>
  <c r="AF696" i="26"/>
  <c r="AO696" i="26" s="1"/>
  <c r="AG696" i="26"/>
  <c r="AP696" i="26" s="1"/>
  <c r="AH696" i="26"/>
  <c r="AQ696" i="26" s="1"/>
  <c r="AI696" i="26"/>
  <c r="AR696" i="26"/>
  <c r="AL696" i="26"/>
  <c r="AM696" i="26"/>
  <c r="AN696" i="26"/>
  <c r="T697" i="26"/>
  <c r="U697" i="26"/>
  <c r="V697" i="26"/>
  <c r="W697" i="26"/>
  <c r="X697" i="26"/>
  <c r="Y697" i="26"/>
  <c r="Z697" i="26"/>
  <c r="AA697" i="26"/>
  <c r="AB697" i="26"/>
  <c r="AC697" i="26"/>
  <c r="AD697" i="26"/>
  <c r="AE697" i="26"/>
  <c r="AF697" i="26"/>
  <c r="AG697" i="26"/>
  <c r="AH697" i="26"/>
  <c r="AI697" i="26"/>
  <c r="AK697" i="26"/>
  <c r="AL697" i="26"/>
  <c r="AM697" i="26"/>
  <c r="AN697" i="26"/>
  <c r="AO697" i="26"/>
  <c r="AQ697" i="26"/>
  <c r="AR697" i="26"/>
  <c r="T698" i="26"/>
  <c r="AK698" i="26" s="1"/>
  <c r="U698" i="26"/>
  <c r="AL698" i="26"/>
  <c r="V698" i="26"/>
  <c r="AM698" i="26" s="1"/>
  <c r="W698" i="26"/>
  <c r="AN698" i="26" s="1"/>
  <c r="X698" i="26"/>
  <c r="Y698" i="26"/>
  <c r="Z698" i="26"/>
  <c r="AA698" i="26"/>
  <c r="AB698" i="26"/>
  <c r="AC698" i="26"/>
  <c r="AD698" i="26"/>
  <c r="AE698" i="26"/>
  <c r="AF698" i="26"/>
  <c r="AG698" i="26"/>
  <c r="AP698" i="26" s="1"/>
  <c r="AH698" i="26"/>
  <c r="AI698" i="26"/>
  <c r="AR698" i="26" s="1"/>
  <c r="AO698" i="26"/>
  <c r="AQ698" i="26"/>
  <c r="T699" i="26"/>
  <c r="U699" i="26"/>
  <c r="V699" i="26"/>
  <c r="W699" i="26"/>
  <c r="AN699" i="26" s="1"/>
  <c r="X699" i="26"/>
  <c r="Y699" i="26"/>
  <c r="Z699" i="26"/>
  <c r="AA699" i="26"/>
  <c r="AB699" i="26"/>
  <c r="AO699" i="26" s="1"/>
  <c r="AC699" i="26"/>
  <c r="AD699" i="26"/>
  <c r="AE699" i="26"/>
  <c r="AR699" i="26" s="1"/>
  <c r="AF699" i="26"/>
  <c r="AG699" i="26"/>
  <c r="AH699" i="26"/>
  <c r="AI699" i="26"/>
  <c r="AL699" i="26"/>
  <c r="AP699" i="26"/>
  <c r="AQ699" i="26"/>
  <c r="T700" i="26"/>
  <c r="U700" i="26"/>
  <c r="AL700" i="26" s="1"/>
  <c r="V700" i="26"/>
  <c r="W700" i="26"/>
  <c r="X700" i="26"/>
  <c r="AK700" i="26" s="1"/>
  <c r="Y700" i="26"/>
  <c r="Z700" i="26"/>
  <c r="AM700" i="26" s="1"/>
  <c r="AA700" i="26"/>
  <c r="AN700" i="26"/>
  <c r="AB700" i="26"/>
  <c r="AC700" i="26"/>
  <c r="AP700" i="26" s="1"/>
  <c r="AD700" i="26"/>
  <c r="AQ700" i="26" s="1"/>
  <c r="AE700" i="26"/>
  <c r="AF700" i="26"/>
  <c r="AG700" i="26"/>
  <c r="AH700" i="26"/>
  <c r="AI700" i="26"/>
  <c r="AR700" i="26" s="1"/>
  <c r="AO700" i="26"/>
  <c r="T701" i="26"/>
  <c r="AK701" i="26" s="1"/>
  <c r="U701" i="26"/>
  <c r="V701" i="26"/>
  <c r="AM701" i="26" s="1"/>
  <c r="W701" i="26"/>
  <c r="AN701" i="26" s="1"/>
  <c r="X701" i="26"/>
  <c r="Y701" i="26"/>
  <c r="Z701" i="26"/>
  <c r="AA701" i="26"/>
  <c r="AB701" i="26"/>
  <c r="AC701" i="26"/>
  <c r="AD701" i="26"/>
  <c r="AE701" i="26"/>
  <c r="AF701" i="26"/>
  <c r="AO701" i="26" s="1"/>
  <c r="AG701" i="26"/>
  <c r="AH701" i="26"/>
  <c r="AI701" i="26"/>
  <c r="AL701" i="26"/>
  <c r="AP701" i="26"/>
  <c r="T702" i="26"/>
  <c r="U702" i="26"/>
  <c r="V702" i="26"/>
  <c r="W702" i="26"/>
  <c r="X702" i="26"/>
  <c r="Y702" i="26"/>
  <c r="Z702" i="26"/>
  <c r="AA702" i="26"/>
  <c r="AB702" i="26"/>
  <c r="AC702" i="26"/>
  <c r="AD702" i="26"/>
  <c r="AE702" i="26"/>
  <c r="AF702" i="26"/>
  <c r="AO702" i="26" s="1"/>
  <c r="AG702" i="26"/>
  <c r="AH702" i="26"/>
  <c r="AI702" i="26"/>
  <c r="AR702" i="26"/>
  <c r="AL702" i="26"/>
  <c r="AM702" i="26"/>
  <c r="AN702" i="26"/>
  <c r="AP702" i="26"/>
  <c r="AQ702" i="26"/>
  <c r="T703" i="26"/>
  <c r="AK703" i="26" s="1"/>
  <c r="U703" i="26"/>
  <c r="AL703" i="26" s="1"/>
  <c r="V703" i="26"/>
  <c r="W703" i="26"/>
  <c r="X703" i="26"/>
  <c r="Y703" i="26"/>
  <c r="Z703" i="26"/>
  <c r="AA703" i="26"/>
  <c r="AB703" i="26"/>
  <c r="AC703" i="26"/>
  <c r="AD703" i="26"/>
  <c r="AE703" i="26"/>
  <c r="AF703" i="26"/>
  <c r="AG703" i="26"/>
  <c r="AH703" i="26"/>
  <c r="AI703" i="26"/>
  <c r="AR703" i="26" s="1"/>
  <c r="AM703" i="26"/>
  <c r="AN703" i="26"/>
  <c r="AP703" i="26"/>
  <c r="AQ703" i="26"/>
  <c r="T704" i="26"/>
  <c r="AK704" i="26" s="1"/>
  <c r="U704" i="26"/>
  <c r="V704" i="26"/>
  <c r="AM704" i="26" s="1"/>
  <c r="W704" i="26"/>
  <c r="AN704" i="26" s="1"/>
  <c r="X704" i="26"/>
  <c r="Y704" i="26"/>
  <c r="AL704" i="26" s="1"/>
  <c r="Z704" i="26"/>
  <c r="AA704" i="26"/>
  <c r="AB704" i="26"/>
  <c r="AC704" i="26"/>
  <c r="AD704" i="26"/>
  <c r="AE704" i="26"/>
  <c r="AF704" i="26"/>
  <c r="AG704" i="26"/>
  <c r="AH704" i="26"/>
  <c r="AQ704" i="26" s="1"/>
  <c r="AI704" i="26"/>
  <c r="AR704" i="26"/>
  <c r="AP704" i="26"/>
  <c r="T705" i="26"/>
  <c r="U705" i="26"/>
  <c r="V705" i="26"/>
  <c r="W705" i="26"/>
  <c r="AN705" i="26" s="1"/>
  <c r="X705" i="26"/>
  <c r="Y705" i="26"/>
  <c r="AL705" i="26" s="1"/>
  <c r="Z705" i="26"/>
  <c r="AM705" i="26" s="1"/>
  <c r="AA705" i="26"/>
  <c r="AB705" i="26"/>
  <c r="AC705" i="26"/>
  <c r="AP705" i="26" s="1"/>
  <c r="AD705" i="26"/>
  <c r="AE705" i="26"/>
  <c r="AR705" i="26" s="1"/>
  <c r="AF705" i="26"/>
  <c r="AO705" i="26" s="1"/>
  <c r="AG705" i="26"/>
  <c r="AH705" i="26"/>
  <c r="AI705" i="26"/>
  <c r="AK705" i="26"/>
  <c r="AQ705" i="26"/>
  <c r="T706" i="26"/>
  <c r="AK706" i="26" s="1"/>
  <c r="U706" i="26"/>
  <c r="V706" i="26"/>
  <c r="AM706" i="26" s="1"/>
  <c r="W706" i="26"/>
  <c r="AN706" i="26" s="1"/>
  <c r="X706" i="26"/>
  <c r="Y706" i="26"/>
  <c r="Z706" i="26"/>
  <c r="AA706" i="26"/>
  <c r="AB706" i="26"/>
  <c r="AC706" i="26"/>
  <c r="AD706" i="26"/>
  <c r="AE706" i="26"/>
  <c r="AR706" i="26" s="1"/>
  <c r="AF706" i="26"/>
  <c r="AO706" i="26" s="1"/>
  <c r="AG706" i="26"/>
  <c r="AP706" i="26" s="1"/>
  <c r="AH706" i="26"/>
  <c r="AQ706" i="26" s="1"/>
  <c r="AI706" i="26"/>
  <c r="AL706" i="26"/>
  <c r="T707" i="26"/>
  <c r="U707" i="26"/>
  <c r="V707" i="26"/>
  <c r="W707" i="26"/>
  <c r="X707" i="26"/>
  <c r="Y707" i="26"/>
  <c r="Z707" i="26"/>
  <c r="AA707" i="26"/>
  <c r="AB707" i="26"/>
  <c r="AC707" i="26"/>
  <c r="AD707" i="26"/>
  <c r="AE707" i="26"/>
  <c r="AF707" i="26"/>
  <c r="AG707" i="26"/>
  <c r="AH707" i="26"/>
  <c r="AQ707" i="26" s="1"/>
  <c r="AI707" i="26"/>
  <c r="AR707" i="26"/>
  <c r="AK707" i="26"/>
  <c r="AL707" i="26"/>
  <c r="AN707" i="26"/>
  <c r="AO707" i="26"/>
  <c r="AP707" i="26"/>
  <c r="T708" i="26"/>
  <c r="U708" i="26"/>
  <c r="V708" i="26"/>
  <c r="W708" i="26"/>
  <c r="X708" i="26"/>
  <c r="Y708" i="26"/>
  <c r="Z708" i="26"/>
  <c r="AA708" i="26"/>
  <c r="AN708" i="26"/>
  <c r="AB708" i="26"/>
  <c r="AC708" i="26"/>
  <c r="AD708" i="26"/>
  <c r="AE708" i="26"/>
  <c r="AF708" i="26"/>
  <c r="AG708" i="26"/>
  <c r="AH708" i="26"/>
  <c r="AI708" i="26"/>
  <c r="AR708" i="26" s="1"/>
  <c r="AL708" i="26"/>
  <c r="AM708" i="26"/>
  <c r="AO708" i="26"/>
  <c r="AP708" i="26"/>
  <c r="AQ708" i="26"/>
  <c r="T709" i="26"/>
  <c r="AK709" i="26" s="1"/>
  <c r="U709" i="26"/>
  <c r="AL709" i="26" s="1"/>
  <c r="V709" i="26"/>
  <c r="AM709" i="26" s="1"/>
  <c r="W709" i="26"/>
  <c r="AN709" i="26" s="1"/>
  <c r="X709" i="26"/>
  <c r="Y709" i="26"/>
  <c r="Z709" i="26"/>
  <c r="AA709" i="26"/>
  <c r="AB709" i="26"/>
  <c r="AC709" i="26"/>
  <c r="AD709" i="26"/>
  <c r="AE709" i="26"/>
  <c r="AF709" i="26"/>
  <c r="AO709" i="26" s="1"/>
  <c r="AG709" i="26"/>
  <c r="AP709" i="26" s="1"/>
  <c r="AH709" i="26"/>
  <c r="AQ709" i="26" s="1"/>
  <c r="AI709" i="26"/>
  <c r="AR709" i="26"/>
  <c r="T710" i="26"/>
  <c r="AK710" i="26" s="1"/>
  <c r="U710" i="26"/>
  <c r="V710" i="26"/>
  <c r="AM710" i="26" s="1"/>
  <c r="W710" i="26"/>
  <c r="X710" i="26"/>
  <c r="Y710" i="26"/>
  <c r="Z710" i="26"/>
  <c r="AA710" i="26"/>
  <c r="AN710" i="26" s="1"/>
  <c r="AB710" i="26"/>
  <c r="AC710" i="26"/>
  <c r="AD710" i="26"/>
  <c r="AE710" i="26"/>
  <c r="AF710" i="26"/>
  <c r="AG710" i="26"/>
  <c r="AP710" i="26" s="1"/>
  <c r="AH710" i="26"/>
  <c r="AI710" i="26"/>
  <c r="AR710" i="26"/>
  <c r="AQ710" i="26"/>
  <c r="T711" i="26"/>
  <c r="AK711" i="26" s="1"/>
  <c r="U711" i="26"/>
  <c r="V711" i="26"/>
  <c r="W711" i="26"/>
  <c r="AN711" i="26" s="1"/>
  <c r="X711" i="26"/>
  <c r="Y711" i="26"/>
  <c r="AL711" i="26" s="1"/>
  <c r="Z711" i="26"/>
  <c r="AM711" i="26" s="1"/>
  <c r="AA711" i="26"/>
  <c r="AB711" i="26"/>
  <c r="AC711" i="26"/>
  <c r="AD711" i="26"/>
  <c r="AE711" i="26"/>
  <c r="AF711" i="26"/>
  <c r="AO711" i="26" s="1"/>
  <c r="AG711" i="26"/>
  <c r="AP711" i="26" s="1"/>
  <c r="AH711" i="26"/>
  <c r="AQ711" i="26" s="1"/>
  <c r="AI711" i="26"/>
  <c r="AR711" i="26" s="1"/>
  <c r="T712" i="26"/>
  <c r="U712" i="26"/>
  <c r="V712" i="26"/>
  <c r="AM712" i="26" s="1"/>
  <c r="W712" i="26"/>
  <c r="AN712" i="26" s="1"/>
  <c r="X712" i="26"/>
  <c r="Y712" i="26"/>
  <c r="Z712" i="26"/>
  <c r="AA712" i="26"/>
  <c r="AB712" i="26"/>
  <c r="AC712" i="26"/>
  <c r="AD712" i="26"/>
  <c r="AE712" i="26"/>
  <c r="AF712" i="26"/>
  <c r="AO712" i="26" s="1"/>
  <c r="AG712" i="26"/>
  <c r="AP712" i="26" s="1"/>
  <c r="AH712" i="26"/>
  <c r="AQ712" i="26" s="1"/>
  <c r="AI712" i="26"/>
  <c r="AR712" i="26"/>
  <c r="AK712" i="26"/>
  <c r="AL712" i="26"/>
  <c r="T713" i="26"/>
  <c r="U713" i="26"/>
  <c r="V713" i="26"/>
  <c r="W713" i="26"/>
  <c r="X713" i="26"/>
  <c r="Y713" i="26"/>
  <c r="Z713" i="26"/>
  <c r="AA713" i="26"/>
  <c r="AB713" i="26"/>
  <c r="AC713" i="26"/>
  <c r="AD713" i="26"/>
  <c r="AE713" i="26"/>
  <c r="AF713" i="26"/>
  <c r="AG713" i="26"/>
  <c r="AH713" i="26"/>
  <c r="AQ713" i="26" s="1"/>
  <c r="AI713" i="26"/>
  <c r="AR713" i="26"/>
  <c r="AK713" i="26"/>
  <c r="AL713" i="26"/>
  <c r="AM713" i="26"/>
  <c r="AN713" i="26"/>
  <c r="AO713" i="26"/>
  <c r="AP713" i="26"/>
  <c r="T714" i="26"/>
  <c r="U714" i="26"/>
  <c r="V714" i="26"/>
  <c r="AM714" i="26" s="1"/>
  <c r="W714" i="26"/>
  <c r="X714" i="26"/>
  <c r="Y714" i="26"/>
  <c r="AL714" i="26" s="1"/>
  <c r="Z714" i="26"/>
  <c r="AA714" i="26"/>
  <c r="AN714" i="26" s="1"/>
  <c r="AB714" i="26"/>
  <c r="AC714" i="26"/>
  <c r="AD714" i="26"/>
  <c r="AE714" i="26"/>
  <c r="AF714" i="26"/>
  <c r="AG714" i="26"/>
  <c r="AH714" i="26"/>
  <c r="AI714" i="26"/>
  <c r="AK714" i="26"/>
  <c r="AO714" i="26"/>
  <c r="AP714" i="26"/>
  <c r="AQ714" i="26"/>
  <c r="AR714" i="26"/>
  <c r="T715" i="26"/>
  <c r="AK715" i="26" s="1"/>
  <c r="U715" i="26"/>
  <c r="AL715" i="26" s="1"/>
  <c r="V715" i="26"/>
  <c r="AM715" i="26" s="1"/>
  <c r="W715" i="26"/>
  <c r="AN715" i="26" s="1"/>
  <c r="X715" i="26"/>
  <c r="Y715" i="26"/>
  <c r="Z715" i="26"/>
  <c r="AA715" i="26"/>
  <c r="AB715" i="26"/>
  <c r="AC715" i="26"/>
  <c r="AD715" i="26"/>
  <c r="AE715" i="26"/>
  <c r="AF715" i="26"/>
  <c r="AG715" i="26"/>
  <c r="AH715" i="26"/>
  <c r="AI715" i="26"/>
  <c r="AR715" i="26"/>
  <c r="AO715" i="26"/>
  <c r="AP715" i="26"/>
  <c r="T716" i="26"/>
  <c r="AK716" i="26" s="1"/>
  <c r="U716" i="26"/>
  <c r="V716" i="26"/>
  <c r="AM716" i="26" s="1"/>
  <c r="W716" i="26"/>
  <c r="X716" i="26"/>
  <c r="Y716" i="26"/>
  <c r="Z716" i="26"/>
  <c r="AA716" i="26"/>
  <c r="AB716" i="26"/>
  <c r="AO716" i="26" s="1"/>
  <c r="AC716" i="26"/>
  <c r="AD716" i="26"/>
  <c r="AE716" i="26"/>
  <c r="AF716" i="26"/>
  <c r="AG716" i="26"/>
  <c r="AH716" i="26"/>
  <c r="AI716" i="26"/>
  <c r="AR716" i="26" s="1"/>
  <c r="AQ716" i="26"/>
  <c r="T717" i="26"/>
  <c r="AK717" i="26" s="1"/>
  <c r="U717" i="26"/>
  <c r="AL717" i="26" s="1"/>
  <c r="V717" i="26"/>
  <c r="AM717" i="26" s="1"/>
  <c r="W717" i="26"/>
  <c r="X717" i="26"/>
  <c r="Y717" i="26"/>
  <c r="Z717" i="26"/>
  <c r="AA717" i="26"/>
  <c r="AN717" i="26" s="1"/>
  <c r="AB717" i="26"/>
  <c r="AC717" i="26"/>
  <c r="AD717" i="26"/>
  <c r="AE717" i="26"/>
  <c r="AF717" i="26"/>
  <c r="AO717" i="26" s="1"/>
  <c r="AG717" i="26"/>
  <c r="AH717" i="26"/>
  <c r="AQ717" i="26" s="1"/>
  <c r="AI717" i="26"/>
  <c r="AR717" i="26" s="1"/>
  <c r="T718" i="26"/>
  <c r="U718" i="26"/>
  <c r="V718" i="26"/>
  <c r="W718" i="26"/>
  <c r="X718" i="26"/>
  <c r="Y718" i="26"/>
  <c r="Z718" i="26"/>
  <c r="AA718" i="26"/>
  <c r="AB718" i="26"/>
  <c r="AC718" i="26"/>
  <c r="AD718" i="26"/>
  <c r="AE718" i="26"/>
  <c r="AF718" i="26"/>
  <c r="AO718" i="26" s="1"/>
  <c r="AG718" i="26"/>
  <c r="AP718" i="26" s="1"/>
  <c r="AH718" i="26"/>
  <c r="AQ718" i="26" s="1"/>
  <c r="AI718" i="26"/>
  <c r="AR718" i="26"/>
  <c r="AK718" i="26"/>
  <c r="AL718" i="26"/>
  <c r="AM718" i="26"/>
  <c r="AN718" i="26"/>
  <c r="T719" i="26"/>
  <c r="U719" i="26"/>
  <c r="V719" i="26"/>
  <c r="W719" i="26"/>
  <c r="X719" i="26"/>
  <c r="Y719" i="26"/>
  <c r="Z719" i="26"/>
  <c r="AA719" i="26"/>
  <c r="AB719" i="26"/>
  <c r="AC719" i="26"/>
  <c r="AD719" i="26"/>
  <c r="AE719" i="26"/>
  <c r="AF719" i="26"/>
  <c r="AG719" i="26"/>
  <c r="AH719" i="26"/>
  <c r="AI719" i="26"/>
  <c r="AR719" i="26" s="1"/>
  <c r="AK719" i="26"/>
  <c r="AL719" i="26"/>
  <c r="AM719" i="26"/>
  <c r="AN719" i="26"/>
  <c r="AO719" i="26"/>
  <c r="AP719" i="26"/>
  <c r="AQ719" i="26"/>
  <c r="T720" i="26"/>
  <c r="AK720" i="26" s="1"/>
  <c r="U720" i="26"/>
  <c r="V720" i="26"/>
  <c r="W720" i="26"/>
  <c r="X720" i="26"/>
  <c r="Y720" i="26"/>
  <c r="Z720" i="26"/>
  <c r="AA720" i="26"/>
  <c r="AN720" i="26" s="1"/>
  <c r="AB720" i="26"/>
  <c r="AC720" i="26"/>
  <c r="AD720" i="26"/>
  <c r="AE720" i="26"/>
  <c r="AR720" i="26" s="1"/>
  <c r="AF720" i="26"/>
  <c r="AG720" i="26"/>
  <c r="AH720" i="26"/>
  <c r="AI720" i="26"/>
  <c r="AL720" i="26"/>
  <c r="AM720" i="26"/>
  <c r="AO720" i="26"/>
  <c r="AP720" i="26"/>
  <c r="AQ720" i="26"/>
  <c r="T721" i="26"/>
  <c r="AK721" i="26" s="1"/>
  <c r="U721" i="26"/>
  <c r="AL721" i="26" s="1"/>
  <c r="V721" i="26"/>
  <c r="AM721" i="26" s="1"/>
  <c r="W721" i="26"/>
  <c r="AN721" i="26" s="1"/>
  <c r="X721" i="26"/>
  <c r="Y721" i="26"/>
  <c r="Z721" i="26"/>
  <c r="AA721" i="26"/>
  <c r="AB721" i="26"/>
  <c r="AC721" i="26"/>
  <c r="AD721" i="26"/>
  <c r="AE721" i="26"/>
  <c r="AF721" i="26"/>
  <c r="AG721" i="26"/>
  <c r="AH721" i="26"/>
  <c r="AI721" i="26"/>
  <c r="AR721" i="26" s="1"/>
  <c r="AO721" i="26"/>
  <c r="AP721" i="26"/>
  <c r="AQ721" i="26"/>
  <c r="T722" i="26"/>
  <c r="U722" i="26"/>
  <c r="V722" i="26"/>
  <c r="AM722" i="26" s="1"/>
  <c r="W722" i="26"/>
  <c r="AN722" i="26" s="1"/>
  <c r="X722" i="26"/>
  <c r="Y722" i="26"/>
  <c r="Z722" i="26"/>
  <c r="AA722" i="26"/>
  <c r="AB722" i="26"/>
  <c r="AO722" i="26" s="1"/>
  <c r="AC722" i="26"/>
  <c r="AP722" i="26" s="1"/>
  <c r="AD722" i="26"/>
  <c r="AE722" i="26"/>
  <c r="AF722" i="26"/>
  <c r="AG722" i="26"/>
  <c r="AH722" i="26"/>
  <c r="AQ722" i="26" s="1"/>
  <c r="AI722" i="26"/>
  <c r="AR722" i="26"/>
  <c r="T723" i="26"/>
  <c r="AK723" i="26" s="1"/>
  <c r="U723" i="26"/>
  <c r="AL723" i="26" s="1"/>
  <c r="V723" i="26"/>
  <c r="AM723" i="26" s="1"/>
  <c r="W723" i="26"/>
  <c r="X723" i="26"/>
  <c r="Y723" i="26"/>
  <c r="Z723" i="26"/>
  <c r="AA723" i="26"/>
  <c r="AN723" i="26" s="1"/>
  <c r="AB723" i="26"/>
  <c r="AC723" i="26"/>
  <c r="AD723" i="26"/>
  <c r="AE723" i="26"/>
  <c r="AF723" i="26"/>
  <c r="AO723" i="26" s="1"/>
  <c r="AG723" i="26"/>
  <c r="AP723" i="26" s="1"/>
  <c r="AH723" i="26"/>
  <c r="AQ723" i="26" s="1"/>
  <c r="AI723" i="26"/>
  <c r="AR723" i="26" s="1"/>
  <c r="T724" i="26"/>
  <c r="U724" i="26"/>
  <c r="V724" i="26"/>
  <c r="W724" i="26"/>
  <c r="X724" i="26"/>
  <c r="Y724" i="26"/>
  <c r="Z724" i="26"/>
  <c r="AA724" i="26"/>
  <c r="AB724" i="26"/>
  <c r="AC724" i="26"/>
  <c r="AD724" i="26"/>
  <c r="AE724" i="26"/>
  <c r="AF724" i="26"/>
  <c r="AG724" i="26"/>
  <c r="AP724" i="26" s="1"/>
  <c r="AH724" i="26"/>
  <c r="AQ724" i="26" s="1"/>
  <c r="AI724" i="26"/>
  <c r="AR724" i="26" s="1"/>
  <c r="AK724" i="26"/>
  <c r="AL724" i="26"/>
  <c r="AM724" i="26"/>
  <c r="AN724" i="26"/>
  <c r="AO724" i="26"/>
  <c r="T725" i="26"/>
  <c r="U725" i="26"/>
  <c r="V725" i="26"/>
  <c r="W725" i="26"/>
  <c r="X725" i="26"/>
  <c r="Y725" i="26"/>
  <c r="Z725" i="26"/>
  <c r="AA725" i="26"/>
  <c r="AB725" i="26"/>
  <c r="AC725" i="26"/>
  <c r="AD725" i="26"/>
  <c r="AE725" i="26"/>
  <c r="AF725" i="26"/>
  <c r="AG725" i="26"/>
  <c r="AH725" i="26"/>
  <c r="AI725" i="26"/>
  <c r="AK725" i="26"/>
  <c r="AL725" i="26"/>
  <c r="AM725" i="26"/>
  <c r="AN725" i="26"/>
  <c r="AO725" i="26"/>
  <c r="AP725" i="26"/>
  <c r="AQ725" i="26"/>
  <c r="AR725" i="26"/>
  <c r="T726" i="26"/>
  <c r="AK726" i="26" s="1"/>
  <c r="U726" i="26"/>
  <c r="V726" i="26"/>
  <c r="AM726" i="26" s="1"/>
  <c r="W726" i="26"/>
  <c r="X726" i="26"/>
  <c r="Y726" i="26"/>
  <c r="Z726" i="26"/>
  <c r="AA726" i="26"/>
  <c r="AB726" i="26"/>
  <c r="AC726" i="26"/>
  <c r="AD726" i="26"/>
  <c r="AE726" i="26"/>
  <c r="AF726" i="26"/>
  <c r="AG726" i="26"/>
  <c r="AH726" i="26"/>
  <c r="AI726" i="26"/>
  <c r="AL726" i="26"/>
  <c r="AN726" i="26"/>
  <c r="AO726" i="26"/>
  <c r="AP726" i="26"/>
  <c r="AQ726" i="26"/>
  <c r="AR726" i="26"/>
  <c r="T727" i="26"/>
  <c r="AK727" i="26" s="1"/>
  <c r="U727" i="26"/>
  <c r="AL727" i="26"/>
  <c r="V727" i="26"/>
  <c r="AM727" i="26" s="1"/>
  <c r="W727" i="26"/>
  <c r="X727" i="26"/>
  <c r="Y727" i="26"/>
  <c r="Z727" i="26"/>
  <c r="AA727" i="26"/>
  <c r="AB727" i="26"/>
  <c r="AC727" i="26"/>
  <c r="AD727" i="26"/>
  <c r="AE727" i="26"/>
  <c r="AF727" i="26"/>
  <c r="AG727" i="26"/>
  <c r="AH727" i="26"/>
  <c r="AQ727" i="26" s="1"/>
  <c r="AI727" i="26"/>
  <c r="AR727" i="26"/>
  <c r="AO727" i="26"/>
  <c r="T728" i="26"/>
  <c r="U728" i="26"/>
  <c r="V728" i="26"/>
  <c r="AM728" i="26" s="1"/>
  <c r="W728" i="26"/>
  <c r="AN728" i="26" s="1"/>
  <c r="X728" i="26"/>
  <c r="AK728" i="26" s="1"/>
  <c r="Y728" i="26"/>
  <c r="Z728" i="26"/>
  <c r="AA728" i="26"/>
  <c r="AB728" i="26"/>
  <c r="AC728" i="26"/>
  <c r="AD728" i="26"/>
  <c r="AE728" i="26"/>
  <c r="AR728" i="26" s="1"/>
  <c r="AF728" i="26"/>
  <c r="AG728" i="26"/>
  <c r="AP728" i="26" s="1"/>
  <c r="AH728" i="26"/>
  <c r="AI728" i="26"/>
  <c r="AQ728" i="26"/>
  <c r="T729" i="26"/>
  <c r="U729" i="26"/>
  <c r="V729" i="26"/>
  <c r="AM729" i="26" s="1"/>
  <c r="W729" i="26"/>
  <c r="AN729" i="26" s="1"/>
  <c r="X729" i="26"/>
  <c r="Y729" i="26"/>
  <c r="Z729" i="26"/>
  <c r="AA729" i="26"/>
  <c r="AB729" i="26"/>
  <c r="AC729" i="26"/>
  <c r="AD729" i="26"/>
  <c r="AQ729" i="26" s="1"/>
  <c r="AE729" i="26"/>
  <c r="AF729" i="26"/>
  <c r="AO729" i="26" s="1"/>
  <c r="AG729" i="26"/>
  <c r="AP729" i="26" s="1"/>
  <c r="AH729" i="26"/>
  <c r="AI729" i="26"/>
  <c r="AR729" i="26" s="1"/>
  <c r="AK729" i="26"/>
  <c r="AL729" i="26"/>
  <c r="T730" i="26"/>
  <c r="U730" i="26"/>
  <c r="V730" i="26"/>
  <c r="AM730" i="26" s="1"/>
  <c r="W730" i="26"/>
  <c r="X730" i="26"/>
  <c r="Y730" i="26"/>
  <c r="Z730" i="26"/>
  <c r="AA730" i="26"/>
  <c r="AB730" i="26"/>
  <c r="AC730" i="26"/>
  <c r="AD730" i="26"/>
  <c r="AE730" i="26"/>
  <c r="AF730" i="26"/>
  <c r="AG730" i="26"/>
  <c r="AH730" i="26"/>
  <c r="AQ730" i="26" s="1"/>
  <c r="AI730" i="26"/>
  <c r="AR730" i="26" s="1"/>
  <c r="AK730" i="26"/>
  <c r="AL730" i="26"/>
  <c r="AN730" i="26"/>
  <c r="AO730" i="26"/>
  <c r="AP730" i="26"/>
  <c r="T731" i="26"/>
  <c r="U731" i="26"/>
  <c r="V731" i="26"/>
  <c r="W731" i="26"/>
  <c r="X731" i="26"/>
  <c r="Y731" i="26"/>
  <c r="Z731" i="26"/>
  <c r="AA731" i="26"/>
  <c r="AB731" i="26"/>
  <c r="AC731" i="26"/>
  <c r="AD731" i="26"/>
  <c r="AE731" i="26"/>
  <c r="AF731" i="26"/>
  <c r="AG731" i="26"/>
  <c r="AH731" i="26"/>
  <c r="AI731" i="26"/>
  <c r="AK731" i="26"/>
  <c r="AL731" i="26"/>
  <c r="AM731" i="26"/>
  <c r="AN731" i="26"/>
  <c r="AO731" i="26"/>
  <c r="AP731" i="26"/>
  <c r="AR731" i="26"/>
  <c r="T732" i="26"/>
  <c r="AK732" i="26" s="1"/>
  <c r="U732" i="26"/>
  <c r="AL732" i="26" s="1"/>
  <c r="V732" i="26"/>
  <c r="AM732" i="26" s="1"/>
  <c r="W732" i="26"/>
  <c r="AN732" i="26" s="1"/>
  <c r="X732" i="26"/>
  <c r="Y732" i="26"/>
  <c r="Z732" i="26"/>
  <c r="AA732" i="26"/>
  <c r="AB732" i="26"/>
  <c r="AC732" i="26"/>
  <c r="AD732" i="26"/>
  <c r="AE732" i="26"/>
  <c r="AF732" i="26"/>
  <c r="AG732" i="26"/>
  <c r="AH732" i="26"/>
  <c r="AQ732" i="26" s="1"/>
  <c r="AI732" i="26"/>
  <c r="AO732" i="26"/>
  <c r="AP732" i="26"/>
  <c r="AR732" i="26"/>
  <c r="T733" i="26"/>
  <c r="AK733" i="26" s="1"/>
  <c r="U733" i="26"/>
  <c r="V733" i="26"/>
  <c r="W733" i="26"/>
  <c r="AN733" i="26" s="1"/>
  <c r="X733" i="26"/>
  <c r="Y733" i="26"/>
  <c r="Z733" i="26"/>
  <c r="AM733" i="26" s="1"/>
  <c r="AA733" i="26"/>
  <c r="AB733" i="26"/>
  <c r="AC733" i="26"/>
  <c r="AD733" i="26"/>
  <c r="AE733" i="26"/>
  <c r="AR733" i="26" s="1"/>
  <c r="AF733" i="26"/>
  <c r="AG733" i="26"/>
  <c r="AH733" i="26"/>
  <c r="AQ733" i="26" s="1"/>
  <c r="AI733" i="26"/>
  <c r="AO733" i="26"/>
  <c r="AP733" i="26"/>
  <c r="T734" i="26"/>
  <c r="AK734" i="26" s="1"/>
  <c r="U734" i="26"/>
  <c r="AL734" i="26"/>
  <c r="V734" i="26"/>
  <c r="W734" i="26"/>
  <c r="X734" i="26"/>
  <c r="Y734" i="26"/>
  <c r="Z734" i="26"/>
  <c r="AA734" i="26"/>
  <c r="AB734" i="26"/>
  <c r="AO734" i="26" s="1"/>
  <c r="AC734" i="26"/>
  <c r="AP734" i="26" s="1"/>
  <c r="AD734" i="26"/>
  <c r="AQ734" i="26" s="1"/>
  <c r="AE734" i="26"/>
  <c r="AF734" i="26"/>
  <c r="AG734" i="26"/>
  <c r="AH734" i="26"/>
  <c r="AI734" i="26"/>
  <c r="AR734" i="26"/>
  <c r="T735" i="26"/>
  <c r="U735" i="26"/>
  <c r="AL735" i="26" s="1"/>
  <c r="V735" i="26"/>
  <c r="AM735" i="26" s="1"/>
  <c r="W735" i="26"/>
  <c r="AN735" i="26" s="1"/>
  <c r="X735" i="26"/>
  <c r="Y735" i="26"/>
  <c r="Z735" i="26"/>
  <c r="AA735" i="26"/>
  <c r="AB735" i="26"/>
  <c r="AC735" i="26"/>
  <c r="AD735" i="26"/>
  <c r="AE735" i="26"/>
  <c r="AF735" i="26"/>
  <c r="AO735" i="26" s="1"/>
  <c r="AG735" i="26"/>
  <c r="AH735" i="26"/>
  <c r="AI735" i="26"/>
  <c r="AR735" i="26" s="1"/>
  <c r="AK735" i="26"/>
  <c r="T736" i="26"/>
  <c r="U736" i="26"/>
  <c r="V736" i="26"/>
  <c r="W736" i="26"/>
  <c r="X736" i="26"/>
  <c r="Y736" i="26"/>
  <c r="Z736" i="26"/>
  <c r="AA736" i="26"/>
  <c r="AB736" i="26"/>
  <c r="AC736" i="26"/>
  <c r="AD736" i="26"/>
  <c r="AE736" i="26"/>
  <c r="AR736" i="26" s="1"/>
  <c r="AF736" i="26"/>
  <c r="AG736" i="26"/>
  <c r="AH736" i="26"/>
  <c r="AQ736" i="26" s="1"/>
  <c r="AI736" i="26"/>
  <c r="AK736" i="26"/>
  <c r="AL736" i="26"/>
  <c r="AM736" i="26"/>
  <c r="AN736" i="26"/>
  <c r="AO736" i="26"/>
  <c r="AP736" i="26"/>
  <c r="T737" i="26"/>
  <c r="U737" i="26"/>
  <c r="V737" i="26"/>
  <c r="W737" i="26"/>
  <c r="AN737" i="26" s="1"/>
  <c r="X737" i="26"/>
  <c r="Y737" i="26"/>
  <c r="Z737" i="26"/>
  <c r="AA737" i="26"/>
  <c r="AB737" i="26"/>
  <c r="AC737" i="26"/>
  <c r="AD737" i="26"/>
  <c r="AE737" i="26"/>
  <c r="AF737" i="26"/>
  <c r="AG737" i="26"/>
  <c r="AH737" i="26"/>
  <c r="AI737" i="26"/>
  <c r="AK737" i="26"/>
  <c r="AL737" i="26"/>
  <c r="AM737" i="26"/>
  <c r="AO737" i="26"/>
  <c r="AP737" i="26"/>
  <c r="AQ737" i="26"/>
  <c r="AR737" i="26"/>
  <c r="T738" i="26"/>
  <c r="AK738" i="26" s="1"/>
  <c r="U738" i="26"/>
  <c r="AL738" i="26" s="1"/>
  <c r="V738" i="26"/>
  <c r="AM738" i="26" s="1"/>
  <c r="W738" i="26"/>
  <c r="X738" i="26"/>
  <c r="Y738" i="26"/>
  <c r="Z738" i="26"/>
  <c r="AA738" i="26"/>
  <c r="AB738" i="26"/>
  <c r="AC738" i="26"/>
  <c r="AD738" i="26"/>
  <c r="AE738" i="26"/>
  <c r="AF738" i="26"/>
  <c r="AG738" i="26"/>
  <c r="AP738" i="26" s="1"/>
  <c r="AH738" i="26"/>
  <c r="AI738" i="26"/>
  <c r="AN738" i="26"/>
  <c r="AO738" i="26"/>
  <c r="AQ738" i="26"/>
  <c r="AR738" i="26"/>
  <c r="T739" i="26"/>
  <c r="U739" i="26"/>
  <c r="AL739" i="26" s="1"/>
  <c r="V739" i="26"/>
  <c r="AM739" i="26" s="1"/>
  <c r="W739" i="26"/>
  <c r="AN739" i="26" s="1"/>
  <c r="X739" i="26"/>
  <c r="Y739" i="26"/>
  <c r="Z739" i="26"/>
  <c r="AA739" i="26"/>
  <c r="AB739" i="26"/>
  <c r="AC739" i="26"/>
  <c r="AD739" i="26"/>
  <c r="AQ739" i="26" s="1"/>
  <c r="AE739" i="26"/>
  <c r="AF739" i="26"/>
  <c r="AG739" i="26"/>
  <c r="AP739" i="26" s="1"/>
  <c r="AH739" i="26"/>
  <c r="AI739" i="26"/>
  <c r="AO739" i="26"/>
  <c r="AR739" i="26"/>
  <c r="T740" i="26"/>
  <c r="U740" i="26"/>
  <c r="AL740" i="26" s="1"/>
  <c r="V740" i="26"/>
  <c r="W740" i="26"/>
  <c r="AN740" i="26" s="1"/>
  <c r="X740" i="26"/>
  <c r="Y740" i="26"/>
  <c r="Z740" i="26"/>
  <c r="AA740" i="26"/>
  <c r="AB740" i="26"/>
  <c r="AO740" i="26" s="1"/>
  <c r="AC740" i="26"/>
  <c r="AP740" i="26" s="1"/>
  <c r="AD740" i="26"/>
  <c r="AE740" i="26"/>
  <c r="AF740" i="26"/>
  <c r="AG740" i="26"/>
  <c r="AH740" i="26"/>
  <c r="AQ740" i="26" s="1"/>
  <c r="AI740" i="26"/>
  <c r="AR740" i="26"/>
  <c r="T741" i="26"/>
  <c r="AK741" i="26" s="1"/>
  <c r="U741" i="26"/>
  <c r="V741" i="26"/>
  <c r="W741" i="26"/>
  <c r="AN741" i="26" s="1"/>
  <c r="X741" i="26"/>
  <c r="Y741" i="26"/>
  <c r="Z741" i="26"/>
  <c r="AM741" i="26" s="1"/>
  <c r="AA741" i="26"/>
  <c r="AB741" i="26"/>
  <c r="AC741" i="26"/>
  <c r="AD741" i="26"/>
  <c r="AE741" i="26"/>
  <c r="AF741" i="26"/>
  <c r="AO741" i="26" s="1"/>
  <c r="AG741" i="26"/>
  <c r="AP741" i="26" s="1"/>
  <c r="AH741" i="26"/>
  <c r="AQ741" i="26" s="1"/>
  <c r="AI741" i="26"/>
  <c r="AR741" i="26" s="1"/>
  <c r="T742" i="26"/>
  <c r="U742" i="26"/>
  <c r="V742" i="26"/>
  <c r="W742" i="26"/>
  <c r="X742" i="26"/>
  <c r="Y742" i="26"/>
  <c r="Z742" i="26"/>
  <c r="AA742" i="26"/>
  <c r="AB742" i="26"/>
  <c r="AC742" i="26"/>
  <c r="AD742" i="26"/>
  <c r="AE742" i="26"/>
  <c r="AF742" i="26"/>
  <c r="AO742" i="26" s="1"/>
  <c r="AG742" i="26"/>
  <c r="AP742" i="26" s="1"/>
  <c r="AH742" i="26"/>
  <c r="AQ742" i="26" s="1"/>
  <c r="AI742" i="26"/>
  <c r="AR742" i="26" s="1"/>
  <c r="AK742" i="26"/>
  <c r="AL742" i="26"/>
  <c r="AM742" i="26"/>
  <c r="AN742" i="26"/>
  <c r="T743" i="26"/>
  <c r="U743" i="26"/>
  <c r="V743" i="26"/>
  <c r="W743" i="26"/>
  <c r="X743" i="26"/>
  <c r="Y743" i="26"/>
  <c r="Z743" i="26"/>
  <c r="AA743" i="26"/>
  <c r="AB743" i="26"/>
  <c r="AC743" i="26"/>
  <c r="AD743" i="26"/>
  <c r="AE743" i="26"/>
  <c r="AF743" i="26"/>
  <c r="AG743" i="26"/>
  <c r="AH743" i="26"/>
  <c r="AI743" i="26"/>
  <c r="AR743" i="26" s="1"/>
  <c r="AK743" i="26"/>
  <c r="AL743" i="26"/>
  <c r="AM743" i="26"/>
  <c r="AO743" i="26"/>
  <c r="AP743" i="26"/>
  <c r="AQ743" i="26"/>
  <c r="T744" i="26"/>
  <c r="AK744" i="26" s="1"/>
  <c r="U744" i="26"/>
  <c r="AL744" i="26" s="1"/>
  <c r="V744" i="26"/>
  <c r="W744" i="26"/>
  <c r="X744" i="26"/>
  <c r="Y744" i="26"/>
  <c r="Z744" i="26"/>
  <c r="AA744" i="26"/>
  <c r="AB744" i="26"/>
  <c r="AC744" i="26"/>
  <c r="AD744" i="26"/>
  <c r="AE744" i="26"/>
  <c r="AF744" i="26"/>
  <c r="AO744" i="26" s="1"/>
  <c r="AG744" i="26"/>
  <c r="AH744" i="26"/>
  <c r="AI744" i="26"/>
  <c r="AM744" i="26"/>
  <c r="AN744" i="26"/>
  <c r="AP744" i="26"/>
  <c r="AQ744" i="26"/>
  <c r="AR744" i="26"/>
  <c r="T745" i="26"/>
  <c r="AK745" i="26" s="1"/>
  <c r="U745" i="26"/>
  <c r="AL745" i="26" s="1"/>
  <c r="V745" i="26"/>
  <c r="AM745" i="26" s="1"/>
  <c r="W745" i="26"/>
  <c r="AN745" i="26" s="1"/>
  <c r="X745" i="26"/>
  <c r="Y745" i="26"/>
  <c r="Z745" i="26"/>
  <c r="AA745" i="26"/>
  <c r="AB745" i="26"/>
  <c r="AC745" i="26"/>
  <c r="AP745" i="26" s="1"/>
  <c r="AD745" i="26"/>
  <c r="AE745" i="26"/>
  <c r="AF745" i="26"/>
  <c r="AO745" i="26" s="1"/>
  <c r="AG745" i="26"/>
  <c r="AH745" i="26"/>
  <c r="AI745" i="26"/>
  <c r="AQ745" i="26"/>
  <c r="AR745" i="26"/>
  <c r="T746" i="26"/>
  <c r="AK746" i="26" s="1"/>
  <c r="U746" i="26"/>
  <c r="V746" i="26"/>
  <c r="AM746" i="26" s="1"/>
  <c r="W746" i="26"/>
  <c r="X746" i="26"/>
  <c r="Y746" i="26"/>
  <c r="Z746" i="26"/>
  <c r="AA746" i="26"/>
  <c r="AB746" i="26"/>
  <c r="AO746" i="26" s="1"/>
  <c r="AC746" i="26"/>
  <c r="AD746" i="26"/>
  <c r="AE746" i="26"/>
  <c r="AF746" i="26"/>
  <c r="AG746" i="26"/>
  <c r="AP746" i="26" s="1"/>
  <c r="AH746" i="26"/>
  <c r="AI746" i="26"/>
  <c r="AQ746" i="26"/>
  <c r="AR746" i="26"/>
  <c r="T747" i="26"/>
  <c r="AK747" i="26" s="1"/>
  <c r="U747" i="26"/>
  <c r="V747" i="26"/>
  <c r="AM747" i="26" s="1"/>
  <c r="W747" i="26"/>
  <c r="AN747" i="26" s="1"/>
  <c r="X747" i="26"/>
  <c r="Y747" i="26"/>
  <c r="AL747" i="26" s="1"/>
  <c r="Z747" i="26"/>
  <c r="AA747" i="26"/>
  <c r="AB747" i="26"/>
  <c r="AC747" i="26"/>
  <c r="AD747" i="26"/>
  <c r="AQ747" i="26" s="1"/>
  <c r="AE747" i="26"/>
  <c r="AR747" i="26" s="1"/>
  <c r="AF747" i="26"/>
  <c r="AO747" i="26" s="1"/>
  <c r="AG747" i="26"/>
  <c r="AH747" i="26"/>
  <c r="AI747" i="26"/>
  <c r="T748" i="26"/>
  <c r="U748" i="26"/>
  <c r="V748" i="26"/>
  <c r="W748" i="26"/>
  <c r="AN748" i="26" s="1"/>
  <c r="X748" i="26"/>
  <c r="Y748" i="26"/>
  <c r="Z748" i="26"/>
  <c r="AA748" i="26"/>
  <c r="AB748" i="26"/>
  <c r="AC748" i="26"/>
  <c r="AD748" i="26"/>
  <c r="AE748" i="26"/>
  <c r="AF748" i="26"/>
  <c r="AO748" i="26" s="1"/>
  <c r="AG748" i="26"/>
  <c r="AP748" i="26" s="1"/>
  <c r="AH748" i="26"/>
  <c r="AQ748" i="26" s="1"/>
  <c r="AI748" i="26"/>
  <c r="AR748" i="26" s="1"/>
  <c r="AK748" i="26"/>
  <c r="AL748" i="26"/>
  <c r="T749" i="26"/>
  <c r="U749" i="26"/>
  <c r="V749" i="26"/>
  <c r="W749" i="26"/>
  <c r="X749" i="26"/>
  <c r="Y749" i="26"/>
  <c r="Z749" i="26"/>
  <c r="AA749" i="26"/>
  <c r="AB749" i="26"/>
  <c r="AC749" i="26"/>
  <c r="AD749" i="26"/>
  <c r="AE749" i="26"/>
  <c r="AF749" i="26"/>
  <c r="AG749" i="26"/>
  <c r="AP749" i="26" s="1"/>
  <c r="AH749" i="26"/>
  <c r="AI749" i="26"/>
  <c r="AR749" i="26" s="1"/>
  <c r="AK749" i="26"/>
  <c r="AL749" i="26"/>
  <c r="AM749" i="26"/>
  <c r="AN749" i="26"/>
  <c r="AO749" i="26"/>
  <c r="AQ749" i="26"/>
  <c r="T750" i="26"/>
  <c r="U750" i="26"/>
  <c r="V750" i="26"/>
  <c r="W750" i="26"/>
  <c r="X750" i="26"/>
  <c r="Y750" i="26"/>
  <c r="Z750" i="26"/>
  <c r="AA750" i="26"/>
  <c r="AB750" i="26"/>
  <c r="AC750" i="26"/>
  <c r="AD750" i="26"/>
  <c r="AE750" i="26"/>
  <c r="AF750" i="26"/>
  <c r="AG750" i="26"/>
  <c r="AH750" i="26"/>
  <c r="AI750" i="26"/>
  <c r="AK750" i="26"/>
  <c r="AL750" i="26"/>
  <c r="AM750" i="26"/>
  <c r="AN750" i="26"/>
  <c r="AO750" i="26"/>
  <c r="AP750" i="26"/>
  <c r="AQ750" i="26"/>
  <c r="AR750" i="26"/>
  <c r="T751" i="26"/>
  <c r="AK751" i="26" s="1"/>
  <c r="U751" i="26"/>
  <c r="AL751" i="26" s="1"/>
  <c r="V751" i="26"/>
  <c r="W751" i="26"/>
  <c r="AN751" i="26" s="1"/>
  <c r="X751" i="26"/>
  <c r="Y751" i="26"/>
  <c r="Z751" i="26"/>
  <c r="AM751" i="26" s="1"/>
  <c r="AA751" i="26"/>
  <c r="AB751" i="26"/>
  <c r="AC751" i="26"/>
  <c r="AD751" i="26"/>
  <c r="AE751" i="26"/>
  <c r="AF751" i="26"/>
  <c r="AG751" i="26"/>
  <c r="AH751" i="26"/>
  <c r="AQ751" i="26" s="1"/>
  <c r="AI751" i="26"/>
  <c r="AR751" i="26"/>
  <c r="AO751" i="26"/>
  <c r="AP751" i="26"/>
  <c r="T752" i="26"/>
  <c r="AK752" i="26" s="1"/>
  <c r="U752" i="26"/>
  <c r="V752" i="26"/>
  <c r="AM752" i="26" s="1"/>
  <c r="W752" i="26"/>
  <c r="AN752" i="26" s="1"/>
  <c r="X752" i="26"/>
  <c r="Y752" i="26"/>
  <c r="Z752" i="26"/>
  <c r="AA752" i="26"/>
  <c r="AB752" i="26"/>
  <c r="AC752" i="26"/>
  <c r="AD752" i="26"/>
  <c r="AE752" i="26"/>
  <c r="AR752" i="26" s="1"/>
  <c r="AF752" i="26"/>
  <c r="AG752" i="26"/>
  <c r="AH752" i="26"/>
  <c r="AQ752" i="26" s="1"/>
  <c r="AI752" i="26"/>
  <c r="AO752" i="26"/>
  <c r="AP752" i="26"/>
  <c r="T753" i="26"/>
  <c r="U753" i="26"/>
  <c r="V753" i="26"/>
  <c r="AM753" i="26" s="1"/>
  <c r="W753" i="26"/>
  <c r="AN753" i="26" s="1"/>
  <c r="X753" i="26"/>
  <c r="Y753" i="26"/>
  <c r="AL753" i="26" s="1"/>
  <c r="Z753" i="26"/>
  <c r="AA753" i="26"/>
  <c r="AB753" i="26"/>
  <c r="AO753" i="26" s="1"/>
  <c r="AC753" i="26"/>
  <c r="AP753" i="26" s="1"/>
  <c r="AD753" i="26"/>
  <c r="AE753" i="26"/>
  <c r="AF753" i="26"/>
  <c r="AG753" i="26"/>
  <c r="AH753" i="26"/>
  <c r="AI753" i="26"/>
  <c r="AR753" i="26" s="1"/>
  <c r="AQ753" i="26"/>
  <c r="T754" i="26"/>
  <c r="AK754" i="26" s="1"/>
  <c r="U754" i="26"/>
  <c r="AL754" i="26" s="1"/>
  <c r="V754" i="26"/>
  <c r="AM754" i="26" s="1"/>
  <c r="W754" i="26"/>
  <c r="X754" i="26"/>
  <c r="Y754" i="26"/>
  <c r="Z754" i="26"/>
  <c r="AA754" i="26"/>
  <c r="AN754" i="26" s="1"/>
  <c r="AB754" i="26"/>
  <c r="AC754" i="26"/>
  <c r="AD754" i="26"/>
  <c r="AQ754" i="26" s="1"/>
  <c r="AE754" i="26"/>
  <c r="AF754" i="26"/>
  <c r="AG754" i="26"/>
  <c r="AP754" i="26" s="1"/>
  <c r="AH754" i="26"/>
  <c r="AI754" i="26"/>
  <c r="AR754" i="26" s="1"/>
  <c r="T755" i="26"/>
  <c r="U755" i="26"/>
  <c r="V755" i="26"/>
  <c r="AM755" i="26" s="1"/>
  <c r="W755" i="26"/>
  <c r="X755" i="26"/>
  <c r="Y755" i="26"/>
  <c r="Z755" i="26"/>
  <c r="AA755" i="26"/>
  <c r="AB755" i="26"/>
  <c r="AC755" i="26"/>
  <c r="AD755" i="26"/>
  <c r="AE755" i="26"/>
  <c r="AF755" i="26"/>
  <c r="AO755" i="26" s="1"/>
  <c r="AG755" i="26"/>
  <c r="AP755" i="26" s="1"/>
  <c r="AH755" i="26"/>
  <c r="AQ755" i="26" s="1"/>
  <c r="AI755" i="26"/>
  <c r="AR755" i="26" s="1"/>
  <c r="AK755" i="26"/>
  <c r="AL755" i="26"/>
  <c r="AN755" i="26"/>
  <c r="T756" i="26"/>
  <c r="U756" i="26"/>
  <c r="V756" i="26"/>
  <c r="W756" i="26"/>
  <c r="X756" i="26"/>
  <c r="Y756" i="26"/>
  <c r="Z756" i="26"/>
  <c r="AA756" i="26"/>
  <c r="AB756" i="26"/>
  <c r="AC756" i="26"/>
  <c r="AD756" i="26"/>
  <c r="AE756" i="26"/>
  <c r="AF756" i="26"/>
  <c r="AG756" i="26"/>
  <c r="AH756" i="26"/>
  <c r="AI756" i="26"/>
  <c r="AK756" i="26"/>
  <c r="AL756" i="26"/>
  <c r="AM756" i="26"/>
  <c r="AN756" i="26"/>
  <c r="AO756" i="26"/>
  <c r="AP756" i="26"/>
  <c r="AR756" i="26"/>
  <c r="T757" i="26"/>
  <c r="AK757" i="26" s="1"/>
  <c r="U757" i="26"/>
  <c r="AL757" i="26" s="1"/>
  <c r="V757" i="26"/>
  <c r="W757" i="26"/>
  <c r="X757" i="26"/>
  <c r="Y757" i="26"/>
  <c r="Z757" i="26"/>
  <c r="AA757" i="26"/>
  <c r="AB757" i="26"/>
  <c r="AC757" i="26"/>
  <c r="AD757" i="26"/>
  <c r="AE757" i="26"/>
  <c r="AF757" i="26"/>
  <c r="AO757" i="26" s="1"/>
  <c r="AG757" i="26"/>
  <c r="AH757" i="26"/>
  <c r="AI757" i="26"/>
  <c r="AM757" i="26"/>
  <c r="AN757" i="26"/>
  <c r="AP757" i="26"/>
  <c r="AQ757" i="26"/>
  <c r="AR757" i="26"/>
  <c r="T758" i="26"/>
  <c r="AK758" i="26" s="1"/>
  <c r="U758" i="26"/>
  <c r="AL758" i="26" s="1"/>
  <c r="V758" i="26"/>
  <c r="W758" i="26"/>
  <c r="AN758" i="26" s="1"/>
  <c r="X758" i="26"/>
  <c r="Y758" i="26"/>
  <c r="Z758" i="26"/>
  <c r="AA758" i="26"/>
  <c r="AB758" i="26"/>
  <c r="AC758" i="26"/>
  <c r="AD758" i="26"/>
  <c r="AE758" i="26"/>
  <c r="AF758" i="26"/>
  <c r="AO758" i="26" s="1"/>
  <c r="AG758" i="26"/>
  <c r="AH758" i="26"/>
  <c r="AI758" i="26"/>
  <c r="AR758" i="26"/>
  <c r="AM758" i="26"/>
  <c r="AP758" i="26"/>
  <c r="AQ758" i="26"/>
  <c r="T759" i="26"/>
  <c r="AK759" i="26" s="1"/>
  <c r="U759" i="26"/>
  <c r="V759" i="26"/>
  <c r="AM759" i="26" s="1"/>
  <c r="W759" i="26"/>
  <c r="X759" i="26"/>
  <c r="Y759" i="26"/>
  <c r="Z759" i="26"/>
  <c r="AA759" i="26"/>
  <c r="AB759" i="26"/>
  <c r="AO759" i="26" s="1"/>
  <c r="AC759" i="26"/>
  <c r="AD759" i="26"/>
  <c r="AE759" i="26"/>
  <c r="AF759" i="26"/>
  <c r="AG759" i="26"/>
  <c r="AP759" i="26" s="1"/>
  <c r="AH759" i="26"/>
  <c r="AI759" i="26"/>
  <c r="AQ759" i="26"/>
  <c r="AR759" i="26"/>
  <c r="T760" i="26"/>
  <c r="AK760" i="26" s="1"/>
  <c r="U760" i="26"/>
  <c r="V760" i="26"/>
  <c r="AM760" i="26" s="1"/>
  <c r="W760" i="26"/>
  <c r="AN760" i="26" s="1"/>
  <c r="X760" i="26"/>
  <c r="Y760" i="26"/>
  <c r="AL760" i="26" s="1"/>
  <c r="Z760" i="26"/>
  <c r="AA760" i="26"/>
  <c r="AB760" i="26"/>
  <c r="AC760" i="26"/>
  <c r="AD760" i="26"/>
  <c r="AE760" i="26"/>
  <c r="AR760" i="26" s="1"/>
  <c r="AF760" i="26"/>
  <c r="AO760" i="26" s="1"/>
  <c r="AG760" i="26"/>
  <c r="AH760" i="26"/>
  <c r="AI760" i="26"/>
  <c r="AQ760" i="26"/>
  <c r="T761" i="26"/>
  <c r="U761" i="26"/>
  <c r="V761" i="26"/>
  <c r="AM761" i="26" s="1"/>
  <c r="W761" i="26"/>
  <c r="AN761" i="26" s="1"/>
  <c r="X761" i="26"/>
  <c r="Y761" i="26"/>
  <c r="Z761" i="26"/>
  <c r="AA761" i="26"/>
  <c r="AB761" i="26"/>
  <c r="AC761" i="26"/>
  <c r="AD761" i="26"/>
  <c r="AE761" i="26"/>
  <c r="AF761" i="26"/>
  <c r="AO761" i="26" s="1"/>
  <c r="AG761" i="26"/>
  <c r="AP761" i="26" s="1"/>
  <c r="AH761" i="26"/>
  <c r="AQ761" i="26" s="1"/>
  <c r="AI761" i="26"/>
  <c r="AK761" i="26"/>
  <c r="AL761" i="26"/>
  <c r="T762" i="26"/>
  <c r="U762" i="26"/>
  <c r="V762" i="26"/>
  <c r="W762" i="26"/>
  <c r="X762" i="26"/>
  <c r="Y762" i="26"/>
  <c r="Z762" i="26"/>
  <c r="AA762" i="26"/>
  <c r="AB762" i="26"/>
  <c r="AC762" i="26"/>
  <c r="AD762" i="26"/>
  <c r="AE762" i="26"/>
  <c r="AF762" i="26"/>
  <c r="AG762" i="26"/>
  <c r="AP762" i="26" s="1"/>
  <c r="AH762" i="26"/>
  <c r="AQ762" i="26" s="1"/>
  <c r="AI762" i="26"/>
  <c r="AR762" i="26" s="1"/>
  <c r="AK762" i="26"/>
  <c r="AL762" i="26"/>
  <c r="AM762" i="26"/>
  <c r="AN762" i="26"/>
  <c r="AO762" i="26"/>
  <c r="T763" i="26"/>
  <c r="U763" i="26"/>
  <c r="V763" i="26"/>
  <c r="W763" i="26"/>
  <c r="X763" i="26"/>
  <c r="Y763" i="26"/>
  <c r="Z763" i="26"/>
  <c r="AA763" i="26"/>
  <c r="AB763" i="26"/>
  <c r="AC763" i="26"/>
  <c r="AD763" i="26"/>
  <c r="AE763" i="26"/>
  <c r="AF763" i="26"/>
  <c r="AG763" i="26"/>
  <c r="AH763" i="26"/>
  <c r="AI763" i="26"/>
  <c r="AK763" i="26"/>
  <c r="AL763" i="26"/>
  <c r="AM763" i="26"/>
  <c r="AN763" i="26"/>
  <c r="AO763" i="26"/>
  <c r="AP763" i="26"/>
  <c r="AQ763" i="26"/>
  <c r="AR763" i="26"/>
  <c r="T764" i="26"/>
  <c r="AK764" i="26" s="1"/>
  <c r="U764" i="26"/>
  <c r="AL764" i="26" s="1"/>
  <c r="V764" i="26"/>
  <c r="W764" i="26"/>
  <c r="X764" i="26"/>
  <c r="Y764" i="26"/>
  <c r="Z764" i="26"/>
  <c r="AA764" i="26"/>
  <c r="AB764" i="26"/>
  <c r="AC764" i="26"/>
  <c r="AD764" i="26"/>
  <c r="AE764" i="26"/>
  <c r="AF764" i="26"/>
  <c r="AO764" i="26" s="1"/>
  <c r="AG764" i="26"/>
  <c r="AH764" i="26"/>
  <c r="AI764" i="26"/>
  <c r="AR764" i="26" s="1"/>
  <c r="AM764" i="26"/>
  <c r="AN764" i="26"/>
  <c r="AP764" i="26"/>
  <c r="AQ764" i="26"/>
  <c r="T765" i="26"/>
  <c r="AK765" i="26" s="1"/>
  <c r="U765" i="26"/>
  <c r="AL765" i="26" s="1"/>
  <c r="V765" i="26"/>
  <c r="AM765" i="26" s="1"/>
  <c r="W765" i="26"/>
  <c r="X765" i="26"/>
  <c r="Y765" i="26"/>
  <c r="Z765" i="26"/>
  <c r="AA765" i="26"/>
  <c r="AB765" i="26"/>
  <c r="AC765" i="26"/>
  <c r="AP765" i="26" s="1"/>
  <c r="AD765" i="26"/>
  <c r="AE765" i="26"/>
  <c r="AF765" i="26"/>
  <c r="AO765" i="26" s="1"/>
  <c r="AG765" i="26"/>
  <c r="AH765" i="26"/>
  <c r="AI765" i="26"/>
  <c r="AR765" i="26"/>
  <c r="AQ765" i="26"/>
  <c r="T766" i="26"/>
  <c r="U766" i="26"/>
  <c r="V766" i="26"/>
  <c r="W766" i="26"/>
  <c r="AN766" i="26" s="1"/>
  <c r="X766" i="26"/>
  <c r="Y766" i="26"/>
  <c r="AL766" i="26" s="1"/>
  <c r="Z766" i="26"/>
  <c r="AA766" i="26"/>
  <c r="AB766" i="26"/>
  <c r="AO766" i="26" s="1"/>
  <c r="AC766" i="26"/>
  <c r="AP766" i="26" s="1"/>
  <c r="AD766" i="26"/>
  <c r="AE766" i="26"/>
  <c r="AF766" i="26"/>
  <c r="AG766" i="26"/>
  <c r="AH766" i="26"/>
  <c r="AQ766" i="26" s="1"/>
  <c r="AI766" i="26"/>
  <c r="AR766" i="26"/>
  <c r="T767" i="26"/>
  <c r="AK767" i="26" s="1"/>
  <c r="U767" i="26"/>
  <c r="AL767" i="26" s="1"/>
  <c r="V767" i="26"/>
  <c r="W767" i="26"/>
  <c r="X767" i="26"/>
  <c r="Y767" i="26"/>
  <c r="Z767" i="26"/>
  <c r="AM767" i="26" s="1"/>
  <c r="AA767" i="26"/>
  <c r="AB767" i="26"/>
  <c r="AC767" i="26"/>
  <c r="AD767" i="26"/>
  <c r="AE767" i="26"/>
  <c r="AR767" i="26" s="1"/>
  <c r="AF767" i="26"/>
  <c r="AG767" i="26"/>
  <c r="AP767" i="26" s="1"/>
  <c r="AH767" i="26"/>
  <c r="AQ767" i="26" s="1"/>
  <c r="AI767" i="26"/>
  <c r="T768" i="26"/>
  <c r="U768" i="26"/>
  <c r="V768" i="26"/>
  <c r="W768" i="26"/>
  <c r="AN768" i="26" s="1"/>
  <c r="X768" i="26"/>
  <c r="Y768" i="26"/>
  <c r="Z768" i="26"/>
  <c r="AA768" i="26"/>
  <c r="AB768" i="26"/>
  <c r="AC768" i="26"/>
  <c r="AD768" i="26"/>
  <c r="AE768" i="26"/>
  <c r="AF768" i="26"/>
  <c r="AO768" i="26" s="1"/>
  <c r="AG768" i="26"/>
  <c r="AP768" i="26" s="1"/>
  <c r="AH768" i="26"/>
  <c r="AQ768" i="26" s="1"/>
  <c r="AI768" i="26"/>
  <c r="AK768" i="26"/>
  <c r="AL768" i="26"/>
  <c r="AM768" i="26"/>
  <c r="T769" i="26"/>
  <c r="U769" i="26"/>
  <c r="V769" i="26"/>
  <c r="W769" i="26"/>
  <c r="X769" i="26"/>
  <c r="Y769" i="26"/>
  <c r="Z769" i="26"/>
  <c r="AA769" i="26"/>
  <c r="AB769" i="26"/>
  <c r="AC769" i="26"/>
  <c r="AD769" i="26"/>
  <c r="AE769" i="26"/>
  <c r="AF769" i="26"/>
  <c r="AG769" i="26"/>
  <c r="AH769" i="26"/>
  <c r="AI769" i="26"/>
  <c r="AR769" i="26" s="1"/>
  <c r="AK769" i="26"/>
  <c r="AL769" i="26"/>
  <c r="AM769" i="26"/>
  <c r="AN769" i="26"/>
  <c r="AO769" i="26"/>
  <c r="AP769" i="26"/>
  <c r="AQ769" i="26"/>
  <c r="T770" i="26"/>
  <c r="U770" i="26"/>
  <c r="V770" i="26"/>
  <c r="W770" i="26"/>
  <c r="X770" i="26"/>
  <c r="Y770" i="26"/>
  <c r="Z770" i="26"/>
  <c r="AA770" i="26"/>
  <c r="AB770" i="26"/>
  <c r="AC770" i="26"/>
  <c r="AD770" i="26"/>
  <c r="AE770" i="26"/>
  <c r="AF770" i="26"/>
  <c r="AG770" i="26"/>
  <c r="AH770" i="26"/>
  <c r="AI770" i="26"/>
  <c r="AK770" i="26"/>
  <c r="AL770" i="26"/>
  <c r="AM770" i="26"/>
  <c r="AN770" i="26"/>
  <c r="AO770" i="26"/>
  <c r="AP770" i="26"/>
  <c r="AQ770" i="26"/>
  <c r="AR770" i="26"/>
  <c r="T771" i="26"/>
  <c r="AK771" i="26" s="1"/>
  <c r="U771" i="26"/>
  <c r="AL771" i="26" s="1"/>
  <c r="V771" i="26"/>
  <c r="AM771" i="26" s="1"/>
  <c r="W771" i="26"/>
  <c r="X771" i="26"/>
  <c r="Y771" i="26"/>
  <c r="Z771" i="26"/>
  <c r="AA771" i="26"/>
  <c r="AB771" i="26"/>
  <c r="AC771" i="26"/>
  <c r="AD771" i="26"/>
  <c r="AE771" i="26"/>
  <c r="AF771" i="26"/>
  <c r="AG771" i="26"/>
  <c r="AP771" i="26" s="1"/>
  <c r="AH771" i="26"/>
  <c r="AI771" i="26"/>
  <c r="AN771" i="26"/>
  <c r="AO771" i="26"/>
  <c r="AQ771" i="26"/>
  <c r="AR771" i="26"/>
  <c r="T772" i="26"/>
  <c r="U772" i="26"/>
  <c r="AL772" i="26" s="1"/>
  <c r="V772" i="26"/>
  <c r="AM772" i="26" s="1"/>
  <c r="W772" i="26"/>
  <c r="AN772" i="26" s="1"/>
  <c r="X772" i="26"/>
  <c r="Y772" i="26"/>
  <c r="Z772" i="26"/>
  <c r="AA772" i="26"/>
  <c r="AB772" i="26"/>
  <c r="AC772" i="26"/>
  <c r="AD772" i="26"/>
  <c r="AQ772" i="26" s="1"/>
  <c r="AE772" i="26"/>
  <c r="AF772" i="26"/>
  <c r="AG772" i="26"/>
  <c r="AP772" i="26" s="1"/>
  <c r="AH772" i="26"/>
  <c r="AI772" i="26"/>
  <c r="AO772" i="26"/>
  <c r="AR772" i="26"/>
  <c r="T773" i="26"/>
  <c r="AK773" i="26" s="1"/>
  <c r="U773" i="26"/>
  <c r="V773" i="26"/>
  <c r="W773" i="26"/>
  <c r="AN773" i="26" s="1"/>
  <c r="X773" i="26"/>
  <c r="Y773" i="26"/>
  <c r="AL773" i="26" s="1"/>
  <c r="Z773" i="26"/>
  <c r="AA773" i="26"/>
  <c r="AB773" i="26"/>
  <c r="AO773" i="26" s="1"/>
  <c r="AC773" i="26"/>
  <c r="AP773" i="26" s="1"/>
  <c r="AD773" i="26"/>
  <c r="AE773" i="26"/>
  <c r="AF773" i="26"/>
  <c r="AG773" i="26"/>
  <c r="AH773" i="26"/>
  <c r="AQ773" i="26" s="1"/>
  <c r="AI773" i="26"/>
  <c r="AR773" i="26"/>
  <c r="T774" i="26"/>
  <c r="AK774" i="26" s="1"/>
  <c r="U774" i="26"/>
  <c r="AL774" i="26" s="1"/>
  <c r="V774" i="26"/>
  <c r="W774" i="26"/>
  <c r="X774" i="26"/>
  <c r="Y774" i="26"/>
  <c r="Z774" i="26"/>
  <c r="AM774" i="26" s="1"/>
  <c r="AA774" i="26"/>
  <c r="AB774" i="26"/>
  <c r="AC774" i="26"/>
  <c r="AD774" i="26"/>
  <c r="AE774" i="26"/>
  <c r="AR774" i="26" s="1"/>
  <c r="AF774" i="26"/>
  <c r="AG774" i="26"/>
  <c r="AP774" i="26" s="1"/>
  <c r="AH774" i="26"/>
  <c r="AI774" i="26"/>
  <c r="T775" i="26"/>
  <c r="U775" i="26"/>
  <c r="V775" i="26"/>
  <c r="W775" i="26"/>
  <c r="AN775" i="26" s="1"/>
  <c r="X775" i="26"/>
  <c r="Y775" i="26"/>
  <c r="Z775" i="26"/>
  <c r="AA775" i="26"/>
  <c r="AB775" i="26"/>
  <c r="AC775" i="26"/>
  <c r="AD775" i="26"/>
  <c r="AE775" i="26"/>
  <c r="AF775" i="26"/>
  <c r="AO775" i="26" s="1"/>
  <c r="AG775" i="26"/>
  <c r="AP775" i="26" s="1"/>
  <c r="AH775" i="26"/>
  <c r="AQ775" i="26" s="1"/>
  <c r="AI775" i="26"/>
  <c r="AR775" i="26" s="1"/>
  <c r="AK775" i="26"/>
  <c r="AL775" i="26"/>
  <c r="AM775" i="26"/>
  <c r="T776" i="26"/>
  <c r="U776" i="26"/>
  <c r="V776" i="26"/>
  <c r="W776" i="26"/>
  <c r="X776" i="26"/>
  <c r="Y776" i="26"/>
  <c r="Z776" i="26"/>
  <c r="AA776" i="26"/>
  <c r="AB776" i="26"/>
  <c r="AC776" i="26"/>
  <c r="AD776" i="26"/>
  <c r="AE776" i="26"/>
  <c r="AF776" i="26"/>
  <c r="AG776" i="26"/>
  <c r="AH776" i="26"/>
  <c r="AI776" i="26"/>
  <c r="AR776" i="26" s="1"/>
  <c r="AK776" i="26"/>
  <c r="AL776" i="26"/>
  <c r="AM776" i="26"/>
  <c r="AN776" i="26"/>
  <c r="AO776" i="26"/>
  <c r="AP776" i="26"/>
  <c r="AQ776" i="26"/>
  <c r="T777" i="26"/>
  <c r="U777" i="26"/>
  <c r="V777" i="26"/>
  <c r="W777" i="26"/>
  <c r="X777" i="26"/>
  <c r="Y777" i="26"/>
  <c r="AL777" i="26" s="1"/>
  <c r="Z777" i="26"/>
  <c r="AA777" i="26"/>
  <c r="AB777" i="26"/>
  <c r="AC777" i="26"/>
  <c r="AD777" i="26"/>
  <c r="AE777" i="26"/>
  <c r="AF777" i="26"/>
  <c r="AG777" i="26"/>
  <c r="AH777" i="26"/>
  <c r="AI777" i="26"/>
  <c r="AK777" i="26"/>
  <c r="AM777" i="26"/>
  <c r="AN777" i="26"/>
  <c r="AO777" i="26"/>
  <c r="AP777" i="26"/>
  <c r="AQ777" i="26"/>
  <c r="AR777" i="26"/>
  <c r="T778" i="26"/>
  <c r="AK778" i="26" s="1"/>
  <c r="U778" i="26"/>
  <c r="AL778" i="26" s="1"/>
  <c r="V778" i="26"/>
  <c r="AM778" i="26" s="1"/>
  <c r="W778" i="26"/>
  <c r="X778" i="26"/>
  <c r="Y778" i="26"/>
  <c r="Z778" i="26"/>
  <c r="AA778" i="26"/>
  <c r="AB778" i="26"/>
  <c r="AC778" i="26"/>
  <c r="AD778" i="26"/>
  <c r="AE778" i="26"/>
  <c r="AF778" i="26"/>
  <c r="AG778" i="26"/>
  <c r="AP778" i="26" s="1"/>
  <c r="AH778" i="26"/>
  <c r="AI778" i="26"/>
  <c r="AN778" i="26"/>
  <c r="AO778" i="26"/>
  <c r="AQ778" i="26"/>
  <c r="AR778" i="26"/>
  <c r="T779" i="26"/>
  <c r="AK779" i="26" s="1"/>
  <c r="U779" i="26"/>
  <c r="AL779" i="26" s="1"/>
  <c r="V779" i="26"/>
  <c r="AM779" i="26" s="1"/>
  <c r="W779" i="26"/>
  <c r="X779" i="26"/>
  <c r="Y779" i="26"/>
  <c r="Z779" i="26"/>
  <c r="AA779" i="26"/>
  <c r="AB779" i="26"/>
  <c r="AC779" i="26"/>
  <c r="AD779" i="26"/>
  <c r="AQ779" i="26" s="1"/>
  <c r="AE779" i="26"/>
  <c r="AF779" i="26"/>
  <c r="AG779" i="26"/>
  <c r="AP779" i="26" s="1"/>
  <c r="AH779" i="26"/>
  <c r="AI779" i="26"/>
  <c r="AR779" i="26" s="1"/>
  <c r="AO779" i="26"/>
  <c r="T780" i="26"/>
  <c r="U780" i="26"/>
  <c r="V780" i="26"/>
  <c r="W780" i="26"/>
  <c r="AN780" i="26" s="1"/>
  <c r="X780" i="26"/>
  <c r="Y780" i="26"/>
  <c r="Z780" i="26"/>
  <c r="AM780" i="26" s="1"/>
  <c r="AA780" i="26"/>
  <c r="AB780" i="26"/>
  <c r="AO780" i="26" s="1"/>
  <c r="AC780" i="26"/>
  <c r="AP780" i="26" s="1"/>
  <c r="AD780" i="26"/>
  <c r="AQ780" i="26" s="1"/>
  <c r="AE780" i="26"/>
  <c r="AF780" i="26"/>
  <c r="AG780" i="26"/>
  <c r="AH780" i="26"/>
  <c r="AI780" i="26"/>
  <c r="AR780" i="26" s="1"/>
  <c r="T781" i="26"/>
  <c r="AK781" i="26" s="1"/>
  <c r="U781" i="26"/>
  <c r="AL781" i="26" s="1"/>
  <c r="V781" i="26"/>
  <c r="AM781" i="26" s="1"/>
  <c r="W781" i="26"/>
  <c r="X781" i="26"/>
  <c r="Y781" i="26"/>
  <c r="Z781" i="26"/>
  <c r="AA781" i="26"/>
  <c r="AN781" i="26" s="1"/>
  <c r="AB781" i="26"/>
  <c r="AC781" i="26"/>
  <c r="AD781" i="26"/>
  <c r="AE781" i="26"/>
  <c r="AF781" i="26"/>
  <c r="AG781" i="26"/>
  <c r="AP781" i="26" s="1"/>
  <c r="AH781" i="26"/>
  <c r="AQ781" i="26" s="1"/>
  <c r="AI781" i="26"/>
  <c r="AR781" i="26" s="1"/>
  <c r="T782" i="26"/>
  <c r="U782" i="26"/>
  <c r="V782" i="26"/>
  <c r="W782" i="26"/>
  <c r="X782" i="26"/>
  <c r="Y782" i="26"/>
  <c r="Z782" i="26"/>
  <c r="AA782" i="26"/>
  <c r="AB782" i="26"/>
  <c r="AC782" i="26"/>
  <c r="AD782" i="26"/>
  <c r="AE782" i="26"/>
  <c r="AF782" i="26"/>
  <c r="AO782" i="26" s="1"/>
  <c r="AG782" i="26"/>
  <c r="AP782" i="26" s="1"/>
  <c r="AH782" i="26"/>
  <c r="AQ782" i="26" s="1"/>
  <c r="AI782" i="26"/>
  <c r="AR782" i="26" s="1"/>
  <c r="AK782" i="26"/>
  <c r="AL782" i="26"/>
  <c r="AM782" i="26"/>
  <c r="AN782" i="26"/>
  <c r="T783" i="26"/>
  <c r="U783" i="26"/>
  <c r="V783" i="26"/>
  <c r="W783" i="26"/>
  <c r="X783" i="26"/>
  <c r="Y783" i="26"/>
  <c r="Z783" i="26"/>
  <c r="AA783" i="26"/>
  <c r="AB783" i="26"/>
  <c r="AC783" i="26"/>
  <c r="AD783" i="26"/>
  <c r="AE783" i="26"/>
  <c r="AF783" i="26"/>
  <c r="AG783" i="26"/>
  <c r="AH783" i="26"/>
  <c r="AI783" i="26"/>
  <c r="AR783" i="26"/>
  <c r="AK783" i="26"/>
  <c r="AL783" i="26"/>
  <c r="AM783" i="26"/>
  <c r="AN783" i="26"/>
  <c r="AO783" i="26"/>
  <c r="AP783" i="26"/>
  <c r="AQ783" i="26"/>
  <c r="T784" i="26"/>
  <c r="U784" i="26"/>
  <c r="V784" i="26"/>
  <c r="W784" i="26"/>
  <c r="X784" i="26"/>
  <c r="Y784" i="26"/>
  <c r="Z784" i="26"/>
  <c r="AM784" i="26" s="1"/>
  <c r="AA784" i="26"/>
  <c r="AB784" i="26"/>
  <c r="AC784" i="26"/>
  <c r="AD784" i="26"/>
  <c r="AE784" i="26"/>
  <c r="AF784" i="26"/>
  <c r="AG784" i="26"/>
  <c r="AH784" i="26"/>
  <c r="AI784" i="26"/>
  <c r="AK784" i="26"/>
  <c r="AL784" i="26"/>
  <c r="AN784" i="26"/>
  <c r="AO784" i="26"/>
  <c r="AP784" i="26"/>
  <c r="AQ784" i="26"/>
  <c r="AR784" i="26"/>
  <c r="T785" i="26"/>
  <c r="AK785" i="26" s="1"/>
  <c r="U785" i="26"/>
  <c r="AL785" i="26" s="1"/>
  <c r="V785" i="26"/>
  <c r="AM785" i="26" s="1"/>
  <c r="W785" i="26"/>
  <c r="AN785" i="26" s="1"/>
  <c r="X785" i="26"/>
  <c r="Y785" i="26"/>
  <c r="Z785" i="26"/>
  <c r="AA785" i="26"/>
  <c r="AB785" i="26"/>
  <c r="AC785" i="26"/>
  <c r="AD785" i="26"/>
  <c r="AE785" i="26"/>
  <c r="AF785" i="26"/>
  <c r="AG785" i="26"/>
  <c r="AH785" i="26"/>
  <c r="AQ785" i="26" s="1"/>
  <c r="AI785" i="26"/>
  <c r="AO785" i="26"/>
  <c r="AP785" i="26"/>
  <c r="AR785" i="26"/>
  <c r="T786" i="26"/>
  <c r="AK786" i="26" s="1"/>
  <c r="U786" i="26"/>
  <c r="V786" i="26"/>
  <c r="AM786" i="26" s="1"/>
  <c r="W786" i="26"/>
  <c r="AN786" i="26" s="1"/>
  <c r="X786" i="26"/>
  <c r="Y786" i="26"/>
  <c r="Z786" i="26"/>
  <c r="AA786" i="26"/>
  <c r="AB786" i="26"/>
  <c r="AC786" i="26"/>
  <c r="AD786" i="26"/>
  <c r="AE786" i="26"/>
  <c r="AR786" i="26" s="1"/>
  <c r="AF786" i="26"/>
  <c r="AG786" i="26"/>
  <c r="AH786" i="26"/>
  <c r="AQ786" i="26" s="1"/>
  <c r="AI786" i="26"/>
  <c r="AO786" i="26"/>
  <c r="AP786" i="26"/>
  <c r="T787" i="26"/>
  <c r="U787" i="26"/>
  <c r="AL787" i="26" s="1"/>
  <c r="V787" i="26"/>
  <c r="W787" i="26"/>
  <c r="AN787" i="26"/>
  <c r="X787" i="26"/>
  <c r="AK787" i="26" s="1"/>
  <c r="Y787" i="26"/>
  <c r="Z787" i="26"/>
  <c r="AA787" i="26"/>
  <c r="AB787" i="26"/>
  <c r="AO787" i="26" s="1"/>
  <c r="AC787" i="26"/>
  <c r="AP787" i="26" s="1"/>
  <c r="AD787" i="26"/>
  <c r="AE787" i="26"/>
  <c r="AF787" i="26"/>
  <c r="AG787" i="26"/>
  <c r="AH787" i="26"/>
  <c r="AQ787" i="26" s="1"/>
  <c r="AI787" i="26"/>
  <c r="AR787" i="26"/>
  <c r="T788" i="26"/>
  <c r="AK788" i="26" s="1"/>
  <c r="U788" i="26"/>
  <c r="AL788" i="26" s="1"/>
  <c r="V788" i="26"/>
  <c r="AM788" i="26" s="1"/>
  <c r="W788" i="26"/>
  <c r="X788" i="26"/>
  <c r="Y788" i="26"/>
  <c r="Z788" i="26"/>
  <c r="AA788" i="26"/>
  <c r="AN788" i="26" s="1"/>
  <c r="AB788" i="26"/>
  <c r="AC788" i="26"/>
  <c r="AD788" i="26"/>
  <c r="AE788" i="26"/>
  <c r="AF788" i="26"/>
  <c r="AO788" i="26" s="1"/>
  <c r="AG788" i="26"/>
  <c r="AP788" i="26" s="1"/>
  <c r="AH788" i="26"/>
  <c r="AQ788" i="26" s="1"/>
  <c r="AI788" i="26"/>
  <c r="AR788" i="26" s="1"/>
  <c r="T789" i="26"/>
  <c r="U789" i="26"/>
  <c r="V789" i="26"/>
  <c r="W789" i="26"/>
  <c r="X789" i="26"/>
  <c r="Y789" i="26"/>
  <c r="Z789" i="26"/>
  <c r="AA789" i="26"/>
  <c r="AB789" i="26"/>
  <c r="AC789" i="26"/>
  <c r="AD789" i="26"/>
  <c r="AE789" i="26"/>
  <c r="AF789" i="26"/>
  <c r="AO789" i="26" s="1"/>
  <c r="AG789" i="26"/>
  <c r="AP789" i="26" s="1"/>
  <c r="AH789" i="26"/>
  <c r="AQ789" i="26" s="1"/>
  <c r="AI789" i="26"/>
  <c r="AR789" i="26" s="1"/>
  <c r="AK789" i="26"/>
  <c r="AL789" i="26"/>
  <c r="AM789" i="26"/>
  <c r="AN789" i="26"/>
  <c r="T790" i="26"/>
  <c r="U790" i="26"/>
  <c r="V790" i="26"/>
  <c r="W790" i="26"/>
  <c r="X790" i="26"/>
  <c r="Y790" i="26"/>
  <c r="Z790" i="26"/>
  <c r="AA790" i="26"/>
  <c r="AB790" i="26"/>
  <c r="AC790" i="26"/>
  <c r="AD790" i="26"/>
  <c r="AE790" i="26"/>
  <c r="AF790" i="26"/>
  <c r="AG790" i="26"/>
  <c r="AH790" i="26"/>
  <c r="AI790" i="26"/>
  <c r="AK790" i="26"/>
  <c r="AL790" i="26"/>
  <c r="AM790" i="26"/>
  <c r="AN790" i="26"/>
  <c r="AO790" i="26"/>
  <c r="AP790" i="26"/>
  <c r="AQ790" i="26"/>
  <c r="AR790" i="26"/>
  <c r="T791" i="26"/>
  <c r="U791" i="26"/>
  <c r="V791" i="26"/>
  <c r="W791" i="26"/>
  <c r="X791" i="26"/>
  <c r="Y791" i="26"/>
  <c r="Z791" i="26"/>
  <c r="AM791" i="26" s="1"/>
  <c r="AA791" i="26"/>
  <c r="AB791" i="26"/>
  <c r="AC791" i="26"/>
  <c r="AD791" i="26"/>
  <c r="AE791" i="26"/>
  <c r="AF791" i="26"/>
  <c r="AG791" i="26"/>
  <c r="AH791" i="26"/>
  <c r="AI791" i="26"/>
  <c r="AK791" i="26"/>
  <c r="AL791" i="26"/>
  <c r="AN791" i="26"/>
  <c r="AO791" i="26"/>
  <c r="AP791" i="26"/>
  <c r="AQ791" i="26"/>
  <c r="AR791" i="26"/>
  <c r="T792" i="26"/>
  <c r="AK792" i="26" s="1"/>
  <c r="U792" i="26"/>
  <c r="AL792" i="26" s="1"/>
  <c r="V792" i="26"/>
  <c r="AM792" i="26" s="1"/>
  <c r="W792" i="26"/>
  <c r="AN792" i="26" s="1"/>
  <c r="X792" i="26"/>
  <c r="Y792" i="26"/>
  <c r="Z792" i="26"/>
  <c r="AA792" i="26"/>
  <c r="AB792" i="26"/>
  <c r="AC792" i="26"/>
  <c r="AD792" i="26"/>
  <c r="AE792" i="26"/>
  <c r="AF792" i="26"/>
  <c r="AG792" i="26"/>
  <c r="AH792" i="26"/>
  <c r="AQ792" i="26" s="1"/>
  <c r="AI792" i="26"/>
  <c r="AO792" i="26"/>
  <c r="AP792" i="26"/>
  <c r="AR792" i="26"/>
  <c r="T793" i="26"/>
  <c r="AK793" i="26" s="1"/>
  <c r="U793" i="26"/>
  <c r="AL793" i="26" s="1"/>
  <c r="V793" i="26"/>
  <c r="AM793" i="26" s="1"/>
  <c r="W793" i="26"/>
  <c r="AN793" i="26" s="1"/>
  <c r="X793" i="26"/>
  <c r="Y793" i="26"/>
  <c r="Z793" i="26"/>
  <c r="AA793" i="26"/>
  <c r="AB793" i="26"/>
  <c r="AC793" i="26"/>
  <c r="AD793" i="26"/>
  <c r="AE793" i="26"/>
  <c r="AR793" i="26" s="1"/>
  <c r="AF793" i="26"/>
  <c r="AG793" i="26"/>
  <c r="AH793" i="26"/>
  <c r="AQ793" i="26" s="1"/>
  <c r="AI793" i="26"/>
  <c r="AO793" i="26"/>
  <c r="AP793" i="26"/>
  <c r="T794" i="26"/>
  <c r="U794" i="26"/>
  <c r="V794" i="26"/>
  <c r="W794" i="26"/>
  <c r="X794" i="26"/>
  <c r="Y794" i="26"/>
  <c r="Z794" i="26"/>
  <c r="AM794" i="26" s="1"/>
  <c r="AA794" i="26"/>
  <c r="AB794" i="26"/>
  <c r="AO794" i="26" s="1"/>
  <c r="AC794" i="26"/>
  <c r="AP794" i="26" s="1"/>
  <c r="AD794" i="26"/>
  <c r="AQ794" i="26" s="1"/>
  <c r="AE794" i="26"/>
  <c r="AF794" i="26"/>
  <c r="AG794" i="26"/>
  <c r="AH794" i="26"/>
  <c r="AI794" i="26"/>
  <c r="AR794" i="26" s="1"/>
  <c r="T795" i="26"/>
  <c r="AK795" i="26" s="1"/>
  <c r="U795" i="26"/>
  <c r="AL795" i="26" s="1"/>
  <c r="V795" i="26"/>
  <c r="AM795" i="26" s="1"/>
  <c r="W795" i="26"/>
  <c r="X795" i="26"/>
  <c r="Y795" i="26"/>
  <c r="Z795" i="26"/>
  <c r="AA795" i="26"/>
  <c r="AN795" i="26" s="1"/>
  <c r="AB795" i="26"/>
  <c r="AC795" i="26"/>
  <c r="AD795" i="26"/>
  <c r="AE795" i="26"/>
  <c r="AF795" i="26"/>
  <c r="AO795" i="26" s="1"/>
  <c r="AG795" i="26"/>
  <c r="AP795" i="26" s="1"/>
  <c r="AH795" i="26"/>
  <c r="AQ795" i="26" s="1"/>
  <c r="AI795" i="26"/>
  <c r="AR795" i="26" s="1"/>
  <c r="T796" i="26"/>
  <c r="U796" i="26"/>
  <c r="V796" i="26"/>
  <c r="W796" i="26"/>
  <c r="X796" i="26"/>
  <c r="Y796" i="26"/>
  <c r="Z796" i="26"/>
  <c r="AA796" i="26"/>
  <c r="AB796" i="26"/>
  <c r="AC796" i="26"/>
  <c r="AD796" i="26"/>
  <c r="AE796" i="26"/>
  <c r="AF796" i="26"/>
  <c r="AO796" i="26" s="1"/>
  <c r="AG796" i="26"/>
  <c r="AP796" i="26" s="1"/>
  <c r="AH796" i="26"/>
  <c r="AQ796" i="26" s="1"/>
  <c r="AI796" i="26"/>
  <c r="AR796" i="26" s="1"/>
  <c r="AK796" i="26"/>
  <c r="AL796" i="26"/>
  <c r="AM796" i="26"/>
  <c r="AN796" i="26"/>
  <c r="T797" i="26"/>
  <c r="U797" i="26"/>
  <c r="V797" i="26"/>
  <c r="W797" i="26"/>
  <c r="X797" i="26"/>
  <c r="Y797" i="26"/>
  <c r="Z797" i="26"/>
  <c r="AA797" i="26"/>
  <c r="AB797" i="26"/>
  <c r="AC797" i="26"/>
  <c r="AD797" i="26"/>
  <c r="AE797" i="26"/>
  <c r="AF797" i="26"/>
  <c r="AO797" i="26" s="1"/>
  <c r="AG797" i="26"/>
  <c r="AP797" i="26" s="1"/>
  <c r="AH797" i="26"/>
  <c r="AQ797" i="26"/>
  <c r="AI797" i="26"/>
  <c r="AR797" i="26" s="1"/>
  <c r="AK797" i="26"/>
  <c r="AL797" i="26"/>
  <c r="AM797" i="26"/>
  <c r="T798" i="26"/>
  <c r="AK798" i="26" s="1"/>
  <c r="U798" i="26"/>
  <c r="V798" i="26"/>
  <c r="W798" i="26"/>
  <c r="X798" i="26"/>
  <c r="Y798" i="26"/>
  <c r="Z798" i="26"/>
  <c r="AA798" i="26"/>
  <c r="AN798" i="26" s="1"/>
  <c r="AB798" i="26"/>
  <c r="AC798" i="26"/>
  <c r="AD798" i="26"/>
  <c r="AE798" i="26"/>
  <c r="AF798" i="26"/>
  <c r="AG798" i="26"/>
  <c r="AH798" i="26"/>
  <c r="AI798" i="26"/>
  <c r="AL798" i="26"/>
  <c r="AM798" i="26"/>
  <c r="AO798" i="26"/>
  <c r="AP798" i="26"/>
  <c r="AQ798" i="26"/>
  <c r="AR798" i="26"/>
  <c r="T799" i="26"/>
  <c r="AK799" i="26" s="1"/>
  <c r="U799" i="26"/>
  <c r="AL799" i="26" s="1"/>
  <c r="V799" i="26"/>
  <c r="AM799" i="26" s="1"/>
  <c r="W799" i="26"/>
  <c r="AN799" i="26" s="1"/>
  <c r="X799" i="26"/>
  <c r="Y799" i="26"/>
  <c r="Z799" i="26"/>
  <c r="AA799" i="26"/>
  <c r="AB799" i="26"/>
  <c r="AO799" i="26" s="1"/>
  <c r="AC799" i="26"/>
  <c r="AD799" i="26"/>
  <c r="AE799" i="26"/>
  <c r="AF799" i="26"/>
  <c r="AG799" i="26"/>
  <c r="AH799" i="26"/>
  <c r="AI799" i="26"/>
  <c r="AR799" i="26" s="1"/>
  <c r="AP799" i="26"/>
  <c r="AQ799" i="26"/>
  <c r="T800" i="26"/>
  <c r="U800" i="26"/>
  <c r="AL800" i="26" s="1"/>
  <c r="V800" i="26"/>
  <c r="AM800" i="26" s="1"/>
  <c r="W800" i="26"/>
  <c r="AN800" i="26" s="1"/>
  <c r="X800" i="26"/>
  <c r="Y800" i="26"/>
  <c r="Z800" i="26"/>
  <c r="AA800" i="26"/>
  <c r="AB800" i="26"/>
  <c r="AC800" i="26"/>
  <c r="AD800" i="26"/>
  <c r="AE800" i="26"/>
  <c r="AF800" i="26"/>
  <c r="AO800" i="26" s="1"/>
  <c r="AG800" i="26"/>
  <c r="AH800" i="26"/>
  <c r="AI800" i="26"/>
  <c r="AR800" i="26" s="1"/>
  <c r="AP800" i="26"/>
  <c r="AQ800" i="26"/>
  <c r="T801" i="26"/>
  <c r="U801" i="26"/>
  <c r="V801" i="26"/>
  <c r="AM801" i="26" s="1"/>
  <c r="W801" i="26"/>
  <c r="X801" i="26"/>
  <c r="AK801" i="26" s="1"/>
  <c r="Y801" i="26"/>
  <c r="Z801" i="26"/>
  <c r="AA801" i="26"/>
  <c r="AN801" i="26" s="1"/>
  <c r="AB801" i="26"/>
  <c r="AC801" i="26"/>
  <c r="AP801" i="26" s="1"/>
  <c r="AD801" i="26"/>
  <c r="AQ801" i="26" s="1"/>
  <c r="AE801" i="26"/>
  <c r="AR801" i="26" s="1"/>
  <c r="AF801" i="26"/>
  <c r="AO801" i="26" s="1"/>
  <c r="AG801" i="26"/>
  <c r="AH801" i="26"/>
  <c r="AI801" i="26"/>
  <c r="T802" i="26"/>
  <c r="U802" i="26"/>
  <c r="AL802" i="26" s="1"/>
  <c r="V802" i="26"/>
  <c r="AM802" i="26" s="1"/>
  <c r="W802" i="26"/>
  <c r="AN802" i="26" s="1"/>
  <c r="X802" i="26"/>
  <c r="Y802" i="26"/>
  <c r="Z802" i="26"/>
  <c r="AA802" i="26"/>
  <c r="AB802" i="26"/>
  <c r="AC802" i="26"/>
  <c r="AD802" i="26"/>
  <c r="AE802" i="26"/>
  <c r="AF802" i="26"/>
  <c r="AO802" i="26" s="1"/>
  <c r="AG802" i="26"/>
  <c r="AP802" i="26" s="1"/>
  <c r="AH802" i="26"/>
  <c r="AQ802" i="26" s="1"/>
  <c r="AI802" i="26"/>
  <c r="AR802" i="26" s="1"/>
  <c r="AK802" i="26"/>
  <c r="T803" i="26"/>
  <c r="U803" i="26"/>
  <c r="V803" i="26"/>
  <c r="W803" i="26"/>
  <c r="X803" i="26"/>
  <c r="Y803" i="26"/>
  <c r="Z803" i="26"/>
  <c r="AA803" i="26"/>
  <c r="AB803" i="26"/>
  <c r="AC803" i="26"/>
  <c r="AD803" i="26"/>
  <c r="AE803" i="26"/>
  <c r="AF803" i="26"/>
  <c r="AG803" i="26"/>
  <c r="AP803" i="26" s="1"/>
  <c r="AH803" i="26"/>
  <c r="AQ803" i="26" s="1"/>
  <c r="AI803" i="26"/>
  <c r="AR803" i="26" s="1"/>
  <c r="AK803" i="26"/>
  <c r="AL803" i="26"/>
  <c r="AM803" i="26"/>
  <c r="AN803" i="26"/>
  <c r="AO803" i="26"/>
  <c r="T804" i="26"/>
  <c r="U804" i="26"/>
  <c r="V804" i="26"/>
  <c r="W804" i="26"/>
  <c r="X804" i="26"/>
  <c r="Y804" i="26"/>
  <c r="Z804" i="26"/>
  <c r="AA804" i="26"/>
  <c r="AB804" i="26"/>
  <c r="AC804" i="26"/>
  <c r="AD804" i="26"/>
  <c r="AE804" i="26"/>
  <c r="AF804" i="26"/>
  <c r="AG804" i="26"/>
  <c r="AH804" i="26"/>
  <c r="AI804" i="26"/>
  <c r="AK804" i="26"/>
  <c r="AL804" i="26"/>
  <c r="AM804" i="26"/>
  <c r="AN804" i="26"/>
  <c r="AO804" i="26"/>
  <c r="AP804" i="26"/>
  <c r="AQ804" i="26"/>
  <c r="AR804" i="26"/>
  <c r="T805" i="26"/>
  <c r="AK805" i="26" s="1"/>
  <c r="U805" i="26"/>
  <c r="V805" i="26"/>
  <c r="W805" i="26"/>
  <c r="X805" i="26"/>
  <c r="Y805" i="26"/>
  <c r="Z805" i="26"/>
  <c r="AA805" i="26"/>
  <c r="AN805" i="26" s="1"/>
  <c r="AB805" i="26"/>
  <c r="AC805" i="26"/>
  <c r="AD805" i="26"/>
  <c r="AE805" i="26"/>
  <c r="AF805" i="26"/>
  <c r="AG805" i="26"/>
  <c r="AH805" i="26"/>
  <c r="AI805" i="26"/>
  <c r="AL805" i="26"/>
  <c r="AM805" i="26"/>
  <c r="AO805" i="26"/>
  <c r="AP805" i="26"/>
  <c r="AQ805" i="26"/>
  <c r="AR805" i="26"/>
  <c r="T806" i="26"/>
  <c r="AK806" i="26" s="1"/>
  <c r="U806" i="26"/>
  <c r="AL806" i="26" s="1"/>
  <c r="V806" i="26"/>
  <c r="AM806" i="26" s="1"/>
  <c r="W806" i="26"/>
  <c r="AN806" i="26" s="1"/>
  <c r="X806" i="26"/>
  <c r="Y806" i="26"/>
  <c r="Z806" i="26"/>
  <c r="AA806" i="26"/>
  <c r="AB806" i="26"/>
  <c r="AO806" i="26" s="1"/>
  <c r="AC806" i="26"/>
  <c r="AD806" i="26"/>
  <c r="AE806" i="26"/>
  <c r="AF806" i="26"/>
  <c r="AG806" i="26"/>
  <c r="AH806" i="26"/>
  <c r="AI806" i="26"/>
  <c r="AR806" i="26" s="1"/>
  <c r="AP806" i="26"/>
  <c r="AQ806" i="26"/>
  <c r="T807" i="26"/>
  <c r="U807" i="26"/>
  <c r="AL807" i="26" s="1"/>
  <c r="V807" i="26"/>
  <c r="W807" i="26"/>
  <c r="AN807" i="26" s="1"/>
  <c r="X807" i="26"/>
  <c r="Y807" i="26"/>
  <c r="Z807" i="26"/>
  <c r="AA807" i="26"/>
  <c r="AB807" i="26"/>
  <c r="AC807" i="26"/>
  <c r="AD807" i="26"/>
  <c r="AE807" i="26"/>
  <c r="AF807" i="26"/>
  <c r="AO807" i="26" s="1"/>
  <c r="AG807" i="26"/>
  <c r="AH807" i="26"/>
  <c r="AI807" i="26"/>
  <c r="AR807" i="26" s="1"/>
  <c r="AP807" i="26"/>
  <c r="AQ807" i="26"/>
  <c r="T808" i="26"/>
  <c r="U808" i="26"/>
  <c r="V808" i="26"/>
  <c r="W808" i="26"/>
  <c r="X808" i="26"/>
  <c r="AK808" i="26" s="1"/>
  <c r="Y808" i="26"/>
  <c r="Z808" i="26"/>
  <c r="AA808" i="26"/>
  <c r="AN808" i="26" s="1"/>
  <c r="AB808" i="26"/>
  <c r="AC808" i="26"/>
  <c r="AP808" i="26" s="1"/>
  <c r="AD808" i="26"/>
  <c r="AQ808" i="26" s="1"/>
  <c r="AE808" i="26"/>
  <c r="AR808" i="26" s="1"/>
  <c r="AF808" i="26"/>
  <c r="AO808" i="26" s="1"/>
  <c r="AG808" i="26"/>
  <c r="AH808" i="26"/>
  <c r="AI808" i="26"/>
  <c r="T809" i="26"/>
  <c r="U809" i="26"/>
  <c r="AL809" i="26" s="1"/>
  <c r="V809" i="26"/>
  <c r="AM809" i="26" s="1"/>
  <c r="W809" i="26"/>
  <c r="AN809" i="26" s="1"/>
  <c r="X809" i="26"/>
  <c r="Y809" i="26"/>
  <c r="Z809" i="26"/>
  <c r="AA809" i="26"/>
  <c r="AB809" i="26"/>
  <c r="AC809" i="26"/>
  <c r="AD809" i="26"/>
  <c r="AE809" i="26"/>
  <c r="AF809" i="26"/>
  <c r="AO809" i="26" s="1"/>
  <c r="AG809" i="26"/>
  <c r="AH809" i="26"/>
  <c r="AQ809" i="26" s="1"/>
  <c r="AI809" i="26"/>
  <c r="AR809" i="26" s="1"/>
  <c r="AK809" i="26"/>
  <c r="T810" i="26"/>
  <c r="U810" i="26"/>
  <c r="V810" i="26"/>
  <c r="W810" i="26"/>
  <c r="X810" i="26"/>
  <c r="Y810" i="26"/>
  <c r="Z810" i="26"/>
  <c r="AA810" i="26"/>
  <c r="AB810" i="26"/>
  <c r="AC810" i="26"/>
  <c r="AD810" i="26"/>
  <c r="AE810" i="26"/>
  <c r="AF810" i="26"/>
  <c r="AO810" i="26" s="1"/>
  <c r="AG810" i="26"/>
  <c r="AP810" i="26" s="1"/>
  <c r="AH810" i="26"/>
  <c r="AQ810" i="26" s="1"/>
  <c r="AI810" i="26"/>
  <c r="AR810" i="26"/>
  <c r="AK810" i="26"/>
  <c r="AL810" i="26"/>
  <c r="AM810" i="26"/>
  <c r="AN810" i="26"/>
  <c r="T811" i="26"/>
  <c r="U811" i="26"/>
  <c r="V811" i="26"/>
  <c r="W811" i="26"/>
  <c r="X811" i="26"/>
  <c r="Y811" i="26"/>
  <c r="Z811" i="26"/>
  <c r="AA811" i="26"/>
  <c r="AB811" i="26"/>
  <c r="AC811" i="26"/>
  <c r="AD811" i="26"/>
  <c r="AE811" i="26"/>
  <c r="AF811" i="26"/>
  <c r="AG811" i="26"/>
  <c r="AH811" i="26"/>
  <c r="AI811" i="26"/>
  <c r="AK811" i="26"/>
  <c r="AL811" i="26"/>
  <c r="AM811" i="26"/>
  <c r="AN811" i="26"/>
  <c r="AO811" i="26"/>
  <c r="AP811" i="26"/>
  <c r="AQ811" i="26"/>
  <c r="AR811" i="26"/>
  <c r="T812" i="26"/>
  <c r="AK812" i="26" s="1"/>
  <c r="U812" i="26"/>
  <c r="V812" i="26"/>
  <c r="W812" i="26"/>
  <c r="X812" i="26"/>
  <c r="Y812" i="26"/>
  <c r="Z812" i="26"/>
  <c r="AA812" i="26"/>
  <c r="AN812" i="26" s="1"/>
  <c r="AB812" i="26"/>
  <c r="AC812" i="26"/>
  <c r="AD812" i="26"/>
  <c r="AE812" i="26"/>
  <c r="AF812" i="26"/>
  <c r="AG812" i="26"/>
  <c r="AH812" i="26"/>
  <c r="AI812" i="26"/>
  <c r="AL812" i="26"/>
  <c r="AM812" i="26"/>
  <c r="AO812" i="26"/>
  <c r="AP812" i="26"/>
  <c r="AQ812" i="26"/>
  <c r="AR812" i="26"/>
  <c r="T813" i="26"/>
  <c r="AK813" i="26" s="1"/>
  <c r="U813" i="26"/>
  <c r="AL813" i="26" s="1"/>
  <c r="V813" i="26"/>
  <c r="AM813" i="26" s="1"/>
  <c r="W813" i="26"/>
  <c r="AN813" i="26" s="1"/>
  <c r="X813" i="26"/>
  <c r="Y813" i="26"/>
  <c r="Z813" i="26"/>
  <c r="AA813" i="26"/>
  <c r="AB813" i="26"/>
  <c r="AO813" i="26" s="1"/>
  <c r="AC813" i="26"/>
  <c r="AD813" i="26"/>
  <c r="AE813" i="26"/>
  <c r="AF813" i="26"/>
  <c r="AG813" i="26"/>
  <c r="AH813" i="26"/>
  <c r="AI813" i="26"/>
  <c r="AR813" i="26" s="1"/>
  <c r="AP813" i="26"/>
  <c r="AQ813" i="26"/>
  <c r="T814" i="26"/>
  <c r="AK814" i="26" s="1"/>
  <c r="U814" i="26"/>
  <c r="AL814" i="26" s="1"/>
  <c r="V814" i="26"/>
  <c r="W814" i="26"/>
  <c r="AN814" i="26" s="1"/>
  <c r="X814" i="26"/>
  <c r="Y814" i="26"/>
  <c r="Z814" i="26"/>
  <c r="AA814" i="26"/>
  <c r="AB814" i="26"/>
  <c r="AC814" i="26"/>
  <c r="AD814" i="26"/>
  <c r="AE814" i="26"/>
  <c r="AF814" i="26"/>
  <c r="AO814" i="26" s="1"/>
  <c r="AG814" i="26"/>
  <c r="AH814" i="26"/>
  <c r="AI814" i="26"/>
  <c r="AR814" i="26" s="1"/>
  <c r="AP814" i="26"/>
  <c r="AQ814" i="26"/>
  <c r="T815" i="26"/>
  <c r="U815" i="26"/>
  <c r="AL815" i="26" s="1"/>
  <c r="V815" i="26"/>
  <c r="W815" i="26"/>
  <c r="X815" i="26"/>
  <c r="AK815" i="26" s="1"/>
  <c r="Y815" i="26"/>
  <c r="Z815" i="26"/>
  <c r="AA815" i="26"/>
  <c r="AN815" i="26" s="1"/>
  <c r="AB815" i="26"/>
  <c r="AC815" i="26"/>
  <c r="AP815" i="26" s="1"/>
  <c r="AD815" i="26"/>
  <c r="AQ815" i="26" s="1"/>
  <c r="AE815" i="26"/>
  <c r="AF815" i="26"/>
  <c r="AO815" i="26" s="1"/>
  <c r="AG815" i="26"/>
  <c r="AH815" i="26"/>
  <c r="AI815" i="26"/>
  <c r="AR815" i="26"/>
  <c r="T816" i="26"/>
  <c r="U816" i="26"/>
  <c r="AL816" i="26" s="1"/>
  <c r="V816" i="26"/>
  <c r="AM816" i="26" s="1"/>
  <c r="W816" i="26"/>
  <c r="AN816" i="26" s="1"/>
  <c r="X816" i="26"/>
  <c r="Y816" i="26"/>
  <c r="Z816" i="26"/>
  <c r="AA816" i="26"/>
  <c r="AB816" i="26"/>
  <c r="AC816" i="26"/>
  <c r="AD816" i="26"/>
  <c r="AE816" i="26"/>
  <c r="AF816" i="26"/>
  <c r="AO816" i="26" s="1"/>
  <c r="AG816" i="26"/>
  <c r="AH816" i="26"/>
  <c r="AI816" i="26"/>
  <c r="AR816" i="26" s="1"/>
  <c r="AK816" i="26"/>
  <c r="T817" i="26"/>
  <c r="U817" i="26"/>
  <c r="V817" i="26"/>
  <c r="W817" i="26"/>
  <c r="AN817" i="26" s="1"/>
  <c r="X817" i="26"/>
  <c r="Y817" i="26"/>
  <c r="Z817" i="26"/>
  <c r="AA817" i="26"/>
  <c r="AB817" i="26"/>
  <c r="AC817" i="26"/>
  <c r="AD817" i="26"/>
  <c r="AE817" i="26"/>
  <c r="AF817" i="26"/>
  <c r="AG817" i="26"/>
  <c r="AP817" i="26" s="1"/>
  <c r="AH817" i="26"/>
  <c r="AQ817" i="26" s="1"/>
  <c r="AI817" i="26"/>
  <c r="AR817" i="26" s="1"/>
  <c r="AK817" i="26"/>
  <c r="AL817" i="26"/>
  <c r="AM817" i="26"/>
  <c r="AO817" i="26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AH25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AE30" i="25"/>
  <c r="AF30" i="25"/>
  <c r="AG30" i="25"/>
  <c r="AH30" i="25"/>
  <c r="S31" i="25"/>
  <c r="T31" i="25"/>
  <c r="U31" i="25"/>
  <c r="V31" i="25"/>
  <c r="W31" i="25"/>
  <c r="X31" i="25"/>
  <c r="Y31" i="25"/>
  <c r="Z31" i="25"/>
  <c r="AA31" i="25"/>
  <c r="AB31" i="25"/>
  <c r="AC31" i="25"/>
  <c r="AD31" i="25"/>
  <c r="AE31" i="25"/>
  <c r="AF31" i="25"/>
  <c r="AG31" i="25"/>
  <c r="AH31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AH37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AH38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H44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AE46" i="25"/>
  <c r="AF46" i="25"/>
  <c r="AG46" i="25"/>
  <c r="AH46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S48" i="25"/>
  <c r="T48" i="25"/>
  <c r="U48" i="25"/>
  <c r="V48" i="25"/>
  <c r="W48" i="25"/>
  <c r="X48" i="25"/>
  <c r="Y48" i="25"/>
  <c r="Z48" i="25"/>
  <c r="AA48" i="25"/>
  <c r="AB48" i="25"/>
  <c r="AC48" i="25"/>
  <c r="AD48" i="25"/>
  <c r="AE48" i="25"/>
  <c r="AF48" i="25"/>
  <c r="AG48" i="25"/>
  <c r="AH48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AH50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AH52" i="25"/>
  <c r="S53" i="25"/>
  <c r="T53" i="25"/>
  <c r="U53" i="25"/>
  <c r="V53" i="25"/>
  <c r="W53" i="25"/>
  <c r="X53" i="25"/>
  <c r="Y53" i="25"/>
  <c r="Z53" i="25"/>
  <c r="AA53" i="25"/>
  <c r="AB53" i="25"/>
  <c r="AC53" i="25"/>
  <c r="AD53" i="25"/>
  <c r="AE53" i="25"/>
  <c r="AF53" i="25"/>
  <c r="AG53" i="25"/>
  <c r="AH53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AH57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AE58" i="25"/>
  <c r="AF58" i="25"/>
  <c r="AG58" i="25"/>
  <c r="AH58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S62" i="25"/>
  <c r="T62" i="25"/>
  <c r="U62" i="25"/>
  <c r="V62" i="25"/>
  <c r="W62" i="25"/>
  <c r="X62" i="25"/>
  <c r="Y62" i="25"/>
  <c r="Z62" i="25"/>
  <c r="AA62" i="25"/>
  <c r="AB62" i="25"/>
  <c r="AC62" i="25"/>
  <c r="AD62" i="25"/>
  <c r="AE62" i="25"/>
  <c r="AF62" i="25"/>
  <c r="AG62" i="25"/>
  <c r="AH62" i="25"/>
  <c r="S63" i="25"/>
  <c r="T63" i="25"/>
  <c r="U63" i="25"/>
  <c r="V63" i="25"/>
  <c r="W63" i="25"/>
  <c r="X63" i="25"/>
  <c r="Y63" i="25"/>
  <c r="Z63" i="25"/>
  <c r="AA63" i="25"/>
  <c r="AB63" i="25"/>
  <c r="AC63" i="25"/>
  <c r="AD63" i="25"/>
  <c r="AE63" i="25"/>
  <c r="AF63" i="25"/>
  <c r="AG63" i="25"/>
  <c r="AH63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S67" i="25"/>
  <c r="T67" i="25"/>
  <c r="U67" i="25"/>
  <c r="V67" i="25"/>
  <c r="W67" i="25"/>
  <c r="X67" i="25"/>
  <c r="Y67" i="25"/>
  <c r="Z67" i="25"/>
  <c r="AA67" i="25"/>
  <c r="AB67" i="25"/>
  <c r="AC67" i="25"/>
  <c r="AD67" i="25"/>
  <c r="AE67" i="25"/>
  <c r="AF67" i="25"/>
  <c r="AG67" i="25"/>
  <c r="AH67" i="25"/>
  <c r="S68" i="25"/>
  <c r="T68" i="25"/>
  <c r="U68" i="25"/>
  <c r="V68" i="25"/>
  <c r="W68" i="25"/>
  <c r="X68" i="25"/>
  <c r="Y68" i="25"/>
  <c r="Z68" i="25"/>
  <c r="AA68" i="25"/>
  <c r="AB68" i="25"/>
  <c r="AC68" i="25"/>
  <c r="AD68" i="25"/>
  <c r="AE68" i="25"/>
  <c r="AF68" i="25"/>
  <c r="AG68" i="25"/>
  <c r="AH68" i="25"/>
  <c r="S69" i="25"/>
  <c r="T69" i="25"/>
  <c r="U69" i="25"/>
  <c r="V69" i="25"/>
  <c r="W69" i="25"/>
  <c r="X69" i="25"/>
  <c r="Y69" i="25"/>
  <c r="Z69" i="25"/>
  <c r="AA69" i="25"/>
  <c r="AB69" i="25"/>
  <c r="AC69" i="25"/>
  <c r="AD69" i="25"/>
  <c r="AE69" i="25"/>
  <c r="AF69" i="25"/>
  <c r="AG69" i="25"/>
  <c r="AH69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S83" i="25"/>
  <c r="T83" i="25"/>
  <c r="U83" i="25"/>
  <c r="V83" i="25"/>
  <c r="W83" i="25"/>
  <c r="X83" i="25"/>
  <c r="Y83" i="25"/>
  <c r="Z83" i="25"/>
  <c r="AA83" i="25"/>
  <c r="AB83" i="25"/>
  <c r="AC83" i="25"/>
  <c r="AD83" i="25"/>
  <c r="AE83" i="25"/>
  <c r="AF83" i="25"/>
  <c r="AG83" i="25"/>
  <c r="AH83" i="25"/>
  <c r="S84" i="25"/>
  <c r="T84" i="25"/>
  <c r="U84" i="25"/>
  <c r="V84" i="25"/>
  <c r="W84" i="25"/>
  <c r="X84" i="25"/>
  <c r="Y84" i="25"/>
  <c r="Z84" i="25"/>
  <c r="AA84" i="25"/>
  <c r="AB84" i="25"/>
  <c r="AC84" i="25"/>
  <c r="AD84" i="25"/>
  <c r="AE84" i="25"/>
  <c r="AF84" i="25"/>
  <c r="AG84" i="25"/>
  <c r="AH84" i="25"/>
  <c r="S85" i="25"/>
  <c r="T85" i="25"/>
  <c r="U85" i="25"/>
  <c r="V85" i="25"/>
  <c r="W85" i="25"/>
  <c r="X85" i="25"/>
  <c r="Y85" i="25"/>
  <c r="Z85" i="25"/>
  <c r="AA85" i="25"/>
  <c r="AB85" i="25"/>
  <c r="AC85" i="25"/>
  <c r="AD85" i="25"/>
  <c r="AE85" i="25"/>
  <c r="AF85" i="25"/>
  <c r="AG85" i="25"/>
  <c r="AH85" i="25"/>
  <c r="S86" i="25"/>
  <c r="T86" i="25"/>
  <c r="U86" i="25"/>
  <c r="V86" i="25"/>
  <c r="W86" i="25"/>
  <c r="X86" i="25"/>
  <c r="Y86" i="25"/>
  <c r="Z86" i="25"/>
  <c r="AA86" i="25"/>
  <c r="AB86" i="25"/>
  <c r="AC86" i="25"/>
  <c r="AD86" i="25"/>
  <c r="AE86" i="25"/>
  <c r="AF86" i="25"/>
  <c r="AG86" i="25"/>
  <c r="AH86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AE87" i="25"/>
  <c r="AF87" i="25"/>
  <c r="AG87" i="25"/>
  <c r="AH87" i="25"/>
  <c r="S88" i="25"/>
  <c r="T88" i="25"/>
  <c r="U88" i="25"/>
  <c r="V88" i="25"/>
  <c r="W88" i="25"/>
  <c r="X88" i="25"/>
  <c r="Y88" i="25"/>
  <c r="Z88" i="25"/>
  <c r="AA88" i="25"/>
  <c r="AB88" i="25"/>
  <c r="AC88" i="25"/>
  <c r="AD88" i="25"/>
  <c r="AE88" i="25"/>
  <c r="AF88" i="25"/>
  <c r="AG88" i="25"/>
  <c r="AH88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S90" i="25"/>
  <c r="T90" i="25"/>
  <c r="U90" i="25"/>
  <c r="V90" i="25"/>
  <c r="W90" i="25"/>
  <c r="X90" i="25"/>
  <c r="Y90" i="25"/>
  <c r="Z90" i="25"/>
  <c r="AA90" i="25"/>
  <c r="AB90" i="25"/>
  <c r="AC90" i="25"/>
  <c r="AD90" i="25"/>
  <c r="AE90" i="25"/>
  <c r="AF90" i="25"/>
  <c r="AG90" i="25"/>
  <c r="AH90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S92" i="25"/>
  <c r="T92" i="25"/>
  <c r="U92" i="25"/>
  <c r="V92" i="25"/>
  <c r="W92" i="25"/>
  <c r="X92" i="25"/>
  <c r="Y92" i="25"/>
  <c r="Z92" i="25"/>
  <c r="AA92" i="25"/>
  <c r="AB92" i="25"/>
  <c r="AC92" i="25"/>
  <c r="AD92" i="25"/>
  <c r="AE92" i="25"/>
  <c r="AF92" i="25"/>
  <c r="AG92" i="25"/>
  <c r="AH92" i="25"/>
  <c r="S93" i="25"/>
  <c r="T93" i="25"/>
  <c r="U93" i="25"/>
  <c r="V93" i="25"/>
  <c r="W93" i="25"/>
  <c r="X93" i="25"/>
  <c r="Y93" i="25"/>
  <c r="Z93" i="25"/>
  <c r="AA93" i="25"/>
  <c r="AB93" i="25"/>
  <c r="AC93" i="25"/>
  <c r="AD93" i="25"/>
  <c r="AE93" i="25"/>
  <c r="AF93" i="25"/>
  <c r="AG93" i="25"/>
  <c r="AH93" i="25"/>
  <c r="S94" i="25"/>
  <c r="T94" i="25"/>
  <c r="U94" i="25"/>
  <c r="V94" i="25"/>
  <c r="W94" i="25"/>
  <c r="X94" i="25"/>
  <c r="Y94" i="25"/>
  <c r="Z94" i="25"/>
  <c r="AA94" i="25"/>
  <c r="AB94" i="25"/>
  <c r="AC94" i="25"/>
  <c r="AD94" i="25"/>
  <c r="AE94" i="25"/>
  <c r="AF94" i="25"/>
  <c r="AG94" i="25"/>
  <c r="AH94" i="25"/>
  <c r="S95" i="25"/>
  <c r="T95" i="25"/>
  <c r="U95" i="25"/>
  <c r="V95" i="25"/>
  <c r="W95" i="25"/>
  <c r="X95" i="25"/>
  <c r="Y95" i="25"/>
  <c r="Z95" i="25"/>
  <c r="AA95" i="25"/>
  <c r="AB95" i="25"/>
  <c r="AC95" i="25"/>
  <c r="AD95" i="25"/>
  <c r="AE95" i="25"/>
  <c r="AF95" i="25"/>
  <c r="AG95" i="25"/>
  <c r="AH95" i="25"/>
  <c r="S96" i="25"/>
  <c r="T96" i="25"/>
  <c r="U96" i="25"/>
  <c r="V96" i="25"/>
  <c r="W96" i="25"/>
  <c r="X96" i="25"/>
  <c r="Y96" i="25"/>
  <c r="Z96" i="25"/>
  <c r="AA96" i="25"/>
  <c r="AB96" i="25"/>
  <c r="AC96" i="25"/>
  <c r="AD96" i="25"/>
  <c r="AE96" i="25"/>
  <c r="AF96" i="25"/>
  <c r="AG96" i="25"/>
  <c r="AH96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G97" i="25"/>
  <c r="AH97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G98" i="25"/>
  <c r="AH98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G99" i="25"/>
  <c r="AH99" i="25"/>
  <c r="S100" i="25"/>
  <c r="T100" i="25"/>
  <c r="U100" i="25"/>
  <c r="V100" i="25"/>
  <c r="W100" i="25"/>
  <c r="X100" i="25"/>
  <c r="Y100" i="25"/>
  <c r="Z100" i="25"/>
  <c r="AA100" i="25"/>
  <c r="AB100" i="25"/>
  <c r="AC100" i="25"/>
  <c r="AD100" i="25"/>
  <c r="AE100" i="25"/>
  <c r="AF100" i="25"/>
  <c r="AG100" i="25"/>
  <c r="AH100" i="25"/>
  <c r="S101" i="25"/>
  <c r="T101" i="25"/>
  <c r="U101" i="25"/>
  <c r="V101" i="25"/>
  <c r="W101" i="25"/>
  <c r="X101" i="25"/>
  <c r="Y101" i="25"/>
  <c r="Z101" i="25"/>
  <c r="AA101" i="25"/>
  <c r="AB101" i="25"/>
  <c r="AC101" i="25"/>
  <c r="AD101" i="25"/>
  <c r="AE101" i="25"/>
  <c r="AF101" i="25"/>
  <c r="AG101" i="25"/>
  <c r="AH101" i="25"/>
  <c r="S102" i="25"/>
  <c r="T102" i="25"/>
  <c r="U102" i="25"/>
  <c r="V102" i="25"/>
  <c r="W102" i="25"/>
  <c r="X102" i="25"/>
  <c r="Y102" i="25"/>
  <c r="Z102" i="25"/>
  <c r="AA102" i="25"/>
  <c r="AB102" i="25"/>
  <c r="AC102" i="25"/>
  <c r="AD102" i="25"/>
  <c r="AE102" i="25"/>
  <c r="AF102" i="25"/>
  <c r="AG102" i="25"/>
  <c r="AH102" i="25"/>
  <c r="S103" i="25"/>
  <c r="T103" i="25"/>
  <c r="U103" i="25"/>
  <c r="V103" i="25"/>
  <c r="W103" i="25"/>
  <c r="X103" i="25"/>
  <c r="Y103" i="25"/>
  <c r="Z103" i="25"/>
  <c r="AA103" i="25"/>
  <c r="AB103" i="25"/>
  <c r="AC103" i="25"/>
  <c r="AD103" i="25"/>
  <c r="AE103" i="25"/>
  <c r="AF103" i="25"/>
  <c r="AG103" i="25"/>
  <c r="AH103" i="25"/>
  <c r="S104" i="25"/>
  <c r="T104" i="25"/>
  <c r="U104" i="25"/>
  <c r="V104" i="25"/>
  <c r="W104" i="25"/>
  <c r="X104" i="25"/>
  <c r="Y104" i="25"/>
  <c r="Z104" i="25"/>
  <c r="AA104" i="25"/>
  <c r="AB104" i="25"/>
  <c r="AC104" i="25"/>
  <c r="AD104" i="25"/>
  <c r="AE104" i="25"/>
  <c r="AF104" i="25"/>
  <c r="AG104" i="25"/>
  <c r="AH104" i="25"/>
  <c r="S105" i="25"/>
  <c r="T105" i="25"/>
  <c r="U105" i="25"/>
  <c r="V105" i="25"/>
  <c r="W105" i="25"/>
  <c r="X105" i="25"/>
  <c r="Y105" i="25"/>
  <c r="Z105" i="25"/>
  <c r="AA105" i="25"/>
  <c r="AB105" i="25"/>
  <c r="AC105" i="25"/>
  <c r="AD105" i="25"/>
  <c r="AE105" i="25"/>
  <c r="AF105" i="25"/>
  <c r="AG105" i="25"/>
  <c r="AH105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G106" i="25"/>
  <c r="AH106" i="25"/>
  <c r="S107" i="25"/>
  <c r="T107" i="25"/>
  <c r="U107" i="25"/>
  <c r="V107" i="25"/>
  <c r="W107" i="25"/>
  <c r="X107" i="25"/>
  <c r="Y107" i="25"/>
  <c r="Z107" i="25"/>
  <c r="AA107" i="25"/>
  <c r="AB107" i="25"/>
  <c r="AC107" i="25"/>
  <c r="AD107" i="25"/>
  <c r="AE107" i="25"/>
  <c r="AF107" i="25"/>
  <c r="AG107" i="25"/>
  <c r="AH107" i="25"/>
  <c r="S108" i="25"/>
  <c r="T108" i="25"/>
  <c r="U108" i="25"/>
  <c r="V108" i="25"/>
  <c r="W108" i="25"/>
  <c r="X108" i="25"/>
  <c r="Y108" i="25"/>
  <c r="Z108" i="25"/>
  <c r="AA108" i="25"/>
  <c r="AB108" i="25"/>
  <c r="AC108" i="25"/>
  <c r="AD108" i="25"/>
  <c r="AE108" i="25"/>
  <c r="AF108" i="25"/>
  <c r="AG108" i="25"/>
  <c r="AH108" i="25"/>
  <c r="S109" i="25"/>
  <c r="T109" i="25"/>
  <c r="U109" i="25"/>
  <c r="V109" i="25"/>
  <c r="W109" i="25"/>
  <c r="X109" i="25"/>
  <c r="Y109" i="25"/>
  <c r="Z109" i="25"/>
  <c r="AA109" i="25"/>
  <c r="AB109" i="25"/>
  <c r="AC109" i="25"/>
  <c r="AD109" i="25"/>
  <c r="AE109" i="25"/>
  <c r="AF109" i="25"/>
  <c r="AG109" i="25"/>
  <c r="AH109" i="25"/>
  <c r="S110" i="25"/>
  <c r="T110" i="25"/>
  <c r="U110" i="25"/>
  <c r="V110" i="25"/>
  <c r="W110" i="25"/>
  <c r="X110" i="25"/>
  <c r="Y110" i="25"/>
  <c r="Z110" i="25"/>
  <c r="AA110" i="25"/>
  <c r="AB110" i="25"/>
  <c r="AC110" i="25"/>
  <c r="AD110" i="25"/>
  <c r="AE110" i="25"/>
  <c r="AF110" i="25"/>
  <c r="AG110" i="25"/>
  <c r="AH110" i="25"/>
  <c r="S111" i="25"/>
  <c r="T111" i="25"/>
  <c r="U111" i="25"/>
  <c r="V111" i="25"/>
  <c r="W111" i="25"/>
  <c r="X111" i="25"/>
  <c r="Y111" i="25"/>
  <c r="Z111" i="25"/>
  <c r="AA111" i="25"/>
  <c r="AB111" i="25"/>
  <c r="AC111" i="25"/>
  <c r="AD111" i="25"/>
  <c r="AE111" i="25"/>
  <c r="AF111" i="25"/>
  <c r="AG111" i="25"/>
  <c r="AH111" i="25"/>
  <c r="S112" i="25"/>
  <c r="T112" i="25"/>
  <c r="U112" i="25"/>
  <c r="V112" i="25"/>
  <c r="W112" i="25"/>
  <c r="X112" i="25"/>
  <c r="Y112" i="25"/>
  <c r="Z112" i="25"/>
  <c r="AA112" i="25"/>
  <c r="AB112" i="25"/>
  <c r="AC112" i="25"/>
  <c r="AD112" i="25"/>
  <c r="AE112" i="25"/>
  <c r="AF112" i="25"/>
  <c r="AG112" i="25"/>
  <c r="AH112" i="25"/>
  <c r="S113" i="25"/>
  <c r="T113" i="25"/>
  <c r="U113" i="25"/>
  <c r="V113" i="25"/>
  <c r="W113" i="25"/>
  <c r="X113" i="25"/>
  <c r="Y113" i="25"/>
  <c r="Z113" i="25"/>
  <c r="AA113" i="25"/>
  <c r="AB113" i="25"/>
  <c r="AC113" i="25"/>
  <c r="AD113" i="25"/>
  <c r="AE113" i="25"/>
  <c r="AF113" i="25"/>
  <c r="AG113" i="25"/>
  <c r="AH113" i="25"/>
  <c r="S114" i="25"/>
  <c r="T114" i="25"/>
  <c r="U114" i="25"/>
  <c r="V114" i="25"/>
  <c r="W114" i="25"/>
  <c r="X114" i="25"/>
  <c r="Y114" i="25"/>
  <c r="Z114" i="25"/>
  <c r="AA114" i="25"/>
  <c r="AB114" i="25"/>
  <c r="AC114" i="25"/>
  <c r="AD114" i="25"/>
  <c r="AE114" i="25"/>
  <c r="AF114" i="25"/>
  <c r="AG114" i="25"/>
  <c r="AH114" i="25"/>
  <c r="S115" i="25"/>
  <c r="T115" i="25"/>
  <c r="U115" i="25"/>
  <c r="V115" i="25"/>
  <c r="W115" i="25"/>
  <c r="X115" i="25"/>
  <c r="Y115" i="25"/>
  <c r="Z115" i="25"/>
  <c r="AA115" i="25"/>
  <c r="AB115" i="25"/>
  <c r="AC115" i="25"/>
  <c r="AD115" i="25"/>
  <c r="AE115" i="25"/>
  <c r="AF115" i="25"/>
  <c r="AG115" i="25"/>
  <c r="AH115" i="25"/>
  <c r="S116" i="25"/>
  <c r="T116" i="25"/>
  <c r="U116" i="25"/>
  <c r="V116" i="25"/>
  <c r="W116" i="25"/>
  <c r="X116" i="25"/>
  <c r="Y116" i="25"/>
  <c r="Z116" i="25"/>
  <c r="AA116" i="25"/>
  <c r="AB116" i="25"/>
  <c r="AC116" i="25"/>
  <c r="AD116" i="25"/>
  <c r="AE116" i="25"/>
  <c r="AF116" i="25"/>
  <c r="AG116" i="25"/>
  <c r="AH116" i="25"/>
  <c r="S117" i="25"/>
  <c r="T117" i="25"/>
  <c r="U117" i="25"/>
  <c r="V117" i="25"/>
  <c r="W117" i="25"/>
  <c r="X117" i="25"/>
  <c r="Y117" i="25"/>
  <c r="Z117" i="25"/>
  <c r="AA117" i="25"/>
  <c r="AB117" i="25"/>
  <c r="AC117" i="25"/>
  <c r="AD117" i="25"/>
  <c r="AE117" i="25"/>
  <c r="AF117" i="25"/>
  <c r="AG117" i="25"/>
  <c r="AH117" i="25"/>
  <c r="S118" i="25"/>
  <c r="T118" i="25"/>
  <c r="U118" i="25"/>
  <c r="V118" i="25"/>
  <c r="W118" i="25"/>
  <c r="X118" i="25"/>
  <c r="Y118" i="25"/>
  <c r="Z118" i="25"/>
  <c r="AA118" i="25"/>
  <c r="AB118" i="25"/>
  <c r="AC118" i="25"/>
  <c r="AD118" i="25"/>
  <c r="AE118" i="25"/>
  <c r="AF118" i="25"/>
  <c r="AG118" i="25"/>
  <c r="AH118" i="25"/>
  <c r="S119" i="25"/>
  <c r="T119" i="25"/>
  <c r="U119" i="25"/>
  <c r="V119" i="25"/>
  <c r="W119" i="25"/>
  <c r="X119" i="25"/>
  <c r="Y119" i="25"/>
  <c r="Z119" i="25"/>
  <c r="AA119" i="25"/>
  <c r="AB119" i="25"/>
  <c r="AC119" i="25"/>
  <c r="AD119" i="25"/>
  <c r="AE119" i="25"/>
  <c r="AF119" i="25"/>
  <c r="AG119" i="25"/>
  <c r="AH119" i="25"/>
  <c r="S120" i="25"/>
  <c r="T120" i="25"/>
  <c r="U120" i="25"/>
  <c r="V120" i="25"/>
  <c r="W120" i="25"/>
  <c r="X120" i="25"/>
  <c r="Y120" i="25"/>
  <c r="Z120" i="25"/>
  <c r="AA120" i="25"/>
  <c r="AB120" i="25"/>
  <c r="AC120" i="25"/>
  <c r="AD120" i="25"/>
  <c r="AE120" i="25"/>
  <c r="AF120" i="25"/>
  <c r="AG120" i="25"/>
  <c r="AH120" i="25"/>
  <c r="S121" i="25"/>
  <c r="T121" i="25"/>
  <c r="U121" i="25"/>
  <c r="V121" i="25"/>
  <c r="W121" i="25"/>
  <c r="X121" i="25"/>
  <c r="Y121" i="25"/>
  <c r="Z121" i="25"/>
  <c r="AA121" i="25"/>
  <c r="AB121" i="25"/>
  <c r="AC121" i="25"/>
  <c r="AD121" i="25"/>
  <c r="AE121" i="25"/>
  <c r="AF121" i="25"/>
  <c r="AG121" i="25"/>
  <c r="AH121" i="25"/>
  <c r="S122" i="25"/>
  <c r="T122" i="25"/>
  <c r="U122" i="25"/>
  <c r="V122" i="25"/>
  <c r="W122" i="25"/>
  <c r="X122" i="25"/>
  <c r="Y122" i="25"/>
  <c r="Z122" i="25"/>
  <c r="AA122" i="25"/>
  <c r="AB122" i="25"/>
  <c r="AC122" i="25"/>
  <c r="AD122" i="25"/>
  <c r="AE122" i="25"/>
  <c r="AF122" i="25"/>
  <c r="AG122" i="25"/>
  <c r="AH122" i="25"/>
  <c r="S123" i="25"/>
  <c r="T123" i="25"/>
  <c r="U123" i="25"/>
  <c r="V123" i="25"/>
  <c r="W123" i="25"/>
  <c r="X123" i="25"/>
  <c r="Y123" i="25"/>
  <c r="Z123" i="25"/>
  <c r="AA123" i="25"/>
  <c r="AB123" i="25"/>
  <c r="AC123" i="25"/>
  <c r="AD123" i="25"/>
  <c r="AE123" i="25"/>
  <c r="AF123" i="25"/>
  <c r="AG123" i="25"/>
  <c r="AH123" i="25"/>
  <c r="S124" i="25"/>
  <c r="T124" i="25"/>
  <c r="U124" i="25"/>
  <c r="V124" i="25"/>
  <c r="W124" i="25"/>
  <c r="X124" i="25"/>
  <c r="Y124" i="25"/>
  <c r="Z124" i="25"/>
  <c r="AA124" i="25"/>
  <c r="AB124" i="25"/>
  <c r="AC124" i="25"/>
  <c r="AD124" i="25"/>
  <c r="AE124" i="25"/>
  <c r="AF124" i="25"/>
  <c r="AG124" i="25"/>
  <c r="AH124" i="25"/>
  <c r="S125" i="25"/>
  <c r="T125" i="25"/>
  <c r="U125" i="25"/>
  <c r="V125" i="25"/>
  <c r="W125" i="25"/>
  <c r="X125" i="25"/>
  <c r="Y125" i="25"/>
  <c r="Z125" i="25"/>
  <c r="AA125" i="25"/>
  <c r="AB125" i="25"/>
  <c r="AC125" i="25"/>
  <c r="AD125" i="25"/>
  <c r="AE125" i="25"/>
  <c r="AF125" i="25"/>
  <c r="AG125" i="25"/>
  <c r="AH125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S127" i="25"/>
  <c r="T127" i="25"/>
  <c r="U127" i="25"/>
  <c r="V127" i="25"/>
  <c r="W127" i="25"/>
  <c r="X127" i="25"/>
  <c r="Y127" i="25"/>
  <c r="Z127" i="25"/>
  <c r="AA127" i="25"/>
  <c r="AB127" i="25"/>
  <c r="AC127" i="25"/>
  <c r="AD127" i="25"/>
  <c r="AE127" i="25"/>
  <c r="AF127" i="25"/>
  <c r="AG127" i="25"/>
  <c r="AH127" i="25"/>
  <c r="S128" i="25"/>
  <c r="T128" i="25"/>
  <c r="U128" i="25"/>
  <c r="V128" i="25"/>
  <c r="W128" i="25"/>
  <c r="X128" i="25"/>
  <c r="Y128" i="25"/>
  <c r="Z128" i="25"/>
  <c r="AA128" i="25"/>
  <c r="AB128" i="25"/>
  <c r="AC128" i="25"/>
  <c r="AD128" i="25"/>
  <c r="AE128" i="25"/>
  <c r="AF128" i="25"/>
  <c r="AG128" i="25"/>
  <c r="AH128" i="25"/>
  <c r="S129" i="25"/>
  <c r="T129" i="25"/>
  <c r="U129" i="25"/>
  <c r="V129" i="25"/>
  <c r="W129" i="25"/>
  <c r="X129" i="25"/>
  <c r="Y129" i="25"/>
  <c r="Z129" i="25"/>
  <c r="AA129" i="25"/>
  <c r="AB129" i="25"/>
  <c r="AC129" i="25"/>
  <c r="AD129" i="25"/>
  <c r="AE129" i="25"/>
  <c r="AF129" i="25"/>
  <c r="AG129" i="25"/>
  <c r="AH129" i="25"/>
  <c r="S130" i="25"/>
  <c r="T130" i="25"/>
  <c r="U130" i="25"/>
  <c r="V130" i="25"/>
  <c r="W130" i="25"/>
  <c r="X130" i="25"/>
  <c r="Y130" i="25"/>
  <c r="Z130" i="25"/>
  <c r="AA130" i="25"/>
  <c r="AB130" i="25"/>
  <c r="AC130" i="25"/>
  <c r="AD130" i="25"/>
  <c r="AE130" i="25"/>
  <c r="AF130" i="25"/>
  <c r="AG130" i="25"/>
  <c r="AH130" i="25"/>
  <c r="S131" i="25"/>
  <c r="T131" i="25"/>
  <c r="U131" i="25"/>
  <c r="V131" i="25"/>
  <c r="W131" i="25"/>
  <c r="X131" i="25"/>
  <c r="Y131" i="25"/>
  <c r="Z131" i="25"/>
  <c r="AA131" i="25"/>
  <c r="AB131" i="25"/>
  <c r="AC131" i="25"/>
  <c r="AD131" i="25"/>
  <c r="AE131" i="25"/>
  <c r="AF131" i="25"/>
  <c r="AG131" i="25"/>
  <c r="AH131" i="25"/>
  <c r="S132" i="25"/>
  <c r="T132" i="25"/>
  <c r="U132" i="25"/>
  <c r="V132" i="25"/>
  <c r="W132" i="25"/>
  <c r="X132" i="25"/>
  <c r="Y132" i="25"/>
  <c r="Z132" i="25"/>
  <c r="AA132" i="25"/>
  <c r="AB132" i="25"/>
  <c r="AC132" i="25"/>
  <c r="AD132" i="25"/>
  <c r="AE132" i="25"/>
  <c r="AF132" i="25"/>
  <c r="AG132" i="25"/>
  <c r="AH132" i="25"/>
  <c r="S133" i="25"/>
  <c r="T133" i="25"/>
  <c r="U133" i="25"/>
  <c r="V133" i="25"/>
  <c r="W133" i="25"/>
  <c r="X133" i="25"/>
  <c r="Y133" i="25"/>
  <c r="Z133" i="25"/>
  <c r="AA133" i="25"/>
  <c r="AB133" i="25"/>
  <c r="AC133" i="25"/>
  <c r="AD133" i="25"/>
  <c r="AE133" i="25"/>
  <c r="AF133" i="25"/>
  <c r="AG133" i="25"/>
  <c r="AH133" i="25"/>
  <c r="S134" i="25"/>
  <c r="T134" i="25"/>
  <c r="U134" i="25"/>
  <c r="V134" i="25"/>
  <c r="W134" i="25"/>
  <c r="X134" i="25"/>
  <c r="Y134" i="25"/>
  <c r="Z134" i="25"/>
  <c r="AA134" i="25"/>
  <c r="AB134" i="25"/>
  <c r="AC134" i="25"/>
  <c r="AD134" i="25"/>
  <c r="AE134" i="25"/>
  <c r="AF134" i="25"/>
  <c r="AG134" i="25"/>
  <c r="AH134" i="25"/>
  <c r="S135" i="25"/>
  <c r="T135" i="25"/>
  <c r="U135" i="25"/>
  <c r="V135" i="25"/>
  <c r="W135" i="25"/>
  <c r="X135" i="25"/>
  <c r="Y135" i="25"/>
  <c r="Z135" i="25"/>
  <c r="AA135" i="25"/>
  <c r="AB135" i="25"/>
  <c r="AC135" i="25"/>
  <c r="AD135" i="25"/>
  <c r="AE135" i="25"/>
  <c r="AF135" i="25"/>
  <c r="AG135" i="25"/>
  <c r="AH135" i="25"/>
  <c r="S136" i="25"/>
  <c r="T136" i="25"/>
  <c r="U136" i="25"/>
  <c r="V136" i="25"/>
  <c r="W136" i="25"/>
  <c r="X136" i="25"/>
  <c r="Y136" i="25"/>
  <c r="Z136" i="25"/>
  <c r="AA136" i="25"/>
  <c r="AB136" i="25"/>
  <c r="AC136" i="25"/>
  <c r="AD136" i="25"/>
  <c r="AE136" i="25"/>
  <c r="AF136" i="25"/>
  <c r="AG136" i="25"/>
  <c r="AH136" i="25"/>
  <c r="S137" i="25"/>
  <c r="T137" i="25"/>
  <c r="U137" i="25"/>
  <c r="V137" i="25"/>
  <c r="W137" i="25"/>
  <c r="X137" i="25"/>
  <c r="Y137" i="25"/>
  <c r="Z137" i="25"/>
  <c r="AA137" i="25"/>
  <c r="AB137" i="25"/>
  <c r="AC137" i="25"/>
  <c r="AD137" i="25"/>
  <c r="AE137" i="25"/>
  <c r="AF137" i="25"/>
  <c r="AG137" i="25"/>
  <c r="AH137" i="25"/>
  <c r="S138" i="25"/>
  <c r="T138" i="25"/>
  <c r="U138" i="25"/>
  <c r="V138" i="25"/>
  <c r="W138" i="25"/>
  <c r="X138" i="25"/>
  <c r="Y138" i="25"/>
  <c r="Z138" i="25"/>
  <c r="AA138" i="25"/>
  <c r="AB138" i="25"/>
  <c r="AC138" i="25"/>
  <c r="AD138" i="25"/>
  <c r="AE138" i="25"/>
  <c r="AF138" i="25"/>
  <c r="AG138" i="25"/>
  <c r="AH138" i="25"/>
  <c r="S139" i="25"/>
  <c r="T139" i="25"/>
  <c r="U139" i="25"/>
  <c r="V139" i="25"/>
  <c r="W139" i="25"/>
  <c r="X139" i="25"/>
  <c r="Y139" i="25"/>
  <c r="Z139" i="25"/>
  <c r="AA139" i="25"/>
  <c r="AB139" i="25"/>
  <c r="AC139" i="25"/>
  <c r="AD139" i="25"/>
  <c r="AE139" i="25"/>
  <c r="AF139" i="25"/>
  <c r="AG139" i="25"/>
  <c r="AH139" i="25"/>
  <c r="S140" i="25"/>
  <c r="T140" i="25"/>
  <c r="U140" i="25"/>
  <c r="V140" i="25"/>
  <c r="W140" i="25"/>
  <c r="X140" i="25"/>
  <c r="Y140" i="25"/>
  <c r="Z140" i="25"/>
  <c r="AA140" i="25"/>
  <c r="AB140" i="25"/>
  <c r="AC140" i="25"/>
  <c r="AD140" i="25"/>
  <c r="AE140" i="25"/>
  <c r="AF140" i="25"/>
  <c r="AG140" i="25"/>
  <c r="AH140" i="25"/>
  <c r="S141" i="25"/>
  <c r="T141" i="25"/>
  <c r="U141" i="25"/>
  <c r="V141" i="25"/>
  <c r="W141" i="25"/>
  <c r="X141" i="25"/>
  <c r="Y141" i="25"/>
  <c r="Z141" i="25"/>
  <c r="AA141" i="25"/>
  <c r="AB141" i="25"/>
  <c r="AC141" i="25"/>
  <c r="AD141" i="25"/>
  <c r="AE141" i="25"/>
  <c r="AF141" i="25"/>
  <c r="AG141" i="25"/>
  <c r="AH141" i="25"/>
  <c r="S142" i="25"/>
  <c r="T142" i="25"/>
  <c r="U142" i="25"/>
  <c r="V142" i="25"/>
  <c r="W142" i="25"/>
  <c r="X142" i="25"/>
  <c r="Y142" i="25"/>
  <c r="Z142" i="25"/>
  <c r="AA142" i="25"/>
  <c r="AB142" i="25"/>
  <c r="AC142" i="25"/>
  <c r="AD142" i="25"/>
  <c r="AE142" i="25"/>
  <c r="AF142" i="25"/>
  <c r="AG142" i="25"/>
  <c r="AH142" i="25"/>
  <c r="S143" i="25"/>
  <c r="T143" i="25"/>
  <c r="U143" i="25"/>
  <c r="V143" i="25"/>
  <c r="W143" i="25"/>
  <c r="X143" i="25"/>
  <c r="Y143" i="25"/>
  <c r="Z143" i="25"/>
  <c r="AA143" i="25"/>
  <c r="AB143" i="25"/>
  <c r="AC143" i="25"/>
  <c r="AD143" i="25"/>
  <c r="AE143" i="25"/>
  <c r="AF143" i="25"/>
  <c r="AG143" i="25"/>
  <c r="AH143" i="25"/>
  <c r="S144" i="25"/>
  <c r="T144" i="25"/>
  <c r="U144" i="25"/>
  <c r="V144" i="25"/>
  <c r="W144" i="25"/>
  <c r="X144" i="25"/>
  <c r="Y144" i="25"/>
  <c r="Z144" i="25"/>
  <c r="AA144" i="25"/>
  <c r="AB144" i="25"/>
  <c r="AC144" i="25"/>
  <c r="AD144" i="25"/>
  <c r="AE144" i="25"/>
  <c r="AF144" i="25"/>
  <c r="AG144" i="25"/>
  <c r="AH144" i="25"/>
  <c r="S145" i="25"/>
  <c r="T145" i="25"/>
  <c r="U145" i="25"/>
  <c r="V145" i="25"/>
  <c r="W145" i="25"/>
  <c r="X145" i="25"/>
  <c r="Y145" i="25"/>
  <c r="Z145" i="25"/>
  <c r="AA145" i="25"/>
  <c r="AB145" i="25"/>
  <c r="AC145" i="25"/>
  <c r="AD145" i="25"/>
  <c r="AE145" i="25"/>
  <c r="AF145" i="25"/>
  <c r="AG145" i="25"/>
  <c r="AH145" i="25"/>
  <c r="S146" i="25"/>
  <c r="T146" i="25"/>
  <c r="U146" i="25"/>
  <c r="V146" i="25"/>
  <c r="W146" i="25"/>
  <c r="X146" i="25"/>
  <c r="Y146" i="25"/>
  <c r="Z146" i="25"/>
  <c r="AA146" i="25"/>
  <c r="AB146" i="25"/>
  <c r="AC146" i="25"/>
  <c r="AD146" i="25"/>
  <c r="AE146" i="25"/>
  <c r="AF146" i="25"/>
  <c r="AG146" i="25"/>
  <c r="AH146" i="25"/>
  <c r="S147" i="25"/>
  <c r="T147" i="25"/>
  <c r="U147" i="25"/>
  <c r="V147" i="25"/>
  <c r="W147" i="25"/>
  <c r="X147" i="25"/>
  <c r="Y147" i="25"/>
  <c r="Z147" i="25"/>
  <c r="AA147" i="25"/>
  <c r="AB147" i="25"/>
  <c r="AC147" i="25"/>
  <c r="AD147" i="25"/>
  <c r="AE147" i="25"/>
  <c r="AF147" i="25"/>
  <c r="AG147" i="25"/>
  <c r="AH147" i="25"/>
  <c r="S148" i="25"/>
  <c r="T148" i="25"/>
  <c r="U148" i="25"/>
  <c r="V148" i="25"/>
  <c r="W148" i="25"/>
  <c r="X148" i="25"/>
  <c r="Y148" i="25"/>
  <c r="Z148" i="25"/>
  <c r="AA148" i="25"/>
  <c r="AB148" i="25"/>
  <c r="AC148" i="25"/>
  <c r="AD148" i="25"/>
  <c r="AE148" i="25"/>
  <c r="AF148" i="25"/>
  <c r="AG148" i="25"/>
  <c r="AH148" i="25"/>
  <c r="S149" i="25"/>
  <c r="T149" i="25"/>
  <c r="U149" i="25"/>
  <c r="V149" i="25"/>
  <c r="W149" i="25"/>
  <c r="X149" i="25"/>
  <c r="Y149" i="25"/>
  <c r="Z149" i="25"/>
  <c r="AA149" i="25"/>
  <c r="AB149" i="25"/>
  <c r="AC149" i="25"/>
  <c r="AD149" i="25"/>
  <c r="AE149" i="25"/>
  <c r="AF149" i="25"/>
  <c r="AG149" i="25"/>
  <c r="AH149" i="25"/>
  <c r="S150" i="25"/>
  <c r="T150" i="25"/>
  <c r="U150" i="25"/>
  <c r="V150" i="25"/>
  <c r="W150" i="25"/>
  <c r="X150" i="25"/>
  <c r="Y150" i="25"/>
  <c r="Z150" i="25"/>
  <c r="AA150" i="25"/>
  <c r="AB150" i="25"/>
  <c r="AC150" i="25"/>
  <c r="AD150" i="25"/>
  <c r="AE150" i="25"/>
  <c r="AF150" i="25"/>
  <c r="AG150" i="25"/>
  <c r="AH150" i="25"/>
  <c r="S151" i="25"/>
  <c r="T151" i="25"/>
  <c r="U151" i="25"/>
  <c r="V151" i="25"/>
  <c r="W151" i="25"/>
  <c r="X151" i="25"/>
  <c r="Y151" i="25"/>
  <c r="Z151" i="25"/>
  <c r="AA151" i="25"/>
  <c r="AB151" i="25"/>
  <c r="AC151" i="25"/>
  <c r="AD151" i="25"/>
  <c r="AE151" i="25"/>
  <c r="AF151" i="25"/>
  <c r="AG151" i="25"/>
  <c r="AH151" i="25"/>
  <c r="S152" i="25"/>
  <c r="T152" i="25"/>
  <c r="U152" i="25"/>
  <c r="V152" i="25"/>
  <c r="W152" i="25"/>
  <c r="X152" i="25"/>
  <c r="Y152" i="25"/>
  <c r="Z152" i="25"/>
  <c r="AA152" i="25"/>
  <c r="AB152" i="25"/>
  <c r="AC152" i="25"/>
  <c r="AD152" i="25"/>
  <c r="AE152" i="25"/>
  <c r="AF152" i="25"/>
  <c r="AG152" i="25"/>
  <c r="AH152" i="25"/>
  <c r="S153" i="25"/>
  <c r="T153" i="25"/>
  <c r="U153" i="25"/>
  <c r="V153" i="25"/>
  <c r="W153" i="25"/>
  <c r="X153" i="25"/>
  <c r="Y153" i="25"/>
  <c r="Z153" i="25"/>
  <c r="AA153" i="25"/>
  <c r="AB153" i="25"/>
  <c r="AC153" i="25"/>
  <c r="AD153" i="25"/>
  <c r="AE153" i="25"/>
  <c r="AF153" i="25"/>
  <c r="AG153" i="25"/>
  <c r="AH153" i="25"/>
  <c r="S154" i="25"/>
  <c r="T154" i="25"/>
  <c r="U154" i="25"/>
  <c r="V154" i="25"/>
  <c r="W154" i="25"/>
  <c r="X154" i="25"/>
  <c r="Y154" i="25"/>
  <c r="Z154" i="25"/>
  <c r="AA154" i="25"/>
  <c r="AB154" i="25"/>
  <c r="AC154" i="25"/>
  <c r="AD154" i="25"/>
  <c r="AE154" i="25"/>
  <c r="AF154" i="25"/>
  <c r="AG154" i="25"/>
  <c r="AH154" i="25"/>
  <c r="S155" i="25"/>
  <c r="T155" i="25"/>
  <c r="U155" i="25"/>
  <c r="V155" i="25"/>
  <c r="W155" i="25"/>
  <c r="X155" i="25"/>
  <c r="Y155" i="25"/>
  <c r="Z155" i="25"/>
  <c r="AA155" i="25"/>
  <c r="AB155" i="25"/>
  <c r="AC155" i="25"/>
  <c r="AD155" i="25"/>
  <c r="AE155" i="25"/>
  <c r="AF155" i="25"/>
  <c r="AG155" i="25"/>
  <c r="AH155" i="25"/>
  <c r="S156" i="25"/>
  <c r="T156" i="25"/>
  <c r="U156" i="25"/>
  <c r="V156" i="25"/>
  <c r="W156" i="25"/>
  <c r="X156" i="25"/>
  <c r="Y156" i="25"/>
  <c r="Z156" i="25"/>
  <c r="AA156" i="25"/>
  <c r="AB156" i="25"/>
  <c r="AC156" i="25"/>
  <c r="AD156" i="25"/>
  <c r="AE156" i="25"/>
  <c r="AF156" i="25"/>
  <c r="AG156" i="25"/>
  <c r="AH156" i="25"/>
  <c r="S157" i="25"/>
  <c r="T157" i="25"/>
  <c r="U157" i="25"/>
  <c r="V157" i="25"/>
  <c r="W157" i="25"/>
  <c r="X157" i="25"/>
  <c r="Y157" i="25"/>
  <c r="Z157" i="25"/>
  <c r="AA157" i="25"/>
  <c r="AB157" i="25"/>
  <c r="AC157" i="25"/>
  <c r="AD157" i="25"/>
  <c r="AE157" i="25"/>
  <c r="AF157" i="25"/>
  <c r="AG157" i="25"/>
  <c r="AH157" i="25"/>
  <c r="S158" i="25"/>
  <c r="T158" i="25"/>
  <c r="U158" i="25"/>
  <c r="V158" i="25"/>
  <c r="W158" i="25"/>
  <c r="X158" i="25"/>
  <c r="Y158" i="25"/>
  <c r="Z158" i="25"/>
  <c r="AA158" i="25"/>
  <c r="AB158" i="25"/>
  <c r="AC158" i="25"/>
  <c r="AD158" i="25"/>
  <c r="AE158" i="25"/>
  <c r="AF158" i="25"/>
  <c r="AG158" i="25"/>
  <c r="AH158" i="25"/>
  <c r="S159" i="25"/>
  <c r="T159" i="25"/>
  <c r="U159" i="25"/>
  <c r="V159" i="25"/>
  <c r="W159" i="25"/>
  <c r="X159" i="25"/>
  <c r="Y159" i="25"/>
  <c r="Z159" i="25"/>
  <c r="AA159" i="25"/>
  <c r="AB159" i="25"/>
  <c r="AC159" i="25"/>
  <c r="AD159" i="25"/>
  <c r="AE159" i="25"/>
  <c r="AF159" i="25"/>
  <c r="AG159" i="25"/>
  <c r="AH159" i="25"/>
  <c r="S160" i="25"/>
  <c r="T160" i="25"/>
  <c r="U160" i="25"/>
  <c r="V160" i="25"/>
  <c r="W160" i="25"/>
  <c r="X160" i="25"/>
  <c r="Y160" i="25"/>
  <c r="Z160" i="25"/>
  <c r="AA160" i="25"/>
  <c r="AB160" i="25"/>
  <c r="AC160" i="25"/>
  <c r="AD160" i="25"/>
  <c r="AE160" i="25"/>
  <c r="AF160" i="25"/>
  <c r="AG160" i="25"/>
  <c r="AH160" i="25"/>
  <c r="S161" i="25"/>
  <c r="T161" i="25"/>
  <c r="U161" i="25"/>
  <c r="V161" i="25"/>
  <c r="W161" i="25"/>
  <c r="X161" i="25"/>
  <c r="Y161" i="25"/>
  <c r="Z161" i="25"/>
  <c r="AA161" i="25"/>
  <c r="AB161" i="25"/>
  <c r="AC161" i="25"/>
  <c r="AD161" i="25"/>
  <c r="AE161" i="25"/>
  <c r="AF161" i="25"/>
  <c r="AG161" i="25"/>
  <c r="AH161" i="25"/>
  <c r="S162" i="25"/>
  <c r="T162" i="25"/>
  <c r="U162" i="25"/>
  <c r="V162" i="25"/>
  <c r="W162" i="25"/>
  <c r="X162" i="25"/>
  <c r="Y162" i="25"/>
  <c r="Z162" i="25"/>
  <c r="AA162" i="25"/>
  <c r="AB162" i="25"/>
  <c r="AC162" i="25"/>
  <c r="AD162" i="25"/>
  <c r="AE162" i="25"/>
  <c r="AF162" i="25"/>
  <c r="AG162" i="25"/>
  <c r="AH162" i="25"/>
  <c r="S163" i="25"/>
  <c r="T163" i="25"/>
  <c r="U163" i="25"/>
  <c r="V163" i="25"/>
  <c r="W163" i="25"/>
  <c r="X163" i="25"/>
  <c r="Y163" i="25"/>
  <c r="Z163" i="25"/>
  <c r="AA163" i="25"/>
  <c r="AB163" i="25"/>
  <c r="AC163" i="25"/>
  <c r="AD163" i="25"/>
  <c r="AE163" i="25"/>
  <c r="AF163" i="25"/>
  <c r="AG163" i="25"/>
  <c r="AH163" i="25"/>
  <c r="S164" i="25"/>
  <c r="T164" i="25"/>
  <c r="U164" i="25"/>
  <c r="V164" i="25"/>
  <c r="W164" i="25"/>
  <c r="X164" i="25"/>
  <c r="Y164" i="25"/>
  <c r="Z164" i="25"/>
  <c r="AA164" i="25"/>
  <c r="AB164" i="25"/>
  <c r="AC164" i="25"/>
  <c r="AD164" i="25"/>
  <c r="AE164" i="25"/>
  <c r="AF164" i="25"/>
  <c r="AG164" i="25"/>
  <c r="AH164" i="25"/>
  <c r="S165" i="25"/>
  <c r="T165" i="25"/>
  <c r="U165" i="25"/>
  <c r="V165" i="25"/>
  <c r="W165" i="25"/>
  <c r="X165" i="25"/>
  <c r="Y165" i="25"/>
  <c r="Z165" i="25"/>
  <c r="AA165" i="25"/>
  <c r="AB165" i="25"/>
  <c r="AC165" i="25"/>
  <c r="AD165" i="25"/>
  <c r="AE165" i="25"/>
  <c r="AF165" i="25"/>
  <c r="AG165" i="25"/>
  <c r="AH165" i="25"/>
  <c r="S166" i="25"/>
  <c r="T166" i="25"/>
  <c r="U166" i="25"/>
  <c r="V166" i="25"/>
  <c r="W166" i="25"/>
  <c r="X166" i="25"/>
  <c r="Y166" i="25"/>
  <c r="Z166" i="25"/>
  <c r="AA166" i="25"/>
  <c r="AB166" i="25"/>
  <c r="AC166" i="25"/>
  <c r="AD166" i="25"/>
  <c r="AE166" i="25"/>
  <c r="AF166" i="25"/>
  <c r="AG166" i="25"/>
  <c r="AH166" i="25"/>
  <c r="S167" i="25"/>
  <c r="T167" i="25"/>
  <c r="U167" i="25"/>
  <c r="V167" i="25"/>
  <c r="W167" i="25"/>
  <c r="X167" i="25"/>
  <c r="Y167" i="25"/>
  <c r="Z167" i="25"/>
  <c r="AA167" i="25"/>
  <c r="AB167" i="25"/>
  <c r="AC167" i="25"/>
  <c r="AD167" i="25"/>
  <c r="AE167" i="25"/>
  <c r="AF167" i="25"/>
  <c r="AG167" i="25"/>
  <c r="AH167" i="25"/>
  <c r="S168" i="25"/>
  <c r="T168" i="25"/>
  <c r="U168" i="25"/>
  <c r="V168" i="25"/>
  <c r="W168" i="25"/>
  <c r="X168" i="25"/>
  <c r="Y168" i="25"/>
  <c r="Z168" i="25"/>
  <c r="AA168" i="25"/>
  <c r="AB168" i="25"/>
  <c r="AC168" i="25"/>
  <c r="AD168" i="25"/>
  <c r="AE168" i="25"/>
  <c r="AF168" i="25"/>
  <c r="AG168" i="25"/>
  <c r="AH168" i="25"/>
  <c r="S169" i="25"/>
  <c r="T169" i="25"/>
  <c r="U169" i="25"/>
  <c r="V169" i="25"/>
  <c r="W169" i="25"/>
  <c r="X169" i="25"/>
  <c r="Y169" i="25"/>
  <c r="Z169" i="25"/>
  <c r="AA169" i="25"/>
  <c r="AB169" i="25"/>
  <c r="AC169" i="25"/>
  <c r="AD169" i="25"/>
  <c r="AE169" i="25"/>
  <c r="AF169" i="25"/>
  <c r="AG169" i="25"/>
  <c r="AH169" i="25"/>
  <c r="S170" i="25"/>
  <c r="T170" i="25"/>
  <c r="U170" i="25"/>
  <c r="V170" i="25"/>
  <c r="W170" i="25"/>
  <c r="X170" i="25"/>
  <c r="Y170" i="25"/>
  <c r="Z170" i="25"/>
  <c r="AA170" i="25"/>
  <c r="AB170" i="25"/>
  <c r="AC170" i="25"/>
  <c r="AD170" i="25"/>
  <c r="AE170" i="25"/>
  <c r="AF170" i="25"/>
  <c r="AG170" i="25"/>
  <c r="AH170" i="25"/>
  <c r="S171" i="25"/>
  <c r="T171" i="25"/>
  <c r="U171" i="25"/>
  <c r="V171" i="25"/>
  <c r="W171" i="25"/>
  <c r="X171" i="25"/>
  <c r="Y171" i="25"/>
  <c r="Z171" i="25"/>
  <c r="AA171" i="25"/>
  <c r="AB171" i="25"/>
  <c r="AC171" i="25"/>
  <c r="AD171" i="25"/>
  <c r="AE171" i="25"/>
  <c r="AF171" i="25"/>
  <c r="AG171" i="25"/>
  <c r="AH171" i="25"/>
  <c r="S172" i="25"/>
  <c r="T172" i="25"/>
  <c r="U172" i="25"/>
  <c r="V172" i="25"/>
  <c r="W172" i="25"/>
  <c r="X172" i="25"/>
  <c r="Y172" i="25"/>
  <c r="Z172" i="25"/>
  <c r="AA172" i="25"/>
  <c r="AB172" i="25"/>
  <c r="AC172" i="25"/>
  <c r="AD172" i="25"/>
  <c r="AE172" i="25"/>
  <c r="AF172" i="25"/>
  <c r="AG172" i="25"/>
  <c r="AH172" i="25"/>
  <c r="S173" i="25"/>
  <c r="T173" i="25"/>
  <c r="U173" i="25"/>
  <c r="V173" i="25"/>
  <c r="W173" i="25"/>
  <c r="X173" i="25"/>
  <c r="Y173" i="25"/>
  <c r="Z173" i="25"/>
  <c r="AA173" i="25"/>
  <c r="AB173" i="25"/>
  <c r="AC173" i="25"/>
  <c r="AD173" i="25"/>
  <c r="AE173" i="25"/>
  <c r="AF173" i="25"/>
  <c r="AG173" i="25"/>
  <c r="AH173" i="25"/>
  <c r="S174" i="25"/>
  <c r="T174" i="25"/>
  <c r="U174" i="25"/>
  <c r="V174" i="25"/>
  <c r="W174" i="25"/>
  <c r="X174" i="25"/>
  <c r="Y174" i="25"/>
  <c r="Z174" i="25"/>
  <c r="AA174" i="25"/>
  <c r="AB174" i="25"/>
  <c r="AC174" i="25"/>
  <c r="AD174" i="25"/>
  <c r="AE174" i="25"/>
  <c r="AF174" i="25"/>
  <c r="AG174" i="25"/>
  <c r="AH174" i="25"/>
  <c r="S175" i="25"/>
  <c r="T175" i="25"/>
  <c r="U175" i="25"/>
  <c r="V175" i="25"/>
  <c r="W175" i="25"/>
  <c r="X175" i="25"/>
  <c r="Y175" i="25"/>
  <c r="Z175" i="25"/>
  <c r="AA175" i="25"/>
  <c r="AB175" i="25"/>
  <c r="AC175" i="25"/>
  <c r="AD175" i="25"/>
  <c r="AE175" i="25"/>
  <c r="AF175" i="25"/>
  <c r="AG175" i="25"/>
  <c r="AH175" i="25"/>
  <c r="S176" i="25"/>
  <c r="T176" i="25"/>
  <c r="U176" i="25"/>
  <c r="V176" i="25"/>
  <c r="W176" i="25"/>
  <c r="X176" i="25"/>
  <c r="Y176" i="25"/>
  <c r="Z176" i="25"/>
  <c r="AA176" i="25"/>
  <c r="AB176" i="25"/>
  <c r="AC176" i="25"/>
  <c r="AD176" i="25"/>
  <c r="AE176" i="25"/>
  <c r="AF176" i="25"/>
  <c r="AG176" i="25"/>
  <c r="AH176" i="25"/>
  <c r="S177" i="25"/>
  <c r="T177" i="25"/>
  <c r="U177" i="25"/>
  <c r="V177" i="25"/>
  <c r="W177" i="25"/>
  <c r="X177" i="25"/>
  <c r="Y177" i="25"/>
  <c r="Z177" i="25"/>
  <c r="AA177" i="25"/>
  <c r="AB177" i="25"/>
  <c r="AC177" i="25"/>
  <c r="AD177" i="25"/>
  <c r="AE177" i="25"/>
  <c r="AF177" i="25"/>
  <c r="AG177" i="25"/>
  <c r="AH177" i="25"/>
  <c r="S178" i="25"/>
  <c r="T178" i="25"/>
  <c r="U178" i="25"/>
  <c r="V178" i="25"/>
  <c r="W178" i="25"/>
  <c r="X178" i="25"/>
  <c r="Y178" i="25"/>
  <c r="Z178" i="25"/>
  <c r="AA178" i="25"/>
  <c r="AB178" i="25"/>
  <c r="AC178" i="25"/>
  <c r="AD178" i="25"/>
  <c r="AE178" i="25"/>
  <c r="AF178" i="25"/>
  <c r="AG178" i="25"/>
  <c r="AH178" i="25"/>
  <c r="S179" i="25"/>
  <c r="T179" i="25"/>
  <c r="U179" i="25"/>
  <c r="V179" i="25"/>
  <c r="W179" i="25"/>
  <c r="X179" i="25"/>
  <c r="Y179" i="25"/>
  <c r="Z179" i="25"/>
  <c r="AA179" i="25"/>
  <c r="AB179" i="25"/>
  <c r="AC179" i="25"/>
  <c r="AD179" i="25"/>
  <c r="AE179" i="25"/>
  <c r="AF179" i="25"/>
  <c r="AG179" i="25"/>
  <c r="AH179" i="25"/>
  <c r="S180" i="25"/>
  <c r="T180" i="25"/>
  <c r="U180" i="25"/>
  <c r="V180" i="25"/>
  <c r="W180" i="25"/>
  <c r="X180" i="25"/>
  <c r="Y180" i="25"/>
  <c r="Z180" i="25"/>
  <c r="AA180" i="25"/>
  <c r="AB180" i="25"/>
  <c r="AC180" i="25"/>
  <c r="AD180" i="25"/>
  <c r="AE180" i="25"/>
  <c r="AF180" i="25"/>
  <c r="AG180" i="25"/>
  <c r="AH180" i="25"/>
  <c r="S181" i="25"/>
  <c r="T181" i="25"/>
  <c r="U181" i="25"/>
  <c r="V181" i="25"/>
  <c r="W181" i="25"/>
  <c r="X181" i="25"/>
  <c r="Y181" i="25"/>
  <c r="Z181" i="25"/>
  <c r="AA181" i="25"/>
  <c r="AB181" i="25"/>
  <c r="AC181" i="25"/>
  <c r="AD181" i="25"/>
  <c r="AE181" i="25"/>
  <c r="AF181" i="25"/>
  <c r="AG181" i="25"/>
  <c r="AH181" i="25"/>
  <c r="S182" i="25"/>
  <c r="T182" i="25"/>
  <c r="U182" i="25"/>
  <c r="V182" i="25"/>
  <c r="W182" i="25"/>
  <c r="X182" i="25"/>
  <c r="Y182" i="25"/>
  <c r="Z182" i="25"/>
  <c r="AA182" i="25"/>
  <c r="AB182" i="25"/>
  <c r="AC182" i="25"/>
  <c r="AD182" i="25"/>
  <c r="AE182" i="25"/>
  <c r="AF182" i="25"/>
  <c r="AG182" i="25"/>
  <c r="AH182" i="25"/>
  <c r="S183" i="25"/>
  <c r="T183" i="25"/>
  <c r="U183" i="25"/>
  <c r="V183" i="25"/>
  <c r="W183" i="25"/>
  <c r="X183" i="25"/>
  <c r="Y183" i="25"/>
  <c r="Z183" i="25"/>
  <c r="AA183" i="25"/>
  <c r="AB183" i="25"/>
  <c r="AC183" i="25"/>
  <c r="AD183" i="25"/>
  <c r="AE183" i="25"/>
  <c r="AF183" i="25"/>
  <c r="AG183" i="25"/>
  <c r="AH183" i="25"/>
  <c r="S184" i="25"/>
  <c r="T184" i="25"/>
  <c r="U184" i="25"/>
  <c r="V184" i="25"/>
  <c r="W184" i="25"/>
  <c r="X184" i="25"/>
  <c r="Y184" i="25"/>
  <c r="Z184" i="25"/>
  <c r="AA184" i="25"/>
  <c r="AB184" i="25"/>
  <c r="AC184" i="25"/>
  <c r="AD184" i="25"/>
  <c r="AE184" i="25"/>
  <c r="AF184" i="25"/>
  <c r="AG184" i="25"/>
  <c r="AH184" i="25"/>
  <c r="S185" i="25"/>
  <c r="T185" i="25"/>
  <c r="U185" i="25"/>
  <c r="V185" i="25"/>
  <c r="W185" i="25"/>
  <c r="X185" i="25"/>
  <c r="Y185" i="25"/>
  <c r="Z185" i="25"/>
  <c r="AA185" i="25"/>
  <c r="AB185" i="25"/>
  <c r="AC185" i="25"/>
  <c r="AD185" i="25"/>
  <c r="AE185" i="25"/>
  <c r="AF185" i="25"/>
  <c r="AG185" i="25"/>
  <c r="AH185" i="25"/>
  <c r="S186" i="25"/>
  <c r="T186" i="25"/>
  <c r="U186" i="25"/>
  <c r="V186" i="25"/>
  <c r="W186" i="25"/>
  <c r="X186" i="25"/>
  <c r="Y186" i="25"/>
  <c r="Z186" i="25"/>
  <c r="AA186" i="25"/>
  <c r="AB186" i="25"/>
  <c r="AC186" i="25"/>
  <c r="AD186" i="25"/>
  <c r="AE186" i="25"/>
  <c r="AF186" i="25"/>
  <c r="AG186" i="25"/>
  <c r="AH186" i="25"/>
  <c r="S187" i="25"/>
  <c r="T187" i="25"/>
  <c r="U187" i="25"/>
  <c r="V187" i="25"/>
  <c r="W187" i="25"/>
  <c r="X187" i="25"/>
  <c r="Y187" i="25"/>
  <c r="Z187" i="25"/>
  <c r="AA187" i="25"/>
  <c r="AB187" i="25"/>
  <c r="AC187" i="25"/>
  <c r="AD187" i="25"/>
  <c r="AE187" i="25"/>
  <c r="AF187" i="25"/>
  <c r="AG187" i="25"/>
  <c r="AH187" i="25"/>
  <c r="S188" i="25"/>
  <c r="T188" i="25"/>
  <c r="U188" i="25"/>
  <c r="V188" i="25"/>
  <c r="W188" i="25"/>
  <c r="X188" i="25"/>
  <c r="Y188" i="25"/>
  <c r="Z188" i="25"/>
  <c r="AA188" i="25"/>
  <c r="AB188" i="25"/>
  <c r="AC188" i="25"/>
  <c r="AD188" i="25"/>
  <c r="AE188" i="25"/>
  <c r="AF188" i="25"/>
  <c r="AG188" i="25"/>
  <c r="AH188" i="25"/>
  <c r="S189" i="25"/>
  <c r="T189" i="25"/>
  <c r="U189" i="25"/>
  <c r="V189" i="25"/>
  <c r="W189" i="25"/>
  <c r="X189" i="25"/>
  <c r="Y189" i="25"/>
  <c r="Z189" i="25"/>
  <c r="AA189" i="25"/>
  <c r="AB189" i="25"/>
  <c r="AC189" i="25"/>
  <c r="AD189" i="25"/>
  <c r="AE189" i="25"/>
  <c r="AF189" i="25"/>
  <c r="AG189" i="25"/>
  <c r="AH189" i="25"/>
  <c r="S190" i="25"/>
  <c r="T190" i="25"/>
  <c r="U190" i="25"/>
  <c r="V190" i="25"/>
  <c r="W190" i="25"/>
  <c r="X190" i="25"/>
  <c r="Y190" i="25"/>
  <c r="Z190" i="25"/>
  <c r="AA190" i="25"/>
  <c r="AB190" i="25"/>
  <c r="AC190" i="25"/>
  <c r="AD190" i="25"/>
  <c r="AE190" i="25"/>
  <c r="AF190" i="25"/>
  <c r="AG190" i="25"/>
  <c r="AH190" i="25"/>
  <c r="S191" i="25"/>
  <c r="T191" i="25"/>
  <c r="U191" i="25"/>
  <c r="V191" i="25"/>
  <c r="W191" i="25"/>
  <c r="X191" i="25"/>
  <c r="Y191" i="25"/>
  <c r="Z191" i="25"/>
  <c r="AA191" i="25"/>
  <c r="AB191" i="25"/>
  <c r="AC191" i="25"/>
  <c r="AD191" i="25"/>
  <c r="AE191" i="25"/>
  <c r="AF191" i="25"/>
  <c r="AG191" i="25"/>
  <c r="AH191" i="25"/>
  <c r="S192" i="25"/>
  <c r="T192" i="25"/>
  <c r="U192" i="25"/>
  <c r="V192" i="25"/>
  <c r="W192" i="25"/>
  <c r="X192" i="25"/>
  <c r="Y192" i="25"/>
  <c r="Z192" i="25"/>
  <c r="AA192" i="25"/>
  <c r="AB192" i="25"/>
  <c r="AC192" i="25"/>
  <c r="AD192" i="25"/>
  <c r="AE192" i="25"/>
  <c r="AF192" i="25"/>
  <c r="AG192" i="25"/>
  <c r="AH192" i="25"/>
  <c r="S193" i="25"/>
  <c r="T193" i="25"/>
  <c r="U193" i="25"/>
  <c r="V193" i="25"/>
  <c r="W193" i="25"/>
  <c r="X193" i="25"/>
  <c r="Y193" i="25"/>
  <c r="Z193" i="25"/>
  <c r="AA193" i="25"/>
  <c r="AB193" i="25"/>
  <c r="AC193" i="25"/>
  <c r="AD193" i="25"/>
  <c r="AE193" i="25"/>
  <c r="AF193" i="25"/>
  <c r="AG193" i="25"/>
  <c r="AH193" i="25"/>
  <c r="S194" i="25"/>
  <c r="T194" i="25"/>
  <c r="U194" i="25"/>
  <c r="V194" i="25"/>
  <c r="W194" i="25"/>
  <c r="X194" i="25"/>
  <c r="Y194" i="25"/>
  <c r="Z194" i="25"/>
  <c r="AA194" i="25"/>
  <c r="AB194" i="25"/>
  <c r="AC194" i="25"/>
  <c r="AD194" i="25"/>
  <c r="AE194" i="25"/>
  <c r="AF194" i="25"/>
  <c r="AG194" i="25"/>
  <c r="AH194" i="25"/>
  <c r="S195" i="25"/>
  <c r="T195" i="25"/>
  <c r="U195" i="25"/>
  <c r="V195" i="25"/>
  <c r="W195" i="25"/>
  <c r="X195" i="25"/>
  <c r="Y195" i="25"/>
  <c r="Z195" i="25"/>
  <c r="AA195" i="25"/>
  <c r="AB195" i="25"/>
  <c r="AC195" i="25"/>
  <c r="AD195" i="25"/>
  <c r="AE195" i="25"/>
  <c r="AF195" i="25"/>
  <c r="AG195" i="25"/>
  <c r="AH195" i="25"/>
  <c r="S196" i="25"/>
  <c r="T196" i="25"/>
  <c r="U196" i="25"/>
  <c r="V196" i="25"/>
  <c r="W196" i="25"/>
  <c r="X196" i="25"/>
  <c r="Y196" i="25"/>
  <c r="Z196" i="25"/>
  <c r="AA196" i="25"/>
  <c r="AB196" i="25"/>
  <c r="AC196" i="25"/>
  <c r="AD196" i="25"/>
  <c r="AE196" i="25"/>
  <c r="AF196" i="25"/>
  <c r="AG196" i="25"/>
  <c r="AH196" i="25"/>
  <c r="S197" i="25"/>
  <c r="T197" i="25"/>
  <c r="U197" i="25"/>
  <c r="V197" i="25"/>
  <c r="W197" i="25"/>
  <c r="X197" i="25"/>
  <c r="Y197" i="25"/>
  <c r="Z197" i="25"/>
  <c r="AA197" i="25"/>
  <c r="AB197" i="25"/>
  <c r="AC197" i="25"/>
  <c r="AD197" i="25"/>
  <c r="AE197" i="25"/>
  <c r="AF197" i="25"/>
  <c r="AG197" i="25"/>
  <c r="AH197" i="25"/>
  <c r="S198" i="25"/>
  <c r="T198" i="25"/>
  <c r="U198" i="25"/>
  <c r="V198" i="25"/>
  <c r="W198" i="25"/>
  <c r="X198" i="25"/>
  <c r="Y198" i="25"/>
  <c r="Z198" i="25"/>
  <c r="AA198" i="25"/>
  <c r="AB198" i="25"/>
  <c r="AC198" i="25"/>
  <c r="AD198" i="25"/>
  <c r="AE198" i="25"/>
  <c r="AF198" i="25"/>
  <c r="AG198" i="25"/>
  <c r="AH198" i="25"/>
  <c r="S199" i="25"/>
  <c r="T199" i="25"/>
  <c r="U199" i="25"/>
  <c r="V199" i="25"/>
  <c r="W199" i="25"/>
  <c r="X199" i="25"/>
  <c r="Y199" i="25"/>
  <c r="Z199" i="25"/>
  <c r="AA199" i="25"/>
  <c r="AB199" i="25"/>
  <c r="AC199" i="25"/>
  <c r="AD199" i="25"/>
  <c r="AE199" i="25"/>
  <c r="AF199" i="25"/>
  <c r="AG199" i="25"/>
  <c r="AH199" i="25"/>
  <c r="S200" i="25"/>
  <c r="T200" i="25"/>
  <c r="U200" i="25"/>
  <c r="V200" i="25"/>
  <c r="W200" i="25"/>
  <c r="X200" i="25"/>
  <c r="Y200" i="25"/>
  <c r="Z200" i="25"/>
  <c r="AA200" i="25"/>
  <c r="AB200" i="25"/>
  <c r="AC200" i="25"/>
  <c r="AD200" i="25"/>
  <c r="AE200" i="25"/>
  <c r="AF200" i="25"/>
  <c r="AG200" i="25"/>
  <c r="AH200" i="25"/>
  <c r="S201" i="25"/>
  <c r="T201" i="25"/>
  <c r="U201" i="25"/>
  <c r="V201" i="25"/>
  <c r="W201" i="25"/>
  <c r="X201" i="25"/>
  <c r="Y201" i="25"/>
  <c r="Z201" i="25"/>
  <c r="AA201" i="25"/>
  <c r="AB201" i="25"/>
  <c r="AC201" i="25"/>
  <c r="AD201" i="25"/>
  <c r="AE201" i="25"/>
  <c r="AF201" i="25"/>
  <c r="AG201" i="25"/>
  <c r="AH201" i="25"/>
  <c r="S202" i="25"/>
  <c r="T202" i="25"/>
  <c r="U202" i="25"/>
  <c r="V202" i="25"/>
  <c r="W202" i="25"/>
  <c r="X202" i="25"/>
  <c r="Y202" i="25"/>
  <c r="Z202" i="25"/>
  <c r="AA202" i="25"/>
  <c r="AB202" i="25"/>
  <c r="AC202" i="25"/>
  <c r="AD202" i="25"/>
  <c r="AE202" i="25"/>
  <c r="AF202" i="25"/>
  <c r="AG202" i="25"/>
  <c r="AH202" i="25"/>
  <c r="S203" i="25"/>
  <c r="T203" i="25"/>
  <c r="U203" i="25"/>
  <c r="V203" i="25"/>
  <c r="W203" i="25"/>
  <c r="X203" i="25"/>
  <c r="Y203" i="25"/>
  <c r="Z203" i="25"/>
  <c r="AA203" i="25"/>
  <c r="AB203" i="25"/>
  <c r="AC203" i="25"/>
  <c r="AD203" i="25"/>
  <c r="AE203" i="25"/>
  <c r="AF203" i="25"/>
  <c r="AG203" i="25"/>
  <c r="AH203" i="25"/>
  <c r="S204" i="25"/>
  <c r="T204" i="25"/>
  <c r="U204" i="25"/>
  <c r="V204" i="25"/>
  <c r="W204" i="25"/>
  <c r="X204" i="25"/>
  <c r="Y204" i="25"/>
  <c r="Z204" i="25"/>
  <c r="AA204" i="25"/>
  <c r="AB204" i="25"/>
  <c r="AC204" i="25"/>
  <c r="AD204" i="25"/>
  <c r="AE204" i="25"/>
  <c r="AF204" i="25"/>
  <c r="AG204" i="25"/>
  <c r="AH204" i="25"/>
  <c r="S205" i="25"/>
  <c r="T205" i="25"/>
  <c r="U205" i="25"/>
  <c r="V205" i="25"/>
  <c r="W205" i="25"/>
  <c r="X205" i="25"/>
  <c r="Y205" i="25"/>
  <c r="Z205" i="25"/>
  <c r="AA205" i="25"/>
  <c r="AB205" i="25"/>
  <c r="AC205" i="25"/>
  <c r="AD205" i="25"/>
  <c r="AE205" i="25"/>
  <c r="AF205" i="25"/>
  <c r="AG205" i="25"/>
  <c r="AH205" i="25"/>
  <c r="S206" i="25"/>
  <c r="T206" i="25"/>
  <c r="U206" i="25"/>
  <c r="V206" i="25"/>
  <c r="W206" i="25"/>
  <c r="X206" i="25"/>
  <c r="Y206" i="25"/>
  <c r="Z206" i="25"/>
  <c r="AA206" i="25"/>
  <c r="AB206" i="25"/>
  <c r="AC206" i="25"/>
  <c r="AD206" i="25"/>
  <c r="AE206" i="25"/>
  <c r="AF206" i="25"/>
  <c r="AG206" i="25"/>
  <c r="AH206" i="25"/>
  <c r="S207" i="25"/>
  <c r="T207" i="25"/>
  <c r="U207" i="25"/>
  <c r="V207" i="25"/>
  <c r="W207" i="25"/>
  <c r="X207" i="25"/>
  <c r="Y207" i="25"/>
  <c r="Z207" i="25"/>
  <c r="AA207" i="25"/>
  <c r="AB207" i="25"/>
  <c r="AC207" i="25"/>
  <c r="AD207" i="25"/>
  <c r="AE207" i="25"/>
  <c r="AF207" i="25"/>
  <c r="AG207" i="25"/>
  <c r="AH207" i="25"/>
  <c r="S208" i="25"/>
  <c r="T208" i="25"/>
  <c r="U208" i="25"/>
  <c r="V208" i="25"/>
  <c r="W208" i="25"/>
  <c r="X208" i="25"/>
  <c r="Y208" i="25"/>
  <c r="Z208" i="25"/>
  <c r="AA208" i="25"/>
  <c r="AB208" i="25"/>
  <c r="AC208" i="25"/>
  <c r="AD208" i="25"/>
  <c r="AE208" i="25"/>
  <c r="AF208" i="25"/>
  <c r="AG208" i="25"/>
  <c r="AH208" i="25"/>
  <c r="S209" i="25"/>
  <c r="T209" i="25"/>
  <c r="U209" i="25"/>
  <c r="V209" i="25"/>
  <c r="W209" i="25"/>
  <c r="X209" i="25"/>
  <c r="Y209" i="25"/>
  <c r="Z209" i="25"/>
  <c r="AA209" i="25"/>
  <c r="AB209" i="25"/>
  <c r="AC209" i="25"/>
  <c r="AD209" i="25"/>
  <c r="AE209" i="25"/>
  <c r="AF209" i="25"/>
  <c r="AG209" i="25"/>
  <c r="AH209" i="25"/>
  <c r="S210" i="25"/>
  <c r="T210" i="25"/>
  <c r="U210" i="25"/>
  <c r="V210" i="25"/>
  <c r="W210" i="25"/>
  <c r="X210" i="25"/>
  <c r="Y210" i="25"/>
  <c r="Z210" i="25"/>
  <c r="AA210" i="25"/>
  <c r="AB210" i="25"/>
  <c r="AC210" i="25"/>
  <c r="AD210" i="25"/>
  <c r="AE210" i="25"/>
  <c r="AF210" i="25"/>
  <c r="AG210" i="25"/>
  <c r="AH210" i="25"/>
  <c r="S211" i="25"/>
  <c r="T211" i="25"/>
  <c r="U211" i="25"/>
  <c r="V211" i="25"/>
  <c r="W211" i="25"/>
  <c r="X211" i="25"/>
  <c r="Y211" i="25"/>
  <c r="Z211" i="25"/>
  <c r="AA211" i="25"/>
  <c r="AB211" i="25"/>
  <c r="AC211" i="25"/>
  <c r="AD211" i="25"/>
  <c r="AE211" i="25"/>
  <c r="AF211" i="25"/>
  <c r="AG211" i="25"/>
  <c r="AH211" i="25"/>
  <c r="S212" i="25"/>
  <c r="T212" i="25"/>
  <c r="U212" i="25"/>
  <c r="V212" i="25"/>
  <c r="W212" i="25"/>
  <c r="X212" i="25"/>
  <c r="Y212" i="25"/>
  <c r="Z212" i="25"/>
  <c r="AA212" i="25"/>
  <c r="AB212" i="25"/>
  <c r="AC212" i="25"/>
  <c r="AD212" i="25"/>
  <c r="AE212" i="25"/>
  <c r="AF212" i="25"/>
  <c r="AG212" i="25"/>
  <c r="AH212" i="25"/>
  <c r="S213" i="25"/>
  <c r="T213" i="25"/>
  <c r="U213" i="25"/>
  <c r="V213" i="25"/>
  <c r="W213" i="25"/>
  <c r="X213" i="25"/>
  <c r="Y213" i="25"/>
  <c r="Z213" i="25"/>
  <c r="AA213" i="25"/>
  <c r="AB213" i="25"/>
  <c r="AC213" i="25"/>
  <c r="AD213" i="25"/>
  <c r="AE213" i="25"/>
  <c r="AF213" i="25"/>
  <c r="AG213" i="25"/>
  <c r="AH213" i="25"/>
  <c r="S214" i="25"/>
  <c r="T214" i="25"/>
  <c r="U214" i="25"/>
  <c r="V214" i="25"/>
  <c r="W214" i="25"/>
  <c r="X214" i="25"/>
  <c r="Y214" i="25"/>
  <c r="Z214" i="25"/>
  <c r="AA214" i="25"/>
  <c r="AB214" i="25"/>
  <c r="AC214" i="25"/>
  <c r="AD214" i="25"/>
  <c r="AE214" i="25"/>
  <c r="AF214" i="25"/>
  <c r="AG214" i="25"/>
  <c r="AH214" i="25"/>
  <c r="S215" i="25"/>
  <c r="T215" i="25"/>
  <c r="U215" i="25"/>
  <c r="V215" i="25"/>
  <c r="W215" i="25"/>
  <c r="X215" i="25"/>
  <c r="Y215" i="25"/>
  <c r="Z215" i="25"/>
  <c r="AA215" i="25"/>
  <c r="AB215" i="25"/>
  <c r="AC215" i="25"/>
  <c r="AD215" i="25"/>
  <c r="AE215" i="25"/>
  <c r="AF215" i="25"/>
  <c r="AG215" i="25"/>
  <c r="AH215" i="25"/>
  <c r="S216" i="25"/>
  <c r="T216" i="25"/>
  <c r="U216" i="25"/>
  <c r="V216" i="25"/>
  <c r="W216" i="25"/>
  <c r="X216" i="25"/>
  <c r="Y216" i="25"/>
  <c r="Z216" i="25"/>
  <c r="AA216" i="25"/>
  <c r="AB216" i="25"/>
  <c r="AC216" i="25"/>
  <c r="AD216" i="25"/>
  <c r="AE216" i="25"/>
  <c r="AF216" i="25"/>
  <c r="AG216" i="25"/>
  <c r="AH216" i="25"/>
  <c r="S217" i="25"/>
  <c r="T217" i="25"/>
  <c r="U217" i="25"/>
  <c r="V217" i="25"/>
  <c r="W217" i="25"/>
  <c r="X217" i="25"/>
  <c r="Y217" i="25"/>
  <c r="Z217" i="25"/>
  <c r="AA217" i="25"/>
  <c r="AB217" i="25"/>
  <c r="AC217" i="25"/>
  <c r="AD217" i="25"/>
  <c r="AE217" i="25"/>
  <c r="AF217" i="25"/>
  <c r="AG217" i="25"/>
  <c r="AH217" i="25"/>
  <c r="S218" i="25"/>
  <c r="T218" i="25"/>
  <c r="U218" i="25"/>
  <c r="V218" i="25"/>
  <c r="W218" i="25"/>
  <c r="X218" i="25"/>
  <c r="Y218" i="25"/>
  <c r="Z218" i="25"/>
  <c r="AA218" i="25"/>
  <c r="AB218" i="25"/>
  <c r="AC218" i="25"/>
  <c r="AD218" i="25"/>
  <c r="AE218" i="25"/>
  <c r="AF218" i="25"/>
  <c r="AG218" i="25"/>
  <c r="AH218" i="25"/>
  <c r="S219" i="25"/>
  <c r="T219" i="25"/>
  <c r="U219" i="25"/>
  <c r="V219" i="25"/>
  <c r="W219" i="25"/>
  <c r="X219" i="25"/>
  <c r="Y219" i="25"/>
  <c r="Z219" i="25"/>
  <c r="AA219" i="25"/>
  <c r="AB219" i="25"/>
  <c r="AC219" i="25"/>
  <c r="AD219" i="25"/>
  <c r="AE219" i="25"/>
  <c r="AF219" i="25"/>
  <c r="AG219" i="25"/>
  <c r="AH219" i="25"/>
  <c r="S220" i="25"/>
  <c r="T220" i="25"/>
  <c r="U220" i="25"/>
  <c r="V220" i="25"/>
  <c r="W220" i="25"/>
  <c r="X220" i="25"/>
  <c r="Y220" i="25"/>
  <c r="Z220" i="25"/>
  <c r="AA220" i="25"/>
  <c r="AB220" i="25"/>
  <c r="AC220" i="25"/>
  <c r="AD220" i="25"/>
  <c r="AE220" i="25"/>
  <c r="AF220" i="25"/>
  <c r="AG220" i="25"/>
  <c r="AH220" i="25"/>
  <c r="S221" i="25"/>
  <c r="T221" i="25"/>
  <c r="U221" i="25"/>
  <c r="V221" i="25"/>
  <c r="W221" i="25"/>
  <c r="X221" i="25"/>
  <c r="Y221" i="25"/>
  <c r="Z221" i="25"/>
  <c r="AA221" i="25"/>
  <c r="AB221" i="25"/>
  <c r="AC221" i="25"/>
  <c r="AD221" i="25"/>
  <c r="AE221" i="25"/>
  <c r="AF221" i="25"/>
  <c r="AG221" i="25"/>
  <c r="AH221" i="25"/>
  <c r="S222" i="25"/>
  <c r="T222" i="25"/>
  <c r="U222" i="25"/>
  <c r="V222" i="25"/>
  <c r="W222" i="25"/>
  <c r="X222" i="25"/>
  <c r="Y222" i="25"/>
  <c r="Z222" i="25"/>
  <c r="AA222" i="25"/>
  <c r="AB222" i="25"/>
  <c r="AC222" i="25"/>
  <c r="AD222" i="25"/>
  <c r="AE222" i="25"/>
  <c r="AF222" i="25"/>
  <c r="AG222" i="25"/>
  <c r="AH222" i="25"/>
  <c r="S223" i="25"/>
  <c r="T223" i="25"/>
  <c r="U223" i="25"/>
  <c r="V223" i="25"/>
  <c r="W223" i="25"/>
  <c r="X223" i="25"/>
  <c r="Y223" i="25"/>
  <c r="Z223" i="25"/>
  <c r="AA223" i="25"/>
  <c r="AB223" i="25"/>
  <c r="AC223" i="25"/>
  <c r="AD223" i="25"/>
  <c r="AE223" i="25"/>
  <c r="AF223" i="25"/>
  <c r="AG223" i="25"/>
  <c r="AH223" i="25"/>
  <c r="S224" i="25"/>
  <c r="T224" i="25"/>
  <c r="U224" i="25"/>
  <c r="V224" i="25"/>
  <c r="W224" i="25"/>
  <c r="X224" i="25"/>
  <c r="Y224" i="25"/>
  <c r="Z224" i="25"/>
  <c r="AA224" i="25"/>
  <c r="AB224" i="25"/>
  <c r="AC224" i="25"/>
  <c r="AD224" i="25"/>
  <c r="AE224" i="25"/>
  <c r="AF224" i="25"/>
  <c r="AG224" i="25"/>
  <c r="AH224" i="25"/>
  <c r="S225" i="25"/>
  <c r="T225" i="25"/>
  <c r="U225" i="25"/>
  <c r="V225" i="25"/>
  <c r="W225" i="25"/>
  <c r="X225" i="25"/>
  <c r="Y225" i="25"/>
  <c r="Z225" i="25"/>
  <c r="AA225" i="25"/>
  <c r="AB225" i="25"/>
  <c r="AC225" i="25"/>
  <c r="AD225" i="25"/>
  <c r="AE225" i="25"/>
  <c r="AF225" i="25"/>
  <c r="AG225" i="25"/>
  <c r="AH225" i="25"/>
  <c r="S226" i="25"/>
  <c r="T226" i="25"/>
  <c r="U226" i="25"/>
  <c r="V226" i="25"/>
  <c r="W226" i="25"/>
  <c r="X226" i="25"/>
  <c r="Y226" i="25"/>
  <c r="Z226" i="25"/>
  <c r="AA226" i="25"/>
  <c r="AB226" i="25"/>
  <c r="AC226" i="25"/>
  <c r="AD226" i="25"/>
  <c r="AE226" i="25"/>
  <c r="AF226" i="25"/>
  <c r="AG226" i="25"/>
  <c r="AH226" i="25"/>
  <c r="S227" i="25"/>
  <c r="T227" i="25"/>
  <c r="U227" i="25"/>
  <c r="V227" i="25"/>
  <c r="W227" i="25"/>
  <c r="X227" i="25"/>
  <c r="Y227" i="25"/>
  <c r="Z227" i="25"/>
  <c r="AA227" i="25"/>
  <c r="AB227" i="25"/>
  <c r="AC227" i="25"/>
  <c r="AD227" i="25"/>
  <c r="AE227" i="25"/>
  <c r="AF227" i="25"/>
  <c r="AG227" i="25"/>
  <c r="AH227" i="25"/>
  <c r="S228" i="25"/>
  <c r="T228" i="25"/>
  <c r="U228" i="25"/>
  <c r="V228" i="25"/>
  <c r="W228" i="25"/>
  <c r="X228" i="25"/>
  <c r="Y228" i="25"/>
  <c r="Z228" i="25"/>
  <c r="AA228" i="25"/>
  <c r="AB228" i="25"/>
  <c r="AC228" i="25"/>
  <c r="AD228" i="25"/>
  <c r="AE228" i="25"/>
  <c r="AF228" i="25"/>
  <c r="AG228" i="25"/>
  <c r="AH228" i="25"/>
  <c r="S229" i="25"/>
  <c r="T229" i="25"/>
  <c r="U229" i="25"/>
  <c r="V229" i="25"/>
  <c r="W229" i="25"/>
  <c r="X229" i="25"/>
  <c r="Y229" i="25"/>
  <c r="Z229" i="25"/>
  <c r="AA229" i="25"/>
  <c r="AB229" i="25"/>
  <c r="AC229" i="25"/>
  <c r="AD229" i="25"/>
  <c r="AE229" i="25"/>
  <c r="AF229" i="25"/>
  <c r="AG229" i="25"/>
  <c r="AH229" i="25"/>
  <c r="S230" i="25"/>
  <c r="T230" i="25"/>
  <c r="U230" i="25"/>
  <c r="V230" i="25"/>
  <c r="W230" i="25"/>
  <c r="X230" i="25"/>
  <c r="Y230" i="25"/>
  <c r="Z230" i="25"/>
  <c r="AA230" i="25"/>
  <c r="AB230" i="25"/>
  <c r="AC230" i="25"/>
  <c r="AD230" i="25"/>
  <c r="AE230" i="25"/>
  <c r="AF230" i="25"/>
  <c r="AG230" i="25"/>
  <c r="AH230" i="25"/>
  <c r="S231" i="25"/>
  <c r="T231" i="25"/>
  <c r="U231" i="25"/>
  <c r="V231" i="25"/>
  <c r="W231" i="25"/>
  <c r="X231" i="25"/>
  <c r="Y231" i="25"/>
  <c r="Z231" i="25"/>
  <c r="AA231" i="25"/>
  <c r="AB231" i="25"/>
  <c r="AC231" i="25"/>
  <c r="AD231" i="25"/>
  <c r="AE231" i="25"/>
  <c r="AF231" i="25"/>
  <c r="AG231" i="25"/>
  <c r="AH231" i="25"/>
  <c r="S232" i="25"/>
  <c r="T232" i="25"/>
  <c r="U232" i="25"/>
  <c r="V232" i="25"/>
  <c r="W232" i="25"/>
  <c r="X232" i="25"/>
  <c r="Y232" i="25"/>
  <c r="Z232" i="25"/>
  <c r="AA232" i="25"/>
  <c r="AB232" i="25"/>
  <c r="AC232" i="25"/>
  <c r="AD232" i="25"/>
  <c r="AE232" i="25"/>
  <c r="AF232" i="25"/>
  <c r="AG232" i="25"/>
  <c r="AH232" i="25"/>
  <c r="S233" i="25"/>
  <c r="T233" i="25"/>
  <c r="U233" i="25"/>
  <c r="V233" i="25"/>
  <c r="W233" i="25"/>
  <c r="X233" i="25"/>
  <c r="Y233" i="25"/>
  <c r="Z233" i="25"/>
  <c r="AA233" i="25"/>
  <c r="AB233" i="25"/>
  <c r="AC233" i="25"/>
  <c r="AD233" i="25"/>
  <c r="AE233" i="25"/>
  <c r="AF233" i="25"/>
  <c r="AG233" i="25"/>
  <c r="AH233" i="25"/>
  <c r="S234" i="25"/>
  <c r="T234" i="25"/>
  <c r="U234" i="25"/>
  <c r="V234" i="25"/>
  <c r="W234" i="25"/>
  <c r="X234" i="25"/>
  <c r="Y234" i="25"/>
  <c r="Z234" i="25"/>
  <c r="AA234" i="25"/>
  <c r="AB234" i="25"/>
  <c r="AC234" i="25"/>
  <c r="AD234" i="25"/>
  <c r="AE234" i="25"/>
  <c r="AF234" i="25"/>
  <c r="AG234" i="25"/>
  <c r="AH234" i="25"/>
  <c r="S235" i="25"/>
  <c r="T235" i="25"/>
  <c r="U235" i="25"/>
  <c r="V235" i="25"/>
  <c r="W235" i="25"/>
  <c r="X235" i="25"/>
  <c r="Y235" i="25"/>
  <c r="Z235" i="25"/>
  <c r="AA235" i="25"/>
  <c r="AB235" i="25"/>
  <c r="AC235" i="25"/>
  <c r="AD235" i="25"/>
  <c r="AE235" i="25"/>
  <c r="AF235" i="25"/>
  <c r="AG235" i="25"/>
  <c r="AH235" i="25"/>
  <c r="S236" i="25"/>
  <c r="T236" i="25"/>
  <c r="U236" i="25"/>
  <c r="V236" i="25"/>
  <c r="W236" i="25"/>
  <c r="X236" i="25"/>
  <c r="Y236" i="25"/>
  <c r="Z236" i="25"/>
  <c r="AA236" i="25"/>
  <c r="AB236" i="25"/>
  <c r="AC236" i="25"/>
  <c r="AD236" i="25"/>
  <c r="AE236" i="25"/>
  <c r="AF236" i="25"/>
  <c r="AG236" i="25"/>
  <c r="AH236" i="25"/>
  <c r="S237" i="25"/>
  <c r="T237" i="25"/>
  <c r="U237" i="25"/>
  <c r="V237" i="25"/>
  <c r="W237" i="25"/>
  <c r="X237" i="25"/>
  <c r="Y237" i="25"/>
  <c r="Z237" i="25"/>
  <c r="AA237" i="25"/>
  <c r="AB237" i="25"/>
  <c r="AC237" i="25"/>
  <c r="AD237" i="25"/>
  <c r="AE237" i="25"/>
  <c r="AF237" i="25"/>
  <c r="AG237" i="25"/>
  <c r="AH237" i="25"/>
  <c r="S238" i="25"/>
  <c r="T238" i="25"/>
  <c r="U238" i="25"/>
  <c r="V238" i="25"/>
  <c r="W238" i="25"/>
  <c r="X238" i="25"/>
  <c r="Y238" i="25"/>
  <c r="Z238" i="25"/>
  <c r="AA238" i="25"/>
  <c r="AB238" i="25"/>
  <c r="AC238" i="25"/>
  <c r="AD238" i="25"/>
  <c r="AE238" i="25"/>
  <c r="AF238" i="25"/>
  <c r="AG238" i="25"/>
  <c r="AH238" i="25"/>
  <c r="S239" i="25"/>
  <c r="T239" i="25"/>
  <c r="U239" i="25"/>
  <c r="V239" i="25"/>
  <c r="W239" i="25"/>
  <c r="X239" i="25"/>
  <c r="Y239" i="25"/>
  <c r="Z239" i="25"/>
  <c r="AA239" i="25"/>
  <c r="AB239" i="25"/>
  <c r="AC239" i="25"/>
  <c r="AD239" i="25"/>
  <c r="AE239" i="25"/>
  <c r="AF239" i="25"/>
  <c r="AG239" i="25"/>
  <c r="AH239" i="25"/>
  <c r="S240" i="25"/>
  <c r="T240" i="25"/>
  <c r="U240" i="25"/>
  <c r="V240" i="25"/>
  <c r="W240" i="25"/>
  <c r="X240" i="25"/>
  <c r="Y240" i="25"/>
  <c r="Z240" i="25"/>
  <c r="AA240" i="25"/>
  <c r="AB240" i="25"/>
  <c r="AC240" i="25"/>
  <c r="AD240" i="25"/>
  <c r="AE240" i="25"/>
  <c r="AF240" i="25"/>
  <c r="AG240" i="25"/>
  <c r="AH240" i="25"/>
  <c r="S241" i="25"/>
  <c r="T241" i="25"/>
  <c r="U241" i="25"/>
  <c r="V241" i="25"/>
  <c r="W241" i="25"/>
  <c r="X241" i="25"/>
  <c r="Y241" i="25"/>
  <c r="Z241" i="25"/>
  <c r="AA241" i="25"/>
  <c r="AB241" i="25"/>
  <c r="AC241" i="25"/>
  <c r="AD241" i="25"/>
  <c r="AE241" i="25"/>
  <c r="AF241" i="25"/>
  <c r="AG241" i="25"/>
  <c r="AH241" i="25"/>
  <c r="S242" i="25"/>
  <c r="T242" i="25"/>
  <c r="U242" i="25"/>
  <c r="V242" i="25"/>
  <c r="W242" i="25"/>
  <c r="X242" i="25"/>
  <c r="Y242" i="25"/>
  <c r="Z242" i="25"/>
  <c r="AA242" i="25"/>
  <c r="AB242" i="25"/>
  <c r="AC242" i="25"/>
  <c r="AD242" i="25"/>
  <c r="AE242" i="25"/>
  <c r="AF242" i="25"/>
  <c r="AG242" i="25"/>
  <c r="AH242" i="25"/>
  <c r="S243" i="25"/>
  <c r="T243" i="25"/>
  <c r="U243" i="25"/>
  <c r="V243" i="25"/>
  <c r="W243" i="25"/>
  <c r="X243" i="25"/>
  <c r="Y243" i="25"/>
  <c r="Z243" i="25"/>
  <c r="AA243" i="25"/>
  <c r="AB243" i="25"/>
  <c r="AC243" i="25"/>
  <c r="AD243" i="25"/>
  <c r="AE243" i="25"/>
  <c r="AF243" i="25"/>
  <c r="AG243" i="25"/>
  <c r="AH243" i="25"/>
  <c r="S244" i="25"/>
  <c r="T244" i="25"/>
  <c r="U244" i="25"/>
  <c r="V244" i="25"/>
  <c r="W244" i="25"/>
  <c r="X244" i="25"/>
  <c r="Y244" i="25"/>
  <c r="Z244" i="25"/>
  <c r="AA244" i="25"/>
  <c r="AB244" i="25"/>
  <c r="AC244" i="25"/>
  <c r="AD244" i="25"/>
  <c r="AE244" i="25"/>
  <c r="AF244" i="25"/>
  <c r="AG244" i="25"/>
  <c r="AH244" i="25"/>
  <c r="S245" i="25"/>
  <c r="T245" i="25"/>
  <c r="U245" i="25"/>
  <c r="V245" i="25"/>
  <c r="W245" i="25"/>
  <c r="X245" i="25"/>
  <c r="Y245" i="25"/>
  <c r="Z245" i="25"/>
  <c r="AA245" i="25"/>
  <c r="AB245" i="25"/>
  <c r="AC245" i="25"/>
  <c r="AD245" i="25"/>
  <c r="AE245" i="25"/>
  <c r="AF245" i="25"/>
  <c r="AG245" i="25"/>
  <c r="AH245" i="25"/>
  <c r="S246" i="25"/>
  <c r="T246" i="25"/>
  <c r="U246" i="25"/>
  <c r="V246" i="25"/>
  <c r="W246" i="25"/>
  <c r="X246" i="25"/>
  <c r="Y246" i="25"/>
  <c r="Z246" i="25"/>
  <c r="AA246" i="25"/>
  <c r="AB246" i="25"/>
  <c r="AC246" i="25"/>
  <c r="AD246" i="25"/>
  <c r="AE246" i="25"/>
  <c r="AF246" i="25"/>
  <c r="AG246" i="25"/>
  <c r="AH246" i="25"/>
  <c r="S247" i="25"/>
  <c r="T247" i="25"/>
  <c r="U247" i="25"/>
  <c r="V247" i="25"/>
  <c r="W247" i="25"/>
  <c r="X247" i="25"/>
  <c r="Y247" i="25"/>
  <c r="Z247" i="25"/>
  <c r="AA247" i="25"/>
  <c r="AB247" i="25"/>
  <c r="AC247" i="25"/>
  <c r="AD247" i="25"/>
  <c r="AE247" i="25"/>
  <c r="AF247" i="25"/>
  <c r="AG247" i="25"/>
  <c r="AH247" i="25"/>
  <c r="S248" i="25"/>
  <c r="T248" i="25"/>
  <c r="U248" i="25"/>
  <c r="V248" i="25"/>
  <c r="W248" i="25"/>
  <c r="X248" i="25"/>
  <c r="Y248" i="25"/>
  <c r="Z248" i="25"/>
  <c r="AA248" i="25"/>
  <c r="AB248" i="25"/>
  <c r="AC248" i="25"/>
  <c r="AD248" i="25"/>
  <c r="AE248" i="25"/>
  <c r="AF248" i="25"/>
  <c r="AG248" i="25"/>
  <c r="AH248" i="25"/>
  <c r="S249" i="25"/>
  <c r="T249" i="25"/>
  <c r="U249" i="25"/>
  <c r="V249" i="25"/>
  <c r="W249" i="25"/>
  <c r="X249" i="25"/>
  <c r="Y249" i="25"/>
  <c r="Z249" i="25"/>
  <c r="AA249" i="25"/>
  <c r="AB249" i="25"/>
  <c r="AC249" i="25"/>
  <c r="AD249" i="25"/>
  <c r="AE249" i="25"/>
  <c r="AF249" i="25"/>
  <c r="AG249" i="25"/>
  <c r="AH249" i="25"/>
  <c r="S250" i="25"/>
  <c r="T250" i="25"/>
  <c r="U250" i="25"/>
  <c r="V250" i="25"/>
  <c r="W250" i="25"/>
  <c r="X250" i="25"/>
  <c r="Y250" i="25"/>
  <c r="Z250" i="25"/>
  <c r="AA250" i="25"/>
  <c r="AB250" i="25"/>
  <c r="AC250" i="25"/>
  <c r="AD250" i="25"/>
  <c r="AE250" i="25"/>
  <c r="AF250" i="25"/>
  <c r="AG250" i="25"/>
  <c r="AH250" i="25"/>
  <c r="S251" i="25"/>
  <c r="T251" i="25"/>
  <c r="U251" i="25"/>
  <c r="V251" i="25"/>
  <c r="W251" i="25"/>
  <c r="X251" i="25"/>
  <c r="Y251" i="25"/>
  <c r="Z251" i="25"/>
  <c r="AA251" i="25"/>
  <c r="AB251" i="25"/>
  <c r="AC251" i="25"/>
  <c r="AD251" i="25"/>
  <c r="AE251" i="25"/>
  <c r="AF251" i="25"/>
  <c r="AG251" i="25"/>
  <c r="AH251" i="25"/>
  <c r="S252" i="25"/>
  <c r="T252" i="25"/>
  <c r="U252" i="25"/>
  <c r="V252" i="25"/>
  <c r="W252" i="25"/>
  <c r="X252" i="25"/>
  <c r="Y252" i="25"/>
  <c r="Z252" i="25"/>
  <c r="AA252" i="25"/>
  <c r="AB252" i="25"/>
  <c r="AC252" i="25"/>
  <c r="AD252" i="25"/>
  <c r="AE252" i="25"/>
  <c r="AF252" i="25"/>
  <c r="AG252" i="25"/>
  <c r="AH252" i="25"/>
  <c r="S253" i="25"/>
  <c r="T253" i="25"/>
  <c r="U253" i="25"/>
  <c r="V253" i="25"/>
  <c r="W253" i="25"/>
  <c r="X253" i="25"/>
  <c r="Y253" i="25"/>
  <c r="Z253" i="25"/>
  <c r="AA253" i="25"/>
  <c r="AB253" i="25"/>
  <c r="AC253" i="25"/>
  <c r="AD253" i="25"/>
  <c r="AE253" i="25"/>
  <c r="AF253" i="25"/>
  <c r="AG253" i="25"/>
  <c r="AH253" i="25"/>
  <c r="S254" i="25"/>
  <c r="T254" i="25"/>
  <c r="U254" i="25"/>
  <c r="V254" i="25"/>
  <c r="W254" i="25"/>
  <c r="X254" i="25"/>
  <c r="Y254" i="25"/>
  <c r="Z254" i="25"/>
  <c r="AA254" i="25"/>
  <c r="AB254" i="25"/>
  <c r="AC254" i="25"/>
  <c r="AD254" i="25"/>
  <c r="AE254" i="25"/>
  <c r="AF254" i="25"/>
  <c r="AG254" i="25"/>
  <c r="AH254" i="25"/>
  <c r="S255" i="25"/>
  <c r="T255" i="25"/>
  <c r="U255" i="25"/>
  <c r="V255" i="25"/>
  <c r="W255" i="25"/>
  <c r="X255" i="25"/>
  <c r="Y255" i="25"/>
  <c r="Z255" i="25"/>
  <c r="AA255" i="25"/>
  <c r="AB255" i="25"/>
  <c r="AC255" i="25"/>
  <c r="AD255" i="25"/>
  <c r="AE255" i="25"/>
  <c r="AF255" i="25"/>
  <c r="AG255" i="25"/>
  <c r="AH255" i="25"/>
  <c r="S256" i="25"/>
  <c r="T256" i="25"/>
  <c r="U256" i="25"/>
  <c r="V256" i="25"/>
  <c r="W256" i="25"/>
  <c r="X256" i="25"/>
  <c r="Y256" i="25"/>
  <c r="Z256" i="25"/>
  <c r="AA256" i="25"/>
  <c r="AB256" i="25"/>
  <c r="AC256" i="25"/>
  <c r="AD256" i="25"/>
  <c r="AE256" i="25"/>
  <c r="AF256" i="25"/>
  <c r="AG256" i="25"/>
  <c r="AH256" i="25"/>
  <c r="S257" i="25"/>
  <c r="T257" i="25"/>
  <c r="U257" i="25"/>
  <c r="V257" i="25"/>
  <c r="W257" i="25"/>
  <c r="X257" i="25"/>
  <c r="Y257" i="25"/>
  <c r="Z257" i="25"/>
  <c r="AA257" i="25"/>
  <c r="AB257" i="25"/>
  <c r="AC257" i="25"/>
  <c r="AD257" i="25"/>
  <c r="AE257" i="25"/>
  <c r="AF257" i="25"/>
  <c r="AG257" i="25"/>
  <c r="AH257" i="25"/>
  <c r="S258" i="25"/>
  <c r="T258" i="25"/>
  <c r="U258" i="25"/>
  <c r="V258" i="25"/>
  <c r="W258" i="25"/>
  <c r="X258" i="25"/>
  <c r="Y258" i="25"/>
  <c r="Z258" i="25"/>
  <c r="AA258" i="25"/>
  <c r="AB258" i="25"/>
  <c r="AC258" i="25"/>
  <c r="AD258" i="25"/>
  <c r="AE258" i="25"/>
  <c r="AF258" i="25"/>
  <c r="AG258" i="25"/>
  <c r="AH258" i="25"/>
  <c r="S259" i="25"/>
  <c r="T259" i="25"/>
  <c r="U259" i="25"/>
  <c r="V259" i="25"/>
  <c r="W259" i="25"/>
  <c r="X259" i="25"/>
  <c r="Y259" i="25"/>
  <c r="Z259" i="25"/>
  <c r="AA259" i="25"/>
  <c r="AB259" i="25"/>
  <c r="AC259" i="25"/>
  <c r="AD259" i="25"/>
  <c r="AE259" i="25"/>
  <c r="AF259" i="25"/>
  <c r="AG259" i="25"/>
  <c r="AH259" i="25"/>
  <c r="S260" i="25"/>
  <c r="T260" i="25"/>
  <c r="U260" i="25"/>
  <c r="V260" i="25"/>
  <c r="W260" i="25"/>
  <c r="X260" i="25"/>
  <c r="Y260" i="25"/>
  <c r="Z260" i="25"/>
  <c r="AA260" i="25"/>
  <c r="AB260" i="25"/>
  <c r="AC260" i="25"/>
  <c r="AD260" i="25"/>
  <c r="AE260" i="25"/>
  <c r="AF260" i="25"/>
  <c r="AG260" i="25"/>
  <c r="AH260" i="25"/>
  <c r="S261" i="25"/>
  <c r="T261" i="25"/>
  <c r="U261" i="25"/>
  <c r="V261" i="25"/>
  <c r="W261" i="25"/>
  <c r="X261" i="25"/>
  <c r="Y261" i="25"/>
  <c r="Z261" i="25"/>
  <c r="AA261" i="25"/>
  <c r="AB261" i="25"/>
  <c r="AC261" i="25"/>
  <c r="AD261" i="25"/>
  <c r="AE261" i="25"/>
  <c r="AF261" i="25"/>
  <c r="AG261" i="25"/>
  <c r="AH261" i="25"/>
  <c r="S262" i="25"/>
  <c r="T262" i="25"/>
  <c r="U262" i="25"/>
  <c r="V262" i="25"/>
  <c r="W262" i="25"/>
  <c r="X262" i="25"/>
  <c r="Y262" i="25"/>
  <c r="Z262" i="25"/>
  <c r="AA262" i="25"/>
  <c r="AB262" i="25"/>
  <c r="AC262" i="25"/>
  <c r="AD262" i="25"/>
  <c r="AE262" i="25"/>
  <c r="AF262" i="25"/>
  <c r="AG262" i="25"/>
  <c r="AH262" i="25"/>
  <c r="S263" i="25"/>
  <c r="T263" i="25"/>
  <c r="U263" i="25"/>
  <c r="V263" i="25"/>
  <c r="W263" i="25"/>
  <c r="X263" i="25"/>
  <c r="Y263" i="25"/>
  <c r="Z263" i="25"/>
  <c r="AA263" i="25"/>
  <c r="AB263" i="25"/>
  <c r="AC263" i="25"/>
  <c r="AD263" i="25"/>
  <c r="AE263" i="25"/>
  <c r="AF263" i="25"/>
  <c r="AG263" i="25"/>
  <c r="AH263" i="25"/>
  <c r="S264" i="25"/>
  <c r="T264" i="25"/>
  <c r="U264" i="25"/>
  <c r="V264" i="25"/>
  <c r="W264" i="25"/>
  <c r="X264" i="25"/>
  <c r="Y264" i="25"/>
  <c r="Z264" i="25"/>
  <c r="AA264" i="25"/>
  <c r="AB264" i="25"/>
  <c r="AC264" i="25"/>
  <c r="AD264" i="25"/>
  <c r="AE264" i="25"/>
  <c r="AF264" i="25"/>
  <c r="AG264" i="25"/>
  <c r="AH264" i="25"/>
  <c r="S265" i="25"/>
  <c r="T265" i="25"/>
  <c r="U265" i="25"/>
  <c r="V265" i="25"/>
  <c r="W265" i="25"/>
  <c r="X265" i="25"/>
  <c r="Y265" i="25"/>
  <c r="Z265" i="25"/>
  <c r="AA265" i="25"/>
  <c r="AB265" i="25"/>
  <c r="AC265" i="25"/>
  <c r="AD265" i="25"/>
  <c r="AE265" i="25"/>
  <c r="AF265" i="25"/>
  <c r="AG265" i="25"/>
  <c r="AH265" i="25"/>
  <c r="S266" i="25"/>
  <c r="T266" i="25"/>
  <c r="U266" i="25"/>
  <c r="V266" i="25"/>
  <c r="W266" i="25"/>
  <c r="X266" i="25"/>
  <c r="Y266" i="25"/>
  <c r="Z266" i="25"/>
  <c r="AA266" i="25"/>
  <c r="AB266" i="25"/>
  <c r="AC266" i="25"/>
  <c r="AD266" i="25"/>
  <c r="AE266" i="25"/>
  <c r="AF266" i="25"/>
  <c r="AG266" i="25"/>
  <c r="AH266" i="25"/>
  <c r="S267" i="25"/>
  <c r="T267" i="25"/>
  <c r="U267" i="25"/>
  <c r="V267" i="25"/>
  <c r="W267" i="25"/>
  <c r="X267" i="25"/>
  <c r="Y267" i="25"/>
  <c r="Z267" i="25"/>
  <c r="AA267" i="25"/>
  <c r="AB267" i="25"/>
  <c r="AC267" i="25"/>
  <c r="AD267" i="25"/>
  <c r="AE267" i="25"/>
  <c r="AF267" i="25"/>
  <c r="AG267" i="25"/>
  <c r="AH267" i="25"/>
  <c r="S268" i="25"/>
  <c r="T268" i="25"/>
  <c r="U268" i="25"/>
  <c r="V268" i="25"/>
  <c r="W268" i="25"/>
  <c r="X268" i="25"/>
  <c r="Y268" i="25"/>
  <c r="Z268" i="25"/>
  <c r="AA268" i="25"/>
  <c r="AB268" i="25"/>
  <c r="AC268" i="25"/>
  <c r="AD268" i="25"/>
  <c r="AE268" i="25"/>
  <c r="AF268" i="25"/>
  <c r="AG268" i="25"/>
  <c r="AH268" i="25"/>
  <c r="S269" i="25"/>
  <c r="T269" i="25"/>
  <c r="U269" i="25"/>
  <c r="V269" i="25"/>
  <c r="W269" i="25"/>
  <c r="X269" i="25"/>
  <c r="Y269" i="25"/>
  <c r="Z269" i="25"/>
  <c r="AA269" i="25"/>
  <c r="AB269" i="25"/>
  <c r="AC269" i="25"/>
  <c r="AD269" i="25"/>
  <c r="AE269" i="25"/>
  <c r="AF269" i="25"/>
  <c r="AG269" i="25"/>
  <c r="AH269" i="25"/>
  <c r="S270" i="25"/>
  <c r="T270" i="25"/>
  <c r="U270" i="25"/>
  <c r="V270" i="25"/>
  <c r="W270" i="25"/>
  <c r="X270" i="25"/>
  <c r="Y270" i="25"/>
  <c r="Z270" i="25"/>
  <c r="AA270" i="25"/>
  <c r="AB270" i="25"/>
  <c r="AC270" i="25"/>
  <c r="AD270" i="25"/>
  <c r="AE270" i="25"/>
  <c r="AF270" i="25"/>
  <c r="AG270" i="25"/>
  <c r="AH270" i="25"/>
  <c r="S271" i="25"/>
  <c r="T271" i="25"/>
  <c r="U271" i="25"/>
  <c r="V271" i="25"/>
  <c r="W271" i="25"/>
  <c r="X271" i="25"/>
  <c r="Y271" i="25"/>
  <c r="Z271" i="25"/>
  <c r="AA271" i="25"/>
  <c r="AB271" i="25"/>
  <c r="AC271" i="25"/>
  <c r="AD271" i="25"/>
  <c r="AE271" i="25"/>
  <c r="AF271" i="25"/>
  <c r="AG271" i="25"/>
  <c r="AH271" i="25"/>
  <c r="S272" i="25"/>
  <c r="T272" i="25"/>
  <c r="U272" i="25"/>
  <c r="V272" i="25"/>
  <c r="W272" i="25"/>
  <c r="X272" i="25"/>
  <c r="Y272" i="25"/>
  <c r="Z272" i="25"/>
  <c r="AA272" i="25"/>
  <c r="AB272" i="25"/>
  <c r="AC272" i="25"/>
  <c r="AD272" i="25"/>
  <c r="AE272" i="25"/>
  <c r="AF272" i="25"/>
  <c r="AG272" i="25"/>
  <c r="AH272" i="25"/>
  <c r="S273" i="25"/>
  <c r="T273" i="25"/>
  <c r="U273" i="25"/>
  <c r="V273" i="25"/>
  <c r="W273" i="25"/>
  <c r="X273" i="25"/>
  <c r="Y273" i="25"/>
  <c r="Z273" i="25"/>
  <c r="AA273" i="25"/>
  <c r="AB273" i="25"/>
  <c r="AC273" i="25"/>
  <c r="AD273" i="25"/>
  <c r="AE273" i="25"/>
  <c r="AF273" i="25"/>
  <c r="AG273" i="25"/>
  <c r="AH273" i="25"/>
  <c r="S274" i="25"/>
  <c r="T274" i="25"/>
  <c r="U274" i="25"/>
  <c r="V274" i="25"/>
  <c r="W274" i="25"/>
  <c r="X274" i="25"/>
  <c r="Y274" i="25"/>
  <c r="Z274" i="25"/>
  <c r="AA274" i="25"/>
  <c r="AB274" i="25"/>
  <c r="AC274" i="25"/>
  <c r="AD274" i="25"/>
  <c r="AE274" i="25"/>
  <c r="AF274" i="25"/>
  <c r="AG274" i="25"/>
  <c r="AH274" i="25"/>
  <c r="S275" i="25"/>
  <c r="T275" i="25"/>
  <c r="U275" i="25"/>
  <c r="V275" i="25"/>
  <c r="W275" i="25"/>
  <c r="X275" i="25"/>
  <c r="Y275" i="25"/>
  <c r="Z275" i="25"/>
  <c r="AA275" i="25"/>
  <c r="AB275" i="25"/>
  <c r="AC275" i="25"/>
  <c r="AD275" i="25"/>
  <c r="AE275" i="25"/>
  <c r="AF275" i="25"/>
  <c r="AG275" i="25"/>
  <c r="AH275" i="25"/>
  <c r="S276" i="25"/>
  <c r="T276" i="25"/>
  <c r="U276" i="25"/>
  <c r="V276" i="25"/>
  <c r="W276" i="25"/>
  <c r="X276" i="25"/>
  <c r="Y276" i="25"/>
  <c r="Z276" i="25"/>
  <c r="AA276" i="25"/>
  <c r="AB276" i="25"/>
  <c r="AC276" i="25"/>
  <c r="AD276" i="25"/>
  <c r="AE276" i="25"/>
  <c r="AF276" i="25"/>
  <c r="AG276" i="25"/>
  <c r="AH276" i="25"/>
  <c r="S277" i="25"/>
  <c r="T277" i="25"/>
  <c r="U277" i="25"/>
  <c r="V277" i="25"/>
  <c r="W277" i="25"/>
  <c r="X277" i="25"/>
  <c r="Y277" i="25"/>
  <c r="Z277" i="25"/>
  <c r="AA277" i="25"/>
  <c r="AB277" i="25"/>
  <c r="AC277" i="25"/>
  <c r="AD277" i="25"/>
  <c r="AE277" i="25"/>
  <c r="AF277" i="25"/>
  <c r="AG277" i="25"/>
  <c r="AH277" i="25"/>
  <c r="S278" i="25"/>
  <c r="T278" i="25"/>
  <c r="U278" i="25"/>
  <c r="V278" i="25"/>
  <c r="W278" i="25"/>
  <c r="X278" i="25"/>
  <c r="Y278" i="25"/>
  <c r="Z278" i="25"/>
  <c r="AA278" i="25"/>
  <c r="AB278" i="25"/>
  <c r="AC278" i="25"/>
  <c r="AD278" i="25"/>
  <c r="AE278" i="25"/>
  <c r="AF278" i="25"/>
  <c r="AG278" i="25"/>
  <c r="AH278" i="25"/>
  <c r="S279" i="25"/>
  <c r="T279" i="25"/>
  <c r="U279" i="25"/>
  <c r="V279" i="25"/>
  <c r="W279" i="25"/>
  <c r="X279" i="25"/>
  <c r="Y279" i="25"/>
  <c r="Z279" i="25"/>
  <c r="AA279" i="25"/>
  <c r="AB279" i="25"/>
  <c r="AC279" i="25"/>
  <c r="AD279" i="25"/>
  <c r="AE279" i="25"/>
  <c r="AF279" i="25"/>
  <c r="AG279" i="25"/>
  <c r="AH279" i="25"/>
  <c r="S280" i="25"/>
  <c r="T280" i="25"/>
  <c r="U280" i="25"/>
  <c r="V280" i="25"/>
  <c r="W280" i="25"/>
  <c r="X280" i="25"/>
  <c r="Y280" i="25"/>
  <c r="Z280" i="25"/>
  <c r="AA280" i="25"/>
  <c r="AB280" i="25"/>
  <c r="AC280" i="25"/>
  <c r="AD280" i="25"/>
  <c r="AE280" i="25"/>
  <c r="AF280" i="25"/>
  <c r="AG280" i="25"/>
  <c r="AH280" i="25"/>
  <c r="S281" i="25"/>
  <c r="T281" i="25"/>
  <c r="U281" i="25"/>
  <c r="V281" i="25"/>
  <c r="W281" i="25"/>
  <c r="X281" i="25"/>
  <c r="Y281" i="25"/>
  <c r="Z281" i="25"/>
  <c r="AA281" i="25"/>
  <c r="AB281" i="25"/>
  <c r="AC281" i="25"/>
  <c r="AD281" i="25"/>
  <c r="AE281" i="25"/>
  <c r="AF281" i="25"/>
  <c r="AG281" i="25"/>
  <c r="AH281" i="25"/>
  <c r="S282" i="25"/>
  <c r="T282" i="25"/>
  <c r="U282" i="25"/>
  <c r="V282" i="25"/>
  <c r="W282" i="25"/>
  <c r="X282" i="25"/>
  <c r="Y282" i="25"/>
  <c r="Z282" i="25"/>
  <c r="AA282" i="25"/>
  <c r="AB282" i="25"/>
  <c r="AC282" i="25"/>
  <c r="AD282" i="25"/>
  <c r="AE282" i="25"/>
  <c r="AF282" i="25"/>
  <c r="AG282" i="25"/>
  <c r="AH282" i="25"/>
  <c r="S283" i="25"/>
  <c r="T283" i="25"/>
  <c r="U283" i="25"/>
  <c r="V283" i="25"/>
  <c r="W283" i="25"/>
  <c r="X283" i="25"/>
  <c r="Y283" i="25"/>
  <c r="Z283" i="25"/>
  <c r="AA283" i="25"/>
  <c r="AB283" i="25"/>
  <c r="AC283" i="25"/>
  <c r="AD283" i="25"/>
  <c r="AE283" i="25"/>
  <c r="AF283" i="25"/>
  <c r="AG283" i="25"/>
  <c r="AH283" i="25"/>
  <c r="S284" i="25"/>
  <c r="T284" i="25"/>
  <c r="U284" i="25"/>
  <c r="V284" i="25"/>
  <c r="W284" i="25"/>
  <c r="X284" i="25"/>
  <c r="Y284" i="25"/>
  <c r="Z284" i="25"/>
  <c r="AA284" i="25"/>
  <c r="AB284" i="25"/>
  <c r="AC284" i="25"/>
  <c r="AD284" i="25"/>
  <c r="AE284" i="25"/>
  <c r="AF284" i="25"/>
  <c r="AG284" i="25"/>
  <c r="AH284" i="25"/>
  <c r="S285" i="25"/>
  <c r="T285" i="25"/>
  <c r="U285" i="25"/>
  <c r="V285" i="25"/>
  <c r="W285" i="25"/>
  <c r="X285" i="25"/>
  <c r="Y285" i="25"/>
  <c r="Z285" i="25"/>
  <c r="AA285" i="25"/>
  <c r="AB285" i="25"/>
  <c r="AC285" i="25"/>
  <c r="AD285" i="25"/>
  <c r="AE285" i="25"/>
  <c r="AF285" i="25"/>
  <c r="AG285" i="25"/>
  <c r="AH285" i="25"/>
  <c r="S286" i="25"/>
  <c r="T286" i="25"/>
  <c r="U286" i="25"/>
  <c r="V286" i="25"/>
  <c r="W286" i="25"/>
  <c r="X286" i="25"/>
  <c r="Y286" i="25"/>
  <c r="Z286" i="25"/>
  <c r="AA286" i="25"/>
  <c r="AB286" i="25"/>
  <c r="AC286" i="25"/>
  <c r="AD286" i="25"/>
  <c r="AE286" i="25"/>
  <c r="AF286" i="25"/>
  <c r="AG286" i="25"/>
  <c r="AH286" i="25"/>
  <c r="S287" i="25"/>
  <c r="T287" i="25"/>
  <c r="U287" i="25"/>
  <c r="V287" i="25"/>
  <c r="W287" i="25"/>
  <c r="X287" i="25"/>
  <c r="Y287" i="25"/>
  <c r="Z287" i="25"/>
  <c r="AA287" i="25"/>
  <c r="AB287" i="25"/>
  <c r="AC287" i="25"/>
  <c r="AD287" i="25"/>
  <c r="AE287" i="25"/>
  <c r="AF287" i="25"/>
  <c r="AG287" i="25"/>
  <c r="AH287" i="25"/>
  <c r="S288" i="25"/>
  <c r="T288" i="25"/>
  <c r="U288" i="25"/>
  <c r="V288" i="25"/>
  <c r="W288" i="25"/>
  <c r="X288" i="25"/>
  <c r="Y288" i="25"/>
  <c r="Z288" i="25"/>
  <c r="AA288" i="25"/>
  <c r="AB288" i="25"/>
  <c r="AC288" i="25"/>
  <c r="AD288" i="25"/>
  <c r="AE288" i="25"/>
  <c r="AF288" i="25"/>
  <c r="AG288" i="25"/>
  <c r="AH288" i="25"/>
  <c r="S289" i="25"/>
  <c r="T289" i="25"/>
  <c r="U289" i="25"/>
  <c r="V289" i="25"/>
  <c r="W289" i="25"/>
  <c r="X289" i="25"/>
  <c r="Y289" i="25"/>
  <c r="Z289" i="25"/>
  <c r="AA289" i="25"/>
  <c r="AB289" i="25"/>
  <c r="AC289" i="25"/>
  <c r="AD289" i="25"/>
  <c r="AE289" i="25"/>
  <c r="AF289" i="25"/>
  <c r="AG289" i="25"/>
  <c r="AH289" i="25"/>
  <c r="S290" i="25"/>
  <c r="T290" i="25"/>
  <c r="U290" i="25"/>
  <c r="V290" i="25"/>
  <c r="W290" i="25"/>
  <c r="X290" i="25"/>
  <c r="Y290" i="25"/>
  <c r="Z290" i="25"/>
  <c r="AA290" i="25"/>
  <c r="AB290" i="25"/>
  <c r="AC290" i="25"/>
  <c r="AD290" i="25"/>
  <c r="AE290" i="25"/>
  <c r="AF290" i="25"/>
  <c r="AG290" i="25"/>
  <c r="AH290" i="25"/>
  <c r="S291" i="25"/>
  <c r="T291" i="25"/>
  <c r="U291" i="25"/>
  <c r="V291" i="25"/>
  <c r="W291" i="25"/>
  <c r="X291" i="25"/>
  <c r="Y291" i="25"/>
  <c r="Z291" i="25"/>
  <c r="AA291" i="25"/>
  <c r="AB291" i="25"/>
  <c r="AC291" i="25"/>
  <c r="AD291" i="25"/>
  <c r="AE291" i="25"/>
  <c r="AF291" i="25"/>
  <c r="AG291" i="25"/>
  <c r="AH291" i="25"/>
  <c r="S292" i="25"/>
  <c r="T292" i="25"/>
  <c r="U292" i="25"/>
  <c r="V292" i="25"/>
  <c r="W292" i="25"/>
  <c r="X292" i="25"/>
  <c r="Y292" i="25"/>
  <c r="Z292" i="25"/>
  <c r="AA292" i="25"/>
  <c r="AB292" i="25"/>
  <c r="AC292" i="25"/>
  <c r="AD292" i="25"/>
  <c r="AE292" i="25"/>
  <c r="AF292" i="25"/>
  <c r="AG292" i="25"/>
  <c r="AH292" i="25"/>
  <c r="S293" i="25"/>
  <c r="T293" i="25"/>
  <c r="U293" i="25"/>
  <c r="V293" i="25"/>
  <c r="W293" i="25"/>
  <c r="X293" i="25"/>
  <c r="Y293" i="25"/>
  <c r="Z293" i="25"/>
  <c r="AA293" i="25"/>
  <c r="AB293" i="25"/>
  <c r="AC293" i="25"/>
  <c r="AD293" i="25"/>
  <c r="AE293" i="25"/>
  <c r="AF293" i="25"/>
  <c r="AG293" i="25"/>
  <c r="AH293" i="25"/>
  <c r="S294" i="25"/>
  <c r="T294" i="25"/>
  <c r="U294" i="25"/>
  <c r="V294" i="25"/>
  <c r="W294" i="25"/>
  <c r="X294" i="25"/>
  <c r="Y294" i="25"/>
  <c r="Z294" i="25"/>
  <c r="AA294" i="25"/>
  <c r="AB294" i="25"/>
  <c r="AC294" i="25"/>
  <c r="AD294" i="25"/>
  <c r="AE294" i="25"/>
  <c r="AF294" i="25"/>
  <c r="AG294" i="25"/>
  <c r="AH294" i="25"/>
  <c r="S295" i="25"/>
  <c r="T295" i="25"/>
  <c r="U295" i="25"/>
  <c r="V295" i="25"/>
  <c r="W295" i="25"/>
  <c r="X295" i="25"/>
  <c r="Y295" i="25"/>
  <c r="Z295" i="25"/>
  <c r="AA295" i="25"/>
  <c r="AB295" i="25"/>
  <c r="AC295" i="25"/>
  <c r="AD295" i="25"/>
  <c r="AE295" i="25"/>
  <c r="AF295" i="25"/>
  <c r="AG295" i="25"/>
  <c r="AH295" i="25"/>
  <c r="S296" i="25"/>
  <c r="T296" i="25"/>
  <c r="U296" i="25"/>
  <c r="V296" i="25"/>
  <c r="W296" i="25"/>
  <c r="X296" i="25"/>
  <c r="Y296" i="25"/>
  <c r="Z296" i="25"/>
  <c r="AA296" i="25"/>
  <c r="AB296" i="25"/>
  <c r="AC296" i="25"/>
  <c r="AD296" i="25"/>
  <c r="AE296" i="25"/>
  <c r="AF296" i="25"/>
  <c r="AG296" i="25"/>
  <c r="AH296" i="25"/>
  <c r="S297" i="25"/>
  <c r="T297" i="25"/>
  <c r="U297" i="25"/>
  <c r="V297" i="25"/>
  <c r="W297" i="25"/>
  <c r="X297" i="25"/>
  <c r="Y297" i="25"/>
  <c r="Z297" i="25"/>
  <c r="AA297" i="25"/>
  <c r="AB297" i="25"/>
  <c r="AC297" i="25"/>
  <c r="AD297" i="25"/>
  <c r="AE297" i="25"/>
  <c r="AF297" i="25"/>
  <c r="AG297" i="25"/>
  <c r="AH297" i="25"/>
  <c r="S298" i="25"/>
  <c r="T298" i="25"/>
  <c r="U298" i="25"/>
  <c r="V298" i="25"/>
  <c r="W298" i="25"/>
  <c r="X298" i="25"/>
  <c r="Y298" i="25"/>
  <c r="Z298" i="25"/>
  <c r="AA298" i="25"/>
  <c r="AB298" i="25"/>
  <c r="AC298" i="25"/>
  <c r="AD298" i="25"/>
  <c r="AE298" i="25"/>
  <c r="AF298" i="25"/>
  <c r="AG298" i="25"/>
  <c r="AH298" i="25"/>
  <c r="S299" i="25"/>
  <c r="T299" i="25"/>
  <c r="U299" i="25"/>
  <c r="V299" i="25"/>
  <c r="W299" i="25"/>
  <c r="X299" i="25"/>
  <c r="Y299" i="25"/>
  <c r="Z299" i="25"/>
  <c r="AA299" i="25"/>
  <c r="AB299" i="25"/>
  <c r="AC299" i="25"/>
  <c r="AD299" i="25"/>
  <c r="AE299" i="25"/>
  <c r="AF299" i="25"/>
  <c r="AG299" i="25"/>
  <c r="AH299" i="25"/>
  <c r="S300" i="25"/>
  <c r="T300" i="25"/>
  <c r="U300" i="25"/>
  <c r="V300" i="25"/>
  <c r="W300" i="25"/>
  <c r="X300" i="25"/>
  <c r="Y300" i="25"/>
  <c r="Z300" i="25"/>
  <c r="AA300" i="25"/>
  <c r="AB300" i="25"/>
  <c r="AC300" i="25"/>
  <c r="AD300" i="25"/>
  <c r="AE300" i="25"/>
  <c r="AF300" i="25"/>
  <c r="AG300" i="25"/>
  <c r="AH300" i="25"/>
  <c r="S301" i="25"/>
  <c r="T301" i="25"/>
  <c r="U301" i="25"/>
  <c r="V301" i="25"/>
  <c r="W301" i="25"/>
  <c r="X301" i="25"/>
  <c r="Y301" i="25"/>
  <c r="Z301" i="25"/>
  <c r="AA301" i="25"/>
  <c r="AB301" i="25"/>
  <c r="AC301" i="25"/>
  <c r="AD301" i="25"/>
  <c r="AE301" i="25"/>
  <c r="AF301" i="25"/>
  <c r="AG301" i="25"/>
  <c r="AH301" i="25"/>
  <c r="S302" i="25"/>
  <c r="T302" i="25"/>
  <c r="U302" i="25"/>
  <c r="V302" i="25"/>
  <c r="W302" i="25"/>
  <c r="X302" i="25"/>
  <c r="Y302" i="25"/>
  <c r="Z302" i="25"/>
  <c r="AA302" i="25"/>
  <c r="AB302" i="25"/>
  <c r="AC302" i="25"/>
  <c r="AD302" i="25"/>
  <c r="AE302" i="25"/>
  <c r="AF302" i="25"/>
  <c r="AG302" i="25"/>
  <c r="AH302" i="25"/>
  <c r="S303" i="25"/>
  <c r="T303" i="25"/>
  <c r="U303" i="25"/>
  <c r="V303" i="25"/>
  <c r="W303" i="25"/>
  <c r="X303" i="25"/>
  <c r="Y303" i="25"/>
  <c r="Z303" i="25"/>
  <c r="AA303" i="25"/>
  <c r="AB303" i="25"/>
  <c r="AC303" i="25"/>
  <c r="AD303" i="25"/>
  <c r="AE303" i="25"/>
  <c r="AF303" i="25"/>
  <c r="AG303" i="25"/>
  <c r="AH303" i="25"/>
  <c r="S304" i="25"/>
  <c r="T304" i="25"/>
  <c r="U304" i="25"/>
  <c r="V304" i="25"/>
  <c r="W304" i="25"/>
  <c r="X304" i="25"/>
  <c r="Y304" i="25"/>
  <c r="Z304" i="25"/>
  <c r="AA304" i="25"/>
  <c r="AB304" i="25"/>
  <c r="AC304" i="25"/>
  <c r="AD304" i="25"/>
  <c r="AE304" i="25"/>
  <c r="AF304" i="25"/>
  <c r="AG304" i="25"/>
  <c r="AH304" i="25"/>
  <c r="S305" i="25"/>
  <c r="T305" i="25"/>
  <c r="U305" i="25"/>
  <c r="V305" i="25"/>
  <c r="W305" i="25"/>
  <c r="X305" i="25"/>
  <c r="Y305" i="25"/>
  <c r="Z305" i="25"/>
  <c r="AA305" i="25"/>
  <c r="AB305" i="25"/>
  <c r="AC305" i="25"/>
  <c r="AD305" i="25"/>
  <c r="AE305" i="25"/>
  <c r="AF305" i="25"/>
  <c r="AG305" i="25"/>
  <c r="AH305" i="25"/>
  <c r="S306" i="25"/>
  <c r="T306" i="25"/>
  <c r="U306" i="25"/>
  <c r="V306" i="25"/>
  <c r="W306" i="25"/>
  <c r="X306" i="25"/>
  <c r="Y306" i="25"/>
  <c r="Z306" i="25"/>
  <c r="AA306" i="25"/>
  <c r="AB306" i="25"/>
  <c r="AC306" i="25"/>
  <c r="AD306" i="25"/>
  <c r="AE306" i="25"/>
  <c r="AF306" i="25"/>
  <c r="AG306" i="25"/>
  <c r="AH306" i="25"/>
  <c r="S307" i="25"/>
  <c r="T307" i="25"/>
  <c r="U307" i="25"/>
  <c r="V307" i="25"/>
  <c r="W307" i="25"/>
  <c r="X307" i="25"/>
  <c r="Y307" i="25"/>
  <c r="Z307" i="25"/>
  <c r="AA307" i="25"/>
  <c r="AB307" i="25"/>
  <c r="AC307" i="25"/>
  <c r="AD307" i="25"/>
  <c r="AE307" i="25"/>
  <c r="AF307" i="25"/>
  <c r="AG307" i="25"/>
  <c r="AH307" i="25"/>
  <c r="S308" i="25"/>
  <c r="T308" i="25"/>
  <c r="U308" i="25"/>
  <c r="V308" i="25"/>
  <c r="W308" i="25"/>
  <c r="X308" i="25"/>
  <c r="Y308" i="25"/>
  <c r="Z308" i="25"/>
  <c r="AA308" i="25"/>
  <c r="AB308" i="25"/>
  <c r="AC308" i="25"/>
  <c r="AD308" i="25"/>
  <c r="AE308" i="25"/>
  <c r="AF308" i="25"/>
  <c r="AG308" i="25"/>
  <c r="AH308" i="25"/>
  <c r="S309" i="25"/>
  <c r="T309" i="25"/>
  <c r="U309" i="25"/>
  <c r="V309" i="25"/>
  <c r="W309" i="25"/>
  <c r="X309" i="25"/>
  <c r="Y309" i="25"/>
  <c r="Z309" i="25"/>
  <c r="AA309" i="25"/>
  <c r="AB309" i="25"/>
  <c r="AC309" i="25"/>
  <c r="AD309" i="25"/>
  <c r="AE309" i="25"/>
  <c r="AF309" i="25"/>
  <c r="AG309" i="25"/>
  <c r="AH309" i="25"/>
  <c r="S310" i="25"/>
  <c r="T310" i="25"/>
  <c r="U310" i="25"/>
  <c r="V310" i="25"/>
  <c r="W310" i="25"/>
  <c r="X310" i="25"/>
  <c r="Y310" i="25"/>
  <c r="Z310" i="25"/>
  <c r="AA310" i="25"/>
  <c r="AB310" i="25"/>
  <c r="AC310" i="25"/>
  <c r="AD310" i="25"/>
  <c r="AE310" i="25"/>
  <c r="AF310" i="25"/>
  <c r="AG310" i="25"/>
  <c r="AH310" i="25"/>
  <c r="S311" i="25"/>
  <c r="T311" i="25"/>
  <c r="U311" i="25"/>
  <c r="V311" i="25"/>
  <c r="W311" i="25"/>
  <c r="X311" i="25"/>
  <c r="Y311" i="25"/>
  <c r="Z311" i="25"/>
  <c r="AA311" i="25"/>
  <c r="AB311" i="25"/>
  <c r="AC311" i="25"/>
  <c r="AD311" i="25"/>
  <c r="AE311" i="25"/>
  <c r="AF311" i="25"/>
  <c r="AG311" i="25"/>
  <c r="AH311" i="25"/>
  <c r="S312" i="25"/>
  <c r="T312" i="25"/>
  <c r="U312" i="25"/>
  <c r="V312" i="25"/>
  <c r="W312" i="25"/>
  <c r="X312" i="25"/>
  <c r="Y312" i="25"/>
  <c r="Z312" i="25"/>
  <c r="AA312" i="25"/>
  <c r="AB312" i="25"/>
  <c r="AC312" i="25"/>
  <c r="AD312" i="25"/>
  <c r="AE312" i="25"/>
  <c r="AF312" i="25"/>
  <c r="AG312" i="25"/>
  <c r="AH312" i="25"/>
  <c r="S313" i="25"/>
  <c r="T313" i="25"/>
  <c r="U313" i="25"/>
  <c r="V313" i="25"/>
  <c r="W313" i="25"/>
  <c r="X313" i="25"/>
  <c r="Y313" i="25"/>
  <c r="Z313" i="25"/>
  <c r="AA313" i="25"/>
  <c r="AB313" i="25"/>
  <c r="AC313" i="25"/>
  <c r="AD313" i="25"/>
  <c r="AE313" i="25"/>
  <c r="AF313" i="25"/>
  <c r="AG313" i="25"/>
  <c r="AH313" i="25"/>
  <c r="S314" i="25"/>
  <c r="T314" i="25"/>
  <c r="U314" i="25"/>
  <c r="V314" i="25"/>
  <c r="W314" i="25"/>
  <c r="X314" i="25"/>
  <c r="Y314" i="25"/>
  <c r="Z314" i="25"/>
  <c r="AA314" i="25"/>
  <c r="AB314" i="25"/>
  <c r="AC314" i="25"/>
  <c r="AD314" i="25"/>
  <c r="AE314" i="25"/>
  <c r="AF314" i="25"/>
  <c r="AG314" i="25"/>
  <c r="AH314" i="25"/>
  <c r="S315" i="25"/>
  <c r="T315" i="25"/>
  <c r="U315" i="25"/>
  <c r="V315" i="25"/>
  <c r="W315" i="25"/>
  <c r="X315" i="25"/>
  <c r="Y315" i="25"/>
  <c r="Z315" i="25"/>
  <c r="AA315" i="25"/>
  <c r="AB315" i="25"/>
  <c r="AC315" i="25"/>
  <c r="AD315" i="25"/>
  <c r="AE315" i="25"/>
  <c r="AF315" i="25"/>
  <c r="AG315" i="25"/>
  <c r="AH315" i="25"/>
  <c r="S316" i="25"/>
  <c r="T316" i="25"/>
  <c r="U316" i="25"/>
  <c r="V316" i="25"/>
  <c r="W316" i="25"/>
  <c r="X316" i="25"/>
  <c r="Y316" i="25"/>
  <c r="Z316" i="25"/>
  <c r="AA316" i="25"/>
  <c r="AB316" i="25"/>
  <c r="AC316" i="25"/>
  <c r="AD316" i="25"/>
  <c r="AE316" i="25"/>
  <c r="AF316" i="25"/>
  <c r="AG316" i="25"/>
  <c r="AH316" i="25"/>
  <c r="S317" i="25"/>
  <c r="T317" i="25"/>
  <c r="U317" i="25"/>
  <c r="V317" i="25"/>
  <c r="W317" i="25"/>
  <c r="X317" i="25"/>
  <c r="Y317" i="25"/>
  <c r="Z317" i="25"/>
  <c r="AA317" i="25"/>
  <c r="AB317" i="25"/>
  <c r="AC317" i="25"/>
  <c r="AD317" i="25"/>
  <c r="AE317" i="25"/>
  <c r="AF317" i="25"/>
  <c r="AG317" i="25"/>
  <c r="AH317" i="25"/>
  <c r="S318" i="25"/>
  <c r="T318" i="25"/>
  <c r="U318" i="25"/>
  <c r="V318" i="25"/>
  <c r="W318" i="25"/>
  <c r="X318" i="25"/>
  <c r="Y318" i="25"/>
  <c r="Z318" i="25"/>
  <c r="AA318" i="25"/>
  <c r="AB318" i="25"/>
  <c r="AC318" i="25"/>
  <c r="AD318" i="25"/>
  <c r="AE318" i="25"/>
  <c r="AF318" i="25"/>
  <c r="AG318" i="25"/>
  <c r="AH318" i="25"/>
  <c r="S319" i="25"/>
  <c r="T319" i="25"/>
  <c r="U319" i="25"/>
  <c r="V319" i="25"/>
  <c r="W319" i="25"/>
  <c r="X319" i="25"/>
  <c r="Y319" i="25"/>
  <c r="Z319" i="25"/>
  <c r="AA319" i="25"/>
  <c r="AB319" i="25"/>
  <c r="AC319" i="25"/>
  <c r="AD319" i="25"/>
  <c r="AE319" i="25"/>
  <c r="AF319" i="25"/>
  <c r="AG319" i="25"/>
  <c r="AH319" i="25"/>
  <c r="S320" i="25"/>
  <c r="T320" i="25"/>
  <c r="U320" i="25"/>
  <c r="V320" i="25"/>
  <c r="W320" i="25"/>
  <c r="X320" i="25"/>
  <c r="Y320" i="25"/>
  <c r="Z320" i="25"/>
  <c r="AA320" i="25"/>
  <c r="AB320" i="25"/>
  <c r="AC320" i="25"/>
  <c r="AD320" i="25"/>
  <c r="AE320" i="25"/>
  <c r="AF320" i="25"/>
  <c r="AG320" i="25"/>
  <c r="AH320" i="25"/>
  <c r="S321" i="25"/>
  <c r="T321" i="25"/>
  <c r="U321" i="25"/>
  <c r="V321" i="25"/>
  <c r="W321" i="25"/>
  <c r="X321" i="25"/>
  <c r="Y321" i="25"/>
  <c r="Z321" i="25"/>
  <c r="AA321" i="25"/>
  <c r="AB321" i="25"/>
  <c r="AC321" i="25"/>
  <c r="AD321" i="25"/>
  <c r="AE321" i="25"/>
  <c r="AF321" i="25"/>
  <c r="AG321" i="25"/>
  <c r="AH321" i="25"/>
  <c r="S322" i="25"/>
  <c r="T322" i="25"/>
  <c r="U322" i="25"/>
  <c r="V322" i="25"/>
  <c r="W322" i="25"/>
  <c r="X322" i="25"/>
  <c r="Y322" i="25"/>
  <c r="Z322" i="25"/>
  <c r="AA322" i="25"/>
  <c r="AB322" i="25"/>
  <c r="AC322" i="25"/>
  <c r="AD322" i="25"/>
  <c r="AE322" i="25"/>
  <c r="AF322" i="25"/>
  <c r="AG322" i="25"/>
  <c r="AH322" i="25"/>
  <c r="S323" i="25"/>
  <c r="T323" i="25"/>
  <c r="U323" i="25"/>
  <c r="V323" i="25"/>
  <c r="W323" i="25"/>
  <c r="X323" i="25"/>
  <c r="Y323" i="25"/>
  <c r="Z323" i="25"/>
  <c r="AA323" i="25"/>
  <c r="AB323" i="25"/>
  <c r="AC323" i="25"/>
  <c r="AD323" i="25"/>
  <c r="AE323" i="25"/>
  <c r="AF323" i="25"/>
  <c r="AG323" i="25"/>
  <c r="AH323" i="25"/>
  <c r="S324" i="25"/>
  <c r="T324" i="25"/>
  <c r="U324" i="25"/>
  <c r="V324" i="25"/>
  <c r="W324" i="25"/>
  <c r="X324" i="25"/>
  <c r="Y324" i="25"/>
  <c r="Z324" i="25"/>
  <c r="AA324" i="25"/>
  <c r="AB324" i="25"/>
  <c r="AC324" i="25"/>
  <c r="AD324" i="25"/>
  <c r="AE324" i="25"/>
  <c r="AF324" i="25"/>
  <c r="AG324" i="25"/>
  <c r="AH324" i="25"/>
  <c r="S325" i="25"/>
  <c r="T325" i="25"/>
  <c r="U325" i="25"/>
  <c r="V325" i="25"/>
  <c r="W325" i="25"/>
  <c r="X325" i="25"/>
  <c r="Y325" i="25"/>
  <c r="Z325" i="25"/>
  <c r="AA325" i="25"/>
  <c r="AB325" i="25"/>
  <c r="AC325" i="25"/>
  <c r="AD325" i="25"/>
  <c r="AE325" i="25"/>
  <c r="AF325" i="25"/>
  <c r="AG325" i="25"/>
  <c r="AH325" i="25"/>
  <c r="S326" i="25"/>
  <c r="T326" i="25"/>
  <c r="U326" i="25"/>
  <c r="V326" i="25"/>
  <c r="W326" i="25"/>
  <c r="X326" i="25"/>
  <c r="Y326" i="25"/>
  <c r="Z326" i="25"/>
  <c r="AA326" i="25"/>
  <c r="AB326" i="25"/>
  <c r="AC326" i="25"/>
  <c r="AD326" i="25"/>
  <c r="AE326" i="25"/>
  <c r="AF326" i="25"/>
  <c r="AG326" i="25"/>
  <c r="AH326" i="25"/>
  <c r="S327" i="25"/>
  <c r="T327" i="25"/>
  <c r="U327" i="25"/>
  <c r="V327" i="25"/>
  <c r="W327" i="25"/>
  <c r="X327" i="25"/>
  <c r="Y327" i="25"/>
  <c r="Z327" i="25"/>
  <c r="AA327" i="25"/>
  <c r="AB327" i="25"/>
  <c r="AC327" i="25"/>
  <c r="AD327" i="25"/>
  <c r="AE327" i="25"/>
  <c r="AF327" i="25"/>
  <c r="AG327" i="25"/>
  <c r="AH327" i="25"/>
  <c r="S328" i="25"/>
  <c r="T328" i="25"/>
  <c r="U328" i="25"/>
  <c r="V328" i="25"/>
  <c r="W328" i="25"/>
  <c r="X328" i="25"/>
  <c r="Y328" i="25"/>
  <c r="Z328" i="25"/>
  <c r="AA328" i="25"/>
  <c r="AB328" i="25"/>
  <c r="AC328" i="25"/>
  <c r="AD328" i="25"/>
  <c r="AE328" i="25"/>
  <c r="AF328" i="25"/>
  <c r="AG328" i="25"/>
  <c r="AH328" i="25"/>
  <c r="S329" i="25"/>
  <c r="T329" i="25"/>
  <c r="U329" i="25"/>
  <c r="V329" i="25"/>
  <c r="W329" i="25"/>
  <c r="X329" i="25"/>
  <c r="Y329" i="25"/>
  <c r="Z329" i="25"/>
  <c r="AA329" i="25"/>
  <c r="AB329" i="25"/>
  <c r="AC329" i="25"/>
  <c r="AD329" i="25"/>
  <c r="AE329" i="25"/>
  <c r="AF329" i="25"/>
  <c r="AG329" i="25"/>
  <c r="AH329" i="25"/>
  <c r="S330" i="25"/>
  <c r="T330" i="25"/>
  <c r="U330" i="25"/>
  <c r="V330" i="25"/>
  <c r="W330" i="25"/>
  <c r="X330" i="25"/>
  <c r="Y330" i="25"/>
  <c r="Z330" i="25"/>
  <c r="AA330" i="25"/>
  <c r="AB330" i="25"/>
  <c r="AC330" i="25"/>
  <c r="AD330" i="25"/>
  <c r="AE330" i="25"/>
  <c r="AF330" i="25"/>
  <c r="AG330" i="25"/>
  <c r="AH330" i="25"/>
  <c r="S331" i="25"/>
  <c r="T331" i="25"/>
  <c r="U331" i="25"/>
  <c r="V331" i="25"/>
  <c r="W331" i="25"/>
  <c r="X331" i="25"/>
  <c r="Y331" i="25"/>
  <c r="Z331" i="25"/>
  <c r="AA331" i="25"/>
  <c r="AB331" i="25"/>
  <c r="AC331" i="25"/>
  <c r="AD331" i="25"/>
  <c r="AE331" i="25"/>
  <c r="AF331" i="25"/>
  <c r="AG331" i="25"/>
  <c r="AH331" i="25"/>
  <c r="S332" i="25"/>
  <c r="T332" i="25"/>
  <c r="U332" i="25"/>
  <c r="V332" i="25"/>
  <c r="W332" i="25"/>
  <c r="X332" i="25"/>
  <c r="Y332" i="25"/>
  <c r="Z332" i="25"/>
  <c r="AA332" i="25"/>
  <c r="AB332" i="25"/>
  <c r="AC332" i="25"/>
  <c r="AD332" i="25"/>
  <c r="AE332" i="25"/>
  <c r="AF332" i="25"/>
  <c r="AG332" i="25"/>
  <c r="AH332" i="25"/>
  <c r="S333" i="25"/>
  <c r="T333" i="25"/>
  <c r="U333" i="25"/>
  <c r="V333" i="25"/>
  <c r="W333" i="25"/>
  <c r="X333" i="25"/>
  <c r="Y333" i="25"/>
  <c r="Z333" i="25"/>
  <c r="AA333" i="25"/>
  <c r="AB333" i="25"/>
  <c r="AC333" i="25"/>
  <c r="AD333" i="25"/>
  <c r="AE333" i="25"/>
  <c r="AF333" i="25"/>
  <c r="AG333" i="25"/>
  <c r="AH333" i="25"/>
  <c r="S334" i="25"/>
  <c r="T334" i="25"/>
  <c r="U334" i="25"/>
  <c r="V334" i="25"/>
  <c r="W334" i="25"/>
  <c r="X334" i="25"/>
  <c r="Y334" i="25"/>
  <c r="Z334" i="25"/>
  <c r="AA334" i="25"/>
  <c r="AB334" i="25"/>
  <c r="AC334" i="25"/>
  <c r="AD334" i="25"/>
  <c r="AE334" i="25"/>
  <c r="AF334" i="25"/>
  <c r="AG334" i="25"/>
  <c r="AH334" i="25"/>
  <c r="S335" i="25"/>
  <c r="T335" i="25"/>
  <c r="U335" i="25"/>
  <c r="V335" i="25"/>
  <c r="W335" i="25"/>
  <c r="X335" i="25"/>
  <c r="Y335" i="25"/>
  <c r="Z335" i="25"/>
  <c r="AA335" i="25"/>
  <c r="AB335" i="25"/>
  <c r="AC335" i="25"/>
  <c r="AD335" i="25"/>
  <c r="AE335" i="25"/>
  <c r="AF335" i="25"/>
  <c r="AG335" i="25"/>
  <c r="AH335" i="25"/>
  <c r="S336" i="25"/>
  <c r="T336" i="25"/>
  <c r="U336" i="25"/>
  <c r="V336" i="25"/>
  <c r="W336" i="25"/>
  <c r="X336" i="25"/>
  <c r="Y336" i="25"/>
  <c r="Z336" i="25"/>
  <c r="AA336" i="25"/>
  <c r="AB336" i="25"/>
  <c r="AC336" i="25"/>
  <c r="AD336" i="25"/>
  <c r="AE336" i="25"/>
  <c r="AF336" i="25"/>
  <c r="AG336" i="25"/>
  <c r="AH336" i="25"/>
  <c r="S337" i="25"/>
  <c r="T337" i="25"/>
  <c r="U337" i="25"/>
  <c r="V337" i="25"/>
  <c r="W337" i="25"/>
  <c r="X337" i="25"/>
  <c r="Y337" i="25"/>
  <c r="Z337" i="25"/>
  <c r="AA337" i="25"/>
  <c r="AB337" i="25"/>
  <c r="AC337" i="25"/>
  <c r="AD337" i="25"/>
  <c r="AE337" i="25"/>
  <c r="AF337" i="25"/>
  <c r="AG337" i="25"/>
  <c r="AH337" i="25"/>
  <c r="S338" i="25"/>
  <c r="T338" i="25"/>
  <c r="U338" i="25"/>
  <c r="V338" i="25"/>
  <c r="W338" i="25"/>
  <c r="X338" i="25"/>
  <c r="Y338" i="25"/>
  <c r="Z338" i="25"/>
  <c r="AA338" i="25"/>
  <c r="AB338" i="25"/>
  <c r="AC338" i="25"/>
  <c r="AD338" i="25"/>
  <c r="AE338" i="25"/>
  <c r="AF338" i="25"/>
  <c r="AG338" i="25"/>
  <c r="AH338" i="25"/>
  <c r="S339" i="25"/>
  <c r="T339" i="25"/>
  <c r="U339" i="25"/>
  <c r="V339" i="25"/>
  <c r="W339" i="25"/>
  <c r="X339" i="25"/>
  <c r="Y339" i="25"/>
  <c r="Z339" i="25"/>
  <c r="AA339" i="25"/>
  <c r="AB339" i="25"/>
  <c r="AC339" i="25"/>
  <c r="AD339" i="25"/>
  <c r="AE339" i="25"/>
  <c r="AF339" i="25"/>
  <c r="AG339" i="25"/>
  <c r="AH339" i="25"/>
  <c r="S340" i="25"/>
  <c r="T340" i="25"/>
  <c r="U340" i="25"/>
  <c r="V340" i="25"/>
  <c r="W340" i="25"/>
  <c r="X340" i="25"/>
  <c r="Y340" i="25"/>
  <c r="Z340" i="25"/>
  <c r="AA340" i="25"/>
  <c r="AB340" i="25"/>
  <c r="AC340" i="25"/>
  <c r="AD340" i="25"/>
  <c r="AE340" i="25"/>
  <c r="AF340" i="25"/>
  <c r="AG340" i="25"/>
  <c r="AH340" i="25"/>
  <c r="S341" i="25"/>
  <c r="T341" i="25"/>
  <c r="U341" i="25"/>
  <c r="V341" i="25"/>
  <c r="W341" i="25"/>
  <c r="X341" i="25"/>
  <c r="Y341" i="25"/>
  <c r="Z341" i="25"/>
  <c r="AA341" i="25"/>
  <c r="AB341" i="25"/>
  <c r="AC341" i="25"/>
  <c r="AD341" i="25"/>
  <c r="AE341" i="25"/>
  <c r="AF341" i="25"/>
  <c r="AG341" i="25"/>
  <c r="AH341" i="25"/>
  <c r="S342" i="25"/>
  <c r="T342" i="25"/>
  <c r="U342" i="25"/>
  <c r="V342" i="25"/>
  <c r="W342" i="25"/>
  <c r="X342" i="25"/>
  <c r="Y342" i="25"/>
  <c r="Z342" i="25"/>
  <c r="AA342" i="25"/>
  <c r="AB342" i="25"/>
  <c r="AC342" i="25"/>
  <c r="AD342" i="25"/>
  <c r="AE342" i="25"/>
  <c r="AF342" i="25"/>
  <c r="AG342" i="25"/>
  <c r="AH342" i="25"/>
  <c r="S343" i="25"/>
  <c r="T343" i="25"/>
  <c r="U343" i="25"/>
  <c r="V343" i="25"/>
  <c r="W343" i="25"/>
  <c r="X343" i="25"/>
  <c r="Y343" i="25"/>
  <c r="Z343" i="25"/>
  <c r="AA343" i="25"/>
  <c r="AB343" i="25"/>
  <c r="AC343" i="25"/>
  <c r="AD343" i="25"/>
  <c r="AE343" i="25"/>
  <c r="AF343" i="25"/>
  <c r="AG343" i="25"/>
  <c r="AH343" i="25"/>
  <c r="S344" i="25"/>
  <c r="T344" i="25"/>
  <c r="U344" i="25"/>
  <c r="V344" i="25"/>
  <c r="W344" i="25"/>
  <c r="X344" i="25"/>
  <c r="Y344" i="25"/>
  <c r="Z344" i="25"/>
  <c r="AA344" i="25"/>
  <c r="AB344" i="25"/>
  <c r="AC344" i="25"/>
  <c r="AD344" i="25"/>
  <c r="AE344" i="25"/>
  <c r="AF344" i="25"/>
  <c r="AG344" i="25"/>
  <c r="AH344" i="25"/>
  <c r="S345" i="25"/>
  <c r="T345" i="25"/>
  <c r="U345" i="25"/>
  <c r="V345" i="25"/>
  <c r="W345" i="25"/>
  <c r="X345" i="25"/>
  <c r="Y345" i="25"/>
  <c r="Z345" i="25"/>
  <c r="AA345" i="25"/>
  <c r="AB345" i="25"/>
  <c r="AC345" i="25"/>
  <c r="AD345" i="25"/>
  <c r="AE345" i="25"/>
  <c r="AF345" i="25"/>
  <c r="AG345" i="25"/>
  <c r="AH345" i="25"/>
  <c r="S346" i="25"/>
  <c r="T346" i="25"/>
  <c r="U346" i="25"/>
  <c r="V346" i="25"/>
  <c r="W346" i="25"/>
  <c r="X346" i="25"/>
  <c r="Y346" i="25"/>
  <c r="Z346" i="25"/>
  <c r="AA346" i="25"/>
  <c r="AB346" i="25"/>
  <c r="AC346" i="25"/>
  <c r="AD346" i="25"/>
  <c r="AE346" i="25"/>
  <c r="AF346" i="25"/>
  <c r="AG346" i="25"/>
  <c r="AH346" i="25"/>
  <c r="S347" i="25"/>
  <c r="T347" i="25"/>
  <c r="U347" i="25"/>
  <c r="V347" i="25"/>
  <c r="W347" i="25"/>
  <c r="X347" i="25"/>
  <c r="Y347" i="25"/>
  <c r="Z347" i="25"/>
  <c r="AA347" i="25"/>
  <c r="AB347" i="25"/>
  <c r="AC347" i="25"/>
  <c r="AD347" i="25"/>
  <c r="AE347" i="25"/>
  <c r="AF347" i="25"/>
  <c r="AG347" i="25"/>
  <c r="AH347" i="25"/>
  <c r="S348" i="25"/>
  <c r="T348" i="25"/>
  <c r="U348" i="25"/>
  <c r="V348" i="25"/>
  <c r="W348" i="25"/>
  <c r="X348" i="25"/>
  <c r="Y348" i="25"/>
  <c r="Z348" i="25"/>
  <c r="AA348" i="25"/>
  <c r="AB348" i="25"/>
  <c r="AC348" i="25"/>
  <c r="AD348" i="25"/>
  <c r="AE348" i="25"/>
  <c r="AF348" i="25"/>
  <c r="AG348" i="25"/>
  <c r="AH348" i="25"/>
  <c r="S349" i="25"/>
  <c r="T349" i="25"/>
  <c r="U349" i="25"/>
  <c r="V349" i="25"/>
  <c r="W349" i="25"/>
  <c r="X349" i="25"/>
  <c r="Y349" i="25"/>
  <c r="Z349" i="25"/>
  <c r="AA349" i="25"/>
  <c r="AB349" i="25"/>
  <c r="AC349" i="25"/>
  <c r="AD349" i="25"/>
  <c r="AE349" i="25"/>
  <c r="AF349" i="25"/>
  <c r="AG349" i="25"/>
  <c r="AH349" i="25"/>
  <c r="S350" i="25"/>
  <c r="T350" i="25"/>
  <c r="U350" i="25"/>
  <c r="V350" i="25"/>
  <c r="W350" i="25"/>
  <c r="X350" i="25"/>
  <c r="Y350" i="25"/>
  <c r="Z350" i="25"/>
  <c r="AA350" i="25"/>
  <c r="AB350" i="25"/>
  <c r="AC350" i="25"/>
  <c r="AD350" i="25"/>
  <c r="AE350" i="25"/>
  <c r="AF350" i="25"/>
  <c r="AG350" i="25"/>
  <c r="AH350" i="25"/>
  <c r="S351" i="25"/>
  <c r="T351" i="25"/>
  <c r="U351" i="25"/>
  <c r="V351" i="25"/>
  <c r="W351" i="25"/>
  <c r="X351" i="25"/>
  <c r="Y351" i="25"/>
  <c r="Z351" i="25"/>
  <c r="AA351" i="25"/>
  <c r="AB351" i="25"/>
  <c r="AC351" i="25"/>
  <c r="AD351" i="25"/>
  <c r="AE351" i="25"/>
  <c r="AF351" i="25"/>
  <c r="AG351" i="25"/>
  <c r="AH351" i="25"/>
  <c r="S352" i="25"/>
  <c r="T352" i="25"/>
  <c r="U352" i="25"/>
  <c r="V352" i="25"/>
  <c r="W352" i="25"/>
  <c r="X352" i="25"/>
  <c r="Y352" i="25"/>
  <c r="Z352" i="25"/>
  <c r="AA352" i="25"/>
  <c r="AB352" i="25"/>
  <c r="AC352" i="25"/>
  <c r="AD352" i="25"/>
  <c r="AE352" i="25"/>
  <c r="AF352" i="25"/>
  <c r="AG352" i="25"/>
  <c r="AH352" i="25"/>
  <c r="S353" i="25"/>
  <c r="T353" i="25"/>
  <c r="U353" i="25"/>
  <c r="V353" i="25"/>
  <c r="W353" i="25"/>
  <c r="X353" i="25"/>
  <c r="Y353" i="25"/>
  <c r="Z353" i="25"/>
  <c r="AA353" i="25"/>
  <c r="AB353" i="25"/>
  <c r="AC353" i="25"/>
  <c r="AD353" i="25"/>
  <c r="AE353" i="25"/>
  <c r="AF353" i="25"/>
  <c r="AG353" i="25"/>
  <c r="AH353" i="25"/>
  <c r="S354" i="25"/>
  <c r="T354" i="25"/>
  <c r="U354" i="25"/>
  <c r="V354" i="25"/>
  <c r="W354" i="25"/>
  <c r="X354" i="25"/>
  <c r="Y354" i="25"/>
  <c r="Z354" i="25"/>
  <c r="AA354" i="25"/>
  <c r="AB354" i="25"/>
  <c r="AC354" i="25"/>
  <c r="AD354" i="25"/>
  <c r="AE354" i="25"/>
  <c r="AF354" i="25"/>
  <c r="AG354" i="25"/>
  <c r="AH354" i="25"/>
  <c r="S355" i="25"/>
  <c r="T355" i="25"/>
  <c r="U355" i="25"/>
  <c r="V355" i="25"/>
  <c r="W355" i="25"/>
  <c r="X355" i="25"/>
  <c r="Y355" i="25"/>
  <c r="Z355" i="25"/>
  <c r="AA355" i="25"/>
  <c r="AB355" i="25"/>
  <c r="AC355" i="25"/>
  <c r="AD355" i="25"/>
  <c r="AE355" i="25"/>
  <c r="AF355" i="25"/>
  <c r="AG355" i="25"/>
  <c r="AH355" i="25"/>
  <c r="S356" i="25"/>
  <c r="T356" i="25"/>
  <c r="U356" i="25"/>
  <c r="V356" i="25"/>
  <c r="W356" i="25"/>
  <c r="X356" i="25"/>
  <c r="Y356" i="25"/>
  <c r="Z356" i="25"/>
  <c r="AA356" i="25"/>
  <c r="AB356" i="25"/>
  <c r="AC356" i="25"/>
  <c r="AD356" i="25"/>
  <c r="AE356" i="25"/>
  <c r="AF356" i="25"/>
  <c r="AG356" i="25"/>
  <c r="AH356" i="25"/>
  <c r="S357" i="25"/>
  <c r="T357" i="25"/>
  <c r="U357" i="25"/>
  <c r="V357" i="25"/>
  <c r="W357" i="25"/>
  <c r="X357" i="25"/>
  <c r="Y357" i="25"/>
  <c r="Z357" i="25"/>
  <c r="AA357" i="25"/>
  <c r="AB357" i="25"/>
  <c r="AC357" i="25"/>
  <c r="AD357" i="25"/>
  <c r="AE357" i="25"/>
  <c r="AF357" i="25"/>
  <c r="AG357" i="25"/>
  <c r="AH357" i="25"/>
  <c r="S358" i="25"/>
  <c r="T358" i="25"/>
  <c r="U358" i="25"/>
  <c r="V358" i="25"/>
  <c r="W358" i="25"/>
  <c r="X358" i="25"/>
  <c r="Y358" i="25"/>
  <c r="Z358" i="25"/>
  <c r="AA358" i="25"/>
  <c r="AB358" i="25"/>
  <c r="AC358" i="25"/>
  <c r="AD358" i="25"/>
  <c r="AE358" i="25"/>
  <c r="AF358" i="25"/>
  <c r="AG358" i="25"/>
  <c r="AH358" i="25"/>
  <c r="S359" i="25"/>
  <c r="T359" i="25"/>
  <c r="U359" i="25"/>
  <c r="V359" i="25"/>
  <c r="W359" i="25"/>
  <c r="X359" i="25"/>
  <c r="Y359" i="25"/>
  <c r="Z359" i="25"/>
  <c r="AA359" i="25"/>
  <c r="AB359" i="25"/>
  <c r="AC359" i="25"/>
  <c r="AD359" i="25"/>
  <c r="AE359" i="25"/>
  <c r="AF359" i="25"/>
  <c r="AG359" i="25"/>
  <c r="AH359" i="25"/>
  <c r="S360" i="25"/>
  <c r="T360" i="25"/>
  <c r="U360" i="25"/>
  <c r="V360" i="25"/>
  <c r="W360" i="25"/>
  <c r="X360" i="25"/>
  <c r="Y360" i="25"/>
  <c r="Z360" i="25"/>
  <c r="AA360" i="25"/>
  <c r="AB360" i="25"/>
  <c r="AC360" i="25"/>
  <c r="AD360" i="25"/>
  <c r="AE360" i="25"/>
  <c r="AF360" i="25"/>
  <c r="AG360" i="25"/>
  <c r="AH360" i="25"/>
  <c r="S361" i="25"/>
  <c r="T361" i="25"/>
  <c r="U361" i="25"/>
  <c r="V361" i="25"/>
  <c r="W361" i="25"/>
  <c r="X361" i="25"/>
  <c r="Y361" i="25"/>
  <c r="Z361" i="25"/>
  <c r="AA361" i="25"/>
  <c r="AB361" i="25"/>
  <c r="AC361" i="25"/>
  <c r="AD361" i="25"/>
  <c r="AE361" i="25"/>
  <c r="AF361" i="25"/>
  <c r="AG361" i="25"/>
  <c r="AH361" i="25"/>
  <c r="S362" i="25"/>
  <c r="T362" i="25"/>
  <c r="U362" i="25"/>
  <c r="V362" i="25"/>
  <c r="W362" i="25"/>
  <c r="X362" i="25"/>
  <c r="Y362" i="25"/>
  <c r="Z362" i="25"/>
  <c r="AA362" i="25"/>
  <c r="AB362" i="25"/>
  <c r="AC362" i="25"/>
  <c r="AD362" i="25"/>
  <c r="AE362" i="25"/>
  <c r="AF362" i="25"/>
  <c r="AG362" i="25"/>
  <c r="AH362" i="25"/>
  <c r="S363" i="25"/>
  <c r="T363" i="25"/>
  <c r="U363" i="25"/>
  <c r="V363" i="25"/>
  <c r="W363" i="25"/>
  <c r="X363" i="25"/>
  <c r="Y363" i="25"/>
  <c r="Z363" i="25"/>
  <c r="AA363" i="25"/>
  <c r="AB363" i="25"/>
  <c r="AC363" i="25"/>
  <c r="AD363" i="25"/>
  <c r="AE363" i="25"/>
  <c r="AF363" i="25"/>
  <c r="AG363" i="25"/>
  <c r="AH363" i="25"/>
  <c r="S364" i="25"/>
  <c r="T364" i="25"/>
  <c r="U364" i="25"/>
  <c r="V364" i="25"/>
  <c r="W364" i="25"/>
  <c r="X364" i="25"/>
  <c r="Y364" i="25"/>
  <c r="Z364" i="25"/>
  <c r="AA364" i="25"/>
  <c r="AB364" i="25"/>
  <c r="AC364" i="25"/>
  <c r="AD364" i="25"/>
  <c r="AE364" i="25"/>
  <c r="AF364" i="25"/>
  <c r="AG364" i="25"/>
  <c r="AH364" i="25"/>
  <c r="S365" i="25"/>
  <c r="T365" i="25"/>
  <c r="U365" i="25"/>
  <c r="V365" i="25"/>
  <c r="W365" i="25"/>
  <c r="X365" i="25"/>
  <c r="Y365" i="25"/>
  <c r="Z365" i="25"/>
  <c r="AA365" i="25"/>
  <c r="AB365" i="25"/>
  <c r="AC365" i="25"/>
  <c r="AD365" i="25"/>
  <c r="AE365" i="25"/>
  <c r="AF365" i="25"/>
  <c r="AG365" i="25"/>
  <c r="AH365" i="25"/>
  <c r="S366" i="25"/>
  <c r="T366" i="25"/>
  <c r="U366" i="25"/>
  <c r="V366" i="25"/>
  <c r="W366" i="25"/>
  <c r="X366" i="25"/>
  <c r="Y366" i="25"/>
  <c r="Z366" i="25"/>
  <c r="AA366" i="25"/>
  <c r="AB366" i="25"/>
  <c r="AC366" i="25"/>
  <c r="AD366" i="25"/>
  <c r="AE366" i="25"/>
  <c r="AF366" i="25"/>
  <c r="AG366" i="25"/>
  <c r="AH366" i="25"/>
  <c r="S367" i="25"/>
  <c r="T367" i="25"/>
  <c r="U367" i="25"/>
  <c r="V367" i="25"/>
  <c r="W367" i="25"/>
  <c r="X367" i="25"/>
  <c r="Y367" i="25"/>
  <c r="Z367" i="25"/>
  <c r="AA367" i="25"/>
  <c r="AB367" i="25"/>
  <c r="AC367" i="25"/>
  <c r="AD367" i="25"/>
  <c r="AE367" i="25"/>
  <c r="AF367" i="25"/>
  <c r="AG367" i="25"/>
  <c r="AH367" i="25"/>
  <c r="S368" i="25"/>
  <c r="T368" i="25"/>
  <c r="U368" i="25"/>
  <c r="V368" i="25"/>
  <c r="W368" i="25"/>
  <c r="X368" i="25"/>
  <c r="Y368" i="25"/>
  <c r="Z368" i="25"/>
  <c r="AA368" i="25"/>
  <c r="AB368" i="25"/>
  <c r="AC368" i="25"/>
  <c r="AD368" i="25"/>
  <c r="AE368" i="25"/>
  <c r="AF368" i="25"/>
  <c r="AG368" i="25"/>
  <c r="AH368" i="25"/>
  <c r="S369" i="25"/>
  <c r="T369" i="25"/>
  <c r="U369" i="25"/>
  <c r="V369" i="25"/>
  <c r="W369" i="25"/>
  <c r="X369" i="25"/>
  <c r="Y369" i="25"/>
  <c r="Z369" i="25"/>
  <c r="AA369" i="25"/>
  <c r="AB369" i="25"/>
  <c r="AC369" i="25"/>
  <c r="AD369" i="25"/>
  <c r="AE369" i="25"/>
  <c r="AF369" i="25"/>
  <c r="AG369" i="25"/>
  <c r="AH369" i="25"/>
  <c r="S370" i="25"/>
  <c r="T370" i="25"/>
  <c r="U370" i="25"/>
  <c r="V370" i="25"/>
  <c r="W370" i="25"/>
  <c r="X370" i="25"/>
  <c r="Y370" i="25"/>
  <c r="Z370" i="25"/>
  <c r="AA370" i="25"/>
  <c r="AB370" i="25"/>
  <c r="AC370" i="25"/>
  <c r="AD370" i="25"/>
  <c r="AE370" i="25"/>
  <c r="AF370" i="25"/>
  <c r="AG370" i="25"/>
  <c r="AH370" i="25"/>
  <c r="S371" i="25"/>
  <c r="T371" i="25"/>
  <c r="U371" i="25"/>
  <c r="V371" i="25"/>
  <c r="W371" i="25"/>
  <c r="X371" i="25"/>
  <c r="Y371" i="25"/>
  <c r="Z371" i="25"/>
  <c r="AA371" i="25"/>
  <c r="AB371" i="25"/>
  <c r="AC371" i="25"/>
  <c r="AD371" i="25"/>
  <c r="AE371" i="25"/>
  <c r="AF371" i="25"/>
  <c r="AG371" i="25"/>
  <c r="AH371" i="25"/>
  <c r="S372" i="25"/>
  <c r="T372" i="25"/>
  <c r="U372" i="25"/>
  <c r="V372" i="25"/>
  <c r="W372" i="25"/>
  <c r="X372" i="25"/>
  <c r="Y372" i="25"/>
  <c r="Z372" i="25"/>
  <c r="AA372" i="25"/>
  <c r="AB372" i="25"/>
  <c r="AC372" i="25"/>
  <c r="AD372" i="25"/>
  <c r="AE372" i="25"/>
  <c r="AF372" i="25"/>
  <c r="AG372" i="25"/>
  <c r="AH372" i="25"/>
  <c r="S373" i="25"/>
  <c r="T373" i="25"/>
  <c r="U373" i="25"/>
  <c r="V373" i="25"/>
  <c r="W373" i="25"/>
  <c r="X373" i="25"/>
  <c r="Y373" i="25"/>
  <c r="Z373" i="25"/>
  <c r="AA373" i="25"/>
  <c r="AB373" i="25"/>
  <c r="AC373" i="25"/>
  <c r="AD373" i="25"/>
  <c r="AE373" i="25"/>
  <c r="AF373" i="25"/>
  <c r="AG373" i="25"/>
  <c r="AH373" i="25"/>
  <c r="S374" i="25"/>
  <c r="T374" i="25"/>
  <c r="U374" i="25"/>
  <c r="V374" i="25"/>
  <c r="W374" i="25"/>
  <c r="X374" i="25"/>
  <c r="Y374" i="25"/>
  <c r="Z374" i="25"/>
  <c r="AA374" i="25"/>
  <c r="AB374" i="25"/>
  <c r="AC374" i="25"/>
  <c r="AD374" i="25"/>
  <c r="AE374" i="25"/>
  <c r="AF374" i="25"/>
  <c r="AG374" i="25"/>
  <c r="AH374" i="25"/>
  <c r="S375" i="25"/>
  <c r="T375" i="25"/>
  <c r="U375" i="25"/>
  <c r="V375" i="25"/>
  <c r="W375" i="25"/>
  <c r="X375" i="25"/>
  <c r="Y375" i="25"/>
  <c r="Z375" i="25"/>
  <c r="AA375" i="25"/>
  <c r="AB375" i="25"/>
  <c r="AC375" i="25"/>
  <c r="AD375" i="25"/>
  <c r="AE375" i="25"/>
  <c r="AF375" i="25"/>
  <c r="AG375" i="25"/>
  <c r="AH375" i="25"/>
  <c r="S376" i="25"/>
  <c r="T376" i="25"/>
  <c r="U376" i="25"/>
  <c r="V376" i="25"/>
  <c r="W376" i="25"/>
  <c r="X376" i="25"/>
  <c r="Y376" i="25"/>
  <c r="Z376" i="25"/>
  <c r="AA376" i="25"/>
  <c r="AB376" i="25"/>
  <c r="AC376" i="25"/>
  <c r="AD376" i="25"/>
  <c r="AE376" i="25"/>
  <c r="AF376" i="25"/>
  <c r="AG376" i="25"/>
  <c r="AH376" i="25"/>
  <c r="S377" i="25"/>
  <c r="T377" i="25"/>
  <c r="U377" i="25"/>
  <c r="V377" i="25"/>
  <c r="W377" i="25"/>
  <c r="X377" i="25"/>
  <c r="Y377" i="25"/>
  <c r="Z377" i="25"/>
  <c r="AA377" i="25"/>
  <c r="AB377" i="25"/>
  <c r="AC377" i="25"/>
  <c r="AD377" i="25"/>
  <c r="AE377" i="25"/>
  <c r="AF377" i="25"/>
  <c r="AG377" i="25"/>
  <c r="AH377" i="25"/>
  <c r="S378" i="25"/>
  <c r="T378" i="25"/>
  <c r="U378" i="25"/>
  <c r="V378" i="25"/>
  <c r="W378" i="25"/>
  <c r="X378" i="25"/>
  <c r="Y378" i="25"/>
  <c r="Z378" i="25"/>
  <c r="AA378" i="25"/>
  <c r="AB378" i="25"/>
  <c r="AC378" i="25"/>
  <c r="AD378" i="25"/>
  <c r="AE378" i="25"/>
  <c r="AF378" i="25"/>
  <c r="AG378" i="25"/>
  <c r="AH378" i="25"/>
  <c r="S379" i="25"/>
  <c r="T379" i="25"/>
  <c r="U379" i="25"/>
  <c r="V379" i="25"/>
  <c r="W379" i="25"/>
  <c r="X379" i="25"/>
  <c r="Y379" i="25"/>
  <c r="Z379" i="25"/>
  <c r="AA379" i="25"/>
  <c r="AB379" i="25"/>
  <c r="AC379" i="25"/>
  <c r="AD379" i="25"/>
  <c r="AE379" i="25"/>
  <c r="AF379" i="25"/>
  <c r="AG379" i="25"/>
  <c r="AH379" i="25"/>
  <c r="S380" i="25"/>
  <c r="T380" i="25"/>
  <c r="U380" i="25"/>
  <c r="V380" i="25"/>
  <c r="W380" i="25"/>
  <c r="X380" i="25"/>
  <c r="Y380" i="25"/>
  <c r="Z380" i="25"/>
  <c r="AA380" i="25"/>
  <c r="AB380" i="25"/>
  <c r="AC380" i="25"/>
  <c r="AD380" i="25"/>
  <c r="AE380" i="25"/>
  <c r="AF380" i="25"/>
  <c r="AG380" i="25"/>
  <c r="AH380" i="25"/>
  <c r="S381" i="25"/>
  <c r="T381" i="25"/>
  <c r="U381" i="25"/>
  <c r="V381" i="25"/>
  <c r="W381" i="25"/>
  <c r="X381" i="25"/>
  <c r="Y381" i="25"/>
  <c r="Z381" i="25"/>
  <c r="AA381" i="25"/>
  <c r="AB381" i="25"/>
  <c r="AC381" i="25"/>
  <c r="AD381" i="25"/>
  <c r="AE381" i="25"/>
  <c r="AF381" i="25"/>
  <c r="AG381" i="25"/>
  <c r="AH381" i="25"/>
  <c r="S382" i="25"/>
  <c r="T382" i="25"/>
  <c r="U382" i="25"/>
  <c r="V382" i="25"/>
  <c r="W382" i="25"/>
  <c r="X382" i="25"/>
  <c r="Y382" i="25"/>
  <c r="Z382" i="25"/>
  <c r="AA382" i="25"/>
  <c r="AB382" i="25"/>
  <c r="AC382" i="25"/>
  <c r="AD382" i="25"/>
  <c r="AE382" i="25"/>
  <c r="AF382" i="25"/>
  <c r="AG382" i="25"/>
  <c r="AH382" i="25"/>
  <c r="S383" i="25"/>
  <c r="T383" i="25"/>
  <c r="U383" i="25"/>
  <c r="V383" i="25"/>
  <c r="W383" i="25"/>
  <c r="X383" i="25"/>
  <c r="Y383" i="25"/>
  <c r="Z383" i="25"/>
  <c r="AA383" i="25"/>
  <c r="AB383" i="25"/>
  <c r="AC383" i="25"/>
  <c r="AD383" i="25"/>
  <c r="AE383" i="25"/>
  <c r="AF383" i="25"/>
  <c r="AG383" i="25"/>
  <c r="AH383" i="25"/>
  <c r="S384" i="25"/>
  <c r="T384" i="25"/>
  <c r="U384" i="25"/>
  <c r="V384" i="25"/>
  <c r="W384" i="25"/>
  <c r="X384" i="25"/>
  <c r="Y384" i="25"/>
  <c r="Z384" i="25"/>
  <c r="AA384" i="25"/>
  <c r="AB384" i="25"/>
  <c r="AC384" i="25"/>
  <c r="AD384" i="25"/>
  <c r="AE384" i="25"/>
  <c r="AF384" i="25"/>
  <c r="AG384" i="25"/>
  <c r="AH384" i="25"/>
  <c r="S385" i="25"/>
  <c r="T385" i="25"/>
  <c r="U385" i="25"/>
  <c r="V385" i="25"/>
  <c r="W385" i="25"/>
  <c r="X385" i="25"/>
  <c r="Y385" i="25"/>
  <c r="Z385" i="25"/>
  <c r="AA385" i="25"/>
  <c r="AB385" i="25"/>
  <c r="AC385" i="25"/>
  <c r="AD385" i="25"/>
  <c r="AE385" i="25"/>
  <c r="AF385" i="25"/>
  <c r="AG385" i="25"/>
  <c r="AH385" i="25"/>
  <c r="S386" i="25"/>
  <c r="T386" i="25"/>
  <c r="U386" i="25"/>
  <c r="V386" i="25"/>
  <c r="W386" i="25"/>
  <c r="X386" i="25"/>
  <c r="Y386" i="25"/>
  <c r="Z386" i="25"/>
  <c r="AA386" i="25"/>
  <c r="AB386" i="25"/>
  <c r="AC386" i="25"/>
  <c r="AD386" i="25"/>
  <c r="AE386" i="25"/>
  <c r="AF386" i="25"/>
  <c r="AG386" i="25"/>
  <c r="AH386" i="25"/>
  <c r="S387" i="25"/>
  <c r="T387" i="25"/>
  <c r="U387" i="25"/>
  <c r="V387" i="25"/>
  <c r="W387" i="25"/>
  <c r="X387" i="25"/>
  <c r="Y387" i="25"/>
  <c r="Z387" i="25"/>
  <c r="AA387" i="25"/>
  <c r="AB387" i="25"/>
  <c r="AC387" i="25"/>
  <c r="AD387" i="25"/>
  <c r="AE387" i="25"/>
  <c r="AF387" i="25"/>
  <c r="AG387" i="25"/>
  <c r="AH387" i="25"/>
  <c r="S388" i="25"/>
  <c r="T388" i="25"/>
  <c r="U388" i="25"/>
  <c r="V388" i="25"/>
  <c r="W388" i="25"/>
  <c r="X388" i="25"/>
  <c r="Y388" i="25"/>
  <c r="Z388" i="25"/>
  <c r="AA388" i="25"/>
  <c r="AB388" i="25"/>
  <c r="AC388" i="25"/>
  <c r="AD388" i="25"/>
  <c r="AE388" i="25"/>
  <c r="AF388" i="25"/>
  <c r="AG388" i="25"/>
  <c r="AH388" i="25"/>
  <c r="S389" i="25"/>
  <c r="T389" i="25"/>
  <c r="U389" i="25"/>
  <c r="V389" i="25"/>
  <c r="W389" i="25"/>
  <c r="X389" i="25"/>
  <c r="Y389" i="25"/>
  <c r="Z389" i="25"/>
  <c r="AA389" i="25"/>
  <c r="AB389" i="25"/>
  <c r="AC389" i="25"/>
  <c r="AD389" i="25"/>
  <c r="AE389" i="25"/>
  <c r="AF389" i="25"/>
  <c r="AG389" i="25"/>
  <c r="AH389" i="25"/>
  <c r="S390" i="25"/>
  <c r="T390" i="25"/>
  <c r="U390" i="25"/>
  <c r="V390" i="25"/>
  <c r="W390" i="25"/>
  <c r="X390" i="25"/>
  <c r="Y390" i="25"/>
  <c r="Z390" i="25"/>
  <c r="AA390" i="25"/>
  <c r="AB390" i="25"/>
  <c r="AC390" i="25"/>
  <c r="AD390" i="25"/>
  <c r="AE390" i="25"/>
  <c r="AF390" i="25"/>
  <c r="AG390" i="25"/>
  <c r="AH390" i="25"/>
  <c r="S391" i="25"/>
  <c r="T391" i="25"/>
  <c r="U391" i="25"/>
  <c r="V391" i="25"/>
  <c r="W391" i="25"/>
  <c r="X391" i="25"/>
  <c r="Y391" i="25"/>
  <c r="Z391" i="25"/>
  <c r="AA391" i="25"/>
  <c r="AB391" i="25"/>
  <c r="AC391" i="25"/>
  <c r="AD391" i="25"/>
  <c r="AE391" i="25"/>
  <c r="AF391" i="25"/>
  <c r="AG391" i="25"/>
  <c r="AH391" i="25"/>
  <c r="S392" i="25"/>
  <c r="T392" i="25"/>
  <c r="U392" i="25"/>
  <c r="V392" i="25"/>
  <c r="W392" i="25"/>
  <c r="X392" i="25"/>
  <c r="Y392" i="25"/>
  <c r="Z392" i="25"/>
  <c r="AA392" i="25"/>
  <c r="AB392" i="25"/>
  <c r="AC392" i="25"/>
  <c r="AD392" i="25"/>
  <c r="AE392" i="25"/>
  <c r="AF392" i="25"/>
  <c r="AG392" i="25"/>
  <c r="AH392" i="25"/>
  <c r="S393" i="25"/>
  <c r="T393" i="25"/>
  <c r="U393" i="25"/>
  <c r="V393" i="25"/>
  <c r="W393" i="25"/>
  <c r="X393" i="25"/>
  <c r="Y393" i="25"/>
  <c r="Z393" i="25"/>
  <c r="AA393" i="25"/>
  <c r="AB393" i="25"/>
  <c r="AC393" i="25"/>
  <c r="AD393" i="25"/>
  <c r="AE393" i="25"/>
  <c r="AF393" i="25"/>
  <c r="AG393" i="25"/>
  <c r="AH393" i="25"/>
  <c r="S394" i="25"/>
  <c r="T394" i="25"/>
  <c r="U394" i="25"/>
  <c r="V394" i="25"/>
  <c r="W394" i="25"/>
  <c r="X394" i="25"/>
  <c r="Y394" i="25"/>
  <c r="Z394" i="25"/>
  <c r="AA394" i="25"/>
  <c r="AB394" i="25"/>
  <c r="AC394" i="25"/>
  <c r="AD394" i="25"/>
  <c r="AE394" i="25"/>
  <c r="AF394" i="25"/>
  <c r="AG394" i="25"/>
  <c r="AH394" i="25"/>
  <c r="S395" i="25"/>
  <c r="T395" i="25"/>
  <c r="U395" i="25"/>
  <c r="V395" i="25"/>
  <c r="W395" i="25"/>
  <c r="X395" i="25"/>
  <c r="Y395" i="25"/>
  <c r="Z395" i="25"/>
  <c r="AA395" i="25"/>
  <c r="AB395" i="25"/>
  <c r="AC395" i="25"/>
  <c r="AD395" i="25"/>
  <c r="AE395" i="25"/>
  <c r="AF395" i="25"/>
  <c r="AG395" i="25"/>
  <c r="AH395" i="25"/>
  <c r="S396" i="25"/>
  <c r="T396" i="25"/>
  <c r="U396" i="25"/>
  <c r="V396" i="25"/>
  <c r="W396" i="25"/>
  <c r="X396" i="25"/>
  <c r="Y396" i="25"/>
  <c r="Z396" i="25"/>
  <c r="AA396" i="25"/>
  <c r="AB396" i="25"/>
  <c r="AC396" i="25"/>
  <c r="AD396" i="25"/>
  <c r="AE396" i="25"/>
  <c r="AF396" i="25"/>
  <c r="AG396" i="25"/>
  <c r="AH396" i="25"/>
  <c r="S397" i="25"/>
  <c r="T397" i="25"/>
  <c r="U397" i="25"/>
  <c r="V397" i="25"/>
  <c r="W397" i="25"/>
  <c r="X397" i="25"/>
  <c r="Y397" i="25"/>
  <c r="Z397" i="25"/>
  <c r="AA397" i="25"/>
  <c r="AB397" i="25"/>
  <c r="AC397" i="25"/>
  <c r="AD397" i="25"/>
  <c r="AE397" i="25"/>
  <c r="AF397" i="25"/>
  <c r="AG397" i="25"/>
  <c r="AH397" i="25"/>
  <c r="S398" i="25"/>
  <c r="T398" i="25"/>
  <c r="U398" i="25"/>
  <c r="V398" i="25"/>
  <c r="W398" i="25"/>
  <c r="X398" i="25"/>
  <c r="Y398" i="25"/>
  <c r="Z398" i="25"/>
  <c r="AA398" i="25"/>
  <c r="AB398" i="25"/>
  <c r="AC398" i="25"/>
  <c r="AD398" i="25"/>
  <c r="AE398" i="25"/>
  <c r="AF398" i="25"/>
  <c r="AG398" i="25"/>
  <c r="AH398" i="25"/>
  <c r="S399" i="25"/>
  <c r="T399" i="25"/>
  <c r="U399" i="25"/>
  <c r="V399" i="25"/>
  <c r="W399" i="25"/>
  <c r="X399" i="25"/>
  <c r="Y399" i="25"/>
  <c r="Z399" i="25"/>
  <c r="AA399" i="25"/>
  <c r="AB399" i="25"/>
  <c r="AC399" i="25"/>
  <c r="AD399" i="25"/>
  <c r="AE399" i="25"/>
  <c r="AF399" i="25"/>
  <c r="AG399" i="25"/>
  <c r="AH399" i="25"/>
  <c r="S400" i="25"/>
  <c r="T400" i="25"/>
  <c r="U400" i="25"/>
  <c r="V400" i="25"/>
  <c r="W400" i="25"/>
  <c r="X400" i="25"/>
  <c r="Y400" i="25"/>
  <c r="Z400" i="25"/>
  <c r="AA400" i="25"/>
  <c r="AB400" i="25"/>
  <c r="AC400" i="25"/>
  <c r="AD400" i="25"/>
  <c r="AE400" i="25"/>
  <c r="AF400" i="25"/>
  <c r="AG400" i="25"/>
  <c r="AH400" i="25"/>
  <c r="S401" i="25"/>
  <c r="T401" i="25"/>
  <c r="U401" i="25"/>
  <c r="V401" i="25"/>
  <c r="W401" i="25"/>
  <c r="X401" i="25"/>
  <c r="Y401" i="25"/>
  <c r="Z401" i="25"/>
  <c r="AA401" i="25"/>
  <c r="AB401" i="25"/>
  <c r="AC401" i="25"/>
  <c r="AD401" i="25"/>
  <c r="AE401" i="25"/>
  <c r="AF401" i="25"/>
  <c r="AG401" i="25"/>
  <c r="AH401" i="25"/>
  <c r="S402" i="25"/>
  <c r="T402" i="25"/>
  <c r="U402" i="25"/>
  <c r="V402" i="25"/>
  <c r="W402" i="25"/>
  <c r="X402" i="25"/>
  <c r="Y402" i="25"/>
  <c r="Z402" i="25"/>
  <c r="AA402" i="25"/>
  <c r="AB402" i="25"/>
  <c r="AC402" i="25"/>
  <c r="AD402" i="25"/>
  <c r="AE402" i="25"/>
  <c r="AF402" i="25"/>
  <c r="AG402" i="25"/>
  <c r="AH402" i="25"/>
  <c r="S403" i="25"/>
  <c r="T403" i="25"/>
  <c r="U403" i="25"/>
  <c r="V403" i="25"/>
  <c r="W403" i="25"/>
  <c r="X403" i="25"/>
  <c r="Y403" i="25"/>
  <c r="Z403" i="25"/>
  <c r="AA403" i="25"/>
  <c r="AB403" i="25"/>
  <c r="AC403" i="25"/>
  <c r="AD403" i="25"/>
  <c r="AE403" i="25"/>
  <c r="AF403" i="25"/>
  <c r="AG403" i="25"/>
  <c r="AH403" i="25"/>
  <c r="S404" i="25"/>
  <c r="T404" i="25"/>
  <c r="U404" i="25"/>
  <c r="V404" i="25"/>
  <c r="W404" i="25"/>
  <c r="X404" i="25"/>
  <c r="Y404" i="25"/>
  <c r="Z404" i="25"/>
  <c r="AA404" i="25"/>
  <c r="AB404" i="25"/>
  <c r="AC404" i="25"/>
  <c r="AD404" i="25"/>
  <c r="AE404" i="25"/>
  <c r="AF404" i="25"/>
  <c r="AG404" i="25"/>
  <c r="AH404" i="25"/>
  <c r="S405" i="25"/>
  <c r="T405" i="25"/>
  <c r="U405" i="25"/>
  <c r="V405" i="25"/>
  <c r="W405" i="25"/>
  <c r="X405" i="25"/>
  <c r="Y405" i="25"/>
  <c r="Z405" i="25"/>
  <c r="AA405" i="25"/>
  <c r="AB405" i="25"/>
  <c r="AC405" i="25"/>
  <c r="AD405" i="25"/>
  <c r="AE405" i="25"/>
  <c r="AF405" i="25"/>
  <c r="AG405" i="25"/>
  <c r="AH405" i="25"/>
  <c r="S406" i="25"/>
  <c r="T406" i="25"/>
  <c r="U406" i="25"/>
  <c r="V406" i="25"/>
  <c r="W406" i="25"/>
  <c r="X406" i="25"/>
  <c r="Y406" i="25"/>
  <c r="Z406" i="25"/>
  <c r="AA406" i="25"/>
  <c r="AB406" i="25"/>
  <c r="AC406" i="25"/>
  <c r="AD406" i="25"/>
  <c r="AE406" i="25"/>
  <c r="AF406" i="25"/>
  <c r="AG406" i="25"/>
  <c r="AH406" i="25"/>
  <c r="S407" i="25"/>
  <c r="T407" i="25"/>
  <c r="U407" i="25"/>
  <c r="V407" i="25"/>
  <c r="W407" i="25"/>
  <c r="X407" i="25"/>
  <c r="Y407" i="25"/>
  <c r="Z407" i="25"/>
  <c r="AA407" i="25"/>
  <c r="AB407" i="25"/>
  <c r="AC407" i="25"/>
  <c r="AD407" i="25"/>
  <c r="AE407" i="25"/>
  <c r="AF407" i="25"/>
  <c r="AG407" i="25"/>
  <c r="AH407" i="25"/>
  <c r="S408" i="25"/>
  <c r="T408" i="25"/>
  <c r="U408" i="25"/>
  <c r="V408" i="25"/>
  <c r="W408" i="25"/>
  <c r="X408" i="25"/>
  <c r="Y408" i="25"/>
  <c r="Z408" i="25"/>
  <c r="AA408" i="25"/>
  <c r="AB408" i="25"/>
  <c r="AC408" i="25"/>
  <c r="AD408" i="25"/>
  <c r="AE408" i="25"/>
  <c r="AF408" i="25"/>
  <c r="AG408" i="25"/>
  <c r="AH408" i="25"/>
  <c r="S409" i="25"/>
  <c r="T409" i="25"/>
  <c r="U409" i="25"/>
  <c r="V409" i="25"/>
  <c r="W409" i="25"/>
  <c r="X409" i="25"/>
  <c r="Y409" i="25"/>
  <c r="Z409" i="25"/>
  <c r="AA409" i="25"/>
  <c r="AB409" i="25"/>
  <c r="AC409" i="25"/>
  <c r="AD409" i="25"/>
  <c r="AE409" i="25"/>
  <c r="AF409" i="25"/>
  <c r="AG409" i="25"/>
  <c r="AH409" i="25"/>
  <c r="S410" i="25"/>
  <c r="T410" i="25"/>
  <c r="U410" i="25"/>
  <c r="V410" i="25"/>
  <c r="W410" i="25"/>
  <c r="X410" i="25"/>
  <c r="Y410" i="25"/>
  <c r="Z410" i="25"/>
  <c r="AA410" i="25"/>
  <c r="AB410" i="25"/>
  <c r="AC410" i="25"/>
  <c r="AD410" i="25"/>
  <c r="AE410" i="25"/>
  <c r="AF410" i="25"/>
  <c r="AG410" i="25"/>
  <c r="AH410" i="25"/>
  <c r="S411" i="25"/>
  <c r="T411" i="25"/>
  <c r="U411" i="25"/>
  <c r="V411" i="25"/>
  <c r="W411" i="25"/>
  <c r="X411" i="25"/>
  <c r="Y411" i="25"/>
  <c r="Z411" i="25"/>
  <c r="AA411" i="25"/>
  <c r="AB411" i="25"/>
  <c r="AC411" i="25"/>
  <c r="AD411" i="25"/>
  <c r="AE411" i="25"/>
  <c r="AF411" i="25"/>
  <c r="AG411" i="25"/>
  <c r="AH411" i="25"/>
  <c r="S412" i="25"/>
  <c r="T412" i="25"/>
  <c r="U412" i="25"/>
  <c r="V412" i="25"/>
  <c r="W412" i="25"/>
  <c r="X412" i="25"/>
  <c r="Y412" i="25"/>
  <c r="Z412" i="25"/>
  <c r="AA412" i="25"/>
  <c r="AB412" i="25"/>
  <c r="AC412" i="25"/>
  <c r="AD412" i="25"/>
  <c r="AE412" i="25"/>
  <c r="AF412" i="25"/>
  <c r="AG412" i="25"/>
  <c r="AH412" i="25"/>
  <c r="S413" i="25"/>
  <c r="T413" i="25"/>
  <c r="U413" i="25"/>
  <c r="V413" i="25"/>
  <c r="W413" i="25"/>
  <c r="X413" i="25"/>
  <c r="Y413" i="25"/>
  <c r="Z413" i="25"/>
  <c r="AA413" i="25"/>
  <c r="AB413" i="25"/>
  <c r="AC413" i="25"/>
  <c r="AD413" i="25"/>
  <c r="AE413" i="25"/>
  <c r="AF413" i="25"/>
  <c r="AG413" i="25"/>
  <c r="AH413" i="25"/>
  <c r="S414" i="25"/>
  <c r="T414" i="25"/>
  <c r="U414" i="25"/>
  <c r="V414" i="25"/>
  <c r="W414" i="25"/>
  <c r="X414" i="25"/>
  <c r="Y414" i="25"/>
  <c r="Z414" i="25"/>
  <c r="AA414" i="25"/>
  <c r="AB414" i="25"/>
  <c r="AC414" i="25"/>
  <c r="AD414" i="25"/>
  <c r="AE414" i="25"/>
  <c r="AF414" i="25"/>
  <c r="AG414" i="25"/>
  <c r="AH414" i="25"/>
  <c r="S415" i="25"/>
  <c r="T415" i="25"/>
  <c r="U415" i="25"/>
  <c r="V415" i="25"/>
  <c r="W415" i="25"/>
  <c r="X415" i="25"/>
  <c r="Y415" i="25"/>
  <c r="Z415" i="25"/>
  <c r="AA415" i="25"/>
  <c r="AB415" i="25"/>
  <c r="AC415" i="25"/>
  <c r="AD415" i="25"/>
  <c r="AE415" i="25"/>
  <c r="AF415" i="25"/>
  <c r="AG415" i="25"/>
  <c r="AH415" i="25"/>
  <c r="S416" i="25"/>
  <c r="T416" i="25"/>
  <c r="U416" i="25"/>
  <c r="V416" i="25"/>
  <c r="W416" i="25"/>
  <c r="X416" i="25"/>
  <c r="Y416" i="25"/>
  <c r="Z416" i="25"/>
  <c r="AA416" i="25"/>
  <c r="AB416" i="25"/>
  <c r="AC416" i="25"/>
  <c r="AD416" i="25"/>
  <c r="AE416" i="25"/>
  <c r="AF416" i="25"/>
  <c r="AG416" i="25"/>
  <c r="AH416" i="25"/>
  <c r="S417" i="25"/>
  <c r="T417" i="25"/>
  <c r="U417" i="25"/>
  <c r="V417" i="25"/>
  <c r="W417" i="25"/>
  <c r="X417" i="25"/>
  <c r="Y417" i="25"/>
  <c r="Z417" i="25"/>
  <c r="AA417" i="25"/>
  <c r="AB417" i="25"/>
  <c r="AC417" i="25"/>
  <c r="AD417" i="25"/>
  <c r="AE417" i="25"/>
  <c r="AF417" i="25"/>
  <c r="AG417" i="25"/>
  <c r="AH417" i="25"/>
  <c r="S418" i="25"/>
  <c r="T418" i="25"/>
  <c r="U418" i="25"/>
  <c r="V418" i="25"/>
  <c r="W418" i="25"/>
  <c r="X418" i="25"/>
  <c r="Y418" i="25"/>
  <c r="Z418" i="25"/>
  <c r="AA418" i="25"/>
  <c r="AB418" i="25"/>
  <c r="AC418" i="25"/>
  <c r="AD418" i="25"/>
  <c r="AE418" i="25"/>
  <c r="AF418" i="25"/>
  <c r="AG418" i="25"/>
  <c r="AH418" i="25"/>
  <c r="S419" i="25"/>
  <c r="T419" i="25"/>
  <c r="U419" i="25"/>
  <c r="V419" i="25"/>
  <c r="W419" i="25"/>
  <c r="X419" i="25"/>
  <c r="Y419" i="25"/>
  <c r="Z419" i="25"/>
  <c r="AA419" i="25"/>
  <c r="AB419" i="25"/>
  <c r="AC419" i="25"/>
  <c r="AD419" i="25"/>
  <c r="AE419" i="25"/>
  <c r="AF419" i="25"/>
  <c r="AG419" i="25"/>
  <c r="AH419" i="25"/>
  <c r="S420" i="25"/>
  <c r="T420" i="25"/>
  <c r="U420" i="25"/>
  <c r="V420" i="25"/>
  <c r="W420" i="25"/>
  <c r="X420" i="25"/>
  <c r="Y420" i="25"/>
  <c r="Z420" i="25"/>
  <c r="AA420" i="25"/>
  <c r="AB420" i="25"/>
  <c r="AC420" i="25"/>
  <c r="AD420" i="25"/>
  <c r="AE420" i="25"/>
  <c r="AF420" i="25"/>
  <c r="AG420" i="25"/>
  <c r="AH420" i="25"/>
  <c r="S421" i="25"/>
  <c r="T421" i="25"/>
  <c r="U421" i="25"/>
  <c r="V421" i="25"/>
  <c r="W421" i="25"/>
  <c r="X421" i="25"/>
  <c r="Y421" i="25"/>
  <c r="Z421" i="25"/>
  <c r="AA421" i="25"/>
  <c r="AB421" i="25"/>
  <c r="AC421" i="25"/>
  <c r="AD421" i="25"/>
  <c r="AE421" i="25"/>
  <c r="AF421" i="25"/>
  <c r="AG421" i="25"/>
  <c r="AH421" i="25"/>
  <c r="S422" i="25"/>
  <c r="T422" i="25"/>
  <c r="U422" i="25"/>
  <c r="V422" i="25"/>
  <c r="W422" i="25"/>
  <c r="X422" i="25"/>
  <c r="Y422" i="25"/>
  <c r="Z422" i="25"/>
  <c r="AA422" i="25"/>
  <c r="AB422" i="25"/>
  <c r="AC422" i="25"/>
  <c r="AD422" i="25"/>
  <c r="AE422" i="25"/>
  <c r="AF422" i="25"/>
  <c r="AG422" i="25"/>
  <c r="AH422" i="25"/>
  <c r="S423" i="25"/>
  <c r="T423" i="25"/>
  <c r="U423" i="25"/>
  <c r="V423" i="25"/>
  <c r="W423" i="25"/>
  <c r="X423" i="25"/>
  <c r="Y423" i="25"/>
  <c r="Z423" i="25"/>
  <c r="AA423" i="25"/>
  <c r="AB423" i="25"/>
  <c r="AC423" i="25"/>
  <c r="AD423" i="25"/>
  <c r="AE423" i="25"/>
  <c r="AF423" i="25"/>
  <c r="AG423" i="25"/>
  <c r="AH423" i="25"/>
  <c r="S424" i="25"/>
  <c r="T424" i="25"/>
  <c r="U424" i="25"/>
  <c r="V424" i="25"/>
  <c r="W424" i="25"/>
  <c r="X424" i="25"/>
  <c r="Y424" i="25"/>
  <c r="Z424" i="25"/>
  <c r="AA424" i="25"/>
  <c r="AB424" i="25"/>
  <c r="AC424" i="25"/>
  <c r="AD424" i="25"/>
  <c r="AE424" i="25"/>
  <c r="AF424" i="25"/>
  <c r="AG424" i="25"/>
  <c r="AH424" i="25"/>
  <c r="S425" i="25"/>
  <c r="T425" i="25"/>
  <c r="U425" i="25"/>
  <c r="V425" i="25"/>
  <c r="W425" i="25"/>
  <c r="X425" i="25"/>
  <c r="Y425" i="25"/>
  <c r="Z425" i="25"/>
  <c r="AA425" i="25"/>
  <c r="AB425" i="25"/>
  <c r="AC425" i="25"/>
  <c r="AD425" i="25"/>
  <c r="AE425" i="25"/>
  <c r="AF425" i="25"/>
  <c r="AG425" i="25"/>
  <c r="AH425" i="25"/>
  <c r="S426" i="25"/>
  <c r="T426" i="25"/>
  <c r="U426" i="25"/>
  <c r="V426" i="25"/>
  <c r="W426" i="25"/>
  <c r="X426" i="25"/>
  <c r="Y426" i="25"/>
  <c r="Z426" i="25"/>
  <c r="AA426" i="25"/>
  <c r="AB426" i="25"/>
  <c r="AC426" i="25"/>
  <c r="AD426" i="25"/>
  <c r="AE426" i="25"/>
  <c r="AF426" i="25"/>
  <c r="AG426" i="25"/>
  <c r="AH426" i="25"/>
  <c r="S427" i="25"/>
  <c r="T427" i="25"/>
  <c r="U427" i="25"/>
  <c r="V427" i="25"/>
  <c r="W427" i="25"/>
  <c r="X427" i="25"/>
  <c r="Y427" i="25"/>
  <c r="Z427" i="25"/>
  <c r="AA427" i="25"/>
  <c r="AB427" i="25"/>
  <c r="AC427" i="25"/>
  <c r="AD427" i="25"/>
  <c r="AE427" i="25"/>
  <c r="AF427" i="25"/>
  <c r="AG427" i="25"/>
  <c r="AH427" i="25"/>
  <c r="S428" i="25"/>
  <c r="T428" i="25"/>
  <c r="U428" i="25"/>
  <c r="V428" i="25"/>
  <c r="W428" i="25"/>
  <c r="X428" i="25"/>
  <c r="Y428" i="25"/>
  <c r="Z428" i="25"/>
  <c r="AA428" i="25"/>
  <c r="AB428" i="25"/>
  <c r="AC428" i="25"/>
  <c r="AD428" i="25"/>
  <c r="AE428" i="25"/>
  <c r="AF428" i="25"/>
  <c r="AG428" i="25"/>
  <c r="AH428" i="25"/>
  <c r="S429" i="25"/>
  <c r="T429" i="25"/>
  <c r="U429" i="25"/>
  <c r="V429" i="25"/>
  <c r="W429" i="25"/>
  <c r="X429" i="25"/>
  <c r="Y429" i="25"/>
  <c r="Z429" i="25"/>
  <c r="AA429" i="25"/>
  <c r="AB429" i="25"/>
  <c r="AC429" i="25"/>
  <c r="AD429" i="25"/>
  <c r="AE429" i="25"/>
  <c r="AF429" i="25"/>
  <c r="AG429" i="25"/>
  <c r="AH429" i="25"/>
  <c r="S430" i="25"/>
  <c r="T430" i="25"/>
  <c r="U430" i="25"/>
  <c r="V430" i="25"/>
  <c r="W430" i="25"/>
  <c r="X430" i="25"/>
  <c r="Y430" i="25"/>
  <c r="Z430" i="25"/>
  <c r="AA430" i="25"/>
  <c r="AB430" i="25"/>
  <c r="AC430" i="25"/>
  <c r="AD430" i="25"/>
  <c r="AE430" i="25"/>
  <c r="AF430" i="25"/>
  <c r="AG430" i="25"/>
  <c r="AH430" i="25"/>
  <c r="S431" i="25"/>
  <c r="T431" i="25"/>
  <c r="U431" i="25"/>
  <c r="V431" i="25"/>
  <c r="W431" i="25"/>
  <c r="X431" i="25"/>
  <c r="Y431" i="25"/>
  <c r="Z431" i="25"/>
  <c r="AA431" i="25"/>
  <c r="AB431" i="25"/>
  <c r="AC431" i="25"/>
  <c r="AD431" i="25"/>
  <c r="AE431" i="25"/>
  <c r="AF431" i="25"/>
  <c r="AG431" i="25"/>
  <c r="AH431" i="25"/>
  <c r="S432" i="25"/>
  <c r="T432" i="25"/>
  <c r="U432" i="25"/>
  <c r="V432" i="25"/>
  <c r="W432" i="25"/>
  <c r="X432" i="25"/>
  <c r="Y432" i="25"/>
  <c r="Z432" i="25"/>
  <c r="AA432" i="25"/>
  <c r="AB432" i="25"/>
  <c r="AC432" i="25"/>
  <c r="AD432" i="25"/>
  <c r="AE432" i="25"/>
  <c r="AF432" i="25"/>
  <c r="AG432" i="25"/>
  <c r="AH432" i="25"/>
  <c r="S433" i="25"/>
  <c r="T433" i="25"/>
  <c r="U433" i="25"/>
  <c r="V433" i="25"/>
  <c r="W433" i="25"/>
  <c r="X433" i="25"/>
  <c r="Y433" i="25"/>
  <c r="Z433" i="25"/>
  <c r="AA433" i="25"/>
  <c r="AB433" i="25"/>
  <c r="AC433" i="25"/>
  <c r="AD433" i="25"/>
  <c r="AE433" i="25"/>
  <c r="AF433" i="25"/>
  <c r="AG433" i="25"/>
  <c r="AH433" i="25"/>
  <c r="S434" i="25"/>
  <c r="T434" i="25"/>
  <c r="U434" i="25"/>
  <c r="V434" i="25"/>
  <c r="W434" i="25"/>
  <c r="X434" i="25"/>
  <c r="Y434" i="25"/>
  <c r="Z434" i="25"/>
  <c r="AA434" i="25"/>
  <c r="AB434" i="25"/>
  <c r="AC434" i="25"/>
  <c r="AD434" i="25"/>
  <c r="AE434" i="25"/>
  <c r="AF434" i="25"/>
  <c r="AG434" i="25"/>
  <c r="AH434" i="25"/>
  <c r="S435" i="25"/>
  <c r="T435" i="25"/>
  <c r="U435" i="25"/>
  <c r="V435" i="25"/>
  <c r="W435" i="25"/>
  <c r="X435" i="25"/>
  <c r="Y435" i="25"/>
  <c r="Z435" i="25"/>
  <c r="AA435" i="25"/>
  <c r="AB435" i="25"/>
  <c r="AC435" i="25"/>
  <c r="AD435" i="25"/>
  <c r="AE435" i="25"/>
  <c r="AF435" i="25"/>
  <c r="AG435" i="25"/>
  <c r="AH435" i="25"/>
  <c r="S436" i="25"/>
  <c r="T436" i="25"/>
  <c r="U436" i="25"/>
  <c r="V436" i="25"/>
  <c r="W436" i="25"/>
  <c r="X436" i="25"/>
  <c r="Y436" i="25"/>
  <c r="Z436" i="25"/>
  <c r="AA436" i="25"/>
  <c r="AB436" i="25"/>
  <c r="AC436" i="25"/>
  <c r="AD436" i="25"/>
  <c r="AE436" i="25"/>
  <c r="AF436" i="25"/>
  <c r="AG436" i="25"/>
  <c r="AH436" i="25"/>
  <c r="S437" i="25"/>
  <c r="T437" i="25"/>
  <c r="U437" i="25"/>
  <c r="V437" i="25"/>
  <c r="W437" i="25"/>
  <c r="X437" i="25"/>
  <c r="Y437" i="25"/>
  <c r="Z437" i="25"/>
  <c r="AA437" i="25"/>
  <c r="AB437" i="25"/>
  <c r="AC437" i="25"/>
  <c r="AD437" i="25"/>
  <c r="AE437" i="25"/>
  <c r="AF437" i="25"/>
  <c r="AG437" i="25"/>
  <c r="AH437" i="25"/>
  <c r="S438" i="25"/>
  <c r="T438" i="25"/>
  <c r="U438" i="25"/>
  <c r="V438" i="25"/>
  <c r="W438" i="25"/>
  <c r="X438" i="25"/>
  <c r="Y438" i="25"/>
  <c r="Z438" i="25"/>
  <c r="AA438" i="25"/>
  <c r="AB438" i="25"/>
  <c r="AC438" i="25"/>
  <c r="AD438" i="25"/>
  <c r="AE438" i="25"/>
  <c r="AF438" i="25"/>
  <c r="AG438" i="25"/>
  <c r="AH438" i="25"/>
  <c r="S439" i="25"/>
  <c r="T439" i="25"/>
  <c r="U439" i="25"/>
  <c r="V439" i="25"/>
  <c r="W439" i="25"/>
  <c r="X439" i="25"/>
  <c r="Y439" i="25"/>
  <c r="Z439" i="25"/>
  <c r="AA439" i="25"/>
  <c r="AB439" i="25"/>
  <c r="AC439" i="25"/>
  <c r="AD439" i="25"/>
  <c r="AE439" i="25"/>
  <c r="AF439" i="25"/>
  <c r="AG439" i="25"/>
  <c r="AH439" i="25"/>
  <c r="S440" i="25"/>
  <c r="T440" i="25"/>
  <c r="U440" i="25"/>
  <c r="V440" i="25"/>
  <c r="W440" i="25"/>
  <c r="X440" i="25"/>
  <c r="Y440" i="25"/>
  <c r="Z440" i="25"/>
  <c r="AA440" i="25"/>
  <c r="AB440" i="25"/>
  <c r="AC440" i="25"/>
  <c r="AD440" i="25"/>
  <c r="AE440" i="25"/>
  <c r="AF440" i="25"/>
  <c r="AG440" i="25"/>
  <c r="AH440" i="25"/>
  <c r="S441" i="25"/>
  <c r="T441" i="25"/>
  <c r="U441" i="25"/>
  <c r="V441" i="25"/>
  <c r="W441" i="25"/>
  <c r="X441" i="25"/>
  <c r="Y441" i="25"/>
  <c r="Z441" i="25"/>
  <c r="AA441" i="25"/>
  <c r="AB441" i="25"/>
  <c r="AC441" i="25"/>
  <c r="AD441" i="25"/>
  <c r="AE441" i="25"/>
  <c r="AF441" i="25"/>
  <c r="AG441" i="25"/>
  <c r="AH441" i="25"/>
  <c r="S442" i="25"/>
  <c r="T442" i="25"/>
  <c r="U442" i="25"/>
  <c r="V442" i="25"/>
  <c r="W442" i="25"/>
  <c r="X442" i="25"/>
  <c r="Y442" i="25"/>
  <c r="Z442" i="25"/>
  <c r="AA442" i="25"/>
  <c r="AB442" i="25"/>
  <c r="AC442" i="25"/>
  <c r="AD442" i="25"/>
  <c r="AE442" i="25"/>
  <c r="AF442" i="25"/>
  <c r="AG442" i="25"/>
  <c r="AH442" i="25"/>
  <c r="S443" i="25"/>
  <c r="T443" i="25"/>
  <c r="U443" i="25"/>
  <c r="V443" i="25"/>
  <c r="W443" i="25"/>
  <c r="X443" i="25"/>
  <c r="Y443" i="25"/>
  <c r="Z443" i="25"/>
  <c r="AA443" i="25"/>
  <c r="AB443" i="25"/>
  <c r="AC443" i="25"/>
  <c r="AD443" i="25"/>
  <c r="AE443" i="25"/>
  <c r="AF443" i="25"/>
  <c r="AG443" i="25"/>
  <c r="AH443" i="25"/>
  <c r="S444" i="25"/>
  <c r="T444" i="25"/>
  <c r="U444" i="25"/>
  <c r="V444" i="25"/>
  <c r="W444" i="25"/>
  <c r="X444" i="25"/>
  <c r="Y444" i="25"/>
  <c r="Z444" i="25"/>
  <c r="AA444" i="25"/>
  <c r="AB444" i="25"/>
  <c r="AC444" i="25"/>
  <c r="AD444" i="25"/>
  <c r="AE444" i="25"/>
  <c r="AF444" i="25"/>
  <c r="AG444" i="25"/>
  <c r="AH444" i="25"/>
  <c r="S445" i="25"/>
  <c r="T445" i="25"/>
  <c r="U445" i="25"/>
  <c r="V445" i="25"/>
  <c r="W445" i="25"/>
  <c r="X445" i="25"/>
  <c r="Y445" i="25"/>
  <c r="Z445" i="25"/>
  <c r="AA445" i="25"/>
  <c r="AB445" i="25"/>
  <c r="AC445" i="25"/>
  <c r="AD445" i="25"/>
  <c r="AE445" i="25"/>
  <c r="AF445" i="25"/>
  <c r="AG445" i="25"/>
  <c r="AH445" i="25"/>
  <c r="S446" i="25"/>
  <c r="T446" i="25"/>
  <c r="U446" i="25"/>
  <c r="V446" i="25"/>
  <c r="W446" i="25"/>
  <c r="X446" i="25"/>
  <c r="Y446" i="25"/>
  <c r="Z446" i="25"/>
  <c r="AA446" i="25"/>
  <c r="AB446" i="25"/>
  <c r="AC446" i="25"/>
  <c r="AD446" i="25"/>
  <c r="AE446" i="25"/>
  <c r="AF446" i="25"/>
  <c r="AG446" i="25"/>
  <c r="AH446" i="25"/>
  <c r="S447" i="25"/>
  <c r="T447" i="25"/>
  <c r="U447" i="25"/>
  <c r="V447" i="25"/>
  <c r="W447" i="25"/>
  <c r="X447" i="25"/>
  <c r="Y447" i="25"/>
  <c r="Z447" i="25"/>
  <c r="AA447" i="25"/>
  <c r="AB447" i="25"/>
  <c r="AC447" i="25"/>
  <c r="AD447" i="25"/>
  <c r="AE447" i="25"/>
  <c r="AF447" i="25"/>
  <c r="AG447" i="25"/>
  <c r="AH447" i="25"/>
  <c r="S448" i="25"/>
  <c r="T448" i="25"/>
  <c r="U448" i="25"/>
  <c r="V448" i="25"/>
  <c r="W448" i="25"/>
  <c r="X448" i="25"/>
  <c r="Y448" i="25"/>
  <c r="Z448" i="25"/>
  <c r="AA448" i="25"/>
  <c r="AB448" i="25"/>
  <c r="AC448" i="25"/>
  <c r="AD448" i="25"/>
  <c r="AE448" i="25"/>
  <c r="AF448" i="25"/>
  <c r="AG448" i="25"/>
  <c r="AH448" i="25"/>
  <c r="S449" i="25"/>
  <c r="T449" i="25"/>
  <c r="U449" i="25"/>
  <c r="V449" i="25"/>
  <c r="W449" i="25"/>
  <c r="X449" i="25"/>
  <c r="Y449" i="25"/>
  <c r="Z449" i="25"/>
  <c r="AA449" i="25"/>
  <c r="AB449" i="25"/>
  <c r="AC449" i="25"/>
  <c r="AD449" i="25"/>
  <c r="AE449" i="25"/>
  <c r="AF449" i="25"/>
  <c r="AG449" i="25"/>
  <c r="AH449" i="25"/>
  <c r="S450" i="25"/>
  <c r="T450" i="25"/>
  <c r="U450" i="25"/>
  <c r="V450" i="25"/>
  <c r="W450" i="25"/>
  <c r="X450" i="25"/>
  <c r="Y450" i="25"/>
  <c r="Z450" i="25"/>
  <c r="AA450" i="25"/>
  <c r="AB450" i="25"/>
  <c r="AC450" i="25"/>
  <c r="AD450" i="25"/>
  <c r="AE450" i="25"/>
  <c r="AF450" i="25"/>
  <c r="AG450" i="25"/>
  <c r="AH450" i="25"/>
  <c r="S451" i="25"/>
  <c r="T451" i="25"/>
  <c r="U451" i="25"/>
  <c r="V451" i="25"/>
  <c r="W451" i="25"/>
  <c r="X451" i="25"/>
  <c r="Y451" i="25"/>
  <c r="Z451" i="25"/>
  <c r="AA451" i="25"/>
  <c r="AB451" i="25"/>
  <c r="AC451" i="25"/>
  <c r="AD451" i="25"/>
  <c r="AE451" i="25"/>
  <c r="AF451" i="25"/>
  <c r="AG451" i="25"/>
  <c r="AH451" i="25"/>
  <c r="S452" i="25"/>
  <c r="T452" i="25"/>
  <c r="U452" i="25"/>
  <c r="V452" i="25"/>
  <c r="W452" i="25"/>
  <c r="X452" i="25"/>
  <c r="Y452" i="25"/>
  <c r="Z452" i="25"/>
  <c r="AA452" i="25"/>
  <c r="AB452" i="25"/>
  <c r="AC452" i="25"/>
  <c r="AD452" i="25"/>
  <c r="AE452" i="25"/>
  <c r="AF452" i="25"/>
  <c r="AG452" i="25"/>
  <c r="AH452" i="25"/>
  <c r="S453" i="25"/>
  <c r="T453" i="25"/>
  <c r="U453" i="25"/>
  <c r="V453" i="25"/>
  <c r="W453" i="25"/>
  <c r="X453" i="25"/>
  <c r="Y453" i="25"/>
  <c r="Z453" i="25"/>
  <c r="AA453" i="25"/>
  <c r="AB453" i="25"/>
  <c r="AC453" i="25"/>
  <c r="AD453" i="25"/>
  <c r="AE453" i="25"/>
  <c r="AF453" i="25"/>
  <c r="AG453" i="25"/>
  <c r="AH453" i="25"/>
  <c r="S454" i="25"/>
  <c r="T454" i="25"/>
  <c r="U454" i="25"/>
  <c r="V454" i="25"/>
  <c r="W454" i="25"/>
  <c r="X454" i="25"/>
  <c r="Y454" i="25"/>
  <c r="Z454" i="25"/>
  <c r="AA454" i="25"/>
  <c r="AB454" i="25"/>
  <c r="AC454" i="25"/>
  <c r="AD454" i="25"/>
  <c r="AE454" i="25"/>
  <c r="AF454" i="25"/>
  <c r="AG454" i="25"/>
  <c r="AH454" i="25"/>
  <c r="S455" i="25"/>
  <c r="T455" i="25"/>
  <c r="U455" i="25"/>
  <c r="V455" i="25"/>
  <c r="W455" i="25"/>
  <c r="X455" i="25"/>
  <c r="Y455" i="25"/>
  <c r="Z455" i="25"/>
  <c r="AA455" i="25"/>
  <c r="AB455" i="25"/>
  <c r="AC455" i="25"/>
  <c r="AD455" i="25"/>
  <c r="AE455" i="25"/>
  <c r="AF455" i="25"/>
  <c r="AG455" i="25"/>
  <c r="AH455" i="25"/>
  <c r="S456" i="25"/>
  <c r="T456" i="25"/>
  <c r="U456" i="25"/>
  <c r="V456" i="25"/>
  <c r="W456" i="25"/>
  <c r="X456" i="25"/>
  <c r="Y456" i="25"/>
  <c r="Z456" i="25"/>
  <c r="AA456" i="25"/>
  <c r="AB456" i="25"/>
  <c r="AC456" i="25"/>
  <c r="AD456" i="25"/>
  <c r="AE456" i="25"/>
  <c r="AF456" i="25"/>
  <c r="AG456" i="25"/>
  <c r="AH456" i="25"/>
  <c r="S457" i="25"/>
  <c r="T457" i="25"/>
  <c r="U457" i="25"/>
  <c r="V457" i="25"/>
  <c r="W457" i="25"/>
  <c r="X457" i="25"/>
  <c r="Y457" i="25"/>
  <c r="Z457" i="25"/>
  <c r="AA457" i="25"/>
  <c r="AB457" i="25"/>
  <c r="AC457" i="25"/>
  <c r="AD457" i="25"/>
  <c r="AE457" i="25"/>
  <c r="AF457" i="25"/>
  <c r="AG457" i="25"/>
  <c r="AH457" i="25"/>
  <c r="S458" i="25"/>
  <c r="T458" i="25"/>
  <c r="U458" i="25"/>
  <c r="V458" i="25"/>
  <c r="W458" i="25"/>
  <c r="X458" i="25"/>
  <c r="Y458" i="25"/>
  <c r="Z458" i="25"/>
  <c r="AA458" i="25"/>
  <c r="AB458" i="25"/>
  <c r="AC458" i="25"/>
  <c r="AD458" i="25"/>
  <c r="AE458" i="25"/>
  <c r="AF458" i="25"/>
  <c r="AG458" i="25"/>
  <c r="AH458" i="25"/>
  <c r="S459" i="25"/>
  <c r="T459" i="25"/>
  <c r="U459" i="25"/>
  <c r="V459" i="25"/>
  <c r="W459" i="25"/>
  <c r="X459" i="25"/>
  <c r="Y459" i="25"/>
  <c r="Z459" i="25"/>
  <c r="AA459" i="25"/>
  <c r="AB459" i="25"/>
  <c r="AC459" i="25"/>
  <c r="AD459" i="25"/>
  <c r="AE459" i="25"/>
  <c r="AF459" i="25"/>
  <c r="AG459" i="25"/>
  <c r="AH459" i="25"/>
  <c r="S460" i="25"/>
  <c r="T460" i="25"/>
  <c r="U460" i="25"/>
  <c r="V460" i="25"/>
  <c r="W460" i="25"/>
  <c r="X460" i="25"/>
  <c r="Y460" i="25"/>
  <c r="Z460" i="25"/>
  <c r="AA460" i="25"/>
  <c r="AB460" i="25"/>
  <c r="AC460" i="25"/>
  <c r="AD460" i="25"/>
  <c r="AE460" i="25"/>
  <c r="AF460" i="25"/>
  <c r="AG460" i="25"/>
  <c r="AH460" i="25"/>
  <c r="S461" i="25"/>
  <c r="T461" i="25"/>
  <c r="U461" i="25"/>
  <c r="V461" i="25"/>
  <c r="W461" i="25"/>
  <c r="X461" i="25"/>
  <c r="Y461" i="25"/>
  <c r="Z461" i="25"/>
  <c r="AA461" i="25"/>
  <c r="AB461" i="25"/>
  <c r="AC461" i="25"/>
  <c r="AD461" i="25"/>
  <c r="AE461" i="25"/>
  <c r="AF461" i="25"/>
  <c r="AG461" i="25"/>
  <c r="AH461" i="25"/>
  <c r="S462" i="25"/>
  <c r="T462" i="25"/>
  <c r="U462" i="25"/>
  <c r="V462" i="25"/>
  <c r="W462" i="25"/>
  <c r="X462" i="25"/>
  <c r="Y462" i="25"/>
  <c r="Z462" i="25"/>
  <c r="AA462" i="25"/>
  <c r="AB462" i="25"/>
  <c r="AC462" i="25"/>
  <c r="AD462" i="25"/>
  <c r="AE462" i="25"/>
  <c r="AF462" i="25"/>
  <c r="AG462" i="25"/>
  <c r="AH462" i="25"/>
  <c r="S463" i="25"/>
  <c r="T463" i="25"/>
  <c r="U463" i="25"/>
  <c r="V463" i="25"/>
  <c r="W463" i="25"/>
  <c r="X463" i="25"/>
  <c r="Y463" i="25"/>
  <c r="Z463" i="25"/>
  <c r="AA463" i="25"/>
  <c r="AB463" i="25"/>
  <c r="AC463" i="25"/>
  <c r="AD463" i="25"/>
  <c r="AE463" i="25"/>
  <c r="AF463" i="25"/>
  <c r="AG463" i="25"/>
  <c r="AH463" i="25"/>
  <c r="S464" i="25"/>
  <c r="T464" i="25"/>
  <c r="U464" i="25"/>
  <c r="V464" i="25"/>
  <c r="W464" i="25"/>
  <c r="X464" i="25"/>
  <c r="Y464" i="25"/>
  <c r="Z464" i="25"/>
  <c r="AA464" i="25"/>
  <c r="AB464" i="25"/>
  <c r="AC464" i="25"/>
  <c r="AD464" i="25"/>
  <c r="AE464" i="25"/>
  <c r="AF464" i="25"/>
  <c r="AG464" i="25"/>
  <c r="AH464" i="25"/>
  <c r="S465" i="25"/>
  <c r="T465" i="25"/>
  <c r="U465" i="25"/>
  <c r="V465" i="25"/>
  <c r="W465" i="25"/>
  <c r="X465" i="25"/>
  <c r="Y465" i="25"/>
  <c r="Z465" i="25"/>
  <c r="AA465" i="25"/>
  <c r="AB465" i="25"/>
  <c r="AC465" i="25"/>
  <c r="AD465" i="25"/>
  <c r="AE465" i="25"/>
  <c r="AF465" i="25"/>
  <c r="AG465" i="25"/>
  <c r="AH465" i="25"/>
  <c r="S466" i="25"/>
  <c r="T466" i="25"/>
  <c r="U466" i="25"/>
  <c r="V466" i="25"/>
  <c r="W466" i="25"/>
  <c r="X466" i="25"/>
  <c r="Y466" i="25"/>
  <c r="Z466" i="25"/>
  <c r="AA466" i="25"/>
  <c r="AB466" i="25"/>
  <c r="AC466" i="25"/>
  <c r="AD466" i="25"/>
  <c r="AE466" i="25"/>
  <c r="AF466" i="25"/>
  <c r="AG466" i="25"/>
  <c r="AH466" i="25"/>
  <c r="S467" i="25"/>
  <c r="T467" i="25"/>
  <c r="U467" i="25"/>
  <c r="V467" i="25"/>
  <c r="W467" i="25"/>
  <c r="X467" i="25"/>
  <c r="Y467" i="25"/>
  <c r="Z467" i="25"/>
  <c r="AA467" i="25"/>
  <c r="AB467" i="25"/>
  <c r="AC467" i="25"/>
  <c r="AD467" i="25"/>
  <c r="AE467" i="25"/>
  <c r="AF467" i="25"/>
  <c r="AG467" i="25"/>
  <c r="AH467" i="25"/>
  <c r="S468" i="25"/>
  <c r="T468" i="25"/>
  <c r="U468" i="25"/>
  <c r="V468" i="25"/>
  <c r="W468" i="25"/>
  <c r="X468" i="25"/>
  <c r="Y468" i="25"/>
  <c r="Z468" i="25"/>
  <c r="AA468" i="25"/>
  <c r="AB468" i="25"/>
  <c r="AC468" i="25"/>
  <c r="AD468" i="25"/>
  <c r="AE468" i="25"/>
  <c r="AF468" i="25"/>
  <c r="AG468" i="25"/>
  <c r="AH468" i="25"/>
  <c r="S469" i="25"/>
  <c r="T469" i="25"/>
  <c r="U469" i="25"/>
  <c r="V469" i="25"/>
  <c r="W469" i="25"/>
  <c r="X469" i="25"/>
  <c r="Y469" i="25"/>
  <c r="Z469" i="25"/>
  <c r="AA469" i="25"/>
  <c r="AB469" i="25"/>
  <c r="AC469" i="25"/>
  <c r="AD469" i="25"/>
  <c r="AE469" i="25"/>
  <c r="AF469" i="25"/>
  <c r="AG469" i="25"/>
  <c r="AH469" i="25"/>
  <c r="S470" i="25"/>
  <c r="T470" i="25"/>
  <c r="U470" i="25"/>
  <c r="V470" i="25"/>
  <c r="W470" i="25"/>
  <c r="X470" i="25"/>
  <c r="Y470" i="25"/>
  <c r="Z470" i="25"/>
  <c r="AA470" i="25"/>
  <c r="AB470" i="25"/>
  <c r="AC470" i="25"/>
  <c r="AD470" i="25"/>
  <c r="AE470" i="25"/>
  <c r="AF470" i="25"/>
  <c r="AG470" i="25"/>
  <c r="AH470" i="25"/>
  <c r="S471" i="25"/>
  <c r="T471" i="25"/>
  <c r="U471" i="25"/>
  <c r="V471" i="25"/>
  <c r="W471" i="25"/>
  <c r="X471" i="25"/>
  <c r="Y471" i="25"/>
  <c r="Z471" i="25"/>
  <c r="AA471" i="25"/>
  <c r="AB471" i="25"/>
  <c r="AC471" i="25"/>
  <c r="AD471" i="25"/>
  <c r="AE471" i="25"/>
  <c r="AF471" i="25"/>
  <c r="AG471" i="25"/>
  <c r="AH471" i="25"/>
  <c r="S472" i="25"/>
  <c r="T472" i="25"/>
  <c r="U472" i="25"/>
  <c r="V472" i="25"/>
  <c r="W472" i="25"/>
  <c r="X472" i="25"/>
  <c r="Y472" i="25"/>
  <c r="Z472" i="25"/>
  <c r="AA472" i="25"/>
  <c r="AB472" i="25"/>
  <c r="AC472" i="25"/>
  <c r="AD472" i="25"/>
  <c r="AE472" i="25"/>
  <c r="AF472" i="25"/>
  <c r="AG472" i="25"/>
  <c r="AH472" i="25"/>
  <c r="S473" i="25"/>
  <c r="T473" i="25"/>
  <c r="U473" i="25"/>
  <c r="V473" i="25"/>
  <c r="W473" i="25"/>
  <c r="X473" i="25"/>
  <c r="Y473" i="25"/>
  <c r="Z473" i="25"/>
  <c r="AA473" i="25"/>
  <c r="AB473" i="25"/>
  <c r="AC473" i="25"/>
  <c r="AD473" i="25"/>
  <c r="AE473" i="25"/>
  <c r="AF473" i="25"/>
  <c r="AG473" i="25"/>
  <c r="AH473" i="25"/>
  <c r="S474" i="25"/>
  <c r="T474" i="25"/>
  <c r="U474" i="25"/>
  <c r="V474" i="25"/>
  <c r="W474" i="25"/>
  <c r="X474" i="25"/>
  <c r="Y474" i="25"/>
  <c r="Z474" i="25"/>
  <c r="AA474" i="25"/>
  <c r="AB474" i="25"/>
  <c r="AC474" i="25"/>
  <c r="AD474" i="25"/>
  <c r="AE474" i="25"/>
  <c r="AF474" i="25"/>
  <c r="AG474" i="25"/>
  <c r="AH474" i="25"/>
  <c r="S475" i="25"/>
  <c r="T475" i="25"/>
  <c r="U475" i="25"/>
  <c r="V475" i="25"/>
  <c r="W475" i="25"/>
  <c r="X475" i="25"/>
  <c r="Y475" i="25"/>
  <c r="Z475" i="25"/>
  <c r="AA475" i="25"/>
  <c r="AB475" i="25"/>
  <c r="AC475" i="25"/>
  <c r="AD475" i="25"/>
  <c r="AE475" i="25"/>
  <c r="AF475" i="25"/>
  <c r="AG475" i="25"/>
  <c r="AH475" i="25"/>
  <c r="S476" i="25"/>
  <c r="T476" i="25"/>
  <c r="U476" i="25"/>
  <c r="V476" i="25"/>
  <c r="W476" i="25"/>
  <c r="X476" i="25"/>
  <c r="Y476" i="25"/>
  <c r="Z476" i="25"/>
  <c r="AA476" i="25"/>
  <c r="AB476" i="25"/>
  <c r="AC476" i="25"/>
  <c r="AD476" i="25"/>
  <c r="AE476" i="25"/>
  <c r="AF476" i="25"/>
  <c r="AG476" i="25"/>
  <c r="AH476" i="25"/>
  <c r="S477" i="25"/>
  <c r="T477" i="25"/>
  <c r="U477" i="25"/>
  <c r="V477" i="25"/>
  <c r="W477" i="25"/>
  <c r="X477" i="25"/>
  <c r="Y477" i="25"/>
  <c r="Z477" i="25"/>
  <c r="AA477" i="25"/>
  <c r="AB477" i="25"/>
  <c r="AC477" i="25"/>
  <c r="AD477" i="25"/>
  <c r="AE477" i="25"/>
  <c r="AF477" i="25"/>
  <c r="AG477" i="25"/>
  <c r="AH477" i="25"/>
  <c r="S478" i="25"/>
  <c r="T478" i="25"/>
  <c r="U478" i="25"/>
  <c r="V478" i="25"/>
  <c r="W478" i="25"/>
  <c r="X478" i="25"/>
  <c r="Y478" i="25"/>
  <c r="Z478" i="25"/>
  <c r="AA478" i="25"/>
  <c r="AB478" i="25"/>
  <c r="AC478" i="25"/>
  <c r="AD478" i="25"/>
  <c r="AE478" i="25"/>
  <c r="AF478" i="25"/>
  <c r="AG478" i="25"/>
  <c r="AH478" i="25"/>
  <c r="S479" i="25"/>
  <c r="T479" i="25"/>
  <c r="U479" i="25"/>
  <c r="V479" i="25"/>
  <c r="W479" i="25"/>
  <c r="X479" i="25"/>
  <c r="Y479" i="25"/>
  <c r="Z479" i="25"/>
  <c r="AA479" i="25"/>
  <c r="AB479" i="25"/>
  <c r="AC479" i="25"/>
  <c r="AD479" i="25"/>
  <c r="AE479" i="25"/>
  <c r="AF479" i="25"/>
  <c r="AG479" i="25"/>
  <c r="AH479" i="25"/>
  <c r="S480" i="25"/>
  <c r="T480" i="25"/>
  <c r="U480" i="25"/>
  <c r="V480" i="25"/>
  <c r="W480" i="25"/>
  <c r="X480" i="25"/>
  <c r="Y480" i="25"/>
  <c r="Z480" i="25"/>
  <c r="AA480" i="25"/>
  <c r="AB480" i="25"/>
  <c r="AC480" i="25"/>
  <c r="AD480" i="25"/>
  <c r="AE480" i="25"/>
  <c r="AF480" i="25"/>
  <c r="AG480" i="25"/>
  <c r="AH480" i="25"/>
  <c r="S481" i="25"/>
  <c r="T481" i="25"/>
  <c r="U481" i="25"/>
  <c r="V481" i="25"/>
  <c r="W481" i="25"/>
  <c r="X481" i="25"/>
  <c r="Y481" i="25"/>
  <c r="Z481" i="25"/>
  <c r="AA481" i="25"/>
  <c r="AB481" i="25"/>
  <c r="AC481" i="25"/>
  <c r="AD481" i="25"/>
  <c r="AE481" i="25"/>
  <c r="AF481" i="25"/>
  <c r="AG481" i="25"/>
  <c r="AH481" i="25"/>
  <c r="S482" i="25"/>
  <c r="T482" i="25"/>
  <c r="U482" i="25"/>
  <c r="V482" i="25"/>
  <c r="W482" i="25"/>
  <c r="X482" i="25"/>
  <c r="Y482" i="25"/>
  <c r="Z482" i="25"/>
  <c r="AA482" i="25"/>
  <c r="AB482" i="25"/>
  <c r="AC482" i="25"/>
  <c r="AD482" i="25"/>
  <c r="AE482" i="25"/>
  <c r="AF482" i="25"/>
  <c r="AG482" i="25"/>
  <c r="AH482" i="25"/>
  <c r="S483" i="25"/>
  <c r="T483" i="25"/>
  <c r="U483" i="25"/>
  <c r="V483" i="25"/>
  <c r="W483" i="25"/>
  <c r="X483" i="25"/>
  <c r="Y483" i="25"/>
  <c r="Z483" i="25"/>
  <c r="AA483" i="25"/>
  <c r="AB483" i="25"/>
  <c r="AC483" i="25"/>
  <c r="AD483" i="25"/>
  <c r="AE483" i="25"/>
  <c r="AF483" i="25"/>
  <c r="AG483" i="25"/>
  <c r="AH483" i="25"/>
  <c r="S484" i="25"/>
  <c r="T484" i="25"/>
  <c r="U484" i="25"/>
  <c r="V484" i="25"/>
  <c r="W484" i="25"/>
  <c r="X484" i="25"/>
  <c r="Y484" i="25"/>
  <c r="Z484" i="25"/>
  <c r="AA484" i="25"/>
  <c r="AB484" i="25"/>
  <c r="AC484" i="25"/>
  <c r="AD484" i="25"/>
  <c r="AE484" i="25"/>
  <c r="AF484" i="25"/>
  <c r="AG484" i="25"/>
  <c r="AH484" i="25"/>
  <c r="S485" i="25"/>
  <c r="T485" i="25"/>
  <c r="U485" i="25"/>
  <c r="V485" i="25"/>
  <c r="W485" i="25"/>
  <c r="X485" i="25"/>
  <c r="Y485" i="25"/>
  <c r="Z485" i="25"/>
  <c r="AA485" i="25"/>
  <c r="AB485" i="25"/>
  <c r="AC485" i="25"/>
  <c r="AD485" i="25"/>
  <c r="AE485" i="25"/>
  <c r="AF485" i="25"/>
  <c r="AG485" i="25"/>
  <c r="AH485" i="25"/>
  <c r="S486" i="25"/>
  <c r="T486" i="25"/>
  <c r="U486" i="25"/>
  <c r="V486" i="25"/>
  <c r="W486" i="25"/>
  <c r="X486" i="25"/>
  <c r="Y486" i="25"/>
  <c r="Z486" i="25"/>
  <c r="AA486" i="25"/>
  <c r="AB486" i="25"/>
  <c r="AC486" i="25"/>
  <c r="AD486" i="25"/>
  <c r="AE486" i="25"/>
  <c r="AF486" i="25"/>
  <c r="AG486" i="25"/>
  <c r="AH486" i="25"/>
  <c r="S487" i="25"/>
  <c r="T487" i="25"/>
  <c r="U487" i="25"/>
  <c r="V487" i="25"/>
  <c r="W487" i="25"/>
  <c r="X487" i="25"/>
  <c r="Y487" i="25"/>
  <c r="Z487" i="25"/>
  <c r="AA487" i="25"/>
  <c r="AB487" i="25"/>
  <c r="AC487" i="25"/>
  <c r="AD487" i="25"/>
  <c r="AE487" i="25"/>
  <c r="AF487" i="25"/>
  <c r="AG487" i="25"/>
  <c r="AH487" i="25"/>
  <c r="S488" i="25"/>
  <c r="T488" i="25"/>
  <c r="U488" i="25"/>
  <c r="V488" i="25"/>
  <c r="W488" i="25"/>
  <c r="X488" i="25"/>
  <c r="Y488" i="25"/>
  <c r="Z488" i="25"/>
  <c r="AA488" i="25"/>
  <c r="AB488" i="25"/>
  <c r="AC488" i="25"/>
  <c r="AD488" i="25"/>
  <c r="AE488" i="25"/>
  <c r="AF488" i="25"/>
  <c r="AG488" i="25"/>
  <c r="AH488" i="25"/>
  <c r="S489" i="25"/>
  <c r="T489" i="25"/>
  <c r="U489" i="25"/>
  <c r="V489" i="25"/>
  <c r="W489" i="25"/>
  <c r="X489" i="25"/>
  <c r="Y489" i="25"/>
  <c r="Z489" i="25"/>
  <c r="AA489" i="25"/>
  <c r="AB489" i="25"/>
  <c r="AC489" i="25"/>
  <c r="AD489" i="25"/>
  <c r="AE489" i="25"/>
  <c r="AF489" i="25"/>
  <c r="AG489" i="25"/>
  <c r="AH489" i="25"/>
  <c r="S490" i="25"/>
  <c r="T490" i="25"/>
  <c r="U490" i="25"/>
  <c r="V490" i="25"/>
  <c r="W490" i="25"/>
  <c r="X490" i="25"/>
  <c r="Y490" i="25"/>
  <c r="Z490" i="25"/>
  <c r="AA490" i="25"/>
  <c r="AB490" i="25"/>
  <c r="AC490" i="25"/>
  <c r="AD490" i="25"/>
  <c r="AE490" i="25"/>
  <c r="AF490" i="25"/>
  <c r="AG490" i="25"/>
  <c r="AH490" i="25"/>
  <c r="S491" i="25"/>
  <c r="T491" i="25"/>
  <c r="U491" i="25"/>
  <c r="V491" i="25"/>
  <c r="W491" i="25"/>
  <c r="X491" i="25"/>
  <c r="Y491" i="25"/>
  <c r="Z491" i="25"/>
  <c r="AA491" i="25"/>
  <c r="AB491" i="25"/>
  <c r="AC491" i="25"/>
  <c r="AD491" i="25"/>
  <c r="AE491" i="25"/>
  <c r="AF491" i="25"/>
  <c r="AG491" i="25"/>
  <c r="AH491" i="25"/>
  <c r="S492" i="25"/>
  <c r="T492" i="25"/>
  <c r="U492" i="25"/>
  <c r="V492" i="25"/>
  <c r="W492" i="25"/>
  <c r="X492" i="25"/>
  <c r="Y492" i="25"/>
  <c r="Z492" i="25"/>
  <c r="AA492" i="25"/>
  <c r="AB492" i="25"/>
  <c r="AC492" i="25"/>
  <c r="AD492" i="25"/>
  <c r="AE492" i="25"/>
  <c r="AF492" i="25"/>
  <c r="AG492" i="25"/>
  <c r="AH492" i="25"/>
  <c r="S493" i="25"/>
  <c r="T493" i="25"/>
  <c r="U493" i="25"/>
  <c r="V493" i="25"/>
  <c r="W493" i="25"/>
  <c r="X493" i="25"/>
  <c r="Y493" i="25"/>
  <c r="Z493" i="25"/>
  <c r="AA493" i="25"/>
  <c r="AB493" i="25"/>
  <c r="AC493" i="25"/>
  <c r="AD493" i="25"/>
  <c r="AE493" i="25"/>
  <c r="AF493" i="25"/>
  <c r="AG493" i="25"/>
  <c r="AH493" i="25"/>
  <c r="S494" i="25"/>
  <c r="T494" i="25"/>
  <c r="U494" i="25"/>
  <c r="V494" i="25"/>
  <c r="W494" i="25"/>
  <c r="X494" i="25"/>
  <c r="Y494" i="25"/>
  <c r="Z494" i="25"/>
  <c r="AA494" i="25"/>
  <c r="AB494" i="25"/>
  <c r="AC494" i="25"/>
  <c r="AD494" i="25"/>
  <c r="AE494" i="25"/>
  <c r="AF494" i="25"/>
  <c r="AG494" i="25"/>
  <c r="AH494" i="25"/>
  <c r="S495" i="25"/>
  <c r="T495" i="25"/>
  <c r="U495" i="25"/>
  <c r="V495" i="25"/>
  <c r="W495" i="25"/>
  <c r="X495" i="25"/>
  <c r="Y495" i="25"/>
  <c r="Z495" i="25"/>
  <c r="AA495" i="25"/>
  <c r="AB495" i="25"/>
  <c r="AC495" i="25"/>
  <c r="AD495" i="25"/>
  <c r="AE495" i="25"/>
  <c r="AF495" i="25"/>
  <c r="AG495" i="25"/>
  <c r="AH495" i="25"/>
  <c r="S496" i="25"/>
  <c r="T496" i="25"/>
  <c r="U496" i="25"/>
  <c r="V496" i="25"/>
  <c r="W496" i="25"/>
  <c r="X496" i="25"/>
  <c r="Y496" i="25"/>
  <c r="Z496" i="25"/>
  <c r="AA496" i="25"/>
  <c r="AB496" i="25"/>
  <c r="AC496" i="25"/>
  <c r="AD496" i="25"/>
  <c r="AE496" i="25"/>
  <c r="AF496" i="25"/>
  <c r="AG496" i="25"/>
  <c r="AH496" i="25"/>
  <c r="S497" i="25"/>
  <c r="T497" i="25"/>
  <c r="U497" i="25"/>
  <c r="V497" i="25"/>
  <c r="W497" i="25"/>
  <c r="X497" i="25"/>
  <c r="Y497" i="25"/>
  <c r="Z497" i="25"/>
  <c r="AA497" i="25"/>
  <c r="AB497" i="25"/>
  <c r="AC497" i="25"/>
  <c r="AD497" i="25"/>
  <c r="AE497" i="25"/>
  <c r="AF497" i="25"/>
  <c r="AG497" i="25"/>
  <c r="AH497" i="25"/>
  <c r="S498" i="25"/>
  <c r="T498" i="25"/>
  <c r="U498" i="25"/>
  <c r="V498" i="25"/>
  <c r="W498" i="25"/>
  <c r="X498" i="25"/>
  <c r="Y498" i="25"/>
  <c r="Z498" i="25"/>
  <c r="AA498" i="25"/>
  <c r="AB498" i="25"/>
  <c r="AC498" i="25"/>
  <c r="AD498" i="25"/>
  <c r="AE498" i="25"/>
  <c r="AF498" i="25"/>
  <c r="AG498" i="25"/>
  <c r="AH498" i="25"/>
  <c r="S499" i="25"/>
  <c r="T499" i="25"/>
  <c r="U499" i="25"/>
  <c r="V499" i="25"/>
  <c r="W499" i="25"/>
  <c r="X499" i="25"/>
  <c r="Y499" i="25"/>
  <c r="Z499" i="25"/>
  <c r="AA499" i="25"/>
  <c r="AB499" i="25"/>
  <c r="AC499" i="25"/>
  <c r="AD499" i="25"/>
  <c r="AE499" i="25"/>
  <c r="AF499" i="25"/>
  <c r="AG499" i="25"/>
  <c r="AH499" i="25"/>
  <c r="S500" i="25"/>
  <c r="T500" i="25"/>
  <c r="U500" i="25"/>
  <c r="V500" i="25"/>
  <c r="W500" i="25"/>
  <c r="X500" i="25"/>
  <c r="Y500" i="25"/>
  <c r="Z500" i="25"/>
  <c r="AA500" i="25"/>
  <c r="AB500" i="25"/>
  <c r="AC500" i="25"/>
  <c r="AD500" i="25"/>
  <c r="AE500" i="25"/>
  <c r="AF500" i="25"/>
  <c r="AG500" i="25"/>
  <c r="AH500" i="25"/>
  <c r="S501" i="25"/>
  <c r="T501" i="25"/>
  <c r="U501" i="25"/>
  <c r="V501" i="25"/>
  <c r="W501" i="25"/>
  <c r="X501" i="25"/>
  <c r="Y501" i="25"/>
  <c r="Z501" i="25"/>
  <c r="AA501" i="25"/>
  <c r="AB501" i="25"/>
  <c r="AC501" i="25"/>
  <c r="AD501" i="25"/>
  <c r="AE501" i="25"/>
  <c r="AF501" i="25"/>
  <c r="AG501" i="25"/>
  <c r="AH501" i="25"/>
  <c r="S502" i="25"/>
  <c r="T502" i="25"/>
  <c r="U502" i="25"/>
  <c r="V502" i="25"/>
  <c r="W502" i="25"/>
  <c r="X502" i="25"/>
  <c r="Y502" i="25"/>
  <c r="Z502" i="25"/>
  <c r="AA502" i="25"/>
  <c r="AB502" i="25"/>
  <c r="AC502" i="25"/>
  <c r="AD502" i="25"/>
  <c r="AE502" i="25"/>
  <c r="AF502" i="25"/>
  <c r="AG502" i="25"/>
  <c r="AH502" i="25"/>
  <c r="S503" i="25"/>
  <c r="T503" i="25"/>
  <c r="U503" i="25"/>
  <c r="V503" i="25"/>
  <c r="W503" i="25"/>
  <c r="X503" i="25"/>
  <c r="Y503" i="25"/>
  <c r="Z503" i="25"/>
  <c r="AA503" i="25"/>
  <c r="AB503" i="25"/>
  <c r="AC503" i="25"/>
  <c r="AD503" i="25"/>
  <c r="AE503" i="25"/>
  <c r="AF503" i="25"/>
  <c r="AG503" i="25"/>
  <c r="AH503" i="25"/>
  <c r="S504" i="25"/>
  <c r="T504" i="25"/>
  <c r="U504" i="25"/>
  <c r="V504" i="25"/>
  <c r="W504" i="25"/>
  <c r="X504" i="25"/>
  <c r="Y504" i="25"/>
  <c r="Z504" i="25"/>
  <c r="AA504" i="25"/>
  <c r="AB504" i="25"/>
  <c r="AC504" i="25"/>
  <c r="AD504" i="25"/>
  <c r="AE504" i="25"/>
  <c r="AF504" i="25"/>
  <c r="AG504" i="25"/>
  <c r="AH504" i="25"/>
  <c r="S505" i="25"/>
  <c r="T505" i="25"/>
  <c r="U505" i="25"/>
  <c r="V505" i="25"/>
  <c r="W505" i="25"/>
  <c r="X505" i="25"/>
  <c r="Y505" i="25"/>
  <c r="Z505" i="25"/>
  <c r="AA505" i="25"/>
  <c r="AB505" i="25"/>
  <c r="AC505" i="25"/>
  <c r="AD505" i="25"/>
  <c r="AE505" i="25"/>
  <c r="AF505" i="25"/>
  <c r="AG505" i="25"/>
  <c r="AH505" i="25"/>
  <c r="S506" i="25"/>
  <c r="T506" i="25"/>
  <c r="U506" i="25"/>
  <c r="V506" i="25"/>
  <c r="W506" i="25"/>
  <c r="X506" i="25"/>
  <c r="Y506" i="25"/>
  <c r="Z506" i="25"/>
  <c r="AA506" i="25"/>
  <c r="AB506" i="25"/>
  <c r="AC506" i="25"/>
  <c r="AD506" i="25"/>
  <c r="AE506" i="25"/>
  <c r="AF506" i="25"/>
  <c r="AG506" i="25"/>
  <c r="AH506" i="25"/>
  <c r="S507" i="25"/>
  <c r="T507" i="25"/>
  <c r="U507" i="25"/>
  <c r="V507" i="25"/>
  <c r="W507" i="25"/>
  <c r="X507" i="25"/>
  <c r="Y507" i="25"/>
  <c r="Z507" i="25"/>
  <c r="AA507" i="25"/>
  <c r="AB507" i="25"/>
  <c r="AC507" i="25"/>
  <c r="AD507" i="25"/>
  <c r="AE507" i="25"/>
  <c r="AF507" i="25"/>
  <c r="AG507" i="25"/>
  <c r="AH507" i="25"/>
  <c r="S508" i="25"/>
  <c r="T508" i="25"/>
  <c r="U508" i="25"/>
  <c r="V508" i="25"/>
  <c r="W508" i="25"/>
  <c r="X508" i="25"/>
  <c r="Y508" i="25"/>
  <c r="Z508" i="25"/>
  <c r="AA508" i="25"/>
  <c r="AB508" i="25"/>
  <c r="AC508" i="25"/>
  <c r="AD508" i="25"/>
  <c r="AE508" i="25"/>
  <c r="AF508" i="25"/>
  <c r="AG508" i="25"/>
  <c r="AH508" i="25"/>
  <c r="S509" i="25"/>
  <c r="T509" i="25"/>
  <c r="U509" i="25"/>
  <c r="V509" i="25"/>
  <c r="W509" i="25"/>
  <c r="X509" i="25"/>
  <c r="Y509" i="25"/>
  <c r="Z509" i="25"/>
  <c r="AA509" i="25"/>
  <c r="AB509" i="25"/>
  <c r="AC509" i="25"/>
  <c r="AD509" i="25"/>
  <c r="AE509" i="25"/>
  <c r="AF509" i="25"/>
  <c r="AG509" i="25"/>
  <c r="AH509" i="25"/>
  <c r="S510" i="25"/>
  <c r="T510" i="25"/>
  <c r="U510" i="25"/>
  <c r="V510" i="25"/>
  <c r="W510" i="25"/>
  <c r="X510" i="25"/>
  <c r="Y510" i="25"/>
  <c r="Z510" i="25"/>
  <c r="AA510" i="25"/>
  <c r="AB510" i="25"/>
  <c r="AC510" i="25"/>
  <c r="AD510" i="25"/>
  <c r="AE510" i="25"/>
  <c r="AF510" i="25"/>
  <c r="AG510" i="25"/>
  <c r="AH510" i="25"/>
  <c r="S511" i="25"/>
  <c r="T511" i="25"/>
  <c r="U511" i="25"/>
  <c r="V511" i="25"/>
  <c r="W511" i="25"/>
  <c r="X511" i="25"/>
  <c r="Y511" i="25"/>
  <c r="Z511" i="25"/>
  <c r="AA511" i="25"/>
  <c r="AB511" i="25"/>
  <c r="AC511" i="25"/>
  <c r="AD511" i="25"/>
  <c r="AE511" i="25"/>
  <c r="AF511" i="25"/>
  <c r="AG511" i="25"/>
  <c r="AH511" i="25"/>
  <c r="S512" i="25"/>
  <c r="T512" i="25"/>
  <c r="U512" i="25"/>
  <c r="V512" i="25"/>
  <c r="W512" i="25"/>
  <c r="X512" i="25"/>
  <c r="Y512" i="25"/>
  <c r="Z512" i="25"/>
  <c r="AA512" i="25"/>
  <c r="AB512" i="25"/>
  <c r="AC512" i="25"/>
  <c r="AD512" i="25"/>
  <c r="AE512" i="25"/>
  <c r="AF512" i="25"/>
  <c r="AG512" i="25"/>
  <c r="AH512" i="25"/>
  <c r="S513" i="25"/>
  <c r="T513" i="25"/>
  <c r="U513" i="25"/>
  <c r="V513" i="25"/>
  <c r="W513" i="25"/>
  <c r="X513" i="25"/>
  <c r="Y513" i="25"/>
  <c r="Z513" i="25"/>
  <c r="AA513" i="25"/>
  <c r="AB513" i="25"/>
  <c r="AC513" i="25"/>
  <c r="AD513" i="25"/>
  <c r="AE513" i="25"/>
  <c r="AF513" i="25"/>
  <c r="AG513" i="25"/>
  <c r="AH513" i="25"/>
  <c r="S514" i="25"/>
  <c r="T514" i="25"/>
  <c r="U514" i="25"/>
  <c r="V514" i="25"/>
  <c r="W514" i="25"/>
  <c r="X514" i="25"/>
  <c r="Y514" i="25"/>
  <c r="Z514" i="25"/>
  <c r="AA514" i="25"/>
  <c r="AB514" i="25"/>
  <c r="AC514" i="25"/>
  <c r="AD514" i="25"/>
  <c r="AE514" i="25"/>
  <c r="AF514" i="25"/>
  <c r="AG514" i="25"/>
  <c r="AH514" i="25"/>
  <c r="S515" i="25"/>
  <c r="T515" i="25"/>
  <c r="U515" i="25"/>
  <c r="V515" i="25"/>
  <c r="W515" i="25"/>
  <c r="X515" i="25"/>
  <c r="Y515" i="25"/>
  <c r="Z515" i="25"/>
  <c r="AA515" i="25"/>
  <c r="AB515" i="25"/>
  <c r="AC515" i="25"/>
  <c r="AD515" i="25"/>
  <c r="AE515" i="25"/>
  <c r="AF515" i="25"/>
  <c r="AG515" i="25"/>
  <c r="AH515" i="25"/>
  <c r="S516" i="25"/>
  <c r="T516" i="25"/>
  <c r="U516" i="25"/>
  <c r="V516" i="25"/>
  <c r="W516" i="25"/>
  <c r="X516" i="25"/>
  <c r="Y516" i="25"/>
  <c r="Z516" i="25"/>
  <c r="AA516" i="25"/>
  <c r="AB516" i="25"/>
  <c r="AC516" i="25"/>
  <c r="AD516" i="25"/>
  <c r="AE516" i="25"/>
  <c r="AF516" i="25"/>
  <c r="AG516" i="25"/>
  <c r="AH516" i="25"/>
  <c r="S517" i="25"/>
  <c r="T517" i="25"/>
  <c r="U517" i="25"/>
  <c r="V517" i="25"/>
  <c r="W517" i="25"/>
  <c r="X517" i="25"/>
  <c r="Y517" i="25"/>
  <c r="Z517" i="25"/>
  <c r="AA517" i="25"/>
  <c r="AB517" i="25"/>
  <c r="AC517" i="25"/>
  <c r="AD517" i="25"/>
  <c r="AE517" i="25"/>
  <c r="AF517" i="25"/>
  <c r="AG517" i="25"/>
  <c r="AH517" i="25"/>
  <c r="S518" i="25"/>
  <c r="T518" i="25"/>
  <c r="U518" i="25"/>
  <c r="V518" i="25"/>
  <c r="W518" i="25"/>
  <c r="X518" i="25"/>
  <c r="Y518" i="25"/>
  <c r="Z518" i="25"/>
  <c r="AA518" i="25"/>
  <c r="AB518" i="25"/>
  <c r="AC518" i="25"/>
  <c r="AD518" i="25"/>
  <c r="AE518" i="25"/>
  <c r="AF518" i="25"/>
  <c r="AG518" i="25"/>
  <c r="AH518" i="25"/>
  <c r="S519" i="25"/>
  <c r="T519" i="25"/>
  <c r="U519" i="25"/>
  <c r="V519" i="25"/>
  <c r="W519" i="25"/>
  <c r="X519" i="25"/>
  <c r="Y519" i="25"/>
  <c r="Z519" i="25"/>
  <c r="AA519" i="25"/>
  <c r="AB519" i="25"/>
  <c r="AC519" i="25"/>
  <c r="AD519" i="25"/>
  <c r="AE519" i="25"/>
  <c r="AF519" i="25"/>
  <c r="AG519" i="25"/>
  <c r="AH519" i="25"/>
  <c r="S520" i="25"/>
  <c r="T520" i="25"/>
  <c r="U520" i="25"/>
  <c r="V520" i="25"/>
  <c r="W520" i="25"/>
  <c r="X520" i="25"/>
  <c r="Y520" i="25"/>
  <c r="Z520" i="25"/>
  <c r="AA520" i="25"/>
  <c r="AB520" i="25"/>
  <c r="AC520" i="25"/>
  <c r="AD520" i="25"/>
  <c r="AE520" i="25"/>
  <c r="AF520" i="25"/>
  <c r="AG520" i="25"/>
  <c r="AH520" i="25"/>
  <c r="S521" i="25"/>
  <c r="T521" i="25"/>
  <c r="U521" i="25"/>
  <c r="V521" i="25"/>
  <c r="W521" i="25"/>
  <c r="X521" i="25"/>
  <c r="Y521" i="25"/>
  <c r="Z521" i="25"/>
  <c r="AA521" i="25"/>
  <c r="AB521" i="25"/>
  <c r="AC521" i="25"/>
  <c r="AD521" i="25"/>
  <c r="AE521" i="25"/>
  <c r="AF521" i="25"/>
  <c r="AG521" i="25"/>
  <c r="AH521" i="25"/>
  <c r="S522" i="25"/>
  <c r="T522" i="25"/>
  <c r="U522" i="25"/>
  <c r="V522" i="25"/>
  <c r="W522" i="25"/>
  <c r="X522" i="25"/>
  <c r="Y522" i="25"/>
  <c r="Z522" i="25"/>
  <c r="AA522" i="25"/>
  <c r="AB522" i="25"/>
  <c r="AC522" i="25"/>
  <c r="AD522" i="25"/>
  <c r="AE522" i="25"/>
  <c r="AF522" i="25"/>
  <c r="AG522" i="25"/>
  <c r="AH522" i="25"/>
  <c r="S523" i="25"/>
  <c r="T523" i="25"/>
  <c r="U523" i="25"/>
  <c r="V523" i="25"/>
  <c r="W523" i="25"/>
  <c r="X523" i="25"/>
  <c r="Y523" i="25"/>
  <c r="Z523" i="25"/>
  <c r="AA523" i="25"/>
  <c r="AB523" i="25"/>
  <c r="AC523" i="25"/>
  <c r="AD523" i="25"/>
  <c r="AE523" i="25"/>
  <c r="AF523" i="25"/>
  <c r="AG523" i="25"/>
  <c r="AH523" i="25"/>
  <c r="S524" i="25"/>
  <c r="T524" i="25"/>
  <c r="U524" i="25"/>
  <c r="V524" i="25"/>
  <c r="W524" i="25"/>
  <c r="X524" i="25"/>
  <c r="Y524" i="25"/>
  <c r="Z524" i="25"/>
  <c r="AA524" i="25"/>
  <c r="AB524" i="25"/>
  <c r="AC524" i="25"/>
  <c r="AD524" i="25"/>
  <c r="AE524" i="25"/>
  <c r="AF524" i="25"/>
  <c r="AG524" i="25"/>
  <c r="AH524" i="25"/>
  <c r="S525" i="25"/>
  <c r="T525" i="25"/>
  <c r="U525" i="25"/>
  <c r="V525" i="25"/>
  <c r="W525" i="25"/>
  <c r="X525" i="25"/>
  <c r="Y525" i="25"/>
  <c r="Z525" i="25"/>
  <c r="AA525" i="25"/>
  <c r="AB525" i="25"/>
  <c r="AC525" i="25"/>
  <c r="AD525" i="25"/>
  <c r="AE525" i="25"/>
  <c r="AF525" i="25"/>
  <c r="AG525" i="25"/>
  <c r="AH525" i="25"/>
  <c r="S526" i="25"/>
  <c r="T526" i="25"/>
  <c r="U526" i="25"/>
  <c r="V526" i="25"/>
  <c r="W526" i="25"/>
  <c r="X526" i="25"/>
  <c r="Y526" i="25"/>
  <c r="Z526" i="25"/>
  <c r="AA526" i="25"/>
  <c r="AB526" i="25"/>
  <c r="AC526" i="25"/>
  <c r="AD526" i="25"/>
  <c r="AE526" i="25"/>
  <c r="AF526" i="25"/>
  <c r="AG526" i="25"/>
  <c r="AH526" i="25"/>
  <c r="S527" i="25"/>
  <c r="T527" i="25"/>
  <c r="U527" i="25"/>
  <c r="V527" i="25"/>
  <c r="W527" i="25"/>
  <c r="X527" i="25"/>
  <c r="Y527" i="25"/>
  <c r="Z527" i="25"/>
  <c r="AA527" i="25"/>
  <c r="AB527" i="25"/>
  <c r="AC527" i="25"/>
  <c r="AD527" i="25"/>
  <c r="AE527" i="25"/>
  <c r="AF527" i="25"/>
  <c r="AG527" i="25"/>
  <c r="AH527" i="25"/>
  <c r="S528" i="25"/>
  <c r="T528" i="25"/>
  <c r="U528" i="25"/>
  <c r="V528" i="25"/>
  <c r="W528" i="25"/>
  <c r="X528" i="25"/>
  <c r="Y528" i="25"/>
  <c r="Z528" i="25"/>
  <c r="AA528" i="25"/>
  <c r="AB528" i="25"/>
  <c r="AC528" i="25"/>
  <c r="AD528" i="25"/>
  <c r="AE528" i="25"/>
  <c r="AF528" i="25"/>
  <c r="AG528" i="25"/>
  <c r="AH528" i="25"/>
  <c r="S529" i="25"/>
  <c r="T529" i="25"/>
  <c r="U529" i="25"/>
  <c r="V529" i="25"/>
  <c r="W529" i="25"/>
  <c r="X529" i="25"/>
  <c r="Y529" i="25"/>
  <c r="Z529" i="25"/>
  <c r="AA529" i="25"/>
  <c r="AB529" i="25"/>
  <c r="AC529" i="25"/>
  <c r="AD529" i="25"/>
  <c r="AE529" i="25"/>
  <c r="AF529" i="25"/>
  <c r="AG529" i="25"/>
  <c r="AH529" i="25"/>
  <c r="S530" i="25"/>
  <c r="T530" i="25"/>
  <c r="U530" i="25"/>
  <c r="V530" i="25"/>
  <c r="W530" i="25"/>
  <c r="X530" i="25"/>
  <c r="Y530" i="25"/>
  <c r="Z530" i="25"/>
  <c r="AA530" i="25"/>
  <c r="AB530" i="25"/>
  <c r="AC530" i="25"/>
  <c r="AD530" i="25"/>
  <c r="AE530" i="25"/>
  <c r="AF530" i="25"/>
  <c r="AG530" i="25"/>
  <c r="AH530" i="25"/>
  <c r="S531" i="25"/>
  <c r="T531" i="25"/>
  <c r="U531" i="25"/>
  <c r="V531" i="25"/>
  <c r="W531" i="25"/>
  <c r="X531" i="25"/>
  <c r="Y531" i="25"/>
  <c r="Z531" i="25"/>
  <c r="AA531" i="25"/>
  <c r="AB531" i="25"/>
  <c r="AC531" i="25"/>
  <c r="AD531" i="25"/>
  <c r="AE531" i="25"/>
  <c r="AF531" i="25"/>
  <c r="AG531" i="25"/>
  <c r="AH531" i="25"/>
  <c r="S532" i="25"/>
  <c r="T532" i="25"/>
  <c r="U532" i="25"/>
  <c r="V532" i="25"/>
  <c r="W532" i="25"/>
  <c r="X532" i="25"/>
  <c r="Y532" i="25"/>
  <c r="Z532" i="25"/>
  <c r="AA532" i="25"/>
  <c r="AB532" i="25"/>
  <c r="AC532" i="25"/>
  <c r="AD532" i="25"/>
  <c r="AE532" i="25"/>
  <c r="AF532" i="25"/>
  <c r="AG532" i="25"/>
  <c r="AH532" i="25"/>
  <c r="S533" i="25"/>
  <c r="T533" i="25"/>
  <c r="U533" i="25"/>
  <c r="V533" i="25"/>
  <c r="W533" i="25"/>
  <c r="X533" i="25"/>
  <c r="Y533" i="25"/>
  <c r="Z533" i="25"/>
  <c r="AA533" i="25"/>
  <c r="AB533" i="25"/>
  <c r="AC533" i="25"/>
  <c r="AD533" i="25"/>
  <c r="AE533" i="25"/>
  <c r="AF533" i="25"/>
  <c r="AG533" i="25"/>
  <c r="AH533" i="25"/>
  <c r="S534" i="25"/>
  <c r="T534" i="25"/>
  <c r="U534" i="25"/>
  <c r="V534" i="25"/>
  <c r="W534" i="25"/>
  <c r="X534" i="25"/>
  <c r="Y534" i="25"/>
  <c r="Z534" i="25"/>
  <c r="AA534" i="25"/>
  <c r="AB534" i="25"/>
  <c r="AC534" i="25"/>
  <c r="AD534" i="25"/>
  <c r="AE534" i="25"/>
  <c r="AF534" i="25"/>
  <c r="AG534" i="25"/>
  <c r="AH534" i="25"/>
  <c r="S535" i="25"/>
  <c r="T535" i="25"/>
  <c r="U535" i="25"/>
  <c r="V535" i="25"/>
  <c r="W535" i="25"/>
  <c r="X535" i="25"/>
  <c r="Y535" i="25"/>
  <c r="Z535" i="25"/>
  <c r="AA535" i="25"/>
  <c r="AB535" i="25"/>
  <c r="AC535" i="25"/>
  <c r="AD535" i="25"/>
  <c r="AE535" i="25"/>
  <c r="AF535" i="25"/>
  <c r="AG535" i="25"/>
  <c r="AH535" i="25"/>
  <c r="S536" i="25"/>
  <c r="T536" i="25"/>
  <c r="U536" i="25"/>
  <c r="V536" i="25"/>
  <c r="W536" i="25"/>
  <c r="X536" i="25"/>
  <c r="Y536" i="25"/>
  <c r="Z536" i="25"/>
  <c r="AA536" i="25"/>
  <c r="AB536" i="25"/>
  <c r="AC536" i="25"/>
  <c r="AD536" i="25"/>
  <c r="AE536" i="25"/>
  <c r="AF536" i="25"/>
  <c r="AG536" i="25"/>
  <c r="AH536" i="25"/>
  <c r="S537" i="25"/>
  <c r="T537" i="25"/>
  <c r="U537" i="25"/>
  <c r="V537" i="25"/>
  <c r="W537" i="25"/>
  <c r="X537" i="25"/>
  <c r="Y537" i="25"/>
  <c r="Z537" i="25"/>
  <c r="AA537" i="25"/>
  <c r="AB537" i="25"/>
  <c r="AC537" i="25"/>
  <c r="AD537" i="25"/>
  <c r="AE537" i="25"/>
  <c r="AF537" i="25"/>
  <c r="AG537" i="25"/>
  <c r="AH537" i="25"/>
  <c r="S538" i="25"/>
  <c r="T538" i="25"/>
  <c r="U538" i="25"/>
  <c r="V538" i="25"/>
  <c r="W538" i="25"/>
  <c r="X538" i="25"/>
  <c r="Y538" i="25"/>
  <c r="Z538" i="25"/>
  <c r="AA538" i="25"/>
  <c r="AB538" i="25"/>
  <c r="AC538" i="25"/>
  <c r="AD538" i="25"/>
  <c r="AE538" i="25"/>
  <c r="AF538" i="25"/>
  <c r="AG538" i="25"/>
  <c r="AH538" i="25"/>
  <c r="S539" i="25"/>
  <c r="T539" i="25"/>
  <c r="U539" i="25"/>
  <c r="V539" i="25"/>
  <c r="W539" i="25"/>
  <c r="X539" i="25"/>
  <c r="Y539" i="25"/>
  <c r="Z539" i="25"/>
  <c r="AA539" i="25"/>
  <c r="AB539" i="25"/>
  <c r="AC539" i="25"/>
  <c r="AD539" i="25"/>
  <c r="AE539" i="25"/>
  <c r="AF539" i="25"/>
  <c r="AG539" i="25"/>
  <c r="AH539" i="25"/>
  <c r="S540" i="25"/>
  <c r="T540" i="25"/>
  <c r="U540" i="25"/>
  <c r="V540" i="25"/>
  <c r="W540" i="25"/>
  <c r="X540" i="25"/>
  <c r="Y540" i="25"/>
  <c r="Z540" i="25"/>
  <c r="AA540" i="25"/>
  <c r="AB540" i="25"/>
  <c r="AC540" i="25"/>
  <c r="AD540" i="25"/>
  <c r="AE540" i="25"/>
  <c r="AF540" i="25"/>
  <c r="AG540" i="25"/>
  <c r="AH540" i="25"/>
  <c r="S541" i="25"/>
  <c r="T541" i="25"/>
  <c r="U541" i="25"/>
  <c r="V541" i="25"/>
  <c r="W541" i="25"/>
  <c r="X541" i="25"/>
  <c r="Y541" i="25"/>
  <c r="Z541" i="25"/>
  <c r="AA541" i="25"/>
  <c r="AB541" i="25"/>
  <c r="AC541" i="25"/>
  <c r="AD541" i="25"/>
  <c r="AE541" i="25"/>
  <c r="AF541" i="25"/>
  <c r="AG541" i="25"/>
  <c r="AH541" i="25"/>
  <c r="S542" i="25"/>
  <c r="T542" i="25"/>
  <c r="U542" i="25"/>
  <c r="V542" i="25"/>
  <c r="W542" i="25"/>
  <c r="X542" i="25"/>
  <c r="Y542" i="25"/>
  <c r="Z542" i="25"/>
  <c r="AA542" i="25"/>
  <c r="AB542" i="25"/>
  <c r="AC542" i="25"/>
  <c r="AD542" i="25"/>
  <c r="AE542" i="25"/>
  <c r="AF542" i="25"/>
  <c r="AG542" i="25"/>
  <c r="AH542" i="25"/>
  <c r="S543" i="25"/>
  <c r="T543" i="25"/>
  <c r="U543" i="25"/>
  <c r="V543" i="25"/>
  <c r="W543" i="25"/>
  <c r="X543" i="25"/>
  <c r="Y543" i="25"/>
  <c r="Z543" i="25"/>
  <c r="AA543" i="25"/>
  <c r="AB543" i="25"/>
  <c r="AC543" i="25"/>
  <c r="AD543" i="25"/>
  <c r="AE543" i="25"/>
  <c r="AF543" i="25"/>
  <c r="AG543" i="25"/>
  <c r="AH543" i="25"/>
  <c r="S544" i="25"/>
  <c r="T544" i="25"/>
  <c r="U544" i="25"/>
  <c r="V544" i="25"/>
  <c r="W544" i="25"/>
  <c r="X544" i="25"/>
  <c r="Y544" i="25"/>
  <c r="Z544" i="25"/>
  <c r="AA544" i="25"/>
  <c r="AB544" i="25"/>
  <c r="AC544" i="25"/>
  <c r="AD544" i="25"/>
  <c r="AE544" i="25"/>
  <c r="AF544" i="25"/>
  <c r="AG544" i="25"/>
  <c r="AH544" i="25"/>
  <c r="S545" i="25"/>
  <c r="T545" i="25"/>
  <c r="U545" i="25"/>
  <c r="V545" i="25"/>
  <c r="W545" i="25"/>
  <c r="X545" i="25"/>
  <c r="Y545" i="25"/>
  <c r="Z545" i="25"/>
  <c r="AA545" i="25"/>
  <c r="AB545" i="25"/>
  <c r="AC545" i="25"/>
  <c r="AD545" i="25"/>
  <c r="AE545" i="25"/>
  <c r="AF545" i="25"/>
  <c r="AG545" i="25"/>
  <c r="AH545" i="25"/>
  <c r="S546" i="25"/>
  <c r="T546" i="25"/>
  <c r="U546" i="25"/>
  <c r="V546" i="25"/>
  <c r="W546" i="25"/>
  <c r="X546" i="25"/>
  <c r="Y546" i="25"/>
  <c r="Z546" i="25"/>
  <c r="AA546" i="25"/>
  <c r="AB546" i="25"/>
  <c r="AC546" i="25"/>
  <c r="AD546" i="25"/>
  <c r="AE546" i="25"/>
  <c r="AF546" i="25"/>
  <c r="AG546" i="25"/>
  <c r="AH546" i="25"/>
  <c r="S547" i="25"/>
  <c r="T547" i="25"/>
  <c r="U547" i="25"/>
  <c r="V547" i="25"/>
  <c r="W547" i="25"/>
  <c r="X547" i="25"/>
  <c r="Y547" i="25"/>
  <c r="Z547" i="25"/>
  <c r="AA547" i="25"/>
  <c r="AB547" i="25"/>
  <c r="AC547" i="25"/>
  <c r="AD547" i="25"/>
  <c r="AE547" i="25"/>
  <c r="AF547" i="25"/>
  <c r="AG547" i="25"/>
  <c r="AH547" i="25"/>
  <c r="S548" i="25"/>
  <c r="T548" i="25"/>
  <c r="U548" i="25"/>
  <c r="V548" i="25"/>
  <c r="W548" i="25"/>
  <c r="X548" i="25"/>
  <c r="Y548" i="25"/>
  <c r="Z548" i="25"/>
  <c r="AA548" i="25"/>
  <c r="AB548" i="25"/>
  <c r="AC548" i="25"/>
  <c r="AD548" i="25"/>
  <c r="AE548" i="25"/>
  <c r="AF548" i="25"/>
  <c r="AG548" i="25"/>
  <c r="AH548" i="25"/>
  <c r="S549" i="25"/>
  <c r="T549" i="25"/>
  <c r="U549" i="25"/>
  <c r="V549" i="25"/>
  <c r="W549" i="25"/>
  <c r="X549" i="25"/>
  <c r="Y549" i="25"/>
  <c r="Z549" i="25"/>
  <c r="AA549" i="25"/>
  <c r="AB549" i="25"/>
  <c r="AC549" i="25"/>
  <c r="AD549" i="25"/>
  <c r="AE549" i="25"/>
  <c r="AF549" i="25"/>
  <c r="AG549" i="25"/>
  <c r="AH549" i="25"/>
  <c r="S550" i="25"/>
  <c r="T550" i="25"/>
  <c r="U550" i="25"/>
  <c r="V550" i="25"/>
  <c r="W550" i="25"/>
  <c r="X550" i="25"/>
  <c r="Y550" i="25"/>
  <c r="Z550" i="25"/>
  <c r="AA550" i="25"/>
  <c r="AB550" i="25"/>
  <c r="AC550" i="25"/>
  <c r="AD550" i="25"/>
  <c r="AE550" i="25"/>
  <c r="AF550" i="25"/>
  <c r="AG550" i="25"/>
  <c r="AH550" i="25"/>
  <c r="S551" i="25"/>
  <c r="T551" i="25"/>
  <c r="U551" i="25"/>
  <c r="V551" i="25"/>
  <c r="W551" i="25"/>
  <c r="X551" i="25"/>
  <c r="Y551" i="25"/>
  <c r="Z551" i="25"/>
  <c r="AA551" i="25"/>
  <c r="AB551" i="25"/>
  <c r="AC551" i="25"/>
  <c r="AD551" i="25"/>
  <c r="AE551" i="25"/>
  <c r="AF551" i="25"/>
  <c r="AG551" i="25"/>
  <c r="AH551" i="25"/>
  <c r="S552" i="25"/>
  <c r="T552" i="25"/>
  <c r="U552" i="25"/>
  <c r="V552" i="25"/>
  <c r="W552" i="25"/>
  <c r="X552" i="25"/>
  <c r="Y552" i="25"/>
  <c r="Z552" i="25"/>
  <c r="AA552" i="25"/>
  <c r="AB552" i="25"/>
  <c r="AC552" i="25"/>
  <c r="AD552" i="25"/>
  <c r="AE552" i="25"/>
  <c r="AF552" i="25"/>
  <c r="AG552" i="25"/>
  <c r="AH552" i="25"/>
  <c r="S553" i="25"/>
  <c r="T553" i="25"/>
  <c r="U553" i="25"/>
  <c r="V553" i="25"/>
  <c r="W553" i="25"/>
  <c r="X553" i="25"/>
  <c r="Y553" i="25"/>
  <c r="Z553" i="25"/>
  <c r="AA553" i="25"/>
  <c r="AB553" i="25"/>
  <c r="AC553" i="25"/>
  <c r="AD553" i="25"/>
  <c r="AE553" i="25"/>
  <c r="AF553" i="25"/>
  <c r="AG553" i="25"/>
  <c r="AH553" i="25"/>
  <c r="S554" i="25"/>
  <c r="T554" i="25"/>
  <c r="U554" i="25"/>
  <c r="V554" i="25"/>
  <c r="W554" i="25"/>
  <c r="X554" i="25"/>
  <c r="Y554" i="25"/>
  <c r="Z554" i="25"/>
  <c r="AA554" i="25"/>
  <c r="AB554" i="25"/>
  <c r="AC554" i="25"/>
  <c r="AD554" i="25"/>
  <c r="AE554" i="25"/>
  <c r="AF554" i="25"/>
  <c r="AG554" i="25"/>
  <c r="AH554" i="25"/>
  <c r="S555" i="25"/>
  <c r="T555" i="25"/>
  <c r="U555" i="25"/>
  <c r="V555" i="25"/>
  <c r="W555" i="25"/>
  <c r="X555" i="25"/>
  <c r="Y555" i="25"/>
  <c r="Z555" i="25"/>
  <c r="AA555" i="25"/>
  <c r="AB555" i="25"/>
  <c r="AC555" i="25"/>
  <c r="AD555" i="25"/>
  <c r="AE555" i="25"/>
  <c r="AF555" i="25"/>
  <c r="AG555" i="25"/>
  <c r="AH555" i="25"/>
  <c r="S556" i="25"/>
  <c r="T556" i="25"/>
  <c r="U556" i="25"/>
  <c r="V556" i="25"/>
  <c r="W556" i="25"/>
  <c r="X556" i="25"/>
  <c r="Y556" i="25"/>
  <c r="Z556" i="25"/>
  <c r="AA556" i="25"/>
  <c r="AB556" i="25"/>
  <c r="AC556" i="25"/>
  <c r="AD556" i="25"/>
  <c r="AE556" i="25"/>
  <c r="AF556" i="25"/>
  <c r="AG556" i="25"/>
  <c r="AH556" i="25"/>
  <c r="S557" i="25"/>
  <c r="T557" i="25"/>
  <c r="U557" i="25"/>
  <c r="V557" i="25"/>
  <c r="W557" i="25"/>
  <c r="X557" i="25"/>
  <c r="Y557" i="25"/>
  <c r="Z557" i="25"/>
  <c r="AA557" i="25"/>
  <c r="AB557" i="25"/>
  <c r="AC557" i="25"/>
  <c r="AD557" i="25"/>
  <c r="AE557" i="25"/>
  <c r="AF557" i="25"/>
  <c r="AG557" i="25"/>
  <c r="AH557" i="25"/>
  <c r="S558" i="25"/>
  <c r="T558" i="25"/>
  <c r="U558" i="25"/>
  <c r="V558" i="25"/>
  <c r="W558" i="25"/>
  <c r="X558" i="25"/>
  <c r="Y558" i="25"/>
  <c r="Z558" i="25"/>
  <c r="AA558" i="25"/>
  <c r="AB558" i="25"/>
  <c r="AC558" i="25"/>
  <c r="AD558" i="25"/>
  <c r="AE558" i="25"/>
  <c r="AF558" i="25"/>
  <c r="AG558" i="25"/>
  <c r="AH558" i="25"/>
  <c r="S559" i="25"/>
  <c r="T559" i="25"/>
  <c r="U559" i="25"/>
  <c r="V559" i="25"/>
  <c r="W559" i="25"/>
  <c r="X559" i="25"/>
  <c r="Y559" i="25"/>
  <c r="Z559" i="25"/>
  <c r="AA559" i="25"/>
  <c r="AB559" i="25"/>
  <c r="AC559" i="25"/>
  <c r="AD559" i="25"/>
  <c r="AE559" i="25"/>
  <c r="AF559" i="25"/>
  <c r="AG559" i="25"/>
  <c r="AH559" i="25"/>
  <c r="S560" i="25"/>
  <c r="T560" i="25"/>
  <c r="U560" i="25"/>
  <c r="V560" i="25"/>
  <c r="W560" i="25"/>
  <c r="X560" i="25"/>
  <c r="Y560" i="25"/>
  <c r="Z560" i="25"/>
  <c r="AA560" i="25"/>
  <c r="AB560" i="25"/>
  <c r="AC560" i="25"/>
  <c r="AD560" i="25"/>
  <c r="AE560" i="25"/>
  <c r="AF560" i="25"/>
  <c r="AG560" i="25"/>
  <c r="AH560" i="25"/>
  <c r="S561" i="25"/>
  <c r="T561" i="25"/>
  <c r="U561" i="25"/>
  <c r="V561" i="25"/>
  <c r="W561" i="25"/>
  <c r="X561" i="25"/>
  <c r="Y561" i="25"/>
  <c r="Z561" i="25"/>
  <c r="AA561" i="25"/>
  <c r="AB561" i="25"/>
  <c r="AC561" i="25"/>
  <c r="AD561" i="25"/>
  <c r="AE561" i="25"/>
  <c r="AF561" i="25"/>
  <c r="AG561" i="25"/>
  <c r="AH561" i="25"/>
  <c r="S562" i="25"/>
  <c r="T562" i="25"/>
  <c r="U562" i="25"/>
  <c r="V562" i="25"/>
  <c r="W562" i="25"/>
  <c r="X562" i="25"/>
  <c r="Y562" i="25"/>
  <c r="Z562" i="25"/>
  <c r="AA562" i="25"/>
  <c r="AB562" i="25"/>
  <c r="AC562" i="25"/>
  <c r="AD562" i="25"/>
  <c r="AE562" i="25"/>
  <c r="AF562" i="25"/>
  <c r="AG562" i="25"/>
  <c r="AH562" i="25"/>
  <c r="S563" i="25"/>
  <c r="T563" i="25"/>
  <c r="U563" i="25"/>
  <c r="V563" i="25"/>
  <c r="W563" i="25"/>
  <c r="X563" i="25"/>
  <c r="Y563" i="25"/>
  <c r="Z563" i="25"/>
  <c r="AA563" i="25"/>
  <c r="AB563" i="25"/>
  <c r="AC563" i="25"/>
  <c r="AD563" i="25"/>
  <c r="AE563" i="25"/>
  <c r="AF563" i="25"/>
  <c r="AG563" i="25"/>
  <c r="AH563" i="25"/>
  <c r="S564" i="25"/>
  <c r="T564" i="25"/>
  <c r="U564" i="25"/>
  <c r="V564" i="25"/>
  <c r="W564" i="25"/>
  <c r="X564" i="25"/>
  <c r="Y564" i="25"/>
  <c r="Z564" i="25"/>
  <c r="AA564" i="25"/>
  <c r="AB564" i="25"/>
  <c r="AC564" i="25"/>
  <c r="AD564" i="25"/>
  <c r="AE564" i="25"/>
  <c r="AF564" i="25"/>
  <c r="AG564" i="25"/>
  <c r="AH564" i="25"/>
  <c r="S565" i="25"/>
  <c r="T565" i="25"/>
  <c r="U565" i="25"/>
  <c r="V565" i="25"/>
  <c r="W565" i="25"/>
  <c r="X565" i="25"/>
  <c r="Y565" i="25"/>
  <c r="Z565" i="25"/>
  <c r="AA565" i="25"/>
  <c r="AB565" i="25"/>
  <c r="AC565" i="25"/>
  <c r="AD565" i="25"/>
  <c r="AE565" i="25"/>
  <c r="AF565" i="25"/>
  <c r="AG565" i="25"/>
  <c r="AH565" i="25"/>
  <c r="S566" i="25"/>
  <c r="T566" i="25"/>
  <c r="U566" i="25"/>
  <c r="V566" i="25"/>
  <c r="W566" i="25"/>
  <c r="X566" i="25"/>
  <c r="Y566" i="25"/>
  <c r="Z566" i="25"/>
  <c r="AA566" i="25"/>
  <c r="AB566" i="25"/>
  <c r="AC566" i="25"/>
  <c r="AD566" i="25"/>
  <c r="AE566" i="25"/>
  <c r="AF566" i="25"/>
  <c r="AG566" i="25"/>
  <c r="AH566" i="25"/>
  <c r="S567" i="25"/>
  <c r="T567" i="25"/>
  <c r="U567" i="25"/>
  <c r="V567" i="25"/>
  <c r="W567" i="25"/>
  <c r="X567" i="25"/>
  <c r="Y567" i="25"/>
  <c r="Z567" i="25"/>
  <c r="AA567" i="25"/>
  <c r="AB567" i="25"/>
  <c r="AC567" i="25"/>
  <c r="AD567" i="25"/>
  <c r="AE567" i="25"/>
  <c r="AF567" i="25"/>
  <c r="AG567" i="25"/>
  <c r="AH567" i="25"/>
  <c r="S568" i="25"/>
  <c r="T568" i="25"/>
  <c r="U568" i="25"/>
  <c r="V568" i="25"/>
  <c r="W568" i="25"/>
  <c r="X568" i="25"/>
  <c r="Y568" i="25"/>
  <c r="Z568" i="25"/>
  <c r="AA568" i="25"/>
  <c r="AB568" i="25"/>
  <c r="AC568" i="25"/>
  <c r="AD568" i="25"/>
  <c r="AE568" i="25"/>
  <c r="AF568" i="25"/>
  <c r="AG568" i="25"/>
  <c r="AH568" i="25"/>
  <c r="S569" i="25"/>
  <c r="T569" i="25"/>
  <c r="U569" i="25"/>
  <c r="V569" i="25"/>
  <c r="W569" i="25"/>
  <c r="X569" i="25"/>
  <c r="Y569" i="25"/>
  <c r="Z569" i="25"/>
  <c r="AA569" i="25"/>
  <c r="AB569" i="25"/>
  <c r="AC569" i="25"/>
  <c r="AD569" i="25"/>
  <c r="AE569" i="25"/>
  <c r="AF569" i="25"/>
  <c r="AG569" i="25"/>
  <c r="AH569" i="25"/>
  <c r="S570" i="25"/>
  <c r="T570" i="25"/>
  <c r="U570" i="25"/>
  <c r="V570" i="25"/>
  <c r="W570" i="25"/>
  <c r="X570" i="25"/>
  <c r="Y570" i="25"/>
  <c r="Z570" i="25"/>
  <c r="AA570" i="25"/>
  <c r="AB570" i="25"/>
  <c r="AC570" i="25"/>
  <c r="AD570" i="25"/>
  <c r="AE570" i="25"/>
  <c r="AF570" i="25"/>
  <c r="AG570" i="25"/>
  <c r="AH570" i="25"/>
  <c r="S571" i="25"/>
  <c r="T571" i="25"/>
  <c r="U571" i="25"/>
  <c r="V571" i="25"/>
  <c r="W571" i="25"/>
  <c r="X571" i="25"/>
  <c r="Y571" i="25"/>
  <c r="Z571" i="25"/>
  <c r="AA571" i="25"/>
  <c r="AB571" i="25"/>
  <c r="AC571" i="25"/>
  <c r="AD571" i="25"/>
  <c r="AE571" i="25"/>
  <c r="AF571" i="25"/>
  <c r="AG571" i="25"/>
  <c r="AH571" i="25"/>
  <c r="S572" i="25"/>
  <c r="T572" i="25"/>
  <c r="U572" i="25"/>
  <c r="V572" i="25"/>
  <c r="W572" i="25"/>
  <c r="X572" i="25"/>
  <c r="Y572" i="25"/>
  <c r="Z572" i="25"/>
  <c r="AA572" i="25"/>
  <c r="AB572" i="25"/>
  <c r="AC572" i="25"/>
  <c r="AD572" i="25"/>
  <c r="AE572" i="25"/>
  <c r="AF572" i="25"/>
  <c r="AG572" i="25"/>
  <c r="AH572" i="25"/>
  <c r="S573" i="25"/>
  <c r="T573" i="25"/>
  <c r="U573" i="25"/>
  <c r="V573" i="25"/>
  <c r="W573" i="25"/>
  <c r="X573" i="25"/>
  <c r="Y573" i="25"/>
  <c r="Z573" i="25"/>
  <c r="AA573" i="25"/>
  <c r="AB573" i="25"/>
  <c r="AC573" i="25"/>
  <c r="AD573" i="25"/>
  <c r="AE573" i="25"/>
  <c r="AF573" i="25"/>
  <c r="AG573" i="25"/>
  <c r="AH573" i="25"/>
  <c r="S574" i="25"/>
  <c r="T574" i="25"/>
  <c r="U574" i="25"/>
  <c r="V574" i="25"/>
  <c r="W574" i="25"/>
  <c r="X574" i="25"/>
  <c r="Y574" i="25"/>
  <c r="Z574" i="25"/>
  <c r="AA574" i="25"/>
  <c r="AB574" i="25"/>
  <c r="AC574" i="25"/>
  <c r="AD574" i="25"/>
  <c r="AE574" i="25"/>
  <c r="AF574" i="25"/>
  <c r="AG574" i="25"/>
  <c r="AH574" i="25"/>
  <c r="S575" i="25"/>
  <c r="T575" i="25"/>
  <c r="U575" i="25"/>
  <c r="V575" i="25"/>
  <c r="W575" i="25"/>
  <c r="X575" i="25"/>
  <c r="Y575" i="25"/>
  <c r="Z575" i="25"/>
  <c r="AA575" i="25"/>
  <c r="AB575" i="25"/>
  <c r="AC575" i="25"/>
  <c r="AD575" i="25"/>
  <c r="AE575" i="25"/>
  <c r="AF575" i="25"/>
  <c r="AG575" i="25"/>
  <c r="AH575" i="25"/>
  <c r="S576" i="25"/>
  <c r="T576" i="25"/>
  <c r="U576" i="25"/>
  <c r="V576" i="25"/>
  <c r="W576" i="25"/>
  <c r="X576" i="25"/>
  <c r="Y576" i="25"/>
  <c r="Z576" i="25"/>
  <c r="AA576" i="25"/>
  <c r="AB576" i="25"/>
  <c r="AC576" i="25"/>
  <c r="AD576" i="25"/>
  <c r="AE576" i="25"/>
  <c r="AF576" i="25"/>
  <c r="AG576" i="25"/>
  <c r="AH576" i="25"/>
  <c r="S577" i="25"/>
  <c r="T577" i="25"/>
  <c r="U577" i="25"/>
  <c r="V577" i="25"/>
  <c r="W577" i="25"/>
  <c r="X577" i="25"/>
  <c r="Y577" i="25"/>
  <c r="Z577" i="25"/>
  <c r="AA577" i="25"/>
  <c r="AB577" i="25"/>
  <c r="AC577" i="25"/>
  <c r="AD577" i="25"/>
  <c r="AE577" i="25"/>
  <c r="AF577" i="25"/>
  <c r="AG577" i="25"/>
  <c r="AH577" i="25"/>
  <c r="S578" i="25"/>
  <c r="T578" i="25"/>
  <c r="U578" i="25"/>
  <c r="V578" i="25"/>
  <c r="W578" i="25"/>
  <c r="X578" i="25"/>
  <c r="Y578" i="25"/>
  <c r="Z578" i="25"/>
  <c r="AA578" i="25"/>
  <c r="AB578" i="25"/>
  <c r="AC578" i="25"/>
  <c r="AD578" i="25"/>
  <c r="AE578" i="25"/>
  <c r="AF578" i="25"/>
  <c r="AG578" i="25"/>
  <c r="AH578" i="25"/>
  <c r="S579" i="25"/>
  <c r="T579" i="25"/>
  <c r="U579" i="25"/>
  <c r="V579" i="25"/>
  <c r="W579" i="25"/>
  <c r="X579" i="25"/>
  <c r="Y579" i="25"/>
  <c r="Z579" i="25"/>
  <c r="AA579" i="25"/>
  <c r="AB579" i="25"/>
  <c r="AC579" i="25"/>
  <c r="AD579" i="25"/>
  <c r="AE579" i="25"/>
  <c r="AF579" i="25"/>
  <c r="AG579" i="25"/>
  <c r="AH579" i="25"/>
  <c r="S580" i="25"/>
  <c r="T580" i="25"/>
  <c r="U580" i="25"/>
  <c r="V580" i="25"/>
  <c r="W580" i="25"/>
  <c r="X580" i="25"/>
  <c r="Y580" i="25"/>
  <c r="Z580" i="25"/>
  <c r="AA580" i="25"/>
  <c r="AB580" i="25"/>
  <c r="AC580" i="25"/>
  <c r="AD580" i="25"/>
  <c r="AE580" i="25"/>
  <c r="AF580" i="25"/>
  <c r="AG580" i="25"/>
  <c r="AH580" i="25"/>
  <c r="S581" i="25"/>
  <c r="T581" i="25"/>
  <c r="U581" i="25"/>
  <c r="V581" i="25"/>
  <c r="W581" i="25"/>
  <c r="X581" i="25"/>
  <c r="Y581" i="25"/>
  <c r="Z581" i="25"/>
  <c r="AA581" i="25"/>
  <c r="AB581" i="25"/>
  <c r="AC581" i="25"/>
  <c r="AD581" i="25"/>
  <c r="AE581" i="25"/>
  <c r="AF581" i="25"/>
  <c r="AG581" i="25"/>
  <c r="AH581" i="25"/>
  <c r="S582" i="25"/>
  <c r="T582" i="25"/>
  <c r="U582" i="25"/>
  <c r="V582" i="25"/>
  <c r="W582" i="25"/>
  <c r="X582" i="25"/>
  <c r="Y582" i="25"/>
  <c r="Z582" i="25"/>
  <c r="AA582" i="25"/>
  <c r="AB582" i="25"/>
  <c r="AC582" i="25"/>
  <c r="AD582" i="25"/>
  <c r="AE582" i="25"/>
  <c r="AF582" i="25"/>
  <c r="AG582" i="25"/>
  <c r="AH582" i="25"/>
  <c r="S583" i="25"/>
  <c r="T583" i="25"/>
  <c r="U583" i="25"/>
  <c r="V583" i="25"/>
  <c r="W583" i="25"/>
  <c r="X583" i="25"/>
  <c r="Y583" i="25"/>
  <c r="Z583" i="25"/>
  <c r="AA583" i="25"/>
  <c r="AB583" i="25"/>
  <c r="AC583" i="25"/>
  <c r="AD583" i="25"/>
  <c r="AE583" i="25"/>
  <c r="AF583" i="25"/>
  <c r="AG583" i="25"/>
  <c r="AH583" i="25"/>
  <c r="S584" i="25"/>
  <c r="T584" i="25"/>
  <c r="U584" i="25"/>
  <c r="V584" i="25"/>
  <c r="W584" i="25"/>
  <c r="X584" i="25"/>
  <c r="Y584" i="25"/>
  <c r="Z584" i="25"/>
  <c r="AA584" i="25"/>
  <c r="AB584" i="25"/>
  <c r="AC584" i="25"/>
  <c r="AD584" i="25"/>
  <c r="AE584" i="25"/>
  <c r="AF584" i="25"/>
  <c r="AG584" i="25"/>
  <c r="AH584" i="25"/>
  <c r="S585" i="25"/>
  <c r="T585" i="25"/>
  <c r="U585" i="25"/>
  <c r="V585" i="25"/>
  <c r="W585" i="25"/>
  <c r="X585" i="25"/>
  <c r="Y585" i="25"/>
  <c r="Z585" i="25"/>
  <c r="AA585" i="25"/>
  <c r="AB585" i="25"/>
  <c r="AC585" i="25"/>
  <c r="AD585" i="25"/>
  <c r="AE585" i="25"/>
  <c r="AF585" i="25"/>
  <c r="AG585" i="25"/>
  <c r="AH585" i="25"/>
  <c r="S586" i="25"/>
  <c r="T586" i="25"/>
  <c r="U586" i="25"/>
  <c r="V586" i="25"/>
  <c r="W586" i="25"/>
  <c r="X586" i="25"/>
  <c r="Y586" i="25"/>
  <c r="Z586" i="25"/>
  <c r="AA586" i="25"/>
  <c r="AB586" i="25"/>
  <c r="AC586" i="25"/>
  <c r="AD586" i="25"/>
  <c r="AE586" i="25"/>
  <c r="AF586" i="25"/>
  <c r="AG586" i="25"/>
  <c r="AH586" i="25"/>
  <c r="S587" i="25"/>
  <c r="T587" i="25"/>
  <c r="U587" i="25"/>
  <c r="V587" i="25"/>
  <c r="W587" i="25"/>
  <c r="X587" i="25"/>
  <c r="Y587" i="25"/>
  <c r="Z587" i="25"/>
  <c r="AA587" i="25"/>
  <c r="AB587" i="25"/>
  <c r="AC587" i="25"/>
  <c r="AD587" i="25"/>
  <c r="AE587" i="25"/>
  <c r="AF587" i="25"/>
  <c r="AG587" i="25"/>
  <c r="AH587" i="25"/>
  <c r="S588" i="25"/>
  <c r="T588" i="25"/>
  <c r="U588" i="25"/>
  <c r="V588" i="25"/>
  <c r="W588" i="25"/>
  <c r="X588" i="25"/>
  <c r="Y588" i="25"/>
  <c r="Z588" i="25"/>
  <c r="AA588" i="25"/>
  <c r="AB588" i="25"/>
  <c r="AC588" i="25"/>
  <c r="AD588" i="25"/>
  <c r="AE588" i="25"/>
  <c r="AF588" i="25"/>
  <c r="AG588" i="25"/>
  <c r="AH588" i="25"/>
  <c r="S589" i="25"/>
  <c r="T589" i="25"/>
  <c r="U589" i="25"/>
  <c r="V589" i="25"/>
  <c r="W589" i="25"/>
  <c r="X589" i="25"/>
  <c r="Y589" i="25"/>
  <c r="Z589" i="25"/>
  <c r="AA589" i="25"/>
  <c r="AB589" i="25"/>
  <c r="AC589" i="25"/>
  <c r="AD589" i="25"/>
  <c r="AE589" i="25"/>
  <c r="AF589" i="25"/>
  <c r="AG589" i="25"/>
  <c r="AH589" i="25"/>
  <c r="S590" i="25"/>
  <c r="T590" i="25"/>
  <c r="U590" i="25"/>
  <c r="V590" i="25"/>
  <c r="W590" i="25"/>
  <c r="X590" i="25"/>
  <c r="Y590" i="25"/>
  <c r="Z590" i="25"/>
  <c r="AA590" i="25"/>
  <c r="AB590" i="25"/>
  <c r="AC590" i="25"/>
  <c r="AD590" i="25"/>
  <c r="AE590" i="25"/>
  <c r="AF590" i="25"/>
  <c r="AG590" i="25"/>
  <c r="AH590" i="25"/>
  <c r="S591" i="25"/>
  <c r="T591" i="25"/>
  <c r="U591" i="25"/>
  <c r="V591" i="25"/>
  <c r="W591" i="25"/>
  <c r="X591" i="25"/>
  <c r="Y591" i="25"/>
  <c r="Z591" i="25"/>
  <c r="AA591" i="25"/>
  <c r="AB591" i="25"/>
  <c r="AC591" i="25"/>
  <c r="AD591" i="25"/>
  <c r="AE591" i="25"/>
  <c r="AF591" i="25"/>
  <c r="AG591" i="25"/>
  <c r="AH591" i="25"/>
  <c r="S592" i="25"/>
  <c r="T592" i="25"/>
  <c r="U592" i="25"/>
  <c r="V592" i="25"/>
  <c r="W592" i="25"/>
  <c r="X592" i="25"/>
  <c r="Y592" i="25"/>
  <c r="Z592" i="25"/>
  <c r="AA592" i="25"/>
  <c r="AB592" i="25"/>
  <c r="AC592" i="25"/>
  <c r="AD592" i="25"/>
  <c r="AE592" i="25"/>
  <c r="AF592" i="25"/>
  <c r="AG592" i="25"/>
  <c r="AH592" i="25"/>
  <c r="S593" i="25"/>
  <c r="T593" i="25"/>
  <c r="U593" i="25"/>
  <c r="V593" i="25"/>
  <c r="W593" i="25"/>
  <c r="X593" i="25"/>
  <c r="Y593" i="25"/>
  <c r="Z593" i="25"/>
  <c r="AA593" i="25"/>
  <c r="AB593" i="25"/>
  <c r="AC593" i="25"/>
  <c r="AD593" i="25"/>
  <c r="AE593" i="25"/>
  <c r="AF593" i="25"/>
  <c r="AG593" i="25"/>
  <c r="AH593" i="25"/>
  <c r="S594" i="25"/>
  <c r="T594" i="25"/>
  <c r="U594" i="25"/>
  <c r="V594" i="25"/>
  <c r="W594" i="25"/>
  <c r="X594" i="25"/>
  <c r="Y594" i="25"/>
  <c r="Z594" i="25"/>
  <c r="AA594" i="25"/>
  <c r="AB594" i="25"/>
  <c r="AC594" i="25"/>
  <c r="AD594" i="25"/>
  <c r="AE594" i="25"/>
  <c r="AF594" i="25"/>
  <c r="AG594" i="25"/>
  <c r="AH594" i="25"/>
  <c r="S595" i="25"/>
  <c r="T595" i="25"/>
  <c r="U595" i="25"/>
  <c r="V595" i="25"/>
  <c r="W595" i="25"/>
  <c r="X595" i="25"/>
  <c r="Y595" i="25"/>
  <c r="Z595" i="25"/>
  <c r="AA595" i="25"/>
  <c r="AB595" i="25"/>
  <c r="AC595" i="25"/>
  <c r="AD595" i="25"/>
  <c r="AE595" i="25"/>
  <c r="AF595" i="25"/>
  <c r="AG595" i="25"/>
  <c r="AH595" i="25"/>
  <c r="S596" i="25"/>
  <c r="T596" i="25"/>
  <c r="U596" i="25"/>
  <c r="V596" i="25"/>
  <c r="W596" i="25"/>
  <c r="X596" i="25"/>
  <c r="Y596" i="25"/>
  <c r="Z596" i="25"/>
  <c r="AA596" i="25"/>
  <c r="AB596" i="25"/>
  <c r="AC596" i="25"/>
  <c r="AD596" i="25"/>
  <c r="AE596" i="25"/>
  <c r="AF596" i="25"/>
  <c r="AG596" i="25"/>
  <c r="AH596" i="25"/>
  <c r="S597" i="25"/>
  <c r="T597" i="25"/>
  <c r="U597" i="25"/>
  <c r="V597" i="25"/>
  <c r="W597" i="25"/>
  <c r="X597" i="25"/>
  <c r="Y597" i="25"/>
  <c r="Z597" i="25"/>
  <c r="AA597" i="25"/>
  <c r="AB597" i="25"/>
  <c r="AC597" i="25"/>
  <c r="AD597" i="25"/>
  <c r="AE597" i="25"/>
  <c r="AF597" i="25"/>
  <c r="AG597" i="25"/>
  <c r="AH597" i="25"/>
  <c r="S598" i="25"/>
  <c r="T598" i="25"/>
  <c r="U598" i="25"/>
  <c r="V598" i="25"/>
  <c r="W598" i="25"/>
  <c r="X598" i="25"/>
  <c r="Y598" i="25"/>
  <c r="Z598" i="25"/>
  <c r="AA598" i="25"/>
  <c r="AB598" i="25"/>
  <c r="AC598" i="25"/>
  <c r="AD598" i="25"/>
  <c r="AE598" i="25"/>
  <c r="AF598" i="25"/>
  <c r="AG598" i="25"/>
  <c r="AH598" i="25"/>
  <c r="S599" i="25"/>
  <c r="T599" i="25"/>
  <c r="U599" i="25"/>
  <c r="V599" i="25"/>
  <c r="W599" i="25"/>
  <c r="X599" i="25"/>
  <c r="Y599" i="25"/>
  <c r="Z599" i="25"/>
  <c r="AA599" i="25"/>
  <c r="AB599" i="25"/>
  <c r="AC599" i="25"/>
  <c r="AD599" i="25"/>
  <c r="AE599" i="25"/>
  <c r="AF599" i="25"/>
  <c r="AG599" i="25"/>
  <c r="AH599" i="25"/>
  <c r="S600" i="25"/>
  <c r="T600" i="25"/>
  <c r="U600" i="25"/>
  <c r="V600" i="25"/>
  <c r="W600" i="25"/>
  <c r="X600" i="25"/>
  <c r="Y600" i="25"/>
  <c r="Z600" i="25"/>
  <c r="AA600" i="25"/>
  <c r="AB600" i="25"/>
  <c r="AC600" i="25"/>
  <c r="AD600" i="25"/>
  <c r="AE600" i="25"/>
  <c r="AF600" i="25"/>
  <c r="AG600" i="25"/>
  <c r="AH600" i="25"/>
  <c r="S601" i="25"/>
  <c r="T601" i="25"/>
  <c r="U601" i="25"/>
  <c r="V601" i="25"/>
  <c r="W601" i="25"/>
  <c r="X601" i="25"/>
  <c r="Y601" i="25"/>
  <c r="Z601" i="25"/>
  <c r="AA601" i="25"/>
  <c r="AB601" i="25"/>
  <c r="AC601" i="25"/>
  <c r="AD601" i="25"/>
  <c r="AE601" i="25"/>
  <c r="AF601" i="25"/>
  <c r="AG601" i="25"/>
  <c r="AH601" i="25"/>
  <c r="S602" i="25"/>
  <c r="T602" i="25"/>
  <c r="U602" i="25"/>
  <c r="V602" i="25"/>
  <c r="W602" i="25"/>
  <c r="X602" i="25"/>
  <c r="Y602" i="25"/>
  <c r="Z602" i="25"/>
  <c r="AA602" i="25"/>
  <c r="AB602" i="25"/>
  <c r="AC602" i="25"/>
  <c r="AD602" i="25"/>
  <c r="AE602" i="25"/>
  <c r="AF602" i="25"/>
  <c r="AG602" i="25"/>
  <c r="AH602" i="25"/>
  <c r="S603" i="25"/>
  <c r="T603" i="25"/>
  <c r="U603" i="25"/>
  <c r="V603" i="25"/>
  <c r="W603" i="25"/>
  <c r="X603" i="25"/>
  <c r="Y603" i="25"/>
  <c r="Z603" i="25"/>
  <c r="AA603" i="25"/>
  <c r="AB603" i="25"/>
  <c r="AC603" i="25"/>
  <c r="AD603" i="25"/>
  <c r="AE603" i="25"/>
  <c r="AF603" i="25"/>
  <c r="AG603" i="25"/>
  <c r="AH603" i="25"/>
  <c r="S604" i="25"/>
  <c r="T604" i="25"/>
  <c r="U604" i="25"/>
  <c r="V604" i="25"/>
  <c r="W604" i="25"/>
  <c r="X604" i="25"/>
  <c r="Y604" i="25"/>
  <c r="Z604" i="25"/>
  <c r="AA604" i="25"/>
  <c r="AB604" i="25"/>
  <c r="AC604" i="25"/>
  <c r="AD604" i="25"/>
  <c r="AE604" i="25"/>
  <c r="AF604" i="25"/>
  <c r="AG604" i="25"/>
  <c r="AH604" i="25"/>
  <c r="S605" i="25"/>
  <c r="T605" i="25"/>
  <c r="U605" i="25"/>
  <c r="V605" i="25"/>
  <c r="W605" i="25"/>
  <c r="X605" i="25"/>
  <c r="Y605" i="25"/>
  <c r="Z605" i="25"/>
  <c r="AA605" i="25"/>
  <c r="AB605" i="25"/>
  <c r="AC605" i="25"/>
  <c r="AD605" i="25"/>
  <c r="AE605" i="25"/>
  <c r="AF605" i="25"/>
  <c r="AG605" i="25"/>
  <c r="AH605" i="25"/>
  <c r="S606" i="25"/>
  <c r="T606" i="25"/>
  <c r="U606" i="25"/>
  <c r="V606" i="25"/>
  <c r="W606" i="25"/>
  <c r="X606" i="25"/>
  <c r="Y606" i="25"/>
  <c r="Z606" i="25"/>
  <c r="AA606" i="25"/>
  <c r="AB606" i="25"/>
  <c r="AC606" i="25"/>
  <c r="AD606" i="25"/>
  <c r="AE606" i="25"/>
  <c r="AF606" i="25"/>
  <c r="AG606" i="25"/>
  <c r="AH606" i="25"/>
  <c r="S607" i="25"/>
  <c r="T607" i="25"/>
  <c r="U607" i="25"/>
  <c r="V607" i="25"/>
  <c r="W607" i="25"/>
  <c r="X607" i="25"/>
  <c r="Y607" i="25"/>
  <c r="Z607" i="25"/>
  <c r="AA607" i="25"/>
  <c r="AB607" i="25"/>
  <c r="AC607" i="25"/>
  <c r="AD607" i="25"/>
  <c r="AE607" i="25"/>
  <c r="AF607" i="25"/>
  <c r="AG607" i="25"/>
  <c r="AH607" i="25"/>
  <c r="S608" i="25"/>
  <c r="T608" i="25"/>
  <c r="U608" i="25"/>
  <c r="V608" i="25"/>
  <c r="W608" i="25"/>
  <c r="X608" i="25"/>
  <c r="Y608" i="25"/>
  <c r="Z608" i="25"/>
  <c r="AA608" i="25"/>
  <c r="AB608" i="25"/>
  <c r="AC608" i="25"/>
  <c r="AD608" i="25"/>
  <c r="AE608" i="25"/>
  <c r="AF608" i="25"/>
  <c r="AG608" i="25"/>
  <c r="AH608" i="25"/>
  <c r="S609" i="25"/>
  <c r="T609" i="25"/>
  <c r="U609" i="25"/>
  <c r="V609" i="25"/>
  <c r="W609" i="25"/>
  <c r="X609" i="25"/>
  <c r="Y609" i="25"/>
  <c r="Z609" i="25"/>
  <c r="AA609" i="25"/>
  <c r="AB609" i="25"/>
  <c r="AC609" i="25"/>
  <c r="AD609" i="25"/>
  <c r="AE609" i="25"/>
  <c r="AF609" i="25"/>
  <c r="AG609" i="25"/>
  <c r="AH609" i="25"/>
  <c r="S610" i="25"/>
  <c r="T610" i="25"/>
  <c r="U610" i="25"/>
  <c r="V610" i="25"/>
  <c r="W610" i="25"/>
  <c r="X610" i="25"/>
  <c r="Y610" i="25"/>
  <c r="Z610" i="25"/>
  <c r="AA610" i="25"/>
  <c r="AB610" i="25"/>
  <c r="AC610" i="25"/>
  <c r="AD610" i="25"/>
  <c r="AE610" i="25"/>
  <c r="AF610" i="25"/>
  <c r="AG610" i="25"/>
  <c r="AH610" i="25"/>
  <c r="S611" i="25"/>
  <c r="T611" i="25"/>
  <c r="U611" i="25"/>
  <c r="V611" i="25"/>
  <c r="W611" i="25"/>
  <c r="X611" i="25"/>
  <c r="Y611" i="25"/>
  <c r="Z611" i="25"/>
  <c r="AA611" i="25"/>
  <c r="AB611" i="25"/>
  <c r="AC611" i="25"/>
  <c r="AD611" i="25"/>
  <c r="AE611" i="25"/>
  <c r="AF611" i="25"/>
  <c r="AG611" i="25"/>
  <c r="AH611" i="25"/>
  <c r="S612" i="25"/>
  <c r="T612" i="25"/>
  <c r="U612" i="25"/>
  <c r="V612" i="25"/>
  <c r="W612" i="25"/>
  <c r="X612" i="25"/>
  <c r="Y612" i="25"/>
  <c r="Z612" i="25"/>
  <c r="AA612" i="25"/>
  <c r="AB612" i="25"/>
  <c r="AC612" i="25"/>
  <c r="AD612" i="25"/>
  <c r="AE612" i="25"/>
  <c r="AF612" i="25"/>
  <c r="AG612" i="25"/>
  <c r="AH612" i="25"/>
  <c r="S613" i="25"/>
  <c r="T613" i="25"/>
  <c r="U613" i="25"/>
  <c r="V613" i="25"/>
  <c r="W613" i="25"/>
  <c r="X613" i="25"/>
  <c r="Y613" i="25"/>
  <c r="Z613" i="25"/>
  <c r="AA613" i="25"/>
  <c r="AB613" i="25"/>
  <c r="AC613" i="25"/>
  <c r="AD613" i="25"/>
  <c r="AE613" i="25"/>
  <c r="AF613" i="25"/>
  <c r="AG613" i="25"/>
  <c r="AH613" i="25"/>
  <c r="S614" i="25"/>
  <c r="T614" i="25"/>
  <c r="U614" i="25"/>
  <c r="V614" i="25"/>
  <c r="W614" i="25"/>
  <c r="X614" i="25"/>
  <c r="Y614" i="25"/>
  <c r="Z614" i="25"/>
  <c r="AA614" i="25"/>
  <c r="AB614" i="25"/>
  <c r="AC614" i="25"/>
  <c r="AD614" i="25"/>
  <c r="AE614" i="25"/>
  <c r="AF614" i="25"/>
  <c r="AG614" i="25"/>
  <c r="AH614" i="25"/>
  <c r="S615" i="25"/>
  <c r="T615" i="25"/>
  <c r="U615" i="25"/>
  <c r="V615" i="25"/>
  <c r="W615" i="25"/>
  <c r="X615" i="25"/>
  <c r="Y615" i="25"/>
  <c r="Z615" i="25"/>
  <c r="AA615" i="25"/>
  <c r="AB615" i="25"/>
  <c r="AC615" i="25"/>
  <c r="AD615" i="25"/>
  <c r="AE615" i="25"/>
  <c r="AF615" i="25"/>
  <c r="AG615" i="25"/>
  <c r="AH615" i="25"/>
  <c r="S616" i="25"/>
  <c r="T616" i="25"/>
  <c r="U616" i="25"/>
  <c r="V616" i="25"/>
  <c r="W616" i="25"/>
  <c r="X616" i="25"/>
  <c r="Y616" i="25"/>
  <c r="Z616" i="25"/>
  <c r="AA616" i="25"/>
  <c r="AB616" i="25"/>
  <c r="AC616" i="25"/>
  <c r="AD616" i="25"/>
  <c r="AE616" i="25"/>
  <c r="AF616" i="25"/>
  <c r="AG616" i="25"/>
  <c r="AH616" i="25"/>
  <c r="S617" i="25"/>
  <c r="T617" i="25"/>
  <c r="U617" i="25"/>
  <c r="V617" i="25"/>
  <c r="W617" i="25"/>
  <c r="X617" i="25"/>
  <c r="Y617" i="25"/>
  <c r="Z617" i="25"/>
  <c r="AA617" i="25"/>
  <c r="AB617" i="25"/>
  <c r="AC617" i="25"/>
  <c r="AD617" i="25"/>
  <c r="AE617" i="25"/>
  <c r="AF617" i="25"/>
  <c r="AG617" i="25"/>
  <c r="AH617" i="25"/>
  <c r="S618" i="25"/>
  <c r="T618" i="25"/>
  <c r="U618" i="25"/>
  <c r="V618" i="25"/>
  <c r="W618" i="25"/>
  <c r="X618" i="25"/>
  <c r="Y618" i="25"/>
  <c r="Z618" i="25"/>
  <c r="AA618" i="25"/>
  <c r="AB618" i="25"/>
  <c r="AC618" i="25"/>
  <c r="AD618" i="25"/>
  <c r="AE618" i="25"/>
  <c r="AF618" i="25"/>
  <c r="AG618" i="25"/>
  <c r="AH618" i="25"/>
  <c r="S619" i="25"/>
  <c r="T619" i="25"/>
  <c r="U619" i="25"/>
  <c r="V619" i="25"/>
  <c r="W619" i="25"/>
  <c r="X619" i="25"/>
  <c r="Y619" i="25"/>
  <c r="Z619" i="25"/>
  <c r="AA619" i="25"/>
  <c r="AB619" i="25"/>
  <c r="AC619" i="25"/>
  <c r="AD619" i="25"/>
  <c r="AE619" i="25"/>
  <c r="AF619" i="25"/>
  <c r="AG619" i="25"/>
  <c r="AH619" i="25"/>
  <c r="S620" i="25"/>
  <c r="T620" i="25"/>
  <c r="U620" i="25"/>
  <c r="V620" i="25"/>
  <c r="W620" i="25"/>
  <c r="X620" i="25"/>
  <c r="Y620" i="25"/>
  <c r="Z620" i="25"/>
  <c r="AA620" i="25"/>
  <c r="AB620" i="25"/>
  <c r="AC620" i="25"/>
  <c r="AD620" i="25"/>
  <c r="AE620" i="25"/>
  <c r="AF620" i="25"/>
  <c r="AG620" i="25"/>
  <c r="AH620" i="25"/>
  <c r="S621" i="25"/>
  <c r="T621" i="25"/>
  <c r="U621" i="25"/>
  <c r="V621" i="25"/>
  <c r="W621" i="25"/>
  <c r="X621" i="25"/>
  <c r="Y621" i="25"/>
  <c r="Z621" i="25"/>
  <c r="AA621" i="25"/>
  <c r="AB621" i="25"/>
  <c r="AC621" i="25"/>
  <c r="AD621" i="25"/>
  <c r="AE621" i="25"/>
  <c r="AF621" i="25"/>
  <c r="AG621" i="25"/>
  <c r="AH621" i="25"/>
  <c r="S622" i="25"/>
  <c r="T622" i="25"/>
  <c r="U622" i="25"/>
  <c r="V622" i="25"/>
  <c r="W622" i="25"/>
  <c r="X622" i="25"/>
  <c r="Y622" i="25"/>
  <c r="Z622" i="25"/>
  <c r="AA622" i="25"/>
  <c r="AB622" i="25"/>
  <c r="AC622" i="25"/>
  <c r="AD622" i="25"/>
  <c r="AE622" i="25"/>
  <c r="AF622" i="25"/>
  <c r="AG622" i="25"/>
  <c r="AH622" i="25"/>
  <c r="S623" i="25"/>
  <c r="T623" i="25"/>
  <c r="U623" i="25"/>
  <c r="V623" i="25"/>
  <c r="W623" i="25"/>
  <c r="X623" i="25"/>
  <c r="Y623" i="25"/>
  <c r="Z623" i="25"/>
  <c r="AA623" i="25"/>
  <c r="AB623" i="25"/>
  <c r="AC623" i="25"/>
  <c r="AD623" i="25"/>
  <c r="AE623" i="25"/>
  <c r="AF623" i="25"/>
  <c r="AG623" i="25"/>
  <c r="AH623" i="25"/>
  <c r="S624" i="25"/>
  <c r="T624" i="25"/>
  <c r="U624" i="25"/>
  <c r="V624" i="25"/>
  <c r="W624" i="25"/>
  <c r="X624" i="25"/>
  <c r="Y624" i="25"/>
  <c r="Z624" i="25"/>
  <c r="AA624" i="25"/>
  <c r="AB624" i="25"/>
  <c r="AC624" i="25"/>
  <c r="AD624" i="25"/>
  <c r="AE624" i="25"/>
  <c r="AF624" i="25"/>
  <c r="AG624" i="25"/>
  <c r="AH624" i="25"/>
  <c r="S625" i="25"/>
  <c r="T625" i="25"/>
  <c r="U625" i="25"/>
  <c r="V625" i="25"/>
  <c r="W625" i="25"/>
  <c r="X625" i="25"/>
  <c r="Y625" i="25"/>
  <c r="Z625" i="25"/>
  <c r="AA625" i="25"/>
  <c r="AB625" i="25"/>
  <c r="AC625" i="25"/>
  <c r="AD625" i="25"/>
  <c r="AE625" i="25"/>
  <c r="AF625" i="25"/>
  <c r="AG625" i="25"/>
  <c r="AH625" i="25"/>
  <c r="S626" i="25"/>
  <c r="T626" i="25"/>
  <c r="U626" i="25"/>
  <c r="V626" i="25"/>
  <c r="W626" i="25"/>
  <c r="X626" i="25"/>
  <c r="Y626" i="25"/>
  <c r="Z626" i="25"/>
  <c r="AA626" i="25"/>
  <c r="AB626" i="25"/>
  <c r="AC626" i="25"/>
  <c r="AD626" i="25"/>
  <c r="AE626" i="25"/>
  <c r="AF626" i="25"/>
  <c r="AG626" i="25"/>
  <c r="AH626" i="25"/>
  <c r="S627" i="25"/>
  <c r="T627" i="25"/>
  <c r="U627" i="25"/>
  <c r="V627" i="25"/>
  <c r="W627" i="25"/>
  <c r="X627" i="25"/>
  <c r="Y627" i="25"/>
  <c r="Z627" i="25"/>
  <c r="AA627" i="25"/>
  <c r="AB627" i="25"/>
  <c r="AC627" i="25"/>
  <c r="AD627" i="25"/>
  <c r="AE627" i="25"/>
  <c r="AF627" i="25"/>
  <c r="AG627" i="25"/>
  <c r="AH627" i="25"/>
  <c r="S628" i="25"/>
  <c r="T628" i="25"/>
  <c r="U628" i="25"/>
  <c r="V628" i="25"/>
  <c r="W628" i="25"/>
  <c r="X628" i="25"/>
  <c r="Y628" i="25"/>
  <c r="Z628" i="25"/>
  <c r="AA628" i="25"/>
  <c r="AB628" i="25"/>
  <c r="AC628" i="25"/>
  <c r="AD628" i="25"/>
  <c r="AE628" i="25"/>
  <c r="AF628" i="25"/>
  <c r="AG628" i="25"/>
  <c r="AH628" i="25"/>
  <c r="S629" i="25"/>
  <c r="T629" i="25"/>
  <c r="U629" i="25"/>
  <c r="V629" i="25"/>
  <c r="W629" i="25"/>
  <c r="X629" i="25"/>
  <c r="Y629" i="25"/>
  <c r="Z629" i="25"/>
  <c r="AA629" i="25"/>
  <c r="AB629" i="25"/>
  <c r="AC629" i="25"/>
  <c r="AD629" i="25"/>
  <c r="AE629" i="25"/>
  <c r="AF629" i="25"/>
  <c r="AG629" i="25"/>
  <c r="AH629" i="25"/>
  <c r="S630" i="25"/>
  <c r="T630" i="25"/>
  <c r="U630" i="25"/>
  <c r="V630" i="25"/>
  <c r="W630" i="25"/>
  <c r="X630" i="25"/>
  <c r="Y630" i="25"/>
  <c r="Z630" i="25"/>
  <c r="AA630" i="25"/>
  <c r="AB630" i="25"/>
  <c r="AC630" i="25"/>
  <c r="AD630" i="25"/>
  <c r="AE630" i="25"/>
  <c r="AF630" i="25"/>
  <c r="AG630" i="25"/>
  <c r="AH630" i="25"/>
  <c r="S631" i="25"/>
  <c r="T631" i="25"/>
  <c r="U631" i="25"/>
  <c r="V631" i="25"/>
  <c r="W631" i="25"/>
  <c r="X631" i="25"/>
  <c r="Y631" i="25"/>
  <c r="Z631" i="25"/>
  <c r="AA631" i="25"/>
  <c r="AB631" i="25"/>
  <c r="AC631" i="25"/>
  <c r="AD631" i="25"/>
  <c r="AE631" i="25"/>
  <c r="AF631" i="25"/>
  <c r="AG631" i="25"/>
  <c r="AH631" i="25"/>
  <c r="S632" i="25"/>
  <c r="T632" i="25"/>
  <c r="U632" i="25"/>
  <c r="V632" i="25"/>
  <c r="W632" i="25"/>
  <c r="X632" i="25"/>
  <c r="Y632" i="25"/>
  <c r="Z632" i="25"/>
  <c r="AA632" i="25"/>
  <c r="AB632" i="25"/>
  <c r="AC632" i="25"/>
  <c r="AD632" i="25"/>
  <c r="AE632" i="25"/>
  <c r="AF632" i="25"/>
  <c r="AG632" i="25"/>
  <c r="AH632" i="25"/>
  <c r="S633" i="25"/>
  <c r="T633" i="25"/>
  <c r="U633" i="25"/>
  <c r="V633" i="25"/>
  <c r="W633" i="25"/>
  <c r="X633" i="25"/>
  <c r="Y633" i="25"/>
  <c r="Z633" i="25"/>
  <c r="AA633" i="25"/>
  <c r="AB633" i="25"/>
  <c r="AC633" i="25"/>
  <c r="AD633" i="25"/>
  <c r="AE633" i="25"/>
  <c r="AF633" i="25"/>
  <c r="AG633" i="25"/>
  <c r="AH633" i="25"/>
  <c r="S634" i="25"/>
  <c r="T634" i="25"/>
  <c r="U634" i="25"/>
  <c r="V634" i="25"/>
  <c r="W634" i="25"/>
  <c r="X634" i="25"/>
  <c r="Y634" i="25"/>
  <c r="Z634" i="25"/>
  <c r="AA634" i="25"/>
  <c r="AB634" i="25"/>
  <c r="AC634" i="25"/>
  <c r="AD634" i="25"/>
  <c r="AE634" i="25"/>
  <c r="AF634" i="25"/>
  <c r="AG634" i="25"/>
  <c r="AH634" i="25"/>
  <c r="S635" i="25"/>
  <c r="T635" i="25"/>
  <c r="U635" i="25"/>
  <c r="V635" i="25"/>
  <c r="W635" i="25"/>
  <c r="X635" i="25"/>
  <c r="Y635" i="25"/>
  <c r="Z635" i="25"/>
  <c r="AA635" i="25"/>
  <c r="AB635" i="25"/>
  <c r="AC635" i="25"/>
  <c r="AD635" i="25"/>
  <c r="AE635" i="25"/>
  <c r="AF635" i="25"/>
  <c r="AG635" i="25"/>
  <c r="AH635" i="25"/>
  <c r="S636" i="25"/>
  <c r="T636" i="25"/>
  <c r="U636" i="25"/>
  <c r="V636" i="25"/>
  <c r="W636" i="25"/>
  <c r="X636" i="25"/>
  <c r="Y636" i="25"/>
  <c r="Z636" i="25"/>
  <c r="AA636" i="25"/>
  <c r="AB636" i="25"/>
  <c r="AC636" i="25"/>
  <c r="AD636" i="25"/>
  <c r="AE636" i="25"/>
  <c r="AF636" i="25"/>
  <c r="AG636" i="25"/>
  <c r="AH636" i="25"/>
  <c r="S637" i="25"/>
  <c r="T637" i="25"/>
  <c r="U637" i="25"/>
  <c r="V637" i="25"/>
  <c r="W637" i="25"/>
  <c r="X637" i="25"/>
  <c r="Y637" i="25"/>
  <c r="Z637" i="25"/>
  <c r="AA637" i="25"/>
  <c r="AB637" i="25"/>
  <c r="AC637" i="25"/>
  <c r="AD637" i="25"/>
  <c r="AE637" i="25"/>
  <c r="AF637" i="25"/>
  <c r="AG637" i="25"/>
  <c r="AH637" i="25"/>
  <c r="S638" i="25"/>
  <c r="T638" i="25"/>
  <c r="U638" i="25"/>
  <c r="V638" i="25"/>
  <c r="W638" i="25"/>
  <c r="X638" i="25"/>
  <c r="Y638" i="25"/>
  <c r="Z638" i="25"/>
  <c r="AA638" i="25"/>
  <c r="AB638" i="25"/>
  <c r="AC638" i="25"/>
  <c r="AD638" i="25"/>
  <c r="AE638" i="25"/>
  <c r="AF638" i="25"/>
  <c r="AG638" i="25"/>
  <c r="AH638" i="25"/>
  <c r="S639" i="25"/>
  <c r="T639" i="25"/>
  <c r="U639" i="25"/>
  <c r="V639" i="25"/>
  <c r="W639" i="25"/>
  <c r="X639" i="25"/>
  <c r="Y639" i="25"/>
  <c r="Z639" i="25"/>
  <c r="AA639" i="25"/>
  <c r="AB639" i="25"/>
  <c r="AC639" i="25"/>
  <c r="AD639" i="25"/>
  <c r="AE639" i="25"/>
  <c r="AF639" i="25"/>
  <c r="AG639" i="25"/>
  <c r="AH639" i="25"/>
  <c r="S640" i="25"/>
  <c r="T640" i="25"/>
  <c r="U640" i="25"/>
  <c r="V640" i="25"/>
  <c r="W640" i="25"/>
  <c r="X640" i="25"/>
  <c r="Y640" i="25"/>
  <c r="Z640" i="25"/>
  <c r="AA640" i="25"/>
  <c r="AB640" i="25"/>
  <c r="AC640" i="25"/>
  <c r="AD640" i="25"/>
  <c r="AE640" i="25"/>
  <c r="AF640" i="25"/>
  <c r="AG640" i="25"/>
  <c r="AH640" i="25"/>
  <c r="S641" i="25"/>
  <c r="T641" i="25"/>
  <c r="U641" i="25"/>
  <c r="V641" i="25"/>
  <c r="W641" i="25"/>
  <c r="X641" i="25"/>
  <c r="Y641" i="25"/>
  <c r="Z641" i="25"/>
  <c r="AA641" i="25"/>
  <c r="AB641" i="25"/>
  <c r="AC641" i="25"/>
  <c r="AD641" i="25"/>
  <c r="AE641" i="25"/>
  <c r="AF641" i="25"/>
  <c r="AG641" i="25"/>
  <c r="AH641" i="25"/>
  <c r="S642" i="25"/>
  <c r="T642" i="25"/>
  <c r="U642" i="25"/>
  <c r="V642" i="25"/>
  <c r="W642" i="25"/>
  <c r="X642" i="25"/>
  <c r="Y642" i="25"/>
  <c r="Z642" i="25"/>
  <c r="AA642" i="25"/>
  <c r="AB642" i="25"/>
  <c r="AC642" i="25"/>
  <c r="AD642" i="25"/>
  <c r="AE642" i="25"/>
  <c r="AF642" i="25"/>
  <c r="AG642" i="25"/>
  <c r="AH642" i="25"/>
  <c r="S643" i="25"/>
  <c r="T643" i="25"/>
  <c r="U643" i="25"/>
  <c r="V643" i="25"/>
  <c r="W643" i="25"/>
  <c r="X643" i="25"/>
  <c r="Y643" i="25"/>
  <c r="Z643" i="25"/>
  <c r="AA643" i="25"/>
  <c r="AB643" i="25"/>
  <c r="AC643" i="25"/>
  <c r="AD643" i="25"/>
  <c r="AE643" i="25"/>
  <c r="AF643" i="25"/>
  <c r="AG643" i="25"/>
  <c r="AH643" i="25"/>
  <c r="S644" i="25"/>
  <c r="T644" i="25"/>
  <c r="U644" i="25"/>
  <c r="V644" i="25"/>
  <c r="W644" i="25"/>
  <c r="X644" i="25"/>
  <c r="Y644" i="25"/>
  <c r="Z644" i="25"/>
  <c r="AA644" i="25"/>
  <c r="AB644" i="25"/>
  <c r="AC644" i="25"/>
  <c r="AD644" i="25"/>
  <c r="AE644" i="25"/>
  <c r="AF644" i="25"/>
  <c r="AG644" i="25"/>
  <c r="AH644" i="25"/>
  <c r="S645" i="25"/>
  <c r="T645" i="25"/>
  <c r="U645" i="25"/>
  <c r="V645" i="25"/>
  <c r="W645" i="25"/>
  <c r="X645" i="25"/>
  <c r="Y645" i="25"/>
  <c r="Z645" i="25"/>
  <c r="AA645" i="25"/>
  <c r="AB645" i="25"/>
  <c r="AC645" i="25"/>
  <c r="AD645" i="25"/>
  <c r="AE645" i="25"/>
  <c r="AF645" i="25"/>
  <c r="AG645" i="25"/>
  <c r="AH645" i="25"/>
  <c r="S646" i="25"/>
  <c r="T646" i="25"/>
  <c r="U646" i="25"/>
  <c r="V646" i="25"/>
  <c r="W646" i="25"/>
  <c r="X646" i="25"/>
  <c r="Y646" i="25"/>
  <c r="Z646" i="25"/>
  <c r="AA646" i="25"/>
  <c r="AB646" i="25"/>
  <c r="AC646" i="25"/>
  <c r="AD646" i="25"/>
  <c r="AE646" i="25"/>
  <c r="AF646" i="25"/>
  <c r="AG646" i="25"/>
  <c r="AH646" i="25"/>
  <c r="S647" i="25"/>
  <c r="T647" i="25"/>
  <c r="U647" i="25"/>
  <c r="V647" i="25"/>
  <c r="W647" i="25"/>
  <c r="X647" i="25"/>
  <c r="Y647" i="25"/>
  <c r="Z647" i="25"/>
  <c r="AA647" i="25"/>
  <c r="AB647" i="25"/>
  <c r="AC647" i="25"/>
  <c r="AD647" i="25"/>
  <c r="AE647" i="25"/>
  <c r="AF647" i="25"/>
  <c r="AG647" i="25"/>
  <c r="AH647" i="25"/>
  <c r="S648" i="25"/>
  <c r="T648" i="25"/>
  <c r="U648" i="25"/>
  <c r="V648" i="25"/>
  <c r="W648" i="25"/>
  <c r="X648" i="25"/>
  <c r="Y648" i="25"/>
  <c r="Z648" i="25"/>
  <c r="AA648" i="25"/>
  <c r="AB648" i="25"/>
  <c r="AC648" i="25"/>
  <c r="AD648" i="25"/>
  <c r="AE648" i="25"/>
  <c r="AF648" i="25"/>
  <c r="AG648" i="25"/>
  <c r="AH648" i="25"/>
  <c r="S649" i="25"/>
  <c r="T649" i="25"/>
  <c r="U649" i="25"/>
  <c r="V649" i="25"/>
  <c r="W649" i="25"/>
  <c r="X649" i="25"/>
  <c r="Y649" i="25"/>
  <c r="Z649" i="25"/>
  <c r="AA649" i="25"/>
  <c r="AB649" i="25"/>
  <c r="AC649" i="25"/>
  <c r="AD649" i="25"/>
  <c r="AE649" i="25"/>
  <c r="AF649" i="25"/>
  <c r="AG649" i="25"/>
  <c r="AH649" i="25"/>
  <c r="S650" i="25"/>
  <c r="T650" i="25"/>
  <c r="U650" i="25"/>
  <c r="V650" i="25"/>
  <c r="W650" i="25"/>
  <c r="X650" i="25"/>
  <c r="Y650" i="25"/>
  <c r="Z650" i="25"/>
  <c r="AA650" i="25"/>
  <c r="AB650" i="25"/>
  <c r="AC650" i="25"/>
  <c r="AD650" i="25"/>
  <c r="AE650" i="25"/>
  <c r="AF650" i="25"/>
  <c r="AG650" i="25"/>
  <c r="AH650" i="25"/>
  <c r="S651" i="25"/>
  <c r="T651" i="25"/>
  <c r="U651" i="25"/>
  <c r="V651" i="25"/>
  <c r="W651" i="25"/>
  <c r="X651" i="25"/>
  <c r="Y651" i="25"/>
  <c r="Z651" i="25"/>
  <c r="AA651" i="25"/>
  <c r="AB651" i="25"/>
  <c r="AC651" i="25"/>
  <c r="AD651" i="25"/>
  <c r="AE651" i="25"/>
  <c r="AF651" i="25"/>
  <c r="AG651" i="25"/>
  <c r="AH651" i="25"/>
  <c r="S652" i="25"/>
  <c r="T652" i="25"/>
  <c r="U652" i="25"/>
  <c r="V652" i="25"/>
  <c r="W652" i="25"/>
  <c r="X652" i="25"/>
  <c r="Y652" i="25"/>
  <c r="Z652" i="25"/>
  <c r="AA652" i="25"/>
  <c r="AB652" i="25"/>
  <c r="AC652" i="25"/>
  <c r="AD652" i="25"/>
  <c r="AE652" i="25"/>
  <c r="AF652" i="25"/>
  <c r="AG652" i="25"/>
  <c r="AH652" i="25"/>
  <c r="S653" i="25"/>
  <c r="T653" i="25"/>
  <c r="U653" i="25"/>
  <c r="V653" i="25"/>
  <c r="W653" i="25"/>
  <c r="X653" i="25"/>
  <c r="Y653" i="25"/>
  <c r="Z653" i="25"/>
  <c r="AA653" i="25"/>
  <c r="AB653" i="25"/>
  <c r="AC653" i="25"/>
  <c r="AD653" i="25"/>
  <c r="AE653" i="25"/>
  <c r="AF653" i="25"/>
  <c r="AG653" i="25"/>
  <c r="AH653" i="25"/>
  <c r="S654" i="25"/>
  <c r="T654" i="25"/>
  <c r="U654" i="25"/>
  <c r="V654" i="25"/>
  <c r="W654" i="25"/>
  <c r="X654" i="25"/>
  <c r="Y654" i="25"/>
  <c r="Z654" i="25"/>
  <c r="AA654" i="25"/>
  <c r="AB654" i="25"/>
  <c r="AC654" i="25"/>
  <c r="AD654" i="25"/>
  <c r="AE654" i="25"/>
  <c r="AF654" i="25"/>
  <c r="AG654" i="25"/>
  <c r="AH654" i="25"/>
  <c r="S655" i="25"/>
  <c r="T655" i="25"/>
  <c r="U655" i="25"/>
  <c r="V655" i="25"/>
  <c r="W655" i="25"/>
  <c r="X655" i="25"/>
  <c r="Y655" i="25"/>
  <c r="Z655" i="25"/>
  <c r="AA655" i="25"/>
  <c r="AB655" i="25"/>
  <c r="AC655" i="25"/>
  <c r="AD655" i="25"/>
  <c r="AE655" i="25"/>
  <c r="AF655" i="25"/>
  <c r="AG655" i="25"/>
  <c r="AH655" i="25"/>
  <c r="S656" i="25"/>
  <c r="T656" i="25"/>
  <c r="U656" i="25"/>
  <c r="V656" i="25"/>
  <c r="W656" i="25"/>
  <c r="X656" i="25"/>
  <c r="Y656" i="25"/>
  <c r="Z656" i="25"/>
  <c r="AA656" i="25"/>
  <c r="AB656" i="25"/>
  <c r="AC656" i="25"/>
  <c r="AD656" i="25"/>
  <c r="AE656" i="25"/>
  <c r="AF656" i="25"/>
  <c r="AG656" i="25"/>
  <c r="AH656" i="25"/>
  <c r="S657" i="25"/>
  <c r="T657" i="25"/>
  <c r="U657" i="25"/>
  <c r="V657" i="25"/>
  <c r="W657" i="25"/>
  <c r="X657" i="25"/>
  <c r="Y657" i="25"/>
  <c r="Z657" i="25"/>
  <c r="AA657" i="25"/>
  <c r="AB657" i="25"/>
  <c r="AC657" i="25"/>
  <c r="AD657" i="25"/>
  <c r="AE657" i="25"/>
  <c r="AF657" i="25"/>
  <c r="AG657" i="25"/>
  <c r="AH657" i="25"/>
  <c r="S658" i="25"/>
  <c r="T658" i="25"/>
  <c r="U658" i="25"/>
  <c r="V658" i="25"/>
  <c r="W658" i="25"/>
  <c r="X658" i="25"/>
  <c r="Y658" i="25"/>
  <c r="Z658" i="25"/>
  <c r="AA658" i="25"/>
  <c r="AB658" i="25"/>
  <c r="AC658" i="25"/>
  <c r="AD658" i="25"/>
  <c r="AE658" i="25"/>
  <c r="AF658" i="25"/>
  <c r="AG658" i="25"/>
  <c r="AH658" i="25"/>
  <c r="S659" i="25"/>
  <c r="T659" i="25"/>
  <c r="U659" i="25"/>
  <c r="V659" i="25"/>
  <c r="W659" i="25"/>
  <c r="X659" i="25"/>
  <c r="Y659" i="25"/>
  <c r="Z659" i="25"/>
  <c r="AA659" i="25"/>
  <c r="AB659" i="25"/>
  <c r="AC659" i="25"/>
  <c r="AD659" i="25"/>
  <c r="AE659" i="25"/>
  <c r="AF659" i="25"/>
  <c r="AG659" i="25"/>
  <c r="AH659" i="25"/>
  <c r="S660" i="25"/>
  <c r="T660" i="25"/>
  <c r="U660" i="25"/>
  <c r="V660" i="25"/>
  <c r="W660" i="25"/>
  <c r="X660" i="25"/>
  <c r="Y660" i="25"/>
  <c r="Z660" i="25"/>
  <c r="AA660" i="25"/>
  <c r="AB660" i="25"/>
  <c r="AC660" i="25"/>
  <c r="AD660" i="25"/>
  <c r="AE660" i="25"/>
  <c r="AF660" i="25"/>
  <c r="AG660" i="25"/>
  <c r="AH660" i="25"/>
  <c r="S661" i="25"/>
  <c r="T661" i="25"/>
  <c r="U661" i="25"/>
  <c r="V661" i="25"/>
  <c r="W661" i="25"/>
  <c r="X661" i="25"/>
  <c r="Y661" i="25"/>
  <c r="Z661" i="25"/>
  <c r="AA661" i="25"/>
  <c r="AB661" i="25"/>
  <c r="AC661" i="25"/>
  <c r="AD661" i="25"/>
  <c r="AE661" i="25"/>
  <c r="AF661" i="25"/>
  <c r="AG661" i="25"/>
  <c r="AH661" i="25"/>
  <c r="S662" i="25"/>
  <c r="T662" i="25"/>
  <c r="U662" i="25"/>
  <c r="V662" i="25"/>
  <c r="W662" i="25"/>
  <c r="X662" i="25"/>
  <c r="Y662" i="25"/>
  <c r="Z662" i="25"/>
  <c r="AA662" i="25"/>
  <c r="AB662" i="25"/>
  <c r="AC662" i="25"/>
  <c r="AD662" i="25"/>
  <c r="AE662" i="25"/>
  <c r="AF662" i="25"/>
  <c r="AG662" i="25"/>
  <c r="AH662" i="25"/>
  <c r="S663" i="25"/>
  <c r="T663" i="25"/>
  <c r="U663" i="25"/>
  <c r="V663" i="25"/>
  <c r="W663" i="25"/>
  <c r="X663" i="25"/>
  <c r="Y663" i="25"/>
  <c r="Z663" i="25"/>
  <c r="AA663" i="25"/>
  <c r="AB663" i="25"/>
  <c r="AC663" i="25"/>
  <c r="AD663" i="25"/>
  <c r="AE663" i="25"/>
  <c r="AF663" i="25"/>
  <c r="AG663" i="25"/>
  <c r="AH663" i="25"/>
  <c r="S664" i="25"/>
  <c r="T664" i="25"/>
  <c r="U664" i="25"/>
  <c r="V664" i="25"/>
  <c r="W664" i="25"/>
  <c r="X664" i="25"/>
  <c r="Y664" i="25"/>
  <c r="Z664" i="25"/>
  <c r="AA664" i="25"/>
  <c r="AB664" i="25"/>
  <c r="AC664" i="25"/>
  <c r="AD664" i="25"/>
  <c r="AE664" i="25"/>
  <c r="AF664" i="25"/>
  <c r="AG664" i="25"/>
  <c r="AH664" i="25"/>
  <c r="S665" i="25"/>
  <c r="T665" i="25"/>
  <c r="U665" i="25"/>
  <c r="V665" i="25"/>
  <c r="W665" i="25"/>
  <c r="X665" i="25"/>
  <c r="Y665" i="25"/>
  <c r="Z665" i="25"/>
  <c r="AA665" i="25"/>
  <c r="AB665" i="25"/>
  <c r="AC665" i="25"/>
  <c r="AD665" i="25"/>
  <c r="AE665" i="25"/>
  <c r="AF665" i="25"/>
  <c r="AG665" i="25"/>
  <c r="AH665" i="25"/>
  <c r="S666" i="25"/>
  <c r="T666" i="25"/>
  <c r="U666" i="25"/>
  <c r="V666" i="25"/>
  <c r="W666" i="25"/>
  <c r="X666" i="25"/>
  <c r="Y666" i="25"/>
  <c r="Z666" i="25"/>
  <c r="AA666" i="25"/>
  <c r="AB666" i="25"/>
  <c r="AC666" i="25"/>
  <c r="AD666" i="25"/>
  <c r="AE666" i="25"/>
  <c r="AF666" i="25"/>
  <c r="AG666" i="25"/>
  <c r="AH666" i="25"/>
  <c r="S667" i="25"/>
  <c r="T667" i="25"/>
  <c r="U667" i="25"/>
  <c r="V667" i="25"/>
  <c r="W667" i="25"/>
  <c r="X667" i="25"/>
  <c r="Y667" i="25"/>
  <c r="Z667" i="25"/>
  <c r="AA667" i="25"/>
  <c r="AB667" i="25"/>
  <c r="AC667" i="25"/>
  <c r="AD667" i="25"/>
  <c r="AE667" i="25"/>
  <c r="AF667" i="25"/>
  <c r="AG667" i="25"/>
  <c r="AH667" i="25"/>
  <c r="S668" i="25"/>
  <c r="T668" i="25"/>
  <c r="U668" i="25"/>
  <c r="V668" i="25"/>
  <c r="W668" i="25"/>
  <c r="X668" i="25"/>
  <c r="Y668" i="25"/>
  <c r="Z668" i="25"/>
  <c r="AA668" i="25"/>
  <c r="AB668" i="25"/>
  <c r="AC668" i="25"/>
  <c r="AD668" i="25"/>
  <c r="AE668" i="25"/>
  <c r="AF668" i="25"/>
  <c r="AG668" i="25"/>
  <c r="AH668" i="25"/>
  <c r="S669" i="25"/>
  <c r="T669" i="25"/>
  <c r="U669" i="25"/>
  <c r="V669" i="25"/>
  <c r="W669" i="25"/>
  <c r="X669" i="25"/>
  <c r="Y669" i="25"/>
  <c r="Z669" i="25"/>
  <c r="AA669" i="25"/>
  <c r="AB669" i="25"/>
  <c r="AC669" i="25"/>
  <c r="AD669" i="25"/>
  <c r="AE669" i="25"/>
  <c r="AF669" i="25"/>
  <c r="AG669" i="25"/>
  <c r="AH669" i="25"/>
  <c r="S670" i="25"/>
  <c r="T670" i="25"/>
  <c r="U670" i="25"/>
  <c r="V670" i="25"/>
  <c r="W670" i="25"/>
  <c r="X670" i="25"/>
  <c r="Y670" i="25"/>
  <c r="Z670" i="25"/>
  <c r="AA670" i="25"/>
  <c r="AB670" i="25"/>
  <c r="AC670" i="25"/>
  <c r="AD670" i="25"/>
  <c r="AE670" i="25"/>
  <c r="AF670" i="25"/>
  <c r="AG670" i="25"/>
  <c r="AH670" i="25"/>
  <c r="S671" i="25"/>
  <c r="T671" i="25"/>
  <c r="U671" i="25"/>
  <c r="V671" i="25"/>
  <c r="W671" i="25"/>
  <c r="X671" i="25"/>
  <c r="Y671" i="25"/>
  <c r="Z671" i="25"/>
  <c r="AA671" i="25"/>
  <c r="AB671" i="25"/>
  <c r="AC671" i="25"/>
  <c r="AD671" i="25"/>
  <c r="AE671" i="25"/>
  <c r="AF671" i="25"/>
  <c r="AG671" i="25"/>
  <c r="AH671" i="25"/>
  <c r="S672" i="25"/>
  <c r="T672" i="25"/>
  <c r="U672" i="25"/>
  <c r="V672" i="25"/>
  <c r="W672" i="25"/>
  <c r="X672" i="25"/>
  <c r="Y672" i="25"/>
  <c r="Z672" i="25"/>
  <c r="AA672" i="25"/>
  <c r="AB672" i="25"/>
  <c r="AC672" i="25"/>
  <c r="AD672" i="25"/>
  <c r="AE672" i="25"/>
  <c r="AF672" i="25"/>
  <c r="AG672" i="25"/>
  <c r="AH672" i="25"/>
  <c r="S673" i="25"/>
  <c r="T673" i="25"/>
  <c r="U673" i="25"/>
  <c r="V673" i="25"/>
  <c r="W673" i="25"/>
  <c r="X673" i="25"/>
  <c r="Y673" i="25"/>
  <c r="Z673" i="25"/>
  <c r="AA673" i="25"/>
  <c r="AB673" i="25"/>
  <c r="AC673" i="25"/>
  <c r="AD673" i="25"/>
  <c r="AE673" i="25"/>
  <c r="AF673" i="25"/>
  <c r="AG673" i="25"/>
  <c r="AH673" i="25"/>
  <c r="S674" i="25"/>
  <c r="T674" i="25"/>
  <c r="U674" i="25"/>
  <c r="V674" i="25"/>
  <c r="W674" i="25"/>
  <c r="X674" i="25"/>
  <c r="Y674" i="25"/>
  <c r="Z674" i="25"/>
  <c r="AA674" i="25"/>
  <c r="AB674" i="25"/>
  <c r="AC674" i="25"/>
  <c r="AD674" i="25"/>
  <c r="AE674" i="25"/>
  <c r="AF674" i="25"/>
  <c r="AG674" i="25"/>
  <c r="AH674" i="25"/>
  <c r="S675" i="25"/>
  <c r="T675" i="25"/>
  <c r="U675" i="25"/>
  <c r="V675" i="25"/>
  <c r="W675" i="25"/>
  <c r="X675" i="25"/>
  <c r="Y675" i="25"/>
  <c r="Z675" i="25"/>
  <c r="AA675" i="25"/>
  <c r="AB675" i="25"/>
  <c r="AC675" i="25"/>
  <c r="AD675" i="25"/>
  <c r="AE675" i="25"/>
  <c r="AF675" i="25"/>
  <c r="AG675" i="25"/>
  <c r="AH675" i="25"/>
  <c r="S676" i="25"/>
  <c r="T676" i="25"/>
  <c r="U676" i="25"/>
  <c r="V676" i="25"/>
  <c r="W676" i="25"/>
  <c r="X676" i="25"/>
  <c r="Y676" i="25"/>
  <c r="Z676" i="25"/>
  <c r="AA676" i="25"/>
  <c r="AB676" i="25"/>
  <c r="AC676" i="25"/>
  <c r="AD676" i="25"/>
  <c r="AE676" i="25"/>
  <c r="AF676" i="25"/>
  <c r="AG676" i="25"/>
  <c r="AH676" i="25"/>
  <c r="S677" i="25"/>
  <c r="T677" i="25"/>
  <c r="U677" i="25"/>
  <c r="V677" i="25"/>
  <c r="W677" i="25"/>
  <c r="X677" i="25"/>
  <c r="Y677" i="25"/>
  <c r="Z677" i="25"/>
  <c r="AA677" i="25"/>
  <c r="AB677" i="25"/>
  <c r="AC677" i="25"/>
  <c r="AD677" i="25"/>
  <c r="AE677" i="25"/>
  <c r="AF677" i="25"/>
  <c r="AG677" i="25"/>
  <c r="AH677" i="25"/>
  <c r="S678" i="25"/>
  <c r="T678" i="25"/>
  <c r="U678" i="25"/>
  <c r="V678" i="25"/>
  <c r="W678" i="25"/>
  <c r="X678" i="25"/>
  <c r="Y678" i="25"/>
  <c r="Z678" i="25"/>
  <c r="AA678" i="25"/>
  <c r="AB678" i="25"/>
  <c r="AC678" i="25"/>
  <c r="AD678" i="25"/>
  <c r="AE678" i="25"/>
  <c r="AF678" i="25"/>
  <c r="AG678" i="25"/>
  <c r="AH678" i="25"/>
  <c r="S679" i="25"/>
  <c r="T679" i="25"/>
  <c r="U679" i="25"/>
  <c r="V679" i="25"/>
  <c r="W679" i="25"/>
  <c r="X679" i="25"/>
  <c r="Y679" i="25"/>
  <c r="Z679" i="25"/>
  <c r="AA679" i="25"/>
  <c r="AB679" i="25"/>
  <c r="AC679" i="25"/>
  <c r="AD679" i="25"/>
  <c r="AE679" i="25"/>
  <c r="AF679" i="25"/>
  <c r="AG679" i="25"/>
  <c r="AH679" i="25"/>
  <c r="S680" i="25"/>
  <c r="T680" i="25"/>
  <c r="U680" i="25"/>
  <c r="V680" i="25"/>
  <c r="W680" i="25"/>
  <c r="X680" i="25"/>
  <c r="Y680" i="25"/>
  <c r="Z680" i="25"/>
  <c r="AA680" i="25"/>
  <c r="AB680" i="25"/>
  <c r="AC680" i="25"/>
  <c r="AD680" i="25"/>
  <c r="AE680" i="25"/>
  <c r="AF680" i="25"/>
  <c r="AG680" i="25"/>
  <c r="AH680" i="25"/>
  <c r="S681" i="25"/>
  <c r="T681" i="25"/>
  <c r="U681" i="25"/>
  <c r="V681" i="25"/>
  <c r="W681" i="25"/>
  <c r="X681" i="25"/>
  <c r="Y681" i="25"/>
  <c r="Z681" i="25"/>
  <c r="AA681" i="25"/>
  <c r="AB681" i="25"/>
  <c r="AC681" i="25"/>
  <c r="AD681" i="25"/>
  <c r="AE681" i="25"/>
  <c r="AF681" i="25"/>
  <c r="AG681" i="25"/>
  <c r="AH681" i="25"/>
  <c r="S682" i="25"/>
  <c r="T682" i="25"/>
  <c r="U682" i="25"/>
  <c r="V682" i="25"/>
  <c r="W682" i="25"/>
  <c r="X682" i="25"/>
  <c r="Y682" i="25"/>
  <c r="Z682" i="25"/>
  <c r="AA682" i="25"/>
  <c r="AB682" i="25"/>
  <c r="AC682" i="25"/>
  <c r="AD682" i="25"/>
  <c r="AE682" i="25"/>
  <c r="AF682" i="25"/>
  <c r="AG682" i="25"/>
  <c r="AH682" i="25"/>
  <c r="S683" i="25"/>
  <c r="T683" i="25"/>
  <c r="U683" i="25"/>
  <c r="V683" i="25"/>
  <c r="W683" i="25"/>
  <c r="X683" i="25"/>
  <c r="Y683" i="25"/>
  <c r="Z683" i="25"/>
  <c r="AA683" i="25"/>
  <c r="AB683" i="25"/>
  <c r="AC683" i="25"/>
  <c r="AD683" i="25"/>
  <c r="AE683" i="25"/>
  <c r="AF683" i="25"/>
  <c r="AG683" i="25"/>
  <c r="AH683" i="25"/>
  <c r="S684" i="25"/>
  <c r="T684" i="25"/>
  <c r="U684" i="25"/>
  <c r="V684" i="25"/>
  <c r="W684" i="25"/>
  <c r="X684" i="25"/>
  <c r="Y684" i="25"/>
  <c r="Z684" i="25"/>
  <c r="AA684" i="25"/>
  <c r="AB684" i="25"/>
  <c r="AC684" i="25"/>
  <c r="AD684" i="25"/>
  <c r="AE684" i="25"/>
  <c r="AF684" i="25"/>
  <c r="AG684" i="25"/>
  <c r="AH684" i="25"/>
  <c r="S685" i="25"/>
  <c r="T685" i="25"/>
  <c r="U685" i="25"/>
  <c r="V685" i="25"/>
  <c r="W685" i="25"/>
  <c r="X685" i="25"/>
  <c r="Y685" i="25"/>
  <c r="Z685" i="25"/>
  <c r="AA685" i="25"/>
  <c r="AB685" i="25"/>
  <c r="AC685" i="25"/>
  <c r="AD685" i="25"/>
  <c r="AE685" i="25"/>
  <c r="AF685" i="25"/>
  <c r="AG685" i="25"/>
  <c r="AH685" i="25"/>
  <c r="S686" i="25"/>
  <c r="T686" i="25"/>
  <c r="U686" i="25"/>
  <c r="V686" i="25"/>
  <c r="W686" i="25"/>
  <c r="X686" i="25"/>
  <c r="Y686" i="25"/>
  <c r="Z686" i="25"/>
  <c r="AA686" i="25"/>
  <c r="AB686" i="25"/>
  <c r="AC686" i="25"/>
  <c r="AD686" i="25"/>
  <c r="AE686" i="25"/>
  <c r="AF686" i="25"/>
  <c r="AG686" i="25"/>
  <c r="AH686" i="25"/>
  <c r="S687" i="25"/>
  <c r="T687" i="25"/>
  <c r="U687" i="25"/>
  <c r="V687" i="25"/>
  <c r="W687" i="25"/>
  <c r="X687" i="25"/>
  <c r="Y687" i="25"/>
  <c r="Z687" i="25"/>
  <c r="AA687" i="25"/>
  <c r="AB687" i="25"/>
  <c r="AC687" i="25"/>
  <c r="AD687" i="25"/>
  <c r="AE687" i="25"/>
  <c r="AF687" i="25"/>
  <c r="AG687" i="25"/>
  <c r="AH687" i="25"/>
  <c r="S688" i="25"/>
  <c r="T688" i="25"/>
  <c r="U688" i="25"/>
  <c r="V688" i="25"/>
  <c r="W688" i="25"/>
  <c r="X688" i="25"/>
  <c r="Y688" i="25"/>
  <c r="Z688" i="25"/>
  <c r="AA688" i="25"/>
  <c r="AB688" i="25"/>
  <c r="AC688" i="25"/>
  <c r="AD688" i="25"/>
  <c r="AE688" i="25"/>
  <c r="AF688" i="25"/>
  <c r="AG688" i="25"/>
  <c r="AH688" i="25"/>
  <c r="S689" i="25"/>
  <c r="T689" i="25"/>
  <c r="U689" i="25"/>
  <c r="V689" i="25"/>
  <c r="W689" i="25"/>
  <c r="X689" i="25"/>
  <c r="Y689" i="25"/>
  <c r="Z689" i="25"/>
  <c r="AA689" i="25"/>
  <c r="AB689" i="25"/>
  <c r="AC689" i="25"/>
  <c r="AD689" i="25"/>
  <c r="AE689" i="25"/>
  <c r="AF689" i="25"/>
  <c r="AG689" i="25"/>
  <c r="AH689" i="25"/>
  <c r="S690" i="25"/>
  <c r="T690" i="25"/>
  <c r="U690" i="25"/>
  <c r="V690" i="25"/>
  <c r="W690" i="25"/>
  <c r="X690" i="25"/>
  <c r="Y690" i="25"/>
  <c r="Z690" i="25"/>
  <c r="AA690" i="25"/>
  <c r="AB690" i="25"/>
  <c r="AC690" i="25"/>
  <c r="AD690" i="25"/>
  <c r="AE690" i="25"/>
  <c r="AF690" i="25"/>
  <c r="AG690" i="25"/>
  <c r="AH690" i="25"/>
  <c r="S691" i="25"/>
  <c r="T691" i="25"/>
  <c r="U691" i="25"/>
  <c r="V691" i="25"/>
  <c r="W691" i="25"/>
  <c r="X691" i="25"/>
  <c r="Y691" i="25"/>
  <c r="Z691" i="25"/>
  <c r="AA691" i="25"/>
  <c r="AB691" i="25"/>
  <c r="AC691" i="25"/>
  <c r="AD691" i="25"/>
  <c r="AE691" i="25"/>
  <c r="AF691" i="25"/>
  <c r="AG691" i="25"/>
  <c r="AH691" i="25"/>
  <c r="S692" i="25"/>
  <c r="T692" i="25"/>
  <c r="U692" i="25"/>
  <c r="V692" i="25"/>
  <c r="W692" i="25"/>
  <c r="X692" i="25"/>
  <c r="Y692" i="25"/>
  <c r="Z692" i="25"/>
  <c r="AA692" i="25"/>
  <c r="AB692" i="25"/>
  <c r="AC692" i="25"/>
  <c r="AD692" i="25"/>
  <c r="AE692" i="25"/>
  <c r="AF692" i="25"/>
  <c r="AG692" i="25"/>
  <c r="AH692" i="25"/>
  <c r="S693" i="25"/>
  <c r="T693" i="25"/>
  <c r="U693" i="25"/>
  <c r="V693" i="25"/>
  <c r="W693" i="25"/>
  <c r="X693" i="25"/>
  <c r="Y693" i="25"/>
  <c r="Z693" i="25"/>
  <c r="AA693" i="25"/>
  <c r="AB693" i="25"/>
  <c r="AC693" i="25"/>
  <c r="AD693" i="25"/>
  <c r="AE693" i="25"/>
  <c r="AF693" i="25"/>
  <c r="AG693" i="25"/>
  <c r="AH693" i="25"/>
  <c r="S694" i="25"/>
  <c r="T694" i="25"/>
  <c r="U694" i="25"/>
  <c r="V694" i="25"/>
  <c r="W694" i="25"/>
  <c r="X694" i="25"/>
  <c r="Y694" i="25"/>
  <c r="Z694" i="25"/>
  <c r="AA694" i="25"/>
  <c r="AB694" i="25"/>
  <c r="AC694" i="25"/>
  <c r="AD694" i="25"/>
  <c r="AE694" i="25"/>
  <c r="AF694" i="25"/>
  <c r="AG694" i="25"/>
  <c r="AH694" i="25"/>
  <c r="S695" i="25"/>
  <c r="T695" i="25"/>
  <c r="U695" i="25"/>
  <c r="V695" i="25"/>
  <c r="W695" i="25"/>
  <c r="X695" i="25"/>
  <c r="Y695" i="25"/>
  <c r="Z695" i="25"/>
  <c r="AA695" i="25"/>
  <c r="AB695" i="25"/>
  <c r="AC695" i="25"/>
  <c r="AD695" i="25"/>
  <c r="AE695" i="25"/>
  <c r="AF695" i="25"/>
  <c r="AG695" i="25"/>
  <c r="AH695" i="25"/>
  <c r="S696" i="25"/>
  <c r="T696" i="25"/>
  <c r="U696" i="25"/>
  <c r="V696" i="25"/>
  <c r="W696" i="25"/>
  <c r="X696" i="25"/>
  <c r="Y696" i="25"/>
  <c r="Z696" i="25"/>
  <c r="AA696" i="25"/>
  <c r="AB696" i="25"/>
  <c r="AC696" i="25"/>
  <c r="AD696" i="25"/>
  <c r="AE696" i="25"/>
  <c r="AF696" i="25"/>
  <c r="AG696" i="25"/>
  <c r="AH696" i="25"/>
  <c r="S697" i="25"/>
  <c r="T697" i="25"/>
  <c r="U697" i="25"/>
  <c r="V697" i="25"/>
  <c r="W697" i="25"/>
  <c r="X697" i="25"/>
  <c r="Y697" i="25"/>
  <c r="Z697" i="25"/>
  <c r="AA697" i="25"/>
  <c r="AB697" i="25"/>
  <c r="AC697" i="25"/>
  <c r="AD697" i="25"/>
  <c r="AE697" i="25"/>
  <c r="AF697" i="25"/>
  <c r="AG697" i="25"/>
  <c r="AH697" i="25"/>
  <c r="S698" i="25"/>
  <c r="T698" i="25"/>
  <c r="U698" i="25"/>
  <c r="V698" i="25"/>
  <c r="W698" i="25"/>
  <c r="X698" i="25"/>
  <c r="Y698" i="25"/>
  <c r="Z698" i="25"/>
  <c r="AA698" i="25"/>
  <c r="AB698" i="25"/>
  <c r="AC698" i="25"/>
  <c r="AD698" i="25"/>
  <c r="AE698" i="25"/>
  <c r="AF698" i="25"/>
  <c r="AG698" i="25"/>
  <c r="AH698" i="25"/>
  <c r="S699" i="25"/>
  <c r="T699" i="25"/>
  <c r="U699" i="25"/>
  <c r="V699" i="25"/>
  <c r="W699" i="25"/>
  <c r="X699" i="25"/>
  <c r="Y699" i="25"/>
  <c r="Z699" i="25"/>
  <c r="AA699" i="25"/>
  <c r="AB699" i="25"/>
  <c r="AC699" i="25"/>
  <c r="AD699" i="25"/>
  <c r="AE699" i="25"/>
  <c r="AF699" i="25"/>
  <c r="AG699" i="25"/>
  <c r="AH699" i="25"/>
  <c r="S700" i="25"/>
  <c r="T700" i="25"/>
  <c r="U700" i="25"/>
  <c r="V700" i="25"/>
  <c r="W700" i="25"/>
  <c r="X700" i="25"/>
  <c r="Y700" i="25"/>
  <c r="Z700" i="25"/>
  <c r="AA700" i="25"/>
  <c r="AB700" i="25"/>
  <c r="AC700" i="25"/>
  <c r="AD700" i="25"/>
  <c r="AE700" i="25"/>
  <c r="AF700" i="25"/>
  <c r="AG700" i="25"/>
  <c r="AH700" i="25"/>
  <c r="S701" i="25"/>
  <c r="T701" i="25"/>
  <c r="U701" i="25"/>
  <c r="V701" i="25"/>
  <c r="W701" i="25"/>
  <c r="X701" i="25"/>
  <c r="Y701" i="25"/>
  <c r="Z701" i="25"/>
  <c r="AA701" i="25"/>
  <c r="AB701" i="25"/>
  <c r="AC701" i="25"/>
  <c r="AD701" i="25"/>
  <c r="AE701" i="25"/>
  <c r="AF701" i="25"/>
  <c r="AG701" i="25"/>
  <c r="AH701" i="25"/>
  <c r="S702" i="25"/>
  <c r="T702" i="25"/>
  <c r="U702" i="25"/>
  <c r="V702" i="25"/>
  <c r="W702" i="25"/>
  <c r="X702" i="25"/>
  <c r="Y702" i="25"/>
  <c r="Z702" i="25"/>
  <c r="AA702" i="25"/>
  <c r="AB702" i="25"/>
  <c r="AC702" i="25"/>
  <c r="AD702" i="25"/>
  <c r="AE702" i="25"/>
  <c r="AF702" i="25"/>
  <c r="AG702" i="25"/>
  <c r="AH702" i="25"/>
  <c r="S703" i="25"/>
  <c r="T703" i="25"/>
  <c r="U703" i="25"/>
  <c r="V703" i="25"/>
  <c r="W703" i="25"/>
  <c r="X703" i="25"/>
  <c r="Y703" i="25"/>
  <c r="Z703" i="25"/>
  <c r="AA703" i="25"/>
  <c r="AB703" i="25"/>
  <c r="AC703" i="25"/>
  <c r="AD703" i="25"/>
  <c r="AE703" i="25"/>
  <c r="AF703" i="25"/>
  <c r="AG703" i="25"/>
  <c r="AH703" i="25"/>
  <c r="S704" i="25"/>
  <c r="T704" i="25"/>
  <c r="U704" i="25"/>
  <c r="V704" i="25"/>
  <c r="W704" i="25"/>
  <c r="X704" i="25"/>
  <c r="Y704" i="25"/>
  <c r="Z704" i="25"/>
  <c r="AA704" i="25"/>
  <c r="AB704" i="25"/>
  <c r="AC704" i="25"/>
  <c r="AD704" i="25"/>
  <c r="AE704" i="25"/>
  <c r="AF704" i="25"/>
  <c r="AG704" i="25"/>
  <c r="AH704" i="25"/>
  <c r="S705" i="25"/>
  <c r="T705" i="25"/>
  <c r="U705" i="25"/>
  <c r="V705" i="25"/>
  <c r="W705" i="25"/>
  <c r="X705" i="25"/>
  <c r="Y705" i="25"/>
  <c r="Z705" i="25"/>
  <c r="AA705" i="25"/>
  <c r="AB705" i="25"/>
  <c r="AC705" i="25"/>
  <c r="AD705" i="25"/>
  <c r="AE705" i="25"/>
  <c r="AF705" i="25"/>
  <c r="AG705" i="25"/>
  <c r="AH705" i="25"/>
  <c r="S706" i="25"/>
  <c r="T706" i="25"/>
  <c r="U706" i="25"/>
  <c r="V706" i="25"/>
  <c r="W706" i="25"/>
  <c r="X706" i="25"/>
  <c r="Y706" i="25"/>
  <c r="Z706" i="25"/>
  <c r="AA706" i="25"/>
  <c r="AB706" i="25"/>
  <c r="AC706" i="25"/>
  <c r="AD706" i="25"/>
  <c r="AE706" i="25"/>
  <c r="AF706" i="25"/>
  <c r="AG706" i="25"/>
  <c r="AH706" i="25"/>
  <c r="S707" i="25"/>
  <c r="T707" i="25"/>
  <c r="U707" i="25"/>
  <c r="V707" i="25"/>
  <c r="W707" i="25"/>
  <c r="X707" i="25"/>
  <c r="Y707" i="25"/>
  <c r="Z707" i="25"/>
  <c r="AA707" i="25"/>
  <c r="AB707" i="25"/>
  <c r="AC707" i="25"/>
  <c r="AD707" i="25"/>
  <c r="AE707" i="25"/>
  <c r="AF707" i="25"/>
  <c r="AG707" i="25"/>
  <c r="AH707" i="25"/>
  <c r="S708" i="25"/>
  <c r="T708" i="25"/>
  <c r="U708" i="25"/>
  <c r="V708" i="25"/>
  <c r="W708" i="25"/>
  <c r="X708" i="25"/>
  <c r="Y708" i="25"/>
  <c r="Z708" i="25"/>
  <c r="AA708" i="25"/>
  <c r="AB708" i="25"/>
  <c r="AC708" i="25"/>
  <c r="AD708" i="25"/>
  <c r="AE708" i="25"/>
  <c r="AF708" i="25"/>
  <c r="AG708" i="25"/>
  <c r="AH708" i="25"/>
  <c r="S709" i="25"/>
  <c r="T709" i="25"/>
  <c r="U709" i="25"/>
  <c r="V709" i="25"/>
  <c r="W709" i="25"/>
  <c r="X709" i="25"/>
  <c r="Y709" i="25"/>
  <c r="Z709" i="25"/>
  <c r="AA709" i="25"/>
  <c r="AB709" i="25"/>
  <c r="AC709" i="25"/>
  <c r="AD709" i="25"/>
  <c r="AE709" i="25"/>
  <c r="AF709" i="25"/>
  <c r="AG709" i="25"/>
  <c r="AH709" i="25"/>
  <c r="S710" i="25"/>
  <c r="T710" i="25"/>
  <c r="U710" i="25"/>
  <c r="V710" i="25"/>
  <c r="W710" i="25"/>
  <c r="X710" i="25"/>
  <c r="Y710" i="25"/>
  <c r="Z710" i="25"/>
  <c r="AA710" i="25"/>
  <c r="AB710" i="25"/>
  <c r="AC710" i="25"/>
  <c r="AD710" i="25"/>
  <c r="AE710" i="25"/>
  <c r="AF710" i="25"/>
  <c r="AG710" i="25"/>
  <c r="AH710" i="25"/>
  <c r="S711" i="25"/>
  <c r="T711" i="25"/>
  <c r="U711" i="25"/>
  <c r="V711" i="25"/>
  <c r="W711" i="25"/>
  <c r="X711" i="25"/>
  <c r="Y711" i="25"/>
  <c r="Z711" i="25"/>
  <c r="AA711" i="25"/>
  <c r="AB711" i="25"/>
  <c r="AC711" i="25"/>
  <c r="AD711" i="25"/>
  <c r="AE711" i="25"/>
  <c r="AF711" i="25"/>
  <c r="AG711" i="25"/>
  <c r="AH711" i="25"/>
  <c r="S712" i="25"/>
  <c r="T712" i="25"/>
  <c r="U712" i="25"/>
  <c r="V712" i="25"/>
  <c r="W712" i="25"/>
  <c r="X712" i="25"/>
  <c r="Y712" i="25"/>
  <c r="Z712" i="25"/>
  <c r="AA712" i="25"/>
  <c r="AB712" i="25"/>
  <c r="AC712" i="25"/>
  <c r="AD712" i="25"/>
  <c r="AE712" i="25"/>
  <c r="AF712" i="25"/>
  <c r="AG712" i="25"/>
  <c r="AH712" i="25"/>
  <c r="S713" i="25"/>
  <c r="T713" i="25"/>
  <c r="U713" i="25"/>
  <c r="V713" i="25"/>
  <c r="W713" i="25"/>
  <c r="X713" i="25"/>
  <c r="Y713" i="25"/>
  <c r="Z713" i="25"/>
  <c r="AA713" i="25"/>
  <c r="AB713" i="25"/>
  <c r="AC713" i="25"/>
  <c r="AD713" i="25"/>
  <c r="AE713" i="25"/>
  <c r="AF713" i="25"/>
  <c r="AG713" i="25"/>
  <c r="AH713" i="25"/>
  <c r="S714" i="25"/>
  <c r="T714" i="25"/>
  <c r="U714" i="25"/>
  <c r="V714" i="25"/>
  <c r="W714" i="25"/>
  <c r="X714" i="25"/>
  <c r="Y714" i="25"/>
  <c r="Z714" i="25"/>
  <c r="AA714" i="25"/>
  <c r="AB714" i="25"/>
  <c r="AC714" i="25"/>
  <c r="AD714" i="25"/>
  <c r="AE714" i="25"/>
  <c r="AF714" i="25"/>
  <c r="AG714" i="25"/>
  <c r="AH714" i="25"/>
  <c r="S715" i="25"/>
  <c r="T715" i="25"/>
  <c r="U715" i="25"/>
  <c r="V715" i="25"/>
  <c r="W715" i="25"/>
  <c r="X715" i="25"/>
  <c r="Y715" i="25"/>
  <c r="Z715" i="25"/>
  <c r="AA715" i="25"/>
  <c r="AB715" i="25"/>
  <c r="AC715" i="25"/>
  <c r="AD715" i="25"/>
  <c r="AE715" i="25"/>
  <c r="AF715" i="25"/>
  <c r="AG715" i="25"/>
  <c r="AH715" i="25"/>
  <c r="S716" i="25"/>
  <c r="T716" i="25"/>
  <c r="U716" i="25"/>
  <c r="V716" i="25"/>
  <c r="W716" i="25"/>
  <c r="X716" i="25"/>
  <c r="Y716" i="25"/>
  <c r="Z716" i="25"/>
  <c r="AA716" i="25"/>
  <c r="AB716" i="25"/>
  <c r="AC716" i="25"/>
  <c r="AD716" i="25"/>
  <c r="AE716" i="25"/>
  <c r="AF716" i="25"/>
  <c r="AG716" i="25"/>
  <c r="AH716" i="25"/>
  <c r="S717" i="25"/>
  <c r="T717" i="25"/>
  <c r="U717" i="25"/>
  <c r="V717" i="25"/>
  <c r="W717" i="25"/>
  <c r="X717" i="25"/>
  <c r="Y717" i="25"/>
  <c r="Z717" i="25"/>
  <c r="AA717" i="25"/>
  <c r="AB717" i="25"/>
  <c r="AC717" i="25"/>
  <c r="AD717" i="25"/>
  <c r="AE717" i="25"/>
  <c r="AF717" i="25"/>
  <c r="AG717" i="25"/>
  <c r="AH717" i="25"/>
  <c r="S718" i="25"/>
  <c r="T718" i="25"/>
  <c r="U718" i="25"/>
  <c r="V718" i="25"/>
  <c r="W718" i="25"/>
  <c r="X718" i="25"/>
  <c r="Y718" i="25"/>
  <c r="Z718" i="25"/>
  <c r="AA718" i="25"/>
  <c r="AB718" i="25"/>
  <c r="AC718" i="25"/>
  <c r="AD718" i="25"/>
  <c r="AE718" i="25"/>
  <c r="AF718" i="25"/>
  <c r="AG718" i="25"/>
  <c r="AH718" i="25"/>
  <c r="S719" i="25"/>
  <c r="T719" i="25"/>
  <c r="U719" i="25"/>
  <c r="V719" i="25"/>
  <c r="W719" i="25"/>
  <c r="X719" i="25"/>
  <c r="Y719" i="25"/>
  <c r="Z719" i="25"/>
  <c r="AA719" i="25"/>
  <c r="AB719" i="25"/>
  <c r="AC719" i="25"/>
  <c r="D6" i="22" s="1"/>
  <c r="E6" i="22" s="1"/>
  <c r="F41" i="21" s="1"/>
  <c r="F51" i="21" s="1"/>
  <c r="AD719" i="25"/>
  <c r="AE719" i="25"/>
  <c r="AF719" i="25"/>
  <c r="AG719" i="25"/>
  <c r="AH719" i="25"/>
  <c r="S720" i="25"/>
  <c r="T720" i="25"/>
  <c r="U720" i="25"/>
  <c r="V720" i="25"/>
  <c r="W720" i="25"/>
  <c r="X720" i="25"/>
  <c r="Y720" i="25"/>
  <c r="Z720" i="25"/>
  <c r="AA720" i="25"/>
  <c r="AB720" i="25"/>
  <c r="AC720" i="25"/>
  <c r="AD720" i="25"/>
  <c r="AE720" i="25"/>
  <c r="AF720" i="25"/>
  <c r="AG720" i="25"/>
  <c r="AH720" i="25"/>
  <c r="S721" i="25"/>
  <c r="T721" i="25"/>
  <c r="U721" i="25"/>
  <c r="V721" i="25"/>
  <c r="W721" i="25"/>
  <c r="X721" i="25"/>
  <c r="Y721" i="25"/>
  <c r="Z721" i="25"/>
  <c r="AA721" i="25"/>
  <c r="AB721" i="25"/>
  <c r="AC721" i="25"/>
  <c r="AD721" i="25"/>
  <c r="AE721" i="25"/>
  <c r="AF721" i="25"/>
  <c r="AG721" i="25"/>
  <c r="AH721" i="25"/>
  <c r="S722" i="25"/>
  <c r="T722" i="25"/>
  <c r="U722" i="25"/>
  <c r="V722" i="25"/>
  <c r="W722" i="25"/>
  <c r="X722" i="25"/>
  <c r="Y722" i="25"/>
  <c r="Z722" i="25"/>
  <c r="AA722" i="25"/>
  <c r="AB722" i="25"/>
  <c r="AC722" i="25"/>
  <c r="AD722" i="25"/>
  <c r="AE722" i="25"/>
  <c r="AF722" i="25"/>
  <c r="AG722" i="25"/>
  <c r="AH722" i="25"/>
  <c r="S723" i="25"/>
  <c r="T723" i="25"/>
  <c r="U723" i="25"/>
  <c r="V723" i="25"/>
  <c r="W723" i="25"/>
  <c r="X723" i="25"/>
  <c r="Y723" i="25"/>
  <c r="Z723" i="25"/>
  <c r="AA723" i="25"/>
  <c r="AB723" i="25"/>
  <c r="AC723" i="25"/>
  <c r="AD723" i="25"/>
  <c r="AE723" i="25"/>
  <c r="AF723" i="25"/>
  <c r="AG723" i="25"/>
  <c r="AH723" i="25"/>
  <c r="S724" i="25"/>
  <c r="T724" i="25"/>
  <c r="U724" i="25"/>
  <c r="V724" i="25"/>
  <c r="W724" i="25"/>
  <c r="X724" i="25"/>
  <c r="Y724" i="25"/>
  <c r="Z724" i="25"/>
  <c r="AA724" i="25"/>
  <c r="AB724" i="25"/>
  <c r="AC724" i="25"/>
  <c r="AD724" i="25"/>
  <c r="AE724" i="25"/>
  <c r="AF724" i="25"/>
  <c r="AG724" i="25"/>
  <c r="AH724" i="25"/>
  <c r="S725" i="25"/>
  <c r="T725" i="25"/>
  <c r="U725" i="25"/>
  <c r="V725" i="25"/>
  <c r="W725" i="25"/>
  <c r="X725" i="25"/>
  <c r="Y725" i="25"/>
  <c r="Z725" i="25"/>
  <c r="AA725" i="25"/>
  <c r="AB725" i="25"/>
  <c r="AC725" i="25"/>
  <c r="AD725" i="25"/>
  <c r="AE725" i="25"/>
  <c r="AF725" i="25"/>
  <c r="AG725" i="25"/>
  <c r="AH725" i="25"/>
  <c r="S726" i="25"/>
  <c r="T726" i="25"/>
  <c r="U726" i="25"/>
  <c r="V726" i="25"/>
  <c r="W726" i="25"/>
  <c r="X726" i="25"/>
  <c r="Y726" i="25"/>
  <c r="Z726" i="25"/>
  <c r="AA726" i="25"/>
  <c r="AB726" i="25"/>
  <c r="AC726" i="25"/>
  <c r="AD726" i="25"/>
  <c r="AE726" i="25"/>
  <c r="AF726" i="25"/>
  <c r="AG726" i="25"/>
  <c r="AH726" i="25"/>
  <c r="S727" i="25"/>
  <c r="T727" i="25"/>
  <c r="U727" i="25"/>
  <c r="V727" i="25"/>
  <c r="W727" i="25"/>
  <c r="X727" i="25"/>
  <c r="Y727" i="25"/>
  <c r="Z727" i="25"/>
  <c r="AA727" i="25"/>
  <c r="AB727" i="25"/>
  <c r="AC727" i="25"/>
  <c r="AD727" i="25"/>
  <c r="AE727" i="25"/>
  <c r="AF727" i="25"/>
  <c r="AG727" i="25"/>
  <c r="AH727" i="25"/>
  <c r="S728" i="25"/>
  <c r="T728" i="25"/>
  <c r="U728" i="25"/>
  <c r="V728" i="25"/>
  <c r="W728" i="25"/>
  <c r="X728" i="25"/>
  <c r="Y728" i="25"/>
  <c r="Z728" i="25"/>
  <c r="AA728" i="25"/>
  <c r="AB728" i="25"/>
  <c r="AC728" i="25"/>
  <c r="AD728" i="25"/>
  <c r="AE728" i="25"/>
  <c r="AF728" i="25"/>
  <c r="AG728" i="25"/>
  <c r="AH728" i="25"/>
  <c r="S729" i="25"/>
  <c r="T729" i="25"/>
  <c r="U729" i="25"/>
  <c r="V729" i="25"/>
  <c r="W729" i="25"/>
  <c r="X729" i="25"/>
  <c r="Y729" i="25"/>
  <c r="Z729" i="25"/>
  <c r="AA729" i="25"/>
  <c r="AB729" i="25"/>
  <c r="AC729" i="25"/>
  <c r="AD729" i="25"/>
  <c r="AE729" i="25"/>
  <c r="AF729" i="25"/>
  <c r="AG729" i="25"/>
  <c r="AH729" i="25"/>
  <c r="S730" i="25"/>
  <c r="T730" i="25"/>
  <c r="U730" i="25"/>
  <c r="V730" i="25"/>
  <c r="W730" i="25"/>
  <c r="X730" i="25"/>
  <c r="Y730" i="25"/>
  <c r="Z730" i="25"/>
  <c r="AA730" i="25"/>
  <c r="AB730" i="25"/>
  <c r="AC730" i="25"/>
  <c r="AD730" i="25"/>
  <c r="AE730" i="25"/>
  <c r="AF730" i="25"/>
  <c r="AG730" i="25"/>
  <c r="AH730" i="25"/>
  <c r="S731" i="25"/>
  <c r="T731" i="25"/>
  <c r="U731" i="25"/>
  <c r="V731" i="25"/>
  <c r="W731" i="25"/>
  <c r="X731" i="25"/>
  <c r="Y731" i="25"/>
  <c r="Z731" i="25"/>
  <c r="AA731" i="25"/>
  <c r="AB731" i="25"/>
  <c r="AC731" i="25"/>
  <c r="AD731" i="25"/>
  <c r="AE731" i="25"/>
  <c r="AF731" i="25"/>
  <c r="AG731" i="25"/>
  <c r="AH731" i="25"/>
  <c r="S732" i="25"/>
  <c r="T732" i="25"/>
  <c r="U732" i="25"/>
  <c r="V732" i="25"/>
  <c r="W732" i="25"/>
  <c r="X732" i="25"/>
  <c r="Y732" i="25"/>
  <c r="Z732" i="25"/>
  <c r="AA732" i="25"/>
  <c r="AB732" i="25"/>
  <c r="AC732" i="25"/>
  <c r="AD732" i="25"/>
  <c r="AE732" i="25"/>
  <c r="AF732" i="25"/>
  <c r="AG732" i="25"/>
  <c r="AH732" i="25"/>
  <c r="S733" i="25"/>
  <c r="T733" i="25"/>
  <c r="U733" i="25"/>
  <c r="V733" i="25"/>
  <c r="W733" i="25"/>
  <c r="X733" i="25"/>
  <c r="Y733" i="25"/>
  <c r="Z733" i="25"/>
  <c r="AA733" i="25"/>
  <c r="AB733" i="25"/>
  <c r="AC733" i="25"/>
  <c r="AD733" i="25"/>
  <c r="AE733" i="25"/>
  <c r="AF733" i="25"/>
  <c r="AG733" i="25"/>
  <c r="AH733" i="25"/>
  <c r="S734" i="25"/>
  <c r="T734" i="25"/>
  <c r="U734" i="25"/>
  <c r="V734" i="25"/>
  <c r="W734" i="25"/>
  <c r="X734" i="25"/>
  <c r="Y734" i="25"/>
  <c r="Z734" i="25"/>
  <c r="AA734" i="25"/>
  <c r="AB734" i="25"/>
  <c r="AC734" i="25"/>
  <c r="AD734" i="25"/>
  <c r="AE734" i="25"/>
  <c r="AF734" i="25"/>
  <c r="AG734" i="25"/>
  <c r="AH734" i="25"/>
  <c r="S735" i="25"/>
  <c r="T735" i="25"/>
  <c r="U735" i="25"/>
  <c r="V735" i="25"/>
  <c r="W735" i="25"/>
  <c r="X735" i="25"/>
  <c r="Y735" i="25"/>
  <c r="Z735" i="25"/>
  <c r="AA735" i="25"/>
  <c r="AB735" i="25"/>
  <c r="AC735" i="25"/>
  <c r="AD735" i="25"/>
  <c r="AE735" i="25"/>
  <c r="AF735" i="25"/>
  <c r="AG735" i="25"/>
  <c r="AH735" i="25"/>
  <c r="S736" i="25"/>
  <c r="T736" i="25"/>
  <c r="U736" i="25"/>
  <c r="V736" i="25"/>
  <c r="W736" i="25"/>
  <c r="X736" i="25"/>
  <c r="Y736" i="25"/>
  <c r="Z736" i="25"/>
  <c r="AA736" i="25"/>
  <c r="AB736" i="25"/>
  <c r="AC736" i="25"/>
  <c r="AD736" i="25"/>
  <c r="AE736" i="25"/>
  <c r="AF736" i="25"/>
  <c r="AG736" i="25"/>
  <c r="AH736" i="25"/>
  <c r="S737" i="25"/>
  <c r="T737" i="25"/>
  <c r="U737" i="25"/>
  <c r="V737" i="25"/>
  <c r="W737" i="25"/>
  <c r="X737" i="25"/>
  <c r="Y737" i="25"/>
  <c r="Z737" i="25"/>
  <c r="AA737" i="25"/>
  <c r="AB737" i="25"/>
  <c r="AC737" i="25"/>
  <c r="AD737" i="25"/>
  <c r="AE737" i="25"/>
  <c r="AF737" i="25"/>
  <c r="AG737" i="25"/>
  <c r="AH737" i="25"/>
  <c r="S738" i="25"/>
  <c r="T738" i="25"/>
  <c r="U738" i="25"/>
  <c r="V738" i="25"/>
  <c r="W738" i="25"/>
  <c r="X738" i="25"/>
  <c r="Y738" i="25"/>
  <c r="Z738" i="25"/>
  <c r="AA738" i="25"/>
  <c r="AB738" i="25"/>
  <c r="AC738" i="25"/>
  <c r="AD738" i="25"/>
  <c r="AE738" i="25"/>
  <c r="AF738" i="25"/>
  <c r="AG738" i="25"/>
  <c r="AH738" i="25"/>
  <c r="S739" i="25"/>
  <c r="T739" i="25"/>
  <c r="U739" i="25"/>
  <c r="V739" i="25"/>
  <c r="W739" i="25"/>
  <c r="X739" i="25"/>
  <c r="Y739" i="25"/>
  <c r="Z739" i="25"/>
  <c r="AA739" i="25"/>
  <c r="AB739" i="25"/>
  <c r="AC739" i="25"/>
  <c r="AD739" i="25"/>
  <c r="AE739" i="25"/>
  <c r="AF739" i="25"/>
  <c r="AG739" i="25"/>
  <c r="AH739" i="25"/>
  <c r="S740" i="25"/>
  <c r="T740" i="25"/>
  <c r="U740" i="25"/>
  <c r="V740" i="25"/>
  <c r="W740" i="25"/>
  <c r="X740" i="25"/>
  <c r="Y740" i="25"/>
  <c r="Z740" i="25"/>
  <c r="AA740" i="25"/>
  <c r="AB740" i="25"/>
  <c r="AC740" i="25"/>
  <c r="AD740" i="25"/>
  <c r="AE740" i="25"/>
  <c r="AF740" i="25"/>
  <c r="AG740" i="25"/>
  <c r="AH740" i="25"/>
  <c r="S741" i="25"/>
  <c r="T741" i="25"/>
  <c r="U741" i="25"/>
  <c r="V741" i="25"/>
  <c r="W741" i="25"/>
  <c r="X741" i="25"/>
  <c r="Y741" i="25"/>
  <c r="Z741" i="25"/>
  <c r="AA741" i="25"/>
  <c r="AB741" i="25"/>
  <c r="AC741" i="25"/>
  <c r="AD741" i="25"/>
  <c r="AE741" i="25"/>
  <c r="AF741" i="25"/>
  <c r="AG741" i="25"/>
  <c r="AH741" i="25"/>
  <c r="S742" i="25"/>
  <c r="T742" i="25"/>
  <c r="U742" i="25"/>
  <c r="V742" i="25"/>
  <c r="W742" i="25"/>
  <c r="X742" i="25"/>
  <c r="Y742" i="25"/>
  <c r="Z742" i="25"/>
  <c r="AA742" i="25"/>
  <c r="AB742" i="25"/>
  <c r="AC742" i="25"/>
  <c r="AD742" i="25"/>
  <c r="AE742" i="25"/>
  <c r="AF742" i="25"/>
  <c r="AG742" i="25"/>
  <c r="AH742" i="25"/>
  <c r="S743" i="25"/>
  <c r="T743" i="25"/>
  <c r="U743" i="25"/>
  <c r="V743" i="25"/>
  <c r="W743" i="25"/>
  <c r="X743" i="25"/>
  <c r="Y743" i="25"/>
  <c r="Z743" i="25"/>
  <c r="AA743" i="25"/>
  <c r="AB743" i="25"/>
  <c r="AC743" i="25"/>
  <c r="AD743" i="25"/>
  <c r="AE743" i="25"/>
  <c r="AF743" i="25"/>
  <c r="AG743" i="25"/>
  <c r="AH743" i="25"/>
  <c r="S744" i="25"/>
  <c r="T744" i="25"/>
  <c r="U744" i="25"/>
  <c r="V744" i="25"/>
  <c r="W744" i="25"/>
  <c r="X744" i="25"/>
  <c r="Y744" i="25"/>
  <c r="Z744" i="25"/>
  <c r="AA744" i="25"/>
  <c r="AB744" i="25"/>
  <c r="AC744" i="25"/>
  <c r="AD744" i="25"/>
  <c r="AE744" i="25"/>
  <c r="AF744" i="25"/>
  <c r="AG744" i="25"/>
  <c r="AH744" i="25"/>
  <c r="S745" i="25"/>
  <c r="T745" i="25"/>
  <c r="U745" i="25"/>
  <c r="V745" i="25"/>
  <c r="W745" i="25"/>
  <c r="X745" i="25"/>
  <c r="Y745" i="25"/>
  <c r="Z745" i="25"/>
  <c r="AA745" i="25"/>
  <c r="AB745" i="25"/>
  <c r="AC745" i="25"/>
  <c r="AD745" i="25"/>
  <c r="AE745" i="25"/>
  <c r="AF745" i="25"/>
  <c r="AG745" i="25"/>
  <c r="AH745" i="25"/>
  <c r="S746" i="25"/>
  <c r="T746" i="25"/>
  <c r="U746" i="25"/>
  <c r="V746" i="25"/>
  <c r="W746" i="25"/>
  <c r="X746" i="25"/>
  <c r="Y746" i="25"/>
  <c r="Z746" i="25"/>
  <c r="AA746" i="25"/>
  <c r="AB746" i="25"/>
  <c r="AC746" i="25"/>
  <c r="AD746" i="25"/>
  <c r="AE746" i="25"/>
  <c r="AF746" i="25"/>
  <c r="AG746" i="25"/>
  <c r="AH746" i="25"/>
  <c r="S747" i="25"/>
  <c r="T747" i="25"/>
  <c r="U747" i="25"/>
  <c r="V747" i="25"/>
  <c r="W747" i="25"/>
  <c r="X747" i="25"/>
  <c r="Y747" i="25"/>
  <c r="Z747" i="25"/>
  <c r="AA747" i="25"/>
  <c r="AB747" i="25"/>
  <c r="AC747" i="25"/>
  <c r="AD747" i="25"/>
  <c r="AE747" i="25"/>
  <c r="AF747" i="25"/>
  <c r="AG747" i="25"/>
  <c r="AH747" i="25"/>
  <c r="S748" i="25"/>
  <c r="T748" i="25"/>
  <c r="U748" i="25"/>
  <c r="V748" i="25"/>
  <c r="W748" i="25"/>
  <c r="X748" i="25"/>
  <c r="Y748" i="25"/>
  <c r="Z748" i="25"/>
  <c r="AA748" i="25"/>
  <c r="AB748" i="25"/>
  <c r="AC748" i="25"/>
  <c r="AD748" i="25"/>
  <c r="AE748" i="25"/>
  <c r="AF748" i="25"/>
  <c r="AG748" i="25"/>
  <c r="AH748" i="25"/>
  <c r="S749" i="25"/>
  <c r="T749" i="25"/>
  <c r="U749" i="25"/>
  <c r="V749" i="25"/>
  <c r="W749" i="25"/>
  <c r="X749" i="25"/>
  <c r="Y749" i="25"/>
  <c r="Z749" i="25"/>
  <c r="AA749" i="25"/>
  <c r="AB749" i="25"/>
  <c r="AC749" i="25"/>
  <c r="AD749" i="25"/>
  <c r="AE749" i="25"/>
  <c r="AF749" i="25"/>
  <c r="AG749" i="25"/>
  <c r="AH749" i="25"/>
  <c r="S750" i="25"/>
  <c r="T750" i="25"/>
  <c r="U750" i="25"/>
  <c r="V750" i="25"/>
  <c r="W750" i="25"/>
  <c r="X750" i="25"/>
  <c r="Y750" i="25"/>
  <c r="Z750" i="25"/>
  <c r="AA750" i="25"/>
  <c r="AB750" i="25"/>
  <c r="AC750" i="25"/>
  <c r="AD750" i="25"/>
  <c r="AE750" i="25"/>
  <c r="AF750" i="25"/>
  <c r="AG750" i="25"/>
  <c r="AH750" i="25"/>
  <c r="S751" i="25"/>
  <c r="T751" i="25"/>
  <c r="U751" i="25"/>
  <c r="V751" i="25"/>
  <c r="W751" i="25"/>
  <c r="X751" i="25"/>
  <c r="Y751" i="25"/>
  <c r="Z751" i="25"/>
  <c r="AA751" i="25"/>
  <c r="AB751" i="25"/>
  <c r="AC751" i="25"/>
  <c r="AD751" i="25"/>
  <c r="AE751" i="25"/>
  <c r="AF751" i="25"/>
  <c r="AG751" i="25"/>
  <c r="AH751" i="25"/>
  <c r="S752" i="25"/>
  <c r="T752" i="25"/>
  <c r="U752" i="25"/>
  <c r="V752" i="25"/>
  <c r="W752" i="25"/>
  <c r="X752" i="25"/>
  <c r="Y752" i="25"/>
  <c r="Z752" i="25"/>
  <c r="AA752" i="25"/>
  <c r="AB752" i="25"/>
  <c r="AC752" i="25"/>
  <c r="AD752" i="25"/>
  <c r="AE752" i="25"/>
  <c r="AF752" i="25"/>
  <c r="AG752" i="25"/>
  <c r="AH752" i="25"/>
  <c r="S753" i="25"/>
  <c r="T753" i="25"/>
  <c r="U753" i="25"/>
  <c r="V753" i="25"/>
  <c r="W753" i="25"/>
  <c r="X753" i="25"/>
  <c r="Y753" i="25"/>
  <c r="Z753" i="25"/>
  <c r="AA753" i="25"/>
  <c r="AB753" i="25"/>
  <c r="AC753" i="25"/>
  <c r="AD753" i="25"/>
  <c r="AE753" i="25"/>
  <c r="AF753" i="25"/>
  <c r="AG753" i="25"/>
  <c r="AH753" i="25"/>
  <c r="S754" i="25"/>
  <c r="T754" i="25"/>
  <c r="U754" i="25"/>
  <c r="V754" i="25"/>
  <c r="W754" i="25"/>
  <c r="X754" i="25"/>
  <c r="Y754" i="25"/>
  <c r="Z754" i="25"/>
  <c r="AA754" i="25"/>
  <c r="AB754" i="25"/>
  <c r="AC754" i="25"/>
  <c r="AD754" i="25"/>
  <c r="AE754" i="25"/>
  <c r="AF754" i="25"/>
  <c r="AG754" i="25"/>
  <c r="AH754" i="25"/>
  <c r="S755" i="25"/>
  <c r="T755" i="25"/>
  <c r="U755" i="25"/>
  <c r="V755" i="25"/>
  <c r="W755" i="25"/>
  <c r="X755" i="25"/>
  <c r="Y755" i="25"/>
  <c r="Z755" i="25"/>
  <c r="AA755" i="25"/>
  <c r="AB755" i="25"/>
  <c r="AC755" i="25"/>
  <c r="AD755" i="25"/>
  <c r="AE755" i="25"/>
  <c r="AF755" i="25"/>
  <c r="AG755" i="25"/>
  <c r="AH755" i="25"/>
  <c r="S756" i="25"/>
  <c r="T756" i="25"/>
  <c r="U756" i="25"/>
  <c r="V756" i="25"/>
  <c r="W756" i="25"/>
  <c r="X756" i="25"/>
  <c r="Y756" i="25"/>
  <c r="Z756" i="25"/>
  <c r="AA756" i="25"/>
  <c r="AB756" i="25"/>
  <c r="AC756" i="25"/>
  <c r="AD756" i="25"/>
  <c r="AE756" i="25"/>
  <c r="AF756" i="25"/>
  <c r="AG756" i="25"/>
  <c r="AH756" i="25"/>
  <c r="S757" i="25"/>
  <c r="T757" i="25"/>
  <c r="U757" i="25"/>
  <c r="V757" i="25"/>
  <c r="W757" i="25"/>
  <c r="X757" i="25"/>
  <c r="Y757" i="25"/>
  <c r="Z757" i="25"/>
  <c r="AA757" i="25"/>
  <c r="AB757" i="25"/>
  <c r="AC757" i="25"/>
  <c r="AD757" i="25"/>
  <c r="AE757" i="25"/>
  <c r="AF757" i="25"/>
  <c r="AG757" i="25"/>
  <c r="AH757" i="25"/>
  <c r="S758" i="25"/>
  <c r="T758" i="25"/>
  <c r="U758" i="25"/>
  <c r="V758" i="25"/>
  <c r="W758" i="25"/>
  <c r="X758" i="25"/>
  <c r="Y758" i="25"/>
  <c r="Z758" i="25"/>
  <c r="AA758" i="25"/>
  <c r="AB758" i="25"/>
  <c r="AC758" i="25"/>
  <c r="AD758" i="25"/>
  <c r="AE758" i="25"/>
  <c r="AF758" i="25"/>
  <c r="AG758" i="25"/>
  <c r="AH758" i="25"/>
  <c r="S759" i="25"/>
  <c r="T759" i="25"/>
  <c r="U759" i="25"/>
  <c r="V759" i="25"/>
  <c r="W759" i="25"/>
  <c r="X759" i="25"/>
  <c r="Y759" i="25"/>
  <c r="Z759" i="25"/>
  <c r="AA759" i="25"/>
  <c r="AB759" i="25"/>
  <c r="AC759" i="25"/>
  <c r="AD759" i="25"/>
  <c r="AE759" i="25"/>
  <c r="AF759" i="25"/>
  <c r="AG759" i="25"/>
  <c r="AH759" i="25"/>
  <c r="S760" i="25"/>
  <c r="T760" i="25"/>
  <c r="U760" i="25"/>
  <c r="V760" i="25"/>
  <c r="W760" i="25"/>
  <c r="X760" i="25"/>
  <c r="Y760" i="25"/>
  <c r="Z760" i="25"/>
  <c r="AA760" i="25"/>
  <c r="AB760" i="25"/>
  <c r="AC760" i="25"/>
  <c r="AD760" i="25"/>
  <c r="AE760" i="25"/>
  <c r="AF760" i="25"/>
  <c r="AG760" i="25"/>
  <c r="AH760" i="25"/>
  <c r="S761" i="25"/>
  <c r="T761" i="25"/>
  <c r="U761" i="25"/>
  <c r="V761" i="25"/>
  <c r="W761" i="25"/>
  <c r="X761" i="25"/>
  <c r="Y761" i="25"/>
  <c r="Z761" i="25"/>
  <c r="AA761" i="25"/>
  <c r="AB761" i="25"/>
  <c r="AC761" i="25"/>
  <c r="AD761" i="25"/>
  <c r="AE761" i="25"/>
  <c r="AF761" i="25"/>
  <c r="AG761" i="25"/>
  <c r="AH761" i="25"/>
  <c r="S762" i="25"/>
  <c r="T762" i="25"/>
  <c r="U762" i="25"/>
  <c r="V762" i="25"/>
  <c r="W762" i="25"/>
  <c r="X762" i="25"/>
  <c r="Y762" i="25"/>
  <c r="Z762" i="25"/>
  <c r="AA762" i="25"/>
  <c r="AB762" i="25"/>
  <c r="AC762" i="25"/>
  <c r="AD762" i="25"/>
  <c r="AE762" i="25"/>
  <c r="AF762" i="25"/>
  <c r="AG762" i="25"/>
  <c r="AH762" i="25"/>
  <c r="S763" i="25"/>
  <c r="T763" i="25"/>
  <c r="U763" i="25"/>
  <c r="V763" i="25"/>
  <c r="W763" i="25"/>
  <c r="X763" i="25"/>
  <c r="Y763" i="25"/>
  <c r="Z763" i="25"/>
  <c r="AA763" i="25"/>
  <c r="AB763" i="25"/>
  <c r="AC763" i="25"/>
  <c r="AD763" i="25"/>
  <c r="AE763" i="25"/>
  <c r="AF763" i="25"/>
  <c r="AG763" i="25"/>
  <c r="AH763" i="25"/>
  <c r="S764" i="25"/>
  <c r="T764" i="25"/>
  <c r="U764" i="25"/>
  <c r="V764" i="25"/>
  <c r="W764" i="25"/>
  <c r="X764" i="25"/>
  <c r="Y764" i="25"/>
  <c r="Z764" i="25"/>
  <c r="AA764" i="25"/>
  <c r="AB764" i="25"/>
  <c r="AC764" i="25"/>
  <c r="AD764" i="25"/>
  <c r="AE764" i="25"/>
  <c r="AF764" i="25"/>
  <c r="AG764" i="25"/>
  <c r="AH764" i="25"/>
  <c r="S765" i="25"/>
  <c r="T765" i="25"/>
  <c r="U765" i="25"/>
  <c r="V765" i="25"/>
  <c r="W765" i="25"/>
  <c r="X765" i="25"/>
  <c r="Y765" i="25"/>
  <c r="Z765" i="25"/>
  <c r="AA765" i="25"/>
  <c r="AB765" i="25"/>
  <c r="AC765" i="25"/>
  <c r="AD765" i="25"/>
  <c r="AE765" i="25"/>
  <c r="AF765" i="25"/>
  <c r="AG765" i="25"/>
  <c r="AH765" i="25"/>
  <c r="S766" i="25"/>
  <c r="T766" i="25"/>
  <c r="U766" i="25"/>
  <c r="V766" i="25"/>
  <c r="W766" i="25"/>
  <c r="X766" i="25"/>
  <c r="Y766" i="25"/>
  <c r="Z766" i="25"/>
  <c r="AA766" i="25"/>
  <c r="AB766" i="25"/>
  <c r="AC766" i="25"/>
  <c r="AD766" i="25"/>
  <c r="AE766" i="25"/>
  <c r="AF766" i="25"/>
  <c r="AG766" i="25"/>
  <c r="AH766" i="25"/>
  <c r="S767" i="25"/>
  <c r="T767" i="25"/>
  <c r="U767" i="25"/>
  <c r="V767" i="25"/>
  <c r="W767" i="25"/>
  <c r="X767" i="25"/>
  <c r="Y767" i="25"/>
  <c r="Z767" i="25"/>
  <c r="AA767" i="25"/>
  <c r="AB767" i="25"/>
  <c r="AC767" i="25"/>
  <c r="AD767" i="25"/>
  <c r="AE767" i="25"/>
  <c r="AF767" i="25"/>
  <c r="AG767" i="25"/>
  <c r="AH767" i="25"/>
  <c r="S768" i="25"/>
  <c r="T768" i="25"/>
  <c r="U768" i="25"/>
  <c r="V768" i="25"/>
  <c r="W768" i="25"/>
  <c r="X768" i="25"/>
  <c r="Y768" i="25"/>
  <c r="Z768" i="25"/>
  <c r="AA768" i="25"/>
  <c r="AB768" i="25"/>
  <c r="AC768" i="25"/>
  <c r="AD768" i="25"/>
  <c r="AE768" i="25"/>
  <c r="AF768" i="25"/>
  <c r="AG768" i="25"/>
  <c r="AH768" i="25"/>
  <c r="S769" i="25"/>
  <c r="T769" i="25"/>
  <c r="U769" i="25"/>
  <c r="V769" i="25"/>
  <c r="W769" i="25"/>
  <c r="X769" i="25"/>
  <c r="Y769" i="25"/>
  <c r="Z769" i="25"/>
  <c r="AA769" i="25"/>
  <c r="AB769" i="25"/>
  <c r="AC769" i="25"/>
  <c r="AD769" i="25"/>
  <c r="AE769" i="25"/>
  <c r="AF769" i="25"/>
  <c r="AG769" i="25"/>
  <c r="AH769" i="25"/>
  <c r="S770" i="25"/>
  <c r="T770" i="25"/>
  <c r="U770" i="25"/>
  <c r="V770" i="25"/>
  <c r="W770" i="25"/>
  <c r="X770" i="25"/>
  <c r="Y770" i="25"/>
  <c r="Z770" i="25"/>
  <c r="AA770" i="25"/>
  <c r="AB770" i="25"/>
  <c r="AC770" i="25"/>
  <c r="AD770" i="25"/>
  <c r="AE770" i="25"/>
  <c r="AF770" i="25"/>
  <c r="AG770" i="25"/>
  <c r="AH770" i="25"/>
  <c r="S771" i="25"/>
  <c r="T771" i="25"/>
  <c r="U771" i="25"/>
  <c r="V771" i="25"/>
  <c r="W771" i="25"/>
  <c r="X771" i="25"/>
  <c r="Y771" i="25"/>
  <c r="Z771" i="25"/>
  <c r="AA771" i="25"/>
  <c r="AB771" i="25"/>
  <c r="AC771" i="25"/>
  <c r="AD771" i="25"/>
  <c r="AE771" i="25"/>
  <c r="AF771" i="25"/>
  <c r="AG771" i="25"/>
  <c r="AH771" i="25"/>
  <c r="S772" i="25"/>
  <c r="T772" i="25"/>
  <c r="U772" i="25"/>
  <c r="V772" i="25"/>
  <c r="W772" i="25"/>
  <c r="X772" i="25"/>
  <c r="Y772" i="25"/>
  <c r="Z772" i="25"/>
  <c r="AA772" i="25"/>
  <c r="AB772" i="25"/>
  <c r="AC772" i="25"/>
  <c r="AD772" i="25"/>
  <c r="AE772" i="25"/>
  <c r="AF772" i="25"/>
  <c r="AG772" i="25"/>
  <c r="AH772" i="25"/>
  <c r="S773" i="25"/>
  <c r="T773" i="25"/>
  <c r="U773" i="25"/>
  <c r="V773" i="25"/>
  <c r="W773" i="25"/>
  <c r="X773" i="25"/>
  <c r="Y773" i="25"/>
  <c r="Z773" i="25"/>
  <c r="AA773" i="25"/>
  <c r="AB773" i="25"/>
  <c r="AC773" i="25"/>
  <c r="AD773" i="25"/>
  <c r="AE773" i="25"/>
  <c r="AF773" i="25"/>
  <c r="AG773" i="25"/>
  <c r="AH773" i="25"/>
  <c r="S774" i="25"/>
  <c r="T774" i="25"/>
  <c r="U774" i="25"/>
  <c r="V774" i="25"/>
  <c r="W774" i="25"/>
  <c r="X774" i="25"/>
  <c r="Y774" i="25"/>
  <c r="Z774" i="25"/>
  <c r="AA774" i="25"/>
  <c r="AB774" i="25"/>
  <c r="AC774" i="25"/>
  <c r="AD774" i="25"/>
  <c r="AE774" i="25"/>
  <c r="AF774" i="25"/>
  <c r="AG774" i="25"/>
  <c r="AH774" i="25"/>
  <c r="S775" i="25"/>
  <c r="T775" i="25"/>
  <c r="U775" i="25"/>
  <c r="V775" i="25"/>
  <c r="W775" i="25"/>
  <c r="X775" i="25"/>
  <c r="Y775" i="25"/>
  <c r="Z775" i="25"/>
  <c r="AA775" i="25"/>
  <c r="AB775" i="25"/>
  <c r="AC775" i="25"/>
  <c r="AD775" i="25"/>
  <c r="AE775" i="25"/>
  <c r="AF775" i="25"/>
  <c r="AG775" i="25"/>
  <c r="AH775" i="25"/>
  <c r="S776" i="25"/>
  <c r="T776" i="25"/>
  <c r="U776" i="25"/>
  <c r="V776" i="25"/>
  <c r="W776" i="25"/>
  <c r="X776" i="25"/>
  <c r="Y776" i="25"/>
  <c r="Z776" i="25"/>
  <c r="AA776" i="25"/>
  <c r="AB776" i="25"/>
  <c r="AC776" i="25"/>
  <c r="AD776" i="25"/>
  <c r="AE776" i="25"/>
  <c r="AF776" i="25"/>
  <c r="AG776" i="25"/>
  <c r="AH776" i="25"/>
  <c r="S777" i="25"/>
  <c r="T777" i="25"/>
  <c r="U777" i="25"/>
  <c r="V777" i="25"/>
  <c r="W777" i="25"/>
  <c r="X777" i="25"/>
  <c r="Y777" i="25"/>
  <c r="Z777" i="25"/>
  <c r="AA777" i="25"/>
  <c r="AB777" i="25"/>
  <c r="AC777" i="25"/>
  <c r="AD777" i="25"/>
  <c r="AE777" i="25"/>
  <c r="AF777" i="25"/>
  <c r="AG777" i="25"/>
  <c r="AH777" i="25"/>
  <c r="S778" i="25"/>
  <c r="T778" i="25"/>
  <c r="U778" i="25"/>
  <c r="V778" i="25"/>
  <c r="W778" i="25"/>
  <c r="X778" i="25"/>
  <c r="Y778" i="25"/>
  <c r="Z778" i="25"/>
  <c r="AA778" i="25"/>
  <c r="AB778" i="25"/>
  <c r="AC778" i="25"/>
  <c r="AD778" i="25"/>
  <c r="AE778" i="25"/>
  <c r="AF778" i="25"/>
  <c r="AG778" i="25"/>
  <c r="AH778" i="25"/>
  <c r="S779" i="25"/>
  <c r="T779" i="25"/>
  <c r="U779" i="25"/>
  <c r="V779" i="25"/>
  <c r="W779" i="25"/>
  <c r="X779" i="25"/>
  <c r="Y779" i="25"/>
  <c r="Z779" i="25"/>
  <c r="AA779" i="25"/>
  <c r="AB779" i="25"/>
  <c r="AC779" i="25"/>
  <c r="AD779" i="25"/>
  <c r="AE779" i="25"/>
  <c r="AF779" i="25"/>
  <c r="AG779" i="25"/>
  <c r="AH779" i="25"/>
  <c r="S780" i="25"/>
  <c r="T780" i="25"/>
  <c r="U780" i="25"/>
  <c r="V780" i="25"/>
  <c r="W780" i="25"/>
  <c r="X780" i="25"/>
  <c r="Y780" i="25"/>
  <c r="Z780" i="25"/>
  <c r="AA780" i="25"/>
  <c r="AB780" i="25"/>
  <c r="AC780" i="25"/>
  <c r="AD780" i="25"/>
  <c r="AE780" i="25"/>
  <c r="AF780" i="25"/>
  <c r="AG780" i="25"/>
  <c r="AH780" i="25"/>
  <c r="S781" i="25"/>
  <c r="T781" i="25"/>
  <c r="U781" i="25"/>
  <c r="V781" i="25"/>
  <c r="W781" i="25"/>
  <c r="X781" i="25"/>
  <c r="Y781" i="25"/>
  <c r="Z781" i="25"/>
  <c r="AA781" i="25"/>
  <c r="AB781" i="25"/>
  <c r="AC781" i="25"/>
  <c r="AD781" i="25"/>
  <c r="AE781" i="25"/>
  <c r="AF781" i="25"/>
  <c r="AG781" i="25"/>
  <c r="AH781" i="25"/>
  <c r="S782" i="25"/>
  <c r="T782" i="25"/>
  <c r="U782" i="25"/>
  <c r="V782" i="25"/>
  <c r="W782" i="25"/>
  <c r="X782" i="25"/>
  <c r="Y782" i="25"/>
  <c r="Z782" i="25"/>
  <c r="AA782" i="25"/>
  <c r="AB782" i="25"/>
  <c r="AC782" i="25"/>
  <c r="AD782" i="25"/>
  <c r="AE782" i="25"/>
  <c r="AF782" i="25"/>
  <c r="AG782" i="25"/>
  <c r="AH782" i="25"/>
  <c r="S783" i="25"/>
  <c r="T783" i="25"/>
  <c r="U783" i="25"/>
  <c r="V783" i="25"/>
  <c r="W783" i="25"/>
  <c r="X783" i="25"/>
  <c r="Y783" i="25"/>
  <c r="Z783" i="25"/>
  <c r="AA783" i="25"/>
  <c r="AB783" i="25"/>
  <c r="AC783" i="25"/>
  <c r="AD783" i="25"/>
  <c r="AE783" i="25"/>
  <c r="AF783" i="25"/>
  <c r="AG783" i="25"/>
  <c r="AH783" i="25"/>
  <c r="S784" i="25"/>
  <c r="T784" i="25"/>
  <c r="U784" i="25"/>
  <c r="V784" i="25"/>
  <c r="W784" i="25"/>
  <c r="X784" i="25"/>
  <c r="Y784" i="25"/>
  <c r="Z784" i="25"/>
  <c r="AA784" i="25"/>
  <c r="AB784" i="25"/>
  <c r="AC784" i="25"/>
  <c r="AD784" i="25"/>
  <c r="AE784" i="25"/>
  <c r="AF784" i="25"/>
  <c r="AG784" i="25"/>
  <c r="AH784" i="25"/>
  <c r="S785" i="25"/>
  <c r="T785" i="25"/>
  <c r="U785" i="25"/>
  <c r="V785" i="25"/>
  <c r="W785" i="25"/>
  <c r="X785" i="25"/>
  <c r="Y785" i="25"/>
  <c r="Z785" i="25"/>
  <c r="AA785" i="25"/>
  <c r="AB785" i="25"/>
  <c r="AC785" i="25"/>
  <c r="AD785" i="25"/>
  <c r="AE785" i="25"/>
  <c r="AF785" i="25"/>
  <c r="AG785" i="25"/>
  <c r="AH785" i="25"/>
  <c r="S786" i="25"/>
  <c r="T786" i="25"/>
  <c r="U786" i="25"/>
  <c r="V786" i="25"/>
  <c r="W786" i="25"/>
  <c r="X786" i="25"/>
  <c r="Y786" i="25"/>
  <c r="Z786" i="25"/>
  <c r="AA786" i="25"/>
  <c r="AB786" i="25"/>
  <c r="AC786" i="25"/>
  <c r="AD786" i="25"/>
  <c r="AE786" i="25"/>
  <c r="AF786" i="25"/>
  <c r="AG786" i="25"/>
  <c r="AH786" i="25"/>
  <c r="S787" i="25"/>
  <c r="T787" i="25"/>
  <c r="U787" i="25"/>
  <c r="V787" i="25"/>
  <c r="W787" i="25"/>
  <c r="X787" i="25"/>
  <c r="Y787" i="25"/>
  <c r="Z787" i="25"/>
  <c r="AA787" i="25"/>
  <c r="AB787" i="25"/>
  <c r="AC787" i="25"/>
  <c r="AD787" i="25"/>
  <c r="AE787" i="25"/>
  <c r="AF787" i="25"/>
  <c r="AG787" i="25"/>
  <c r="AH787" i="25"/>
  <c r="S788" i="25"/>
  <c r="T788" i="25"/>
  <c r="U788" i="25"/>
  <c r="V788" i="25"/>
  <c r="W788" i="25"/>
  <c r="X788" i="25"/>
  <c r="Y788" i="25"/>
  <c r="Z788" i="25"/>
  <c r="AA788" i="25"/>
  <c r="AB788" i="25"/>
  <c r="AC788" i="25"/>
  <c r="AD788" i="25"/>
  <c r="AE788" i="25"/>
  <c r="AF788" i="25"/>
  <c r="AG788" i="25"/>
  <c r="AH788" i="25"/>
  <c r="S789" i="25"/>
  <c r="T789" i="25"/>
  <c r="U789" i="25"/>
  <c r="V789" i="25"/>
  <c r="W789" i="25"/>
  <c r="X789" i="25"/>
  <c r="Y789" i="25"/>
  <c r="Z789" i="25"/>
  <c r="AA789" i="25"/>
  <c r="AB789" i="25"/>
  <c r="AC789" i="25"/>
  <c r="AD789" i="25"/>
  <c r="AE789" i="25"/>
  <c r="AF789" i="25"/>
  <c r="AG789" i="25"/>
  <c r="AH789" i="25"/>
  <c r="S790" i="25"/>
  <c r="T790" i="25"/>
  <c r="U790" i="25"/>
  <c r="V790" i="25"/>
  <c r="W790" i="25"/>
  <c r="X790" i="25"/>
  <c r="Y790" i="25"/>
  <c r="Z790" i="25"/>
  <c r="AA790" i="25"/>
  <c r="AB790" i="25"/>
  <c r="AC790" i="25"/>
  <c r="AD790" i="25"/>
  <c r="AE790" i="25"/>
  <c r="AF790" i="25"/>
  <c r="AG790" i="25"/>
  <c r="AH790" i="25"/>
  <c r="S791" i="25"/>
  <c r="T791" i="25"/>
  <c r="U791" i="25"/>
  <c r="V791" i="25"/>
  <c r="W791" i="25"/>
  <c r="X791" i="25"/>
  <c r="Y791" i="25"/>
  <c r="Z791" i="25"/>
  <c r="AA791" i="25"/>
  <c r="AB791" i="25"/>
  <c r="AC791" i="25"/>
  <c r="AD791" i="25"/>
  <c r="AE791" i="25"/>
  <c r="AF791" i="25"/>
  <c r="AG791" i="25"/>
  <c r="AH791" i="25"/>
  <c r="S792" i="25"/>
  <c r="T792" i="25"/>
  <c r="U792" i="25"/>
  <c r="V792" i="25"/>
  <c r="W792" i="25"/>
  <c r="X792" i="25"/>
  <c r="Y792" i="25"/>
  <c r="Z792" i="25"/>
  <c r="AA792" i="25"/>
  <c r="AB792" i="25"/>
  <c r="AC792" i="25"/>
  <c r="AD792" i="25"/>
  <c r="AE792" i="25"/>
  <c r="AF792" i="25"/>
  <c r="AG792" i="25"/>
  <c r="AH792" i="25"/>
  <c r="S793" i="25"/>
  <c r="T793" i="25"/>
  <c r="U793" i="25"/>
  <c r="V793" i="25"/>
  <c r="W793" i="25"/>
  <c r="X793" i="25"/>
  <c r="Y793" i="25"/>
  <c r="Z793" i="25"/>
  <c r="AA793" i="25"/>
  <c r="AB793" i="25"/>
  <c r="AC793" i="25"/>
  <c r="AD793" i="25"/>
  <c r="AE793" i="25"/>
  <c r="AF793" i="25"/>
  <c r="AG793" i="25"/>
  <c r="AH793" i="25"/>
  <c r="S794" i="25"/>
  <c r="T794" i="25"/>
  <c r="U794" i="25"/>
  <c r="V794" i="25"/>
  <c r="W794" i="25"/>
  <c r="X794" i="25"/>
  <c r="Y794" i="25"/>
  <c r="Z794" i="25"/>
  <c r="AA794" i="25"/>
  <c r="AB794" i="25"/>
  <c r="AC794" i="25"/>
  <c r="AD794" i="25"/>
  <c r="AE794" i="25"/>
  <c r="AF794" i="25"/>
  <c r="AG794" i="25"/>
  <c r="AH794" i="25"/>
  <c r="S795" i="25"/>
  <c r="T795" i="25"/>
  <c r="U795" i="25"/>
  <c r="V795" i="25"/>
  <c r="W795" i="25"/>
  <c r="X795" i="25"/>
  <c r="Y795" i="25"/>
  <c r="Z795" i="25"/>
  <c r="AA795" i="25"/>
  <c r="AB795" i="25"/>
  <c r="AC795" i="25"/>
  <c r="AD795" i="25"/>
  <c r="AE795" i="25"/>
  <c r="AF795" i="25"/>
  <c r="AG795" i="25"/>
  <c r="AH795" i="25"/>
  <c r="S796" i="25"/>
  <c r="T796" i="25"/>
  <c r="U796" i="25"/>
  <c r="V796" i="25"/>
  <c r="W796" i="25"/>
  <c r="X796" i="25"/>
  <c r="Y796" i="25"/>
  <c r="Z796" i="25"/>
  <c r="AA796" i="25"/>
  <c r="AB796" i="25"/>
  <c r="AC796" i="25"/>
  <c r="AD796" i="25"/>
  <c r="AE796" i="25"/>
  <c r="AF796" i="25"/>
  <c r="AG796" i="25"/>
  <c r="AH796" i="25"/>
  <c r="S797" i="25"/>
  <c r="T797" i="25"/>
  <c r="U797" i="25"/>
  <c r="V797" i="25"/>
  <c r="W797" i="25"/>
  <c r="X797" i="25"/>
  <c r="Y797" i="25"/>
  <c r="Z797" i="25"/>
  <c r="AA797" i="25"/>
  <c r="AB797" i="25"/>
  <c r="AC797" i="25"/>
  <c r="AD797" i="25"/>
  <c r="AE797" i="25"/>
  <c r="AF797" i="25"/>
  <c r="AG797" i="25"/>
  <c r="AH797" i="25"/>
  <c r="S798" i="25"/>
  <c r="T798" i="25"/>
  <c r="U798" i="25"/>
  <c r="V798" i="25"/>
  <c r="W798" i="25"/>
  <c r="X798" i="25"/>
  <c r="Y798" i="25"/>
  <c r="Z798" i="25"/>
  <c r="AA798" i="25"/>
  <c r="AB798" i="25"/>
  <c r="AC798" i="25"/>
  <c r="AD798" i="25"/>
  <c r="AE798" i="25"/>
  <c r="AF798" i="25"/>
  <c r="AG798" i="25"/>
  <c r="AH798" i="25"/>
  <c r="S799" i="25"/>
  <c r="T799" i="25"/>
  <c r="U799" i="25"/>
  <c r="V799" i="25"/>
  <c r="W799" i="25"/>
  <c r="X799" i="25"/>
  <c r="Y799" i="25"/>
  <c r="Z799" i="25"/>
  <c r="AA799" i="25"/>
  <c r="AB799" i="25"/>
  <c r="AC799" i="25"/>
  <c r="AD799" i="25"/>
  <c r="AE799" i="25"/>
  <c r="AF799" i="25"/>
  <c r="AG799" i="25"/>
  <c r="AH799" i="25"/>
  <c r="S800" i="25"/>
  <c r="T800" i="25"/>
  <c r="U800" i="25"/>
  <c r="V800" i="25"/>
  <c r="W800" i="25"/>
  <c r="X800" i="25"/>
  <c r="Y800" i="25"/>
  <c r="Z800" i="25"/>
  <c r="AA800" i="25"/>
  <c r="AB800" i="25"/>
  <c r="AC800" i="25"/>
  <c r="AD800" i="25"/>
  <c r="AE800" i="25"/>
  <c r="AF800" i="25"/>
  <c r="AG800" i="25"/>
  <c r="AH800" i="25"/>
  <c r="S801" i="25"/>
  <c r="T801" i="25"/>
  <c r="U801" i="25"/>
  <c r="V801" i="25"/>
  <c r="W801" i="25"/>
  <c r="X801" i="25"/>
  <c r="Y801" i="25"/>
  <c r="Z801" i="25"/>
  <c r="AA801" i="25"/>
  <c r="AB801" i="25"/>
  <c r="AC801" i="25"/>
  <c r="AD801" i="25"/>
  <c r="AE801" i="25"/>
  <c r="AF801" i="25"/>
  <c r="AG801" i="25"/>
  <c r="AH801" i="25"/>
  <c r="S802" i="25"/>
  <c r="T802" i="25"/>
  <c r="U802" i="25"/>
  <c r="V802" i="25"/>
  <c r="W802" i="25"/>
  <c r="X802" i="25"/>
  <c r="Y802" i="25"/>
  <c r="Z802" i="25"/>
  <c r="AA802" i="25"/>
  <c r="AB802" i="25"/>
  <c r="AC802" i="25"/>
  <c r="AD802" i="25"/>
  <c r="AE802" i="25"/>
  <c r="AF802" i="25"/>
  <c r="AG802" i="25"/>
  <c r="AH802" i="25"/>
  <c r="S803" i="25"/>
  <c r="T803" i="25"/>
  <c r="U803" i="25"/>
  <c r="V803" i="25"/>
  <c r="W803" i="25"/>
  <c r="X803" i="25"/>
  <c r="Y803" i="25"/>
  <c r="Z803" i="25"/>
  <c r="AA803" i="25"/>
  <c r="AB803" i="25"/>
  <c r="AC803" i="25"/>
  <c r="AD803" i="25"/>
  <c r="AE803" i="25"/>
  <c r="AF803" i="25"/>
  <c r="AG803" i="25"/>
  <c r="AH803" i="25"/>
  <c r="S804" i="25"/>
  <c r="T804" i="25"/>
  <c r="U804" i="25"/>
  <c r="V804" i="25"/>
  <c r="W804" i="25"/>
  <c r="X804" i="25"/>
  <c r="Y804" i="25"/>
  <c r="Z804" i="25"/>
  <c r="AA804" i="25"/>
  <c r="AB804" i="25"/>
  <c r="AC804" i="25"/>
  <c r="AD804" i="25"/>
  <c r="AE804" i="25"/>
  <c r="AF804" i="25"/>
  <c r="AG804" i="25"/>
  <c r="AH804" i="25"/>
  <c r="S805" i="25"/>
  <c r="T805" i="25"/>
  <c r="U805" i="25"/>
  <c r="V805" i="25"/>
  <c r="W805" i="25"/>
  <c r="X805" i="25"/>
  <c r="Y805" i="25"/>
  <c r="Z805" i="25"/>
  <c r="AA805" i="25"/>
  <c r="AB805" i="25"/>
  <c r="AC805" i="25"/>
  <c r="AD805" i="25"/>
  <c r="AE805" i="25"/>
  <c r="AF805" i="25"/>
  <c r="AG805" i="25"/>
  <c r="AH805" i="25"/>
  <c r="S806" i="25"/>
  <c r="T806" i="25"/>
  <c r="U806" i="25"/>
  <c r="V806" i="25"/>
  <c r="W806" i="25"/>
  <c r="X806" i="25"/>
  <c r="Y806" i="25"/>
  <c r="Z806" i="25"/>
  <c r="AA806" i="25"/>
  <c r="AB806" i="25"/>
  <c r="AC806" i="25"/>
  <c r="AD806" i="25"/>
  <c r="AE806" i="25"/>
  <c r="AF806" i="25"/>
  <c r="AG806" i="25"/>
  <c r="AH806" i="25"/>
  <c r="S807" i="25"/>
  <c r="T807" i="25"/>
  <c r="U807" i="25"/>
  <c r="V807" i="25"/>
  <c r="W807" i="25"/>
  <c r="X807" i="25"/>
  <c r="Y807" i="25"/>
  <c r="Z807" i="25"/>
  <c r="AA807" i="25"/>
  <c r="AB807" i="25"/>
  <c r="AC807" i="25"/>
  <c r="AD807" i="25"/>
  <c r="AE807" i="25"/>
  <c r="AF807" i="25"/>
  <c r="AG807" i="25"/>
  <c r="AH807" i="25"/>
  <c r="S808" i="25"/>
  <c r="T808" i="25"/>
  <c r="U808" i="25"/>
  <c r="V808" i="25"/>
  <c r="W808" i="25"/>
  <c r="X808" i="25"/>
  <c r="Y808" i="25"/>
  <c r="Z808" i="25"/>
  <c r="AA808" i="25"/>
  <c r="AB808" i="25"/>
  <c r="AC808" i="25"/>
  <c r="AD808" i="25"/>
  <c r="AE808" i="25"/>
  <c r="AF808" i="25"/>
  <c r="AG808" i="25"/>
  <c r="AH808" i="25"/>
  <c r="S809" i="25"/>
  <c r="T809" i="25"/>
  <c r="U809" i="25"/>
  <c r="V809" i="25"/>
  <c r="W809" i="25"/>
  <c r="X809" i="25"/>
  <c r="Y809" i="25"/>
  <c r="Z809" i="25"/>
  <c r="AA809" i="25"/>
  <c r="AB809" i="25"/>
  <c r="AC809" i="25"/>
  <c r="AD809" i="25"/>
  <c r="AE809" i="25"/>
  <c r="AF809" i="25"/>
  <c r="AG809" i="25"/>
  <c r="AH809" i="25"/>
  <c r="S810" i="25"/>
  <c r="T810" i="25"/>
  <c r="U810" i="25"/>
  <c r="V810" i="25"/>
  <c r="W810" i="25"/>
  <c r="X810" i="25"/>
  <c r="Y810" i="25"/>
  <c r="Z810" i="25"/>
  <c r="AA810" i="25"/>
  <c r="AB810" i="25"/>
  <c r="AC810" i="25"/>
  <c r="AD810" i="25"/>
  <c r="AE810" i="25"/>
  <c r="AF810" i="25"/>
  <c r="AG810" i="25"/>
  <c r="AH810" i="25"/>
  <c r="S811" i="25"/>
  <c r="T811" i="25"/>
  <c r="U811" i="25"/>
  <c r="V811" i="25"/>
  <c r="W811" i="25"/>
  <c r="X811" i="25"/>
  <c r="Y811" i="25"/>
  <c r="Z811" i="25"/>
  <c r="AA811" i="25"/>
  <c r="AB811" i="25"/>
  <c r="AC811" i="25"/>
  <c r="AD811" i="25"/>
  <c r="AE811" i="25"/>
  <c r="AF811" i="25"/>
  <c r="AG811" i="25"/>
  <c r="AH811" i="25"/>
  <c r="S812" i="25"/>
  <c r="T812" i="25"/>
  <c r="U812" i="25"/>
  <c r="V812" i="25"/>
  <c r="W812" i="25"/>
  <c r="X812" i="25"/>
  <c r="Y812" i="25"/>
  <c r="Z812" i="25"/>
  <c r="AA812" i="25"/>
  <c r="AB812" i="25"/>
  <c r="AC812" i="25"/>
  <c r="AD812" i="25"/>
  <c r="AE812" i="25"/>
  <c r="AF812" i="25"/>
  <c r="AG812" i="25"/>
  <c r="AH812" i="25"/>
  <c r="S813" i="25"/>
  <c r="T813" i="25"/>
  <c r="U813" i="25"/>
  <c r="V813" i="25"/>
  <c r="W813" i="25"/>
  <c r="X813" i="25"/>
  <c r="Y813" i="25"/>
  <c r="Z813" i="25"/>
  <c r="AA813" i="25"/>
  <c r="AB813" i="25"/>
  <c r="AC813" i="25"/>
  <c r="AD813" i="25"/>
  <c r="AE813" i="25"/>
  <c r="AF813" i="25"/>
  <c r="AG813" i="25"/>
  <c r="AH813" i="25"/>
  <c r="S814" i="25"/>
  <c r="T814" i="25"/>
  <c r="U814" i="25"/>
  <c r="V814" i="25"/>
  <c r="W814" i="25"/>
  <c r="X814" i="25"/>
  <c r="Y814" i="25"/>
  <c r="Z814" i="25"/>
  <c r="AA814" i="25"/>
  <c r="AB814" i="25"/>
  <c r="AC814" i="25"/>
  <c r="AD814" i="25"/>
  <c r="AE814" i="25"/>
  <c r="AF814" i="25"/>
  <c r="AG814" i="25"/>
  <c r="AH814" i="25"/>
  <c r="S815" i="25"/>
  <c r="T815" i="25"/>
  <c r="U815" i="25"/>
  <c r="V815" i="25"/>
  <c r="W815" i="25"/>
  <c r="X815" i="25"/>
  <c r="Y815" i="25"/>
  <c r="Z815" i="25"/>
  <c r="AA815" i="25"/>
  <c r="AB815" i="25"/>
  <c r="AC815" i="25"/>
  <c r="AD815" i="25"/>
  <c r="AE815" i="25"/>
  <c r="AF815" i="25"/>
  <c r="AG815" i="25"/>
  <c r="AH815" i="25"/>
  <c r="S816" i="25"/>
  <c r="T816" i="25"/>
  <c r="U816" i="25"/>
  <c r="V816" i="25"/>
  <c r="W816" i="25"/>
  <c r="X816" i="25"/>
  <c r="Y816" i="25"/>
  <c r="Z816" i="25"/>
  <c r="AA816" i="25"/>
  <c r="AB816" i="25"/>
  <c r="AC816" i="25"/>
  <c r="AD816" i="25"/>
  <c r="AE816" i="25"/>
  <c r="AF816" i="25"/>
  <c r="AG816" i="25"/>
  <c r="AH816" i="25"/>
  <c r="S817" i="25"/>
  <c r="T817" i="25"/>
  <c r="U817" i="25"/>
  <c r="V817" i="25"/>
  <c r="W817" i="25"/>
  <c r="X817" i="25"/>
  <c r="Y817" i="25"/>
  <c r="Z817" i="25"/>
  <c r="AA817" i="25"/>
  <c r="AB817" i="25"/>
  <c r="AC817" i="25"/>
  <c r="AD817" i="25"/>
  <c r="AE817" i="25"/>
  <c r="AF817" i="25"/>
  <c r="AG817" i="25"/>
  <c r="AH817" i="25"/>
  <c r="S818" i="25"/>
  <c r="T818" i="25"/>
  <c r="U818" i="25"/>
  <c r="V818" i="25"/>
  <c r="W818" i="25"/>
  <c r="X818" i="25"/>
  <c r="Y818" i="25"/>
  <c r="Z818" i="25"/>
  <c r="AA818" i="25"/>
  <c r="AB818" i="25"/>
  <c r="AC818" i="25"/>
  <c r="AD818" i="25"/>
  <c r="AE818" i="25"/>
  <c r="AF818" i="25"/>
  <c r="AG818" i="25"/>
  <c r="AH818" i="25"/>
  <c r="S819" i="25"/>
  <c r="T819" i="25"/>
  <c r="U819" i="25"/>
  <c r="V819" i="25"/>
  <c r="W819" i="25"/>
  <c r="X819" i="25"/>
  <c r="Y819" i="25"/>
  <c r="Z819" i="25"/>
  <c r="AA819" i="25"/>
  <c r="AB819" i="25"/>
  <c r="AC819" i="25"/>
  <c r="AD819" i="25"/>
  <c r="AE819" i="25"/>
  <c r="AF819" i="25"/>
  <c r="AG819" i="25"/>
  <c r="AH819" i="25"/>
  <c r="S820" i="25"/>
  <c r="T820" i="25"/>
  <c r="U820" i="25"/>
  <c r="V820" i="25"/>
  <c r="W820" i="25"/>
  <c r="X820" i="25"/>
  <c r="Y820" i="25"/>
  <c r="Z820" i="25"/>
  <c r="AA820" i="25"/>
  <c r="AB820" i="25"/>
  <c r="AC820" i="25"/>
  <c r="AD820" i="25"/>
  <c r="AE820" i="25"/>
  <c r="AF820" i="25"/>
  <c r="AG820" i="25"/>
  <c r="AH820" i="25"/>
  <c r="S821" i="25"/>
  <c r="T821" i="25"/>
  <c r="U821" i="25"/>
  <c r="V821" i="25"/>
  <c r="W821" i="25"/>
  <c r="X821" i="25"/>
  <c r="Y821" i="25"/>
  <c r="Z821" i="25"/>
  <c r="AA821" i="25"/>
  <c r="AB821" i="25"/>
  <c r="AC821" i="25"/>
  <c r="AD821" i="25"/>
  <c r="AE821" i="25"/>
  <c r="AF821" i="25"/>
  <c r="AG821" i="25"/>
  <c r="AH821" i="25"/>
  <c r="S822" i="25"/>
  <c r="T822" i="25"/>
  <c r="U822" i="25"/>
  <c r="V822" i="25"/>
  <c r="W822" i="25"/>
  <c r="X822" i="25"/>
  <c r="Y822" i="25"/>
  <c r="Z822" i="25"/>
  <c r="AA822" i="25"/>
  <c r="AB822" i="25"/>
  <c r="AC822" i="25"/>
  <c r="AD822" i="25"/>
  <c r="AE822" i="25"/>
  <c r="AF822" i="25"/>
  <c r="AG822" i="25"/>
  <c r="AH822" i="25"/>
  <c r="S823" i="25"/>
  <c r="T823" i="25"/>
  <c r="U823" i="25"/>
  <c r="V823" i="25"/>
  <c r="W823" i="25"/>
  <c r="X823" i="25"/>
  <c r="Y823" i="25"/>
  <c r="Z823" i="25"/>
  <c r="AA823" i="25"/>
  <c r="AB823" i="25"/>
  <c r="AC823" i="25"/>
  <c r="AD823" i="25"/>
  <c r="AE823" i="25"/>
  <c r="AF823" i="25"/>
  <c r="AG823" i="25"/>
  <c r="AH823" i="25"/>
  <c r="S824" i="25"/>
  <c r="T824" i="25"/>
  <c r="U824" i="25"/>
  <c r="V824" i="25"/>
  <c r="W824" i="25"/>
  <c r="X824" i="25"/>
  <c r="Y824" i="25"/>
  <c r="Z824" i="25"/>
  <c r="AA824" i="25"/>
  <c r="AB824" i="25"/>
  <c r="AC824" i="25"/>
  <c r="AD824" i="25"/>
  <c r="AE824" i="25"/>
  <c r="AF824" i="25"/>
  <c r="AG824" i="25"/>
  <c r="AH824" i="25"/>
  <c r="S825" i="25"/>
  <c r="T825" i="25"/>
  <c r="U825" i="25"/>
  <c r="V825" i="25"/>
  <c r="W825" i="25"/>
  <c r="X825" i="25"/>
  <c r="Y825" i="25"/>
  <c r="Z825" i="25"/>
  <c r="AA825" i="25"/>
  <c r="AB825" i="25"/>
  <c r="AC825" i="25"/>
  <c r="AD825" i="25"/>
  <c r="AE825" i="25"/>
  <c r="AF825" i="25"/>
  <c r="AG825" i="25"/>
  <c r="AH825" i="25"/>
  <c r="S826" i="25"/>
  <c r="T826" i="25"/>
  <c r="U826" i="25"/>
  <c r="V826" i="25"/>
  <c r="W826" i="25"/>
  <c r="X826" i="25"/>
  <c r="Y826" i="25"/>
  <c r="Z826" i="25"/>
  <c r="AA826" i="25"/>
  <c r="AB826" i="25"/>
  <c r="AC826" i="25"/>
  <c r="AD826" i="25"/>
  <c r="AE826" i="25"/>
  <c r="AF826" i="25"/>
  <c r="AG826" i="25"/>
  <c r="AH826" i="25"/>
  <c r="S827" i="25"/>
  <c r="T827" i="25"/>
  <c r="U827" i="25"/>
  <c r="V827" i="25"/>
  <c r="W827" i="25"/>
  <c r="X827" i="25"/>
  <c r="Y827" i="25"/>
  <c r="Z827" i="25"/>
  <c r="AA827" i="25"/>
  <c r="AB827" i="25"/>
  <c r="AC827" i="25"/>
  <c r="AD827" i="25"/>
  <c r="AE827" i="25"/>
  <c r="AF827" i="25"/>
  <c r="AG827" i="25"/>
  <c r="AH827" i="25"/>
  <c r="S828" i="25"/>
  <c r="T828" i="25"/>
  <c r="U828" i="25"/>
  <c r="V828" i="25"/>
  <c r="W828" i="25"/>
  <c r="X828" i="25"/>
  <c r="Y828" i="25"/>
  <c r="Z828" i="25"/>
  <c r="AA828" i="25"/>
  <c r="AB828" i="25"/>
  <c r="AC828" i="25"/>
  <c r="AD828" i="25"/>
  <c r="AE828" i="25"/>
  <c r="AF828" i="25"/>
  <c r="AG828" i="25"/>
  <c r="AH828" i="25"/>
  <c r="S829" i="25"/>
  <c r="T829" i="25"/>
  <c r="U829" i="25"/>
  <c r="V829" i="25"/>
  <c r="W829" i="25"/>
  <c r="X829" i="25"/>
  <c r="Y829" i="25"/>
  <c r="Z829" i="25"/>
  <c r="AA829" i="25"/>
  <c r="AB829" i="25"/>
  <c r="AC829" i="25"/>
  <c r="AD829" i="25"/>
  <c r="AE829" i="25"/>
  <c r="AF829" i="25"/>
  <c r="AG829" i="25"/>
  <c r="AH829" i="25"/>
  <c r="S830" i="25"/>
  <c r="T830" i="25"/>
  <c r="U830" i="25"/>
  <c r="V830" i="25"/>
  <c r="W830" i="25"/>
  <c r="X830" i="25"/>
  <c r="Y830" i="25"/>
  <c r="Z830" i="25"/>
  <c r="AA830" i="25"/>
  <c r="AB830" i="25"/>
  <c r="AC830" i="25"/>
  <c r="AD830" i="25"/>
  <c r="AE830" i="25"/>
  <c r="AF830" i="25"/>
  <c r="AG830" i="25"/>
  <c r="AH830" i="25"/>
  <c r="S831" i="25"/>
  <c r="T831" i="25"/>
  <c r="U831" i="25"/>
  <c r="V831" i="25"/>
  <c r="W831" i="25"/>
  <c r="X831" i="25"/>
  <c r="Y831" i="25"/>
  <c r="Z831" i="25"/>
  <c r="AA831" i="25"/>
  <c r="AB831" i="25"/>
  <c r="AC831" i="25"/>
  <c r="AD831" i="25"/>
  <c r="AE831" i="25"/>
  <c r="AF831" i="25"/>
  <c r="AG831" i="25"/>
  <c r="AH831" i="25"/>
  <c r="S832" i="25"/>
  <c r="T832" i="25"/>
  <c r="U832" i="25"/>
  <c r="V832" i="25"/>
  <c r="W832" i="25"/>
  <c r="X832" i="25"/>
  <c r="Y832" i="25"/>
  <c r="Z832" i="25"/>
  <c r="AA832" i="25"/>
  <c r="AB832" i="25"/>
  <c r="AC832" i="25"/>
  <c r="AD832" i="25"/>
  <c r="AE832" i="25"/>
  <c r="AF832" i="25"/>
  <c r="AG832" i="25"/>
  <c r="AH832" i="25"/>
  <c r="S833" i="25"/>
  <c r="T833" i="25"/>
  <c r="U833" i="25"/>
  <c r="V833" i="25"/>
  <c r="W833" i="25"/>
  <c r="X833" i="25"/>
  <c r="Y833" i="25"/>
  <c r="Z833" i="25"/>
  <c r="AA833" i="25"/>
  <c r="AB833" i="25"/>
  <c r="AC833" i="25"/>
  <c r="AD833" i="25"/>
  <c r="AE833" i="25"/>
  <c r="AF833" i="25"/>
  <c r="AG833" i="25"/>
  <c r="AH833" i="25"/>
  <c r="S834" i="25"/>
  <c r="T834" i="25"/>
  <c r="U834" i="25"/>
  <c r="V834" i="25"/>
  <c r="W834" i="25"/>
  <c r="X834" i="25"/>
  <c r="Y834" i="25"/>
  <c r="Z834" i="25"/>
  <c r="AA834" i="25"/>
  <c r="AB834" i="25"/>
  <c r="AC834" i="25"/>
  <c r="AD834" i="25"/>
  <c r="AE834" i="25"/>
  <c r="AF834" i="25"/>
  <c r="AG834" i="25"/>
  <c r="AH834" i="25"/>
  <c r="S835" i="25"/>
  <c r="T835" i="25"/>
  <c r="U835" i="25"/>
  <c r="V835" i="25"/>
  <c r="W835" i="25"/>
  <c r="X835" i="25"/>
  <c r="Y835" i="25"/>
  <c r="Z835" i="25"/>
  <c r="AA835" i="25"/>
  <c r="AB835" i="25"/>
  <c r="AC835" i="25"/>
  <c r="AD835" i="25"/>
  <c r="AE835" i="25"/>
  <c r="AF835" i="25"/>
  <c r="AG835" i="25"/>
  <c r="AH835" i="25"/>
  <c r="S836" i="25"/>
  <c r="T836" i="25"/>
  <c r="U836" i="25"/>
  <c r="V836" i="25"/>
  <c r="W836" i="25"/>
  <c r="X836" i="25"/>
  <c r="Y836" i="25"/>
  <c r="Z836" i="25"/>
  <c r="AA836" i="25"/>
  <c r="AB836" i="25"/>
  <c r="AC836" i="25"/>
  <c r="AD836" i="25"/>
  <c r="AE836" i="25"/>
  <c r="AF836" i="25"/>
  <c r="AG836" i="25"/>
  <c r="AH836" i="25"/>
  <c r="S837" i="25"/>
  <c r="T837" i="25"/>
  <c r="U837" i="25"/>
  <c r="V837" i="25"/>
  <c r="W837" i="25"/>
  <c r="X837" i="25"/>
  <c r="Y837" i="25"/>
  <c r="Z837" i="25"/>
  <c r="AA837" i="25"/>
  <c r="AB837" i="25"/>
  <c r="AC837" i="25"/>
  <c r="AD837" i="25"/>
  <c r="AE837" i="25"/>
  <c r="AF837" i="25"/>
  <c r="AG837" i="25"/>
  <c r="AH837" i="25"/>
  <c r="S838" i="25"/>
  <c r="T838" i="25"/>
  <c r="U838" i="25"/>
  <c r="V838" i="25"/>
  <c r="W838" i="25"/>
  <c r="X838" i="25"/>
  <c r="Y838" i="25"/>
  <c r="Z838" i="25"/>
  <c r="AA838" i="25"/>
  <c r="AB838" i="25"/>
  <c r="AC838" i="25"/>
  <c r="AD838" i="25"/>
  <c r="AE838" i="25"/>
  <c r="AF838" i="25"/>
  <c r="AG838" i="25"/>
  <c r="AH838" i="25"/>
  <c r="S839" i="25"/>
  <c r="T839" i="25"/>
  <c r="U839" i="25"/>
  <c r="V839" i="25"/>
  <c r="W839" i="25"/>
  <c r="X839" i="25"/>
  <c r="Y839" i="25"/>
  <c r="Z839" i="25"/>
  <c r="AA839" i="25"/>
  <c r="AB839" i="25"/>
  <c r="AC839" i="25"/>
  <c r="AD839" i="25"/>
  <c r="AE839" i="25"/>
  <c r="AF839" i="25"/>
  <c r="AG839" i="25"/>
  <c r="AH839" i="25"/>
  <c r="S840" i="25"/>
  <c r="T840" i="25"/>
  <c r="U840" i="25"/>
  <c r="V840" i="25"/>
  <c r="W840" i="25"/>
  <c r="X840" i="25"/>
  <c r="Y840" i="25"/>
  <c r="Z840" i="25"/>
  <c r="AA840" i="25"/>
  <c r="AB840" i="25"/>
  <c r="AC840" i="25"/>
  <c r="AD840" i="25"/>
  <c r="AE840" i="25"/>
  <c r="AF840" i="25"/>
  <c r="AG840" i="25"/>
  <c r="AH840" i="25"/>
  <c r="S841" i="25"/>
  <c r="T841" i="25"/>
  <c r="U841" i="25"/>
  <c r="V841" i="25"/>
  <c r="W841" i="25"/>
  <c r="X841" i="25"/>
  <c r="Y841" i="25"/>
  <c r="Z841" i="25"/>
  <c r="AA841" i="25"/>
  <c r="AB841" i="25"/>
  <c r="AC841" i="25"/>
  <c r="AD841" i="25"/>
  <c r="AE841" i="25"/>
  <c r="AF841" i="25"/>
  <c r="AG841" i="25"/>
  <c r="AH841" i="25"/>
  <c r="S842" i="25"/>
  <c r="T842" i="25"/>
  <c r="U842" i="25"/>
  <c r="V842" i="25"/>
  <c r="W842" i="25"/>
  <c r="X842" i="25"/>
  <c r="Y842" i="25"/>
  <c r="Z842" i="25"/>
  <c r="AA842" i="25"/>
  <c r="AB842" i="25"/>
  <c r="AC842" i="25"/>
  <c r="AD842" i="25"/>
  <c r="AE842" i="25"/>
  <c r="AF842" i="25"/>
  <c r="AG842" i="25"/>
  <c r="AH842" i="25"/>
  <c r="S843" i="25"/>
  <c r="T843" i="25"/>
  <c r="U843" i="25"/>
  <c r="V843" i="25"/>
  <c r="W843" i="25"/>
  <c r="X843" i="25"/>
  <c r="Y843" i="25"/>
  <c r="Z843" i="25"/>
  <c r="AA843" i="25"/>
  <c r="AB843" i="25"/>
  <c r="AC843" i="25"/>
  <c r="AD843" i="25"/>
  <c r="AE843" i="25"/>
  <c r="AF843" i="25"/>
  <c r="AG843" i="25"/>
  <c r="AH843" i="25"/>
  <c r="S844" i="25"/>
  <c r="T844" i="25"/>
  <c r="U844" i="25"/>
  <c r="V844" i="25"/>
  <c r="W844" i="25"/>
  <c r="X844" i="25"/>
  <c r="Y844" i="25"/>
  <c r="Z844" i="25"/>
  <c r="AA844" i="25"/>
  <c r="AB844" i="25"/>
  <c r="AC844" i="25"/>
  <c r="AD844" i="25"/>
  <c r="AE844" i="25"/>
  <c r="AF844" i="25"/>
  <c r="AG844" i="25"/>
  <c r="AH844" i="25"/>
  <c r="S845" i="25"/>
  <c r="T845" i="25"/>
  <c r="U845" i="25"/>
  <c r="V845" i="25"/>
  <c r="W845" i="25"/>
  <c r="X845" i="25"/>
  <c r="Y845" i="25"/>
  <c r="Z845" i="25"/>
  <c r="AA845" i="25"/>
  <c r="AB845" i="25"/>
  <c r="AC845" i="25"/>
  <c r="AD845" i="25"/>
  <c r="AE845" i="25"/>
  <c r="AF845" i="25"/>
  <c r="AG845" i="25"/>
  <c r="AH845" i="25"/>
  <c r="S846" i="25"/>
  <c r="T846" i="25"/>
  <c r="U846" i="25"/>
  <c r="V846" i="25"/>
  <c r="W846" i="25"/>
  <c r="X846" i="25"/>
  <c r="Y846" i="25"/>
  <c r="Z846" i="25"/>
  <c r="AA846" i="25"/>
  <c r="AB846" i="25"/>
  <c r="AC846" i="25"/>
  <c r="AD846" i="25"/>
  <c r="AE846" i="25"/>
  <c r="AF846" i="25"/>
  <c r="AG846" i="25"/>
  <c r="AH846" i="25"/>
  <c r="S847" i="25"/>
  <c r="T847" i="25"/>
  <c r="U847" i="25"/>
  <c r="V847" i="25"/>
  <c r="W847" i="25"/>
  <c r="X847" i="25"/>
  <c r="Y847" i="25"/>
  <c r="Z847" i="25"/>
  <c r="AA847" i="25"/>
  <c r="AB847" i="25"/>
  <c r="AC847" i="25"/>
  <c r="AD847" i="25"/>
  <c r="AE847" i="25"/>
  <c r="AF847" i="25"/>
  <c r="AG847" i="25"/>
  <c r="AH847" i="25"/>
  <c r="S848" i="25"/>
  <c r="T848" i="25"/>
  <c r="U848" i="25"/>
  <c r="V848" i="25"/>
  <c r="W848" i="25"/>
  <c r="X848" i="25"/>
  <c r="Y848" i="25"/>
  <c r="Z848" i="25"/>
  <c r="AA848" i="25"/>
  <c r="AB848" i="25"/>
  <c r="AC848" i="25"/>
  <c r="AD848" i="25"/>
  <c r="AE848" i="25"/>
  <c r="AF848" i="25"/>
  <c r="AG848" i="25"/>
  <c r="AH848" i="25"/>
  <c r="S849" i="25"/>
  <c r="T849" i="25"/>
  <c r="U849" i="25"/>
  <c r="V849" i="25"/>
  <c r="W849" i="25"/>
  <c r="X849" i="25"/>
  <c r="Y849" i="25"/>
  <c r="Z849" i="25"/>
  <c r="AA849" i="25"/>
  <c r="AB849" i="25"/>
  <c r="AC849" i="25"/>
  <c r="AD849" i="25"/>
  <c r="AE849" i="25"/>
  <c r="AF849" i="25"/>
  <c r="AG849" i="25"/>
  <c r="AH849" i="25"/>
  <c r="S850" i="25"/>
  <c r="T850" i="25"/>
  <c r="U850" i="25"/>
  <c r="V850" i="25"/>
  <c r="W850" i="25"/>
  <c r="X850" i="25"/>
  <c r="Y850" i="25"/>
  <c r="Z850" i="25"/>
  <c r="AA850" i="25"/>
  <c r="AB850" i="25"/>
  <c r="AC850" i="25"/>
  <c r="AD850" i="25"/>
  <c r="AE850" i="25"/>
  <c r="AF850" i="25"/>
  <c r="AG850" i="25"/>
  <c r="AH850" i="25"/>
  <c r="S851" i="25"/>
  <c r="T851" i="25"/>
  <c r="U851" i="25"/>
  <c r="V851" i="25"/>
  <c r="W851" i="25"/>
  <c r="X851" i="25"/>
  <c r="Y851" i="25"/>
  <c r="Z851" i="25"/>
  <c r="AA851" i="25"/>
  <c r="AB851" i="25"/>
  <c r="AC851" i="25"/>
  <c r="AD851" i="25"/>
  <c r="AE851" i="25"/>
  <c r="AF851" i="25"/>
  <c r="AG851" i="25"/>
  <c r="AH851" i="25"/>
  <c r="S852" i="25"/>
  <c r="T852" i="25"/>
  <c r="U852" i="25"/>
  <c r="V852" i="25"/>
  <c r="W852" i="25"/>
  <c r="X852" i="25"/>
  <c r="Y852" i="25"/>
  <c r="Z852" i="25"/>
  <c r="AA852" i="25"/>
  <c r="AB852" i="25"/>
  <c r="AC852" i="25"/>
  <c r="AD852" i="25"/>
  <c r="AE852" i="25"/>
  <c r="AF852" i="25"/>
  <c r="AG852" i="25"/>
  <c r="AH852" i="25"/>
  <c r="S853" i="25"/>
  <c r="T853" i="25"/>
  <c r="U853" i="25"/>
  <c r="V853" i="25"/>
  <c r="W853" i="25"/>
  <c r="X853" i="25"/>
  <c r="Y853" i="25"/>
  <c r="Z853" i="25"/>
  <c r="AA853" i="25"/>
  <c r="AB853" i="25"/>
  <c r="AC853" i="25"/>
  <c r="AD853" i="25"/>
  <c r="AE853" i="25"/>
  <c r="AF853" i="25"/>
  <c r="AG853" i="25"/>
  <c r="AH853" i="25"/>
  <c r="S854" i="25"/>
  <c r="T854" i="25"/>
  <c r="U854" i="25"/>
  <c r="V854" i="25"/>
  <c r="W854" i="25"/>
  <c r="X854" i="25"/>
  <c r="Y854" i="25"/>
  <c r="Z854" i="25"/>
  <c r="AA854" i="25"/>
  <c r="AB854" i="25"/>
  <c r="AC854" i="25"/>
  <c r="AD854" i="25"/>
  <c r="AE854" i="25"/>
  <c r="AF854" i="25"/>
  <c r="AG854" i="25"/>
  <c r="AH854" i="25"/>
  <c r="S855" i="25"/>
  <c r="T855" i="25"/>
  <c r="U855" i="25"/>
  <c r="V855" i="25"/>
  <c r="W855" i="25"/>
  <c r="X855" i="25"/>
  <c r="Y855" i="25"/>
  <c r="Z855" i="25"/>
  <c r="AA855" i="25"/>
  <c r="AB855" i="25"/>
  <c r="AC855" i="25"/>
  <c r="AD855" i="25"/>
  <c r="AE855" i="25"/>
  <c r="AF855" i="25"/>
  <c r="AG855" i="25"/>
  <c r="AH855" i="25"/>
  <c r="S856" i="25"/>
  <c r="T856" i="25"/>
  <c r="U856" i="25"/>
  <c r="V856" i="25"/>
  <c r="W856" i="25"/>
  <c r="X856" i="25"/>
  <c r="Y856" i="25"/>
  <c r="Z856" i="25"/>
  <c r="AA856" i="25"/>
  <c r="AB856" i="25"/>
  <c r="AC856" i="25"/>
  <c r="AD856" i="25"/>
  <c r="AE856" i="25"/>
  <c r="AF856" i="25"/>
  <c r="AG856" i="25"/>
  <c r="AH856" i="25"/>
  <c r="S857" i="25"/>
  <c r="T857" i="25"/>
  <c r="U857" i="25"/>
  <c r="V857" i="25"/>
  <c r="W857" i="25"/>
  <c r="X857" i="25"/>
  <c r="Y857" i="25"/>
  <c r="Z857" i="25"/>
  <c r="AA857" i="25"/>
  <c r="AB857" i="25"/>
  <c r="AC857" i="25"/>
  <c r="AD857" i="25"/>
  <c r="AE857" i="25"/>
  <c r="AF857" i="25"/>
  <c r="AG857" i="25"/>
  <c r="AH857" i="25"/>
  <c r="S858" i="25"/>
  <c r="T858" i="25"/>
  <c r="U858" i="25"/>
  <c r="V858" i="25"/>
  <c r="W858" i="25"/>
  <c r="X858" i="25"/>
  <c r="Y858" i="25"/>
  <c r="Z858" i="25"/>
  <c r="AA858" i="25"/>
  <c r="AB858" i="25"/>
  <c r="AC858" i="25"/>
  <c r="AD858" i="25"/>
  <c r="AE858" i="25"/>
  <c r="AF858" i="25"/>
  <c r="AG858" i="25"/>
  <c r="AH858" i="25"/>
  <c r="S859" i="25"/>
  <c r="T859" i="25"/>
  <c r="U859" i="25"/>
  <c r="V859" i="25"/>
  <c r="W859" i="25"/>
  <c r="X859" i="25"/>
  <c r="Y859" i="25"/>
  <c r="Z859" i="25"/>
  <c r="AA859" i="25"/>
  <c r="AB859" i="25"/>
  <c r="AC859" i="25"/>
  <c r="AD859" i="25"/>
  <c r="AE859" i="25"/>
  <c r="AF859" i="25"/>
  <c r="AG859" i="25"/>
  <c r="AH859" i="25"/>
  <c r="S860" i="25"/>
  <c r="T860" i="25"/>
  <c r="U860" i="25"/>
  <c r="V860" i="25"/>
  <c r="W860" i="25"/>
  <c r="X860" i="25"/>
  <c r="Y860" i="25"/>
  <c r="Z860" i="25"/>
  <c r="AA860" i="25"/>
  <c r="AB860" i="25"/>
  <c r="AC860" i="25"/>
  <c r="AD860" i="25"/>
  <c r="AE860" i="25"/>
  <c r="AF860" i="25"/>
  <c r="AG860" i="25"/>
  <c r="AH860" i="25"/>
  <c r="S861" i="25"/>
  <c r="T861" i="25"/>
  <c r="U861" i="25"/>
  <c r="V861" i="25"/>
  <c r="W861" i="25"/>
  <c r="X861" i="25"/>
  <c r="Y861" i="25"/>
  <c r="Z861" i="25"/>
  <c r="AA861" i="25"/>
  <c r="AB861" i="25"/>
  <c r="AC861" i="25"/>
  <c r="AD861" i="25"/>
  <c r="AE861" i="25"/>
  <c r="AF861" i="25"/>
  <c r="AG861" i="25"/>
  <c r="AH861" i="25"/>
  <c r="S862" i="25"/>
  <c r="T862" i="25"/>
  <c r="U862" i="25"/>
  <c r="V862" i="25"/>
  <c r="W862" i="25"/>
  <c r="X862" i="25"/>
  <c r="Y862" i="25"/>
  <c r="Z862" i="25"/>
  <c r="AA862" i="25"/>
  <c r="AB862" i="25"/>
  <c r="AC862" i="25"/>
  <c r="AD862" i="25"/>
  <c r="AE862" i="25"/>
  <c r="AF862" i="25"/>
  <c r="AG862" i="25"/>
  <c r="AH862" i="25"/>
  <c r="S863" i="25"/>
  <c r="T863" i="25"/>
  <c r="U863" i="25"/>
  <c r="V863" i="25"/>
  <c r="W863" i="25"/>
  <c r="X863" i="25"/>
  <c r="Y863" i="25"/>
  <c r="Z863" i="25"/>
  <c r="AA863" i="25"/>
  <c r="AB863" i="25"/>
  <c r="AC863" i="25"/>
  <c r="AD863" i="25"/>
  <c r="AE863" i="25"/>
  <c r="AF863" i="25"/>
  <c r="AG863" i="25"/>
  <c r="AH863" i="25"/>
  <c r="S864" i="25"/>
  <c r="T864" i="25"/>
  <c r="U864" i="25"/>
  <c r="V864" i="25"/>
  <c r="W864" i="25"/>
  <c r="X864" i="25"/>
  <c r="Y864" i="25"/>
  <c r="Z864" i="25"/>
  <c r="AA864" i="25"/>
  <c r="AB864" i="25"/>
  <c r="AC864" i="25"/>
  <c r="AD864" i="25"/>
  <c r="AE864" i="25"/>
  <c r="AF864" i="25"/>
  <c r="AG864" i="25"/>
  <c r="AH864" i="25"/>
  <c r="S865" i="25"/>
  <c r="T865" i="25"/>
  <c r="U865" i="25"/>
  <c r="V865" i="25"/>
  <c r="W865" i="25"/>
  <c r="X865" i="25"/>
  <c r="Y865" i="25"/>
  <c r="Z865" i="25"/>
  <c r="AA865" i="25"/>
  <c r="AB865" i="25"/>
  <c r="AC865" i="25"/>
  <c r="AD865" i="25"/>
  <c r="AE865" i="25"/>
  <c r="AF865" i="25"/>
  <c r="AG865" i="25"/>
  <c r="AH865" i="25"/>
  <c r="S866" i="25"/>
  <c r="T866" i="25"/>
  <c r="U866" i="25"/>
  <c r="V866" i="25"/>
  <c r="W866" i="25"/>
  <c r="X866" i="25"/>
  <c r="Y866" i="25"/>
  <c r="Z866" i="25"/>
  <c r="AA866" i="25"/>
  <c r="AB866" i="25"/>
  <c r="AC866" i="25"/>
  <c r="AD866" i="25"/>
  <c r="AE866" i="25"/>
  <c r="AF866" i="25"/>
  <c r="AG866" i="25"/>
  <c r="AH866" i="25"/>
  <c r="S867" i="25"/>
  <c r="T867" i="25"/>
  <c r="U867" i="25"/>
  <c r="V867" i="25"/>
  <c r="W867" i="25"/>
  <c r="X867" i="25"/>
  <c r="Y867" i="25"/>
  <c r="Z867" i="25"/>
  <c r="AA867" i="25"/>
  <c r="AB867" i="25"/>
  <c r="AC867" i="25"/>
  <c r="AD867" i="25"/>
  <c r="AE867" i="25"/>
  <c r="AF867" i="25"/>
  <c r="AG867" i="25"/>
  <c r="AH867" i="25"/>
  <c r="S868" i="25"/>
  <c r="T868" i="25"/>
  <c r="U868" i="25"/>
  <c r="V868" i="25"/>
  <c r="W868" i="25"/>
  <c r="X868" i="25"/>
  <c r="Y868" i="25"/>
  <c r="Z868" i="25"/>
  <c r="AA868" i="25"/>
  <c r="AB868" i="25"/>
  <c r="AC868" i="25"/>
  <c r="AD868" i="25"/>
  <c r="AE868" i="25"/>
  <c r="AF868" i="25"/>
  <c r="AG868" i="25"/>
  <c r="AH868" i="25"/>
  <c r="S869" i="25"/>
  <c r="T869" i="25"/>
  <c r="U869" i="25"/>
  <c r="V869" i="25"/>
  <c r="W869" i="25"/>
  <c r="X869" i="25"/>
  <c r="Y869" i="25"/>
  <c r="Z869" i="25"/>
  <c r="AA869" i="25"/>
  <c r="AB869" i="25"/>
  <c r="AC869" i="25"/>
  <c r="AD869" i="25"/>
  <c r="AE869" i="25"/>
  <c r="AF869" i="25"/>
  <c r="AG869" i="25"/>
  <c r="AH869" i="25"/>
  <c r="S870" i="25"/>
  <c r="T870" i="25"/>
  <c r="U870" i="25"/>
  <c r="V870" i="25"/>
  <c r="W870" i="25"/>
  <c r="X870" i="25"/>
  <c r="Y870" i="25"/>
  <c r="Z870" i="25"/>
  <c r="AA870" i="25"/>
  <c r="AB870" i="25"/>
  <c r="AC870" i="25"/>
  <c r="AD870" i="25"/>
  <c r="AE870" i="25"/>
  <c r="AF870" i="25"/>
  <c r="AG870" i="25"/>
  <c r="AH870" i="25"/>
  <c r="S871" i="25"/>
  <c r="T871" i="25"/>
  <c r="U871" i="25"/>
  <c r="V871" i="25"/>
  <c r="W871" i="25"/>
  <c r="X871" i="25"/>
  <c r="Y871" i="25"/>
  <c r="Z871" i="25"/>
  <c r="AA871" i="25"/>
  <c r="AB871" i="25"/>
  <c r="AC871" i="25"/>
  <c r="AD871" i="25"/>
  <c r="AE871" i="25"/>
  <c r="AF871" i="25"/>
  <c r="AG871" i="25"/>
  <c r="AH871" i="25"/>
  <c r="S872" i="25"/>
  <c r="T872" i="25"/>
  <c r="U872" i="25"/>
  <c r="V872" i="25"/>
  <c r="W872" i="25"/>
  <c r="X872" i="25"/>
  <c r="Y872" i="25"/>
  <c r="Z872" i="25"/>
  <c r="AA872" i="25"/>
  <c r="AB872" i="25"/>
  <c r="AC872" i="25"/>
  <c r="AD872" i="25"/>
  <c r="AE872" i="25"/>
  <c r="AF872" i="25"/>
  <c r="AG872" i="25"/>
  <c r="AH872" i="25"/>
  <c r="S873" i="25"/>
  <c r="T873" i="25"/>
  <c r="U873" i="25"/>
  <c r="V873" i="25"/>
  <c r="W873" i="25"/>
  <c r="X873" i="25"/>
  <c r="Y873" i="25"/>
  <c r="Z873" i="25"/>
  <c r="AA873" i="25"/>
  <c r="AB873" i="25"/>
  <c r="AC873" i="25"/>
  <c r="AD873" i="25"/>
  <c r="AE873" i="25"/>
  <c r="AF873" i="25"/>
  <c r="AG873" i="25"/>
  <c r="AH873" i="25"/>
  <c r="S874" i="25"/>
  <c r="T874" i="25"/>
  <c r="U874" i="25"/>
  <c r="V874" i="25"/>
  <c r="W874" i="25"/>
  <c r="X874" i="25"/>
  <c r="Y874" i="25"/>
  <c r="Z874" i="25"/>
  <c r="AA874" i="25"/>
  <c r="AB874" i="25"/>
  <c r="AC874" i="25"/>
  <c r="AD874" i="25"/>
  <c r="AE874" i="25"/>
  <c r="AF874" i="25"/>
  <c r="AG874" i="25"/>
  <c r="AH874" i="25"/>
  <c r="S875" i="25"/>
  <c r="T875" i="25"/>
  <c r="U875" i="25"/>
  <c r="V875" i="25"/>
  <c r="W875" i="25"/>
  <c r="X875" i="25"/>
  <c r="Y875" i="25"/>
  <c r="Z875" i="25"/>
  <c r="AA875" i="25"/>
  <c r="AB875" i="25"/>
  <c r="AC875" i="25"/>
  <c r="AD875" i="25"/>
  <c r="AE875" i="25"/>
  <c r="AF875" i="25"/>
  <c r="AG875" i="25"/>
  <c r="AH875" i="25"/>
  <c r="S876" i="25"/>
  <c r="T876" i="25"/>
  <c r="U876" i="25"/>
  <c r="V876" i="25"/>
  <c r="W876" i="25"/>
  <c r="X876" i="25"/>
  <c r="Y876" i="25"/>
  <c r="Z876" i="25"/>
  <c r="AA876" i="25"/>
  <c r="AB876" i="25"/>
  <c r="AC876" i="25"/>
  <c r="AD876" i="25"/>
  <c r="AE876" i="25"/>
  <c r="AF876" i="25"/>
  <c r="AG876" i="25"/>
  <c r="AH876" i="25"/>
  <c r="S877" i="25"/>
  <c r="T877" i="25"/>
  <c r="U877" i="25"/>
  <c r="V877" i="25"/>
  <c r="W877" i="25"/>
  <c r="X877" i="25"/>
  <c r="Y877" i="25"/>
  <c r="Z877" i="25"/>
  <c r="AA877" i="25"/>
  <c r="AB877" i="25"/>
  <c r="AC877" i="25"/>
  <c r="AD877" i="25"/>
  <c r="AE877" i="25"/>
  <c r="AF877" i="25"/>
  <c r="AG877" i="25"/>
  <c r="AH877" i="25"/>
  <c r="S878" i="25"/>
  <c r="T878" i="25"/>
  <c r="U878" i="25"/>
  <c r="V878" i="25"/>
  <c r="W878" i="25"/>
  <c r="X878" i="25"/>
  <c r="Y878" i="25"/>
  <c r="Z878" i="25"/>
  <c r="AA878" i="25"/>
  <c r="AB878" i="25"/>
  <c r="AC878" i="25"/>
  <c r="AD878" i="25"/>
  <c r="AE878" i="25"/>
  <c r="AF878" i="25"/>
  <c r="AG878" i="25"/>
  <c r="AH878" i="25"/>
  <c r="S879" i="25"/>
  <c r="T879" i="25"/>
  <c r="U879" i="25"/>
  <c r="V879" i="25"/>
  <c r="W879" i="25"/>
  <c r="X879" i="25"/>
  <c r="Y879" i="25"/>
  <c r="Z879" i="25"/>
  <c r="AA879" i="25"/>
  <c r="AB879" i="25"/>
  <c r="AC879" i="25"/>
  <c r="AD879" i="25"/>
  <c r="AE879" i="25"/>
  <c r="AF879" i="25"/>
  <c r="AG879" i="25"/>
  <c r="AH879" i="25"/>
  <c r="S880" i="25"/>
  <c r="T880" i="25"/>
  <c r="U880" i="25"/>
  <c r="V880" i="25"/>
  <c r="W880" i="25"/>
  <c r="X880" i="25"/>
  <c r="Y880" i="25"/>
  <c r="Z880" i="25"/>
  <c r="AA880" i="25"/>
  <c r="AB880" i="25"/>
  <c r="AC880" i="25"/>
  <c r="AD880" i="25"/>
  <c r="AE880" i="25"/>
  <c r="AF880" i="25"/>
  <c r="AG880" i="25"/>
  <c r="AH880" i="25"/>
  <c r="S881" i="25"/>
  <c r="T881" i="25"/>
  <c r="U881" i="25"/>
  <c r="V881" i="25"/>
  <c r="W881" i="25"/>
  <c r="X881" i="25"/>
  <c r="Y881" i="25"/>
  <c r="Z881" i="25"/>
  <c r="AA881" i="25"/>
  <c r="AB881" i="25"/>
  <c r="AC881" i="25"/>
  <c r="AD881" i="25"/>
  <c r="AE881" i="25"/>
  <c r="AF881" i="25"/>
  <c r="AG881" i="25"/>
  <c r="AH881" i="25"/>
  <c r="S882" i="25"/>
  <c r="T882" i="25"/>
  <c r="U882" i="25"/>
  <c r="V882" i="25"/>
  <c r="W882" i="25"/>
  <c r="X882" i="25"/>
  <c r="Y882" i="25"/>
  <c r="Z882" i="25"/>
  <c r="AA882" i="25"/>
  <c r="AB882" i="25"/>
  <c r="AC882" i="25"/>
  <c r="AD882" i="25"/>
  <c r="AE882" i="25"/>
  <c r="AF882" i="25"/>
  <c r="AG882" i="25"/>
  <c r="AH882" i="25"/>
  <c r="S883" i="25"/>
  <c r="T883" i="25"/>
  <c r="U883" i="25"/>
  <c r="V883" i="25"/>
  <c r="W883" i="25"/>
  <c r="X883" i="25"/>
  <c r="Y883" i="25"/>
  <c r="Z883" i="25"/>
  <c r="AA883" i="25"/>
  <c r="AB883" i="25"/>
  <c r="AC883" i="25"/>
  <c r="AD883" i="25"/>
  <c r="AE883" i="25"/>
  <c r="AF883" i="25"/>
  <c r="AG883" i="25"/>
  <c r="AH883" i="25"/>
  <c r="S884" i="25"/>
  <c r="T884" i="25"/>
  <c r="U884" i="25"/>
  <c r="V884" i="25"/>
  <c r="W884" i="25"/>
  <c r="X884" i="25"/>
  <c r="Y884" i="25"/>
  <c r="Z884" i="25"/>
  <c r="AA884" i="25"/>
  <c r="AB884" i="25"/>
  <c r="AC884" i="25"/>
  <c r="AD884" i="25"/>
  <c r="AE884" i="25"/>
  <c r="AF884" i="25"/>
  <c r="AG884" i="25"/>
  <c r="AH884" i="25"/>
  <c r="S885" i="25"/>
  <c r="T885" i="25"/>
  <c r="U885" i="25"/>
  <c r="V885" i="25"/>
  <c r="W885" i="25"/>
  <c r="X885" i="25"/>
  <c r="Y885" i="25"/>
  <c r="Z885" i="25"/>
  <c r="AA885" i="25"/>
  <c r="AB885" i="25"/>
  <c r="AC885" i="25"/>
  <c r="AD885" i="25"/>
  <c r="AE885" i="25"/>
  <c r="AF885" i="25"/>
  <c r="AG885" i="25"/>
  <c r="AH885" i="25"/>
  <c r="S886" i="25"/>
  <c r="T886" i="25"/>
  <c r="U886" i="25"/>
  <c r="V886" i="25"/>
  <c r="W886" i="25"/>
  <c r="X886" i="25"/>
  <c r="Y886" i="25"/>
  <c r="Z886" i="25"/>
  <c r="AA886" i="25"/>
  <c r="AB886" i="25"/>
  <c r="AC886" i="25"/>
  <c r="AD886" i="25"/>
  <c r="AE886" i="25"/>
  <c r="AF886" i="25"/>
  <c r="AG886" i="25"/>
  <c r="AH886" i="25"/>
  <c r="S887" i="25"/>
  <c r="T887" i="25"/>
  <c r="U887" i="25"/>
  <c r="V887" i="25"/>
  <c r="W887" i="25"/>
  <c r="X887" i="25"/>
  <c r="Y887" i="25"/>
  <c r="Z887" i="25"/>
  <c r="AA887" i="25"/>
  <c r="AB887" i="25"/>
  <c r="AC887" i="25"/>
  <c r="AD887" i="25"/>
  <c r="AE887" i="25"/>
  <c r="AF887" i="25"/>
  <c r="AG887" i="25"/>
  <c r="AH887" i="25"/>
  <c r="S888" i="25"/>
  <c r="T888" i="25"/>
  <c r="U888" i="25"/>
  <c r="V888" i="25"/>
  <c r="W888" i="25"/>
  <c r="X888" i="25"/>
  <c r="Y888" i="25"/>
  <c r="Z888" i="25"/>
  <c r="AA888" i="25"/>
  <c r="AB888" i="25"/>
  <c r="AC888" i="25"/>
  <c r="AD888" i="25"/>
  <c r="AE888" i="25"/>
  <c r="AF888" i="25"/>
  <c r="AG888" i="25"/>
  <c r="AH888" i="25"/>
  <c r="S889" i="25"/>
  <c r="T889" i="25"/>
  <c r="U889" i="25"/>
  <c r="V889" i="25"/>
  <c r="W889" i="25"/>
  <c r="X889" i="25"/>
  <c r="Y889" i="25"/>
  <c r="Z889" i="25"/>
  <c r="AA889" i="25"/>
  <c r="AB889" i="25"/>
  <c r="AC889" i="25"/>
  <c r="AD889" i="25"/>
  <c r="AE889" i="25"/>
  <c r="AF889" i="25"/>
  <c r="AG889" i="25"/>
  <c r="AH889" i="25"/>
  <c r="S890" i="25"/>
  <c r="T890" i="25"/>
  <c r="U890" i="25"/>
  <c r="V890" i="25"/>
  <c r="W890" i="25"/>
  <c r="X890" i="25"/>
  <c r="Y890" i="25"/>
  <c r="Z890" i="25"/>
  <c r="AA890" i="25"/>
  <c r="AB890" i="25"/>
  <c r="AC890" i="25"/>
  <c r="AD890" i="25"/>
  <c r="AE890" i="25"/>
  <c r="AF890" i="25"/>
  <c r="AG890" i="25"/>
  <c r="AH890" i="25"/>
  <c r="S891" i="25"/>
  <c r="T891" i="25"/>
  <c r="U891" i="25"/>
  <c r="V891" i="25"/>
  <c r="W891" i="25"/>
  <c r="X891" i="25"/>
  <c r="Y891" i="25"/>
  <c r="Z891" i="25"/>
  <c r="AA891" i="25"/>
  <c r="AB891" i="25"/>
  <c r="AC891" i="25"/>
  <c r="AD891" i="25"/>
  <c r="AE891" i="25"/>
  <c r="AF891" i="25"/>
  <c r="AG891" i="25"/>
  <c r="AH891" i="25"/>
  <c r="S892" i="25"/>
  <c r="T892" i="25"/>
  <c r="U892" i="25"/>
  <c r="V892" i="25"/>
  <c r="W892" i="25"/>
  <c r="X892" i="25"/>
  <c r="Y892" i="25"/>
  <c r="Z892" i="25"/>
  <c r="AA892" i="25"/>
  <c r="AB892" i="25"/>
  <c r="AC892" i="25"/>
  <c r="AD892" i="25"/>
  <c r="AE892" i="25"/>
  <c r="AF892" i="25"/>
  <c r="AG892" i="25"/>
  <c r="AH892" i="25"/>
  <c r="S893" i="25"/>
  <c r="T893" i="25"/>
  <c r="U893" i="25"/>
  <c r="V893" i="25"/>
  <c r="W893" i="25"/>
  <c r="X893" i="25"/>
  <c r="Y893" i="25"/>
  <c r="Z893" i="25"/>
  <c r="AA893" i="25"/>
  <c r="AB893" i="25"/>
  <c r="AC893" i="25"/>
  <c r="AD893" i="25"/>
  <c r="AE893" i="25"/>
  <c r="AF893" i="25"/>
  <c r="AG893" i="25"/>
  <c r="AH893" i="25"/>
  <c r="S894" i="25"/>
  <c r="T894" i="25"/>
  <c r="U894" i="25"/>
  <c r="V894" i="25"/>
  <c r="W894" i="25"/>
  <c r="X894" i="25"/>
  <c r="Y894" i="25"/>
  <c r="Z894" i="25"/>
  <c r="AA894" i="25"/>
  <c r="AB894" i="25"/>
  <c r="AC894" i="25"/>
  <c r="AD894" i="25"/>
  <c r="AE894" i="25"/>
  <c r="AF894" i="25"/>
  <c r="AG894" i="25"/>
  <c r="AH894" i="25"/>
  <c r="S895" i="25"/>
  <c r="T895" i="25"/>
  <c r="U895" i="25"/>
  <c r="V895" i="25"/>
  <c r="W895" i="25"/>
  <c r="X895" i="25"/>
  <c r="Y895" i="25"/>
  <c r="Z895" i="25"/>
  <c r="AA895" i="25"/>
  <c r="AB895" i="25"/>
  <c r="AC895" i="25"/>
  <c r="AD895" i="25"/>
  <c r="AE895" i="25"/>
  <c r="AF895" i="25"/>
  <c r="AG895" i="25"/>
  <c r="AH895" i="25"/>
  <c r="S896" i="25"/>
  <c r="T896" i="25"/>
  <c r="U896" i="25"/>
  <c r="V896" i="25"/>
  <c r="W896" i="25"/>
  <c r="X896" i="25"/>
  <c r="Y896" i="25"/>
  <c r="Z896" i="25"/>
  <c r="AA896" i="25"/>
  <c r="AB896" i="25"/>
  <c r="AC896" i="25"/>
  <c r="AD896" i="25"/>
  <c r="AE896" i="25"/>
  <c r="AF896" i="25"/>
  <c r="AG896" i="25"/>
  <c r="AH896" i="25"/>
  <c r="S897" i="25"/>
  <c r="T897" i="25"/>
  <c r="U897" i="25"/>
  <c r="V897" i="25"/>
  <c r="W897" i="25"/>
  <c r="X897" i="25"/>
  <c r="Y897" i="25"/>
  <c r="Z897" i="25"/>
  <c r="AA897" i="25"/>
  <c r="AB897" i="25"/>
  <c r="AC897" i="25"/>
  <c r="AD897" i="25"/>
  <c r="AE897" i="25"/>
  <c r="AF897" i="25"/>
  <c r="AG897" i="25"/>
  <c r="AH897" i="25"/>
  <c r="S898" i="25"/>
  <c r="T898" i="25"/>
  <c r="U898" i="25"/>
  <c r="V898" i="25"/>
  <c r="W898" i="25"/>
  <c r="X898" i="25"/>
  <c r="Y898" i="25"/>
  <c r="Z898" i="25"/>
  <c r="AA898" i="25"/>
  <c r="AB898" i="25"/>
  <c r="AC898" i="25"/>
  <c r="AD898" i="25"/>
  <c r="AE898" i="25"/>
  <c r="AF898" i="25"/>
  <c r="AG898" i="25"/>
  <c r="AH898" i="25"/>
  <c r="S899" i="25"/>
  <c r="T899" i="25"/>
  <c r="U899" i="25"/>
  <c r="V899" i="25"/>
  <c r="W899" i="25"/>
  <c r="X899" i="25"/>
  <c r="Y899" i="25"/>
  <c r="Z899" i="25"/>
  <c r="AA899" i="25"/>
  <c r="AB899" i="25"/>
  <c r="AC899" i="25"/>
  <c r="AD899" i="25"/>
  <c r="AE899" i="25"/>
  <c r="AF899" i="25"/>
  <c r="AG899" i="25"/>
  <c r="AH899" i="25"/>
  <c r="S900" i="25"/>
  <c r="T900" i="25"/>
  <c r="U900" i="25"/>
  <c r="V900" i="25"/>
  <c r="W900" i="25"/>
  <c r="X900" i="25"/>
  <c r="Y900" i="25"/>
  <c r="Z900" i="25"/>
  <c r="AA900" i="25"/>
  <c r="AB900" i="25"/>
  <c r="AC900" i="25"/>
  <c r="AD900" i="25"/>
  <c r="AE900" i="25"/>
  <c r="AF900" i="25"/>
  <c r="AG900" i="25"/>
  <c r="AH900" i="25"/>
  <c r="S901" i="25"/>
  <c r="T901" i="25"/>
  <c r="U901" i="25"/>
  <c r="V901" i="25"/>
  <c r="W901" i="25"/>
  <c r="X901" i="25"/>
  <c r="Y901" i="25"/>
  <c r="Z901" i="25"/>
  <c r="AA901" i="25"/>
  <c r="AB901" i="25"/>
  <c r="AC901" i="25"/>
  <c r="AD901" i="25"/>
  <c r="AE901" i="25"/>
  <c r="AF901" i="25"/>
  <c r="AG901" i="25"/>
  <c r="AH901" i="25"/>
  <c r="S902" i="25"/>
  <c r="T902" i="25"/>
  <c r="U902" i="25"/>
  <c r="V902" i="25"/>
  <c r="W902" i="25"/>
  <c r="X902" i="25"/>
  <c r="Y902" i="25"/>
  <c r="Z902" i="25"/>
  <c r="AA902" i="25"/>
  <c r="AB902" i="25"/>
  <c r="AC902" i="25"/>
  <c r="AD902" i="25"/>
  <c r="AE902" i="25"/>
  <c r="AF902" i="25"/>
  <c r="AG902" i="25"/>
  <c r="AH902" i="25"/>
  <c r="S903" i="25"/>
  <c r="T903" i="25"/>
  <c r="U903" i="25"/>
  <c r="V903" i="25"/>
  <c r="W903" i="25"/>
  <c r="X903" i="25"/>
  <c r="Y903" i="25"/>
  <c r="Z903" i="25"/>
  <c r="AA903" i="25"/>
  <c r="AB903" i="25"/>
  <c r="AC903" i="25"/>
  <c r="AD903" i="25"/>
  <c r="AE903" i="25"/>
  <c r="AF903" i="25"/>
  <c r="AG903" i="25"/>
  <c r="AH903" i="25"/>
  <c r="S904" i="25"/>
  <c r="T904" i="25"/>
  <c r="U904" i="25"/>
  <c r="V904" i="25"/>
  <c r="W904" i="25"/>
  <c r="X904" i="25"/>
  <c r="Y904" i="25"/>
  <c r="Z904" i="25"/>
  <c r="AA904" i="25"/>
  <c r="AB904" i="25"/>
  <c r="AC904" i="25"/>
  <c r="AD904" i="25"/>
  <c r="AE904" i="25"/>
  <c r="AF904" i="25"/>
  <c r="AG904" i="25"/>
  <c r="AH904" i="25"/>
  <c r="S905" i="25"/>
  <c r="T905" i="25"/>
  <c r="U905" i="25"/>
  <c r="V905" i="25"/>
  <c r="W905" i="25"/>
  <c r="X905" i="25"/>
  <c r="Y905" i="25"/>
  <c r="Z905" i="25"/>
  <c r="AA905" i="25"/>
  <c r="AB905" i="25"/>
  <c r="AC905" i="25"/>
  <c r="AD905" i="25"/>
  <c r="AE905" i="25"/>
  <c r="AF905" i="25"/>
  <c r="AG905" i="25"/>
  <c r="AH905" i="25"/>
  <c r="S906" i="25"/>
  <c r="T906" i="25"/>
  <c r="U906" i="25"/>
  <c r="D4" i="22" s="1"/>
  <c r="E4" i="22" s="1"/>
  <c r="E41" i="21" s="1"/>
  <c r="E51" i="21" s="1"/>
  <c r="V906" i="25"/>
  <c r="W906" i="25"/>
  <c r="X906" i="25"/>
  <c r="Y906" i="25"/>
  <c r="Z906" i="25"/>
  <c r="AA906" i="25"/>
  <c r="AB906" i="25"/>
  <c r="AC906" i="25"/>
  <c r="AD906" i="25"/>
  <c r="AE906" i="25"/>
  <c r="AF906" i="25"/>
  <c r="AG906" i="25"/>
  <c r="AH906" i="25"/>
  <c r="S907" i="25"/>
  <c r="T907" i="25"/>
  <c r="U907" i="25"/>
  <c r="V907" i="25"/>
  <c r="W907" i="25"/>
  <c r="X907" i="25"/>
  <c r="Y907" i="25"/>
  <c r="Z907" i="25"/>
  <c r="AA907" i="25"/>
  <c r="AB907" i="25"/>
  <c r="AC907" i="25"/>
  <c r="AD907" i="25"/>
  <c r="AE907" i="25"/>
  <c r="AF907" i="25"/>
  <c r="AG907" i="25"/>
  <c r="AH907" i="25"/>
  <c r="S908" i="25"/>
  <c r="T908" i="25"/>
  <c r="U908" i="25"/>
  <c r="V908" i="25"/>
  <c r="W908" i="25"/>
  <c r="X908" i="25"/>
  <c r="Y908" i="25"/>
  <c r="Z908" i="25"/>
  <c r="AA908" i="25"/>
  <c r="AB908" i="25"/>
  <c r="AC908" i="25"/>
  <c r="AD908" i="25"/>
  <c r="AE908" i="25"/>
  <c r="AF908" i="25"/>
  <c r="AG908" i="25"/>
  <c r="AH908" i="25"/>
  <c r="S909" i="25"/>
  <c r="T909" i="25"/>
  <c r="U909" i="25"/>
  <c r="V909" i="25"/>
  <c r="W909" i="25"/>
  <c r="X909" i="25"/>
  <c r="Y909" i="25"/>
  <c r="Z909" i="25"/>
  <c r="AA909" i="25"/>
  <c r="AB909" i="25"/>
  <c r="AC909" i="25"/>
  <c r="AD909" i="25"/>
  <c r="AE909" i="25"/>
  <c r="AF909" i="25"/>
  <c r="AG909" i="25"/>
  <c r="AH909" i="25"/>
  <c r="S910" i="25"/>
  <c r="T910" i="25"/>
  <c r="U910" i="25"/>
  <c r="V910" i="25"/>
  <c r="W910" i="25"/>
  <c r="X910" i="25"/>
  <c r="Y910" i="25"/>
  <c r="Z910" i="25"/>
  <c r="AA910" i="25"/>
  <c r="AB910" i="25"/>
  <c r="AC910" i="25"/>
  <c r="AD910" i="25"/>
  <c r="AE910" i="25"/>
  <c r="AF910" i="25"/>
  <c r="AG910" i="25"/>
  <c r="AH910" i="25"/>
  <c r="S911" i="25"/>
  <c r="T911" i="25"/>
  <c r="U911" i="25"/>
  <c r="V911" i="25"/>
  <c r="W911" i="25"/>
  <c r="X911" i="25"/>
  <c r="Y911" i="25"/>
  <c r="Z911" i="25"/>
  <c r="AA911" i="25"/>
  <c r="AB911" i="25"/>
  <c r="AC911" i="25"/>
  <c r="AD911" i="25"/>
  <c r="AE911" i="25"/>
  <c r="AF911" i="25"/>
  <c r="AG911" i="25"/>
  <c r="AH911" i="25"/>
  <c r="S912" i="25"/>
  <c r="T912" i="25"/>
  <c r="U912" i="25"/>
  <c r="V912" i="25"/>
  <c r="W912" i="25"/>
  <c r="X912" i="25"/>
  <c r="Y912" i="25"/>
  <c r="Z912" i="25"/>
  <c r="AA912" i="25"/>
  <c r="AB912" i="25"/>
  <c r="AC912" i="25"/>
  <c r="AD912" i="25"/>
  <c r="AE912" i="25"/>
  <c r="AF912" i="25"/>
  <c r="AG912" i="25"/>
  <c r="AH912" i="25"/>
  <c r="S913" i="25"/>
  <c r="T913" i="25"/>
  <c r="U913" i="25"/>
  <c r="V913" i="25"/>
  <c r="W913" i="25"/>
  <c r="X913" i="25"/>
  <c r="Y913" i="25"/>
  <c r="Z913" i="25"/>
  <c r="AA913" i="25"/>
  <c r="AB913" i="25"/>
  <c r="AC913" i="25"/>
  <c r="AD913" i="25"/>
  <c r="AE913" i="25"/>
  <c r="AF913" i="25"/>
  <c r="AG913" i="25"/>
  <c r="AH913" i="25"/>
  <c r="S914" i="25"/>
  <c r="T914" i="25"/>
  <c r="U914" i="25"/>
  <c r="V914" i="25"/>
  <c r="W914" i="25"/>
  <c r="X914" i="25"/>
  <c r="Y914" i="25"/>
  <c r="Z914" i="25"/>
  <c r="AA914" i="25"/>
  <c r="AB914" i="25"/>
  <c r="AC914" i="25"/>
  <c r="AD914" i="25"/>
  <c r="AE914" i="25"/>
  <c r="AF914" i="25"/>
  <c r="AG914" i="25"/>
  <c r="AH914" i="25"/>
  <c r="S915" i="25"/>
  <c r="T915" i="25"/>
  <c r="U915" i="25"/>
  <c r="V915" i="25"/>
  <c r="W915" i="25"/>
  <c r="X915" i="25"/>
  <c r="Y915" i="25"/>
  <c r="Z915" i="25"/>
  <c r="AA915" i="25"/>
  <c r="AB915" i="25"/>
  <c r="AC915" i="25"/>
  <c r="AD915" i="25"/>
  <c r="AE915" i="25"/>
  <c r="AF915" i="25"/>
  <c r="AG915" i="25"/>
  <c r="AH915" i="25"/>
  <c r="S916" i="25"/>
  <c r="T916" i="25"/>
  <c r="U916" i="25"/>
  <c r="V916" i="25"/>
  <c r="W916" i="25"/>
  <c r="X916" i="25"/>
  <c r="Y916" i="25"/>
  <c r="Z916" i="25"/>
  <c r="AA916" i="25"/>
  <c r="AB916" i="25"/>
  <c r="AC916" i="25"/>
  <c r="AD916" i="25"/>
  <c r="AE916" i="25"/>
  <c r="AF916" i="25"/>
  <c r="AG916" i="25"/>
  <c r="AH916" i="25"/>
  <c r="S917" i="25"/>
  <c r="T917" i="25"/>
  <c r="U917" i="25"/>
  <c r="V917" i="25"/>
  <c r="W917" i="25"/>
  <c r="X917" i="25"/>
  <c r="Y917" i="25"/>
  <c r="Z917" i="25"/>
  <c r="AA917" i="25"/>
  <c r="AB917" i="25"/>
  <c r="AC917" i="25"/>
  <c r="AD917" i="25"/>
  <c r="AE917" i="25"/>
  <c r="AF917" i="25"/>
  <c r="AG917" i="25"/>
  <c r="AH917" i="25"/>
  <c r="S918" i="25"/>
  <c r="T918" i="25"/>
  <c r="U918" i="25"/>
  <c r="V918" i="25"/>
  <c r="W918" i="25"/>
  <c r="X918" i="25"/>
  <c r="Y918" i="25"/>
  <c r="Z918" i="25"/>
  <c r="AA918" i="25"/>
  <c r="AB918" i="25"/>
  <c r="AC918" i="25"/>
  <c r="AD918" i="25"/>
  <c r="AE918" i="25"/>
  <c r="AF918" i="25"/>
  <c r="AG918" i="25"/>
  <c r="AH918" i="25"/>
  <c r="S919" i="25"/>
  <c r="T919" i="25"/>
  <c r="U919" i="25"/>
  <c r="V919" i="25"/>
  <c r="W919" i="25"/>
  <c r="X919" i="25"/>
  <c r="Y919" i="25"/>
  <c r="Z919" i="25"/>
  <c r="AA919" i="25"/>
  <c r="AB919" i="25"/>
  <c r="AC919" i="25"/>
  <c r="AD919" i="25"/>
  <c r="AE919" i="25"/>
  <c r="AF919" i="25"/>
  <c r="AG919" i="25"/>
  <c r="AH919" i="25"/>
  <c r="S920" i="25"/>
  <c r="T920" i="25"/>
  <c r="U920" i="25"/>
  <c r="V920" i="25"/>
  <c r="W920" i="25"/>
  <c r="X920" i="25"/>
  <c r="Y920" i="25"/>
  <c r="Z920" i="25"/>
  <c r="AA920" i="25"/>
  <c r="AB920" i="25"/>
  <c r="AC920" i="25"/>
  <c r="AD920" i="25"/>
  <c r="AE920" i="25"/>
  <c r="AF920" i="25"/>
  <c r="AG920" i="25"/>
  <c r="AH920" i="25"/>
  <c r="S921" i="25"/>
  <c r="T921" i="25"/>
  <c r="U921" i="25"/>
  <c r="V921" i="25"/>
  <c r="W921" i="25"/>
  <c r="X921" i="25"/>
  <c r="Y921" i="25"/>
  <c r="Z921" i="25"/>
  <c r="AA921" i="25"/>
  <c r="AB921" i="25"/>
  <c r="AC921" i="25"/>
  <c r="AD921" i="25"/>
  <c r="AE921" i="25"/>
  <c r="AF921" i="25"/>
  <c r="AG921" i="25"/>
  <c r="AH921" i="25"/>
  <c r="S922" i="25"/>
  <c r="T922" i="25"/>
  <c r="U922" i="25"/>
  <c r="V922" i="25"/>
  <c r="W922" i="25"/>
  <c r="X922" i="25"/>
  <c r="Y922" i="25"/>
  <c r="Z922" i="25"/>
  <c r="AA922" i="25"/>
  <c r="AB922" i="25"/>
  <c r="AC922" i="25"/>
  <c r="AD922" i="25"/>
  <c r="AE922" i="25"/>
  <c r="AF922" i="25"/>
  <c r="AG922" i="25"/>
  <c r="AH922" i="25"/>
  <c r="S923" i="25"/>
  <c r="T923" i="25"/>
  <c r="U923" i="25"/>
  <c r="V923" i="25"/>
  <c r="W923" i="25"/>
  <c r="X923" i="25"/>
  <c r="Y923" i="25"/>
  <c r="Z923" i="25"/>
  <c r="AA923" i="25"/>
  <c r="AB923" i="25"/>
  <c r="AC923" i="25"/>
  <c r="AD923" i="25"/>
  <c r="AE923" i="25"/>
  <c r="AF923" i="25"/>
  <c r="AG923" i="25"/>
  <c r="AH923" i="25"/>
  <c r="S924" i="25"/>
  <c r="T924" i="25"/>
  <c r="U924" i="25"/>
  <c r="V924" i="25"/>
  <c r="W924" i="25"/>
  <c r="X924" i="25"/>
  <c r="Y924" i="25"/>
  <c r="Z924" i="25"/>
  <c r="AA924" i="25"/>
  <c r="AB924" i="25"/>
  <c r="AC924" i="25"/>
  <c r="AD924" i="25"/>
  <c r="AE924" i="25"/>
  <c r="AF924" i="25"/>
  <c r="AG924" i="25"/>
  <c r="AH924" i="25"/>
  <c r="S925" i="25"/>
  <c r="T925" i="25"/>
  <c r="U925" i="25"/>
  <c r="V925" i="25"/>
  <c r="W925" i="25"/>
  <c r="X925" i="25"/>
  <c r="Y925" i="25"/>
  <c r="Z925" i="25"/>
  <c r="AA925" i="25"/>
  <c r="AB925" i="25"/>
  <c r="AC925" i="25"/>
  <c r="AD925" i="25"/>
  <c r="AE925" i="25"/>
  <c r="AF925" i="25"/>
  <c r="AG925" i="25"/>
  <c r="AH925" i="25"/>
  <c r="S926" i="25"/>
  <c r="T926" i="25"/>
  <c r="U926" i="25"/>
  <c r="V926" i="25"/>
  <c r="W926" i="25"/>
  <c r="X926" i="25"/>
  <c r="Y926" i="25"/>
  <c r="Z926" i="25"/>
  <c r="AA926" i="25"/>
  <c r="AB926" i="25"/>
  <c r="AC926" i="25"/>
  <c r="AD926" i="25"/>
  <c r="AE926" i="25"/>
  <c r="AF926" i="25"/>
  <c r="AG926" i="25"/>
  <c r="AH926" i="25"/>
  <c r="S927" i="25"/>
  <c r="T927" i="25"/>
  <c r="U927" i="25"/>
  <c r="V927" i="25"/>
  <c r="W927" i="25"/>
  <c r="X927" i="25"/>
  <c r="Y927" i="25"/>
  <c r="Z927" i="25"/>
  <c r="AA927" i="25"/>
  <c r="AB927" i="25"/>
  <c r="AC927" i="25"/>
  <c r="AD927" i="25"/>
  <c r="AE927" i="25"/>
  <c r="AF927" i="25"/>
  <c r="AG927" i="25"/>
  <c r="AH927" i="25"/>
  <c r="S928" i="25"/>
  <c r="T928" i="25"/>
  <c r="U928" i="25"/>
  <c r="V928" i="25"/>
  <c r="W928" i="25"/>
  <c r="X928" i="25"/>
  <c r="Y928" i="25"/>
  <c r="Z928" i="25"/>
  <c r="AA928" i="25"/>
  <c r="AB928" i="25"/>
  <c r="AC928" i="25"/>
  <c r="AD928" i="25"/>
  <c r="AE928" i="25"/>
  <c r="AF928" i="25"/>
  <c r="AG928" i="25"/>
  <c r="AH928" i="25"/>
  <c r="S929" i="25"/>
  <c r="T929" i="25"/>
  <c r="U929" i="25"/>
  <c r="V929" i="25"/>
  <c r="W929" i="25"/>
  <c r="X929" i="25"/>
  <c r="Y929" i="25"/>
  <c r="Z929" i="25"/>
  <c r="AA929" i="25"/>
  <c r="AB929" i="25"/>
  <c r="AC929" i="25"/>
  <c r="AD929" i="25"/>
  <c r="AE929" i="25"/>
  <c r="AF929" i="25"/>
  <c r="AG929" i="25"/>
  <c r="AH929" i="25"/>
  <c r="S930" i="25"/>
  <c r="T930" i="25"/>
  <c r="U930" i="25"/>
  <c r="V930" i="25"/>
  <c r="W930" i="25"/>
  <c r="X930" i="25"/>
  <c r="Y930" i="25"/>
  <c r="Z930" i="25"/>
  <c r="AA930" i="25"/>
  <c r="AB930" i="25"/>
  <c r="AC930" i="25"/>
  <c r="AD930" i="25"/>
  <c r="AE930" i="25"/>
  <c r="AF930" i="25"/>
  <c r="AG930" i="25"/>
  <c r="AH930" i="25"/>
  <c r="S931" i="25"/>
  <c r="T931" i="25"/>
  <c r="U931" i="25"/>
  <c r="V931" i="25"/>
  <c r="W931" i="25"/>
  <c r="X931" i="25"/>
  <c r="Y931" i="25"/>
  <c r="Z931" i="25"/>
  <c r="AA931" i="25"/>
  <c r="AB931" i="25"/>
  <c r="AC931" i="25"/>
  <c r="AD931" i="25"/>
  <c r="AE931" i="25"/>
  <c r="AF931" i="25"/>
  <c r="AG931" i="25"/>
  <c r="AH931" i="25"/>
  <c r="S932" i="25"/>
  <c r="T932" i="25"/>
  <c r="U932" i="25"/>
  <c r="V932" i="25"/>
  <c r="W932" i="25"/>
  <c r="X932" i="25"/>
  <c r="Y932" i="25"/>
  <c r="Z932" i="25"/>
  <c r="AA932" i="25"/>
  <c r="AB932" i="25"/>
  <c r="AC932" i="25"/>
  <c r="AD932" i="25"/>
  <c r="AE932" i="25"/>
  <c r="AF932" i="25"/>
  <c r="AG932" i="25"/>
  <c r="AH932" i="25"/>
  <c r="S933" i="25"/>
  <c r="T933" i="25"/>
  <c r="U933" i="25"/>
  <c r="V933" i="25"/>
  <c r="W933" i="25"/>
  <c r="X933" i="25"/>
  <c r="Y933" i="25"/>
  <c r="Z933" i="25"/>
  <c r="AA933" i="25"/>
  <c r="AB933" i="25"/>
  <c r="AC933" i="25"/>
  <c r="AD933" i="25"/>
  <c r="AE933" i="25"/>
  <c r="AF933" i="25"/>
  <c r="AG933" i="25"/>
  <c r="AH933" i="25"/>
  <c r="S934" i="25"/>
  <c r="T934" i="25"/>
  <c r="U934" i="25"/>
  <c r="V934" i="25"/>
  <c r="W934" i="25"/>
  <c r="X934" i="25"/>
  <c r="Y934" i="25"/>
  <c r="Z934" i="25"/>
  <c r="AA934" i="25"/>
  <c r="AB934" i="25"/>
  <c r="AC934" i="25"/>
  <c r="AD934" i="25"/>
  <c r="AE934" i="25"/>
  <c r="AF934" i="25"/>
  <c r="AG934" i="25"/>
  <c r="AH934" i="25"/>
  <c r="S935" i="25"/>
  <c r="T935" i="25"/>
  <c r="U935" i="25"/>
  <c r="V935" i="25"/>
  <c r="W935" i="25"/>
  <c r="X935" i="25"/>
  <c r="Y935" i="25"/>
  <c r="Z935" i="25"/>
  <c r="AA935" i="25"/>
  <c r="AB935" i="25"/>
  <c r="AC935" i="25"/>
  <c r="AD935" i="25"/>
  <c r="AE935" i="25"/>
  <c r="AF935" i="25"/>
  <c r="AG935" i="25"/>
  <c r="AH935" i="25"/>
  <c r="S936" i="25"/>
  <c r="T936" i="25"/>
  <c r="U936" i="25"/>
  <c r="V936" i="25"/>
  <c r="W936" i="25"/>
  <c r="X936" i="25"/>
  <c r="Y936" i="25"/>
  <c r="Z936" i="25"/>
  <c r="AA936" i="25"/>
  <c r="AB936" i="25"/>
  <c r="AC936" i="25"/>
  <c r="AD936" i="25"/>
  <c r="AE936" i="25"/>
  <c r="AF936" i="25"/>
  <c r="AG936" i="25"/>
  <c r="AH936" i="25"/>
  <c r="S937" i="25"/>
  <c r="T937" i="25"/>
  <c r="U937" i="25"/>
  <c r="V937" i="25"/>
  <c r="W937" i="25"/>
  <c r="X937" i="25"/>
  <c r="Y937" i="25"/>
  <c r="Z937" i="25"/>
  <c r="AA937" i="25"/>
  <c r="AB937" i="25"/>
  <c r="AC937" i="25"/>
  <c r="AD937" i="25"/>
  <c r="AE937" i="25"/>
  <c r="AF937" i="25"/>
  <c r="AG937" i="25"/>
  <c r="AH937" i="25"/>
  <c r="S938" i="25"/>
  <c r="T938" i="25"/>
  <c r="U938" i="25"/>
  <c r="V938" i="25"/>
  <c r="W938" i="25"/>
  <c r="X938" i="25"/>
  <c r="Y938" i="25"/>
  <c r="Z938" i="25"/>
  <c r="AA938" i="25"/>
  <c r="AB938" i="25"/>
  <c r="AC938" i="25"/>
  <c r="AD938" i="25"/>
  <c r="AE938" i="25"/>
  <c r="AF938" i="25"/>
  <c r="AG938" i="25"/>
  <c r="AH938" i="25"/>
  <c r="S939" i="25"/>
  <c r="T939" i="25"/>
  <c r="U939" i="25"/>
  <c r="V939" i="25"/>
  <c r="W939" i="25"/>
  <c r="X939" i="25"/>
  <c r="Y939" i="25"/>
  <c r="Z939" i="25"/>
  <c r="AA939" i="25"/>
  <c r="AB939" i="25"/>
  <c r="AC939" i="25"/>
  <c r="AD939" i="25"/>
  <c r="AE939" i="25"/>
  <c r="AF939" i="25"/>
  <c r="AG939" i="25"/>
  <c r="AH939" i="25"/>
  <c r="S940" i="25"/>
  <c r="T940" i="25"/>
  <c r="U940" i="25"/>
  <c r="V940" i="25"/>
  <c r="W940" i="25"/>
  <c r="X940" i="25"/>
  <c r="Y940" i="25"/>
  <c r="Z940" i="25"/>
  <c r="AA940" i="25"/>
  <c r="AB940" i="25"/>
  <c r="AC940" i="25"/>
  <c r="AD940" i="25"/>
  <c r="AE940" i="25"/>
  <c r="AF940" i="25"/>
  <c r="AG940" i="25"/>
  <c r="AH940" i="25"/>
  <c r="S941" i="25"/>
  <c r="T941" i="25"/>
  <c r="U941" i="25"/>
  <c r="V941" i="25"/>
  <c r="W941" i="25"/>
  <c r="X941" i="25"/>
  <c r="Y941" i="25"/>
  <c r="Z941" i="25"/>
  <c r="AA941" i="25"/>
  <c r="AB941" i="25"/>
  <c r="AC941" i="25"/>
  <c r="AD941" i="25"/>
  <c r="AE941" i="25"/>
  <c r="AF941" i="25"/>
  <c r="AG941" i="25"/>
  <c r="AH941" i="25"/>
  <c r="S942" i="25"/>
  <c r="T942" i="25"/>
  <c r="U942" i="25"/>
  <c r="V942" i="25"/>
  <c r="W942" i="25"/>
  <c r="X942" i="25"/>
  <c r="Y942" i="25"/>
  <c r="Z942" i="25"/>
  <c r="AA942" i="25"/>
  <c r="AB942" i="25"/>
  <c r="AC942" i="25"/>
  <c r="AD942" i="25"/>
  <c r="AE942" i="25"/>
  <c r="AF942" i="25"/>
  <c r="AG942" i="25"/>
  <c r="AH942" i="25"/>
  <c r="S943" i="25"/>
  <c r="T943" i="25"/>
  <c r="U943" i="25"/>
  <c r="V943" i="25"/>
  <c r="W943" i="25"/>
  <c r="X943" i="25"/>
  <c r="Y943" i="25"/>
  <c r="Z943" i="25"/>
  <c r="AA943" i="25"/>
  <c r="AB943" i="25"/>
  <c r="AC943" i="25"/>
  <c r="AD943" i="25"/>
  <c r="AE943" i="25"/>
  <c r="AF943" i="25"/>
  <c r="AG943" i="25"/>
  <c r="AH943" i="25"/>
  <c r="S944" i="25"/>
  <c r="T944" i="25"/>
  <c r="U944" i="25"/>
  <c r="V944" i="25"/>
  <c r="W944" i="25"/>
  <c r="X944" i="25"/>
  <c r="Y944" i="25"/>
  <c r="Z944" i="25"/>
  <c r="AA944" i="25"/>
  <c r="AB944" i="25"/>
  <c r="AC944" i="25"/>
  <c r="AD944" i="25"/>
  <c r="AE944" i="25"/>
  <c r="AF944" i="25"/>
  <c r="AG944" i="25"/>
  <c r="AH944" i="25"/>
  <c r="S945" i="25"/>
  <c r="T945" i="25"/>
  <c r="U945" i="25"/>
  <c r="V945" i="25"/>
  <c r="W945" i="25"/>
  <c r="X945" i="25"/>
  <c r="Y945" i="25"/>
  <c r="Z945" i="25"/>
  <c r="AA945" i="25"/>
  <c r="AB945" i="25"/>
  <c r="AC945" i="25"/>
  <c r="AD945" i="25"/>
  <c r="AE945" i="25"/>
  <c r="AF945" i="25"/>
  <c r="AG945" i="25"/>
  <c r="AH945" i="25"/>
  <c r="S946" i="25"/>
  <c r="T946" i="25"/>
  <c r="U946" i="25"/>
  <c r="V946" i="25"/>
  <c r="W946" i="25"/>
  <c r="X946" i="25"/>
  <c r="Y946" i="25"/>
  <c r="Z946" i="25"/>
  <c r="AA946" i="25"/>
  <c r="AB946" i="25"/>
  <c r="AC946" i="25"/>
  <c r="AD946" i="25"/>
  <c r="AE946" i="25"/>
  <c r="AF946" i="25"/>
  <c r="AG946" i="25"/>
  <c r="AH946" i="25"/>
  <c r="S947" i="25"/>
  <c r="T947" i="25"/>
  <c r="U947" i="25"/>
  <c r="V947" i="25"/>
  <c r="W947" i="25"/>
  <c r="X947" i="25"/>
  <c r="Y947" i="25"/>
  <c r="Z947" i="25"/>
  <c r="AA947" i="25"/>
  <c r="AB947" i="25"/>
  <c r="AC947" i="25"/>
  <c r="AD947" i="25"/>
  <c r="AE947" i="25"/>
  <c r="AF947" i="25"/>
  <c r="AG947" i="25"/>
  <c r="AH947" i="25"/>
  <c r="S948" i="25"/>
  <c r="T948" i="25"/>
  <c r="U948" i="25"/>
  <c r="V948" i="25"/>
  <c r="W948" i="25"/>
  <c r="X948" i="25"/>
  <c r="Y948" i="25"/>
  <c r="Z948" i="25"/>
  <c r="AA948" i="25"/>
  <c r="AB948" i="25"/>
  <c r="AC948" i="25"/>
  <c r="AD948" i="25"/>
  <c r="AE948" i="25"/>
  <c r="AF948" i="25"/>
  <c r="AG948" i="25"/>
  <c r="AH948" i="25"/>
  <c r="S949" i="25"/>
  <c r="T949" i="25"/>
  <c r="U949" i="25"/>
  <c r="V949" i="25"/>
  <c r="W949" i="25"/>
  <c r="X949" i="25"/>
  <c r="Y949" i="25"/>
  <c r="Z949" i="25"/>
  <c r="AA949" i="25"/>
  <c r="AB949" i="25"/>
  <c r="AC949" i="25"/>
  <c r="AD949" i="25"/>
  <c r="AE949" i="25"/>
  <c r="AF949" i="25"/>
  <c r="AG949" i="25"/>
  <c r="AH949" i="25"/>
  <c r="S950" i="25"/>
  <c r="T950" i="25"/>
  <c r="U950" i="25"/>
  <c r="V950" i="25"/>
  <c r="W950" i="25"/>
  <c r="X950" i="25"/>
  <c r="Y950" i="25"/>
  <c r="Z950" i="25"/>
  <c r="AA950" i="25"/>
  <c r="AB950" i="25"/>
  <c r="AC950" i="25"/>
  <c r="AD950" i="25"/>
  <c r="AE950" i="25"/>
  <c r="AF950" i="25"/>
  <c r="AG950" i="25"/>
  <c r="AH950" i="25"/>
  <c r="S951" i="25"/>
  <c r="T951" i="25"/>
  <c r="U951" i="25"/>
  <c r="V951" i="25"/>
  <c r="W951" i="25"/>
  <c r="X951" i="25"/>
  <c r="Y951" i="25"/>
  <c r="Z951" i="25"/>
  <c r="AA951" i="25"/>
  <c r="AB951" i="25"/>
  <c r="AC951" i="25"/>
  <c r="AD951" i="25"/>
  <c r="AE951" i="25"/>
  <c r="AF951" i="25"/>
  <c r="AG951" i="25"/>
  <c r="AH951" i="25"/>
  <c r="S952" i="25"/>
  <c r="T952" i="25"/>
  <c r="U952" i="25"/>
  <c r="V952" i="25"/>
  <c r="W952" i="25"/>
  <c r="X952" i="25"/>
  <c r="Y952" i="25"/>
  <c r="Z952" i="25"/>
  <c r="AA952" i="25"/>
  <c r="AB952" i="25"/>
  <c r="AC952" i="25"/>
  <c r="AD952" i="25"/>
  <c r="AE952" i="25"/>
  <c r="AF952" i="25"/>
  <c r="AG952" i="25"/>
  <c r="AH952" i="25"/>
  <c r="S953" i="25"/>
  <c r="T953" i="25"/>
  <c r="U953" i="25"/>
  <c r="V953" i="25"/>
  <c r="W953" i="25"/>
  <c r="X953" i="25"/>
  <c r="Y953" i="25"/>
  <c r="Z953" i="25"/>
  <c r="AA953" i="25"/>
  <c r="AB953" i="25"/>
  <c r="AC953" i="25"/>
  <c r="AD953" i="25"/>
  <c r="AE953" i="25"/>
  <c r="AF953" i="25"/>
  <c r="AG953" i="25"/>
  <c r="AH953" i="25"/>
  <c r="S954" i="25"/>
  <c r="T954" i="25"/>
  <c r="U954" i="25"/>
  <c r="V954" i="25"/>
  <c r="W954" i="25"/>
  <c r="X954" i="25"/>
  <c r="Y954" i="25"/>
  <c r="Z954" i="25"/>
  <c r="AA954" i="25"/>
  <c r="AB954" i="25"/>
  <c r="AC954" i="25"/>
  <c r="AD954" i="25"/>
  <c r="AE954" i="25"/>
  <c r="AF954" i="25"/>
  <c r="AG954" i="25"/>
  <c r="AH954" i="25"/>
  <c r="S955" i="25"/>
  <c r="T955" i="25"/>
  <c r="U955" i="25"/>
  <c r="V955" i="25"/>
  <c r="W955" i="25"/>
  <c r="X955" i="25"/>
  <c r="Y955" i="25"/>
  <c r="Z955" i="25"/>
  <c r="AA955" i="25"/>
  <c r="AB955" i="25"/>
  <c r="AC955" i="25"/>
  <c r="AD955" i="25"/>
  <c r="AE955" i="25"/>
  <c r="AF955" i="25"/>
  <c r="AG955" i="25"/>
  <c r="AH955" i="25"/>
  <c r="S956" i="25"/>
  <c r="T956" i="25"/>
  <c r="U956" i="25"/>
  <c r="V956" i="25"/>
  <c r="W956" i="25"/>
  <c r="X956" i="25"/>
  <c r="Y956" i="25"/>
  <c r="Z956" i="25"/>
  <c r="AA956" i="25"/>
  <c r="AB956" i="25"/>
  <c r="AC956" i="25"/>
  <c r="AD956" i="25"/>
  <c r="AE956" i="25"/>
  <c r="AF956" i="25"/>
  <c r="AG956" i="25"/>
  <c r="AH956" i="25"/>
  <c r="S957" i="25"/>
  <c r="T957" i="25"/>
  <c r="U957" i="25"/>
  <c r="V957" i="25"/>
  <c r="W957" i="25"/>
  <c r="X957" i="25"/>
  <c r="Y957" i="25"/>
  <c r="Z957" i="25"/>
  <c r="AA957" i="25"/>
  <c r="AB957" i="25"/>
  <c r="AC957" i="25"/>
  <c r="AD957" i="25"/>
  <c r="AE957" i="25"/>
  <c r="AF957" i="25"/>
  <c r="AG957" i="25"/>
  <c r="AH957" i="25"/>
  <c r="S958" i="25"/>
  <c r="T958" i="25"/>
  <c r="U958" i="25"/>
  <c r="V958" i="25"/>
  <c r="W958" i="25"/>
  <c r="X958" i="25"/>
  <c r="Y958" i="25"/>
  <c r="Z958" i="25"/>
  <c r="AA958" i="25"/>
  <c r="AB958" i="25"/>
  <c r="AC958" i="25"/>
  <c r="AD958" i="25"/>
  <c r="AE958" i="25"/>
  <c r="AF958" i="25"/>
  <c r="AG958" i="25"/>
  <c r="AH958" i="25"/>
  <c r="S959" i="25"/>
  <c r="T959" i="25"/>
  <c r="U959" i="25"/>
  <c r="V959" i="25"/>
  <c r="W959" i="25"/>
  <c r="X959" i="25"/>
  <c r="Y959" i="25"/>
  <c r="Z959" i="25"/>
  <c r="AA959" i="25"/>
  <c r="AB959" i="25"/>
  <c r="AC959" i="25"/>
  <c r="AD959" i="25"/>
  <c r="AE959" i="25"/>
  <c r="AF959" i="25"/>
  <c r="AG959" i="25"/>
  <c r="AH959" i="25"/>
  <c r="S960" i="25"/>
  <c r="T960" i="25"/>
  <c r="U960" i="25"/>
  <c r="V960" i="25"/>
  <c r="W960" i="25"/>
  <c r="X960" i="25"/>
  <c r="Y960" i="25"/>
  <c r="Z960" i="25"/>
  <c r="AA960" i="25"/>
  <c r="AB960" i="25"/>
  <c r="AC960" i="25"/>
  <c r="AD960" i="25"/>
  <c r="AE960" i="25"/>
  <c r="AF960" i="25"/>
  <c r="AG960" i="25"/>
  <c r="AH960" i="25"/>
  <c r="S961" i="25"/>
  <c r="T961" i="25"/>
  <c r="U961" i="25"/>
  <c r="V961" i="25"/>
  <c r="W961" i="25"/>
  <c r="X961" i="25"/>
  <c r="Y961" i="25"/>
  <c r="Z961" i="25"/>
  <c r="AA961" i="25"/>
  <c r="AB961" i="25"/>
  <c r="AC961" i="25"/>
  <c r="AD961" i="25"/>
  <c r="AE961" i="25"/>
  <c r="AF961" i="25"/>
  <c r="AG961" i="25"/>
  <c r="AH961" i="25"/>
  <c r="S962" i="25"/>
  <c r="T962" i="25"/>
  <c r="U962" i="25"/>
  <c r="V962" i="25"/>
  <c r="W962" i="25"/>
  <c r="X962" i="25"/>
  <c r="Y962" i="25"/>
  <c r="Z962" i="25"/>
  <c r="AA962" i="25"/>
  <c r="AB962" i="25"/>
  <c r="AC962" i="25"/>
  <c r="AD962" i="25"/>
  <c r="AE962" i="25"/>
  <c r="AF962" i="25"/>
  <c r="AG962" i="25"/>
  <c r="AH962" i="25"/>
  <c r="S963" i="25"/>
  <c r="T963" i="25"/>
  <c r="U963" i="25"/>
  <c r="V963" i="25"/>
  <c r="W963" i="25"/>
  <c r="X963" i="25"/>
  <c r="Y963" i="25"/>
  <c r="Z963" i="25"/>
  <c r="AA963" i="25"/>
  <c r="AB963" i="25"/>
  <c r="AC963" i="25"/>
  <c r="AD963" i="25"/>
  <c r="AE963" i="25"/>
  <c r="AF963" i="25"/>
  <c r="AG963" i="25"/>
  <c r="AH963" i="25"/>
  <c r="D3" i="24"/>
  <c r="E3" i="24" s="1"/>
  <c r="F3" i="24"/>
  <c r="G3" i="24" s="1"/>
  <c r="H3" i="24"/>
  <c r="I3" i="24" s="1"/>
  <c r="J3" i="24" s="1"/>
  <c r="D4" i="24"/>
  <c r="E4" i="24" s="1"/>
  <c r="F4" i="24"/>
  <c r="H4" i="24"/>
  <c r="D5" i="24"/>
  <c r="E5" i="24" s="1"/>
  <c r="F5" i="24"/>
  <c r="G5" i="24" s="1"/>
  <c r="H5" i="24"/>
  <c r="I5" i="24" s="1"/>
  <c r="J5" i="24" s="1"/>
  <c r="D6" i="24"/>
  <c r="E6" i="24" s="1"/>
  <c r="F6" i="24"/>
  <c r="G6" i="24" s="1"/>
  <c r="H6" i="24"/>
  <c r="R10" i="24"/>
  <c r="E3" i="23"/>
  <c r="F3" i="23" s="1"/>
  <c r="E4" i="23"/>
  <c r="F4" i="23"/>
  <c r="E42" i="21"/>
  <c r="E52" i="21" s="1"/>
  <c r="G4" i="23"/>
  <c r="B27" i="20" s="1"/>
  <c r="E5" i="23"/>
  <c r="F5" i="23" s="1"/>
  <c r="E6" i="23"/>
  <c r="F6" i="23"/>
  <c r="F42" i="21" s="1"/>
  <c r="F52" i="21" s="1"/>
  <c r="H146" i="29"/>
  <c r="H147" i="29"/>
  <c r="H148" i="29"/>
  <c r="H149" i="29" s="1"/>
  <c r="H150" i="29" s="1"/>
  <c r="H151" i="29" s="1"/>
  <c r="H152" i="29" s="1"/>
  <c r="H153" i="29" s="1"/>
  <c r="H154" i="29" s="1"/>
  <c r="H155" i="29" s="1"/>
  <c r="H156" i="29" s="1"/>
  <c r="H157" i="29" s="1"/>
  <c r="H158" i="29" s="1"/>
  <c r="H159" i="29" s="1"/>
  <c r="H160" i="29" s="1"/>
  <c r="H161" i="29" s="1"/>
  <c r="H162" i="29" s="1"/>
  <c r="H163" i="29" s="1"/>
  <c r="H164" i="29" s="1"/>
  <c r="H165" i="29" s="1"/>
  <c r="H166" i="29" s="1"/>
  <c r="H167" i="29" s="1"/>
  <c r="H168" i="29" s="1"/>
  <c r="H169" i="29" s="1"/>
  <c r="H170" i="29" s="1"/>
  <c r="H171" i="29" s="1"/>
  <c r="I4" i="23"/>
  <c r="E43" i="21"/>
  <c r="E53" i="21" s="1"/>
  <c r="H10" i="30"/>
  <c r="H11" i="30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31" i="30" s="1"/>
  <c r="H32" i="30" s="1"/>
  <c r="H33" i="30" s="1"/>
  <c r="H34" i="30" s="1"/>
  <c r="H35" i="30" s="1"/>
  <c r="H36" i="30" s="1"/>
  <c r="H37" i="30" s="1"/>
  <c r="H38" i="30" s="1"/>
  <c r="H39" i="30" s="1"/>
  <c r="H40" i="30" s="1"/>
  <c r="H41" i="30" s="1"/>
  <c r="H42" i="30" s="1"/>
  <c r="H43" i="30" s="1"/>
  <c r="H44" i="30" s="1"/>
  <c r="H45" i="30" s="1"/>
  <c r="H46" i="30" s="1"/>
  <c r="H47" i="30" s="1"/>
  <c r="H48" i="30" s="1"/>
  <c r="H49" i="30" s="1"/>
  <c r="H50" i="30" s="1"/>
  <c r="H51" i="30" s="1"/>
  <c r="H52" i="30" s="1"/>
  <c r="H53" i="30" s="1"/>
  <c r="H54" i="30" s="1"/>
  <c r="H55" i="30" s="1"/>
  <c r="H56" i="30" s="1"/>
  <c r="H57" i="30" s="1"/>
  <c r="H58" i="30" s="1"/>
  <c r="H59" i="30" s="1"/>
  <c r="H60" i="30" s="1"/>
  <c r="H61" i="30" s="1"/>
  <c r="H62" i="30" s="1"/>
  <c r="H63" i="30" s="1"/>
  <c r="H64" i="30" s="1"/>
  <c r="H65" i="30" s="1"/>
  <c r="H66" i="30" s="1"/>
  <c r="H67" i="30" s="1"/>
  <c r="H68" i="30" s="1"/>
  <c r="H69" i="30" s="1"/>
  <c r="H70" i="30" s="1"/>
  <c r="H71" i="30" s="1"/>
  <c r="H72" i="30" s="1"/>
  <c r="H73" i="30" s="1"/>
  <c r="H74" i="30" s="1"/>
  <c r="H75" i="30" s="1"/>
  <c r="H76" i="30" s="1"/>
  <c r="H77" i="30" s="1"/>
  <c r="H78" i="30" s="1"/>
  <c r="H79" i="30" s="1"/>
  <c r="H80" i="30" s="1"/>
  <c r="H4" i="28"/>
  <c r="H5" i="28"/>
  <c r="H6" i="28"/>
  <c r="J4" i="23"/>
  <c r="B28" i="20" s="1"/>
  <c r="G11" i="20" s="1"/>
  <c r="H11" i="20" s="1"/>
  <c r="I11" i="20" s="1"/>
  <c r="J11" i="20" s="1"/>
  <c r="F43" i="21"/>
  <c r="F53" i="21" s="1"/>
  <c r="J6" i="23"/>
  <c r="C28" i="20" s="1"/>
  <c r="H7" i="28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AN765" i="26"/>
  <c r="AN797" i="26"/>
  <c r="AN779" i="26"/>
  <c r="AN743" i="26"/>
  <c r="AN734" i="26"/>
  <c r="AN727" i="26"/>
  <c r="H289" i="31"/>
  <c r="H290" i="31" s="1"/>
  <c r="H291" i="31" s="1"/>
  <c r="H292" i="31" s="1"/>
  <c r="H293" i="31" s="1"/>
  <c r="H294" i="31" s="1"/>
  <c r="H295" i="31" s="1"/>
  <c r="H296" i="31" s="1"/>
  <c r="H297" i="31" s="1"/>
  <c r="H298" i="31" s="1"/>
  <c r="H299" i="31" s="1"/>
  <c r="H300" i="31" s="1"/>
  <c r="H301" i="31" s="1"/>
  <c r="H302" i="31" s="1"/>
  <c r="H303" i="31" s="1"/>
  <c r="H304" i="31" s="1"/>
  <c r="H305" i="31" s="1"/>
  <c r="H306" i="31" s="1"/>
  <c r="H307" i="31" s="1"/>
  <c r="H308" i="31" s="1"/>
  <c r="H309" i="31" s="1"/>
  <c r="H310" i="31" s="1"/>
  <c r="H311" i="31" s="1"/>
  <c r="H312" i="31" s="1"/>
  <c r="H313" i="31" s="1"/>
  <c r="H314" i="31" s="1"/>
  <c r="H315" i="31" s="1"/>
  <c r="H316" i="31" s="1"/>
  <c r="H317" i="31" s="1"/>
  <c r="H318" i="31" s="1"/>
  <c r="H319" i="31" s="1"/>
  <c r="H320" i="31" s="1"/>
  <c r="H321" i="31" s="1"/>
  <c r="H322" i="31" s="1"/>
  <c r="H323" i="31" s="1"/>
  <c r="H324" i="31" s="1"/>
  <c r="H325" i="31" s="1"/>
  <c r="H326" i="31" s="1"/>
  <c r="H327" i="31" s="1"/>
  <c r="H328" i="31" s="1"/>
  <c r="H329" i="31" s="1"/>
  <c r="H330" i="31" s="1"/>
  <c r="H331" i="31" s="1"/>
  <c r="H332" i="31" s="1"/>
  <c r="H333" i="31" s="1"/>
  <c r="H334" i="31" s="1"/>
  <c r="H335" i="31" s="1"/>
  <c r="H336" i="31" s="1"/>
  <c r="H337" i="31" s="1"/>
  <c r="H338" i="31" s="1"/>
  <c r="H339" i="31" s="1"/>
  <c r="H340" i="31" s="1"/>
  <c r="H341" i="31" s="1"/>
  <c r="H342" i="31" s="1"/>
  <c r="H343" i="31" s="1"/>
  <c r="H344" i="31" s="1"/>
  <c r="H345" i="31" s="1"/>
  <c r="H346" i="31" s="1"/>
  <c r="H347" i="31" s="1"/>
  <c r="H348" i="31" s="1"/>
  <c r="H349" i="31" s="1"/>
  <c r="H350" i="31" s="1"/>
  <c r="H351" i="31" s="1"/>
  <c r="H352" i="31" s="1"/>
  <c r="H353" i="31" s="1"/>
  <c r="H354" i="31" s="1"/>
  <c r="H355" i="31" s="1"/>
  <c r="H356" i="31" s="1"/>
  <c r="H357" i="31" s="1"/>
  <c r="H358" i="31" s="1"/>
  <c r="H359" i="31" s="1"/>
  <c r="H360" i="31" s="1"/>
  <c r="H361" i="31" s="1"/>
  <c r="H362" i="31" s="1"/>
  <c r="H363" i="31" s="1"/>
  <c r="H364" i="31" s="1"/>
  <c r="H365" i="31" s="1"/>
  <c r="H366" i="31" s="1"/>
  <c r="H367" i="31" s="1"/>
  <c r="H368" i="31" s="1"/>
  <c r="H369" i="31" s="1"/>
  <c r="H370" i="31" s="1"/>
  <c r="H371" i="31" s="1"/>
  <c r="H372" i="31" s="1"/>
  <c r="H373" i="31" s="1"/>
  <c r="H374" i="31" s="1"/>
  <c r="H375" i="31" s="1"/>
  <c r="H376" i="31" s="1"/>
  <c r="H377" i="31" s="1"/>
  <c r="H378" i="31" s="1"/>
  <c r="H379" i="31" s="1"/>
  <c r="H380" i="31" s="1"/>
  <c r="H381" i="31" s="1"/>
  <c r="H382" i="31" s="1"/>
  <c r="H383" i="31" s="1"/>
  <c r="H384" i="31" s="1"/>
  <c r="H385" i="31" s="1"/>
  <c r="H386" i="31" s="1"/>
  <c r="H387" i="31" s="1"/>
  <c r="H388" i="31" s="1"/>
  <c r="H389" i="31" s="1"/>
  <c r="H390" i="31" s="1"/>
  <c r="H391" i="31" s="1"/>
  <c r="H392" i="31" s="1"/>
  <c r="H393" i="31" s="1"/>
  <c r="H394" i="31" s="1"/>
  <c r="H395" i="31" s="1"/>
  <c r="H396" i="31" s="1"/>
  <c r="H397" i="31" s="1"/>
  <c r="H398" i="31" s="1"/>
  <c r="H399" i="31" s="1"/>
  <c r="H400" i="31" s="1"/>
  <c r="H401" i="31" s="1"/>
  <c r="H402" i="31" s="1"/>
  <c r="H403" i="31" s="1"/>
  <c r="H404" i="31" s="1"/>
  <c r="H405" i="31" s="1"/>
  <c r="H406" i="31" s="1"/>
  <c r="H407" i="31" s="1"/>
  <c r="H408" i="31" s="1"/>
  <c r="H409" i="31" s="1"/>
  <c r="H410" i="31" s="1"/>
  <c r="H411" i="31" s="1"/>
  <c r="H412" i="31" s="1"/>
  <c r="H413" i="31" s="1"/>
  <c r="H414" i="31" s="1"/>
  <c r="H415" i="31" s="1"/>
  <c r="H416" i="31" s="1"/>
  <c r="H417" i="31" s="1"/>
  <c r="H418" i="31" s="1"/>
  <c r="H419" i="31" s="1"/>
  <c r="H420" i="31" s="1"/>
  <c r="H421" i="31" s="1"/>
  <c r="H422" i="31" s="1"/>
  <c r="H423" i="31" s="1"/>
  <c r="H424" i="31" s="1"/>
  <c r="H425" i="31" s="1"/>
  <c r="H426" i="31" s="1"/>
  <c r="H427" i="31" s="1"/>
  <c r="H428" i="31" s="1"/>
  <c r="H429" i="31" s="1"/>
  <c r="H430" i="31" s="1"/>
  <c r="H431" i="31" s="1"/>
  <c r="H432" i="31" s="1"/>
  <c r="H433" i="31" s="1"/>
  <c r="H434" i="31" s="1"/>
  <c r="H435" i="31" s="1"/>
  <c r="H436" i="31" s="1"/>
  <c r="H437" i="31" s="1"/>
  <c r="H438" i="31" s="1"/>
  <c r="H439" i="31" s="1"/>
  <c r="H440" i="31" s="1"/>
  <c r="H441" i="31" s="1"/>
  <c r="H442" i="31" s="1"/>
  <c r="H443" i="31" s="1"/>
  <c r="G6" i="23"/>
  <c r="C27" i="20" s="1"/>
  <c r="AL291" i="26"/>
  <c r="AL244" i="26"/>
  <c r="AL417" i="26"/>
  <c r="AL401" i="26"/>
  <c r="AL685" i="26"/>
  <c r="AL644" i="26"/>
  <c r="AL484" i="26"/>
  <c r="AL446" i="26"/>
  <c r="AL380" i="26"/>
  <c r="AL348" i="26"/>
  <c r="AL268" i="26"/>
  <c r="AL219" i="26"/>
  <c r="AL575" i="26"/>
  <c r="AL526" i="26"/>
  <c r="AL496" i="26"/>
  <c r="AL436" i="26"/>
  <c r="AL407" i="26"/>
  <c r="AL340" i="26"/>
  <c r="AL303" i="26"/>
  <c r="AL284" i="26"/>
  <c r="AL245" i="26"/>
  <c r="AL236" i="26"/>
  <c r="AL224" i="26"/>
  <c r="AL207" i="26"/>
  <c r="AM122" i="26"/>
  <c r="AM100" i="26"/>
  <c r="AM71" i="26"/>
  <c r="AM64" i="26"/>
  <c r="AM60" i="26"/>
  <c r="AL647" i="26"/>
  <c r="AL491" i="26"/>
  <c r="AL452" i="26"/>
  <c r="AL354" i="26"/>
  <c r="AL281" i="26"/>
  <c r="AM125" i="26"/>
  <c r="AN165" i="26"/>
  <c r="AN160" i="26"/>
  <c r="AN140" i="26"/>
  <c r="AM57" i="26"/>
  <c r="AM43" i="26"/>
  <c r="AM32" i="26"/>
  <c r="AM29" i="26"/>
  <c r="AM20" i="26"/>
  <c r="AN168" i="26"/>
  <c r="AN161" i="26"/>
  <c r="AN149" i="26"/>
  <c r="I6" i="24" l="1"/>
  <c r="J6" i="24" s="1"/>
  <c r="K5" i="24"/>
  <c r="G4" i="24"/>
  <c r="K3" i="24"/>
  <c r="H5" i="23"/>
  <c r="I5" i="23" s="1"/>
  <c r="H81" i="30"/>
  <c r="H82" i="30" s="1"/>
  <c r="H83" i="30" s="1"/>
  <c r="H84" i="30" s="1"/>
  <c r="H85" i="30" s="1"/>
  <c r="H86" i="30" s="1"/>
  <c r="H87" i="30" s="1"/>
  <c r="H88" i="30" s="1"/>
  <c r="H89" i="30" s="1"/>
  <c r="H90" i="30" s="1"/>
  <c r="H91" i="30" s="1"/>
  <c r="H92" i="30" s="1"/>
  <c r="H93" i="30" s="1"/>
  <c r="H94" i="30" s="1"/>
  <c r="H95" i="30" s="1"/>
  <c r="H96" i="30" s="1"/>
  <c r="H97" i="30" s="1"/>
  <c r="H98" i="30" s="1"/>
  <c r="H99" i="30" s="1"/>
  <c r="H100" i="30" s="1"/>
  <c r="H101" i="30" s="1"/>
  <c r="H102" i="30" s="1"/>
  <c r="H103" i="30" s="1"/>
  <c r="H104" i="30" s="1"/>
  <c r="H105" i="30" s="1"/>
  <c r="H106" i="30" s="1"/>
  <c r="H107" i="30" s="1"/>
  <c r="H108" i="30" s="1"/>
  <c r="H109" i="30" s="1"/>
  <c r="H110" i="30" s="1"/>
  <c r="H111" i="30" s="1"/>
  <c r="H112" i="30" s="1"/>
  <c r="H113" i="30" s="1"/>
  <c r="H114" i="30" s="1"/>
  <c r="H115" i="30" s="1"/>
  <c r="H116" i="30" s="1"/>
  <c r="H117" i="30" s="1"/>
  <c r="H118" i="30" s="1"/>
  <c r="H119" i="30" s="1"/>
  <c r="H120" i="30" s="1"/>
  <c r="H121" i="30" s="1"/>
  <c r="H122" i="30" s="1"/>
  <c r="H123" i="30" s="1"/>
  <c r="H124" i="30" s="1"/>
  <c r="H125" i="30" s="1"/>
  <c r="H126" i="30" s="1"/>
  <c r="H127" i="30" s="1"/>
  <c r="H128" i="30" s="1"/>
  <c r="H129" i="30" s="1"/>
  <c r="H130" i="30" s="1"/>
  <c r="H131" i="30" s="1"/>
  <c r="H132" i="30" s="1"/>
  <c r="H133" i="30" s="1"/>
  <c r="H134" i="30" s="1"/>
  <c r="H135" i="30" s="1"/>
  <c r="H136" i="30" s="1"/>
  <c r="H137" i="30" s="1"/>
  <c r="H138" i="30" s="1"/>
  <c r="H139" i="30" s="1"/>
  <c r="H140" i="30" s="1"/>
  <c r="H141" i="30" s="1"/>
  <c r="H142" i="30" s="1"/>
  <c r="H143" i="30" s="1"/>
  <c r="H144" i="30" s="1"/>
  <c r="H145" i="30" s="1"/>
  <c r="H146" i="30" s="1"/>
  <c r="H147" i="30" s="1"/>
  <c r="H148" i="30" s="1"/>
  <c r="H149" i="30" s="1"/>
  <c r="H150" i="30" s="1"/>
  <c r="H151" i="30" s="1"/>
  <c r="D51" i="21"/>
  <c r="K6" i="24"/>
  <c r="H3" i="23"/>
  <c r="I3" i="23" s="1"/>
  <c r="H21" i="28"/>
  <c r="H22" i="28" s="1"/>
  <c r="H23" i="28" s="1"/>
  <c r="H24" i="28" s="1"/>
  <c r="H25" i="28" s="1"/>
  <c r="H26" i="28" s="1"/>
  <c r="H27" i="28" s="1"/>
  <c r="H28" i="28" s="1"/>
  <c r="H29" i="28" s="1"/>
  <c r="H30" i="28" s="1"/>
  <c r="H31" i="28" s="1"/>
  <c r="H32" i="28" s="1"/>
  <c r="H33" i="28" s="1"/>
  <c r="H34" i="28" s="1"/>
  <c r="F38" i="21"/>
  <c r="F48" i="21" s="1"/>
  <c r="G5" i="23"/>
  <c r="C24" i="20" s="1"/>
  <c r="E38" i="21"/>
  <c r="E48" i="21" s="1"/>
  <c r="D48" i="21" s="1"/>
  <c r="G3" i="23"/>
  <c r="B24" i="20" s="1"/>
  <c r="I4" i="24"/>
  <c r="J4" i="24" s="1"/>
  <c r="D53" i="21"/>
  <c r="AL780" i="26"/>
  <c r="AL728" i="26"/>
  <c r="AK637" i="26"/>
  <c r="AO781" i="26"/>
  <c r="AK780" i="26"/>
  <c r="AR768" i="26"/>
  <c r="AN767" i="26"/>
  <c r="AK673" i="26"/>
  <c r="AQ602" i="26"/>
  <c r="AN581" i="26"/>
  <c r="AO559" i="26"/>
  <c r="AN555" i="26"/>
  <c r="AM699" i="26"/>
  <c r="AL689" i="26"/>
  <c r="AN611" i="26"/>
  <c r="AL558" i="26"/>
  <c r="AK523" i="26"/>
  <c r="AK457" i="26"/>
  <c r="AM787" i="26"/>
  <c r="AL621" i="26"/>
  <c r="AM601" i="26"/>
  <c r="AL591" i="26"/>
  <c r="AN794" i="26"/>
  <c r="AN774" i="26"/>
  <c r="AK699" i="26"/>
  <c r="AL794" i="26"/>
  <c r="AK800" i="26"/>
  <c r="AK794" i="26"/>
  <c r="AL722" i="26"/>
  <c r="AM638" i="26"/>
  <c r="G10" i="20"/>
  <c r="H10" i="20" s="1"/>
  <c r="I10" i="20" s="1"/>
  <c r="J10" i="20" s="1"/>
  <c r="D52" i="21"/>
  <c r="AR701" i="26"/>
  <c r="AR649" i="26"/>
  <c r="AQ643" i="26"/>
  <c r="AQ623" i="26"/>
  <c r="AP586" i="26"/>
  <c r="AM807" i="26"/>
  <c r="AK739" i="26"/>
  <c r="AM674" i="26"/>
  <c r="AN648" i="26"/>
  <c r="AM622" i="26"/>
  <c r="AK595" i="26"/>
  <c r="AL572" i="26"/>
  <c r="AL752" i="26"/>
  <c r="AN716" i="26"/>
  <c r="AL622" i="26"/>
  <c r="AK807" i="26"/>
  <c r="AP717" i="26"/>
  <c r="AP633" i="26"/>
  <c r="AM632" i="26"/>
  <c r="AQ617" i="26"/>
  <c r="AR577" i="26"/>
  <c r="AM814" i="26"/>
  <c r="AM694" i="26"/>
  <c r="AK632" i="26"/>
  <c r="AK772" i="26"/>
  <c r="AP760" i="26"/>
  <c r="AN759" i="26"/>
  <c r="AP747" i="26"/>
  <c r="AN746" i="26"/>
  <c r="AL733" i="26"/>
  <c r="AO695" i="26"/>
  <c r="AM668" i="26"/>
  <c r="AK642" i="26"/>
  <c r="D5" i="22"/>
  <c r="E5" i="22" s="1"/>
  <c r="F37" i="21" s="1"/>
  <c r="F47" i="21" s="1"/>
  <c r="AL801" i="26"/>
  <c r="AL759" i="26"/>
  <c r="AL746" i="26"/>
  <c r="AL710" i="26"/>
  <c r="AL678" i="26"/>
  <c r="AK668" i="26"/>
  <c r="AK616" i="26"/>
  <c r="AM740" i="26"/>
  <c r="AL596" i="26"/>
  <c r="AM808" i="26"/>
  <c r="AM766" i="26"/>
  <c r="AK740" i="26"/>
  <c r="AM606" i="26"/>
  <c r="AP809" i="26"/>
  <c r="AL808" i="26"/>
  <c r="AO767" i="26"/>
  <c r="AO754" i="26"/>
  <c r="AM643" i="26"/>
  <c r="AO591" i="26"/>
  <c r="AO581" i="26"/>
  <c r="AQ774" i="26"/>
  <c r="AK766" i="26"/>
  <c r="AK753" i="26"/>
  <c r="AQ735" i="26"/>
  <c r="AR680" i="26"/>
  <c r="AR628" i="26"/>
  <c r="AO601" i="26"/>
  <c r="AQ816" i="26"/>
  <c r="AL786" i="26"/>
  <c r="AM773" i="26"/>
  <c r="AM734" i="26"/>
  <c r="AN669" i="26"/>
  <c r="AN653" i="26"/>
  <c r="AR618" i="26"/>
  <c r="AM600" i="26"/>
  <c r="AP568" i="26"/>
  <c r="D3" i="22"/>
  <c r="E3" i="22" s="1"/>
  <c r="E37" i="21" s="1"/>
  <c r="E47" i="21" s="1"/>
  <c r="AP816" i="26"/>
  <c r="AM815" i="26"/>
  <c r="AO774" i="26"/>
  <c r="AR761" i="26"/>
  <c r="AN695" i="26"/>
  <c r="AP680" i="26"/>
  <c r="AN679" i="26"/>
  <c r="AP654" i="26"/>
  <c r="AN627" i="26"/>
  <c r="AM617" i="26"/>
  <c r="AO728" i="26"/>
  <c r="AR612" i="26"/>
  <c r="AO596" i="26"/>
  <c r="AP544" i="26"/>
  <c r="AQ537" i="26"/>
  <c r="AR633" i="26"/>
  <c r="AO586" i="26"/>
  <c r="AO544" i="26"/>
  <c r="AP735" i="26"/>
  <c r="AQ701" i="26"/>
  <c r="AP690" i="26"/>
  <c r="AO612" i="26"/>
  <c r="AL716" i="26"/>
  <c r="AK694" i="26"/>
  <c r="AN576" i="26"/>
  <c r="AK722" i="26"/>
  <c r="AQ645" i="26"/>
  <c r="AM576" i="26"/>
  <c r="AL551" i="26"/>
  <c r="AL530" i="26"/>
  <c r="AM460" i="26"/>
  <c r="AQ756" i="26"/>
  <c r="AK663" i="26"/>
  <c r="AN638" i="26"/>
  <c r="AR619" i="26"/>
  <c r="AM591" i="26"/>
  <c r="AO583" i="26"/>
  <c r="AK567" i="26"/>
  <c r="AN563" i="26"/>
  <c r="AN501" i="26"/>
  <c r="AK689" i="26"/>
  <c r="AM669" i="26"/>
  <c r="AK648" i="26"/>
  <c r="AL643" i="26"/>
  <c r="AL617" i="26"/>
  <c r="AN559" i="26"/>
  <c r="AQ731" i="26"/>
  <c r="AN680" i="26"/>
  <c r="AO676" i="26"/>
  <c r="AQ661" i="26"/>
  <c r="AQ656" i="26"/>
  <c r="AO598" i="26"/>
  <c r="AK572" i="26"/>
  <c r="AO565" i="26"/>
  <c r="AL501" i="26"/>
  <c r="AL741" i="26"/>
  <c r="AP697" i="26"/>
  <c r="AP687" i="26"/>
  <c r="AQ682" i="26"/>
  <c r="AP635" i="26"/>
  <c r="AQ604" i="26"/>
  <c r="AN602" i="26"/>
  <c r="AL548" i="26"/>
  <c r="AN541" i="26"/>
  <c r="AM473" i="26"/>
  <c r="AK559" i="26"/>
  <c r="AM541" i="26"/>
  <c r="AM748" i="26"/>
  <c r="AN597" i="26"/>
  <c r="AM577" i="26"/>
  <c r="AL541" i="26"/>
  <c r="AQ715" i="26"/>
  <c r="AO703" i="26"/>
  <c r="AR688" i="26"/>
  <c r="AO651" i="26"/>
  <c r="AQ566" i="26"/>
  <c r="AN531" i="26"/>
  <c r="AM707" i="26"/>
  <c r="AK675" i="26"/>
  <c r="AL564" i="26"/>
  <c r="AN560" i="26"/>
  <c r="AL552" i="26"/>
  <c r="AL629" i="26"/>
  <c r="AN624" i="26"/>
  <c r="AN583" i="26"/>
  <c r="AL573" i="26"/>
  <c r="AM518" i="26"/>
  <c r="AP727" i="26"/>
  <c r="AK696" i="26"/>
  <c r="AL686" i="26"/>
  <c r="AL681" i="26"/>
  <c r="AO662" i="26"/>
  <c r="AL634" i="26"/>
  <c r="AQ605" i="26"/>
  <c r="AL603" i="26"/>
  <c r="AM583" i="26"/>
  <c r="AP571" i="26"/>
  <c r="AL556" i="26"/>
  <c r="AP543" i="26"/>
  <c r="AN542" i="26"/>
  <c r="AN512" i="26"/>
  <c r="AM578" i="26"/>
  <c r="AL535" i="26"/>
  <c r="AL512" i="26"/>
  <c r="AO704" i="26"/>
  <c r="AK702" i="26"/>
  <c r="AK650" i="26"/>
  <c r="AO585" i="26"/>
  <c r="AK542" i="26"/>
  <c r="AK535" i="26"/>
  <c r="AP716" i="26"/>
  <c r="AQ658" i="26"/>
  <c r="AQ632" i="26"/>
  <c r="AP580" i="26"/>
  <c r="AP383" i="26"/>
  <c r="AO710" i="26"/>
  <c r="AK708" i="26"/>
  <c r="AL687" i="26"/>
  <c r="AQ684" i="26"/>
  <c r="AM682" i="26"/>
  <c r="AQ648" i="26"/>
  <c r="AL630" i="26"/>
  <c r="AN625" i="26"/>
  <c r="AO611" i="26"/>
  <c r="AR591" i="26"/>
  <c r="AM574" i="26"/>
  <c r="AP551" i="26"/>
  <c r="AP530" i="26"/>
  <c r="AQ674" i="26"/>
  <c r="AO663" i="26"/>
  <c r="AK661" i="26"/>
  <c r="AN646" i="26"/>
  <c r="AN641" i="26"/>
  <c r="AR606" i="26"/>
  <c r="AL604" i="26"/>
  <c r="AQ572" i="26"/>
  <c r="AM561" i="26"/>
  <c r="AR555" i="26"/>
  <c r="AO689" i="26"/>
  <c r="AP674" i="26"/>
  <c r="AQ669" i="26"/>
  <c r="AP622" i="26"/>
  <c r="AP596" i="26"/>
  <c r="AQ586" i="26"/>
  <c r="AP572" i="26"/>
  <c r="AQ563" i="26"/>
  <c r="AQ555" i="26"/>
  <c r="AR537" i="26"/>
  <c r="AN639" i="26"/>
  <c r="AK506" i="26"/>
  <c r="AM432" i="26"/>
  <c r="AL419" i="26"/>
  <c r="AQ414" i="26"/>
  <c r="AK406" i="26"/>
  <c r="AM370" i="26"/>
  <c r="AL347" i="26"/>
  <c r="AM478" i="26"/>
  <c r="AM469" i="26"/>
  <c r="AN465" i="26"/>
  <c r="AM457" i="26"/>
  <c r="AL432" i="26"/>
  <c r="AM413" i="26"/>
  <c r="AL370" i="26"/>
  <c r="AL393" i="26"/>
  <c r="AN524" i="26"/>
  <c r="AK482" i="26"/>
  <c r="AN426" i="26"/>
  <c r="AN400" i="26"/>
  <c r="AK393" i="26"/>
  <c r="AP681" i="26"/>
  <c r="AL492" i="26"/>
  <c r="AK465" i="26"/>
  <c r="AN450" i="26"/>
  <c r="AN439" i="26"/>
  <c r="AM426" i="26"/>
  <c r="AL364" i="26"/>
  <c r="AN303" i="26"/>
  <c r="AN502" i="26"/>
  <c r="AK492" i="26"/>
  <c r="AM439" i="26"/>
  <c r="AL400" i="26"/>
  <c r="AP521" i="26"/>
  <c r="AP485" i="26"/>
  <c r="AR472" i="26"/>
  <c r="AR459" i="26"/>
  <c r="AN407" i="26"/>
  <c r="AK400" i="26"/>
  <c r="AM319" i="26"/>
  <c r="AO538" i="26"/>
  <c r="AL536" i="26"/>
  <c r="AN479" i="26"/>
  <c r="AQ459" i="26"/>
  <c r="AL358" i="26"/>
  <c r="AK341" i="26"/>
  <c r="AM548" i="26"/>
  <c r="AM479" i="26"/>
  <c r="AP472" i="26"/>
  <c r="AN458" i="26"/>
  <c r="AM387" i="26"/>
  <c r="AK358" i="26"/>
  <c r="AN493" i="26"/>
  <c r="AL479" i="26"/>
  <c r="AO476" i="26"/>
  <c r="AL474" i="26"/>
  <c r="AO463" i="26"/>
  <c r="AM458" i="26"/>
  <c r="AL387" i="26"/>
  <c r="AM313" i="26"/>
  <c r="AL313" i="26"/>
  <c r="AK394" i="26"/>
  <c r="AM555" i="26"/>
  <c r="AN509" i="26"/>
  <c r="AK471" i="26"/>
  <c r="AK451" i="26"/>
  <c r="AN440" i="26"/>
  <c r="AN427" i="26"/>
  <c r="AK411" i="26"/>
  <c r="AL381" i="26"/>
  <c r="AN342" i="26"/>
  <c r="AL307" i="26"/>
  <c r="AK475" i="26"/>
  <c r="AK462" i="26"/>
  <c r="AM440" i="26"/>
  <c r="AM427" i="26"/>
  <c r="AK352" i="26"/>
  <c r="AM499" i="26"/>
  <c r="AL489" i="26"/>
  <c r="AL427" i="26"/>
  <c r="AK424" i="26"/>
  <c r="AN336" i="26"/>
  <c r="AL499" i="26"/>
  <c r="AL444" i="26"/>
  <c r="AM336" i="26"/>
  <c r="AK515" i="26"/>
  <c r="AK499" i="26"/>
  <c r="AN459" i="26"/>
  <c r="AM418" i="26"/>
  <c r="AN298" i="26"/>
  <c r="AN285" i="26"/>
  <c r="AL550" i="26"/>
  <c r="AK544" i="26"/>
  <c r="AK485" i="26"/>
  <c r="AM472" i="26"/>
  <c r="AM459" i="26"/>
  <c r="AM431" i="26"/>
  <c r="AL418" i="26"/>
  <c r="AL405" i="26"/>
  <c r="AK388" i="26"/>
  <c r="AL527" i="26"/>
  <c r="AM510" i="26"/>
  <c r="AQ507" i="26"/>
  <c r="AR497" i="26"/>
  <c r="AL472" i="26"/>
  <c r="AL459" i="26"/>
  <c r="AN452" i="26"/>
  <c r="AL431" i="26"/>
  <c r="AM412" i="26"/>
  <c r="AK405" i="26"/>
  <c r="AN353" i="26"/>
  <c r="AP507" i="26"/>
  <c r="AK472" i="26"/>
  <c r="AP453" i="26"/>
  <c r="AK431" i="26"/>
  <c r="AM330" i="26"/>
  <c r="AN308" i="26"/>
  <c r="AN618" i="26"/>
  <c r="AL579" i="26"/>
  <c r="AN495" i="26"/>
  <c r="AM456" i="26"/>
  <c r="AO453" i="26"/>
  <c r="AN434" i="26"/>
  <c r="AO426" i="26"/>
  <c r="AN425" i="26"/>
  <c r="AK412" i="26"/>
  <c r="AN376" i="26"/>
  <c r="AQ542" i="26"/>
  <c r="AN486" i="26"/>
  <c r="AQ470" i="26"/>
  <c r="AN464" i="26"/>
  <c r="AK452" i="26"/>
  <c r="AO439" i="26"/>
  <c r="AR436" i="26"/>
  <c r="AM425" i="26"/>
  <c r="AK382" i="26"/>
  <c r="AM376" i="26"/>
  <c r="AK330" i="26"/>
  <c r="AL324" i="26"/>
  <c r="AN226" i="26"/>
  <c r="AK381" i="26"/>
  <c r="AM298" i="26"/>
  <c r="AL273" i="26"/>
  <c r="AN185" i="26"/>
  <c r="AN289" i="26"/>
  <c r="AN471" i="26"/>
  <c r="AO396" i="26"/>
  <c r="AO361" i="26"/>
  <c r="AQ350" i="26"/>
  <c r="AP295" i="26"/>
  <c r="AP257" i="26"/>
  <c r="AL342" i="26"/>
  <c r="AK319" i="26"/>
  <c r="AM281" i="26"/>
  <c r="AN277" i="26"/>
  <c r="AK266" i="26"/>
  <c r="AM256" i="26"/>
  <c r="AL252" i="26"/>
  <c r="AL388" i="26"/>
  <c r="AN377" i="26"/>
  <c r="AM371" i="26"/>
  <c r="AN337" i="26"/>
  <c r="AK285" i="26"/>
  <c r="AN170" i="26"/>
  <c r="AM354" i="26"/>
  <c r="AK281" i="26"/>
  <c r="AK249" i="26"/>
  <c r="AK205" i="26"/>
  <c r="AR357" i="26"/>
  <c r="AP334" i="26"/>
  <c r="AN290" i="26"/>
  <c r="AN243" i="26"/>
  <c r="AO368" i="26"/>
  <c r="AL326" i="26"/>
  <c r="AR292" i="26"/>
  <c r="AO287" i="26"/>
  <c r="AK274" i="26"/>
  <c r="AK395" i="26"/>
  <c r="AK360" i="26"/>
  <c r="AM349" i="26"/>
  <c r="AK343" i="26"/>
  <c r="AN315" i="26"/>
  <c r="AL294" i="26"/>
  <c r="AN278" i="26"/>
  <c r="AK260" i="26"/>
  <c r="AN250" i="26"/>
  <c r="AM378" i="26"/>
  <c r="AL246" i="26"/>
  <c r="AM206" i="26"/>
  <c r="AN409" i="26"/>
  <c r="AN356" i="26"/>
  <c r="AL333" i="26"/>
  <c r="AM322" i="26"/>
  <c r="AN316" i="26"/>
  <c r="AL305" i="26"/>
  <c r="AN268" i="26"/>
  <c r="AP444" i="26"/>
  <c r="AK367" i="26"/>
  <c r="AL350" i="26"/>
  <c r="AK305" i="26"/>
  <c r="AK295" i="26"/>
  <c r="AK254" i="26"/>
  <c r="AL165" i="26"/>
  <c r="AN385" i="26"/>
  <c r="AM275" i="26"/>
  <c r="AN261" i="26"/>
  <c r="AK422" i="26"/>
  <c r="AM416" i="26"/>
  <c r="AN287" i="26"/>
  <c r="AM216" i="26"/>
  <c r="AN190" i="26"/>
  <c r="AQ348" i="26"/>
  <c r="AN301" i="26"/>
  <c r="AM137" i="26"/>
  <c r="AR371" i="26"/>
  <c r="AR331" i="26"/>
  <c r="AK328" i="26"/>
  <c r="AP285" i="26"/>
  <c r="AP281" i="26"/>
  <c r="AK261" i="26"/>
  <c r="AN231" i="26"/>
  <c r="AL190" i="26"/>
  <c r="AN392" i="26"/>
  <c r="AQ365" i="26"/>
  <c r="AN363" i="26"/>
  <c r="AM357" i="26"/>
  <c r="AN323" i="26"/>
  <c r="AO308" i="26"/>
  <c r="AP256" i="26"/>
  <c r="AL210" i="26"/>
  <c r="AR465" i="26"/>
  <c r="AO382" i="26"/>
  <c r="AK374" i="26"/>
  <c r="AM312" i="26"/>
  <c r="AM292" i="26"/>
  <c r="AN280" i="26"/>
  <c r="AR263" i="26"/>
  <c r="AO256" i="26"/>
  <c r="AL443" i="26"/>
  <c r="AL312" i="26"/>
  <c r="AR299" i="26"/>
  <c r="AL292" i="26"/>
  <c r="AO277" i="26"/>
  <c r="AK248" i="26"/>
  <c r="AL195" i="26"/>
  <c r="AN145" i="26"/>
  <c r="AN125" i="26"/>
  <c r="AQ251" i="26"/>
  <c r="AN249" i="26"/>
  <c r="AR208" i="26"/>
  <c r="AP197" i="26"/>
  <c r="AN98" i="26"/>
  <c r="AK62" i="26"/>
  <c r="AN237" i="26"/>
  <c r="AM201" i="26"/>
  <c r="AM180" i="26"/>
  <c r="AM153" i="26"/>
  <c r="AL125" i="26"/>
  <c r="AK101" i="26"/>
  <c r="AK243" i="26"/>
  <c r="AP218" i="26"/>
  <c r="AL216" i="26"/>
  <c r="AR203" i="26"/>
  <c r="AR163" i="26"/>
  <c r="AO79" i="26"/>
  <c r="AM166" i="26"/>
  <c r="AK153" i="26"/>
  <c r="AK111" i="26"/>
  <c r="AM95" i="26"/>
  <c r="AN105" i="26"/>
  <c r="AN89" i="26"/>
  <c r="AO270" i="26"/>
  <c r="AN244" i="26"/>
  <c r="AM186" i="26"/>
  <c r="AK166" i="26"/>
  <c r="AQ147" i="26"/>
  <c r="AM92" i="26"/>
  <c r="AK207" i="26"/>
  <c r="AO178" i="26"/>
  <c r="AP127" i="26"/>
  <c r="AQ97" i="26"/>
  <c r="AQ80" i="26"/>
  <c r="AN76" i="26"/>
  <c r="AK44" i="26"/>
  <c r="AQ265" i="26"/>
  <c r="AN263" i="26"/>
  <c r="AK227" i="26"/>
  <c r="AL202" i="26"/>
  <c r="AM158" i="26"/>
  <c r="AM146" i="26"/>
  <c r="AN126" i="26"/>
  <c r="AR230" i="26"/>
  <c r="AO224" i="26"/>
  <c r="AR215" i="26"/>
  <c r="AK202" i="26"/>
  <c r="AQ164" i="26"/>
  <c r="AM257" i="26"/>
  <c r="AM172" i="26"/>
  <c r="AN167" i="26"/>
  <c r="AK158" i="26"/>
  <c r="AN208" i="26"/>
  <c r="AN139" i="26"/>
  <c r="AL112" i="26"/>
  <c r="AN106" i="26"/>
  <c r="AO225" i="26"/>
  <c r="AN214" i="26"/>
  <c r="AM193" i="26"/>
  <c r="AM163" i="26"/>
  <c r="AM159" i="26"/>
  <c r="AM151" i="26"/>
  <c r="AK139" i="26"/>
  <c r="AL90" i="26"/>
  <c r="AK276" i="26"/>
  <c r="AM214" i="26"/>
  <c r="AM173" i="26"/>
  <c r="AM131" i="26"/>
  <c r="AK103" i="26"/>
  <c r="AQ231" i="26"/>
  <c r="AM147" i="26"/>
  <c r="AO190" i="26"/>
  <c r="AL188" i="26"/>
  <c r="AQ175" i="26"/>
  <c r="AL168" i="26"/>
  <c r="AQ141" i="26"/>
  <c r="AK131" i="26"/>
  <c r="AR108" i="26"/>
  <c r="AN271" i="26"/>
  <c r="AK178" i="26"/>
  <c r="AP175" i="26"/>
  <c r="AK168" i="26"/>
  <c r="AO153" i="26"/>
  <c r="AQ149" i="26"/>
  <c r="AK147" i="26"/>
  <c r="AL127" i="26"/>
  <c r="AN110" i="26"/>
  <c r="AO285" i="26"/>
  <c r="AL283" i="26"/>
  <c r="AL235" i="26"/>
  <c r="AO221" i="26"/>
  <c r="AQ196" i="26"/>
  <c r="AM194" i="26"/>
  <c r="AP166" i="26"/>
  <c r="AN152" i="26"/>
  <c r="AR250" i="26"/>
  <c r="AK219" i="26"/>
  <c r="AP196" i="26"/>
  <c r="AP129" i="26"/>
  <c r="AR202" i="26"/>
  <c r="AQ138" i="26"/>
  <c r="AK220" i="26"/>
  <c r="AL209" i="26"/>
  <c r="AR161" i="26"/>
  <c r="AQ140" i="26"/>
  <c r="AK138" i="26"/>
  <c r="AR135" i="26"/>
  <c r="AQ105" i="26"/>
  <c r="AN90" i="26"/>
  <c r="AL76" i="26"/>
  <c r="AP30" i="26"/>
  <c r="AN8" i="26"/>
  <c r="AO4" i="26"/>
  <c r="AO64" i="26"/>
  <c r="AN63" i="26"/>
  <c r="AO43" i="26"/>
  <c r="AK41" i="26"/>
  <c r="AP38" i="26"/>
  <c r="AL8" i="26"/>
  <c r="AM3" i="26"/>
  <c r="AL118" i="26"/>
  <c r="AM104" i="26"/>
  <c r="AK90" i="26"/>
  <c r="AL71" i="26"/>
  <c r="AM63" i="26"/>
  <c r="AP51" i="26"/>
  <c r="AN50" i="26"/>
  <c r="AK29" i="26"/>
  <c r="AL24" i="26"/>
  <c r="AK8" i="26"/>
  <c r="AO229" i="26"/>
  <c r="AK221" i="26"/>
  <c r="AQ173" i="26"/>
  <c r="AP167" i="26"/>
  <c r="AR78" i="26"/>
  <c r="AL50" i="26"/>
  <c r="AM42" i="26"/>
  <c r="AM21" i="26"/>
  <c r="AQ106" i="26"/>
  <c r="AP92" i="26"/>
  <c r="AQ70" i="26"/>
  <c r="AR23" i="26"/>
  <c r="AK160" i="26"/>
  <c r="AO152" i="26"/>
  <c r="AK145" i="26"/>
  <c r="AQ132" i="26"/>
  <c r="AO126" i="26"/>
  <c r="AO70" i="26"/>
  <c r="AN30" i="26"/>
  <c r="AN22" i="26"/>
  <c r="AM17" i="26"/>
  <c r="AP121" i="26"/>
  <c r="AM110" i="26"/>
  <c r="AR98" i="26"/>
  <c r="AL96" i="26"/>
  <c r="AL91" i="26"/>
  <c r="AR84" i="26"/>
  <c r="AL82" i="26"/>
  <c r="AR44" i="26"/>
  <c r="AQ36" i="26"/>
  <c r="AO23" i="26"/>
  <c r="AM22" i="26"/>
  <c r="AL9" i="26"/>
  <c r="AL100" i="26"/>
  <c r="AQ98" i="26"/>
  <c r="AQ84" i="26"/>
  <c r="AO52" i="26"/>
  <c r="AP36" i="26"/>
  <c r="AK17" i="26"/>
  <c r="AR112" i="26"/>
  <c r="AK110" i="26"/>
  <c r="AP98" i="26"/>
  <c r="AP84" i="26"/>
  <c r="AL69" i="26"/>
  <c r="AR66" i="26"/>
  <c r="AM56" i="26"/>
  <c r="AP44" i="26"/>
  <c r="AO36" i="26"/>
  <c r="AK30" i="26"/>
  <c r="AK22" i="26"/>
  <c r="AQ112" i="26"/>
  <c r="AL56" i="26"/>
  <c r="AM51" i="26"/>
  <c r="AL43" i="26"/>
  <c r="F12" i="21"/>
  <c r="F13" i="21" s="1"/>
  <c r="F14" i="21" s="1"/>
  <c r="AR29" i="26"/>
  <c r="AR16" i="26"/>
  <c r="H12" i="21"/>
  <c r="I12" i="21"/>
  <c r="AP16" i="26"/>
  <c r="AR3" i="26"/>
  <c r="Z40" i="21"/>
  <c r="AP71" i="26"/>
  <c r="AQ24" i="26"/>
  <c r="AO11" i="26"/>
  <c r="AL48" i="26"/>
  <c r="AN2" i="26"/>
  <c r="AM152" i="26"/>
  <c r="AO133" i="26"/>
  <c r="AO118" i="26"/>
  <c r="AK78" i="26"/>
  <c r="AM70" i="26"/>
  <c r="AN65" i="26"/>
  <c r="AP63" i="26"/>
  <c r="AQ50" i="26"/>
  <c r="AQ45" i="26"/>
  <c r="AM31" i="26"/>
  <c r="AL15" i="26"/>
  <c r="AM10" i="26"/>
  <c r="AO104" i="26"/>
  <c r="AO63" i="26"/>
  <c r="AP50" i="26"/>
  <c r="AQ37" i="26"/>
  <c r="G12" i="21"/>
  <c r="AR77" i="26"/>
  <c r="AL75" i="26"/>
  <c r="AN62" i="26"/>
  <c r="AM49" i="26"/>
  <c r="AO37" i="26"/>
  <c r="AM36" i="26"/>
  <c r="AM28" i="26"/>
  <c r="AL174" i="26"/>
  <c r="AK57" i="26"/>
  <c r="AQ119" i="26"/>
  <c r="AR91" i="26"/>
  <c r="AP77" i="26"/>
  <c r="AR17" i="26"/>
  <c r="AR9" i="26"/>
  <c r="I13" i="21" l="1"/>
  <c r="I14" i="21" s="1"/>
  <c r="H13" i="21"/>
  <c r="H14" i="21" s="1"/>
  <c r="G13" i="21"/>
  <c r="G14" i="21" s="1"/>
  <c r="D47" i="21"/>
  <c r="H8" i="21" s="1"/>
  <c r="H9" i="21" s="1"/>
  <c r="G7" i="20"/>
  <c r="H7" i="20" s="1"/>
  <c r="I7" i="20" s="1"/>
  <c r="J7" i="20" s="1"/>
  <c r="J3" i="23"/>
  <c r="B25" i="20" s="1"/>
  <c r="E39" i="21"/>
  <c r="E49" i="21" s="1"/>
  <c r="F39" i="21"/>
  <c r="F49" i="21" s="1"/>
  <c r="J5" i="23"/>
  <c r="C25" i="20" s="1"/>
  <c r="K4" i="24"/>
  <c r="D49" i="21" l="1"/>
  <c r="G8" i="21"/>
  <c r="G9" i="21" s="1"/>
  <c r="I8" i="21"/>
  <c r="I9" i="21" s="1"/>
  <c r="I10" i="21" s="1"/>
  <c r="F8" i="21"/>
  <c r="F9" i="21" s="1"/>
  <c r="F10" i="21" s="1"/>
  <c r="H10" i="21"/>
  <c r="G8" i="20"/>
  <c r="H8" i="20" s="1"/>
  <c r="I8" i="20" s="1"/>
  <c r="J8" i="20" s="1"/>
  <c r="G10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Costs are included in costs of heat exchangers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HAreas" type="6" refreshedVersion="4" background="1" saveData="1">
    <textPr codePage="65001" sourceFile="C:\Program Files (x86)\ArcGIS\Desktop10.1\Stefan\DHexpansion\DHAreas.txt" comma="1">
      <textFields count="32"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NextToDHAreas" type="6" refreshedVersion="4" background="1" saveData="1">
    <textPr codePage="65001" sourceFile="C:\Program Files (x86)\ArcGIS\Desktop10.1\Stefan\DHexpansion\NextToDHAreas.txt" comma="1">
      <textFields count="39"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<sst xmlns="http://schemas.openxmlformats.org/spreadsheetml/2006/main" count="8211" uniqueCount="1031">
  <si>
    <t>~TFM_INS</t>
  </si>
  <si>
    <t>TimeSlice</t>
  </si>
  <si>
    <t>LimType</t>
  </si>
  <si>
    <t>Attribute</t>
  </si>
  <si>
    <t>Year</t>
  </si>
  <si>
    <t>Pset_PN</t>
  </si>
  <si>
    <t>DKW</t>
  </si>
  <si>
    <t>DKE</t>
  </si>
  <si>
    <t>DHPIPEHETCE1</t>
  </si>
  <si>
    <t>DHPIPEHETCN1</t>
  </si>
  <si>
    <t>DHPIPEHETCN2</t>
  </si>
  <si>
    <t>DHPIPEHETDE1</t>
  </si>
  <si>
    <t>DHPIPEHETDN1</t>
  </si>
  <si>
    <t>DHPIPEHETDN2</t>
  </si>
  <si>
    <t>NCAP_COST</t>
  </si>
  <si>
    <t>Buildings in Next-to-DH areas - step 2</t>
  </si>
  <si>
    <t>Buildings in Next-to-DH areas - step 1</t>
  </si>
  <si>
    <t>Buildings within DH areas</t>
  </si>
  <si>
    <t>Costs are in MDKK/MW</t>
  </si>
  <si>
    <t xml:space="preserve">CAP_BND </t>
  </si>
  <si>
    <t>CF</t>
  </si>
  <si>
    <t>Decentral</t>
  </si>
  <si>
    <t>Central</t>
  </si>
  <si>
    <t>West</t>
  </si>
  <si>
    <t>East</t>
  </si>
  <si>
    <t>Costs (MDKK)</t>
  </si>
  <si>
    <t>Potential (MW)</t>
  </si>
  <si>
    <t>Potential (GWh)</t>
  </si>
  <si>
    <t>Costs 2 (MDKK/MW)</t>
  </si>
  <si>
    <t>Potential 2 (MW)</t>
  </si>
  <si>
    <t>Potential 2 (GWh)</t>
  </si>
  <si>
    <t>Costs 1 (MDKK/MW)</t>
  </si>
  <si>
    <t>Potential 1 (MW)</t>
  </si>
  <si>
    <t>Potential 1 (GWh)</t>
  </si>
  <si>
    <t>point 1 (MWh)</t>
  </si>
  <si>
    <t>Multistorey</t>
  </si>
  <si>
    <t>Detached</t>
  </si>
  <si>
    <t>Spec_InvC_pip+HE (MDKK/MW)</t>
  </si>
  <si>
    <t>Spec_inv_cost_HE (MDKK/MW)</t>
  </si>
  <si>
    <t>Inv_costs_HE (MDKK)</t>
  </si>
  <si>
    <t>Spec_inv_cost_conn_pipes (MDKK/MW)</t>
  </si>
  <si>
    <t>Inv_costs_conn_pipes (MDKK)</t>
  </si>
  <si>
    <t>Aarhus</t>
  </si>
  <si>
    <t>Veddelev</t>
  </si>
  <si>
    <t>Billund</t>
  </si>
  <si>
    <t>Søndersø</t>
  </si>
  <si>
    <t>Oddense</t>
  </si>
  <si>
    <t>Ølstykke-Stenløse</t>
  </si>
  <si>
    <t>Varde</t>
  </si>
  <si>
    <t>Voldum</t>
  </si>
  <si>
    <t>Astrup</t>
  </si>
  <si>
    <t>Tejn</t>
  </si>
  <si>
    <t>Jerup</t>
  </si>
  <si>
    <t>Holstebro</t>
  </si>
  <si>
    <t>Humble</t>
  </si>
  <si>
    <t>Store Darum</t>
  </si>
  <si>
    <t>Vejle</t>
  </si>
  <si>
    <t>Vemb</t>
  </si>
  <si>
    <t>Strølille</t>
  </si>
  <si>
    <t>Roskilde</t>
  </si>
  <si>
    <t>Birketved</t>
  </si>
  <si>
    <t>Rødbyhavn</t>
  </si>
  <si>
    <t>Langebæk</t>
  </si>
  <si>
    <t>Sulsted</t>
  </si>
  <si>
    <t>Koldby</t>
  </si>
  <si>
    <t>Jebjerg</t>
  </si>
  <si>
    <t>Sorterup</t>
  </si>
  <si>
    <t>Middelfart</t>
  </si>
  <si>
    <t>Hostrup</t>
  </si>
  <si>
    <t>Hadsten</t>
  </si>
  <si>
    <t>Brenderup</t>
  </si>
  <si>
    <t>Lekkende</t>
  </si>
  <si>
    <t>Radstrup</t>
  </si>
  <si>
    <t>Høruphav</t>
  </si>
  <si>
    <t>Hjørring</t>
  </si>
  <si>
    <t>Søllested</t>
  </si>
  <si>
    <t>Støvring</t>
  </si>
  <si>
    <t>Storvorde</t>
  </si>
  <si>
    <t>Ørbæk</t>
  </si>
  <si>
    <t>Laanshøj</t>
  </si>
  <si>
    <t>Viborg</t>
  </si>
  <si>
    <t>Holeby</t>
  </si>
  <si>
    <t>Sønderby</t>
  </si>
  <si>
    <t>Holbæk</t>
  </si>
  <si>
    <t>Vildbjerg</t>
  </si>
  <si>
    <t>Marielyst Strandpark</t>
  </si>
  <si>
    <t>Tjæreby</t>
  </si>
  <si>
    <t>Stubbekøbing</t>
  </si>
  <si>
    <t>Lynghuse</t>
  </si>
  <si>
    <t>Guldborg</t>
  </si>
  <si>
    <t>Skelby</t>
  </si>
  <si>
    <t>Menstrup</t>
  </si>
  <si>
    <t>Idestrup</t>
  </si>
  <si>
    <t>Væggerløse</t>
  </si>
  <si>
    <t>Horreby</t>
  </si>
  <si>
    <t>Hasselø By</t>
  </si>
  <si>
    <t>Toreby</t>
  </si>
  <si>
    <t>Korselitse</t>
  </si>
  <si>
    <t>Horbelev</t>
  </si>
  <si>
    <t>Gedser</t>
  </si>
  <si>
    <t>Systofte Skovby</t>
  </si>
  <si>
    <t>Sakskøbing</t>
  </si>
  <si>
    <t>Nordbyen</t>
  </si>
  <si>
    <t>Hasselø Plantage</t>
  </si>
  <si>
    <t>Store Damme</t>
  </si>
  <si>
    <t>Mandemarke</t>
  </si>
  <si>
    <t>Kettinge</t>
  </si>
  <si>
    <t>Nørre Alslev</t>
  </si>
  <si>
    <t>Sundby</t>
  </si>
  <si>
    <t>Hunseby</t>
  </si>
  <si>
    <t>Kalvehave</t>
  </si>
  <si>
    <t>Stokkemarke</t>
  </si>
  <si>
    <t>Revshale</t>
  </si>
  <si>
    <t>Rødby</t>
  </si>
  <si>
    <t>Tappernøje</t>
  </si>
  <si>
    <t>Mogenstrup</t>
  </si>
  <si>
    <t>Vordingborg</t>
  </si>
  <si>
    <t>Bækkeskov</t>
  </si>
  <si>
    <t>Toksværd</t>
  </si>
  <si>
    <t>Frederiksberg</t>
  </si>
  <si>
    <t>Kirke Stillinge</t>
  </si>
  <si>
    <t>Slagelse</t>
  </si>
  <si>
    <t>Nørre Asmindrup</t>
  </si>
  <si>
    <t>Skælskør</t>
  </si>
  <si>
    <t>Kalundborg</t>
  </si>
  <si>
    <t>Skribjerg</t>
  </si>
  <si>
    <t>Årby</t>
  </si>
  <si>
    <t>Favrbjerg</t>
  </si>
  <si>
    <t>Vipperød</t>
  </si>
  <si>
    <t>Hagested</t>
  </si>
  <si>
    <t>Sorø</t>
  </si>
  <si>
    <t>Halsted</t>
  </si>
  <si>
    <t>Næstved</t>
  </si>
  <si>
    <t>Hyllinge</t>
  </si>
  <si>
    <t>Fensmark</t>
  </si>
  <si>
    <t>Dalmose</t>
  </si>
  <si>
    <t>Tornemark</t>
  </si>
  <si>
    <t>Vig</t>
  </si>
  <si>
    <t>Højby</t>
  </si>
  <si>
    <t>Tuse</t>
  </si>
  <si>
    <t>Engelstrup</t>
  </si>
  <si>
    <t>Moseby</t>
  </si>
  <si>
    <t>Dianalund</t>
  </si>
  <si>
    <t>Korsør</t>
  </si>
  <si>
    <t>Ubby</t>
  </si>
  <si>
    <t>Høng</t>
  </si>
  <si>
    <t>Svebølle</t>
  </si>
  <si>
    <t>Grevinge</t>
  </si>
  <si>
    <t>Spangsbro</t>
  </si>
  <si>
    <t>Mørkøv</t>
  </si>
  <si>
    <t>Føllenslev</t>
  </si>
  <si>
    <t>Rørby</t>
  </si>
  <si>
    <t>Faxe</t>
  </si>
  <si>
    <t>Strøby</t>
  </si>
  <si>
    <t>Gadstrup</t>
  </si>
  <si>
    <t>Hårlev</t>
  </si>
  <si>
    <t>Køge</t>
  </si>
  <si>
    <t>Haslev</t>
  </si>
  <si>
    <t>Meløse</t>
  </si>
  <si>
    <t>Risø Huse</t>
  </si>
  <si>
    <t>Svogerslev</t>
  </si>
  <si>
    <t>Herrestrup</t>
  </si>
  <si>
    <t>Skuldelev</t>
  </si>
  <si>
    <t>Landerslev</t>
  </si>
  <si>
    <t>Kyndby Huse</t>
  </si>
  <si>
    <t>Nørresundby</t>
  </si>
  <si>
    <t>Aalborg</t>
  </si>
  <si>
    <t>Hillerød</t>
  </si>
  <si>
    <t>Kokkedal</t>
  </si>
  <si>
    <t>Karsebæk Huse</t>
  </si>
  <si>
    <t>Stærhøj</t>
  </si>
  <si>
    <t>Gilleleje</t>
  </si>
  <si>
    <t>Grindsted</t>
  </si>
  <si>
    <t>Nøvling</t>
  </si>
  <si>
    <t>Bonderup</t>
  </si>
  <si>
    <t>Ferslev</t>
  </si>
  <si>
    <t>Uggerhalne</t>
  </si>
  <si>
    <t>Vestbjerg</t>
  </si>
  <si>
    <t>Store Lyngby</t>
  </si>
  <si>
    <t>Hundested</t>
  </si>
  <si>
    <t>Brederød</t>
  </si>
  <si>
    <t>Præstbro</t>
  </si>
  <si>
    <t>Skævinge</t>
  </si>
  <si>
    <t>Frederiksværk</t>
  </si>
  <si>
    <t>Gerlev</t>
  </si>
  <si>
    <t>Skibby</t>
  </si>
  <si>
    <t>Slangerup</t>
  </si>
  <si>
    <t>Jægerspris</t>
  </si>
  <si>
    <t>Humlebæk</t>
  </si>
  <si>
    <t>Fredensborg</t>
  </si>
  <si>
    <t>Farum</t>
  </si>
  <si>
    <t>Gørløse</t>
  </si>
  <si>
    <t>Ellidshøj</t>
  </si>
  <si>
    <t>Gammel Skørping</t>
  </si>
  <si>
    <t>Birkerød</t>
  </si>
  <si>
    <t>Skagen</t>
  </si>
  <si>
    <t>Thorshøj</t>
  </si>
  <si>
    <t>Fjellerad</t>
  </si>
  <si>
    <t>Vaarst</t>
  </si>
  <si>
    <t>Hareskovby</t>
  </si>
  <si>
    <t>Vadum</t>
  </si>
  <si>
    <t>Vester Hjermitslev</t>
  </si>
  <si>
    <t>Rørbæk</t>
  </si>
  <si>
    <t>Vegger</t>
  </si>
  <si>
    <t>Sønderholm</t>
  </si>
  <si>
    <t>Sebbersund</t>
  </si>
  <si>
    <t>Suldrup</t>
  </si>
  <si>
    <t>Nysum</t>
  </si>
  <si>
    <t>Øster Hornum</t>
  </si>
  <si>
    <t>Kølby</t>
  </si>
  <si>
    <t>Ingstrup</t>
  </si>
  <si>
    <t>Trørød</t>
  </si>
  <si>
    <t>Bakholm</t>
  </si>
  <si>
    <t>Hundelev</t>
  </si>
  <si>
    <t>Søllerød</t>
  </si>
  <si>
    <t>Skodsborg</t>
  </si>
  <si>
    <t>Nærum</t>
  </si>
  <si>
    <t>Farstrup</t>
  </si>
  <si>
    <t>Rønbjerg Huse</t>
  </si>
  <si>
    <t>Overlade</t>
  </si>
  <si>
    <t>Ranum</t>
  </si>
  <si>
    <t>Hobro</t>
  </si>
  <si>
    <t>Bjergby</t>
  </si>
  <si>
    <t>Tovbro</t>
  </si>
  <si>
    <t>Vittrup</t>
  </si>
  <si>
    <t>Frederikssund</t>
  </si>
  <si>
    <t>Langager</t>
  </si>
  <si>
    <t>Lørslev</t>
  </si>
  <si>
    <t>Sønderlev</t>
  </si>
  <si>
    <t>Gammel Vennebjerg</t>
  </si>
  <si>
    <t>Gjurup</t>
  </si>
  <si>
    <t>Lønstrup</t>
  </si>
  <si>
    <t>Vennebjerg</t>
  </si>
  <si>
    <t>Hirtshals</t>
  </si>
  <si>
    <t>Tversted</t>
  </si>
  <si>
    <t>Tornby</t>
  </si>
  <si>
    <t>Gistrup</t>
  </si>
  <si>
    <t>Klarup</t>
  </si>
  <si>
    <t>Langholt</t>
  </si>
  <si>
    <t>Hou</t>
  </si>
  <si>
    <t>Bælum</t>
  </si>
  <si>
    <t>Veddum</t>
  </si>
  <si>
    <t>Hals</t>
  </si>
  <si>
    <t>Kongerslev</t>
  </si>
  <si>
    <t>Skelund</t>
  </si>
  <si>
    <t>Bindslev</t>
  </si>
  <si>
    <t>Sindal</t>
  </si>
  <si>
    <t>Lendum</t>
  </si>
  <si>
    <t>Hørby</t>
  </si>
  <si>
    <t>Tårs</t>
  </si>
  <si>
    <t>Aars</t>
  </si>
  <si>
    <t>Haverslev</t>
  </si>
  <si>
    <t>Stae</t>
  </si>
  <si>
    <t>Vester Hassing</t>
  </si>
  <si>
    <t>Gandrup</t>
  </si>
  <si>
    <t>Ulsted</t>
  </si>
  <si>
    <t>Vodskov</t>
  </si>
  <si>
    <t>Dybvad</t>
  </si>
  <si>
    <t>Als</t>
  </si>
  <si>
    <t>Sæby</t>
  </si>
  <si>
    <t>Østervrå</t>
  </si>
  <si>
    <t>Dronninglund</t>
  </si>
  <si>
    <t>Voerså</t>
  </si>
  <si>
    <t>Vrå</t>
  </si>
  <si>
    <t>Agersted</t>
  </si>
  <si>
    <t>Klokkerholm</t>
  </si>
  <si>
    <t>Tylstrup</t>
  </si>
  <si>
    <t>Saltum</t>
  </si>
  <si>
    <t>Hallund</t>
  </si>
  <si>
    <t>Flauenskjold</t>
  </si>
  <si>
    <t>Hornum</t>
  </si>
  <si>
    <t>Løkken</t>
  </si>
  <si>
    <t>Pandrup</t>
  </si>
  <si>
    <t>Gjøl</t>
  </si>
  <si>
    <t>Frejlev</t>
  </si>
  <si>
    <t>Kås</t>
  </si>
  <si>
    <t>Fjerritslev</t>
  </si>
  <si>
    <t>Skovsgård</t>
  </si>
  <si>
    <t>Vindblæs</t>
  </si>
  <si>
    <t>Svenstrup</t>
  </si>
  <si>
    <t>Arentsminde</t>
  </si>
  <si>
    <t>Halvrimmen</t>
  </si>
  <si>
    <t>Vebbestrup</t>
  </si>
  <si>
    <t>Visborg</t>
  </si>
  <si>
    <t>Ravnkilde</t>
  </si>
  <si>
    <t>Valsgård</t>
  </si>
  <si>
    <t>Blenstrup</t>
  </si>
  <si>
    <t>Rebild</t>
  </si>
  <si>
    <t>Skørping</t>
  </si>
  <si>
    <t>Terndrup</t>
  </si>
  <si>
    <t>Mou</t>
  </si>
  <si>
    <t>Nibe</t>
  </si>
  <si>
    <t>Nørager</t>
  </si>
  <si>
    <t>Gammel Hvam</t>
  </si>
  <si>
    <t>Vammen</t>
  </si>
  <si>
    <t>Foulum</t>
  </si>
  <si>
    <t>Tømmerby</t>
  </si>
  <si>
    <t>Klim</t>
  </si>
  <si>
    <t>Brund</t>
  </si>
  <si>
    <t>Østerild</t>
  </si>
  <si>
    <t>Sjørring</t>
  </si>
  <si>
    <t>Snedsted</t>
  </si>
  <si>
    <t>Farsø</t>
  </si>
  <si>
    <t>Løgstør</t>
  </si>
  <si>
    <t>Brodal</t>
  </si>
  <si>
    <t>Lem</t>
  </si>
  <si>
    <t>Ramsing</t>
  </si>
  <si>
    <t>Højslev Stationsby</t>
  </si>
  <si>
    <t>Hvalpsund</t>
  </si>
  <si>
    <t>Gedsted</t>
  </si>
  <si>
    <t>Løvel</t>
  </si>
  <si>
    <t>Hvam Stationsby</t>
  </si>
  <si>
    <t>Løgstrup</t>
  </si>
  <si>
    <t>Aalestrup</t>
  </si>
  <si>
    <t>Klejtrup</t>
  </si>
  <si>
    <t>Hammershøj</t>
  </si>
  <si>
    <t>Vesløs</t>
  </si>
  <si>
    <t>Hillerslev</t>
  </si>
  <si>
    <t>Bjerget</t>
  </si>
  <si>
    <t>Tranum</t>
  </si>
  <si>
    <t>Vester Torup</t>
  </si>
  <si>
    <t>Nytorp</t>
  </si>
  <si>
    <t>Bedsted</t>
  </si>
  <si>
    <t>Ræhr</t>
  </si>
  <si>
    <t>Tise</t>
  </si>
  <si>
    <t>Karup</t>
  </si>
  <si>
    <t>Ulbjerg</t>
  </si>
  <si>
    <t>Ørum</t>
  </si>
  <si>
    <t>Bjerringbro</t>
  </si>
  <si>
    <t>Ulstrup</t>
  </si>
  <si>
    <t>Skals</t>
  </si>
  <si>
    <t>Tebstrup</t>
  </si>
  <si>
    <t>Brørup</t>
  </si>
  <si>
    <t>Ans</t>
  </si>
  <si>
    <t>Salten Skov</t>
  </si>
  <si>
    <t>Ry</t>
  </si>
  <si>
    <t>Uggelhuse</t>
  </si>
  <si>
    <t>Vivild</t>
  </si>
  <si>
    <t>Hvidsten</t>
  </si>
  <si>
    <t>Øster Hurup</t>
  </si>
  <si>
    <t>Ramten</t>
  </si>
  <si>
    <t>Fjellerup</t>
  </si>
  <si>
    <t>Glesborg</t>
  </si>
  <si>
    <t>Gassum</t>
  </si>
  <si>
    <t>Auning</t>
  </si>
  <si>
    <t>Stenvad</t>
  </si>
  <si>
    <t>Ørsted</t>
  </si>
  <si>
    <t>Mørke</t>
  </si>
  <si>
    <t>Allingåbro</t>
  </si>
  <si>
    <t>Mesballe</t>
  </si>
  <si>
    <t>Nimtofte</t>
  </si>
  <si>
    <t>Gjerlev</t>
  </si>
  <si>
    <t>Rostrup</t>
  </si>
  <si>
    <t>Oue</t>
  </si>
  <si>
    <t>Hadsund</t>
  </si>
  <si>
    <t>Ålum</t>
  </si>
  <si>
    <t>Laurbjerg</t>
  </si>
  <si>
    <t>Hårby</t>
  </si>
  <si>
    <t>Skanderborg</t>
  </si>
  <si>
    <t>Thorsø</t>
  </si>
  <si>
    <t>Tisvilde</t>
  </si>
  <si>
    <t>Dalstrup</t>
  </si>
  <si>
    <t>Voldby</t>
  </si>
  <si>
    <t>Gjerrild</t>
  </si>
  <si>
    <t>Havndal</t>
  </si>
  <si>
    <t>Toubro</t>
  </si>
  <si>
    <t>Væth</t>
  </si>
  <si>
    <t>Trustrup</t>
  </si>
  <si>
    <t>Kolind</t>
  </si>
  <si>
    <t>Rosmus</t>
  </si>
  <si>
    <t>Glatved</t>
  </si>
  <si>
    <t>Grenaa</t>
  </si>
  <si>
    <t>Birkeby</t>
  </si>
  <si>
    <t>Skive</t>
  </si>
  <si>
    <t>Balling</t>
  </si>
  <si>
    <t>Rødding</t>
  </si>
  <si>
    <t>Grønbjerg</t>
  </si>
  <si>
    <t>Nørre Vorupør</t>
  </si>
  <si>
    <t>Vestervig</t>
  </si>
  <si>
    <t>Videbæk</t>
  </si>
  <si>
    <t>Klinkby</t>
  </si>
  <si>
    <t>Hurup</t>
  </si>
  <si>
    <t>Bremdal</t>
  </si>
  <si>
    <t>Nørre Nissum</t>
  </si>
  <si>
    <t>Frederiks</t>
  </si>
  <si>
    <t>Silkeborg</t>
  </si>
  <si>
    <t>Kjellerup</t>
  </si>
  <si>
    <t>Fårvang</t>
  </si>
  <si>
    <t>Ramme</t>
  </si>
  <si>
    <t>Movstgårde</t>
  </si>
  <si>
    <t>Struer</t>
  </si>
  <si>
    <t>Strovstrup</t>
  </si>
  <si>
    <t>Ulfborg</t>
  </si>
  <si>
    <t>Hogager</t>
  </si>
  <si>
    <t>Nørre Felding</t>
  </si>
  <si>
    <t>Sønder Nissum</t>
  </si>
  <si>
    <t>Hjerm</t>
  </si>
  <si>
    <t>Spjald</t>
  </si>
  <si>
    <t>Thorsminde</t>
  </si>
  <si>
    <t>Borbjerg</t>
  </si>
  <si>
    <t>Skave</t>
  </si>
  <si>
    <t>Tim</t>
  </si>
  <si>
    <t>Bækmarksbro</t>
  </si>
  <si>
    <t>Bøvlingbjerg</t>
  </si>
  <si>
    <t>Tulstrup</t>
  </si>
  <si>
    <t>Rødkærsbro</t>
  </si>
  <si>
    <t>Ørnhøj</t>
  </si>
  <si>
    <t>Kibæk</t>
  </si>
  <si>
    <t>Gullestrup</t>
  </si>
  <si>
    <t>Havnstrup</t>
  </si>
  <si>
    <t>Kølkær</t>
  </si>
  <si>
    <t>Studsgård</t>
  </si>
  <si>
    <t>Høgild</t>
  </si>
  <si>
    <t>Skjern</t>
  </si>
  <si>
    <t>Troldhede</t>
  </si>
  <si>
    <t>Herning</t>
  </si>
  <si>
    <t>Ådum</t>
  </si>
  <si>
    <t>Hemmet</t>
  </si>
  <si>
    <t>Arnborg</t>
  </si>
  <si>
    <t>Blåhøj</t>
  </si>
  <si>
    <t>Gammel Blåhøj</t>
  </si>
  <si>
    <t>Sinding</t>
  </si>
  <si>
    <t>Simmelkær</t>
  </si>
  <si>
    <t>Kølvrå</t>
  </si>
  <si>
    <t>Sevel</t>
  </si>
  <si>
    <t>Hodsager</t>
  </si>
  <si>
    <t>Ikast</t>
  </si>
  <si>
    <t>Isenvad</t>
  </si>
  <si>
    <t>Fasterholt</t>
  </si>
  <si>
    <t>Sønder Bjert</t>
  </si>
  <si>
    <t>Kolding</t>
  </si>
  <si>
    <t>Juelsminde</t>
  </si>
  <si>
    <t>Horsens</t>
  </si>
  <si>
    <t>Rask Mølle</t>
  </si>
  <si>
    <t>Uldum</t>
  </si>
  <si>
    <t>Tørring</t>
  </si>
  <si>
    <t>Thyregod</t>
  </si>
  <si>
    <t>Gammel Rye</t>
  </si>
  <si>
    <t>Fruering</t>
  </si>
  <si>
    <t>Jelling</t>
  </si>
  <si>
    <t>Skibet</t>
  </si>
  <si>
    <t>Ilskov</t>
  </si>
  <si>
    <t>Nørre Snede</t>
  </si>
  <si>
    <t>Hårup</t>
  </si>
  <si>
    <t>Bredsten</t>
  </si>
  <si>
    <t>Hedensted</t>
  </si>
  <si>
    <t>Øster Åbølling</t>
  </si>
  <si>
    <t>Ribe</t>
  </si>
  <si>
    <t>Roager</t>
  </si>
  <si>
    <t>Ejstrupholm</t>
  </si>
  <si>
    <t>Sønder Felding</t>
  </si>
  <si>
    <t>Give</t>
  </si>
  <si>
    <t>Skovlund</t>
  </si>
  <si>
    <t>Ølgod</t>
  </si>
  <si>
    <t>Tistrup</t>
  </si>
  <si>
    <t>Ansager</t>
  </si>
  <si>
    <t>Brande</t>
  </si>
  <si>
    <t>Esbjerg</t>
  </si>
  <si>
    <t>Ravnsbjerg</t>
  </si>
  <si>
    <t>Vester Nebel</t>
  </si>
  <si>
    <t>Skads</t>
  </si>
  <si>
    <t>Andrup</t>
  </si>
  <si>
    <t>Askov</t>
  </si>
  <si>
    <t>Tjæreborg</t>
  </si>
  <si>
    <t>Egebæk</t>
  </si>
  <si>
    <t>Alslev</t>
  </si>
  <si>
    <t>Tarp</t>
  </si>
  <si>
    <t>Sig</t>
  </si>
  <si>
    <t>Outrup</t>
  </si>
  <si>
    <t>Hvide Sande</t>
  </si>
  <si>
    <t>Vorbasse</t>
  </si>
  <si>
    <t>Hejnsvig</t>
  </si>
  <si>
    <t>Egtved</t>
  </si>
  <si>
    <t>Styrt-om</t>
  </si>
  <si>
    <t>Hammelev</t>
  </si>
  <si>
    <t>Sønderborg</t>
  </si>
  <si>
    <t>Tandslet</t>
  </si>
  <si>
    <t>Dybbøl</t>
  </si>
  <si>
    <t>Gørding</t>
  </si>
  <si>
    <t>Rødekro</t>
  </si>
  <si>
    <t>Lundsbjerg</t>
  </si>
  <si>
    <t>Aabenraa</t>
  </si>
  <si>
    <t>Holsted</t>
  </si>
  <si>
    <t>Vejen</t>
  </si>
  <si>
    <t>Vamdrup</t>
  </si>
  <si>
    <t>Lunderskov</t>
  </si>
  <si>
    <t>Frifelt</t>
  </si>
  <si>
    <t>Hovslund Stationsby</t>
  </si>
  <si>
    <t>Fynshav</t>
  </si>
  <si>
    <t>Hostrupskov</t>
  </si>
  <si>
    <t>Løjt Kirkeby</t>
  </si>
  <si>
    <t>Genner</t>
  </si>
  <si>
    <t>Hellevad</t>
  </si>
  <si>
    <t>Kliplev</t>
  </si>
  <si>
    <t>Haderslev</t>
  </si>
  <si>
    <t>Toftlund</t>
  </si>
  <si>
    <t>Felsted</t>
  </si>
  <si>
    <t>Marstrup</t>
  </si>
  <si>
    <t>Vojens</t>
  </si>
  <si>
    <t>Bramming</t>
  </si>
  <si>
    <t>Løgumkloster</t>
  </si>
  <si>
    <t>Skærbæk</t>
  </si>
  <si>
    <t>Højer</t>
  </si>
  <si>
    <t>Brøns</t>
  </si>
  <si>
    <t>Rejsby</t>
  </si>
  <si>
    <t>Tønder</t>
  </si>
  <si>
    <t>Hjordkær</t>
  </si>
  <si>
    <t>Lysabild</t>
  </si>
  <si>
    <t>Guderup</t>
  </si>
  <si>
    <t>Gråsten</t>
  </si>
  <si>
    <t>Nordborg</t>
  </si>
  <si>
    <t>Broager</t>
  </si>
  <si>
    <t>Mejlby</t>
  </si>
  <si>
    <t>Ryomgård</t>
  </si>
  <si>
    <t>Mellerup</t>
  </si>
  <si>
    <t>Ringsø</t>
  </si>
  <si>
    <t>Langkastrup</t>
  </si>
  <si>
    <t>Assentoft</t>
  </si>
  <si>
    <t>Mariager</t>
  </si>
  <si>
    <t>Værum</t>
  </si>
  <si>
    <t>Bording</t>
  </si>
  <si>
    <t>Langå</t>
  </si>
  <si>
    <t>Thorsager</t>
  </si>
  <si>
    <t>Hadbjerg</t>
  </si>
  <si>
    <t>Nørre Galten</t>
  </si>
  <si>
    <t>Hammel</t>
  </si>
  <si>
    <t>Haderup</t>
  </si>
  <si>
    <t>Gjern</t>
  </si>
  <si>
    <t>Stoholm</t>
  </si>
  <si>
    <t>Sandved</t>
  </si>
  <si>
    <t>Nordenbro</t>
  </si>
  <si>
    <t>Søndenbro</t>
  </si>
  <si>
    <t>Fodslette</t>
  </si>
  <si>
    <t>Rørsløkke</t>
  </si>
  <si>
    <t>Magleby</t>
  </si>
  <si>
    <t>Tryggelev</t>
  </si>
  <si>
    <t>Hesselbjerg</t>
  </si>
  <si>
    <t>Svendborg</t>
  </si>
  <si>
    <t>Espe</t>
  </si>
  <si>
    <t>Tullebølle</t>
  </si>
  <si>
    <t>Rudkøbing</t>
  </si>
  <si>
    <t>Hannebjerg Huse</t>
  </si>
  <si>
    <t>Gislev</t>
  </si>
  <si>
    <t>Ryslinge</t>
  </si>
  <si>
    <t>Flakkebjerg</t>
  </si>
  <si>
    <t>Nyborg</t>
  </si>
  <si>
    <t>Ferritslev</t>
  </si>
  <si>
    <t>Nonnebo</t>
  </si>
  <si>
    <t>Sølvbjerg</t>
  </si>
  <si>
    <t>Rynkeby</t>
  </si>
  <si>
    <t>Hersnap</t>
  </si>
  <si>
    <t>Salby</t>
  </si>
  <si>
    <t>Stubberup</t>
  </si>
  <si>
    <t>Dalby</t>
  </si>
  <si>
    <t>Skårup</t>
  </si>
  <si>
    <t>Glamsbjerg</t>
  </si>
  <si>
    <t>Øster Hæsinge</t>
  </si>
  <si>
    <t>Tommerup Stationsby</t>
  </si>
  <si>
    <t>Ullerslev</t>
  </si>
  <si>
    <t>Ellehuse</t>
  </si>
  <si>
    <t>Kværndrup</t>
  </si>
  <si>
    <t>Gudme</t>
  </si>
  <si>
    <t>Ringe</t>
  </si>
  <si>
    <t>Ollerup</t>
  </si>
  <si>
    <t>Haarby</t>
  </si>
  <si>
    <t>Nørre Aaby</t>
  </si>
  <si>
    <t>Tommerup</t>
  </si>
  <si>
    <t>Assens</t>
  </si>
  <si>
    <t>Vejlgårde</t>
  </si>
  <si>
    <t>Brovst</t>
  </si>
  <si>
    <t>Brønderslev</t>
  </si>
  <si>
    <t>Aabybro</t>
  </si>
  <si>
    <t>Feldborg</t>
  </si>
  <si>
    <t>Øster Brønderslev</t>
  </si>
  <si>
    <t>Asaa</t>
  </si>
  <si>
    <t>Tarm</t>
  </si>
  <si>
    <t>Idom</t>
  </si>
  <si>
    <t>Jerslev</t>
  </si>
  <si>
    <t>Hjallerup</t>
  </si>
  <si>
    <t>Filskov</t>
  </si>
  <si>
    <t>Vejby</t>
  </si>
  <si>
    <t>Helsinge</t>
  </si>
  <si>
    <t>Østerby</t>
  </si>
  <si>
    <t>Ringkøbing</t>
  </si>
  <si>
    <t>Sunds</t>
  </si>
  <si>
    <t>Aulum</t>
  </si>
  <si>
    <t>Arden</t>
  </si>
  <si>
    <t>Vinderup</t>
  </si>
  <si>
    <t>Stenderup</t>
  </si>
  <si>
    <t>Snertinge</t>
  </si>
  <si>
    <t>Lohals</t>
  </si>
  <si>
    <t>Fuglebjerg</t>
  </si>
  <si>
    <t>Søndbjerg</t>
  </si>
  <si>
    <t>Nakskov</t>
  </si>
  <si>
    <t>Nysted</t>
  </si>
  <si>
    <t>Oksbøl</t>
  </si>
  <si>
    <t>Sønder Omme</t>
  </si>
  <si>
    <t>Padborg</t>
  </si>
  <si>
    <t>Tvis</t>
  </si>
  <si>
    <t>Martofte</t>
  </si>
  <si>
    <t>Jyderup</t>
  </si>
  <si>
    <t>Havneby</t>
  </si>
  <si>
    <t>Augustenborg</t>
  </si>
  <si>
    <t>Stenstrup</t>
  </si>
  <si>
    <t>Nørre Broby</t>
  </si>
  <si>
    <t>Voster</t>
  </si>
  <si>
    <t>Faaborg</t>
  </si>
  <si>
    <t>Ærøskøbing</t>
  </si>
  <si>
    <t>Store Rise</t>
  </si>
  <si>
    <t>Taastrup</t>
  </si>
  <si>
    <t>Solrød Strand</t>
  </si>
  <si>
    <t>Galten</t>
  </si>
  <si>
    <t>Allinge-Sandvig</t>
  </si>
  <si>
    <t>Sønder Vedby Skovhuse</t>
  </si>
  <si>
    <t>Præstø</t>
  </si>
  <si>
    <t>Lobbæk</t>
  </si>
  <si>
    <t>Stege</t>
  </si>
  <si>
    <t>Svaneke</t>
  </si>
  <si>
    <t>Aakirkeby</t>
  </si>
  <si>
    <t>Knudsker</t>
  </si>
  <si>
    <t>Rønne</t>
  </si>
  <si>
    <t>Østermarie</t>
  </si>
  <si>
    <t>København</t>
  </si>
  <si>
    <t>Kastrup</t>
  </si>
  <si>
    <t>Østbirk</t>
  </si>
  <si>
    <t>Engesvang</t>
  </si>
  <si>
    <t>Frederiksdal</t>
  </si>
  <si>
    <t>Hedehusene</t>
  </si>
  <si>
    <t>Nykøbing M</t>
  </si>
  <si>
    <t>Krunderup</t>
  </si>
  <si>
    <t>Ejby</t>
  </si>
  <si>
    <t>Langeskov</t>
  </si>
  <si>
    <t>Viby</t>
  </si>
  <si>
    <t>Jystrup</t>
  </si>
  <si>
    <t>Borup</t>
  </si>
  <si>
    <t>Kirke Hvalsø</t>
  </si>
  <si>
    <t>Klemensker</t>
  </si>
  <si>
    <t>Store Merløse</t>
  </si>
  <si>
    <t>Terslev</t>
  </si>
  <si>
    <t>Klejnsmedhuse</t>
  </si>
  <si>
    <t>Ørslev</t>
  </si>
  <si>
    <t>Havdrup</t>
  </si>
  <si>
    <t>Gammel Kalvehave</t>
  </si>
  <si>
    <t>Greve Strand</t>
  </si>
  <si>
    <t>Nivå</t>
  </si>
  <si>
    <t>Virum</t>
  </si>
  <si>
    <t>Holte</t>
  </si>
  <si>
    <t>Helsingør</t>
  </si>
  <si>
    <t>Hellebæk</t>
  </si>
  <si>
    <t>Ugelbølle</t>
  </si>
  <si>
    <t>Rønde</t>
  </si>
  <si>
    <t>Gurre</t>
  </si>
  <si>
    <t>Spidsbjerg</t>
  </si>
  <si>
    <t>Hørsholm</t>
  </si>
  <si>
    <t>Horserød</t>
  </si>
  <si>
    <t>Ny Hammersholt</t>
  </si>
  <si>
    <t>Græsted</t>
  </si>
  <si>
    <t>Nykøbing S</t>
  </si>
  <si>
    <t>Ølsted</t>
  </si>
  <si>
    <t>Slagslunde</t>
  </si>
  <si>
    <t>Brøndby Strand</t>
  </si>
  <si>
    <t>Strøby Egede</t>
  </si>
  <si>
    <t>Frederikshavn</t>
  </si>
  <si>
    <t>Hornbæk</t>
  </si>
  <si>
    <t>Blovstrød</t>
  </si>
  <si>
    <t>Taarbæk</t>
  </si>
  <si>
    <t>Mikkelborg</t>
  </si>
  <si>
    <t>Tikøb</t>
  </si>
  <si>
    <t>Fortunen</t>
  </si>
  <si>
    <t>Raadvad</t>
  </si>
  <si>
    <t>Ringsted</t>
  </si>
  <si>
    <t>Albertslund</t>
  </si>
  <si>
    <t>Gladsaxe</t>
  </si>
  <si>
    <t>Herlev</t>
  </si>
  <si>
    <t>Kongens Lyngby</t>
  </si>
  <si>
    <t>Gentofte</t>
  </si>
  <si>
    <t>Tune</t>
  </si>
  <si>
    <t>Hasle</t>
  </si>
  <si>
    <t>Nexø</t>
  </si>
  <si>
    <t>Tårnby</t>
  </si>
  <si>
    <t>Hvidovre</t>
  </si>
  <si>
    <t>Værløse</t>
  </si>
  <si>
    <t>Sengeløse</t>
  </si>
  <si>
    <t>Lillerød</t>
  </si>
  <si>
    <t>Smørumnedre</t>
  </si>
  <si>
    <t>Egebjerg</t>
  </si>
  <si>
    <t>Måløv</t>
  </si>
  <si>
    <t>Byrum</t>
  </si>
  <si>
    <t>Sorgenfri</t>
  </si>
  <si>
    <t>Klitmøller</t>
  </si>
  <si>
    <t>Trillinggårde</t>
  </si>
  <si>
    <t>Hanstholm</t>
  </si>
  <si>
    <t>Thyborøn</t>
  </si>
  <si>
    <t>Tingstrup</t>
  </si>
  <si>
    <t>Sejerslev</t>
  </si>
  <si>
    <t>Solbjerg</t>
  </si>
  <si>
    <t>Ejsing</t>
  </si>
  <si>
    <t>Lihme</t>
  </si>
  <si>
    <t>Hvidbjerg</t>
  </si>
  <si>
    <t>Randers</t>
  </si>
  <si>
    <t>Hvam Mejeriby</t>
  </si>
  <si>
    <t>Redsted</t>
  </si>
  <si>
    <t>Øster Assels</t>
  </si>
  <si>
    <t>Ørding</t>
  </si>
  <si>
    <t>Strandby</t>
  </si>
  <si>
    <t>Øster Hvidbjerg</t>
  </si>
  <si>
    <t>Roslev</t>
  </si>
  <si>
    <t>Lemvig</t>
  </si>
  <si>
    <t>Dragør</t>
  </si>
  <si>
    <t>Humlum</t>
  </si>
  <si>
    <t>Nørre Nebel</t>
  </si>
  <si>
    <t>Durup</t>
  </si>
  <si>
    <t>Nederby</t>
  </si>
  <si>
    <t>Karby</t>
  </si>
  <si>
    <t>Møldrup</t>
  </si>
  <si>
    <t>Tirstrup</t>
  </si>
  <si>
    <t>Mårup</t>
  </si>
  <si>
    <t>Mesinge</t>
  </si>
  <si>
    <t>Nordby</t>
  </si>
  <si>
    <t>Virring</t>
  </si>
  <si>
    <t>Oldrup</t>
  </si>
  <si>
    <t>Brundby</t>
  </si>
  <si>
    <t>Ørting</t>
  </si>
  <si>
    <t>Gårslev</t>
  </si>
  <si>
    <t>Gauerslund</t>
  </si>
  <si>
    <t>Trekanten</t>
  </si>
  <si>
    <t>Hundslund</t>
  </si>
  <si>
    <t>Bredebro</t>
  </si>
  <si>
    <t>Nyhuse</t>
  </si>
  <si>
    <t>Christiansfeld</t>
  </si>
  <si>
    <t>Bøgeskov</t>
  </si>
  <si>
    <t>Egeskov</t>
  </si>
  <si>
    <t>Bredstrup</t>
  </si>
  <si>
    <t>Bogense</t>
  </si>
  <si>
    <t>Glyngøre</t>
  </si>
  <si>
    <t>Frøslev</t>
  </si>
  <si>
    <t>Fredericia</t>
  </si>
  <si>
    <t>Gram</t>
  </si>
  <si>
    <t>Brejning</t>
  </si>
  <si>
    <t>Gylling</t>
  </si>
  <si>
    <t>Bovlstrup</t>
  </si>
  <si>
    <t>Lisbjerg</t>
  </si>
  <si>
    <t>Skovlunde</t>
  </si>
  <si>
    <t>Trige</t>
  </si>
  <si>
    <t>Hornslet</t>
  </si>
  <si>
    <t>Ebeltoft</t>
  </si>
  <si>
    <t>Onsbjerg</t>
  </si>
  <si>
    <t>Hov</t>
  </si>
  <si>
    <t>Taulov</t>
  </si>
  <si>
    <t>Brædstrup</t>
  </si>
  <si>
    <t>Hovedgård</t>
  </si>
  <si>
    <t>Søften</t>
  </si>
  <si>
    <t>Lading</t>
  </si>
  <si>
    <t>Hår</t>
  </si>
  <si>
    <t>Hørning</t>
  </si>
  <si>
    <t>Mundelstrup</t>
  </si>
  <si>
    <t>Geding</t>
  </si>
  <si>
    <t>Ormslev</t>
  </si>
  <si>
    <t>Spørring</t>
  </si>
  <si>
    <t>Tranebjerg</t>
  </si>
  <si>
    <t>Mårslet</t>
  </si>
  <si>
    <t>Odder</t>
  </si>
  <si>
    <t>Trelde-Østerby</t>
  </si>
  <si>
    <t>Todbjerg</t>
  </si>
  <si>
    <t>Elev</t>
  </si>
  <si>
    <t>Storhøj</t>
  </si>
  <si>
    <t>Borum</t>
  </si>
  <si>
    <t>Studstrup</t>
  </si>
  <si>
    <t>Lystrup</t>
  </si>
  <si>
    <t>Løgten</t>
  </si>
  <si>
    <t>Ballen</t>
  </si>
  <si>
    <t>Marstal</t>
  </si>
  <si>
    <t>Sabro</t>
  </si>
  <si>
    <t>Avernakke Gårde</t>
  </si>
  <si>
    <t>Skelbæk</t>
  </si>
  <si>
    <t>Otterup</t>
  </si>
  <si>
    <t>Gelsted</t>
  </si>
  <si>
    <t>Munkebo</t>
  </si>
  <si>
    <t>Vissenbjerg</t>
  </si>
  <si>
    <t>Habbehuse</t>
  </si>
  <si>
    <t>Bækskov</t>
  </si>
  <si>
    <t>Marslev</t>
  </si>
  <si>
    <t>Harlev</t>
  </si>
  <si>
    <t>Bredbjerg</t>
  </si>
  <si>
    <t>Davinde</t>
  </si>
  <si>
    <t>Skrækkenborg</t>
  </si>
  <si>
    <t>Beder-Malling</t>
  </si>
  <si>
    <t>Odense</t>
  </si>
  <si>
    <t>Fraugde-Kærby</t>
  </si>
  <si>
    <t>Borrebylavet</t>
  </si>
  <si>
    <t>Vester Torp</t>
  </si>
  <si>
    <t>Gammel Korup</t>
  </si>
  <si>
    <t>Seden Strand</t>
  </si>
  <si>
    <t>Brændekilde</t>
  </si>
  <si>
    <t>Bellinge</t>
  </si>
  <si>
    <t>Høsnæs</t>
  </si>
  <si>
    <t>Allese</t>
  </si>
  <si>
    <t>Munkerud Gårde</t>
  </si>
  <si>
    <t>Cost_W_D_Mul (MDKK)</t>
  </si>
  <si>
    <t>Potential_W_D_Mul (GWh)</t>
  </si>
  <si>
    <t>Cost_W_C_Mul (MDKK)</t>
  </si>
  <si>
    <t>Potential_W_C_Mul (GWh)</t>
  </si>
  <si>
    <t>Cost_W_D_Det (MDKK)</t>
  </si>
  <si>
    <t>Potential_W_D_Det (GWh)</t>
  </si>
  <si>
    <t>Cost_W_C_Det (MDKK)</t>
  </si>
  <si>
    <t>Potential_W_C_Det (GWh)</t>
  </si>
  <si>
    <t>Cost_E_D_Mul (MDKK)</t>
  </si>
  <si>
    <t>Potential_E_D_Mul (GWh)</t>
  </si>
  <si>
    <t>Cost_E_C_Mul (MDKK)</t>
  </si>
  <si>
    <t>Potential_E_C_Mul (GWh)</t>
  </si>
  <si>
    <t>Cost_E_D_Det (MDKK)</t>
  </si>
  <si>
    <t>Potential_E_D_Det (GWh)</t>
  </si>
  <si>
    <t>Cost_E_C_Det (MDKK)</t>
  </si>
  <si>
    <t>Potential_E_C_Det (GWh)</t>
  </si>
  <si>
    <t>Shape_Area</t>
  </si>
  <si>
    <t>Shape_Length</t>
  </si>
  <si>
    <t>n_mul_l</t>
  </si>
  <si>
    <t>Q_mul_l</t>
  </si>
  <si>
    <t>n_mul_m</t>
  </si>
  <si>
    <t>Q_mul_m</t>
  </si>
  <si>
    <t>n_mul_s</t>
  </si>
  <si>
    <t>Q_mul_s</t>
  </si>
  <si>
    <t>n_det_l</t>
  </si>
  <si>
    <t>Q_det_l</t>
  </si>
  <si>
    <t>n_det_m</t>
  </si>
  <si>
    <t>Q_det_m</t>
  </si>
  <si>
    <t>n_det_s</t>
  </si>
  <si>
    <t>Q_det_s</t>
  </si>
  <si>
    <t>Name</t>
  </si>
  <si>
    <t>E_W_DK</t>
  </si>
  <si>
    <t>Cent_Dec</t>
  </si>
  <si>
    <t>OBJECTID</t>
  </si>
  <si>
    <t>Letmose</t>
  </si>
  <si>
    <t>Bundhave</t>
  </si>
  <si>
    <t>Krogsgårde</t>
  </si>
  <si>
    <t>Nørre Lem</t>
  </si>
  <si>
    <t>Stovby</t>
  </si>
  <si>
    <t>Møllevangen</t>
  </si>
  <si>
    <t>Blandebjerg</t>
  </si>
  <si>
    <t>Dunkær</t>
  </si>
  <si>
    <t>Hinnerup</t>
  </si>
  <si>
    <t>Brøndbyvester</t>
  </si>
  <si>
    <t>Thisted</t>
  </si>
  <si>
    <t>Åsum</t>
  </si>
  <si>
    <t>Manna</t>
  </si>
  <si>
    <t>Dall Villaby</t>
  </si>
  <si>
    <t>Bryndum</t>
  </si>
  <si>
    <t>Ballerup</t>
  </si>
  <si>
    <t>Maribo</t>
  </si>
  <si>
    <t>Lindelse</t>
  </si>
  <si>
    <t>Framlev</t>
  </si>
  <si>
    <t>Nykøbing F</t>
  </si>
  <si>
    <t>Vallensbæk Strand</t>
  </si>
  <si>
    <t>Harboøre</t>
  </si>
  <si>
    <t>Torø Huse</t>
  </si>
  <si>
    <t>Balle</t>
  </si>
  <si>
    <t>Sankt Klemens</t>
  </si>
  <si>
    <t>Ruds Vedby</t>
  </si>
  <si>
    <t>Sønder Rubjerg</t>
  </si>
  <si>
    <t>Vester Hvidbjerg</t>
  </si>
  <si>
    <t>Lundtofte</t>
  </si>
  <si>
    <t>Hjortshøj</t>
  </si>
  <si>
    <t>Bagenkop</t>
  </si>
  <si>
    <t>Frøstrup</t>
  </si>
  <si>
    <t>Holev</t>
  </si>
  <si>
    <t>Fraugde</t>
  </si>
  <si>
    <t>Over Holluf</t>
  </si>
  <si>
    <t>Stubbæk</t>
  </si>
  <si>
    <t>Vinderød</t>
  </si>
  <si>
    <t>Lyngby</t>
  </si>
  <si>
    <t>Rødovre</t>
  </si>
  <si>
    <t>Ishøj</t>
  </si>
  <si>
    <t>Brede</t>
  </si>
  <si>
    <t>Ny Skovsgård</t>
  </si>
  <si>
    <t>Lumby</t>
  </si>
  <si>
    <t>Kædeby</t>
  </si>
  <si>
    <t>Guldager</t>
  </si>
  <si>
    <t>Kerteminde</t>
  </si>
  <si>
    <t>Børkop</t>
  </si>
  <si>
    <t>Næsbyhoved-Broby</t>
  </si>
  <si>
    <t>Pjedsted</t>
  </si>
  <si>
    <t>Stegsted</t>
  </si>
  <si>
    <t>Fangel Torp</t>
  </si>
  <si>
    <t>Glostrup</t>
  </si>
  <si>
    <t>Ejlstrup</t>
  </si>
  <si>
    <t>Nagelsti</t>
  </si>
  <si>
    <t>Kloster</t>
  </si>
  <si>
    <t>Pindstrup</t>
  </si>
  <si>
    <t>Hjortekær</t>
  </si>
  <si>
    <t>Fangel</t>
  </si>
  <si>
    <t>Dimen</t>
  </si>
  <si>
    <t>Vallensbæk Nordmark</t>
  </si>
  <si>
    <t>Falling</t>
  </si>
  <si>
    <t>Falling Skov</t>
  </si>
  <si>
    <t>Cost_W_D (MDKK)</t>
  </si>
  <si>
    <t>Potential_W_D (GWh)</t>
  </si>
  <si>
    <t>Cost_W_C (MDKK)</t>
  </si>
  <si>
    <t>Potential_W_C (GWh)</t>
  </si>
  <si>
    <t>Cost_E_D (MDKK)</t>
  </si>
  <si>
    <t>Potential_E_D (GWh)</t>
  </si>
  <si>
    <t>Cost_E_C (MDKK)</t>
  </si>
  <si>
    <t>Potential_E_C (GWh)</t>
  </si>
  <si>
    <t>Area__km2_</t>
  </si>
  <si>
    <t>NAVN</t>
  </si>
  <si>
    <t>Large building</t>
  </si>
  <si>
    <t>Medium building</t>
  </si>
  <si>
    <t>Next_to_DH</t>
  </si>
  <si>
    <t>Small building</t>
  </si>
  <si>
    <t>Distribution line (MDKK/km2)</t>
  </si>
  <si>
    <t>DH</t>
  </si>
  <si>
    <t>DH pipe</t>
  </si>
  <si>
    <t>DH unit</t>
  </si>
  <si>
    <t>MDKK/unit</t>
  </si>
  <si>
    <t>Inv_costs (MDKK/km2)</t>
  </si>
  <si>
    <t>&lt; 191000</t>
  </si>
  <si>
    <t>&lt; 148200</t>
  </si>
  <si>
    <t>&lt; 114000</t>
  </si>
  <si>
    <t>&lt; 91200</t>
  </si>
  <si>
    <t>&lt; 59900</t>
  </si>
  <si>
    <t>&lt; 31400</t>
  </si>
  <si>
    <t>&lt; 15400</t>
  </si>
  <si>
    <t>&lt; 9400</t>
  </si>
  <si>
    <t>Average heat demand [MWh/building]</t>
  </si>
  <si>
    <t>&lt; 5400</t>
  </si>
  <si>
    <t>&gt;350</t>
  </si>
  <si>
    <t>50-350</t>
  </si>
  <si>
    <t>0-50</t>
  </si>
  <si>
    <t>Interval of heat demand [MWh/building]</t>
  </si>
  <si>
    <t>[kr/m/year]</t>
  </si>
  <si>
    <t>O&amp;M costs</t>
  </si>
  <si>
    <t>Investment costs [MDKK/km]</t>
  </si>
  <si>
    <t xml:space="preserve">Heat demand supplied by transmission line [MWh]  </t>
  </si>
  <si>
    <t>Large</t>
  </si>
  <si>
    <t>Medium</t>
  </si>
  <si>
    <t>Small</t>
  </si>
  <si>
    <t>Cum. pot. (GWh)</t>
  </si>
  <si>
    <t>Spec_inv_cost (MDKK/GWh)</t>
  </si>
  <si>
    <t>up</t>
  </si>
  <si>
    <t>DH_Central</t>
  </si>
  <si>
    <t>DH_Decentral</t>
  </si>
  <si>
    <t>from the VT_DK_HOU_v1p1</t>
  </si>
  <si>
    <t>Heat demand (PJ)</t>
  </si>
  <si>
    <t>Heat demand (TWh)</t>
  </si>
  <si>
    <t>MW</t>
  </si>
  <si>
    <t>AFA</t>
  </si>
  <si>
    <t>From VT_DK_HOU_v1p1</t>
  </si>
  <si>
    <t>Operation_Sum_Avg_Count</t>
  </si>
  <si>
    <t>A</t>
  </si>
  <si>
    <t>FT-RESHCE</t>
  </si>
  <si>
    <t>FT-RESHDE</t>
  </si>
  <si>
    <t>PASTI</t>
  </si>
  <si>
    <t>\I:</t>
  </si>
  <si>
    <t>Investment Cost</t>
  </si>
  <si>
    <t>MDKK/MW</t>
  </si>
  <si>
    <t>\I: unit</t>
  </si>
  <si>
    <t>Date</t>
  </si>
  <si>
    <t>Sheet Name</t>
  </si>
  <si>
    <t>Cells</t>
  </si>
  <si>
    <t>Comments</t>
  </si>
  <si>
    <t>Lars B. Termansen</t>
  </si>
  <si>
    <t>Intro</t>
  </si>
  <si>
    <t>Added intro sheet</t>
  </si>
  <si>
    <t>Description</t>
  </si>
  <si>
    <t>Purpose:</t>
  </si>
  <si>
    <t>Description:</t>
  </si>
  <si>
    <t>Missing source information</t>
  </si>
  <si>
    <t>Existing pipes are made in a subres, such that TIMES automaticaly invests in the needed capacity in order to deliver the district heat that have been specified in the VT-file.</t>
  </si>
  <si>
    <t xml:space="preserve">Like this, TIMES then is just investing automatically in the needed capacity. </t>
  </si>
  <si>
    <t>NOTICE. This file is an absolute must to include in a run, as this makes sure that district heating is available to the household sector.</t>
  </si>
  <si>
    <t>Relevant sectors</t>
  </si>
  <si>
    <t>RES (HOU)</t>
  </si>
  <si>
    <t>Description of different sheets</t>
  </si>
  <si>
    <t>Existing and new district heating pipelines - detailed costs by region</t>
  </si>
  <si>
    <t>DH data costs</t>
  </si>
  <si>
    <t>DH data potentials</t>
  </si>
  <si>
    <t>Costs of expanding district heating for existing, step 1 and step 2. By region</t>
  </si>
  <si>
    <t>Maximum potentials for of expanding district heating for existing, step 1 and step 2. By region</t>
  </si>
  <si>
    <t>Dhareas potentials</t>
  </si>
  <si>
    <t>Next_to_DH_pot_costs</t>
  </si>
  <si>
    <t>Heat_exchangers</t>
  </si>
  <si>
    <t>DH_areas</t>
  </si>
  <si>
    <t>Next_to_DH_areas</t>
  </si>
  <si>
    <t>Connection shares (%)</t>
  </si>
  <si>
    <t>Next_to_DH_E-C</t>
  </si>
  <si>
    <t>Next_to_DH_W_C</t>
  </si>
  <si>
    <t>Next_to DH_E_D</t>
  </si>
  <si>
    <t>Next_to_DH_W_D</t>
  </si>
  <si>
    <t>Graphs_Next_to_DH</t>
  </si>
  <si>
    <t>Aggregation of potentials from DH_areas sheet</t>
  </si>
  <si>
    <t>Aggregation of potentials costs from detailed sheets</t>
  </si>
  <si>
    <t>Aggregation of DH areas sheet of heat exchangers</t>
  </si>
  <si>
    <r>
      <t xml:space="preserve">Detailed data on DH areas - </t>
    </r>
    <r>
      <rPr>
        <b/>
        <sz val="10"/>
        <color rgb="FFFF0000"/>
        <rFont val="Calibri"/>
        <family val="2"/>
      </rPr>
      <t>source is unknown</t>
    </r>
  </si>
  <si>
    <r>
      <t xml:space="preserve">Detailed data on next to DH areas - </t>
    </r>
    <r>
      <rPr>
        <b/>
        <sz val="10"/>
        <color rgb="FFFF0000"/>
        <rFont val="Calibri"/>
        <family val="2"/>
      </rPr>
      <t>source is unknown</t>
    </r>
  </si>
  <si>
    <t>Data on how large the connection are</t>
  </si>
  <si>
    <t>Costs and potentials for DKE in central areas</t>
  </si>
  <si>
    <t>Costs and potentials for DKW in central areas</t>
  </si>
  <si>
    <t>Costs and potentials for DKE in decentral areas</t>
  </si>
  <si>
    <t>Costs and potentials for DKW in decentral areas</t>
  </si>
  <si>
    <t>Cost curves for investigation</t>
  </si>
  <si>
    <t>Added interpolation rule 5 on bounds</t>
  </si>
  <si>
    <t>DHPIPEHET*</t>
  </si>
  <si>
    <t>SE1</t>
  </si>
  <si>
    <t>SE2</t>
  </si>
  <si>
    <t>SE3</t>
  </si>
  <si>
    <t>SE4</t>
  </si>
  <si>
    <t>PREL VALUES BASED ON DK</t>
  </si>
  <si>
    <t>TWh</t>
  </si>
  <si>
    <t>Central DH</t>
  </si>
  <si>
    <t>Decentral DH</t>
  </si>
  <si>
    <t>Heat demand (TWH)</t>
  </si>
  <si>
    <t>SCALING FACTORS FOR SE</t>
  </si>
  <si>
    <t>Martin Hagberg</t>
  </si>
  <si>
    <t>Made adjustments for Sweden</t>
  </si>
  <si>
    <t>Relaxation factor for calibration</t>
  </si>
  <si>
    <t>Moved from subres trans to scen</t>
  </si>
  <si>
    <t>CURR</t>
  </si>
  <si>
    <t>Mkr12</t>
  </si>
  <si>
    <t>DEACTIVATED~TFM_FILL</t>
  </si>
  <si>
    <t xml:space="preserve">Updating DH distribution compared to Dh-pipes subres to fit Swedish statistics </t>
  </si>
  <si>
    <t>EFF</t>
  </si>
  <si>
    <t>District heating consumption, from 1970, TWh</t>
  </si>
  <si>
    <t>Industry</t>
  </si>
  <si>
    <t>Residential and services</t>
  </si>
  <si>
    <t>Distribution losses</t>
  </si>
  <si>
    <t>Total</t>
  </si>
  <si>
    <t>Source: Swedish Energy Agency and Statistics Sweden.</t>
  </si>
  <si>
    <t>from Swedish Energy Agency publciation; "Energy in Sweden 2015"</t>
  </si>
  <si>
    <t>~TFM_UPD-N</t>
  </si>
  <si>
    <t>DH distribution eff SE</t>
  </si>
  <si>
    <t>Added update table to change disttribution efficiencies compared to subres to match SE stat</t>
  </si>
  <si>
    <t>Heat demand fund in VT_SE_HOU calculated from stock act_flo, AFA and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</si>
</sst>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0.000"/>
    <numFmt numFmtId="169" formatCode="0.0000"/>
    <numFmt numFmtId="170" formatCode="_-&quot;€&quot;\ * #,##0.00_-;\-&quot;€&quot;\ * #,##0.00_-;_-&quot;€&quot;\ * &quot;-&quot;??_-;_-@_-"/>
    <numFmt numFmtId="171" formatCode="#,##0;\-\ #,##0;_-\ &quot;- &quot;"/>
    <numFmt numFmtId="172" formatCode="_-[$€-2]\ * #,##0.00_-;\-[$€-2]\ * #,##0.00_-;_-[$€-2]\ * &quot;-&quot;??_-"/>
    <numFmt numFmtId="173" formatCode="_([$€]* #,##0.00_);_([$€]* \(#,##0.00\);_([$€]* &quot;-&quot;??_);_(@_)"/>
    <numFmt numFmtId="174" formatCode="_-* #,##0.0000_-;\-* #,##0.0000_-;_-* &quot;-&quot;??_-;_-@_-"/>
    <numFmt numFmtId="175" formatCode="0.0%"/>
    <numFmt numFmtId="176" formatCode="#,##0;#\ ##0"/>
    <numFmt numFmtId="177" formatCode="_-* #,##0.0\ _k_r_-;\-* #,##0.0\ _k_r_-;_-* &quot;-&quot;??\ _k_r_-;_-@_-"/>
  </numFmts>
  <fonts count="10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0"/>
      <name val="Helv"/>
    </font>
    <font>
      <sz val="10"/>
      <name val="MS Sans Serif"/>
      <family val="2"/>
    </font>
    <font>
      <sz val="9"/>
      <color indexed="8"/>
      <name val="Times New Roman"/>
      <family val="1"/>
    </font>
    <font>
      <sz val="10"/>
      <name val="Arial"/>
      <family val="2"/>
      <charset val="204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name val="Arial"/>
      <family val="2"/>
      <charset val="1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b/>
      <sz val="14"/>
      <color rgb="FFFF0000"/>
      <name val="Calibri"/>
      <family val="2"/>
      <scheme val="minor"/>
    </font>
    <font>
      <b/>
      <sz val="12"/>
      <name val="Arial"/>
      <family val="2"/>
    </font>
    <font>
      <sz val="8"/>
      <color indexed="9"/>
      <name val="Arial"/>
      <family val="2"/>
    </font>
    <font>
      <b/>
      <sz val="10"/>
      <color theme="0"/>
      <name val="Calibri"/>
      <family val="2"/>
    </font>
    <font>
      <b/>
      <sz val="10"/>
      <color rgb="FFFF0000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0"/>
      <color theme="3" tint="0.39997558519241921"/>
      <name val="Arial"/>
      <family val="2"/>
    </font>
  </fonts>
  <fills count="7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E9D9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ck">
        <color theme="3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 style="medium">
        <color indexed="56"/>
      </right>
      <top/>
      <bottom style="medium">
        <color indexed="56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DE9D9"/>
      </bottom>
      <diagonal/>
    </border>
  </borders>
  <cellStyleXfs count="2865">
    <xf numFmtId="0" fontId="0" fillId="0" borderId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9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4" fontId="32" fillId="20" borderId="1">
      <alignment horizontal="right" vertical="center"/>
    </xf>
    <xf numFmtId="4" fontId="32" fillId="20" borderId="1">
      <alignment horizontal="right" vertical="center"/>
    </xf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42" fillId="29" borderId="63" applyNumberFormat="0" applyAlignment="0" applyProtection="0"/>
    <xf numFmtId="0" fontId="23" fillId="0" borderId="3" applyNumberFormat="0" applyFill="0" applyAlignment="0" applyProtection="0"/>
    <xf numFmtId="0" fontId="16" fillId="22" borderId="4" applyNumberFormat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66" fontId="9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40" fillId="0" borderId="0" applyFont="0" applyFill="0" applyBorder="0" applyAlignment="0" applyProtection="0"/>
    <xf numFmtId="166" fontId="39" fillId="0" borderId="0" applyFont="0" applyFill="0" applyBorder="0" applyAlignment="0" applyProtection="0"/>
    <xf numFmtId="0" fontId="30" fillId="0" borderId="0"/>
    <xf numFmtId="0" fontId="34" fillId="0" borderId="5">
      <alignment horizontal="left" vertical="center" wrapText="1" indent="2"/>
    </xf>
    <xf numFmtId="0" fontId="34" fillId="0" borderId="5">
      <alignment horizontal="left" vertical="center" wrapText="1" indent="2"/>
    </xf>
    <xf numFmtId="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2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2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9" fillId="0" borderId="0" applyFont="0" applyFill="0" applyBorder="0" applyAlignment="0" applyProtection="0"/>
    <xf numFmtId="0" fontId="30" fillId="0" borderId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4" fontId="34" fillId="0" borderId="0" applyBorder="0">
      <alignment horizontal="right" vertical="center"/>
    </xf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9" fillId="0" borderId="0" applyFont="0" applyFill="0" applyBorder="0" applyAlignment="0" applyProtection="0"/>
    <xf numFmtId="0" fontId="24" fillId="23" borderId="0" applyNumberFormat="0" applyBorder="0" applyAlignment="0" applyProtection="0"/>
    <xf numFmtId="0" fontId="9" fillId="0" borderId="0"/>
    <xf numFmtId="0" fontId="9" fillId="0" borderId="0"/>
    <xf numFmtId="0" fontId="43" fillId="0" borderId="0"/>
    <xf numFmtId="0" fontId="30" fillId="0" borderId="0"/>
    <xf numFmtId="0" fontId="40" fillId="0" borderId="0"/>
    <xf numFmtId="0" fontId="30" fillId="0" borderId="0"/>
    <xf numFmtId="0" fontId="40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39" fillId="0" borderId="0"/>
    <xf numFmtId="0" fontId="40" fillId="0" borderId="0"/>
    <xf numFmtId="0" fontId="40" fillId="0" borderId="0"/>
    <xf numFmtId="0" fontId="9" fillId="0" borderId="0"/>
    <xf numFmtId="0" fontId="40" fillId="0" borderId="0"/>
    <xf numFmtId="0" fontId="40" fillId="0" borderId="0"/>
    <xf numFmtId="0" fontId="9" fillId="0" borderId="0"/>
    <xf numFmtId="0" fontId="43" fillId="0" borderId="0"/>
    <xf numFmtId="0" fontId="39" fillId="0" borderId="0"/>
    <xf numFmtId="0" fontId="44" fillId="0" borderId="0"/>
    <xf numFmtId="0" fontId="9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0" fillId="0" borderId="0"/>
    <xf numFmtId="0" fontId="9" fillId="0" borderId="0"/>
    <xf numFmtId="0" fontId="40" fillId="0" borderId="0"/>
    <xf numFmtId="0" fontId="43" fillId="0" borderId="0"/>
    <xf numFmtId="0" fontId="43" fillId="0" borderId="0"/>
    <xf numFmtId="0" fontId="33" fillId="0" borderId="0"/>
    <xf numFmtId="0" fontId="9" fillId="0" borderId="0"/>
    <xf numFmtId="0" fontId="40" fillId="0" borderId="0"/>
    <xf numFmtId="0" fontId="43" fillId="0" borderId="0"/>
    <xf numFmtId="4" fontId="34" fillId="0" borderId="1" applyFill="0" applyBorder="0" applyProtection="0">
      <alignment horizontal="right" vertical="center"/>
    </xf>
    <xf numFmtId="4" fontId="34" fillId="0" borderId="1" applyFill="0" applyBorder="0" applyProtection="0">
      <alignment horizontal="right" vertical="center"/>
    </xf>
    <xf numFmtId="4" fontId="34" fillId="0" borderId="1" applyFill="0" applyBorder="0" applyProtection="0">
      <alignment horizontal="right" vertical="center"/>
    </xf>
    <xf numFmtId="0" fontId="35" fillId="0" borderId="0" applyNumberFormat="0" applyFill="0" applyBorder="0" applyProtection="0">
      <alignment horizontal="left" vertical="center"/>
    </xf>
    <xf numFmtId="0" fontId="9" fillId="24" borderId="0" applyNumberFormat="0" applyFon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29" fillId="0" borderId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3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39" fillId="25" borderId="9" applyNumberFormat="0" applyFont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9" fillId="0" borderId="0" applyFont="0" applyFill="0" applyBorder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3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14" fillId="3" borderId="0" applyNumberFormat="0" applyBorder="0" applyAlignment="0" applyProtection="0"/>
    <xf numFmtId="0" fontId="18" fillId="4" borderId="0" applyNumberFormat="0" applyBorder="0" applyAlignment="0" applyProtection="0"/>
    <xf numFmtId="4" fontId="34" fillId="0" borderId="0"/>
    <xf numFmtId="0" fontId="55" fillId="0" borderId="67" applyNumberFormat="0" applyFill="0" applyAlignment="0" applyProtection="0"/>
    <xf numFmtId="0" fontId="56" fillId="0" borderId="68" applyNumberFormat="0" applyFill="0" applyAlignment="0" applyProtection="0"/>
    <xf numFmtId="0" fontId="57" fillId="0" borderId="69" applyNumberFormat="0" applyFill="0" applyAlignment="0" applyProtection="0"/>
    <xf numFmtId="0" fontId="57" fillId="0" borderId="0" applyNumberFormat="0" applyFill="0" applyBorder="0" applyAlignment="0" applyProtection="0"/>
    <xf numFmtId="0" fontId="58" fillId="35" borderId="0" applyNumberFormat="0" applyBorder="0" applyAlignment="0" applyProtection="0"/>
    <xf numFmtId="0" fontId="59" fillId="28" borderId="0" applyNumberFormat="0" applyBorder="0" applyAlignment="0" applyProtection="0"/>
    <xf numFmtId="0" fontId="60" fillId="36" borderId="0" applyNumberFormat="0" applyBorder="0" applyAlignment="0" applyProtection="0"/>
    <xf numFmtId="0" fontId="61" fillId="37" borderId="63" applyNumberFormat="0" applyAlignment="0" applyProtection="0"/>
    <xf numFmtId="0" fontId="62" fillId="29" borderId="70" applyNumberFormat="0" applyAlignment="0" applyProtection="0"/>
    <xf numFmtId="0" fontId="42" fillId="29" borderId="63" applyNumberFormat="0" applyAlignment="0" applyProtection="0"/>
    <xf numFmtId="0" fontId="63" fillId="0" borderId="71" applyNumberFormat="0" applyFill="0" applyAlignment="0" applyProtection="0"/>
    <xf numFmtId="0" fontId="64" fillId="38" borderId="72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5" fillId="0" borderId="74" applyNumberFormat="0" applyFill="0" applyAlignment="0" applyProtection="0"/>
    <xf numFmtId="0" fontId="6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67" fillId="43" borderId="0" applyNumberFormat="0" applyBorder="0" applyAlignment="0" applyProtection="0"/>
    <xf numFmtId="0" fontId="6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6" borderId="0" applyNumberFormat="0" applyBorder="0" applyAlignment="0" applyProtection="0"/>
    <xf numFmtId="0" fontId="67" fillId="47" borderId="0" applyNumberFormat="0" applyBorder="0" applyAlignment="0" applyProtection="0"/>
    <xf numFmtId="0" fontId="6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0" borderId="0" applyNumberFormat="0" applyBorder="0" applyAlignment="0" applyProtection="0"/>
    <xf numFmtId="0" fontId="67" fillId="51" borderId="0" applyNumberFormat="0" applyBorder="0" applyAlignment="0" applyProtection="0"/>
    <xf numFmtId="0" fontId="6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54" borderId="0" applyNumberFormat="0" applyBorder="0" applyAlignment="0" applyProtection="0"/>
    <xf numFmtId="0" fontId="67" fillId="55" borderId="0" applyNumberFormat="0" applyBorder="0" applyAlignment="0" applyProtection="0"/>
    <xf numFmtId="0" fontId="67" fillId="56" borderId="0" applyNumberFormat="0" applyBorder="0" applyAlignment="0" applyProtection="0"/>
    <xf numFmtId="0" fontId="7" fillId="57" borderId="0" applyNumberFormat="0" applyBorder="0" applyAlignment="0" applyProtection="0"/>
    <xf numFmtId="0" fontId="7" fillId="58" borderId="0" applyNumberFormat="0" applyBorder="0" applyAlignment="0" applyProtection="0"/>
    <xf numFmtId="0" fontId="67" fillId="59" borderId="0" applyNumberFormat="0" applyBorder="0" applyAlignment="0" applyProtection="0"/>
    <xf numFmtId="0" fontId="67" fillId="60" borderId="0" applyNumberFormat="0" applyBorder="0" applyAlignment="0" applyProtection="0"/>
    <xf numFmtId="0" fontId="7" fillId="61" borderId="0" applyNumberFormat="0" applyBorder="0" applyAlignment="0" applyProtection="0"/>
    <xf numFmtId="0" fontId="7" fillId="62" borderId="0" applyNumberFormat="0" applyBorder="0" applyAlignment="0" applyProtection="0"/>
    <xf numFmtId="0" fontId="67" fillId="63" borderId="0" applyNumberFormat="0" applyBorder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7" fillId="0" borderId="0"/>
    <xf numFmtId="0" fontId="9" fillId="0" borderId="0"/>
    <xf numFmtId="0" fontId="7" fillId="0" borderId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7" fillId="39" borderId="73" applyNumberFormat="0" applyFon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9" fontId="7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164" fontId="9" fillId="0" borderId="0" applyFont="0" applyFill="0" applyBorder="0" applyAlignment="0" applyProtection="0"/>
    <xf numFmtId="0" fontId="9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7" fillId="49" borderId="0" applyNumberFormat="0" applyBorder="0" applyAlignment="0" applyProtection="0"/>
    <xf numFmtId="0" fontId="7" fillId="49" borderId="0" applyNumberFormat="0" applyBorder="0" applyAlignment="0" applyProtection="0"/>
    <xf numFmtId="0" fontId="7" fillId="49" borderId="0" applyNumberFormat="0" applyBorder="0" applyAlignment="0" applyProtection="0"/>
    <xf numFmtId="0" fontId="7" fillId="49" borderId="0" applyNumberFormat="0" applyBorder="0" applyAlignment="0" applyProtection="0"/>
    <xf numFmtId="0" fontId="7" fillId="49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54" borderId="0" applyNumberFormat="0" applyBorder="0" applyAlignment="0" applyProtection="0"/>
    <xf numFmtId="0" fontId="7" fillId="54" borderId="0" applyNumberFormat="0" applyBorder="0" applyAlignment="0" applyProtection="0"/>
    <xf numFmtId="0" fontId="7" fillId="54" borderId="0" applyNumberFormat="0" applyBorder="0" applyAlignment="0" applyProtection="0"/>
    <xf numFmtId="0" fontId="7" fillId="54" borderId="0" applyNumberFormat="0" applyBorder="0" applyAlignment="0" applyProtection="0"/>
    <xf numFmtId="0" fontId="7" fillId="54" borderId="0" applyNumberFormat="0" applyBorder="0" applyAlignment="0" applyProtection="0"/>
    <xf numFmtId="0" fontId="7" fillId="58" borderId="0" applyNumberFormat="0" applyBorder="0" applyAlignment="0" applyProtection="0"/>
    <xf numFmtId="0" fontId="7" fillId="58" borderId="0" applyNumberFormat="0" applyBorder="0" applyAlignment="0" applyProtection="0"/>
    <xf numFmtId="0" fontId="7" fillId="58" borderId="0" applyNumberFormat="0" applyBorder="0" applyAlignment="0" applyProtection="0"/>
    <xf numFmtId="0" fontId="7" fillId="58" borderId="0" applyNumberFormat="0" applyBorder="0" applyAlignment="0" applyProtection="0"/>
    <xf numFmtId="0" fontId="7" fillId="58" borderId="0" applyNumberFormat="0" applyBorder="0" applyAlignment="0" applyProtection="0"/>
    <xf numFmtId="0" fontId="7" fillId="62" borderId="0" applyNumberFormat="0" applyBorder="0" applyAlignment="0" applyProtection="0"/>
    <xf numFmtId="0" fontId="7" fillId="62" borderId="0" applyNumberFormat="0" applyBorder="0" applyAlignment="0" applyProtection="0"/>
    <xf numFmtId="0" fontId="7" fillId="62" borderId="0" applyNumberFormat="0" applyBorder="0" applyAlignment="0" applyProtection="0"/>
    <xf numFmtId="0" fontId="7" fillId="62" borderId="0" applyNumberFormat="0" applyBorder="0" applyAlignment="0" applyProtection="0"/>
    <xf numFmtId="0" fontId="7" fillId="62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7" fillId="39" borderId="73" applyNumberFormat="0" applyFont="0" applyAlignment="0" applyProtection="0"/>
    <xf numFmtId="0" fontId="7" fillId="39" borderId="73" applyNumberFormat="0" applyFont="0" applyAlignment="0" applyProtection="0"/>
    <xf numFmtId="0" fontId="7" fillId="39" borderId="73" applyNumberFormat="0" applyFont="0" applyAlignment="0" applyProtection="0"/>
    <xf numFmtId="0" fontId="7" fillId="39" borderId="73" applyNumberFormat="0" applyFont="0" applyAlignment="0" applyProtection="0"/>
    <xf numFmtId="0" fontId="7" fillId="39" borderId="73" applyNumberFormat="0" applyFont="0" applyAlignment="0" applyProtection="0"/>
    <xf numFmtId="0" fontId="7" fillId="39" borderId="73" applyNumberFormat="0" applyFont="0" applyAlignment="0" applyProtection="0"/>
    <xf numFmtId="0" fontId="71" fillId="0" borderId="0"/>
    <xf numFmtId="0" fontId="72" fillId="0" borderId="0">
      <alignment horizontal="right"/>
    </xf>
    <xf numFmtId="0" fontId="73" fillId="0" borderId="0"/>
    <xf numFmtId="0" fontId="74" fillId="0" borderId="0"/>
    <xf numFmtId="0" fontId="75" fillId="0" borderId="0"/>
    <xf numFmtId="0" fontId="76" fillId="0" borderId="75" applyNumberFormat="0" applyAlignment="0"/>
    <xf numFmtId="0" fontId="77" fillId="0" borderId="0" applyAlignment="0">
      <alignment horizontal="left"/>
    </xf>
    <xf numFmtId="0" fontId="77" fillId="0" borderId="0">
      <alignment horizontal="right"/>
    </xf>
    <xf numFmtId="175" fontId="77" fillId="0" borderId="0">
      <alignment horizontal="right"/>
    </xf>
    <xf numFmtId="167" fontId="78" fillId="0" borderId="0">
      <alignment horizontal="right"/>
    </xf>
    <xf numFmtId="0" fontId="79" fillId="0" borderId="0"/>
    <xf numFmtId="0" fontId="15" fillId="21" borderId="2" applyNumberFormat="0" applyAlignment="0" applyProtection="0"/>
    <xf numFmtId="0" fontId="16" fillId="22" borderId="4" applyNumberFormat="0" applyAlignment="0" applyProtection="0"/>
    <xf numFmtId="164" fontId="9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166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81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2" fillId="0" borderId="0" applyFill="0" applyBorder="0"/>
    <xf numFmtId="0" fontId="69" fillId="0" borderId="0"/>
    <xf numFmtId="0" fontId="7" fillId="0" borderId="0"/>
    <xf numFmtId="0" fontId="82" fillId="0" borderId="0" applyFill="0" applyBorder="0"/>
    <xf numFmtId="0" fontId="7" fillId="0" borderId="0"/>
    <xf numFmtId="0" fontId="9" fillId="0" borderId="0"/>
    <xf numFmtId="0" fontId="7" fillId="0" borderId="0"/>
    <xf numFmtId="0" fontId="7" fillId="0" borderId="0"/>
    <xf numFmtId="0" fontId="83" fillId="0" borderId="0" applyBorder="0"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65" borderId="1" applyNumberFormat="0" applyProtection="0">
      <alignment horizontal="right"/>
    </xf>
    <xf numFmtId="1" fontId="9" fillId="0" borderId="1" applyFill="0" applyProtection="0">
      <alignment horizontal="right" vertical="top" wrapText="1"/>
    </xf>
    <xf numFmtId="0" fontId="9" fillId="0" borderId="1" applyFill="0" applyProtection="0">
      <alignment horizontal="right" vertical="top" wrapText="1"/>
    </xf>
    <xf numFmtId="0" fontId="5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84" fillId="0" borderId="76" applyNumberFormat="0">
      <alignment vertical="center"/>
    </xf>
    <xf numFmtId="176" fontId="85" fillId="0" borderId="76">
      <alignment horizontal="right" vertical="center"/>
    </xf>
    <xf numFmtId="0" fontId="6" fillId="41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42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7" fillId="43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55" borderId="0" applyNumberFormat="0" applyBorder="0" applyAlignment="0" applyProtection="0"/>
    <xf numFmtId="0" fontId="67" fillId="59" borderId="0" applyNumberFormat="0" applyBorder="0" applyAlignment="0" applyProtection="0"/>
    <xf numFmtId="0" fontId="67" fillId="63" borderId="0" applyNumberFormat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2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22" fillId="7" borderId="2" applyNumberFormat="0" applyAlignment="0" applyProtection="0"/>
    <xf numFmtId="0" fontId="64" fillId="38" borderId="72" applyNumberFormat="0" applyAlignment="0" applyProtection="0"/>
    <xf numFmtId="0" fontId="67" fillId="40" borderId="0" applyNumberFormat="0" applyBorder="0" applyAlignment="0" applyProtection="0"/>
    <xf numFmtId="0" fontId="67" fillId="44" borderId="0" applyNumberFormat="0" applyBorder="0" applyAlignment="0" applyProtection="0"/>
    <xf numFmtId="0" fontId="67" fillId="48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60" borderId="0" applyNumberFormat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6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3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33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33" fillId="25" borderId="9" applyNumberFormat="0" applyFont="0" applyAlignment="0" applyProtection="0"/>
    <xf numFmtId="0" fontId="9" fillId="25" borderId="9" applyNumberFormat="0" applyFont="0" applyAlignment="0" applyProtection="0"/>
    <xf numFmtId="0" fontId="6" fillId="39" borderId="73" applyNumberFormat="0" applyFont="0" applyAlignment="0" applyProtection="0"/>
    <xf numFmtId="0" fontId="6" fillId="39" borderId="73" applyNumberFormat="0" applyFont="0" applyAlignment="0" applyProtection="0"/>
    <xf numFmtId="0" fontId="6" fillId="39" borderId="73" applyNumberFormat="0" applyFont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33" fillId="0" borderId="0" applyFont="0" applyFill="0" applyBorder="0" applyAlignment="0" applyProtection="0"/>
    <xf numFmtId="0" fontId="25" fillId="21" borderId="10" applyNumberFormat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65" borderId="1" applyNumberFormat="0" applyProtection="0">
      <alignment horizontal="right"/>
    </xf>
    <xf numFmtId="0" fontId="87" fillId="65" borderId="0" applyNumberFormat="0" applyBorder="0" applyProtection="0">
      <alignment horizontal="left"/>
    </xf>
    <xf numFmtId="0" fontId="8" fillId="65" borderId="1" applyNumberFormat="0" applyProtection="0">
      <alignment horizontal="left"/>
    </xf>
    <xf numFmtId="49" fontId="9" fillId="0" borderId="1" applyFill="0" applyProtection="0">
      <alignment horizontal="right"/>
    </xf>
    <xf numFmtId="0" fontId="88" fillId="67" borderId="0" applyNumberFormat="0" applyBorder="0" applyProtection="0">
      <alignment horizontal="left"/>
    </xf>
    <xf numFmtId="1" fontId="9" fillId="0" borderId="1" applyFill="0" applyProtection="0">
      <alignment horizontal="right" vertical="top" wrapText="1"/>
    </xf>
    <xf numFmtId="2" fontId="9" fillId="0" borderId="1" applyFill="0" applyProtection="0">
      <alignment horizontal="right" vertical="top" wrapText="1"/>
    </xf>
    <xf numFmtId="0" fontId="9" fillId="0" borderId="1" applyFill="0" applyProtection="0">
      <alignment horizontal="right" vertical="top" wrapText="1"/>
    </xf>
    <xf numFmtId="0" fontId="8" fillId="65" borderId="1" applyNumberFormat="0" applyProtection="0">
      <alignment horizontal="right"/>
    </xf>
    <xf numFmtId="0" fontId="87" fillId="65" borderId="0" applyNumberFormat="0" applyBorder="0" applyProtection="0">
      <alignment horizontal="left"/>
    </xf>
    <xf numFmtId="0" fontId="8" fillId="65" borderId="1" applyNumberFormat="0" applyProtection="0">
      <alignment horizontal="left"/>
    </xf>
    <xf numFmtId="49" fontId="9" fillId="0" borderId="1" applyFill="0" applyProtection="0">
      <alignment horizontal="right"/>
    </xf>
    <xf numFmtId="0" fontId="88" fillId="67" borderId="0" applyNumberFormat="0" applyBorder="0" applyProtection="0">
      <alignment horizontal="left"/>
    </xf>
    <xf numFmtId="1" fontId="9" fillId="0" borderId="1" applyFill="0" applyProtection="0">
      <alignment horizontal="right" vertical="top" wrapText="1"/>
    </xf>
    <xf numFmtId="2" fontId="9" fillId="0" borderId="1" applyFill="0" applyProtection="0">
      <alignment horizontal="right" vertical="top" wrapText="1"/>
    </xf>
    <xf numFmtId="0" fontId="9" fillId="0" borderId="1" applyFill="0" applyProtection="0">
      <alignment horizontal="right" vertical="top" wrapText="1"/>
    </xf>
    <xf numFmtId="0" fontId="8" fillId="65" borderId="1" applyNumberFormat="0" applyProtection="0">
      <alignment horizontal="right"/>
    </xf>
    <xf numFmtId="0" fontId="87" fillId="65" borderId="0" applyNumberFormat="0" applyBorder="0" applyProtection="0">
      <alignment horizontal="left"/>
    </xf>
    <xf numFmtId="0" fontId="8" fillId="65" borderId="1" applyNumberFormat="0" applyProtection="0">
      <alignment horizontal="left"/>
    </xf>
    <xf numFmtId="49" fontId="9" fillId="0" borderId="1" applyFill="0" applyProtection="0">
      <alignment horizontal="right"/>
    </xf>
    <xf numFmtId="0" fontId="88" fillId="67" borderId="0" applyNumberFormat="0" applyBorder="0" applyProtection="0">
      <alignment horizontal="left"/>
    </xf>
    <xf numFmtId="1" fontId="9" fillId="0" borderId="1" applyFill="0" applyProtection="0">
      <alignment horizontal="right" vertical="top" wrapText="1"/>
    </xf>
    <xf numFmtId="2" fontId="9" fillId="0" borderId="1" applyFill="0" applyProtection="0">
      <alignment horizontal="right" vertical="top" wrapText="1"/>
    </xf>
    <xf numFmtId="0" fontId="9" fillId="0" borderId="1" applyFill="0" applyProtection="0">
      <alignment horizontal="right" vertical="top" wrapText="1"/>
    </xf>
    <xf numFmtId="0" fontId="8" fillId="65" borderId="1" applyNumberFormat="0" applyProtection="0">
      <alignment horizontal="right"/>
    </xf>
    <xf numFmtId="1" fontId="9" fillId="0" borderId="1" applyFill="0" applyProtection="0">
      <alignment horizontal="right" vertical="top" wrapText="1"/>
    </xf>
    <xf numFmtId="2" fontId="9" fillId="0" borderId="1" applyFill="0" applyProtection="0">
      <alignment horizontal="right" vertical="top" wrapText="1"/>
    </xf>
    <xf numFmtId="0" fontId="9" fillId="0" borderId="1" applyFill="0" applyProtection="0">
      <alignment horizontal="right" vertical="top" wrapText="1"/>
    </xf>
    <xf numFmtId="0" fontId="8" fillId="65" borderId="1" applyNumberFormat="0" applyProtection="0">
      <alignment horizontal="right"/>
    </xf>
    <xf numFmtId="0" fontId="87" fillId="65" borderId="0" applyNumberFormat="0" applyBorder="0" applyProtection="0">
      <alignment horizontal="left"/>
    </xf>
    <xf numFmtId="0" fontId="8" fillId="65" borderId="1" applyNumberFormat="0" applyProtection="0">
      <alignment horizontal="left"/>
    </xf>
    <xf numFmtId="49" fontId="9" fillId="0" borderId="1" applyFill="0" applyProtection="0">
      <alignment horizontal="right"/>
    </xf>
    <xf numFmtId="0" fontId="88" fillId="67" borderId="0" applyNumberFormat="0" applyBorder="0" applyProtection="0">
      <alignment horizontal="left"/>
    </xf>
    <xf numFmtId="1" fontId="9" fillId="0" borderId="1" applyFill="0" applyProtection="0">
      <alignment horizontal="right" vertical="top" wrapText="1"/>
    </xf>
    <xf numFmtId="2" fontId="9" fillId="0" borderId="1" applyFill="0" applyProtection="0">
      <alignment horizontal="right" vertical="top" wrapText="1"/>
    </xf>
    <xf numFmtId="0" fontId="9" fillId="0" borderId="1" applyFill="0" applyProtection="0">
      <alignment horizontal="right" vertical="top" wrapText="1"/>
    </xf>
    <xf numFmtId="0" fontId="8" fillId="65" borderId="1" applyNumberFormat="0" applyProtection="0">
      <alignment horizontal="right"/>
    </xf>
    <xf numFmtId="0" fontId="87" fillId="65" borderId="0" applyNumberFormat="0" applyBorder="0" applyProtection="0">
      <alignment horizontal="left"/>
    </xf>
    <xf numFmtId="0" fontId="8" fillId="65" borderId="1" applyNumberFormat="0" applyProtection="0">
      <alignment horizontal="left"/>
    </xf>
    <xf numFmtId="49" fontId="9" fillId="0" borderId="1" applyFill="0" applyProtection="0">
      <alignment horizontal="right"/>
    </xf>
    <xf numFmtId="0" fontId="88" fillId="67" borderId="0" applyNumberFormat="0" applyBorder="0" applyProtection="0">
      <alignment horizontal="left"/>
    </xf>
    <xf numFmtId="1" fontId="9" fillId="0" borderId="1" applyFill="0" applyProtection="0">
      <alignment horizontal="right" vertical="top" wrapText="1"/>
    </xf>
    <xf numFmtId="2" fontId="9" fillId="0" borderId="1" applyFill="0" applyProtection="0">
      <alignment horizontal="right" vertical="top" wrapText="1"/>
    </xf>
    <xf numFmtId="0" fontId="9" fillId="0" borderId="1" applyFill="0" applyProtection="0">
      <alignment horizontal="right" vertical="top" wrapText="1"/>
    </xf>
    <xf numFmtId="0" fontId="8" fillId="65" borderId="1" applyNumberFormat="0" applyProtection="0">
      <alignment horizontal="right"/>
    </xf>
    <xf numFmtId="0" fontId="87" fillId="65" borderId="0" applyNumberFormat="0" applyBorder="0" applyProtection="0">
      <alignment horizontal="left"/>
    </xf>
    <xf numFmtId="0" fontId="8" fillId="65" borderId="1" applyNumberFormat="0" applyProtection="0">
      <alignment horizontal="left"/>
    </xf>
    <xf numFmtId="49" fontId="9" fillId="0" borderId="1" applyFill="0" applyProtection="0">
      <alignment horizontal="right"/>
    </xf>
    <xf numFmtId="0" fontId="88" fillId="67" borderId="0" applyNumberFormat="0" applyBorder="0" applyProtection="0">
      <alignment horizontal="left"/>
    </xf>
    <xf numFmtId="1" fontId="9" fillId="0" borderId="1" applyFill="0" applyProtection="0">
      <alignment horizontal="right" vertical="top" wrapText="1"/>
    </xf>
    <xf numFmtId="2" fontId="9" fillId="0" borderId="1" applyFill="0" applyProtection="0">
      <alignment horizontal="right" vertical="top" wrapText="1"/>
    </xf>
    <xf numFmtId="0" fontId="9" fillId="0" borderId="1" applyFill="0" applyProtection="0">
      <alignment horizontal="right" vertical="top" wrapText="1"/>
    </xf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80" fillId="0" borderId="0"/>
  </cellStyleXfs>
  <cellXfs count="210">
    <xf numFmtId="0" fontId="0" fillId="0" borderId="0" xfId="0"/>
    <xf numFmtId="0" fontId="40" fillId="0" borderId="0" xfId="763"/>
    <xf numFmtId="0" fontId="40" fillId="0" borderId="12" xfId="763" applyBorder="1"/>
    <xf numFmtId="2" fontId="40" fillId="0" borderId="12" xfId="763" applyNumberFormat="1" applyBorder="1"/>
    <xf numFmtId="2" fontId="40" fillId="0" borderId="0" xfId="763" applyNumberFormat="1"/>
    <xf numFmtId="0" fontId="40" fillId="30" borderId="0" xfId="763" applyFill="1"/>
    <xf numFmtId="0" fontId="40" fillId="0" borderId="13" xfId="763" applyBorder="1"/>
    <xf numFmtId="2" fontId="40" fillId="0" borderId="13" xfId="763" applyNumberFormat="1" applyBorder="1"/>
    <xf numFmtId="0" fontId="9" fillId="26" borderId="14" xfId="763" applyFont="1" applyFill="1" applyBorder="1"/>
    <xf numFmtId="0" fontId="8" fillId="27" borderId="14" xfId="763" applyFont="1" applyFill="1" applyBorder="1"/>
    <xf numFmtId="0" fontId="8" fillId="26" borderId="14" xfId="763" applyFont="1" applyFill="1" applyBorder="1"/>
    <xf numFmtId="0" fontId="8" fillId="0" borderId="0" xfId="763" applyFont="1" applyAlignment="1">
      <alignment horizontal="center"/>
    </xf>
    <xf numFmtId="0" fontId="10" fillId="0" borderId="0" xfId="763" applyFont="1"/>
    <xf numFmtId="0" fontId="40" fillId="0" borderId="64" xfId="763" applyBorder="1"/>
    <xf numFmtId="0" fontId="40" fillId="0" borderId="65" xfId="763" applyBorder="1"/>
    <xf numFmtId="0" fontId="40" fillId="0" borderId="15" xfId="763" applyBorder="1"/>
    <xf numFmtId="2" fontId="40" fillId="0" borderId="16" xfId="763" applyNumberFormat="1" applyBorder="1"/>
    <xf numFmtId="0" fontId="40" fillId="0" borderId="16" xfId="763" applyBorder="1"/>
    <xf numFmtId="0" fontId="40" fillId="0" borderId="17" xfId="763" applyBorder="1"/>
    <xf numFmtId="2" fontId="40" fillId="0" borderId="0" xfId="763" applyNumberFormat="1" applyBorder="1"/>
    <xf numFmtId="0" fontId="40" fillId="0" borderId="0" xfId="763" applyBorder="1"/>
    <xf numFmtId="0" fontId="40" fillId="0" borderId="18" xfId="763" applyBorder="1"/>
    <xf numFmtId="0" fontId="40" fillId="0" borderId="19" xfId="763" applyBorder="1"/>
    <xf numFmtId="0" fontId="40" fillId="0" borderId="20" xfId="763" applyBorder="1"/>
    <xf numFmtId="2" fontId="46" fillId="0" borderId="21" xfId="763" applyNumberFormat="1" applyFont="1" applyBorder="1"/>
    <xf numFmtId="2" fontId="40" fillId="0" borderId="22" xfId="763" applyNumberFormat="1" applyBorder="1"/>
    <xf numFmtId="2" fontId="46" fillId="0" borderId="22" xfId="763" applyNumberFormat="1" applyFont="1" applyBorder="1"/>
    <xf numFmtId="0" fontId="40" fillId="0" borderId="22" xfId="763" applyBorder="1"/>
    <xf numFmtId="0" fontId="47" fillId="0" borderId="23" xfId="763" applyFont="1" applyBorder="1"/>
    <xf numFmtId="2" fontId="46" fillId="0" borderId="24" xfId="763" applyNumberFormat="1" applyFont="1" applyBorder="1"/>
    <xf numFmtId="2" fontId="40" fillId="0" borderId="25" xfId="763" applyNumberFormat="1" applyBorder="1"/>
    <xf numFmtId="2" fontId="46" fillId="0" borderId="25" xfId="763" applyNumberFormat="1" applyFont="1" applyBorder="1"/>
    <xf numFmtId="0" fontId="40" fillId="0" borderId="25" xfId="763" applyBorder="1"/>
    <xf numFmtId="0" fontId="47" fillId="0" borderId="26" xfId="763" applyFont="1" applyBorder="1"/>
    <xf numFmtId="2" fontId="46" fillId="0" borderId="27" xfId="763" applyNumberFormat="1" applyFont="1" applyBorder="1"/>
    <xf numFmtId="2" fontId="40" fillId="0" borderId="28" xfId="763" applyNumberFormat="1" applyBorder="1"/>
    <xf numFmtId="2" fontId="46" fillId="0" borderId="28" xfId="763" applyNumberFormat="1" applyFont="1" applyBorder="1"/>
    <xf numFmtId="0" fontId="40" fillId="0" borderId="28" xfId="763" applyBorder="1"/>
    <xf numFmtId="0" fontId="47" fillId="0" borderId="29" xfId="763" applyFont="1" applyBorder="1"/>
    <xf numFmtId="0" fontId="40" fillId="0" borderId="30" xfId="763" applyBorder="1"/>
    <xf numFmtId="0" fontId="40" fillId="0" borderId="31" xfId="763" applyBorder="1"/>
    <xf numFmtId="0" fontId="40" fillId="0" borderId="32" xfId="763" applyBorder="1"/>
    <xf numFmtId="9" fontId="40" fillId="0" borderId="0" xfId="1282" applyFont="1"/>
    <xf numFmtId="2" fontId="48" fillId="0" borderId="21" xfId="763" applyNumberFormat="1" applyFont="1" applyBorder="1" applyAlignment="1">
      <alignment horizontal="center"/>
    </xf>
    <xf numFmtId="2" fontId="49" fillId="0" borderId="22" xfId="763" applyNumberFormat="1" applyFont="1" applyBorder="1" applyAlignment="1">
      <alignment horizontal="center"/>
    </xf>
    <xf numFmtId="2" fontId="49" fillId="0" borderId="33" xfId="763" applyNumberFormat="1" applyFont="1" applyBorder="1" applyAlignment="1">
      <alignment horizontal="center"/>
    </xf>
    <xf numFmtId="0" fontId="49" fillId="0" borderId="34" xfId="763" applyFont="1" applyBorder="1"/>
    <xf numFmtId="2" fontId="48" fillId="0" borderId="35" xfId="763" applyNumberFormat="1" applyFont="1" applyBorder="1" applyAlignment="1">
      <alignment horizontal="center"/>
    </xf>
    <xf numFmtId="2" fontId="49" fillId="0" borderId="1" xfId="763" applyNumberFormat="1" applyFont="1" applyBorder="1" applyAlignment="1">
      <alignment horizontal="center"/>
    </xf>
    <xf numFmtId="2" fontId="49" fillId="0" borderId="36" xfId="763" applyNumberFormat="1" applyFont="1" applyBorder="1" applyAlignment="1">
      <alignment horizontal="center"/>
    </xf>
    <xf numFmtId="0" fontId="49" fillId="0" borderId="37" xfId="763" applyFont="1" applyBorder="1"/>
    <xf numFmtId="2" fontId="48" fillId="0" borderId="24" xfId="763" applyNumberFormat="1" applyFont="1" applyBorder="1" applyAlignment="1">
      <alignment horizontal="center"/>
    </xf>
    <xf numFmtId="2" fontId="49" fillId="0" borderId="25" xfId="763" applyNumberFormat="1" applyFont="1" applyBorder="1" applyAlignment="1">
      <alignment horizontal="center"/>
    </xf>
    <xf numFmtId="2" fontId="49" fillId="0" borderId="38" xfId="763" applyNumberFormat="1" applyFont="1" applyBorder="1" applyAlignment="1">
      <alignment horizontal="center"/>
    </xf>
    <xf numFmtId="0" fontId="49" fillId="0" borderId="39" xfId="763" applyFont="1" applyBorder="1"/>
    <xf numFmtId="0" fontId="49" fillId="0" borderId="40" xfId="763" applyFont="1" applyBorder="1"/>
    <xf numFmtId="0" fontId="49" fillId="0" borderId="32" xfId="763" applyFont="1" applyBorder="1"/>
    <xf numFmtId="0" fontId="49" fillId="0" borderId="41" xfId="763" applyFont="1" applyBorder="1"/>
    <xf numFmtId="0" fontId="49" fillId="0" borderId="42" xfId="763" applyFont="1" applyBorder="1"/>
    <xf numFmtId="0" fontId="49" fillId="0" borderId="43" xfId="763" applyFont="1" applyBorder="1"/>
    <xf numFmtId="0" fontId="49" fillId="0" borderId="0" xfId="763" applyFont="1"/>
    <xf numFmtId="0" fontId="40" fillId="0" borderId="66" xfId="763" applyBorder="1"/>
    <xf numFmtId="0" fontId="40" fillId="0" borderId="0" xfId="763" applyFill="1" applyBorder="1"/>
    <xf numFmtId="0" fontId="40" fillId="0" borderId="0" xfId="763" applyFill="1"/>
    <xf numFmtId="0" fontId="40" fillId="0" borderId="66" xfId="763" applyFill="1" applyBorder="1"/>
    <xf numFmtId="0" fontId="40" fillId="31" borderId="0" xfId="763" applyFill="1" applyAlignment="1">
      <alignment horizontal="center"/>
    </xf>
    <xf numFmtId="0" fontId="40" fillId="32" borderId="0" xfId="763" applyFill="1" applyAlignment="1">
      <alignment horizontal="center"/>
    </xf>
    <xf numFmtId="0" fontId="40" fillId="0" borderId="44" xfId="763" applyBorder="1"/>
    <xf numFmtId="0" fontId="40" fillId="0" borderId="45" xfId="763" applyBorder="1"/>
    <xf numFmtId="0" fontId="40" fillId="0" borderId="45" xfId="763" applyBorder="1" applyAlignment="1">
      <alignment horizontal="center"/>
    </xf>
    <xf numFmtId="0" fontId="40" fillId="31" borderId="0" xfId="763" applyFill="1"/>
    <xf numFmtId="0" fontId="40" fillId="0" borderId="46" xfId="763" applyBorder="1"/>
    <xf numFmtId="0" fontId="40" fillId="0" borderId="47" xfId="763" applyBorder="1"/>
    <xf numFmtId="0" fontId="40" fillId="0" borderId="47" xfId="763" applyBorder="1" applyAlignment="1">
      <alignment horizontal="center"/>
    </xf>
    <xf numFmtId="0" fontId="40" fillId="32" borderId="0" xfId="763" applyFill="1"/>
    <xf numFmtId="0" fontId="40" fillId="0" borderId="48" xfId="763" applyBorder="1"/>
    <xf numFmtId="0" fontId="40" fillId="0" borderId="49" xfId="763" applyBorder="1"/>
    <xf numFmtId="0" fontId="40" fillId="0" borderId="50" xfId="763" applyBorder="1"/>
    <xf numFmtId="0" fontId="40" fillId="0" borderId="51" xfId="763" applyBorder="1"/>
    <xf numFmtId="0" fontId="40" fillId="0" borderId="52" xfId="763" applyBorder="1"/>
    <xf numFmtId="0" fontId="0" fillId="0" borderId="0" xfId="0" applyFill="1" applyBorder="1"/>
    <xf numFmtId="0" fontId="0" fillId="0" borderId="0" xfId="0" applyBorder="1"/>
    <xf numFmtId="2" fontId="0" fillId="0" borderId="0" xfId="0" applyNumberFormat="1" applyBorder="1"/>
    <xf numFmtId="0" fontId="8" fillId="0" borderId="0" xfId="763" applyFont="1" applyFill="1" applyBorder="1"/>
    <xf numFmtId="0" fontId="9" fillId="0" borderId="0" xfId="763" applyFont="1" applyFill="1" applyBorder="1"/>
    <xf numFmtId="0" fontId="50" fillId="0" borderId="0" xfId="763" applyFont="1"/>
    <xf numFmtId="0" fontId="51" fillId="0" borderId="20" xfId="763" applyFont="1" applyBorder="1"/>
    <xf numFmtId="0" fontId="38" fillId="0" borderId="19" xfId="0" applyFont="1" applyFill="1" applyBorder="1"/>
    <xf numFmtId="0" fontId="38" fillId="0" borderId="18" xfId="0" applyFont="1" applyBorder="1"/>
    <xf numFmtId="0" fontId="51" fillId="0" borderId="53" xfId="763" applyFont="1" applyBorder="1"/>
    <xf numFmtId="0" fontId="51" fillId="0" borderId="54" xfId="763" applyFont="1" applyBorder="1"/>
    <xf numFmtId="2" fontId="52" fillId="0" borderId="0" xfId="0" applyNumberFormat="1" applyFont="1" applyBorder="1"/>
    <xf numFmtId="2" fontId="38" fillId="0" borderId="0" xfId="0" applyNumberFormat="1" applyFont="1" applyFill="1" applyBorder="1"/>
    <xf numFmtId="2" fontId="38" fillId="0" borderId="17" xfId="0" applyNumberFormat="1" applyFont="1" applyFill="1" applyBorder="1"/>
    <xf numFmtId="2" fontId="51" fillId="0" borderId="16" xfId="763" applyNumberFormat="1" applyFont="1" applyBorder="1"/>
    <xf numFmtId="2" fontId="51" fillId="0" borderId="15" xfId="763" applyNumberFormat="1" applyFont="1" applyBorder="1"/>
    <xf numFmtId="168" fontId="40" fillId="0" borderId="0" xfId="763" applyNumberFormat="1"/>
    <xf numFmtId="0" fontId="53" fillId="0" borderId="0" xfId="0" applyFont="1" applyAlignment="1">
      <alignment horizontal="left"/>
    </xf>
    <xf numFmtId="2" fontId="52" fillId="0" borderId="0" xfId="0" applyNumberFormat="1" applyFont="1" applyAlignment="1">
      <alignment horizontal="center"/>
    </xf>
    <xf numFmtId="174" fontId="0" fillId="0" borderId="0" xfId="0" applyNumberFormat="1" applyBorder="1"/>
    <xf numFmtId="169" fontId="51" fillId="0" borderId="15" xfId="763" applyNumberFormat="1" applyFont="1" applyBorder="1"/>
    <xf numFmtId="169" fontId="51" fillId="0" borderId="16" xfId="763" applyNumberFormat="1" applyFont="1" applyBorder="1"/>
    <xf numFmtId="169" fontId="38" fillId="0" borderId="17" xfId="0" applyNumberFormat="1" applyFont="1" applyFill="1" applyBorder="1"/>
    <xf numFmtId="169" fontId="38" fillId="0" borderId="0" xfId="0" applyNumberFormat="1" applyFont="1" applyFill="1" applyBorder="1"/>
    <xf numFmtId="0" fontId="39" fillId="0" borderId="0" xfId="770"/>
    <xf numFmtId="0" fontId="8" fillId="0" borderId="0" xfId="770" applyFont="1" applyAlignment="1">
      <alignment horizontal="center"/>
    </xf>
    <xf numFmtId="0" fontId="10" fillId="0" borderId="0" xfId="770" applyFont="1"/>
    <xf numFmtId="0" fontId="8" fillId="26" borderId="14" xfId="770" applyFont="1" applyFill="1" applyBorder="1"/>
    <xf numFmtId="0" fontId="9" fillId="26" borderId="14" xfId="770" applyFont="1" applyFill="1" applyBorder="1"/>
    <xf numFmtId="0" fontId="8" fillId="33" borderId="14" xfId="770" applyFont="1" applyFill="1" applyBorder="1"/>
    <xf numFmtId="0" fontId="40" fillId="0" borderId="0" xfId="763" quotePrefix="1"/>
    <xf numFmtId="0" fontId="39" fillId="0" borderId="0" xfId="770" quotePrefix="1"/>
    <xf numFmtId="2" fontId="8" fillId="34" borderId="0" xfId="0" applyNumberFormat="1" applyFont="1" applyFill="1"/>
    <xf numFmtId="167" fontId="9" fillId="0" borderId="0" xfId="763" applyNumberFormat="1" applyFont="1" applyFill="1" applyBorder="1"/>
    <xf numFmtId="167" fontId="40" fillId="0" borderId="0" xfId="763" applyNumberFormat="1"/>
    <xf numFmtId="167" fontId="40" fillId="0" borderId="13" xfId="763" applyNumberFormat="1" applyBorder="1"/>
    <xf numFmtId="167" fontId="40" fillId="0" borderId="0" xfId="763" applyNumberFormat="1" applyBorder="1"/>
    <xf numFmtId="167" fontId="40" fillId="0" borderId="12" xfId="763" applyNumberFormat="1" applyBorder="1"/>
    <xf numFmtId="0" fontId="45" fillId="0" borderId="0" xfId="763" applyFont="1"/>
    <xf numFmtId="0" fontId="8" fillId="64" borderId="14" xfId="1981" applyFont="1" applyFill="1" applyBorder="1"/>
    <xf numFmtId="0" fontId="8" fillId="0" borderId="0" xfId="759" applyFont="1"/>
    <xf numFmtId="0" fontId="9" fillId="0" borderId="0" xfId="759"/>
    <xf numFmtId="14" fontId="9" fillId="0" borderId="0" xfId="759" applyNumberFormat="1" applyFont="1" applyAlignment="1">
      <alignment horizontal="left"/>
    </xf>
    <xf numFmtId="0" fontId="9" fillId="0" borderId="0" xfId="759" applyFont="1" applyAlignment="1">
      <alignment horizontal="left"/>
    </xf>
    <xf numFmtId="0" fontId="86" fillId="0" borderId="0" xfId="761" applyFont="1"/>
    <xf numFmtId="0" fontId="43" fillId="0" borderId="0" xfId="761"/>
    <xf numFmtId="0" fontId="45" fillId="0" borderId="0" xfId="761" applyFont="1"/>
    <xf numFmtId="0" fontId="45" fillId="0" borderId="13" xfId="761" applyFont="1" applyBorder="1"/>
    <xf numFmtId="0" fontId="45" fillId="66" borderId="0" xfId="761" applyFont="1" applyFill="1"/>
    <xf numFmtId="0" fontId="9" fillId="0" borderId="0" xfId="761" applyFont="1"/>
    <xf numFmtId="0" fontId="89" fillId="68" borderId="0" xfId="761" applyFont="1" applyFill="1"/>
    <xf numFmtId="0" fontId="40" fillId="0" borderId="77" xfId="763" applyBorder="1"/>
    <xf numFmtId="0" fontId="5" fillId="0" borderId="77" xfId="763" applyFont="1" applyBorder="1"/>
    <xf numFmtId="2" fontId="40" fillId="30" borderId="0" xfId="763" applyNumberFormat="1" applyFill="1"/>
    <xf numFmtId="167" fontId="40" fillId="30" borderId="13" xfId="763" applyNumberFormat="1" applyFill="1" applyBorder="1"/>
    <xf numFmtId="2" fontId="40" fillId="30" borderId="12" xfId="763" applyNumberFormat="1" applyFill="1" applyBorder="1"/>
    <xf numFmtId="0" fontId="4" fillId="0" borderId="0" xfId="763" applyFont="1"/>
    <xf numFmtId="0" fontId="4" fillId="30" borderId="0" xfId="763" applyFont="1" applyFill="1"/>
    <xf numFmtId="174" fontId="9" fillId="0" borderId="0" xfId="0" applyNumberFormat="1" applyFont="1" applyBorder="1"/>
    <xf numFmtId="0" fontId="4" fillId="0" borderId="78" xfId="763" applyFont="1" applyBorder="1"/>
    <xf numFmtId="0" fontId="4" fillId="0" borderId="79" xfId="763" applyFont="1" applyBorder="1"/>
    <xf numFmtId="0" fontId="4" fillId="0" borderId="80" xfId="763" applyFont="1" applyBorder="1"/>
    <xf numFmtId="177" fontId="40" fillId="0" borderId="81" xfId="763" applyNumberFormat="1" applyBorder="1"/>
    <xf numFmtId="177" fontId="40" fillId="0" borderId="82" xfId="763" applyNumberFormat="1" applyBorder="1"/>
    <xf numFmtId="177" fontId="40" fillId="0" borderId="83" xfId="763" applyNumberFormat="1" applyBorder="1"/>
    <xf numFmtId="177" fontId="40" fillId="0" borderId="84" xfId="763" applyNumberFormat="1" applyBorder="1"/>
    <xf numFmtId="166" fontId="91" fillId="0" borderId="51" xfId="49" applyFont="1" applyBorder="1"/>
    <xf numFmtId="166" fontId="91" fillId="0" borderId="85" xfId="49" applyFont="1" applyBorder="1"/>
    <xf numFmtId="2" fontId="50" fillId="0" borderId="49" xfId="768" applyNumberFormat="1" applyFont="1" applyBorder="1"/>
    <xf numFmtId="2" fontId="50" fillId="0" borderId="47" xfId="768" applyNumberFormat="1" applyFont="1" applyBorder="1"/>
    <xf numFmtId="166" fontId="92" fillId="0" borderId="86" xfId="49" applyFont="1" applyBorder="1"/>
    <xf numFmtId="166" fontId="92" fillId="0" borderId="87" xfId="49" applyFont="1" applyBorder="1"/>
    <xf numFmtId="166" fontId="40" fillId="0" borderId="0" xfId="763" applyNumberFormat="1"/>
    <xf numFmtId="0" fontId="9" fillId="26" borderId="0" xfId="770" applyFont="1" applyFill="1" applyBorder="1"/>
    <xf numFmtId="0" fontId="4" fillId="31" borderId="0" xfId="763" applyFont="1" applyFill="1"/>
    <xf numFmtId="0" fontId="65" fillId="0" borderId="0" xfId="763" applyFont="1"/>
    <xf numFmtId="0" fontId="93" fillId="0" borderId="0" xfId="0" applyFont="1" applyAlignment="1">
      <alignment horizontal="left"/>
    </xf>
    <xf numFmtId="2" fontId="94" fillId="0" borderId="0" xfId="0" applyNumberFormat="1" applyFont="1" applyAlignment="1">
      <alignment horizontal="center"/>
    </xf>
    <xf numFmtId="14" fontId="9" fillId="0" borderId="0" xfId="759" applyNumberFormat="1" applyFont="1"/>
    <xf numFmtId="0" fontId="9" fillId="0" borderId="0" xfId="759" applyFont="1"/>
    <xf numFmtId="0" fontId="8" fillId="26" borderId="88" xfId="0" applyFont="1" applyFill="1" applyBorder="1" applyAlignment="1">
      <alignment vertical="center"/>
    </xf>
    <xf numFmtId="0" fontId="9" fillId="0" borderId="0" xfId="0" applyFont="1" applyFill="1"/>
    <xf numFmtId="0" fontId="3" fillId="30" borderId="0" xfId="763" applyFont="1" applyFill="1"/>
    <xf numFmtId="0" fontId="2" fillId="0" borderId="0" xfId="763" applyFont="1"/>
    <xf numFmtId="0" fontId="95" fillId="69" borderId="0" xfId="2864" applyFont="1" applyFill="1" applyAlignment="1"/>
    <xf numFmtId="0" fontId="96" fillId="70" borderId="0" xfId="779" applyFont="1" applyFill="1" applyBorder="1"/>
    <xf numFmtId="0" fontId="95" fillId="70" borderId="0" xfId="779" applyFont="1" applyFill="1" applyBorder="1" applyAlignment="1">
      <alignment horizontal="left"/>
    </xf>
    <xf numFmtId="0" fontId="97" fillId="70" borderId="0" xfId="779" applyFont="1" applyFill="1" applyBorder="1"/>
    <xf numFmtId="0" fontId="97" fillId="70" borderId="0" xfId="779" applyFont="1" applyFill="1" applyBorder="1" applyAlignment="1">
      <alignment horizontal="left"/>
    </xf>
    <xf numFmtId="0" fontId="98" fillId="69" borderId="13" xfId="2864" applyFont="1" applyFill="1" applyBorder="1" applyAlignment="1">
      <alignment horizontal="left"/>
    </xf>
    <xf numFmtId="0" fontId="96" fillId="69" borderId="13" xfId="2864" applyFont="1" applyFill="1" applyBorder="1" applyAlignment="1">
      <alignment horizontal="right" wrapText="1"/>
    </xf>
    <xf numFmtId="0" fontId="96" fillId="70" borderId="13" xfId="2864" applyFont="1" applyFill="1" applyBorder="1" applyAlignment="1">
      <alignment horizontal="right" wrapText="1"/>
    </xf>
    <xf numFmtId="0" fontId="98" fillId="69" borderId="13" xfId="2864" applyFont="1" applyFill="1" applyBorder="1" applyAlignment="1">
      <alignment horizontal="right" wrapText="1"/>
    </xf>
    <xf numFmtId="0" fontId="98" fillId="71" borderId="0" xfId="2864" applyFont="1" applyFill="1" applyBorder="1" applyAlignment="1">
      <alignment horizontal="left"/>
    </xf>
    <xf numFmtId="0" fontId="96" fillId="71" borderId="0" xfId="2864" applyFont="1" applyFill="1" applyBorder="1" applyAlignment="1">
      <alignment horizontal="right"/>
    </xf>
    <xf numFmtId="167" fontId="96" fillId="71" borderId="0" xfId="2864" applyNumberFormat="1" applyFont="1" applyFill="1" applyBorder="1" applyAlignment="1">
      <alignment horizontal="right"/>
    </xf>
    <xf numFmtId="167" fontId="98" fillId="71" borderId="0" xfId="2864" applyNumberFormat="1" applyFont="1" applyFill="1" applyBorder="1" applyAlignment="1">
      <alignment horizontal="right"/>
    </xf>
    <xf numFmtId="0" fontId="99" fillId="70" borderId="0" xfId="779" applyFont="1" applyFill="1" applyBorder="1"/>
    <xf numFmtId="0" fontId="98" fillId="69" borderId="0" xfId="2864" applyFont="1" applyFill="1" applyBorder="1" applyAlignment="1">
      <alignment horizontal="left"/>
    </xf>
    <xf numFmtId="0" fontId="96" fillId="69" borderId="0" xfId="2864" applyFont="1" applyFill="1" applyBorder="1" applyAlignment="1">
      <alignment horizontal="right"/>
    </xf>
    <xf numFmtId="167" fontId="96" fillId="69" borderId="0" xfId="2864" applyNumberFormat="1" applyFont="1" applyFill="1" applyBorder="1" applyAlignment="1">
      <alignment horizontal="right"/>
    </xf>
    <xf numFmtId="167" fontId="98" fillId="69" borderId="0" xfId="2864" applyNumberFormat="1" applyFont="1" applyFill="1" applyBorder="1" applyAlignment="1">
      <alignment horizontal="right"/>
    </xf>
    <xf numFmtId="0" fontId="98" fillId="69" borderId="89" xfId="2864" applyFont="1" applyFill="1" applyBorder="1" applyAlignment="1">
      <alignment horizontal="left"/>
    </xf>
    <xf numFmtId="167" fontId="96" fillId="69" borderId="89" xfId="2864" applyNumberFormat="1" applyFont="1" applyFill="1" applyBorder="1" applyAlignment="1">
      <alignment horizontal="right"/>
    </xf>
    <xf numFmtId="167" fontId="98" fillId="69" borderId="89" xfId="2864" applyNumberFormat="1" applyFont="1" applyFill="1" applyBorder="1" applyAlignment="1">
      <alignment horizontal="right"/>
    </xf>
    <xf numFmtId="0" fontId="98" fillId="70" borderId="0" xfId="779" applyFont="1" applyFill="1" applyBorder="1" applyAlignment="1">
      <alignment horizontal="left"/>
    </xf>
    <xf numFmtId="167" fontId="96" fillId="70" borderId="0" xfId="779" applyNumberFormat="1" applyFont="1" applyFill="1" applyBorder="1"/>
    <xf numFmtId="167" fontId="98" fillId="70" borderId="0" xfId="779" applyNumberFormat="1" applyFont="1" applyFill="1" applyBorder="1"/>
    <xf numFmtId="0" fontId="96" fillId="70" borderId="0" xfId="779" applyFont="1" applyFill="1" applyBorder="1" applyAlignment="1">
      <alignment horizontal="left"/>
    </xf>
    <xf numFmtId="0" fontId="96" fillId="69" borderId="0" xfId="2864" applyFont="1" applyFill="1"/>
    <xf numFmtId="168" fontId="96" fillId="31" borderId="0" xfId="779" applyNumberFormat="1" applyFont="1" applyFill="1" applyBorder="1"/>
    <xf numFmtId="169" fontId="9" fillId="0" borderId="0" xfId="763" applyNumberFormat="1" applyFont="1" applyFill="1" applyBorder="1"/>
    <xf numFmtId="43" fontId="40" fillId="0" borderId="0" xfId="763" applyNumberFormat="1"/>
    <xf numFmtId="0" fontId="1" fillId="0" borderId="0" xfId="763" applyFont="1"/>
    <xf numFmtId="2" fontId="100" fillId="0" borderId="0" xfId="0" applyNumberFormat="1" applyFont="1"/>
    <xf numFmtId="0" fontId="40" fillId="0" borderId="53" xfId="763" applyBorder="1" applyAlignment="1">
      <alignment horizontal="center" vertical="center"/>
    </xf>
    <xf numFmtId="0" fontId="40" fillId="0" borderId="54" xfId="763" applyBorder="1" applyAlignment="1">
      <alignment horizontal="center" vertical="center"/>
    </xf>
    <xf numFmtId="0" fontId="40" fillId="0" borderId="55" xfId="763" applyBorder="1" applyAlignment="1">
      <alignment horizontal="center" vertical="center"/>
    </xf>
    <xf numFmtId="0" fontId="40" fillId="0" borderId="56" xfId="763" applyBorder="1" applyAlignment="1">
      <alignment horizontal="center" vertical="center"/>
    </xf>
    <xf numFmtId="0" fontId="49" fillId="0" borderId="57" xfId="763" applyFont="1" applyBorder="1" applyAlignment="1">
      <alignment horizontal="center" vertical="center"/>
    </xf>
    <xf numFmtId="0" fontId="49" fillId="0" borderId="58" xfId="763" applyFont="1" applyBorder="1" applyAlignment="1">
      <alignment horizontal="center" vertical="center"/>
    </xf>
    <xf numFmtId="0" fontId="49" fillId="0" borderId="59" xfId="763" applyFont="1" applyBorder="1" applyAlignment="1">
      <alignment horizontal="center" vertical="center"/>
    </xf>
    <xf numFmtId="0" fontId="40" fillId="0" borderId="47" xfId="763" applyBorder="1" applyAlignment="1">
      <alignment horizontal="center" vertical="center"/>
    </xf>
    <xf numFmtId="0" fontId="40" fillId="0" borderId="45" xfId="763" applyBorder="1" applyAlignment="1">
      <alignment horizontal="center" vertical="center"/>
    </xf>
    <xf numFmtId="0" fontId="45" fillId="0" borderId="0" xfId="763" applyFont="1" applyAlignment="1">
      <alignment horizontal="center" vertical="center" wrapText="1"/>
    </xf>
    <xf numFmtId="0" fontId="40" fillId="31" borderId="0" xfId="763" applyFill="1" applyAlignment="1">
      <alignment horizontal="center" vertical="center" wrapText="1"/>
    </xf>
    <xf numFmtId="0" fontId="40" fillId="0" borderId="60" xfId="763" applyBorder="1" applyAlignment="1">
      <alignment horizontal="center" vertical="center"/>
    </xf>
    <xf numFmtId="0" fontId="40" fillId="0" borderId="61" xfId="763" applyBorder="1" applyAlignment="1">
      <alignment horizontal="center" vertical="center"/>
    </xf>
    <xf numFmtId="0" fontId="40" fillId="0" borderId="62" xfId="763" applyBorder="1" applyAlignment="1">
      <alignment horizontal="center" vertical="center"/>
    </xf>
    <xf numFmtId="0" fontId="40" fillId="0" borderId="49" xfId="763" applyBorder="1" applyAlignment="1">
      <alignment horizontal="center" vertical="center"/>
    </xf>
  </cellXfs>
  <cellStyles count="2865">
    <cellStyle name="20 % - Markeringsfarve1" xfId="2193" xr:uid="{00000000-0005-0000-0000-000000000000}"/>
    <cellStyle name="20 % - Markeringsfarve1 2" xfId="2010" xr:uid="{00000000-0005-0000-0000-000001000000}"/>
    <cellStyle name="20 % - Markeringsfarve1 2 2" xfId="2011" xr:uid="{00000000-0005-0000-0000-000002000000}"/>
    <cellStyle name="20 % - Markeringsfarve1 3" xfId="2012" xr:uid="{00000000-0005-0000-0000-000003000000}"/>
    <cellStyle name="20 % - Markeringsfarve1 4" xfId="2013" xr:uid="{00000000-0005-0000-0000-000004000000}"/>
    <cellStyle name="20 % - Markeringsfarve1 5" xfId="2014" xr:uid="{00000000-0005-0000-0000-000005000000}"/>
    <cellStyle name="20 % - Markeringsfarve2" xfId="2194" xr:uid="{00000000-0005-0000-0000-000006000000}"/>
    <cellStyle name="20 % - Markeringsfarve2 2" xfId="2015" xr:uid="{00000000-0005-0000-0000-000007000000}"/>
    <cellStyle name="20 % - Markeringsfarve2 2 2" xfId="2016" xr:uid="{00000000-0005-0000-0000-000008000000}"/>
    <cellStyle name="20 % - Markeringsfarve2 3" xfId="2017" xr:uid="{00000000-0005-0000-0000-000009000000}"/>
    <cellStyle name="20 % - Markeringsfarve2 4" xfId="2018" xr:uid="{00000000-0005-0000-0000-00000A000000}"/>
    <cellStyle name="20 % - Markeringsfarve2 5" xfId="2019" xr:uid="{00000000-0005-0000-0000-00000B000000}"/>
    <cellStyle name="20 % - Markeringsfarve3" xfId="2195" xr:uid="{00000000-0005-0000-0000-00000C000000}"/>
    <cellStyle name="20 % - Markeringsfarve3 2" xfId="2020" xr:uid="{00000000-0005-0000-0000-00000D000000}"/>
    <cellStyle name="20 % - Markeringsfarve3 2 2" xfId="2021" xr:uid="{00000000-0005-0000-0000-00000E000000}"/>
    <cellStyle name="20 % - Markeringsfarve3 3" xfId="2022" xr:uid="{00000000-0005-0000-0000-00000F000000}"/>
    <cellStyle name="20 % - Markeringsfarve3 4" xfId="2023" xr:uid="{00000000-0005-0000-0000-000010000000}"/>
    <cellStyle name="20 % - Markeringsfarve3 5" xfId="2024" xr:uid="{00000000-0005-0000-0000-000011000000}"/>
    <cellStyle name="20 % - Markeringsfarve4" xfId="2196" xr:uid="{00000000-0005-0000-0000-000012000000}"/>
    <cellStyle name="20 % - Markeringsfarve4 2" xfId="2025" xr:uid="{00000000-0005-0000-0000-000013000000}"/>
    <cellStyle name="20 % - Markeringsfarve4 2 2" xfId="2026" xr:uid="{00000000-0005-0000-0000-000014000000}"/>
    <cellStyle name="20 % - Markeringsfarve4 3" xfId="2027" xr:uid="{00000000-0005-0000-0000-000015000000}"/>
    <cellStyle name="20 % - Markeringsfarve4 4" xfId="2028" xr:uid="{00000000-0005-0000-0000-000016000000}"/>
    <cellStyle name="20 % - Markeringsfarve4 5" xfId="2029" xr:uid="{00000000-0005-0000-0000-000017000000}"/>
    <cellStyle name="20 % - Markeringsfarve5" xfId="2197" xr:uid="{00000000-0005-0000-0000-000018000000}"/>
    <cellStyle name="20 % - Markeringsfarve5 2" xfId="2030" xr:uid="{00000000-0005-0000-0000-000019000000}"/>
    <cellStyle name="20 % - Markeringsfarve5 2 2" xfId="2031" xr:uid="{00000000-0005-0000-0000-00001A000000}"/>
    <cellStyle name="20 % - Markeringsfarve5 3" xfId="2032" xr:uid="{00000000-0005-0000-0000-00001B000000}"/>
    <cellStyle name="20 % - Markeringsfarve5 4" xfId="2033" xr:uid="{00000000-0005-0000-0000-00001C000000}"/>
    <cellStyle name="20 % - Markeringsfarve5 5" xfId="2034" xr:uid="{00000000-0005-0000-0000-00001D000000}"/>
    <cellStyle name="20 % - Markeringsfarve6" xfId="2198" xr:uid="{00000000-0005-0000-0000-00001E000000}"/>
    <cellStyle name="20 % - Markeringsfarve6 2" xfId="2035" xr:uid="{00000000-0005-0000-0000-00001F000000}"/>
    <cellStyle name="20 % - Markeringsfarve6 2 2" xfId="2036" xr:uid="{00000000-0005-0000-0000-000020000000}"/>
    <cellStyle name="20 % - Markeringsfarve6 3" xfId="2037" xr:uid="{00000000-0005-0000-0000-000021000000}"/>
    <cellStyle name="20 % - Markeringsfarve6 4" xfId="2038" xr:uid="{00000000-0005-0000-0000-000022000000}"/>
    <cellStyle name="20 % - Markeringsfarve6 5" xfId="2039" xr:uid="{00000000-0005-0000-0000-000023000000}"/>
    <cellStyle name="20% - Accent1" xfId="1701" builtinId="30" customBuiltin="1"/>
    <cellStyle name="20% - Accent1 2" xfId="2040" xr:uid="{00000000-0005-0000-0000-000025000000}"/>
    <cellStyle name="20% - Accent2" xfId="1705" builtinId="34" customBuiltin="1"/>
    <cellStyle name="20% - Accent2 2" xfId="2041" xr:uid="{00000000-0005-0000-0000-000027000000}"/>
    <cellStyle name="20% - Accent3" xfId="1709" builtinId="38" customBuiltin="1"/>
    <cellStyle name="20% - Accent3 2" xfId="2042" xr:uid="{00000000-0005-0000-0000-000029000000}"/>
    <cellStyle name="20% - Accent4" xfId="1713" builtinId="42" customBuiltin="1"/>
    <cellStyle name="20% - Accent4 2" xfId="2043" xr:uid="{00000000-0005-0000-0000-00002B000000}"/>
    <cellStyle name="20% - Accent5" xfId="1717" builtinId="46" customBuiltin="1"/>
    <cellStyle name="20% - Accent5 2" xfId="2044" xr:uid="{00000000-0005-0000-0000-00002D000000}"/>
    <cellStyle name="20% - Accent6" xfId="1721" builtinId="50" customBuiltin="1"/>
    <cellStyle name="20% - Accent6 2" xfId="2045" xr:uid="{00000000-0005-0000-0000-00002F000000}"/>
    <cellStyle name="20% - Colore 1" xfId="1" xr:uid="{00000000-0005-0000-0000-000030000000}"/>
    <cellStyle name="20% - Colore 1 2" xfId="2" xr:uid="{00000000-0005-0000-0000-000031000000}"/>
    <cellStyle name="20% - Colore 2" xfId="3" xr:uid="{00000000-0005-0000-0000-000032000000}"/>
    <cellStyle name="20% - Colore 2 2" xfId="4" xr:uid="{00000000-0005-0000-0000-000033000000}"/>
    <cellStyle name="20% - Colore 3" xfId="5" xr:uid="{00000000-0005-0000-0000-000034000000}"/>
    <cellStyle name="20% - Colore 3 2" xfId="6" xr:uid="{00000000-0005-0000-0000-000035000000}"/>
    <cellStyle name="20% - Colore 4" xfId="7" xr:uid="{00000000-0005-0000-0000-000036000000}"/>
    <cellStyle name="20% - Colore 4 2" xfId="8" xr:uid="{00000000-0005-0000-0000-000037000000}"/>
    <cellStyle name="20% - Colore 5" xfId="9" xr:uid="{00000000-0005-0000-0000-000038000000}"/>
    <cellStyle name="20% - Colore 5 2" xfId="10" xr:uid="{00000000-0005-0000-0000-000039000000}"/>
    <cellStyle name="20% - Colore 6" xfId="11" xr:uid="{00000000-0005-0000-0000-00003A000000}"/>
    <cellStyle name="20% - Colore 6 2" xfId="12" xr:uid="{00000000-0005-0000-0000-00003B000000}"/>
    <cellStyle name="40 % - Markeringsfarve1" xfId="2199" xr:uid="{00000000-0005-0000-0000-00003C000000}"/>
    <cellStyle name="40 % - Markeringsfarve1 2" xfId="2046" xr:uid="{00000000-0005-0000-0000-00003D000000}"/>
    <cellStyle name="40 % - Markeringsfarve1 2 2" xfId="2047" xr:uid="{00000000-0005-0000-0000-00003E000000}"/>
    <cellStyle name="40 % - Markeringsfarve1 3" xfId="2048" xr:uid="{00000000-0005-0000-0000-00003F000000}"/>
    <cellStyle name="40 % - Markeringsfarve1 4" xfId="2049" xr:uid="{00000000-0005-0000-0000-000040000000}"/>
    <cellStyle name="40 % - Markeringsfarve1 5" xfId="2050" xr:uid="{00000000-0005-0000-0000-000041000000}"/>
    <cellStyle name="40 % - Markeringsfarve2" xfId="2200" xr:uid="{00000000-0005-0000-0000-000042000000}"/>
    <cellStyle name="40 % - Markeringsfarve2 2" xfId="2051" xr:uid="{00000000-0005-0000-0000-000043000000}"/>
    <cellStyle name="40 % - Markeringsfarve2 2 2" xfId="2052" xr:uid="{00000000-0005-0000-0000-000044000000}"/>
    <cellStyle name="40 % - Markeringsfarve2 3" xfId="2053" xr:uid="{00000000-0005-0000-0000-000045000000}"/>
    <cellStyle name="40 % - Markeringsfarve2 4" xfId="2054" xr:uid="{00000000-0005-0000-0000-000046000000}"/>
    <cellStyle name="40 % - Markeringsfarve2 5" xfId="2055" xr:uid="{00000000-0005-0000-0000-000047000000}"/>
    <cellStyle name="40 % - Markeringsfarve3" xfId="2201" xr:uid="{00000000-0005-0000-0000-000048000000}"/>
    <cellStyle name="40 % - Markeringsfarve3 2" xfId="2056" xr:uid="{00000000-0005-0000-0000-000049000000}"/>
    <cellStyle name="40 % - Markeringsfarve3 2 2" xfId="2057" xr:uid="{00000000-0005-0000-0000-00004A000000}"/>
    <cellStyle name="40 % - Markeringsfarve3 3" xfId="2058" xr:uid="{00000000-0005-0000-0000-00004B000000}"/>
    <cellStyle name="40 % - Markeringsfarve3 4" xfId="2059" xr:uid="{00000000-0005-0000-0000-00004C000000}"/>
    <cellStyle name="40 % - Markeringsfarve3 5" xfId="2060" xr:uid="{00000000-0005-0000-0000-00004D000000}"/>
    <cellStyle name="40 % - Markeringsfarve4" xfId="2202" xr:uid="{00000000-0005-0000-0000-00004E000000}"/>
    <cellStyle name="40 % - Markeringsfarve4 2" xfId="2061" xr:uid="{00000000-0005-0000-0000-00004F000000}"/>
    <cellStyle name="40 % - Markeringsfarve4 2 2" xfId="2062" xr:uid="{00000000-0005-0000-0000-000050000000}"/>
    <cellStyle name="40 % - Markeringsfarve4 3" xfId="2063" xr:uid="{00000000-0005-0000-0000-000051000000}"/>
    <cellStyle name="40 % - Markeringsfarve4 4" xfId="2064" xr:uid="{00000000-0005-0000-0000-000052000000}"/>
    <cellStyle name="40 % - Markeringsfarve4 5" xfId="2065" xr:uid="{00000000-0005-0000-0000-000053000000}"/>
    <cellStyle name="40 % - Markeringsfarve5" xfId="2203" xr:uid="{00000000-0005-0000-0000-000054000000}"/>
    <cellStyle name="40 % - Markeringsfarve5 2" xfId="2066" xr:uid="{00000000-0005-0000-0000-000055000000}"/>
    <cellStyle name="40 % - Markeringsfarve5 2 2" xfId="2067" xr:uid="{00000000-0005-0000-0000-000056000000}"/>
    <cellStyle name="40 % - Markeringsfarve5 3" xfId="2068" xr:uid="{00000000-0005-0000-0000-000057000000}"/>
    <cellStyle name="40 % - Markeringsfarve5 4" xfId="2069" xr:uid="{00000000-0005-0000-0000-000058000000}"/>
    <cellStyle name="40 % - Markeringsfarve5 5" xfId="2070" xr:uid="{00000000-0005-0000-0000-000059000000}"/>
    <cellStyle name="40 % - Markeringsfarve6" xfId="2204" xr:uid="{00000000-0005-0000-0000-00005A000000}"/>
    <cellStyle name="40 % - Markeringsfarve6 2" xfId="2071" xr:uid="{00000000-0005-0000-0000-00005B000000}"/>
    <cellStyle name="40 % - Markeringsfarve6 2 2" xfId="2072" xr:uid="{00000000-0005-0000-0000-00005C000000}"/>
    <cellStyle name="40 % - Markeringsfarve6 3" xfId="2073" xr:uid="{00000000-0005-0000-0000-00005D000000}"/>
    <cellStyle name="40 % - Markeringsfarve6 4" xfId="2074" xr:uid="{00000000-0005-0000-0000-00005E000000}"/>
    <cellStyle name="40 % - Markeringsfarve6 5" xfId="2075" xr:uid="{00000000-0005-0000-0000-00005F000000}"/>
    <cellStyle name="40% - Accent1" xfId="1702" builtinId="31" customBuiltin="1"/>
    <cellStyle name="40% - Accent1 2" xfId="2076" xr:uid="{00000000-0005-0000-0000-000061000000}"/>
    <cellStyle name="40% - Accent2" xfId="1706" builtinId="35" customBuiltin="1"/>
    <cellStyle name="40% - Accent2 2" xfId="2077" xr:uid="{00000000-0005-0000-0000-000063000000}"/>
    <cellStyle name="40% - Accent3" xfId="1710" builtinId="39" customBuiltin="1"/>
    <cellStyle name="40% - Accent3 2" xfId="2078" xr:uid="{00000000-0005-0000-0000-000065000000}"/>
    <cellStyle name="40% - Accent4" xfId="1714" builtinId="43" customBuiltin="1"/>
    <cellStyle name="40% - Accent4 2" xfId="2079" xr:uid="{00000000-0005-0000-0000-000067000000}"/>
    <cellStyle name="40% - Accent5" xfId="1718" builtinId="47" customBuiltin="1"/>
    <cellStyle name="40% - Accent5 2" xfId="2080" xr:uid="{00000000-0005-0000-0000-000069000000}"/>
    <cellStyle name="40% - Accent6" xfId="1722" builtinId="51" customBuiltin="1"/>
    <cellStyle name="40% - Accent6 2" xfId="2081" xr:uid="{00000000-0005-0000-0000-00006B000000}"/>
    <cellStyle name="40% - Colore 1" xfId="13" xr:uid="{00000000-0005-0000-0000-00006C000000}"/>
    <cellStyle name="40% - Colore 1 2" xfId="14" xr:uid="{00000000-0005-0000-0000-00006D000000}"/>
    <cellStyle name="40% - Colore 2" xfId="15" xr:uid="{00000000-0005-0000-0000-00006E000000}"/>
    <cellStyle name="40% - Colore 2 2" xfId="16" xr:uid="{00000000-0005-0000-0000-00006F000000}"/>
    <cellStyle name="40% - Colore 3" xfId="17" xr:uid="{00000000-0005-0000-0000-000070000000}"/>
    <cellStyle name="40% - Colore 3 2" xfId="18" xr:uid="{00000000-0005-0000-0000-000071000000}"/>
    <cellStyle name="40% - Colore 4" xfId="19" xr:uid="{00000000-0005-0000-0000-000072000000}"/>
    <cellStyle name="40% - Colore 4 2" xfId="20" xr:uid="{00000000-0005-0000-0000-000073000000}"/>
    <cellStyle name="40% - Colore 5" xfId="21" xr:uid="{00000000-0005-0000-0000-000074000000}"/>
    <cellStyle name="40% - Colore 5 2" xfId="22" xr:uid="{00000000-0005-0000-0000-000075000000}"/>
    <cellStyle name="40% - Colore 6" xfId="23" xr:uid="{00000000-0005-0000-0000-000076000000}"/>
    <cellStyle name="40% - Colore 6 2" xfId="24" xr:uid="{00000000-0005-0000-0000-000077000000}"/>
    <cellStyle name="5x indented GHG Textfiels" xfId="25" xr:uid="{00000000-0005-0000-0000-000078000000}"/>
    <cellStyle name="60 % - Markeringsfarve1" xfId="2205" xr:uid="{00000000-0005-0000-0000-000079000000}"/>
    <cellStyle name="60 % - Markeringsfarve2" xfId="2206" xr:uid="{00000000-0005-0000-0000-00007A000000}"/>
    <cellStyle name="60 % - Markeringsfarve3" xfId="2207" xr:uid="{00000000-0005-0000-0000-00007B000000}"/>
    <cellStyle name="60 % - Markeringsfarve4" xfId="2208" xr:uid="{00000000-0005-0000-0000-00007C000000}"/>
    <cellStyle name="60 % - Markeringsfarve5" xfId="2209" xr:uid="{00000000-0005-0000-0000-00007D000000}"/>
    <cellStyle name="60 % - Markeringsfarve6" xfId="2210" xr:uid="{00000000-0005-0000-0000-00007E000000}"/>
    <cellStyle name="60% - Accent1" xfId="1703" builtinId="32" customBuiltin="1"/>
    <cellStyle name="60% - Accent1 2" xfId="2082" xr:uid="{00000000-0005-0000-0000-000080000000}"/>
    <cellStyle name="60% - Accent2" xfId="1707" builtinId="36" customBuiltin="1"/>
    <cellStyle name="60% - Accent2 2" xfId="2083" xr:uid="{00000000-0005-0000-0000-000082000000}"/>
    <cellStyle name="60% - Accent3" xfId="1711" builtinId="40" customBuiltin="1"/>
    <cellStyle name="60% - Accent3 2" xfId="2084" xr:uid="{00000000-0005-0000-0000-000084000000}"/>
    <cellStyle name="60% - Accent4" xfId="1715" builtinId="44" customBuiltin="1"/>
    <cellStyle name="60% - Accent4 2" xfId="2085" xr:uid="{00000000-0005-0000-0000-000086000000}"/>
    <cellStyle name="60% - Accent5" xfId="1719" builtinId="48" customBuiltin="1"/>
    <cellStyle name="60% - Accent5 2" xfId="2086" xr:uid="{00000000-0005-0000-0000-000088000000}"/>
    <cellStyle name="60% - Accent6" xfId="1723" builtinId="52" customBuiltin="1"/>
    <cellStyle name="60% - Accent6 2" xfId="2087" xr:uid="{00000000-0005-0000-0000-00008A000000}"/>
    <cellStyle name="60% - Colore 1" xfId="26" xr:uid="{00000000-0005-0000-0000-00008B000000}"/>
    <cellStyle name="60% - Colore 2" xfId="27" xr:uid="{00000000-0005-0000-0000-00008C000000}"/>
    <cellStyle name="60% - Colore 3" xfId="28" xr:uid="{00000000-0005-0000-0000-00008D000000}"/>
    <cellStyle name="60% - Colore 4" xfId="29" xr:uid="{00000000-0005-0000-0000-00008E000000}"/>
    <cellStyle name="60% - Colore 5" xfId="30" xr:uid="{00000000-0005-0000-0000-00008F000000}"/>
    <cellStyle name="60% - Colore 6" xfId="31" xr:uid="{00000000-0005-0000-0000-000090000000}"/>
    <cellStyle name="Accent1" xfId="1700" builtinId="29" customBuiltin="1"/>
    <cellStyle name="Accent1 2" xfId="2088" xr:uid="{00000000-0005-0000-0000-000092000000}"/>
    <cellStyle name="Accent2" xfId="1704" builtinId="33" customBuiltin="1"/>
    <cellStyle name="Accent2 2" xfId="2089" xr:uid="{00000000-0005-0000-0000-000094000000}"/>
    <cellStyle name="Accent3" xfId="1708" builtinId="37" customBuiltin="1"/>
    <cellStyle name="Accent3 2" xfId="2090" xr:uid="{00000000-0005-0000-0000-000096000000}"/>
    <cellStyle name="Accent4" xfId="1712" builtinId="41" customBuiltin="1"/>
    <cellStyle name="Accent4 2" xfId="2091" xr:uid="{00000000-0005-0000-0000-000098000000}"/>
    <cellStyle name="Accent5" xfId="1716" builtinId="45" customBuiltin="1"/>
    <cellStyle name="Accent5 2" xfId="2092" xr:uid="{00000000-0005-0000-0000-00009A000000}"/>
    <cellStyle name="Accent6" xfId="1720" builtinId="49" customBuiltin="1"/>
    <cellStyle name="Accent6 2" xfId="2093" xr:uid="{00000000-0005-0000-0000-00009C000000}"/>
    <cellStyle name="AggOrange_CRFReport-template" xfId="32" xr:uid="{00000000-0005-0000-0000-00009D000000}"/>
    <cellStyle name="AggOrange9_CRFReport-template" xfId="33" xr:uid="{00000000-0005-0000-0000-00009E000000}"/>
    <cellStyle name="Bad" xfId="1690" builtinId="27" customBuiltin="1"/>
    <cellStyle name="Bad 2" xfId="34" xr:uid="{00000000-0005-0000-0000-0000A0000000}"/>
    <cellStyle name="Bad 2 2" xfId="2094" xr:uid="{00000000-0005-0000-0000-0000A1000000}"/>
    <cellStyle name="Bad 3" xfId="35" xr:uid="{00000000-0005-0000-0000-0000A2000000}"/>
    <cellStyle name="Bemærk! 2" xfId="2095" xr:uid="{00000000-0005-0000-0000-0000A3000000}"/>
    <cellStyle name="Bemærk! 2 2" xfId="2096" xr:uid="{00000000-0005-0000-0000-0000A4000000}"/>
    <cellStyle name="Bemærk! 3" xfId="2097" xr:uid="{00000000-0005-0000-0000-0000A5000000}"/>
    <cellStyle name="Bemærk! 3 2" xfId="2098" xr:uid="{00000000-0005-0000-0000-0000A6000000}"/>
    <cellStyle name="Bemærk! 4" xfId="2099" xr:uid="{00000000-0005-0000-0000-0000A7000000}"/>
    <cellStyle name="Bemærk! 5" xfId="2100" xr:uid="{00000000-0005-0000-0000-0000A8000000}"/>
    <cellStyle name="C01_Main head" xfId="2101" xr:uid="{00000000-0005-0000-0000-0000A9000000}"/>
    <cellStyle name="C02_Column heads" xfId="2102" xr:uid="{00000000-0005-0000-0000-0000AA000000}"/>
    <cellStyle name="C03_Sub head bold" xfId="2103" xr:uid="{00000000-0005-0000-0000-0000AB000000}"/>
    <cellStyle name="C03a_Sub head" xfId="2104" xr:uid="{00000000-0005-0000-0000-0000AC000000}"/>
    <cellStyle name="C04_Total text white bold" xfId="2105" xr:uid="{00000000-0005-0000-0000-0000AD000000}"/>
    <cellStyle name="C04a_Total text black with rule" xfId="2106" xr:uid="{00000000-0005-0000-0000-0000AE000000}"/>
    <cellStyle name="C05_Main text" xfId="2107" xr:uid="{00000000-0005-0000-0000-0000AF000000}"/>
    <cellStyle name="C06_Figs" xfId="2108" xr:uid="{00000000-0005-0000-0000-0000B0000000}"/>
    <cellStyle name="C07_Figs 1 dec percent" xfId="2109" xr:uid="{00000000-0005-0000-0000-0000B1000000}"/>
    <cellStyle name="C08_Figs 1 decimal" xfId="2110" xr:uid="{00000000-0005-0000-0000-0000B2000000}"/>
    <cellStyle name="C09_Notes" xfId="2111" xr:uid="{00000000-0005-0000-0000-0000B3000000}"/>
    <cellStyle name="Calcolo" xfId="36" xr:uid="{00000000-0005-0000-0000-0000B4000000}"/>
    <cellStyle name="Calcolo 2" xfId="37" xr:uid="{00000000-0005-0000-0000-0000B5000000}"/>
    <cellStyle name="Calcolo 2 2" xfId="1724" xr:uid="{00000000-0005-0000-0000-0000B6000000}"/>
    <cellStyle name="Calcolo 2 3" xfId="1725" xr:uid="{00000000-0005-0000-0000-0000B7000000}"/>
    <cellStyle name="Calcolo 2 4" xfId="1726" xr:uid="{00000000-0005-0000-0000-0000B8000000}"/>
    <cellStyle name="Calcolo 2 5" xfId="1727" xr:uid="{00000000-0005-0000-0000-0000B9000000}"/>
    <cellStyle name="Calcolo 3" xfId="38" xr:uid="{00000000-0005-0000-0000-0000BA000000}"/>
    <cellStyle name="Calcolo 4" xfId="1728" xr:uid="{00000000-0005-0000-0000-0000BB000000}"/>
    <cellStyle name="Calcolo 5" xfId="1729" xr:uid="{00000000-0005-0000-0000-0000BC000000}"/>
    <cellStyle name="Calcolo 6" xfId="1730" xr:uid="{00000000-0005-0000-0000-0000BD000000}"/>
    <cellStyle name="Calculation" xfId="1694" builtinId="22" customBuiltin="1"/>
    <cellStyle name="Calculation 2" xfId="39" xr:uid="{00000000-0005-0000-0000-0000BF000000}"/>
    <cellStyle name="Calculation 2 2" xfId="2112" xr:uid="{00000000-0005-0000-0000-0000C0000000}"/>
    <cellStyle name="Cella collegata" xfId="40" xr:uid="{00000000-0005-0000-0000-0000C1000000}"/>
    <cellStyle name="Cella da controllare" xfId="41" xr:uid="{00000000-0005-0000-0000-0000C2000000}"/>
    <cellStyle name="Check Cell" xfId="1696" builtinId="23" customBuiltin="1"/>
    <cellStyle name="Check Cell 2" xfId="2113" xr:uid="{00000000-0005-0000-0000-0000C4000000}"/>
    <cellStyle name="Colore 1" xfId="42" xr:uid="{00000000-0005-0000-0000-0000C5000000}"/>
    <cellStyle name="Colore 2" xfId="43" xr:uid="{00000000-0005-0000-0000-0000C6000000}"/>
    <cellStyle name="Colore 3" xfId="44" xr:uid="{00000000-0005-0000-0000-0000C7000000}"/>
    <cellStyle name="Colore 4" xfId="45" xr:uid="{00000000-0005-0000-0000-0000C8000000}"/>
    <cellStyle name="Colore 5" xfId="46" xr:uid="{00000000-0005-0000-0000-0000C9000000}"/>
    <cellStyle name="Colore 6" xfId="47" xr:uid="{00000000-0005-0000-0000-0000CA000000}"/>
    <cellStyle name="Comma 10" xfId="2114" xr:uid="{00000000-0005-0000-0000-0000CB000000}"/>
    <cellStyle name="Comma 11" xfId="2007" xr:uid="{00000000-0005-0000-0000-0000CC000000}"/>
    <cellStyle name="Comma 2" xfId="48" xr:uid="{00000000-0005-0000-0000-0000CD000000}"/>
    <cellStyle name="Comma 2 2" xfId="49" xr:uid="{00000000-0005-0000-0000-0000CE000000}"/>
    <cellStyle name="Comma 2 2 2" xfId="50" xr:uid="{00000000-0005-0000-0000-0000CF000000}"/>
    <cellStyle name="Comma 2 2 3" xfId="1732" xr:uid="{00000000-0005-0000-0000-0000D0000000}"/>
    <cellStyle name="Comma 2 3" xfId="51" xr:uid="{00000000-0005-0000-0000-0000D1000000}"/>
    <cellStyle name="Comma 2 3 2" xfId="52" xr:uid="{00000000-0005-0000-0000-0000D2000000}"/>
    <cellStyle name="Comma 2 3 2 2" xfId="53" xr:uid="{00000000-0005-0000-0000-0000D3000000}"/>
    <cellStyle name="Comma 2 3 3" xfId="1733" xr:uid="{00000000-0005-0000-0000-0000D4000000}"/>
    <cellStyle name="Comma 2 4" xfId="1731" xr:uid="{00000000-0005-0000-0000-0000D5000000}"/>
    <cellStyle name="Comma 3" xfId="54" xr:uid="{00000000-0005-0000-0000-0000D6000000}"/>
    <cellStyle name="Comma 3 2" xfId="55" xr:uid="{00000000-0005-0000-0000-0000D7000000}"/>
    <cellStyle name="Comma 3 2 2" xfId="2115" xr:uid="{00000000-0005-0000-0000-0000D8000000}"/>
    <cellStyle name="Comma 3 3" xfId="2116" xr:uid="{00000000-0005-0000-0000-0000D9000000}"/>
    <cellStyle name="Comma 3 4" xfId="2117" xr:uid="{00000000-0005-0000-0000-0000DA000000}"/>
    <cellStyle name="Comma 3 5" xfId="1734" xr:uid="{00000000-0005-0000-0000-0000DB000000}"/>
    <cellStyle name="Comma 4" xfId="56" xr:uid="{00000000-0005-0000-0000-0000DC000000}"/>
    <cellStyle name="Comma 4 2" xfId="2119" xr:uid="{00000000-0005-0000-0000-0000DD000000}"/>
    <cellStyle name="Comma 4 3" xfId="2120" xr:uid="{00000000-0005-0000-0000-0000DE000000}"/>
    <cellStyle name="Comma 4 4" xfId="2121" xr:uid="{00000000-0005-0000-0000-0000DF000000}"/>
    <cellStyle name="Comma 4 5" xfId="2118" xr:uid="{00000000-0005-0000-0000-0000E0000000}"/>
    <cellStyle name="Comma 5" xfId="57" xr:uid="{00000000-0005-0000-0000-0000E1000000}"/>
    <cellStyle name="Comma 5 2" xfId="2123" xr:uid="{00000000-0005-0000-0000-0000E2000000}"/>
    <cellStyle name="Comma 5 3" xfId="2122" xr:uid="{00000000-0005-0000-0000-0000E3000000}"/>
    <cellStyle name="Comma 6" xfId="58" xr:uid="{00000000-0005-0000-0000-0000E4000000}"/>
    <cellStyle name="Comma 6 2" xfId="2124" xr:uid="{00000000-0005-0000-0000-0000E5000000}"/>
    <cellStyle name="Comma 7" xfId="2125" xr:uid="{00000000-0005-0000-0000-0000E6000000}"/>
    <cellStyle name="Comma 8" xfId="2126" xr:uid="{00000000-0005-0000-0000-0000E7000000}"/>
    <cellStyle name="Comma 9" xfId="2127" xr:uid="{00000000-0005-0000-0000-0000E8000000}"/>
    <cellStyle name="Comma 9 2" xfId="2128" xr:uid="{00000000-0005-0000-0000-0000E9000000}"/>
    <cellStyle name="Comma 9 3" xfId="2129" xr:uid="{00000000-0005-0000-0000-0000EA000000}"/>
    <cellStyle name="Comma0 - Type3" xfId="59" xr:uid="{00000000-0005-0000-0000-0000EB000000}"/>
    <cellStyle name="CustomizationCells" xfId="60" xr:uid="{00000000-0005-0000-0000-0000EC000000}"/>
    <cellStyle name="CustomizationCells 2" xfId="61" xr:uid="{00000000-0005-0000-0000-0000ED000000}"/>
    <cellStyle name="Euro" xfId="62" xr:uid="{00000000-0005-0000-0000-0000EE000000}"/>
    <cellStyle name="Euro 10" xfId="63" xr:uid="{00000000-0005-0000-0000-0000EF000000}"/>
    <cellStyle name="Euro 10 2" xfId="64" xr:uid="{00000000-0005-0000-0000-0000F0000000}"/>
    <cellStyle name="Euro 10 3" xfId="65" xr:uid="{00000000-0005-0000-0000-0000F1000000}"/>
    <cellStyle name="Euro 10 3 2" xfId="66" xr:uid="{00000000-0005-0000-0000-0000F2000000}"/>
    <cellStyle name="Euro 10 3 2 2" xfId="67" xr:uid="{00000000-0005-0000-0000-0000F3000000}"/>
    <cellStyle name="Euro 10 4" xfId="68" xr:uid="{00000000-0005-0000-0000-0000F4000000}"/>
    <cellStyle name="Euro 10 4 2" xfId="2211" xr:uid="{00000000-0005-0000-0000-0000F5000000}"/>
    <cellStyle name="Euro 10 5" xfId="2212" xr:uid="{00000000-0005-0000-0000-0000F6000000}"/>
    <cellStyle name="Euro 11" xfId="69" xr:uid="{00000000-0005-0000-0000-0000F7000000}"/>
    <cellStyle name="Euro 11 2" xfId="70" xr:uid="{00000000-0005-0000-0000-0000F8000000}"/>
    <cellStyle name="Euro 11 3" xfId="71" xr:uid="{00000000-0005-0000-0000-0000F9000000}"/>
    <cellStyle name="Euro 11 3 2" xfId="72" xr:uid="{00000000-0005-0000-0000-0000FA000000}"/>
    <cellStyle name="Euro 11 3 2 2" xfId="73" xr:uid="{00000000-0005-0000-0000-0000FB000000}"/>
    <cellStyle name="Euro 11 4" xfId="74" xr:uid="{00000000-0005-0000-0000-0000FC000000}"/>
    <cellStyle name="Euro 11 4 2" xfId="2213" xr:uid="{00000000-0005-0000-0000-0000FD000000}"/>
    <cellStyle name="Euro 11 5" xfId="2214" xr:uid="{00000000-0005-0000-0000-0000FE000000}"/>
    <cellStyle name="Euro 12" xfId="75" xr:uid="{00000000-0005-0000-0000-0000FF000000}"/>
    <cellStyle name="Euro 12 2" xfId="76" xr:uid="{00000000-0005-0000-0000-000000010000}"/>
    <cellStyle name="Euro 12 3" xfId="77" xr:uid="{00000000-0005-0000-0000-000001010000}"/>
    <cellStyle name="Euro 12 3 2" xfId="78" xr:uid="{00000000-0005-0000-0000-000002010000}"/>
    <cellStyle name="Euro 12 3 2 2" xfId="79" xr:uid="{00000000-0005-0000-0000-000003010000}"/>
    <cellStyle name="Euro 12 4" xfId="80" xr:uid="{00000000-0005-0000-0000-000004010000}"/>
    <cellStyle name="Euro 12 4 2" xfId="2215" xr:uid="{00000000-0005-0000-0000-000005010000}"/>
    <cellStyle name="Euro 12 5" xfId="2216" xr:uid="{00000000-0005-0000-0000-000006010000}"/>
    <cellStyle name="Euro 13" xfId="81" xr:uid="{00000000-0005-0000-0000-000007010000}"/>
    <cellStyle name="Euro 13 2" xfId="82" xr:uid="{00000000-0005-0000-0000-000008010000}"/>
    <cellStyle name="Euro 13 3" xfId="83" xr:uid="{00000000-0005-0000-0000-000009010000}"/>
    <cellStyle name="Euro 13 3 2" xfId="84" xr:uid="{00000000-0005-0000-0000-00000A010000}"/>
    <cellStyle name="Euro 13 3 2 2" xfId="85" xr:uid="{00000000-0005-0000-0000-00000B010000}"/>
    <cellStyle name="Euro 13 4" xfId="86" xr:uid="{00000000-0005-0000-0000-00000C010000}"/>
    <cellStyle name="Euro 13 4 2" xfId="2217" xr:uid="{00000000-0005-0000-0000-00000D010000}"/>
    <cellStyle name="Euro 13 5" xfId="2218" xr:uid="{00000000-0005-0000-0000-00000E010000}"/>
    <cellStyle name="Euro 14" xfId="87" xr:uid="{00000000-0005-0000-0000-00000F010000}"/>
    <cellStyle name="Euro 14 2" xfId="88" xr:uid="{00000000-0005-0000-0000-000010010000}"/>
    <cellStyle name="Euro 14 3" xfId="89" xr:uid="{00000000-0005-0000-0000-000011010000}"/>
    <cellStyle name="Euro 14 3 2" xfId="90" xr:uid="{00000000-0005-0000-0000-000012010000}"/>
    <cellStyle name="Euro 14 3 2 2" xfId="91" xr:uid="{00000000-0005-0000-0000-000013010000}"/>
    <cellStyle name="Euro 14 4" xfId="92" xr:uid="{00000000-0005-0000-0000-000014010000}"/>
    <cellStyle name="Euro 14 4 2" xfId="2219" xr:uid="{00000000-0005-0000-0000-000015010000}"/>
    <cellStyle name="Euro 14 5" xfId="2220" xr:uid="{00000000-0005-0000-0000-000016010000}"/>
    <cellStyle name="Euro 15" xfId="93" xr:uid="{00000000-0005-0000-0000-000017010000}"/>
    <cellStyle name="Euro 15 2" xfId="94" xr:uid="{00000000-0005-0000-0000-000018010000}"/>
    <cellStyle name="Euro 15 3" xfId="95" xr:uid="{00000000-0005-0000-0000-000019010000}"/>
    <cellStyle name="Euro 15 3 2" xfId="96" xr:uid="{00000000-0005-0000-0000-00001A010000}"/>
    <cellStyle name="Euro 15 3 2 2" xfId="97" xr:uid="{00000000-0005-0000-0000-00001B010000}"/>
    <cellStyle name="Euro 15 4" xfId="98" xr:uid="{00000000-0005-0000-0000-00001C010000}"/>
    <cellStyle name="Euro 15 4 2" xfId="2221" xr:uid="{00000000-0005-0000-0000-00001D010000}"/>
    <cellStyle name="Euro 15 5" xfId="2222" xr:uid="{00000000-0005-0000-0000-00001E010000}"/>
    <cellStyle name="Euro 16" xfId="99" xr:uid="{00000000-0005-0000-0000-00001F010000}"/>
    <cellStyle name="Euro 16 2" xfId="100" xr:uid="{00000000-0005-0000-0000-000020010000}"/>
    <cellStyle name="Euro 16 3" xfId="101" xr:uid="{00000000-0005-0000-0000-000021010000}"/>
    <cellStyle name="Euro 16 3 2" xfId="102" xr:uid="{00000000-0005-0000-0000-000022010000}"/>
    <cellStyle name="Euro 16 3 2 2" xfId="103" xr:uid="{00000000-0005-0000-0000-000023010000}"/>
    <cellStyle name="Euro 16 4" xfId="104" xr:uid="{00000000-0005-0000-0000-000024010000}"/>
    <cellStyle name="Euro 16 4 2" xfId="2223" xr:uid="{00000000-0005-0000-0000-000025010000}"/>
    <cellStyle name="Euro 16 5" xfId="2224" xr:uid="{00000000-0005-0000-0000-000026010000}"/>
    <cellStyle name="Euro 17" xfId="105" xr:uid="{00000000-0005-0000-0000-000027010000}"/>
    <cellStyle name="Euro 17 2" xfId="106" xr:uid="{00000000-0005-0000-0000-000028010000}"/>
    <cellStyle name="Euro 17 3" xfId="107" xr:uid="{00000000-0005-0000-0000-000029010000}"/>
    <cellStyle name="Euro 17 3 2" xfId="108" xr:uid="{00000000-0005-0000-0000-00002A010000}"/>
    <cellStyle name="Euro 17 3 2 2" xfId="109" xr:uid="{00000000-0005-0000-0000-00002B010000}"/>
    <cellStyle name="Euro 17 4" xfId="110" xr:uid="{00000000-0005-0000-0000-00002C010000}"/>
    <cellStyle name="Euro 17 4 2" xfId="2225" xr:uid="{00000000-0005-0000-0000-00002D010000}"/>
    <cellStyle name="Euro 17 5" xfId="2226" xr:uid="{00000000-0005-0000-0000-00002E010000}"/>
    <cellStyle name="Euro 18" xfId="111" xr:uid="{00000000-0005-0000-0000-00002F010000}"/>
    <cellStyle name="Euro 18 2" xfId="112" xr:uid="{00000000-0005-0000-0000-000030010000}"/>
    <cellStyle name="Euro 18 3" xfId="113" xr:uid="{00000000-0005-0000-0000-000031010000}"/>
    <cellStyle name="Euro 18 3 2" xfId="114" xr:uid="{00000000-0005-0000-0000-000032010000}"/>
    <cellStyle name="Euro 18 3 2 2" xfId="115" xr:uid="{00000000-0005-0000-0000-000033010000}"/>
    <cellStyle name="Euro 18 4" xfId="116" xr:uid="{00000000-0005-0000-0000-000034010000}"/>
    <cellStyle name="Euro 18 4 2" xfId="2227" xr:uid="{00000000-0005-0000-0000-000035010000}"/>
    <cellStyle name="Euro 18 5" xfId="2228" xr:uid="{00000000-0005-0000-0000-000036010000}"/>
    <cellStyle name="Euro 19" xfId="117" xr:uid="{00000000-0005-0000-0000-000037010000}"/>
    <cellStyle name="Euro 19 2" xfId="118" xr:uid="{00000000-0005-0000-0000-000038010000}"/>
    <cellStyle name="Euro 19 3" xfId="119" xr:uid="{00000000-0005-0000-0000-000039010000}"/>
    <cellStyle name="Euro 19 3 2" xfId="120" xr:uid="{00000000-0005-0000-0000-00003A010000}"/>
    <cellStyle name="Euro 19 3 2 2" xfId="121" xr:uid="{00000000-0005-0000-0000-00003B010000}"/>
    <cellStyle name="Euro 19 4" xfId="122" xr:uid="{00000000-0005-0000-0000-00003C010000}"/>
    <cellStyle name="Euro 19 4 2" xfId="2229" xr:uid="{00000000-0005-0000-0000-00003D010000}"/>
    <cellStyle name="Euro 19 5" xfId="2230" xr:uid="{00000000-0005-0000-0000-00003E010000}"/>
    <cellStyle name="Euro 2" xfId="123" xr:uid="{00000000-0005-0000-0000-00003F010000}"/>
    <cellStyle name="Euro 2 2" xfId="124" xr:uid="{00000000-0005-0000-0000-000040010000}"/>
    <cellStyle name="Euro 2 3" xfId="125" xr:uid="{00000000-0005-0000-0000-000041010000}"/>
    <cellStyle name="Euro 2 3 2" xfId="126" xr:uid="{00000000-0005-0000-0000-000042010000}"/>
    <cellStyle name="Euro 2 3 2 2" xfId="127" xr:uid="{00000000-0005-0000-0000-000043010000}"/>
    <cellStyle name="Euro 2 4" xfId="128" xr:uid="{00000000-0005-0000-0000-000044010000}"/>
    <cellStyle name="Euro 2 4 2" xfId="2231" xr:uid="{00000000-0005-0000-0000-000045010000}"/>
    <cellStyle name="Euro 2 5" xfId="2232" xr:uid="{00000000-0005-0000-0000-000046010000}"/>
    <cellStyle name="Euro 20" xfId="129" xr:uid="{00000000-0005-0000-0000-000047010000}"/>
    <cellStyle name="Euro 20 2" xfId="130" xr:uid="{00000000-0005-0000-0000-000048010000}"/>
    <cellStyle name="Euro 20 3" xfId="131" xr:uid="{00000000-0005-0000-0000-000049010000}"/>
    <cellStyle name="Euro 20 3 2" xfId="132" xr:uid="{00000000-0005-0000-0000-00004A010000}"/>
    <cellStyle name="Euro 20 3 2 2" xfId="133" xr:uid="{00000000-0005-0000-0000-00004B010000}"/>
    <cellStyle name="Euro 20 4" xfId="134" xr:uid="{00000000-0005-0000-0000-00004C010000}"/>
    <cellStyle name="Euro 20 4 2" xfId="2233" xr:uid="{00000000-0005-0000-0000-00004D010000}"/>
    <cellStyle name="Euro 20 5" xfId="2234" xr:uid="{00000000-0005-0000-0000-00004E010000}"/>
    <cellStyle name="Euro 21" xfId="135" xr:uid="{00000000-0005-0000-0000-00004F010000}"/>
    <cellStyle name="Euro 21 2" xfId="136" xr:uid="{00000000-0005-0000-0000-000050010000}"/>
    <cellStyle name="Euro 21 3" xfId="137" xr:uid="{00000000-0005-0000-0000-000051010000}"/>
    <cellStyle name="Euro 21 3 2" xfId="138" xr:uid="{00000000-0005-0000-0000-000052010000}"/>
    <cellStyle name="Euro 21 3 2 2" xfId="139" xr:uid="{00000000-0005-0000-0000-000053010000}"/>
    <cellStyle name="Euro 21 4" xfId="140" xr:uid="{00000000-0005-0000-0000-000054010000}"/>
    <cellStyle name="Euro 21 4 2" xfId="2235" xr:uid="{00000000-0005-0000-0000-000055010000}"/>
    <cellStyle name="Euro 21 5" xfId="2236" xr:uid="{00000000-0005-0000-0000-000056010000}"/>
    <cellStyle name="Euro 22" xfId="141" xr:uid="{00000000-0005-0000-0000-000057010000}"/>
    <cellStyle name="Euro 22 2" xfId="142" xr:uid="{00000000-0005-0000-0000-000058010000}"/>
    <cellStyle name="Euro 22 3" xfId="143" xr:uid="{00000000-0005-0000-0000-000059010000}"/>
    <cellStyle name="Euro 22 3 2" xfId="144" xr:uid="{00000000-0005-0000-0000-00005A010000}"/>
    <cellStyle name="Euro 22 3 2 2" xfId="145" xr:uid="{00000000-0005-0000-0000-00005B010000}"/>
    <cellStyle name="Euro 22 4" xfId="146" xr:uid="{00000000-0005-0000-0000-00005C010000}"/>
    <cellStyle name="Euro 22 4 2" xfId="2237" xr:uid="{00000000-0005-0000-0000-00005D010000}"/>
    <cellStyle name="Euro 22 5" xfId="2238" xr:uid="{00000000-0005-0000-0000-00005E010000}"/>
    <cellStyle name="Euro 23" xfId="147" xr:uid="{00000000-0005-0000-0000-00005F010000}"/>
    <cellStyle name="Euro 23 2" xfId="148" xr:uid="{00000000-0005-0000-0000-000060010000}"/>
    <cellStyle name="Euro 23 3" xfId="149" xr:uid="{00000000-0005-0000-0000-000061010000}"/>
    <cellStyle name="Euro 23 3 2" xfId="150" xr:uid="{00000000-0005-0000-0000-000062010000}"/>
    <cellStyle name="Euro 23 3 2 2" xfId="151" xr:uid="{00000000-0005-0000-0000-000063010000}"/>
    <cellStyle name="Euro 23 4" xfId="152" xr:uid="{00000000-0005-0000-0000-000064010000}"/>
    <cellStyle name="Euro 23 4 2" xfId="2239" xr:uid="{00000000-0005-0000-0000-000065010000}"/>
    <cellStyle name="Euro 23 5" xfId="2240" xr:uid="{00000000-0005-0000-0000-000066010000}"/>
    <cellStyle name="Euro 24" xfId="153" xr:uid="{00000000-0005-0000-0000-000067010000}"/>
    <cellStyle name="Euro 24 2" xfId="154" xr:uid="{00000000-0005-0000-0000-000068010000}"/>
    <cellStyle name="Euro 24 3" xfId="155" xr:uid="{00000000-0005-0000-0000-000069010000}"/>
    <cellStyle name="Euro 24 3 2" xfId="156" xr:uid="{00000000-0005-0000-0000-00006A010000}"/>
    <cellStyle name="Euro 24 3 2 2" xfId="157" xr:uid="{00000000-0005-0000-0000-00006B010000}"/>
    <cellStyle name="Euro 24 4" xfId="158" xr:uid="{00000000-0005-0000-0000-00006C010000}"/>
    <cellStyle name="Euro 24 4 2" xfId="2241" xr:uid="{00000000-0005-0000-0000-00006D010000}"/>
    <cellStyle name="Euro 24 5" xfId="2242" xr:uid="{00000000-0005-0000-0000-00006E010000}"/>
    <cellStyle name="Euro 25" xfId="159" xr:uid="{00000000-0005-0000-0000-00006F010000}"/>
    <cellStyle name="Euro 25 2" xfId="160" xr:uid="{00000000-0005-0000-0000-000070010000}"/>
    <cellStyle name="Euro 25 3" xfId="161" xr:uid="{00000000-0005-0000-0000-000071010000}"/>
    <cellStyle name="Euro 25 3 2" xfId="162" xr:uid="{00000000-0005-0000-0000-000072010000}"/>
    <cellStyle name="Euro 25 3 2 2" xfId="163" xr:uid="{00000000-0005-0000-0000-000073010000}"/>
    <cellStyle name="Euro 25 4" xfId="164" xr:uid="{00000000-0005-0000-0000-000074010000}"/>
    <cellStyle name="Euro 25 4 2" xfId="2243" xr:uid="{00000000-0005-0000-0000-000075010000}"/>
    <cellStyle name="Euro 25 5" xfId="2244" xr:uid="{00000000-0005-0000-0000-000076010000}"/>
    <cellStyle name="Euro 26" xfId="165" xr:uid="{00000000-0005-0000-0000-000077010000}"/>
    <cellStyle name="Euro 26 2" xfId="166" xr:uid="{00000000-0005-0000-0000-000078010000}"/>
    <cellStyle name="Euro 26 3" xfId="167" xr:uid="{00000000-0005-0000-0000-000079010000}"/>
    <cellStyle name="Euro 26 3 2" xfId="168" xr:uid="{00000000-0005-0000-0000-00007A010000}"/>
    <cellStyle name="Euro 26 3 2 2" xfId="169" xr:uid="{00000000-0005-0000-0000-00007B010000}"/>
    <cellStyle name="Euro 26 4" xfId="170" xr:uid="{00000000-0005-0000-0000-00007C010000}"/>
    <cellStyle name="Euro 26 4 2" xfId="2245" xr:uid="{00000000-0005-0000-0000-00007D010000}"/>
    <cellStyle name="Euro 26 5" xfId="2246" xr:uid="{00000000-0005-0000-0000-00007E010000}"/>
    <cellStyle name="Euro 27" xfId="171" xr:uid="{00000000-0005-0000-0000-00007F010000}"/>
    <cellStyle name="Euro 27 2" xfId="172" xr:uid="{00000000-0005-0000-0000-000080010000}"/>
    <cellStyle name="Euro 27 3" xfId="173" xr:uid="{00000000-0005-0000-0000-000081010000}"/>
    <cellStyle name="Euro 27 3 2" xfId="174" xr:uid="{00000000-0005-0000-0000-000082010000}"/>
    <cellStyle name="Euro 27 3 2 2" xfId="175" xr:uid="{00000000-0005-0000-0000-000083010000}"/>
    <cellStyle name="Euro 27 4" xfId="176" xr:uid="{00000000-0005-0000-0000-000084010000}"/>
    <cellStyle name="Euro 27 4 2" xfId="2247" xr:uid="{00000000-0005-0000-0000-000085010000}"/>
    <cellStyle name="Euro 27 5" xfId="2248" xr:uid="{00000000-0005-0000-0000-000086010000}"/>
    <cellStyle name="Euro 28" xfId="177" xr:uid="{00000000-0005-0000-0000-000087010000}"/>
    <cellStyle name="Euro 28 2" xfId="178" xr:uid="{00000000-0005-0000-0000-000088010000}"/>
    <cellStyle name="Euro 28 3" xfId="179" xr:uid="{00000000-0005-0000-0000-000089010000}"/>
    <cellStyle name="Euro 28 3 2" xfId="180" xr:uid="{00000000-0005-0000-0000-00008A010000}"/>
    <cellStyle name="Euro 28 3 2 2" xfId="181" xr:uid="{00000000-0005-0000-0000-00008B010000}"/>
    <cellStyle name="Euro 28 4" xfId="182" xr:uid="{00000000-0005-0000-0000-00008C010000}"/>
    <cellStyle name="Euro 28 4 2" xfId="2249" xr:uid="{00000000-0005-0000-0000-00008D010000}"/>
    <cellStyle name="Euro 28 5" xfId="2250" xr:uid="{00000000-0005-0000-0000-00008E010000}"/>
    <cellStyle name="Euro 29" xfId="183" xr:uid="{00000000-0005-0000-0000-00008F010000}"/>
    <cellStyle name="Euro 29 2" xfId="184" xr:uid="{00000000-0005-0000-0000-000090010000}"/>
    <cellStyle name="Euro 29 3" xfId="185" xr:uid="{00000000-0005-0000-0000-000091010000}"/>
    <cellStyle name="Euro 29 3 2" xfId="186" xr:uid="{00000000-0005-0000-0000-000092010000}"/>
    <cellStyle name="Euro 29 3 2 2" xfId="187" xr:uid="{00000000-0005-0000-0000-000093010000}"/>
    <cellStyle name="Euro 29 4" xfId="188" xr:uid="{00000000-0005-0000-0000-000094010000}"/>
    <cellStyle name="Euro 29 4 2" xfId="2251" xr:uid="{00000000-0005-0000-0000-000095010000}"/>
    <cellStyle name="Euro 29 5" xfId="2252" xr:uid="{00000000-0005-0000-0000-000096010000}"/>
    <cellStyle name="Euro 3" xfId="189" xr:uid="{00000000-0005-0000-0000-000097010000}"/>
    <cellStyle name="Euro 3 2" xfId="190" xr:uid="{00000000-0005-0000-0000-000098010000}"/>
    <cellStyle name="Euro 3 3" xfId="191" xr:uid="{00000000-0005-0000-0000-000099010000}"/>
    <cellStyle name="Euro 3 3 2" xfId="192" xr:uid="{00000000-0005-0000-0000-00009A010000}"/>
    <cellStyle name="Euro 3 3 2 2" xfId="193" xr:uid="{00000000-0005-0000-0000-00009B010000}"/>
    <cellStyle name="Euro 3 4" xfId="194" xr:uid="{00000000-0005-0000-0000-00009C010000}"/>
    <cellStyle name="Euro 3 4 2" xfId="2253" xr:uid="{00000000-0005-0000-0000-00009D010000}"/>
    <cellStyle name="Euro 3 5" xfId="2254" xr:uid="{00000000-0005-0000-0000-00009E010000}"/>
    <cellStyle name="Euro 30" xfId="195" xr:uid="{00000000-0005-0000-0000-00009F010000}"/>
    <cellStyle name="Euro 30 2" xfId="196" xr:uid="{00000000-0005-0000-0000-0000A0010000}"/>
    <cellStyle name="Euro 30 3" xfId="197" xr:uid="{00000000-0005-0000-0000-0000A1010000}"/>
    <cellStyle name="Euro 30 3 2" xfId="198" xr:uid="{00000000-0005-0000-0000-0000A2010000}"/>
    <cellStyle name="Euro 30 3 2 2" xfId="199" xr:uid="{00000000-0005-0000-0000-0000A3010000}"/>
    <cellStyle name="Euro 30 4" xfId="200" xr:uid="{00000000-0005-0000-0000-0000A4010000}"/>
    <cellStyle name="Euro 30 4 2" xfId="2255" xr:uid="{00000000-0005-0000-0000-0000A5010000}"/>
    <cellStyle name="Euro 30 5" xfId="2256" xr:uid="{00000000-0005-0000-0000-0000A6010000}"/>
    <cellStyle name="Euro 31" xfId="201" xr:uid="{00000000-0005-0000-0000-0000A7010000}"/>
    <cellStyle name="Euro 31 2" xfId="202" xr:uid="{00000000-0005-0000-0000-0000A8010000}"/>
    <cellStyle name="Euro 31 3" xfId="203" xr:uid="{00000000-0005-0000-0000-0000A9010000}"/>
    <cellStyle name="Euro 31 3 2" xfId="204" xr:uid="{00000000-0005-0000-0000-0000AA010000}"/>
    <cellStyle name="Euro 31 3 2 2" xfId="205" xr:uid="{00000000-0005-0000-0000-0000AB010000}"/>
    <cellStyle name="Euro 31 4" xfId="206" xr:uid="{00000000-0005-0000-0000-0000AC010000}"/>
    <cellStyle name="Euro 31 4 2" xfId="2257" xr:uid="{00000000-0005-0000-0000-0000AD010000}"/>
    <cellStyle name="Euro 31 5" xfId="2258" xr:uid="{00000000-0005-0000-0000-0000AE010000}"/>
    <cellStyle name="Euro 32" xfId="207" xr:uid="{00000000-0005-0000-0000-0000AF010000}"/>
    <cellStyle name="Euro 32 2" xfId="208" xr:uid="{00000000-0005-0000-0000-0000B0010000}"/>
    <cellStyle name="Euro 32 3" xfId="209" xr:uid="{00000000-0005-0000-0000-0000B1010000}"/>
    <cellStyle name="Euro 32 3 2" xfId="210" xr:uid="{00000000-0005-0000-0000-0000B2010000}"/>
    <cellStyle name="Euro 32 3 2 2" xfId="211" xr:uid="{00000000-0005-0000-0000-0000B3010000}"/>
    <cellStyle name="Euro 32 4" xfId="212" xr:uid="{00000000-0005-0000-0000-0000B4010000}"/>
    <cellStyle name="Euro 32 4 2" xfId="2259" xr:uid="{00000000-0005-0000-0000-0000B5010000}"/>
    <cellStyle name="Euro 32 5" xfId="2260" xr:uid="{00000000-0005-0000-0000-0000B6010000}"/>
    <cellStyle name="Euro 33" xfId="213" xr:uid="{00000000-0005-0000-0000-0000B7010000}"/>
    <cellStyle name="Euro 33 2" xfId="214" xr:uid="{00000000-0005-0000-0000-0000B8010000}"/>
    <cellStyle name="Euro 33 3" xfId="215" xr:uid="{00000000-0005-0000-0000-0000B9010000}"/>
    <cellStyle name="Euro 33 3 2" xfId="216" xr:uid="{00000000-0005-0000-0000-0000BA010000}"/>
    <cellStyle name="Euro 33 3 2 2" xfId="217" xr:uid="{00000000-0005-0000-0000-0000BB010000}"/>
    <cellStyle name="Euro 33 4" xfId="218" xr:uid="{00000000-0005-0000-0000-0000BC010000}"/>
    <cellStyle name="Euro 33 4 2" xfId="2261" xr:uid="{00000000-0005-0000-0000-0000BD010000}"/>
    <cellStyle name="Euro 33 5" xfId="2262" xr:uid="{00000000-0005-0000-0000-0000BE010000}"/>
    <cellStyle name="Euro 34" xfId="219" xr:uid="{00000000-0005-0000-0000-0000BF010000}"/>
    <cellStyle name="Euro 34 2" xfId="220" xr:uid="{00000000-0005-0000-0000-0000C0010000}"/>
    <cellStyle name="Euro 34 3" xfId="221" xr:uid="{00000000-0005-0000-0000-0000C1010000}"/>
    <cellStyle name="Euro 34 3 2" xfId="222" xr:uid="{00000000-0005-0000-0000-0000C2010000}"/>
    <cellStyle name="Euro 34 3 2 2" xfId="223" xr:uid="{00000000-0005-0000-0000-0000C3010000}"/>
    <cellStyle name="Euro 34 4" xfId="224" xr:uid="{00000000-0005-0000-0000-0000C4010000}"/>
    <cellStyle name="Euro 34 4 2" xfId="2263" xr:uid="{00000000-0005-0000-0000-0000C5010000}"/>
    <cellStyle name="Euro 34 5" xfId="2264" xr:uid="{00000000-0005-0000-0000-0000C6010000}"/>
    <cellStyle name="Euro 35" xfId="225" xr:uid="{00000000-0005-0000-0000-0000C7010000}"/>
    <cellStyle name="Euro 35 2" xfId="226" xr:uid="{00000000-0005-0000-0000-0000C8010000}"/>
    <cellStyle name="Euro 35 3" xfId="227" xr:uid="{00000000-0005-0000-0000-0000C9010000}"/>
    <cellStyle name="Euro 35 3 2" xfId="228" xr:uid="{00000000-0005-0000-0000-0000CA010000}"/>
    <cellStyle name="Euro 35 3 2 2" xfId="229" xr:uid="{00000000-0005-0000-0000-0000CB010000}"/>
    <cellStyle name="Euro 35 4" xfId="230" xr:uid="{00000000-0005-0000-0000-0000CC010000}"/>
    <cellStyle name="Euro 35 4 2" xfId="2265" xr:uid="{00000000-0005-0000-0000-0000CD010000}"/>
    <cellStyle name="Euro 35 5" xfId="2266" xr:uid="{00000000-0005-0000-0000-0000CE010000}"/>
    <cellStyle name="Euro 36" xfId="231" xr:uid="{00000000-0005-0000-0000-0000CF010000}"/>
    <cellStyle name="Euro 36 2" xfId="232" xr:uid="{00000000-0005-0000-0000-0000D0010000}"/>
    <cellStyle name="Euro 36 3" xfId="233" xr:uid="{00000000-0005-0000-0000-0000D1010000}"/>
    <cellStyle name="Euro 36 3 2" xfId="234" xr:uid="{00000000-0005-0000-0000-0000D2010000}"/>
    <cellStyle name="Euro 36 3 2 2" xfId="235" xr:uid="{00000000-0005-0000-0000-0000D3010000}"/>
    <cellStyle name="Euro 36 4" xfId="236" xr:uid="{00000000-0005-0000-0000-0000D4010000}"/>
    <cellStyle name="Euro 36 4 2" xfId="2267" xr:uid="{00000000-0005-0000-0000-0000D5010000}"/>
    <cellStyle name="Euro 36 5" xfId="2268" xr:uid="{00000000-0005-0000-0000-0000D6010000}"/>
    <cellStyle name="Euro 37" xfId="237" xr:uid="{00000000-0005-0000-0000-0000D7010000}"/>
    <cellStyle name="Euro 37 2" xfId="238" xr:uid="{00000000-0005-0000-0000-0000D8010000}"/>
    <cellStyle name="Euro 37 3" xfId="239" xr:uid="{00000000-0005-0000-0000-0000D9010000}"/>
    <cellStyle name="Euro 37 3 2" xfId="240" xr:uid="{00000000-0005-0000-0000-0000DA010000}"/>
    <cellStyle name="Euro 37 3 2 2" xfId="241" xr:uid="{00000000-0005-0000-0000-0000DB010000}"/>
    <cellStyle name="Euro 37 4" xfId="242" xr:uid="{00000000-0005-0000-0000-0000DC010000}"/>
    <cellStyle name="Euro 37 4 2" xfId="2269" xr:uid="{00000000-0005-0000-0000-0000DD010000}"/>
    <cellStyle name="Euro 37 5" xfId="2270" xr:uid="{00000000-0005-0000-0000-0000DE010000}"/>
    <cellStyle name="Euro 38" xfId="243" xr:uid="{00000000-0005-0000-0000-0000DF010000}"/>
    <cellStyle name="Euro 38 2" xfId="244" xr:uid="{00000000-0005-0000-0000-0000E0010000}"/>
    <cellStyle name="Euro 38 3" xfId="245" xr:uid="{00000000-0005-0000-0000-0000E1010000}"/>
    <cellStyle name="Euro 38 3 2" xfId="246" xr:uid="{00000000-0005-0000-0000-0000E2010000}"/>
    <cellStyle name="Euro 38 3 2 2" xfId="247" xr:uid="{00000000-0005-0000-0000-0000E3010000}"/>
    <cellStyle name="Euro 38 4" xfId="248" xr:uid="{00000000-0005-0000-0000-0000E4010000}"/>
    <cellStyle name="Euro 38 4 2" xfId="2271" xr:uid="{00000000-0005-0000-0000-0000E5010000}"/>
    <cellStyle name="Euro 38 5" xfId="2272" xr:uid="{00000000-0005-0000-0000-0000E6010000}"/>
    <cellStyle name="Euro 39" xfId="249" xr:uid="{00000000-0005-0000-0000-0000E7010000}"/>
    <cellStyle name="Euro 39 2" xfId="250" xr:uid="{00000000-0005-0000-0000-0000E8010000}"/>
    <cellStyle name="Euro 39 3" xfId="251" xr:uid="{00000000-0005-0000-0000-0000E9010000}"/>
    <cellStyle name="Euro 39 3 2" xfId="252" xr:uid="{00000000-0005-0000-0000-0000EA010000}"/>
    <cellStyle name="Euro 39 3 2 2" xfId="253" xr:uid="{00000000-0005-0000-0000-0000EB010000}"/>
    <cellStyle name="Euro 39 4" xfId="254" xr:uid="{00000000-0005-0000-0000-0000EC010000}"/>
    <cellStyle name="Euro 39 4 2" xfId="2273" xr:uid="{00000000-0005-0000-0000-0000ED010000}"/>
    <cellStyle name="Euro 39 5" xfId="2274" xr:uid="{00000000-0005-0000-0000-0000EE010000}"/>
    <cellStyle name="Euro 4" xfId="255" xr:uid="{00000000-0005-0000-0000-0000EF010000}"/>
    <cellStyle name="Euro 4 2" xfId="256" xr:uid="{00000000-0005-0000-0000-0000F0010000}"/>
    <cellStyle name="Euro 4 3" xfId="257" xr:uid="{00000000-0005-0000-0000-0000F1010000}"/>
    <cellStyle name="Euro 4 3 2" xfId="258" xr:uid="{00000000-0005-0000-0000-0000F2010000}"/>
    <cellStyle name="Euro 4 3 2 2" xfId="259" xr:uid="{00000000-0005-0000-0000-0000F3010000}"/>
    <cellStyle name="Euro 4 4" xfId="260" xr:uid="{00000000-0005-0000-0000-0000F4010000}"/>
    <cellStyle name="Euro 4 4 2" xfId="2275" xr:uid="{00000000-0005-0000-0000-0000F5010000}"/>
    <cellStyle name="Euro 4 5" xfId="2276" xr:uid="{00000000-0005-0000-0000-0000F6010000}"/>
    <cellStyle name="Euro 40" xfId="261" xr:uid="{00000000-0005-0000-0000-0000F7010000}"/>
    <cellStyle name="Euro 40 2" xfId="262" xr:uid="{00000000-0005-0000-0000-0000F8010000}"/>
    <cellStyle name="Euro 40 3" xfId="263" xr:uid="{00000000-0005-0000-0000-0000F9010000}"/>
    <cellStyle name="Euro 40 3 2" xfId="264" xr:uid="{00000000-0005-0000-0000-0000FA010000}"/>
    <cellStyle name="Euro 40 3 2 2" xfId="265" xr:uid="{00000000-0005-0000-0000-0000FB010000}"/>
    <cellStyle name="Euro 40 4" xfId="266" xr:uid="{00000000-0005-0000-0000-0000FC010000}"/>
    <cellStyle name="Euro 40 4 2" xfId="2277" xr:uid="{00000000-0005-0000-0000-0000FD010000}"/>
    <cellStyle name="Euro 40 5" xfId="2278" xr:uid="{00000000-0005-0000-0000-0000FE010000}"/>
    <cellStyle name="Euro 41" xfId="267" xr:uid="{00000000-0005-0000-0000-0000FF010000}"/>
    <cellStyle name="Euro 41 2" xfId="268" xr:uid="{00000000-0005-0000-0000-000000020000}"/>
    <cellStyle name="Euro 41 3" xfId="269" xr:uid="{00000000-0005-0000-0000-000001020000}"/>
    <cellStyle name="Euro 41 3 2" xfId="270" xr:uid="{00000000-0005-0000-0000-000002020000}"/>
    <cellStyle name="Euro 41 3 2 2" xfId="271" xr:uid="{00000000-0005-0000-0000-000003020000}"/>
    <cellStyle name="Euro 41 4" xfId="272" xr:uid="{00000000-0005-0000-0000-000004020000}"/>
    <cellStyle name="Euro 41 4 2" xfId="2279" xr:uid="{00000000-0005-0000-0000-000005020000}"/>
    <cellStyle name="Euro 41 5" xfId="2280" xr:uid="{00000000-0005-0000-0000-000006020000}"/>
    <cellStyle name="Euro 42" xfId="273" xr:uid="{00000000-0005-0000-0000-000007020000}"/>
    <cellStyle name="Euro 42 2" xfId="274" xr:uid="{00000000-0005-0000-0000-000008020000}"/>
    <cellStyle name="Euro 42 3" xfId="275" xr:uid="{00000000-0005-0000-0000-000009020000}"/>
    <cellStyle name="Euro 42 3 2" xfId="276" xr:uid="{00000000-0005-0000-0000-00000A020000}"/>
    <cellStyle name="Euro 42 3 2 2" xfId="277" xr:uid="{00000000-0005-0000-0000-00000B020000}"/>
    <cellStyle name="Euro 42 4" xfId="278" xr:uid="{00000000-0005-0000-0000-00000C020000}"/>
    <cellStyle name="Euro 42 4 2" xfId="2281" xr:uid="{00000000-0005-0000-0000-00000D020000}"/>
    <cellStyle name="Euro 42 5" xfId="2282" xr:uid="{00000000-0005-0000-0000-00000E020000}"/>
    <cellStyle name="Euro 43" xfId="279" xr:uid="{00000000-0005-0000-0000-00000F020000}"/>
    <cellStyle name="Euro 43 2" xfId="280" xr:uid="{00000000-0005-0000-0000-000010020000}"/>
    <cellStyle name="Euro 43 3" xfId="281" xr:uid="{00000000-0005-0000-0000-000011020000}"/>
    <cellStyle name="Euro 43 3 2" xfId="282" xr:uid="{00000000-0005-0000-0000-000012020000}"/>
    <cellStyle name="Euro 43 3 2 2" xfId="283" xr:uid="{00000000-0005-0000-0000-000013020000}"/>
    <cellStyle name="Euro 43 4" xfId="284" xr:uid="{00000000-0005-0000-0000-000014020000}"/>
    <cellStyle name="Euro 43 4 2" xfId="2283" xr:uid="{00000000-0005-0000-0000-000015020000}"/>
    <cellStyle name="Euro 43 5" xfId="2284" xr:uid="{00000000-0005-0000-0000-000016020000}"/>
    <cellStyle name="Euro 44" xfId="285" xr:uid="{00000000-0005-0000-0000-000017020000}"/>
    <cellStyle name="Euro 44 2" xfId="286" xr:uid="{00000000-0005-0000-0000-000018020000}"/>
    <cellStyle name="Euro 44 3" xfId="287" xr:uid="{00000000-0005-0000-0000-000019020000}"/>
    <cellStyle name="Euro 44 3 2" xfId="288" xr:uid="{00000000-0005-0000-0000-00001A020000}"/>
    <cellStyle name="Euro 44 3 2 2" xfId="289" xr:uid="{00000000-0005-0000-0000-00001B020000}"/>
    <cellStyle name="Euro 44 4" xfId="290" xr:uid="{00000000-0005-0000-0000-00001C020000}"/>
    <cellStyle name="Euro 44 4 2" xfId="2285" xr:uid="{00000000-0005-0000-0000-00001D020000}"/>
    <cellStyle name="Euro 44 5" xfId="2286" xr:uid="{00000000-0005-0000-0000-00001E020000}"/>
    <cellStyle name="Euro 45" xfId="291" xr:uid="{00000000-0005-0000-0000-00001F020000}"/>
    <cellStyle name="Euro 45 2" xfId="292" xr:uid="{00000000-0005-0000-0000-000020020000}"/>
    <cellStyle name="Euro 46" xfId="293" xr:uid="{00000000-0005-0000-0000-000021020000}"/>
    <cellStyle name="Euro 46 2" xfId="294" xr:uid="{00000000-0005-0000-0000-000022020000}"/>
    <cellStyle name="Euro 47" xfId="295" xr:uid="{00000000-0005-0000-0000-000023020000}"/>
    <cellStyle name="Euro 47 2" xfId="296" xr:uid="{00000000-0005-0000-0000-000024020000}"/>
    <cellStyle name="Euro 47 2 2" xfId="297" xr:uid="{00000000-0005-0000-0000-000025020000}"/>
    <cellStyle name="Euro 48" xfId="298" xr:uid="{00000000-0005-0000-0000-000026020000}"/>
    <cellStyle name="Euro 49" xfId="299" xr:uid="{00000000-0005-0000-0000-000027020000}"/>
    <cellStyle name="Euro 49 2" xfId="2287" xr:uid="{00000000-0005-0000-0000-000028020000}"/>
    <cellStyle name="Euro 5" xfId="300" xr:uid="{00000000-0005-0000-0000-000029020000}"/>
    <cellStyle name="Euro 5 2" xfId="301" xr:uid="{00000000-0005-0000-0000-00002A020000}"/>
    <cellStyle name="Euro 5 3" xfId="302" xr:uid="{00000000-0005-0000-0000-00002B020000}"/>
    <cellStyle name="Euro 5 3 2" xfId="303" xr:uid="{00000000-0005-0000-0000-00002C020000}"/>
    <cellStyle name="Euro 5 3 2 2" xfId="304" xr:uid="{00000000-0005-0000-0000-00002D020000}"/>
    <cellStyle name="Euro 5 4" xfId="305" xr:uid="{00000000-0005-0000-0000-00002E020000}"/>
    <cellStyle name="Euro 5 4 2" xfId="2288" xr:uid="{00000000-0005-0000-0000-00002F020000}"/>
    <cellStyle name="Euro 5 5" xfId="2289" xr:uid="{00000000-0005-0000-0000-000030020000}"/>
    <cellStyle name="Euro 50" xfId="2290" xr:uid="{00000000-0005-0000-0000-000031020000}"/>
    <cellStyle name="Euro 6" xfId="306" xr:uid="{00000000-0005-0000-0000-000032020000}"/>
    <cellStyle name="Euro 6 2" xfId="307" xr:uid="{00000000-0005-0000-0000-000033020000}"/>
    <cellStyle name="Euro 6 3" xfId="308" xr:uid="{00000000-0005-0000-0000-000034020000}"/>
    <cellStyle name="Euro 6 3 2" xfId="309" xr:uid="{00000000-0005-0000-0000-000035020000}"/>
    <cellStyle name="Euro 6 3 2 2" xfId="310" xr:uid="{00000000-0005-0000-0000-000036020000}"/>
    <cellStyle name="Euro 6 4" xfId="311" xr:uid="{00000000-0005-0000-0000-000037020000}"/>
    <cellStyle name="Euro 6 4 2" xfId="2291" xr:uid="{00000000-0005-0000-0000-000038020000}"/>
    <cellStyle name="Euro 6 5" xfId="2292" xr:uid="{00000000-0005-0000-0000-000039020000}"/>
    <cellStyle name="Euro 7" xfId="312" xr:uid="{00000000-0005-0000-0000-00003A020000}"/>
    <cellStyle name="Euro 7 2" xfId="313" xr:uid="{00000000-0005-0000-0000-00003B020000}"/>
    <cellStyle name="Euro 7 3" xfId="314" xr:uid="{00000000-0005-0000-0000-00003C020000}"/>
    <cellStyle name="Euro 7 3 2" xfId="315" xr:uid="{00000000-0005-0000-0000-00003D020000}"/>
    <cellStyle name="Euro 7 3 2 2" xfId="316" xr:uid="{00000000-0005-0000-0000-00003E020000}"/>
    <cellStyle name="Euro 7 4" xfId="317" xr:uid="{00000000-0005-0000-0000-00003F020000}"/>
    <cellStyle name="Euro 7 4 2" xfId="2293" xr:uid="{00000000-0005-0000-0000-000040020000}"/>
    <cellStyle name="Euro 7 5" xfId="2294" xr:uid="{00000000-0005-0000-0000-000041020000}"/>
    <cellStyle name="Euro 8" xfId="318" xr:uid="{00000000-0005-0000-0000-000042020000}"/>
    <cellStyle name="Euro 8 2" xfId="319" xr:uid="{00000000-0005-0000-0000-000043020000}"/>
    <cellStyle name="Euro 8 3" xfId="320" xr:uid="{00000000-0005-0000-0000-000044020000}"/>
    <cellStyle name="Euro 8 3 2" xfId="321" xr:uid="{00000000-0005-0000-0000-000045020000}"/>
    <cellStyle name="Euro 8 3 2 2" xfId="322" xr:uid="{00000000-0005-0000-0000-000046020000}"/>
    <cellStyle name="Euro 8 4" xfId="323" xr:uid="{00000000-0005-0000-0000-000047020000}"/>
    <cellStyle name="Euro 8 4 2" xfId="2295" xr:uid="{00000000-0005-0000-0000-000048020000}"/>
    <cellStyle name="Euro 8 5" xfId="2296" xr:uid="{00000000-0005-0000-0000-000049020000}"/>
    <cellStyle name="Euro 9" xfId="324" xr:uid="{00000000-0005-0000-0000-00004A020000}"/>
    <cellStyle name="Euro 9 2" xfId="325" xr:uid="{00000000-0005-0000-0000-00004B020000}"/>
    <cellStyle name="Euro 9 3" xfId="326" xr:uid="{00000000-0005-0000-0000-00004C020000}"/>
    <cellStyle name="Euro 9 3 2" xfId="327" xr:uid="{00000000-0005-0000-0000-00004D020000}"/>
    <cellStyle name="Euro 9 3 2 2" xfId="328" xr:uid="{00000000-0005-0000-0000-00004E020000}"/>
    <cellStyle name="Euro 9 4" xfId="329" xr:uid="{00000000-0005-0000-0000-00004F020000}"/>
    <cellStyle name="Euro 9 4 2" xfId="2297" xr:uid="{00000000-0005-0000-0000-000050020000}"/>
    <cellStyle name="Euro 9 5" xfId="2298" xr:uid="{00000000-0005-0000-0000-000051020000}"/>
    <cellStyle name="Explanatory Text" xfId="1698" builtinId="53" customBuiltin="1"/>
    <cellStyle name="Explanatory Text 2" xfId="2130" xr:uid="{00000000-0005-0000-0000-000053020000}"/>
    <cellStyle name="Fixed2 - Type2" xfId="330" xr:uid="{00000000-0005-0000-0000-000054020000}"/>
    <cellStyle name="Good" xfId="1689" builtinId="26" customBuiltin="1"/>
    <cellStyle name="Good 2" xfId="2131" xr:uid="{00000000-0005-0000-0000-000056020000}"/>
    <cellStyle name="Heading 1" xfId="1685" builtinId="16" customBuiltin="1"/>
    <cellStyle name="Heading 1 2" xfId="2132" xr:uid="{00000000-0005-0000-0000-000058020000}"/>
    <cellStyle name="Heading 2" xfId="1686" builtinId="17" customBuiltin="1"/>
    <cellStyle name="Heading 2 2" xfId="2133" xr:uid="{00000000-0005-0000-0000-00005A020000}"/>
    <cellStyle name="Heading 3" xfId="1687" builtinId="18" customBuiltin="1"/>
    <cellStyle name="Heading 3 2" xfId="2134" xr:uid="{00000000-0005-0000-0000-00005C020000}"/>
    <cellStyle name="Heading 4" xfId="1688" builtinId="19" customBuiltin="1"/>
    <cellStyle name="Heading 4 2" xfId="2135" xr:uid="{00000000-0005-0000-0000-00005E020000}"/>
    <cellStyle name="Hyperlink 2" xfId="2009" xr:uid="{00000000-0005-0000-0000-00005F020000}"/>
    <cellStyle name="Hyperlink 3" xfId="2136" xr:uid="{00000000-0005-0000-0000-000060020000}"/>
    <cellStyle name="Input" xfId="1692" builtinId="20" customBuiltin="1"/>
    <cellStyle name="Input 2" xfId="331" xr:uid="{00000000-0005-0000-0000-000062020000}"/>
    <cellStyle name="Input 2 2" xfId="332" xr:uid="{00000000-0005-0000-0000-000063020000}"/>
    <cellStyle name="Input 2 2 2" xfId="1735" xr:uid="{00000000-0005-0000-0000-000064020000}"/>
    <cellStyle name="Input 2 2 3" xfId="1736" xr:uid="{00000000-0005-0000-0000-000065020000}"/>
    <cellStyle name="Input 2 2 4" xfId="1737" xr:uid="{00000000-0005-0000-0000-000066020000}"/>
    <cellStyle name="Input 2 2 5" xfId="1738" xr:uid="{00000000-0005-0000-0000-000067020000}"/>
    <cellStyle name="Input 2 3" xfId="333" xr:uid="{00000000-0005-0000-0000-000068020000}"/>
    <cellStyle name="Input 2 4" xfId="1739" xr:uid="{00000000-0005-0000-0000-000069020000}"/>
    <cellStyle name="Input 2 5" xfId="1740" xr:uid="{00000000-0005-0000-0000-00006A020000}"/>
    <cellStyle name="Input 2 6" xfId="1741" xr:uid="{00000000-0005-0000-0000-00006B020000}"/>
    <cellStyle name="Input 3" xfId="334" xr:uid="{00000000-0005-0000-0000-00006C020000}"/>
    <cellStyle name="Input 3 2" xfId="2299" xr:uid="{00000000-0005-0000-0000-00006D020000}"/>
    <cellStyle name="InputCells" xfId="335" xr:uid="{00000000-0005-0000-0000-00006E020000}"/>
    <cellStyle name="Komma 2" xfId="2137" xr:uid="{00000000-0005-0000-0000-00006F020000}"/>
    <cellStyle name="Komma 2 2" xfId="2138" xr:uid="{00000000-0005-0000-0000-000070020000}"/>
    <cellStyle name="Komma 2 2 2" xfId="2139" xr:uid="{00000000-0005-0000-0000-000071020000}"/>
    <cellStyle name="Komma 2 3" xfId="2140" xr:uid="{00000000-0005-0000-0000-000072020000}"/>
    <cellStyle name="Komma 3" xfId="2141" xr:uid="{00000000-0005-0000-0000-000073020000}"/>
    <cellStyle name="Komma 4" xfId="2142" xr:uid="{00000000-0005-0000-0000-000074020000}"/>
    <cellStyle name="Komma 4 2" xfId="2143" xr:uid="{00000000-0005-0000-0000-000075020000}"/>
    <cellStyle name="Komma 5" xfId="2144" xr:uid="{00000000-0005-0000-0000-000076020000}"/>
    <cellStyle name="Komma 5 2" xfId="2145" xr:uid="{00000000-0005-0000-0000-000077020000}"/>
    <cellStyle name="Komma 6" xfId="2146" xr:uid="{00000000-0005-0000-0000-000078020000}"/>
    <cellStyle name="Komma 7" xfId="2147" xr:uid="{00000000-0005-0000-0000-000079020000}"/>
    <cellStyle name="Komma 8" xfId="2148" xr:uid="{00000000-0005-0000-0000-00007A020000}"/>
    <cellStyle name="Komma 9" xfId="2149" xr:uid="{00000000-0005-0000-0000-00007B020000}"/>
    <cellStyle name="Kontroller celle" xfId="2300" xr:uid="{00000000-0005-0000-0000-00007C020000}"/>
    <cellStyle name="Link 2" xfId="2150" xr:uid="{00000000-0005-0000-0000-00007D020000}"/>
    <cellStyle name="Linked Cell" xfId="1695" builtinId="24" customBuiltin="1"/>
    <cellStyle name="Linked Cell 2" xfId="2151" xr:uid="{00000000-0005-0000-0000-00007F020000}"/>
    <cellStyle name="Markeringsfarve1" xfId="2301" xr:uid="{00000000-0005-0000-0000-000080020000}"/>
    <cellStyle name="Markeringsfarve2" xfId="2302" xr:uid="{00000000-0005-0000-0000-000081020000}"/>
    <cellStyle name="Markeringsfarve3" xfId="2303" xr:uid="{00000000-0005-0000-0000-000082020000}"/>
    <cellStyle name="Markeringsfarve4" xfId="2304" xr:uid="{00000000-0005-0000-0000-000083020000}"/>
    <cellStyle name="Markeringsfarve5" xfId="2305" xr:uid="{00000000-0005-0000-0000-000084020000}"/>
    <cellStyle name="Markeringsfarve6" xfId="2306" xr:uid="{00000000-0005-0000-0000-000085020000}"/>
    <cellStyle name="Migliaia [0] 10" xfId="336" xr:uid="{00000000-0005-0000-0000-000086020000}"/>
    <cellStyle name="Migliaia [0] 10 2" xfId="1742" xr:uid="{00000000-0005-0000-0000-000087020000}"/>
    <cellStyle name="Migliaia [0] 10 2 2" xfId="2307" xr:uid="{00000000-0005-0000-0000-000088020000}"/>
    <cellStyle name="Migliaia [0] 10 3" xfId="2308" xr:uid="{00000000-0005-0000-0000-000089020000}"/>
    <cellStyle name="Migliaia [0] 11" xfId="337" xr:uid="{00000000-0005-0000-0000-00008A020000}"/>
    <cellStyle name="Migliaia [0] 11 2" xfId="1743" xr:uid="{00000000-0005-0000-0000-00008B020000}"/>
    <cellStyle name="Migliaia [0] 11 2 2" xfId="2309" xr:uid="{00000000-0005-0000-0000-00008C020000}"/>
    <cellStyle name="Migliaia [0] 11 3" xfId="2310" xr:uid="{00000000-0005-0000-0000-00008D020000}"/>
    <cellStyle name="Migliaia [0] 12" xfId="338" xr:uid="{00000000-0005-0000-0000-00008E020000}"/>
    <cellStyle name="Migliaia [0] 12 2" xfId="1744" xr:uid="{00000000-0005-0000-0000-00008F020000}"/>
    <cellStyle name="Migliaia [0] 12 2 2" xfId="2311" xr:uid="{00000000-0005-0000-0000-000090020000}"/>
    <cellStyle name="Migliaia [0] 12 3" xfId="2312" xr:uid="{00000000-0005-0000-0000-000091020000}"/>
    <cellStyle name="Migliaia [0] 13" xfId="339" xr:uid="{00000000-0005-0000-0000-000092020000}"/>
    <cellStyle name="Migliaia [0] 13 2" xfId="1745" xr:uid="{00000000-0005-0000-0000-000093020000}"/>
    <cellStyle name="Migliaia [0] 13 2 2" xfId="2313" xr:uid="{00000000-0005-0000-0000-000094020000}"/>
    <cellStyle name="Migliaia [0] 13 3" xfId="2314" xr:uid="{00000000-0005-0000-0000-000095020000}"/>
    <cellStyle name="Migliaia [0] 14" xfId="340" xr:uid="{00000000-0005-0000-0000-000096020000}"/>
    <cellStyle name="Migliaia [0] 14 2" xfId="1746" xr:uid="{00000000-0005-0000-0000-000097020000}"/>
    <cellStyle name="Migliaia [0] 14 2 2" xfId="2315" xr:uid="{00000000-0005-0000-0000-000098020000}"/>
    <cellStyle name="Migliaia [0] 14 3" xfId="2316" xr:uid="{00000000-0005-0000-0000-000099020000}"/>
    <cellStyle name="Migliaia [0] 15" xfId="341" xr:uid="{00000000-0005-0000-0000-00009A020000}"/>
    <cellStyle name="Migliaia [0] 15 2" xfId="1747" xr:uid="{00000000-0005-0000-0000-00009B020000}"/>
    <cellStyle name="Migliaia [0] 15 2 2" xfId="2317" xr:uid="{00000000-0005-0000-0000-00009C020000}"/>
    <cellStyle name="Migliaia [0] 15 3" xfId="2318" xr:uid="{00000000-0005-0000-0000-00009D020000}"/>
    <cellStyle name="Migliaia [0] 16" xfId="342" xr:uid="{00000000-0005-0000-0000-00009E020000}"/>
    <cellStyle name="Migliaia [0] 16 2" xfId="1748" xr:uid="{00000000-0005-0000-0000-00009F020000}"/>
    <cellStyle name="Migliaia [0] 16 2 2" xfId="2319" xr:uid="{00000000-0005-0000-0000-0000A0020000}"/>
    <cellStyle name="Migliaia [0] 16 3" xfId="2320" xr:uid="{00000000-0005-0000-0000-0000A1020000}"/>
    <cellStyle name="Migliaia [0] 17" xfId="343" xr:uid="{00000000-0005-0000-0000-0000A2020000}"/>
    <cellStyle name="Migliaia [0] 17 2" xfId="1749" xr:uid="{00000000-0005-0000-0000-0000A3020000}"/>
    <cellStyle name="Migliaia [0] 17 2 2" xfId="2321" xr:uid="{00000000-0005-0000-0000-0000A4020000}"/>
    <cellStyle name="Migliaia [0] 17 3" xfId="2322" xr:uid="{00000000-0005-0000-0000-0000A5020000}"/>
    <cellStyle name="Migliaia [0] 18" xfId="344" xr:uid="{00000000-0005-0000-0000-0000A6020000}"/>
    <cellStyle name="Migliaia [0] 18 2" xfId="1750" xr:uid="{00000000-0005-0000-0000-0000A7020000}"/>
    <cellStyle name="Migliaia [0] 18 2 2" xfId="2323" xr:uid="{00000000-0005-0000-0000-0000A8020000}"/>
    <cellStyle name="Migliaia [0] 18 3" xfId="2324" xr:uid="{00000000-0005-0000-0000-0000A9020000}"/>
    <cellStyle name="Migliaia [0] 19" xfId="345" xr:uid="{00000000-0005-0000-0000-0000AA020000}"/>
    <cellStyle name="Migliaia [0] 19 2" xfId="1751" xr:uid="{00000000-0005-0000-0000-0000AB020000}"/>
    <cellStyle name="Migliaia [0] 19 2 2" xfId="2325" xr:uid="{00000000-0005-0000-0000-0000AC020000}"/>
    <cellStyle name="Migliaia [0] 19 3" xfId="2326" xr:uid="{00000000-0005-0000-0000-0000AD020000}"/>
    <cellStyle name="Migliaia [0] 2" xfId="346" xr:uid="{00000000-0005-0000-0000-0000AE020000}"/>
    <cellStyle name="Migliaia [0] 2 2" xfId="1752" xr:uid="{00000000-0005-0000-0000-0000AF020000}"/>
    <cellStyle name="Migliaia [0] 2 2 2" xfId="2327" xr:uid="{00000000-0005-0000-0000-0000B0020000}"/>
    <cellStyle name="Migliaia [0] 2 3" xfId="2328" xr:uid="{00000000-0005-0000-0000-0000B1020000}"/>
    <cellStyle name="Migliaia [0] 20" xfId="347" xr:uid="{00000000-0005-0000-0000-0000B2020000}"/>
    <cellStyle name="Migliaia [0] 20 2" xfId="1753" xr:uid="{00000000-0005-0000-0000-0000B3020000}"/>
    <cellStyle name="Migliaia [0] 20 2 2" xfId="2329" xr:uid="{00000000-0005-0000-0000-0000B4020000}"/>
    <cellStyle name="Migliaia [0] 20 3" xfId="2330" xr:uid="{00000000-0005-0000-0000-0000B5020000}"/>
    <cellStyle name="Migliaia [0] 21" xfId="348" xr:uid="{00000000-0005-0000-0000-0000B6020000}"/>
    <cellStyle name="Migliaia [0] 21 2" xfId="1754" xr:uid="{00000000-0005-0000-0000-0000B7020000}"/>
    <cellStyle name="Migliaia [0] 21 2 2" xfId="2331" xr:uid="{00000000-0005-0000-0000-0000B8020000}"/>
    <cellStyle name="Migliaia [0] 21 3" xfId="2332" xr:uid="{00000000-0005-0000-0000-0000B9020000}"/>
    <cellStyle name="Migliaia [0] 22" xfId="349" xr:uid="{00000000-0005-0000-0000-0000BA020000}"/>
    <cellStyle name="Migliaia [0] 22 2" xfId="1755" xr:uid="{00000000-0005-0000-0000-0000BB020000}"/>
    <cellStyle name="Migliaia [0] 22 2 2" xfId="2333" xr:uid="{00000000-0005-0000-0000-0000BC020000}"/>
    <cellStyle name="Migliaia [0] 22 3" xfId="2334" xr:uid="{00000000-0005-0000-0000-0000BD020000}"/>
    <cellStyle name="Migliaia [0] 23" xfId="350" xr:uid="{00000000-0005-0000-0000-0000BE020000}"/>
    <cellStyle name="Migliaia [0] 23 2" xfId="1756" xr:uid="{00000000-0005-0000-0000-0000BF020000}"/>
    <cellStyle name="Migliaia [0] 23 2 2" xfId="2335" xr:uid="{00000000-0005-0000-0000-0000C0020000}"/>
    <cellStyle name="Migliaia [0] 23 3" xfId="2336" xr:uid="{00000000-0005-0000-0000-0000C1020000}"/>
    <cellStyle name="Migliaia [0] 24" xfId="351" xr:uid="{00000000-0005-0000-0000-0000C2020000}"/>
    <cellStyle name="Migliaia [0] 24 2" xfId="1757" xr:uid="{00000000-0005-0000-0000-0000C3020000}"/>
    <cellStyle name="Migliaia [0] 24 2 2" xfId="2337" xr:uid="{00000000-0005-0000-0000-0000C4020000}"/>
    <cellStyle name="Migliaia [0] 24 3" xfId="2338" xr:uid="{00000000-0005-0000-0000-0000C5020000}"/>
    <cellStyle name="Migliaia [0] 25" xfId="352" xr:uid="{00000000-0005-0000-0000-0000C6020000}"/>
    <cellStyle name="Migliaia [0] 25 2" xfId="1758" xr:uid="{00000000-0005-0000-0000-0000C7020000}"/>
    <cellStyle name="Migliaia [0] 25 2 2" xfId="2339" xr:uid="{00000000-0005-0000-0000-0000C8020000}"/>
    <cellStyle name="Migliaia [0] 25 3" xfId="2340" xr:uid="{00000000-0005-0000-0000-0000C9020000}"/>
    <cellStyle name="Migliaia [0] 26" xfId="353" xr:uid="{00000000-0005-0000-0000-0000CA020000}"/>
    <cellStyle name="Migliaia [0] 26 2" xfId="1759" xr:uid="{00000000-0005-0000-0000-0000CB020000}"/>
    <cellStyle name="Migliaia [0] 26 2 2" xfId="2341" xr:uid="{00000000-0005-0000-0000-0000CC020000}"/>
    <cellStyle name="Migliaia [0] 26 3" xfId="2342" xr:uid="{00000000-0005-0000-0000-0000CD020000}"/>
    <cellStyle name="Migliaia [0] 27" xfId="354" xr:uid="{00000000-0005-0000-0000-0000CE020000}"/>
    <cellStyle name="Migliaia [0] 27 2" xfId="1760" xr:uid="{00000000-0005-0000-0000-0000CF020000}"/>
    <cellStyle name="Migliaia [0] 27 2 2" xfId="2343" xr:uid="{00000000-0005-0000-0000-0000D0020000}"/>
    <cellStyle name="Migliaia [0] 27 3" xfId="2344" xr:uid="{00000000-0005-0000-0000-0000D1020000}"/>
    <cellStyle name="Migliaia [0] 28" xfId="355" xr:uid="{00000000-0005-0000-0000-0000D2020000}"/>
    <cellStyle name="Migliaia [0] 28 2" xfId="1761" xr:uid="{00000000-0005-0000-0000-0000D3020000}"/>
    <cellStyle name="Migliaia [0] 28 2 2" xfId="2345" xr:uid="{00000000-0005-0000-0000-0000D4020000}"/>
    <cellStyle name="Migliaia [0] 28 3" xfId="2346" xr:uid="{00000000-0005-0000-0000-0000D5020000}"/>
    <cellStyle name="Migliaia [0] 29" xfId="356" xr:uid="{00000000-0005-0000-0000-0000D6020000}"/>
    <cellStyle name="Migliaia [0] 29 2" xfId="1762" xr:uid="{00000000-0005-0000-0000-0000D7020000}"/>
    <cellStyle name="Migliaia [0] 29 2 2" xfId="2347" xr:uid="{00000000-0005-0000-0000-0000D8020000}"/>
    <cellStyle name="Migliaia [0] 29 3" xfId="2348" xr:uid="{00000000-0005-0000-0000-0000D9020000}"/>
    <cellStyle name="Migliaia [0] 3" xfId="357" xr:uid="{00000000-0005-0000-0000-0000DA020000}"/>
    <cellStyle name="Migliaia [0] 3 2" xfId="1763" xr:uid="{00000000-0005-0000-0000-0000DB020000}"/>
    <cellStyle name="Migliaia [0] 3 2 2" xfId="2349" xr:uid="{00000000-0005-0000-0000-0000DC020000}"/>
    <cellStyle name="Migliaia [0] 3 3" xfId="2350" xr:uid="{00000000-0005-0000-0000-0000DD020000}"/>
    <cellStyle name="Migliaia [0] 30" xfId="358" xr:uid="{00000000-0005-0000-0000-0000DE020000}"/>
    <cellStyle name="Migliaia [0] 30 2" xfId="1764" xr:uid="{00000000-0005-0000-0000-0000DF020000}"/>
    <cellStyle name="Migliaia [0] 30 2 2" xfId="2351" xr:uid="{00000000-0005-0000-0000-0000E0020000}"/>
    <cellStyle name="Migliaia [0] 30 3" xfId="2352" xr:uid="{00000000-0005-0000-0000-0000E1020000}"/>
    <cellStyle name="Migliaia [0] 31" xfId="359" xr:uid="{00000000-0005-0000-0000-0000E2020000}"/>
    <cellStyle name="Migliaia [0] 31 2" xfId="1765" xr:uid="{00000000-0005-0000-0000-0000E3020000}"/>
    <cellStyle name="Migliaia [0] 31 2 2" xfId="2353" xr:uid="{00000000-0005-0000-0000-0000E4020000}"/>
    <cellStyle name="Migliaia [0] 31 3" xfId="2354" xr:uid="{00000000-0005-0000-0000-0000E5020000}"/>
    <cellStyle name="Migliaia [0] 32" xfId="360" xr:uid="{00000000-0005-0000-0000-0000E6020000}"/>
    <cellStyle name="Migliaia [0] 32 2" xfId="1766" xr:uid="{00000000-0005-0000-0000-0000E7020000}"/>
    <cellStyle name="Migliaia [0] 32 2 2" xfId="2355" xr:uid="{00000000-0005-0000-0000-0000E8020000}"/>
    <cellStyle name="Migliaia [0] 32 3" xfId="2356" xr:uid="{00000000-0005-0000-0000-0000E9020000}"/>
    <cellStyle name="Migliaia [0] 33" xfId="361" xr:uid="{00000000-0005-0000-0000-0000EA020000}"/>
    <cellStyle name="Migliaia [0] 33 2" xfId="1767" xr:uid="{00000000-0005-0000-0000-0000EB020000}"/>
    <cellStyle name="Migliaia [0] 33 2 2" xfId="2357" xr:uid="{00000000-0005-0000-0000-0000EC020000}"/>
    <cellStyle name="Migliaia [0] 33 3" xfId="2358" xr:uid="{00000000-0005-0000-0000-0000ED020000}"/>
    <cellStyle name="Migliaia [0] 34" xfId="362" xr:uid="{00000000-0005-0000-0000-0000EE020000}"/>
    <cellStyle name="Migliaia [0] 34 2" xfId="1768" xr:uid="{00000000-0005-0000-0000-0000EF020000}"/>
    <cellStyle name="Migliaia [0] 34 2 2" xfId="2359" xr:uid="{00000000-0005-0000-0000-0000F0020000}"/>
    <cellStyle name="Migliaia [0] 34 3" xfId="2360" xr:uid="{00000000-0005-0000-0000-0000F1020000}"/>
    <cellStyle name="Migliaia [0] 35" xfId="363" xr:uid="{00000000-0005-0000-0000-0000F2020000}"/>
    <cellStyle name="Migliaia [0] 35 2" xfId="1769" xr:uid="{00000000-0005-0000-0000-0000F3020000}"/>
    <cellStyle name="Migliaia [0] 35 2 2" xfId="2361" xr:uid="{00000000-0005-0000-0000-0000F4020000}"/>
    <cellStyle name="Migliaia [0] 35 3" xfId="2362" xr:uid="{00000000-0005-0000-0000-0000F5020000}"/>
    <cellStyle name="Migliaia [0] 36" xfId="364" xr:uid="{00000000-0005-0000-0000-0000F6020000}"/>
    <cellStyle name="Migliaia [0] 36 2" xfId="1770" xr:uid="{00000000-0005-0000-0000-0000F7020000}"/>
    <cellStyle name="Migliaia [0] 36 2 2" xfId="2363" xr:uid="{00000000-0005-0000-0000-0000F8020000}"/>
    <cellStyle name="Migliaia [0] 36 3" xfId="2364" xr:uid="{00000000-0005-0000-0000-0000F9020000}"/>
    <cellStyle name="Migliaia [0] 37" xfId="365" xr:uid="{00000000-0005-0000-0000-0000FA020000}"/>
    <cellStyle name="Migliaia [0] 37 2" xfId="1771" xr:uid="{00000000-0005-0000-0000-0000FB020000}"/>
    <cellStyle name="Migliaia [0] 37 2 2" xfId="2365" xr:uid="{00000000-0005-0000-0000-0000FC020000}"/>
    <cellStyle name="Migliaia [0] 37 3" xfId="2366" xr:uid="{00000000-0005-0000-0000-0000FD020000}"/>
    <cellStyle name="Migliaia [0] 38" xfId="366" xr:uid="{00000000-0005-0000-0000-0000FE020000}"/>
    <cellStyle name="Migliaia [0] 38 2" xfId="1772" xr:uid="{00000000-0005-0000-0000-0000FF020000}"/>
    <cellStyle name="Migliaia [0] 38 2 2" xfId="2367" xr:uid="{00000000-0005-0000-0000-000000030000}"/>
    <cellStyle name="Migliaia [0] 38 3" xfId="2368" xr:uid="{00000000-0005-0000-0000-000001030000}"/>
    <cellStyle name="Migliaia [0] 39" xfId="367" xr:uid="{00000000-0005-0000-0000-000002030000}"/>
    <cellStyle name="Migliaia [0] 39 2" xfId="1773" xr:uid="{00000000-0005-0000-0000-000003030000}"/>
    <cellStyle name="Migliaia [0] 39 2 2" xfId="2369" xr:uid="{00000000-0005-0000-0000-000004030000}"/>
    <cellStyle name="Migliaia [0] 39 3" xfId="2370" xr:uid="{00000000-0005-0000-0000-000005030000}"/>
    <cellStyle name="Migliaia [0] 4" xfId="368" xr:uid="{00000000-0005-0000-0000-000006030000}"/>
    <cellStyle name="Migliaia [0] 4 2" xfId="1774" xr:uid="{00000000-0005-0000-0000-000007030000}"/>
    <cellStyle name="Migliaia [0] 4 2 2" xfId="2371" xr:uid="{00000000-0005-0000-0000-000008030000}"/>
    <cellStyle name="Migliaia [0] 4 3" xfId="2372" xr:uid="{00000000-0005-0000-0000-000009030000}"/>
    <cellStyle name="Migliaia [0] 40" xfId="369" xr:uid="{00000000-0005-0000-0000-00000A030000}"/>
    <cellStyle name="Migliaia [0] 40 2" xfId="1775" xr:uid="{00000000-0005-0000-0000-00000B030000}"/>
    <cellStyle name="Migliaia [0] 40 2 2" xfId="2373" xr:uid="{00000000-0005-0000-0000-00000C030000}"/>
    <cellStyle name="Migliaia [0] 40 3" xfId="2374" xr:uid="{00000000-0005-0000-0000-00000D030000}"/>
    <cellStyle name="Migliaia [0] 41" xfId="370" xr:uid="{00000000-0005-0000-0000-00000E030000}"/>
    <cellStyle name="Migliaia [0] 41 2" xfId="1776" xr:uid="{00000000-0005-0000-0000-00000F030000}"/>
    <cellStyle name="Migliaia [0] 41 2 2" xfId="2375" xr:uid="{00000000-0005-0000-0000-000010030000}"/>
    <cellStyle name="Migliaia [0] 41 3" xfId="2376" xr:uid="{00000000-0005-0000-0000-000011030000}"/>
    <cellStyle name="Migliaia [0] 42" xfId="371" xr:uid="{00000000-0005-0000-0000-000012030000}"/>
    <cellStyle name="Migliaia [0] 42 2" xfId="1777" xr:uid="{00000000-0005-0000-0000-000013030000}"/>
    <cellStyle name="Migliaia [0] 42 2 2" xfId="2377" xr:uid="{00000000-0005-0000-0000-000014030000}"/>
    <cellStyle name="Migliaia [0] 42 3" xfId="2378" xr:uid="{00000000-0005-0000-0000-000015030000}"/>
    <cellStyle name="Migliaia [0] 43" xfId="372" xr:uid="{00000000-0005-0000-0000-000016030000}"/>
    <cellStyle name="Migliaia [0] 43 2" xfId="1778" xr:uid="{00000000-0005-0000-0000-000017030000}"/>
    <cellStyle name="Migliaia [0] 43 2 2" xfId="2379" xr:uid="{00000000-0005-0000-0000-000018030000}"/>
    <cellStyle name="Migliaia [0] 43 3" xfId="2380" xr:uid="{00000000-0005-0000-0000-000019030000}"/>
    <cellStyle name="Migliaia [0] 44" xfId="373" xr:uid="{00000000-0005-0000-0000-00001A030000}"/>
    <cellStyle name="Migliaia [0] 44 2" xfId="1779" xr:uid="{00000000-0005-0000-0000-00001B030000}"/>
    <cellStyle name="Migliaia [0] 44 2 2" xfId="2381" xr:uid="{00000000-0005-0000-0000-00001C030000}"/>
    <cellStyle name="Migliaia [0] 44 3" xfId="2382" xr:uid="{00000000-0005-0000-0000-00001D030000}"/>
    <cellStyle name="Migliaia [0] 45" xfId="374" xr:uid="{00000000-0005-0000-0000-00001E030000}"/>
    <cellStyle name="Migliaia [0] 45 2" xfId="1780" xr:uid="{00000000-0005-0000-0000-00001F030000}"/>
    <cellStyle name="Migliaia [0] 45 2 2" xfId="2383" xr:uid="{00000000-0005-0000-0000-000020030000}"/>
    <cellStyle name="Migliaia [0] 45 3" xfId="2384" xr:uid="{00000000-0005-0000-0000-000021030000}"/>
    <cellStyle name="Migliaia [0] 46" xfId="375" xr:uid="{00000000-0005-0000-0000-000022030000}"/>
    <cellStyle name="Migliaia [0] 46 2" xfId="1781" xr:uid="{00000000-0005-0000-0000-000023030000}"/>
    <cellStyle name="Migliaia [0] 46 2 2" xfId="2385" xr:uid="{00000000-0005-0000-0000-000024030000}"/>
    <cellStyle name="Migliaia [0] 46 3" xfId="2386" xr:uid="{00000000-0005-0000-0000-000025030000}"/>
    <cellStyle name="Migliaia [0] 47" xfId="376" xr:uid="{00000000-0005-0000-0000-000026030000}"/>
    <cellStyle name="Migliaia [0] 47 2" xfId="1782" xr:uid="{00000000-0005-0000-0000-000027030000}"/>
    <cellStyle name="Migliaia [0] 47 2 2" xfId="2387" xr:uid="{00000000-0005-0000-0000-000028030000}"/>
    <cellStyle name="Migliaia [0] 47 3" xfId="2388" xr:uid="{00000000-0005-0000-0000-000029030000}"/>
    <cellStyle name="Migliaia [0] 48" xfId="377" xr:uid="{00000000-0005-0000-0000-00002A030000}"/>
    <cellStyle name="Migliaia [0] 48 2" xfId="1783" xr:uid="{00000000-0005-0000-0000-00002B030000}"/>
    <cellStyle name="Migliaia [0] 48 2 2" xfId="2389" xr:uid="{00000000-0005-0000-0000-00002C030000}"/>
    <cellStyle name="Migliaia [0] 48 3" xfId="2390" xr:uid="{00000000-0005-0000-0000-00002D030000}"/>
    <cellStyle name="Migliaia [0] 49" xfId="378" xr:uid="{00000000-0005-0000-0000-00002E030000}"/>
    <cellStyle name="Migliaia [0] 49 2" xfId="1784" xr:uid="{00000000-0005-0000-0000-00002F030000}"/>
    <cellStyle name="Migliaia [0] 49 2 2" xfId="2391" xr:uid="{00000000-0005-0000-0000-000030030000}"/>
    <cellStyle name="Migliaia [0] 49 3" xfId="2392" xr:uid="{00000000-0005-0000-0000-000031030000}"/>
    <cellStyle name="Migliaia [0] 5" xfId="379" xr:uid="{00000000-0005-0000-0000-000032030000}"/>
    <cellStyle name="Migliaia [0] 5 2" xfId="1785" xr:uid="{00000000-0005-0000-0000-000033030000}"/>
    <cellStyle name="Migliaia [0] 5 2 2" xfId="2393" xr:uid="{00000000-0005-0000-0000-000034030000}"/>
    <cellStyle name="Migliaia [0] 5 3" xfId="2394" xr:uid="{00000000-0005-0000-0000-000035030000}"/>
    <cellStyle name="Migliaia [0] 50" xfId="380" xr:uid="{00000000-0005-0000-0000-000036030000}"/>
    <cellStyle name="Migliaia [0] 50 2" xfId="1786" xr:uid="{00000000-0005-0000-0000-000037030000}"/>
    <cellStyle name="Migliaia [0] 50 2 2" xfId="2395" xr:uid="{00000000-0005-0000-0000-000038030000}"/>
    <cellStyle name="Migliaia [0] 50 3" xfId="2396" xr:uid="{00000000-0005-0000-0000-000039030000}"/>
    <cellStyle name="Migliaia [0] 51" xfId="381" xr:uid="{00000000-0005-0000-0000-00003A030000}"/>
    <cellStyle name="Migliaia [0] 51 2" xfId="1787" xr:uid="{00000000-0005-0000-0000-00003B030000}"/>
    <cellStyle name="Migliaia [0] 51 2 2" xfId="2397" xr:uid="{00000000-0005-0000-0000-00003C030000}"/>
    <cellStyle name="Migliaia [0] 51 3" xfId="2398" xr:uid="{00000000-0005-0000-0000-00003D030000}"/>
    <cellStyle name="Migliaia [0] 52" xfId="382" xr:uid="{00000000-0005-0000-0000-00003E030000}"/>
    <cellStyle name="Migliaia [0] 52 2" xfId="1788" xr:uid="{00000000-0005-0000-0000-00003F030000}"/>
    <cellStyle name="Migliaia [0] 52 2 2" xfId="2399" xr:uid="{00000000-0005-0000-0000-000040030000}"/>
    <cellStyle name="Migliaia [0] 52 3" xfId="2400" xr:uid="{00000000-0005-0000-0000-000041030000}"/>
    <cellStyle name="Migliaia [0] 53" xfId="383" xr:uid="{00000000-0005-0000-0000-000042030000}"/>
    <cellStyle name="Migliaia [0] 53 2" xfId="1789" xr:uid="{00000000-0005-0000-0000-000043030000}"/>
    <cellStyle name="Migliaia [0] 53 2 2" xfId="2401" xr:uid="{00000000-0005-0000-0000-000044030000}"/>
    <cellStyle name="Migliaia [0] 53 3" xfId="2402" xr:uid="{00000000-0005-0000-0000-000045030000}"/>
    <cellStyle name="Migliaia [0] 54" xfId="384" xr:uid="{00000000-0005-0000-0000-000046030000}"/>
    <cellStyle name="Migliaia [0] 54 2" xfId="1790" xr:uid="{00000000-0005-0000-0000-000047030000}"/>
    <cellStyle name="Migliaia [0] 54 2 2" xfId="2403" xr:uid="{00000000-0005-0000-0000-000048030000}"/>
    <cellStyle name="Migliaia [0] 54 3" xfId="2404" xr:uid="{00000000-0005-0000-0000-000049030000}"/>
    <cellStyle name="Migliaia [0] 55" xfId="385" xr:uid="{00000000-0005-0000-0000-00004A030000}"/>
    <cellStyle name="Migliaia [0] 55 2" xfId="1791" xr:uid="{00000000-0005-0000-0000-00004B030000}"/>
    <cellStyle name="Migliaia [0] 55 2 2" xfId="2405" xr:uid="{00000000-0005-0000-0000-00004C030000}"/>
    <cellStyle name="Migliaia [0] 55 3" xfId="2406" xr:uid="{00000000-0005-0000-0000-00004D030000}"/>
    <cellStyle name="Migliaia [0] 56" xfId="386" xr:uid="{00000000-0005-0000-0000-00004E030000}"/>
    <cellStyle name="Migliaia [0] 56 2" xfId="1792" xr:uid="{00000000-0005-0000-0000-00004F030000}"/>
    <cellStyle name="Migliaia [0] 56 2 2" xfId="2407" xr:uid="{00000000-0005-0000-0000-000050030000}"/>
    <cellStyle name="Migliaia [0] 56 3" xfId="2408" xr:uid="{00000000-0005-0000-0000-000051030000}"/>
    <cellStyle name="Migliaia [0] 57" xfId="387" xr:uid="{00000000-0005-0000-0000-000052030000}"/>
    <cellStyle name="Migliaia [0] 57 2" xfId="1793" xr:uid="{00000000-0005-0000-0000-000053030000}"/>
    <cellStyle name="Migliaia [0] 57 2 2" xfId="2409" xr:uid="{00000000-0005-0000-0000-000054030000}"/>
    <cellStyle name="Migliaia [0] 57 3" xfId="2410" xr:uid="{00000000-0005-0000-0000-000055030000}"/>
    <cellStyle name="Migliaia [0] 58" xfId="388" xr:uid="{00000000-0005-0000-0000-000056030000}"/>
    <cellStyle name="Migliaia [0] 58 2" xfId="1794" xr:uid="{00000000-0005-0000-0000-000057030000}"/>
    <cellStyle name="Migliaia [0] 58 2 2" xfId="2411" xr:uid="{00000000-0005-0000-0000-000058030000}"/>
    <cellStyle name="Migliaia [0] 58 3" xfId="2412" xr:uid="{00000000-0005-0000-0000-000059030000}"/>
    <cellStyle name="Migliaia [0] 59" xfId="389" xr:uid="{00000000-0005-0000-0000-00005A030000}"/>
    <cellStyle name="Migliaia [0] 59 2" xfId="1795" xr:uid="{00000000-0005-0000-0000-00005B030000}"/>
    <cellStyle name="Migliaia [0] 59 2 2" xfId="2413" xr:uid="{00000000-0005-0000-0000-00005C030000}"/>
    <cellStyle name="Migliaia [0] 59 3" xfId="2414" xr:uid="{00000000-0005-0000-0000-00005D030000}"/>
    <cellStyle name="Migliaia [0] 6" xfId="390" xr:uid="{00000000-0005-0000-0000-00005E030000}"/>
    <cellStyle name="Migliaia [0] 6 2" xfId="1796" xr:uid="{00000000-0005-0000-0000-00005F030000}"/>
    <cellStyle name="Migliaia [0] 6 2 2" xfId="2415" xr:uid="{00000000-0005-0000-0000-000060030000}"/>
    <cellStyle name="Migliaia [0] 6 3" xfId="2416" xr:uid="{00000000-0005-0000-0000-000061030000}"/>
    <cellStyle name="Migliaia [0] 7" xfId="391" xr:uid="{00000000-0005-0000-0000-000062030000}"/>
    <cellStyle name="Migliaia [0] 7 2" xfId="1797" xr:uid="{00000000-0005-0000-0000-000063030000}"/>
    <cellStyle name="Migliaia [0] 7 2 2" xfId="2417" xr:uid="{00000000-0005-0000-0000-000064030000}"/>
    <cellStyle name="Migliaia [0] 7 3" xfId="2418" xr:uid="{00000000-0005-0000-0000-000065030000}"/>
    <cellStyle name="Migliaia [0] 8" xfId="392" xr:uid="{00000000-0005-0000-0000-000066030000}"/>
    <cellStyle name="Migliaia [0] 8 2" xfId="1798" xr:uid="{00000000-0005-0000-0000-000067030000}"/>
    <cellStyle name="Migliaia [0] 8 2 2" xfId="2419" xr:uid="{00000000-0005-0000-0000-000068030000}"/>
    <cellStyle name="Migliaia [0] 8 3" xfId="2420" xr:uid="{00000000-0005-0000-0000-000069030000}"/>
    <cellStyle name="Migliaia [0] 9" xfId="393" xr:uid="{00000000-0005-0000-0000-00006A030000}"/>
    <cellStyle name="Migliaia [0] 9 2" xfId="1799" xr:uid="{00000000-0005-0000-0000-00006B030000}"/>
    <cellStyle name="Migliaia [0] 9 2 2" xfId="2421" xr:uid="{00000000-0005-0000-0000-00006C030000}"/>
    <cellStyle name="Migliaia [0] 9 3" xfId="2422" xr:uid="{00000000-0005-0000-0000-00006D030000}"/>
    <cellStyle name="Migliaia 10" xfId="394" xr:uid="{00000000-0005-0000-0000-00006E030000}"/>
    <cellStyle name="Migliaia 10 2" xfId="395" xr:uid="{00000000-0005-0000-0000-00006F030000}"/>
    <cellStyle name="Migliaia 10 2 2" xfId="1801" xr:uid="{00000000-0005-0000-0000-000070030000}"/>
    <cellStyle name="Migliaia 10 3" xfId="396" xr:uid="{00000000-0005-0000-0000-000071030000}"/>
    <cellStyle name="Migliaia 10 3 2" xfId="397" xr:uid="{00000000-0005-0000-0000-000072030000}"/>
    <cellStyle name="Migliaia 10 3 2 2" xfId="398" xr:uid="{00000000-0005-0000-0000-000073030000}"/>
    <cellStyle name="Migliaia 10 3 3" xfId="1802" xr:uid="{00000000-0005-0000-0000-000074030000}"/>
    <cellStyle name="Migliaia 10 4" xfId="399" xr:uid="{00000000-0005-0000-0000-000075030000}"/>
    <cellStyle name="Migliaia 10 4 2" xfId="2423" xr:uid="{00000000-0005-0000-0000-000076030000}"/>
    <cellStyle name="Migliaia 10 5" xfId="1800" xr:uid="{00000000-0005-0000-0000-000077030000}"/>
    <cellStyle name="Migliaia 11" xfId="400" xr:uid="{00000000-0005-0000-0000-000078030000}"/>
    <cellStyle name="Migliaia 11 2" xfId="401" xr:uid="{00000000-0005-0000-0000-000079030000}"/>
    <cellStyle name="Migliaia 11 2 2" xfId="1804" xr:uid="{00000000-0005-0000-0000-00007A030000}"/>
    <cellStyle name="Migliaia 11 3" xfId="402" xr:uid="{00000000-0005-0000-0000-00007B030000}"/>
    <cellStyle name="Migliaia 11 3 2" xfId="403" xr:uid="{00000000-0005-0000-0000-00007C030000}"/>
    <cellStyle name="Migliaia 11 3 2 2" xfId="404" xr:uid="{00000000-0005-0000-0000-00007D030000}"/>
    <cellStyle name="Migliaia 11 3 3" xfId="1805" xr:uid="{00000000-0005-0000-0000-00007E030000}"/>
    <cellStyle name="Migliaia 11 4" xfId="405" xr:uid="{00000000-0005-0000-0000-00007F030000}"/>
    <cellStyle name="Migliaia 11 4 2" xfId="2424" xr:uid="{00000000-0005-0000-0000-000080030000}"/>
    <cellStyle name="Migliaia 11 5" xfId="1803" xr:uid="{00000000-0005-0000-0000-000081030000}"/>
    <cellStyle name="Migliaia 12" xfId="406" xr:uid="{00000000-0005-0000-0000-000082030000}"/>
    <cellStyle name="Migliaia 12 2" xfId="407" xr:uid="{00000000-0005-0000-0000-000083030000}"/>
    <cellStyle name="Migliaia 12 2 2" xfId="1807" xr:uid="{00000000-0005-0000-0000-000084030000}"/>
    <cellStyle name="Migliaia 12 3" xfId="408" xr:uid="{00000000-0005-0000-0000-000085030000}"/>
    <cellStyle name="Migliaia 12 3 2" xfId="409" xr:uid="{00000000-0005-0000-0000-000086030000}"/>
    <cellStyle name="Migliaia 12 3 2 2" xfId="410" xr:uid="{00000000-0005-0000-0000-000087030000}"/>
    <cellStyle name="Migliaia 12 3 3" xfId="1808" xr:uid="{00000000-0005-0000-0000-000088030000}"/>
    <cellStyle name="Migliaia 12 4" xfId="411" xr:uid="{00000000-0005-0000-0000-000089030000}"/>
    <cellStyle name="Migliaia 12 4 2" xfId="2425" xr:uid="{00000000-0005-0000-0000-00008A030000}"/>
    <cellStyle name="Migliaia 12 5" xfId="1806" xr:uid="{00000000-0005-0000-0000-00008B030000}"/>
    <cellStyle name="Migliaia 13" xfId="412" xr:uid="{00000000-0005-0000-0000-00008C030000}"/>
    <cellStyle name="Migliaia 13 2" xfId="413" xr:uid="{00000000-0005-0000-0000-00008D030000}"/>
    <cellStyle name="Migliaia 13 2 2" xfId="1810" xr:uid="{00000000-0005-0000-0000-00008E030000}"/>
    <cellStyle name="Migliaia 13 3" xfId="414" xr:uid="{00000000-0005-0000-0000-00008F030000}"/>
    <cellStyle name="Migliaia 13 3 2" xfId="415" xr:uid="{00000000-0005-0000-0000-000090030000}"/>
    <cellStyle name="Migliaia 13 3 2 2" xfId="416" xr:uid="{00000000-0005-0000-0000-000091030000}"/>
    <cellStyle name="Migliaia 13 3 3" xfId="1811" xr:uid="{00000000-0005-0000-0000-000092030000}"/>
    <cellStyle name="Migliaia 13 4" xfId="417" xr:uid="{00000000-0005-0000-0000-000093030000}"/>
    <cellStyle name="Migliaia 13 4 2" xfId="2426" xr:uid="{00000000-0005-0000-0000-000094030000}"/>
    <cellStyle name="Migliaia 13 5" xfId="1809" xr:uid="{00000000-0005-0000-0000-000095030000}"/>
    <cellStyle name="Migliaia 14" xfId="418" xr:uid="{00000000-0005-0000-0000-000096030000}"/>
    <cellStyle name="Migliaia 14 2" xfId="419" xr:uid="{00000000-0005-0000-0000-000097030000}"/>
    <cellStyle name="Migliaia 14 2 2" xfId="1813" xr:uid="{00000000-0005-0000-0000-000098030000}"/>
    <cellStyle name="Migliaia 14 3" xfId="420" xr:uid="{00000000-0005-0000-0000-000099030000}"/>
    <cellStyle name="Migliaia 14 3 2" xfId="421" xr:uid="{00000000-0005-0000-0000-00009A030000}"/>
    <cellStyle name="Migliaia 14 3 2 2" xfId="422" xr:uid="{00000000-0005-0000-0000-00009B030000}"/>
    <cellStyle name="Migliaia 14 3 3" xfId="1814" xr:uid="{00000000-0005-0000-0000-00009C030000}"/>
    <cellStyle name="Migliaia 14 4" xfId="423" xr:uid="{00000000-0005-0000-0000-00009D030000}"/>
    <cellStyle name="Migliaia 14 4 2" xfId="2427" xr:uid="{00000000-0005-0000-0000-00009E030000}"/>
    <cellStyle name="Migliaia 14 5" xfId="1812" xr:uid="{00000000-0005-0000-0000-00009F030000}"/>
    <cellStyle name="Migliaia 15" xfId="424" xr:uid="{00000000-0005-0000-0000-0000A0030000}"/>
    <cellStyle name="Migliaia 15 2" xfId="425" xr:uid="{00000000-0005-0000-0000-0000A1030000}"/>
    <cellStyle name="Migliaia 15 2 2" xfId="1816" xr:uid="{00000000-0005-0000-0000-0000A2030000}"/>
    <cellStyle name="Migliaia 15 3" xfId="426" xr:uid="{00000000-0005-0000-0000-0000A3030000}"/>
    <cellStyle name="Migliaia 15 3 2" xfId="427" xr:uid="{00000000-0005-0000-0000-0000A4030000}"/>
    <cellStyle name="Migliaia 15 3 2 2" xfId="428" xr:uid="{00000000-0005-0000-0000-0000A5030000}"/>
    <cellStyle name="Migliaia 15 3 3" xfId="1817" xr:uid="{00000000-0005-0000-0000-0000A6030000}"/>
    <cellStyle name="Migliaia 15 4" xfId="429" xr:uid="{00000000-0005-0000-0000-0000A7030000}"/>
    <cellStyle name="Migliaia 15 4 2" xfId="2428" xr:uid="{00000000-0005-0000-0000-0000A8030000}"/>
    <cellStyle name="Migliaia 15 5" xfId="1815" xr:uid="{00000000-0005-0000-0000-0000A9030000}"/>
    <cellStyle name="Migliaia 16" xfId="430" xr:uid="{00000000-0005-0000-0000-0000AA030000}"/>
    <cellStyle name="Migliaia 16 2" xfId="431" xr:uid="{00000000-0005-0000-0000-0000AB030000}"/>
    <cellStyle name="Migliaia 16 2 2" xfId="1819" xr:uid="{00000000-0005-0000-0000-0000AC030000}"/>
    <cellStyle name="Migliaia 16 3" xfId="432" xr:uid="{00000000-0005-0000-0000-0000AD030000}"/>
    <cellStyle name="Migliaia 16 3 2" xfId="433" xr:uid="{00000000-0005-0000-0000-0000AE030000}"/>
    <cellStyle name="Migliaia 16 3 2 2" xfId="434" xr:uid="{00000000-0005-0000-0000-0000AF030000}"/>
    <cellStyle name="Migliaia 16 3 3" xfId="1820" xr:uid="{00000000-0005-0000-0000-0000B0030000}"/>
    <cellStyle name="Migliaia 16 4" xfId="435" xr:uid="{00000000-0005-0000-0000-0000B1030000}"/>
    <cellStyle name="Migliaia 16 4 2" xfId="2429" xr:uid="{00000000-0005-0000-0000-0000B2030000}"/>
    <cellStyle name="Migliaia 16 5" xfId="1818" xr:uid="{00000000-0005-0000-0000-0000B3030000}"/>
    <cellStyle name="Migliaia 17" xfId="436" xr:uid="{00000000-0005-0000-0000-0000B4030000}"/>
    <cellStyle name="Migliaia 17 2" xfId="437" xr:uid="{00000000-0005-0000-0000-0000B5030000}"/>
    <cellStyle name="Migliaia 17 2 2" xfId="1822" xr:uid="{00000000-0005-0000-0000-0000B6030000}"/>
    <cellStyle name="Migliaia 17 3" xfId="438" xr:uid="{00000000-0005-0000-0000-0000B7030000}"/>
    <cellStyle name="Migliaia 17 3 2" xfId="439" xr:uid="{00000000-0005-0000-0000-0000B8030000}"/>
    <cellStyle name="Migliaia 17 3 2 2" xfId="440" xr:uid="{00000000-0005-0000-0000-0000B9030000}"/>
    <cellStyle name="Migliaia 17 3 3" xfId="1823" xr:uid="{00000000-0005-0000-0000-0000BA030000}"/>
    <cellStyle name="Migliaia 17 4" xfId="441" xr:uid="{00000000-0005-0000-0000-0000BB030000}"/>
    <cellStyle name="Migliaia 17 4 2" xfId="2430" xr:uid="{00000000-0005-0000-0000-0000BC030000}"/>
    <cellStyle name="Migliaia 17 5" xfId="1821" xr:uid="{00000000-0005-0000-0000-0000BD030000}"/>
    <cellStyle name="Migliaia 18" xfId="442" xr:uid="{00000000-0005-0000-0000-0000BE030000}"/>
    <cellStyle name="Migliaia 18 2" xfId="443" xr:uid="{00000000-0005-0000-0000-0000BF030000}"/>
    <cellStyle name="Migliaia 18 2 2" xfId="1825" xr:uid="{00000000-0005-0000-0000-0000C0030000}"/>
    <cellStyle name="Migliaia 18 3" xfId="444" xr:uid="{00000000-0005-0000-0000-0000C1030000}"/>
    <cellStyle name="Migliaia 18 3 2" xfId="445" xr:uid="{00000000-0005-0000-0000-0000C2030000}"/>
    <cellStyle name="Migliaia 18 3 2 2" xfId="446" xr:uid="{00000000-0005-0000-0000-0000C3030000}"/>
    <cellStyle name="Migliaia 18 3 3" xfId="1826" xr:uid="{00000000-0005-0000-0000-0000C4030000}"/>
    <cellStyle name="Migliaia 18 4" xfId="447" xr:uid="{00000000-0005-0000-0000-0000C5030000}"/>
    <cellStyle name="Migliaia 18 4 2" xfId="2431" xr:uid="{00000000-0005-0000-0000-0000C6030000}"/>
    <cellStyle name="Migliaia 18 5" xfId="1824" xr:uid="{00000000-0005-0000-0000-0000C7030000}"/>
    <cellStyle name="Migliaia 19" xfId="448" xr:uid="{00000000-0005-0000-0000-0000C8030000}"/>
    <cellStyle name="Migliaia 19 2" xfId="449" xr:uid="{00000000-0005-0000-0000-0000C9030000}"/>
    <cellStyle name="Migliaia 19 2 2" xfId="1828" xr:uid="{00000000-0005-0000-0000-0000CA030000}"/>
    <cellStyle name="Migliaia 19 3" xfId="450" xr:uid="{00000000-0005-0000-0000-0000CB030000}"/>
    <cellStyle name="Migliaia 19 3 2" xfId="451" xr:uid="{00000000-0005-0000-0000-0000CC030000}"/>
    <cellStyle name="Migliaia 19 3 2 2" xfId="452" xr:uid="{00000000-0005-0000-0000-0000CD030000}"/>
    <cellStyle name="Migliaia 19 3 3" xfId="1829" xr:uid="{00000000-0005-0000-0000-0000CE030000}"/>
    <cellStyle name="Migliaia 19 4" xfId="453" xr:uid="{00000000-0005-0000-0000-0000CF030000}"/>
    <cellStyle name="Migliaia 19 4 2" xfId="2432" xr:uid="{00000000-0005-0000-0000-0000D0030000}"/>
    <cellStyle name="Migliaia 19 5" xfId="1827" xr:uid="{00000000-0005-0000-0000-0000D1030000}"/>
    <cellStyle name="Migliaia 2" xfId="454" xr:uid="{00000000-0005-0000-0000-0000D2030000}"/>
    <cellStyle name="Migliaia 2 2" xfId="455" xr:uid="{00000000-0005-0000-0000-0000D3030000}"/>
    <cellStyle name="Migliaia 2 2 2" xfId="456" xr:uid="{00000000-0005-0000-0000-0000D4030000}"/>
    <cellStyle name="Migliaia 2 2 2 2" xfId="2433" xr:uid="{00000000-0005-0000-0000-0000D5030000}"/>
    <cellStyle name="Migliaia 2 2 3" xfId="1831" xr:uid="{00000000-0005-0000-0000-0000D6030000}"/>
    <cellStyle name="Migliaia 2 3" xfId="457" xr:uid="{00000000-0005-0000-0000-0000D7030000}"/>
    <cellStyle name="Migliaia 2 3 2" xfId="458" xr:uid="{00000000-0005-0000-0000-0000D8030000}"/>
    <cellStyle name="Migliaia 2 3 2 2" xfId="2434" xr:uid="{00000000-0005-0000-0000-0000D9030000}"/>
    <cellStyle name="Migliaia 2 3 3" xfId="1832" xr:uid="{00000000-0005-0000-0000-0000DA030000}"/>
    <cellStyle name="Migliaia 2 4" xfId="459" xr:uid="{00000000-0005-0000-0000-0000DB030000}"/>
    <cellStyle name="Migliaia 2 4 2" xfId="460" xr:uid="{00000000-0005-0000-0000-0000DC030000}"/>
    <cellStyle name="Migliaia 2 4 2 2" xfId="461" xr:uid="{00000000-0005-0000-0000-0000DD030000}"/>
    <cellStyle name="Migliaia 2 4 3" xfId="1833" xr:uid="{00000000-0005-0000-0000-0000DE030000}"/>
    <cellStyle name="Migliaia 2 5" xfId="462" xr:uid="{00000000-0005-0000-0000-0000DF030000}"/>
    <cellStyle name="Migliaia 2 5 2" xfId="2435" xr:uid="{00000000-0005-0000-0000-0000E0030000}"/>
    <cellStyle name="Migliaia 2 6" xfId="1830" xr:uid="{00000000-0005-0000-0000-0000E1030000}"/>
    <cellStyle name="Migliaia 2_Domestico_reg&amp;naz" xfId="463" xr:uid="{00000000-0005-0000-0000-0000E2030000}"/>
    <cellStyle name="Migliaia 20" xfId="464" xr:uid="{00000000-0005-0000-0000-0000E3030000}"/>
    <cellStyle name="Migliaia 20 2" xfId="465" xr:uid="{00000000-0005-0000-0000-0000E4030000}"/>
    <cellStyle name="Migliaia 20 2 2" xfId="1835" xr:uid="{00000000-0005-0000-0000-0000E5030000}"/>
    <cellStyle name="Migliaia 20 3" xfId="466" xr:uid="{00000000-0005-0000-0000-0000E6030000}"/>
    <cellStyle name="Migliaia 20 3 2" xfId="467" xr:uid="{00000000-0005-0000-0000-0000E7030000}"/>
    <cellStyle name="Migliaia 20 3 2 2" xfId="468" xr:uid="{00000000-0005-0000-0000-0000E8030000}"/>
    <cellStyle name="Migliaia 20 3 3" xfId="1836" xr:uid="{00000000-0005-0000-0000-0000E9030000}"/>
    <cellStyle name="Migliaia 20 4" xfId="469" xr:uid="{00000000-0005-0000-0000-0000EA030000}"/>
    <cellStyle name="Migliaia 20 4 2" xfId="2436" xr:uid="{00000000-0005-0000-0000-0000EB030000}"/>
    <cellStyle name="Migliaia 20 5" xfId="1834" xr:uid="{00000000-0005-0000-0000-0000EC030000}"/>
    <cellStyle name="Migliaia 21" xfId="470" xr:uid="{00000000-0005-0000-0000-0000ED030000}"/>
    <cellStyle name="Migliaia 21 2" xfId="471" xr:uid="{00000000-0005-0000-0000-0000EE030000}"/>
    <cellStyle name="Migliaia 21 2 2" xfId="1838" xr:uid="{00000000-0005-0000-0000-0000EF030000}"/>
    <cellStyle name="Migliaia 21 3" xfId="472" xr:uid="{00000000-0005-0000-0000-0000F0030000}"/>
    <cellStyle name="Migliaia 21 3 2" xfId="473" xr:uid="{00000000-0005-0000-0000-0000F1030000}"/>
    <cellStyle name="Migliaia 21 3 2 2" xfId="474" xr:uid="{00000000-0005-0000-0000-0000F2030000}"/>
    <cellStyle name="Migliaia 21 3 3" xfId="1839" xr:uid="{00000000-0005-0000-0000-0000F3030000}"/>
    <cellStyle name="Migliaia 21 4" xfId="475" xr:uid="{00000000-0005-0000-0000-0000F4030000}"/>
    <cellStyle name="Migliaia 21 4 2" xfId="2437" xr:uid="{00000000-0005-0000-0000-0000F5030000}"/>
    <cellStyle name="Migliaia 21 5" xfId="1837" xr:uid="{00000000-0005-0000-0000-0000F6030000}"/>
    <cellStyle name="Migliaia 22" xfId="476" xr:uid="{00000000-0005-0000-0000-0000F7030000}"/>
    <cellStyle name="Migliaia 22 2" xfId="477" xr:uid="{00000000-0005-0000-0000-0000F8030000}"/>
    <cellStyle name="Migliaia 22 2 2" xfId="1841" xr:uid="{00000000-0005-0000-0000-0000F9030000}"/>
    <cellStyle name="Migliaia 22 3" xfId="478" xr:uid="{00000000-0005-0000-0000-0000FA030000}"/>
    <cellStyle name="Migliaia 22 3 2" xfId="479" xr:uid="{00000000-0005-0000-0000-0000FB030000}"/>
    <cellStyle name="Migliaia 22 3 2 2" xfId="480" xr:uid="{00000000-0005-0000-0000-0000FC030000}"/>
    <cellStyle name="Migliaia 22 3 3" xfId="1842" xr:uid="{00000000-0005-0000-0000-0000FD030000}"/>
    <cellStyle name="Migliaia 22 4" xfId="481" xr:uid="{00000000-0005-0000-0000-0000FE030000}"/>
    <cellStyle name="Migliaia 22 4 2" xfId="2438" xr:uid="{00000000-0005-0000-0000-0000FF030000}"/>
    <cellStyle name="Migliaia 22 5" xfId="1840" xr:uid="{00000000-0005-0000-0000-000000040000}"/>
    <cellStyle name="Migliaia 23" xfId="482" xr:uid="{00000000-0005-0000-0000-000001040000}"/>
    <cellStyle name="Migliaia 23 2" xfId="483" xr:uid="{00000000-0005-0000-0000-000002040000}"/>
    <cellStyle name="Migliaia 23 2 2" xfId="1844" xr:uid="{00000000-0005-0000-0000-000003040000}"/>
    <cellStyle name="Migliaia 23 3" xfId="484" xr:uid="{00000000-0005-0000-0000-000004040000}"/>
    <cellStyle name="Migliaia 23 3 2" xfId="485" xr:uid="{00000000-0005-0000-0000-000005040000}"/>
    <cellStyle name="Migliaia 23 3 2 2" xfId="486" xr:uid="{00000000-0005-0000-0000-000006040000}"/>
    <cellStyle name="Migliaia 23 3 3" xfId="1845" xr:uid="{00000000-0005-0000-0000-000007040000}"/>
    <cellStyle name="Migliaia 23 4" xfId="487" xr:uid="{00000000-0005-0000-0000-000008040000}"/>
    <cellStyle name="Migliaia 23 4 2" xfId="2439" xr:uid="{00000000-0005-0000-0000-000009040000}"/>
    <cellStyle name="Migliaia 23 5" xfId="1843" xr:uid="{00000000-0005-0000-0000-00000A040000}"/>
    <cellStyle name="Migliaia 24" xfId="488" xr:uid="{00000000-0005-0000-0000-00000B040000}"/>
    <cellStyle name="Migliaia 24 2" xfId="489" xr:uid="{00000000-0005-0000-0000-00000C040000}"/>
    <cellStyle name="Migliaia 24 2 2" xfId="1847" xr:uid="{00000000-0005-0000-0000-00000D040000}"/>
    <cellStyle name="Migliaia 24 3" xfId="490" xr:uid="{00000000-0005-0000-0000-00000E040000}"/>
    <cellStyle name="Migliaia 24 3 2" xfId="491" xr:uid="{00000000-0005-0000-0000-00000F040000}"/>
    <cellStyle name="Migliaia 24 3 2 2" xfId="492" xr:uid="{00000000-0005-0000-0000-000010040000}"/>
    <cellStyle name="Migliaia 24 3 3" xfId="1848" xr:uid="{00000000-0005-0000-0000-000011040000}"/>
    <cellStyle name="Migliaia 24 4" xfId="493" xr:uid="{00000000-0005-0000-0000-000012040000}"/>
    <cellStyle name="Migliaia 24 4 2" xfId="2440" xr:uid="{00000000-0005-0000-0000-000013040000}"/>
    <cellStyle name="Migliaia 24 5" xfId="1846" xr:uid="{00000000-0005-0000-0000-000014040000}"/>
    <cellStyle name="Migliaia 25" xfId="494" xr:uid="{00000000-0005-0000-0000-000015040000}"/>
    <cellStyle name="Migliaia 25 2" xfId="495" xr:uid="{00000000-0005-0000-0000-000016040000}"/>
    <cellStyle name="Migliaia 25 2 2" xfId="1850" xr:uid="{00000000-0005-0000-0000-000017040000}"/>
    <cellStyle name="Migliaia 25 3" xfId="496" xr:uid="{00000000-0005-0000-0000-000018040000}"/>
    <cellStyle name="Migliaia 25 3 2" xfId="497" xr:uid="{00000000-0005-0000-0000-000019040000}"/>
    <cellStyle name="Migliaia 25 3 2 2" xfId="498" xr:uid="{00000000-0005-0000-0000-00001A040000}"/>
    <cellStyle name="Migliaia 25 3 3" xfId="1851" xr:uid="{00000000-0005-0000-0000-00001B040000}"/>
    <cellStyle name="Migliaia 25 4" xfId="499" xr:uid="{00000000-0005-0000-0000-00001C040000}"/>
    <cellStyle name="Migliaia 25 4 2" xfId="2441" xr:uid="{00000000-0005-0000-0000-00001D040000}"/>
    <cellStyle name="Migliaia 25 5" xfId="1849" xr:uid="{00000000-0005-0000-0000-00001E040000}"/>
    <cellStyle name="Migliaia 26" xfId="500" xr:uid="{00000000-0005-0000-0000-00001F040000}"/>
    <cellStyle name="Migliaia 26 2" xfId="501" xr:uid="{00000000-0005-0000-0000-000020040000}"/>
    <cellStyle name="Migliaia 26 2 2" xfId="1853" xr:uid="{00000000-0005-0000-0000-000021040000}"/>
    <cellStyle name="Migliaia 26 3" xfId="502" xr:uid="{00000000-0005-0000-0000-000022040000}"/>
    <cellStyle name="Migliaia 26 3 2" xfId="503" xr:uid="{00000000-0005-0000-0000-000023040000}"/>
    <cellStyle name="Migliaia 26 3 2 2" xfId="504" xr:uid="{00000000-0005-0000-0000-000024040000}"/>
    <cellStyle name="Migliaia 26 3 3" xfId="1854" xr:uid="{00000000-0005-0000-0000-000025040000}"/>
    <cellStyle name="Migliaia 26 4" xfId="505" xr:uid="{00000000-0005-0000-0000-000026040000}"/>
    <cellStyle name="Migliaia 26 4 2" xfId="2442" xr:uid="{00000000-0005-0000-0000-000027040000}"/>
    <cellStyle name="Migliaia 26 5" xfId="1852" xr:uid="{00000000-0005-0000-0000-000028040000}"/>
    <cellStyle name="Migliaia 27" xfId="506" xr:uid="{00000000-0005-0000-0000-000029040000}"/>
    <cellStyle name="Migliaia 27 2" xfId="507" xr:uid="{00000000-0005-0000-0000-00002A040000}"/>
    <cellStyle name="Migliaia 27 2 2" xfId="1856" xr:uid="{00000000-0005-0000-0000-00002B040000}"/>
    <cellStyle name="Migliaia 27 3" xfId="508" xr:uid="{00000000-0005-0000-0000-00002C040000}"/>
    <cellStyle name="Migliaia 27 3 2" xfId="509" xr:uid="{00000000-0005-0000-0000-00002D040000}"/>
    <cellStyle name="Migliaia 27 3 2 2" xfId="510" xr:uid="{00000000-0005-0000-0000-00002E040000}"/>
    <cellStyle name="Migliaia 27 3 3" xfId="1857" xr:uid="{00000000-0005-0000-0000-00002F040000}"/>
    <cellStyle name="Migliaia 27 4" xfId="511" xr:uid="{00000000-0005-0000-0000-000030040000}"/>
    <cellStyle name="Migliaia 27 4 2" xfId="2443" xr:uid="{00000000-0005-0000-0000-000031040000}"/>
    <cellStyle name="Migliaia 27 5" xfId="1855" xr:uid="{00000000-0005-0000-0000-000032040000}"/>
    <cellStyle name="Migliaia 28" xfId="512" xr:uid="{00000000-0005-0000-0000-000033040000}"/>
    <cellStyle name="Migliaia 28 2" xfId="513" xr:uid="{00000000-0005-0000-0000-000034040000}"/>
    <cellStyle name="Migliaia 28 2 2" xfId="1859" xr:uid="{00000000-0005-0000-0000-000035040000}"/>
    <cellStyle name="Migliaia 28 3" xfId="514" xr:uid="{00000000-0005-0000-0000-000036040000}"/>
    <cellStyle name="Migliaia 28 3 2" xfId="515" xr:uid="{00000000-0005-0000-0000-000037040000}"/>
    <cellStyle name="Migliaia 28 3 2 2" xfId="516" xr:uid="{00000000-0005-0000-0000-000038040000}"/>
    <cellStyle name="Migliaia 28 3 3" xfId="1860" xr:uid="{00000000-0005-0000-0000-000039040000}"/>
    <cellStyle name="Migliaia 28 4" xfId="517" xr:uid="{00000000-0005-0000-0000-00003A040000}"/>
    <cellStyle name="Migliaia 28 4 2" xfId="2444" xr:uid="{00000000-0005-0000-0000-00003B040000}"/>
    <cellStyle name="Migliaia 28 5" xfId="1858" xr:uid="{00000000-0005-0000-0000-00003C040000}"/>
    <cellStyle name="Migliaia 29" xfId="518" xr:uid="{00000000-0005-0000-0000-00003D040000}"/>
    <cellStyle name="Migliaia 29 2" xfId="519" xr:uid="{00000000-0005-0000-0000-00003E040000}"/>
    <cellStyle name="Migliaia 29 2 2" xfId="1862" xr:uid="{00000000-0005-0000-0000-00003F040000}"/>
    <cellStyle name="Migliaia 29 3" xfId="520" xr:uid="{00000000-0005-0000-0000-000040040000}"/>
    <cellStyle name="Migliaia 29 3 2" xfId="521" xr:uid="{00000000-0005-0000-0000-000041040000}"/>
    <cellStyle name="Migliaia 29 3 2 2" xfId="522" xr:uid="{00000000-0005-0000-0000-000042040000}"/>
    <cellStyle name="Migliaia 29 3 3" xfId="1863" xr:uid="{00000000-0005-0000-0000-000043040000}"/>
    <cellStyle name="Migliaia 29 4" xfId="523" xr:uid="{00000000-0005-0000-0000-000044040000}"/>
    <cellStyle name="Migliaia 29 4 2" xfId="2445" xr:uid="{00000000-0005-0000-0000-000045040000}"/>
    <cellStyle name="Migliaia 29 5" xfId="1861" xr:uid="{00000000-0005-0000-0000-000046040000}"/>
    <cellStyle name="Migliaia 3" xfId="524" xr:uid="{00000000-0005-0000-0000-000047040000}"/>
    <cellStyle name="Migliaia 3 2" xfId="525" xr:uid="{00000000-0005-0000-0000-000048040000}"/>
    <cellStyle name="Migliaia 3 2 2" xfId="1865" xr:uid="{00000000-0005-0000-0000-000049040000}"/>
    <cellStyle name="Migliaia 3 3" xfId="526" xr:uid="{00000000-0005-0000-0000-00004A040000}"/>
    <cellStyle name="Migliaia 3 3 2" xfId="527" xr:uid="{00000000-0005-0000-0000-00004B040000}"/>
    <cellStyle name="Migliaia 3 3 2 2" xfId="528" xr:uid="{00000000-0005-0000-0000-00004C040000}"/>
    <cellStyle name="Migliaia 3 3 3" xfId="1866" xr:uid="{00000000-0005-0000-0000-00004D040000}"/>
    <cellStyle name="Migliaia 3 4" xfId="529" xr:uid="{00000000-0005-0000-0000-00004E040000}"/>
    <cellStyle name="Migliaia 3 4 2" xfId="2446" xr:uid="{00000000-0005-0000-0000-00004F040000}"/>
    <cellStyle name="Migliaia 3 5" xfId="1864" xr:uid="{00000000-0005-0000-0000-000050040000}"/>
    <cellStyle name="Migliaia 30" xfId="530" xr:uid="{00000000-0005-0000-0000-000051040000}"/>
    <cellStyle name="Migliaia 30 2" xfId="531" xr:uid="{00000000-0005-0000-0000-000052040000}"/>
    <cellStyle name="Migliaia 30 2 2" xfId="1868" xr:uid="{00000000-0005-0000-0000-000053040000}"/>
    <cellStyle name="Migliaia 30 3" xfId="532" xr:uid="{00000000-0005-0000-0000-000054040000}"/>
    <cellStyle name="Migliaia 30 3 2" xfId="533" xr:uid="{00000000-0005-0000-0000-000055040000}"/>
    <cellStyle name="Migliaia 30 3 2 2" xfId="534" xr:uid="{00000000-0005-0000-0000-000056040000}"/>
    <cellStyle name="Migliaia 30 3 3" xfId="1869" xr:uid="{00000000-0005-0000-0000-000057040000}"/>
    <cellStyle name="Migliaia 30 4" xfId="535" xr:uid="{00000000-0005-0000-0000-000058040000}"/>
    <cellStyle name="Migliaia 30 4 2" xfId="2447" xr:uid="{00000000-0005-0000-0000-000059040000}"/>
    <cellStyle name="Migliaia 30 5" xfId="1867" xr:uid="{00000000-0005-0000-0000-00005A040000}"/>
    <cellStyle name="Migliaia 31" xfId="536" xr:uid="{00000000-0005-0000-0000-00005B040000}"/>
    <cellStyle name="Migliaia 31 2" xfId="537" xr:uid="{00000000-0005-0000-0000-00005C040000}"/>
    <cellStyle name="Migliaia 31 2 2" xfId="1871" xr:uid="{00000000-0005-0000-0000-00005D040000}"/>
    <cellStyle name="Migliaia 31 3" xfId="538" xr:uid="{00000000-0005-0000-0000-00005E040000}"/>
    <cellStyle name="Migliaia 31 3 2" xfId="539" xr:uid="{00000000-0005-0000-0000-00005F040000}"/>
    <cellStyle name="Migliaia 31 3 2 2" xfId="540" xr:uid="{00000000-0005-0000-0000-000060040000}"/>
    <cellStyle name="Migliaia 31 3 3" xfId="1872" xr:uid="{00000000-0005-0000-0000-000061040000}"/>
    <cellStyle name="Migliaia 31 4" xfId="541" xr:uid="{00000000-0005-0000-0000-000062040000}"/>
    <cellStyle name="Migliaia 31 4 2" xfId="2448" xr:uid="{00000000-0005-0000-0000-000063040000}"/>
    <cellStyle name="Migliaia 31 5" xfId="1870" xr:uid="{00000000-0005-0000-0000-000064040000}"/>
    <cellStyle name="Migliaia 32" xfId="542" xr:uid="{00000000-0005-0000-0000-000065040000}"/>
    <cellStyle name="Migliaia 32 2" xfId="543" xr:uid="{00000000-0005-0000-0000-000066040000}"/>
    <cellStyle name="Migliaia 32 2 2" xfId="1874" xr:uid="{00000000-0005-0000-0000-000067040000}"/>
    <cellStyle name="Migliaia 32 3" xfId="544" xr:uid="{00000000-0005-0000-0000-000068040000}"/>
    <cellStyle name="Migliaia 32 3 2" xfId="545" xr:uid="{00000000-0005-0000-0000-000069040000}"/>
    <cellStyle name="Migliaia 32 3 2 2" xfId="546" xr:uid="{00000000-0005-0000-0000-00006A040000}"/>
    <cellStyle name="Migliaia 32 3 3" xfId="1875" xr:uid="{00000000-0005-0000-0000-00006B040000}"/>
    <cellStyle name="Migliaia 32 4" xfId="547" xr:uid="{00000000-0005-0000-0000-00006C040000}"/>
    <cellStyle name="Migliaia 32 4 2" xfId="2449" xr:uid="{00000000-0005-0000-0000-00006D040000}"/>
    <cellStyle name="Migliaia 32 5" xfId="1873" xr:uid="{00000000-0005-0000-0000-00006E040000}"/>
    <cellStyle name="Migliaia 33" xfId="548" xr:uid="{00000000-0005-0000-0000-00006F040000}"/>
    <cellStyle name="Migliaia 33 2" xfId="549" xr:uid="{00000000-0005-0000-0000-000070040000}"/>
    <cellStyle name="Migliaia 33 2 2" xfId="1877" xr:uid="{00000000-0005-0000-0000-000071040000}"/>
    <cellStyle name="Migliaia 33 3" xfId="550" xr:uid="{00000000-0005-0000-0000-000072040000}"/>
    <cellStyle name="Migliaia 33 3 2" xfId="551" xr:uid="{00000000-0005-0000-0000-000073040000}"/>
    <cellStyle name="Migliaia 33 3 2 2" xfId="552" xr:uid="{00000000-0005-0000-0000-000074040000}"/>
    <cellStyle name="Migliaia 33 3 3" xfId="1878" xr:uid="{00000000-0005-0000-0000-000075040000}"/>
    <cellStyle name="Migliaia 33 4" xfId="553" xr:uid="{00000000-0005-0000-0000-000076040000}"/>
    <cellStyle name="Migliaia 33 4 2" xfId="2450" xr:uid="{00000000-0005-0000-0000-000077040000}"/>
    <cellStyle name="Migliaia 33 5" xfId="1876" xr:uid="{00000000-0005-0000-0000-000078040000}"/>
    <cellStyle name="Migliaia 34" xfId="554" xr:uid="{00000000-0005-0000-0000-000079040000}"/>
    <cellStyle name="Migliaia 34 2" xfId="555" xr:uid="{00000000-0005-0000-0000-00007A040000}"/>
    <cellStyle name="Migliaia 34 2 2" xfId="1880" xr:uid="{00000000-0005-0000-0000-00007B040000}"/>
    <cellStyle name="Migliaia 34 3" xfId="556" xr:uid="{00000000-0005-0000-0000-00007C040000}"/>
    <cellStyle name="Migliaia 34 3 2" xfId="557" xr:uid="{00000000-0005-0000-0000-00007D040000}"/>
    <cellStyle name="Migliaia 34 3 2 2" xfId="558" xr:uid="{00000000-0005-0000-0000-00007E040000}"/>
    <cellStyle name="Migliaia 34 3 3" xfId="1881" xr:uid="{00000000-0005-0000-0000-00007F040000}"/>
    <cellStyle name="Migliaia 34 4" xfId="559" xr:uid="{00000000-0005-0000-0000-000080040000}"/>
    <cellStyle name="Migliaia 34 4 2" xfId="2451" xr:uid="{00000000-0005-0000-0000-000081040000}"/>
    <cellStyle name="Migliaia 34 5" xfId="1879" xr:uid="{00000000-0005-0000-0000-000082040000}"/>
    <cellStyle name="Migliaia 35" xfId="560" xr:uid="{00000000-0005-0000-0000-000083040000}"/>
    <cellStyle name="Migliaia 35 2" xfId="561" xr:uid="{00000000-0005-0000-0000-000084040000}"/>
    <cellStyle name="Migliaia 35 2 2" xfId="1883" xr:uid="{00000000-0005-0000-0000-000085040000}"/>
    <cellStyle name="Migliaia 35 3" xfId="562" xr:uid="{00000000-0005-0000-0000-000086040000}"/>
    <cellStyle name="Migliaia 35 3 2" xfId="563" xr:uid="{00000000-0005-0000-0000-000087040000}"/>
    <cellStyle name="Migliaia 35 3 2 2" xfId="564" xr:uid="{00000000-0005-0000-0000-000088040000}"/>
    <cellStyle name="Migliaia 35 3 3" xfId="1884" xr:uid="{00000000-0005-0000-0000-000089040000}"/>
    <cellStyle name="Migliaia 35 4" xfId="565" xr:uid="{00000000-0005-0000-0000-00008A040000}"/>
    <cellStyle name="Migliaia 35 4 2" xfId="2452" xr:uid="{00000000-0005-0000-0000-00008B040000}"/>
    <cellStyle name="Migliaia 35 5" xfId="1882" xr:uid="{00000000-0005-0000-0000-00008C040000}"/>
    <cellStyle name="Migliaia 36" xfId="566" xr:uid="{00000000-0005-0000-0000-00008D040000}"/>
    <cellStyle name="Migliaia 36 2" xfId="567" xr:uid="{00000000-0005-0000-0000-00008E040000}"/>
    <cellStyle name="Migliaia 36 2 2" xfId="1886" xr:uid="{00000000-0005-0000-0000-00008F040000}"/>
    <cellStyle name="Migliaia 36 3" xfId="568" xr:uid="{00000000-0005-0000-0000-000090040000}"/>
    <cellStyle name="Migliaia 36 3 2" xfId="569" xr:uid="{00000000-0005-0000-0000-000091040000}"/>
    <cellStyle name="Migliaia 36 3 2 2" xfId="570" xr:uid="{00000000-0005-0000-0000-000092040000}"/>
    <cellStyle name="Migliaia 36 3 3" xfId="1887" xr:uid="{00000000-0005-0000-0000-000093040000}"/>
    <cellStyle name="Migliaia 36 4" xfId="571" xr:uid="{00000000-0005-0000-0000-000094040000}"/>
    <cellStyle name="Migliaia 36 4 2" xfId="2453" xr:uid="{00000000-0005-0000-0000-000095040000}"/>
    <cellStyle name="Migliaia 36 5" xfId="1885" xr:uid="{00000000-0005-0000-0000-000096040000}"/>
    <cellStyle name="Migliaia 37" xfId="572" xr:uid="{00000000-0005-0000-0000-000097040000}"/>
    <cellStyle name="Migliaia 37 2" xfId="573" xr:uid="{00000000-0005-0000-0000-000098040000}"/>
    <cellStyle name="Migliaia 37 2 2" xfId="1889" xr:uid="{00000000-0005-0000-0000-000099040000}"/>
    <cellStyle name="Migliaia 37 3" xfId="574" xr:uid="{00000000-0005-0000-0000-00009A040000}"/>
    <cellStyle name="Migliaia 37 3 2" xfId="575" xr:uid="{00000000-0005-0000-0000-00009B040000}"/>
    <cellStyle name="Migliaia 37 3 2 2" xfId="576" xr:uid="{00000000-0005-0000-0000-00009C040000}"/>
    <cellStyle name="Migliaia 37 3 3" xfId="1890" xr:uid="{00000000-0005-0000-0000-00009D040000}"/>
    <cellStyle name="Migliaia 37 4" xfId="577" xr:uid="{00000000-0005-0000-0000-00009E040000}"/>
    <cellStyle name="Migliaia 37 4 2" xfId="2454" xr:uid="{00000000-0005-0000-0000-00009F040000}"/>
    <cellStyle name="Migliaia 37 5" xfId="1888" xr:uid="{00000000-0005-0000-0000-0000A0040000}"/>
    <cellStyle name="Migliaia 38" xfId="578" xr:uid="{00000000-0005-0000-0000-0000A1040000}"/>
    <cellStyle name="Migliaia 38 2" xfId="579" xr:uid="{00000000-0005-0000-0000-0000A2040000}"/>
    <cellStyle name="Migliaia 38 2 2" xfId="1892" xr:uid="{00000000-0005-0000-0000-0000A3040000}"/>
    <cellStyle name="Migliaia 38 3" xfId="580" xr:uid="{00000000-0005-0000-0000-0000A4040000}"/>
    <cellStyle name="Migliaia 38 3 2" xfId="581" xr:uid="{00000000-0005-0000-0000-0000A5040000}"/>
    <cellStyle name="Migliaia 38 3 2 2" xfId="582" xr:uid="{00000000-0005-0000-0000-0000A6040000}"/>
    <cellStyle name="Migliaia 38 3 3" xfId="1893" xr:uid="{00000000-0005-0000-0000-0000A7040000}"/>
    <cellStyle name="Migliaia 38 4" xfId="583" xr:uid="{00000000-0005-0000-0000-0000A8040000}"/>
    <cellStyle name="Migliaia 38 4 2" xfId="2455" xr:uid="{00000000-0005-0000-0000-0000A9040000}"/>
    <cellStyle name="Migliaia 38 5" xfId="1891" xr:uid="{00000000-0005-0000-0000-0000AA040000}"/>
    <cellStyle name="Migliaia 39" xfId="584" xr:uid="{00000000-0005-0000-0000-0000AB040000}"/>
    <cellStyle name="Migliaia 39 2" xfId="585" xr:uid="{00000000-0005-0000-0000-0000AC040000}"/>
    <cellStyle name="Migliaia 39 2 2" xfId="1895" xr:uid="{00000000-0005-0000-0000-0000AD040000}"/>
    <cellStyle name="Migliaia 39 3" xfId="586" xr:uid="{00000000-0005-0000-0000-0000AE040000}"/>
    <cellStyle name="Migliaia 39 3 2" xfId="587" xr:uid="{00000000-0005-0000-0000-0000AF040000}"/>
    <cellStyle name="Migliaia 39 3 2 2" xfId="588" xr:uid="{00000000-0005-0000-0000-0000B0040000}"/>
    <cellStyle name="Migliaia 39 3 3" xfId="1896" xr:uid="{00000000-0005-0000-0000-0000B1040000}"/>
    <cellStyle name="Migliaia 39 4" xfId="589" xr:uid="{00000000-0005-0000-0000-0000B2040000}"/>
    <cellStyle name="Migliaia 39 4 2" xfId="2456" xr:uid="{00000000-0005-0000-0000-0000B3040000}"/>
    <cellStyle name="Migliaia 39 5" xfId="1894" xr:uid="{00000000-0005-0000-0000-0000B4040000}"/>
    <cellStyle name="Migliaia 4" xfId="590" xr:uid="{00000000-0005-0000-0000-0000B5040000}"/>
    <cellStyle name="Migliaia 4 2" xfId="591" xr:uid="{00000000-0005-0000-0000-0000B6040000}"/>
    <cellStyle name="Migliaia 4 2 2" xfId="1898" xr:uid="{00000000-0005-0000-0000-0000B7040000}"/>
    <cellStyle name="Migliaia 4 3" xfId="592" xr:uid="{00000000-0005-0000-0000-0000B8040000}"/>
    <cellStyle name="Migliaia 4 3 2" xfId="593" xr:uid="{00000000-0005-0000-0000-0000B9040000}"/>
    <cellStyle name="Migliaia 4 3 2 2" xfId="594" xr:uid="{00000000-0005-0000-0000-0000BA040000}"/>
    <cellStyle name="Migliaia 4 3 3" xfId="1899" xr:uid="{00000000-0005-0000-0000-0000BB040000}"/>
    <cellStyle name="Migliaia 4 4" xfId="595" xr:uid="{00000000-0005-0000-0000-0000BC040000}"/>
    <cellStyle name="Migliaia 4 4 2" xfId="2457" xr:uid="{00000000-0005-0000-0000-0000BD040000}"/>
    <cellStyle name="Migliaia 4 5" xfId="1897" xr:uid="{00000000-0005-0000-0000-0000BE040000}"/>
    <cellStyle name="Migliaia 40" xfId="596" xr:uid="{00000000-0005-0000-0000-0000BF040000}"/>
    <cellStyle name="Migliaia 40 2" xfId="597" xr:uid="{00000000-0005-0000-0000-0000C0040000}"/>
    <cellStyle name="Migliaia 40 2 2" xfId="1901" xr:uid="{00000000-0005-0000-0000-0000C1040000}"/>
    <cellStyle name="Migliaia 40 3" xfId="598" xr:uid="{00000000-0005-0000-0000-0000C2040000}"/>
    <cellStyle name="Migliaia 40 3 2" xfId="599" xr:uid="{00000000-0005-0000-0000-0000C3040000}"/>
    <cellStyle name="Migliaia 40 3 2 2" xfId="600" xr:uid="{00000000-0005-0000-0000-0000C4040000}"/>
    <cellStyle name="Migliaia 40 3 3" xfId="1902" xr:uid="{00000000-0005-0000-0000-0000C5040000}"/>
    <cellStyle name="Migliaia 40 4" xfId="601" xr:uid="{00000000-0005-0000-0000-0000C6040000}"/>
    <cellStyle name="Migliaia 40 4 2" xfId="2458" xr:uid="{00000000-0005-0000-0000-0000C7040000}"/>
    <cellStyle name="Migliaia 40 5" xfId="1900" xr:uid="{00000000-0005-0000-0000-0000C8040000}"/>
    <cellStyle name="Migliaia 41" xfId="602" xr:uid="{00000000-0005-0000-0000-0000C9040000}"/>
    <cellStyle name="Migliaia 41 2" xfId="603" xr:uid="{00000000-0005-0000-0000-0000CA040000}"/>
    <cellStyle name="Migliaia 41 2 2" xfId="1904" xr:uid="{00000000-0005-0000-0000-0000CB040000}"/>
    <cellStyle name="Migliaia 41 3" xfId="604" xr:uid="{00000000-0005-0000-0000-0000CC040000}"/>
    <cellStyle name="Migliaia 41 3 2" xfId="605" xr:uid="{00000000-0005-0000-0000-0000CD040000}"/>
    <cellStyle name="Migliaia 41 3 2 2" xfId="606" xr:uid="{00000000-0005-0000-0000-0000CE040000}"/>
    <cellStyle name="Migliaia 41 3 3" xfId="1905" xr:uid="{00000000-0005-0000-0000-0000CF040000}"/>
    <cellStyle name="Migliaia 41 4" xfId="607" xr:uid="{00000000-0005-0000-0000-0000D0040000}"/>
    <cellStyle name="Migliaia 41 4 2" xfId="2459" xr:uid="{00000000-0005-0000-0000-0000D1040000}"/>
    <cellStyle name="Migliaia 41 5" xfId="1903" xr:uid="{00000000-0005-0000-0000-0000D2040000}"/>
    <cellStyle name="Migliaia 42" xfId="608" xr:uid="{00000000-0005-0000-0000-0000D3040000}"/>
    <cellStyle name="Migliaia 42 2" xfId="609" xr:uid="{00000000-0005-0000-0000-0000D4040000}"/>
    <cellStyle name="Migliaia 42 2 2" xfId="1907" xr:uid="{00000000-0005-0000-0000-0000D5040000}"/>
    <cellStyle name="Migliaia 42 3" xfId="610" xr:uid="{00000000-0005-0000-0000-0000D6040000}"/>
    <cellStyle name="Migliaia 42 3 2" xfId="611" xr:uid="{00000000-0005-0000-0000-0000D7040000}"/>
    <cellStyle name="Migliaia 42 3 2 2" xfId="612" xr:uid="{00000000-0005-0000-0000-0000D8040000}"/>
    <cellStyle name="Migliaia 42 3 3" xfId="1908" xr:uid="{00000000-0005-0000-0000-0000D9040000}"/>
    <cellStyle name="Migliaia 42 4" xfId="613" xr:uid="{00000000-0005-0000-0000-0000DA040000}"/>
    <cellStyle name="Migliaia 42 4 2" xfId="2460" xr:uid="{00000000-0005-0000-0000-0000DB040000}"/>
    <cellStyle name="Migliaia 42 5" xfId="1906" xr:uid="{00000000-0005-0000-0000-0000DC040000}"/>
    <cellStyle name="Migliaia 43" xfId="614" xr:uid="{00000000-0005-0000-0000-0000DD040000}"/>
    <cellStyle name="Migliaia 43 2" xfId="615" xr:uid="{00000000-0005-0000-0000-0000DE040000}"/>
    <cellStyle name="Migliaia 43 2 2" xfId="1910" xr:uid="{00000000-0005-0000-0000-0000DF040000}"/>
    <cellStyle name="Migliaia 43 3" xfId="616" xr:uid="{00000000-0005-0000-0000-0000E0040000}"/>
    <cellStyle name="Migliaia 43 3 2" xfId="617" xr:uid="{00000000-0005-0000-0000-0000E1040000}"/>
    <cellStyle name="Migliaia 43 3 2 2" xfId="618" xr:uid="{00000000-0005-0000-0000-0000E2040000}"/>
    <cellStyle name="Migliaia 43 3 3" xfId="1911" xr:uid="{00000000-0005-0000-0000-0000E3040000}"/>
    <cellStyle name="Migliaia 43 4" xfId="619" xr:uid="{00000000-0005-0000-0000-0000E4040000}"/>
    <cellStyle name="Migliaia 43 4 2" xfId="2461" xr:uid="{00000000-0005-0000-0000-0000E5040000}"/>
    <cellStyle name="Migliaia 43 5" xfId="1909" xr:uid="{00000000-0005-0000-0000-0000E6040000}"/>
    <cellStyle name="Migliaia 44" xfId="620" xr:uid="{00000000-0005-0000-0000-0000E7040000}"/>
    <cellStyle name="Migliaia 44 2" xfId="621" xr:uid="{00000000-0005-0000-0000-0000E8040000}"/>
    <cellStyle name="Migliaia 44 2 2" xfId="1913" xr:uid="{00000000-0005-0000-0000-0000E9040000}"/>
    <cellStyle name="Migliaia 44 3" xfId="622" xr:uid="{00000000-0005-0000-0000-0000EA040000}"/>
    <cellStyle name="Migliaia 44 3 2" xfId="623" xr:uid="{00000000-0005-0000-0000-0000EB040000}"/>
    <cellStyle name="Migliaia 44 3 2 2" xfId="624" xr:uid="{00000000-0005-0000-0000-0000EC040000}"/>
    <cellStyle name="Migliaia 44 3 3" xfId="1914" xr:uid="{00000000-0005-0000-0000-0000ED040000}"/>
    <cellStyle name="Migliaia 44 4" xfId="625" xr:uid="{00000000-0005-0000-0000-0000EE040000}"/>
    <cellStyle name="Migliaia 44 4 2" xfId="2462" xr:uid="{00000000-0005-0000-0000-0000EF040000}"/>
    <cellStyle name="Migliaia 44 5" xfId="1912" xr:uid="{00000000-0005-0000-0000-0000F0040000}"/>
    <cellStyle name="Migliaia 45" xfId="626" xr:uid="{00000000-0005-0000-0000-0000F1040000}"/>
    <cellStyle name="Migliaia 45 2" xfId="627" xr:uid="{00000000-0005-0000-0000-0000F2040000}"/>
    <cellStyle name="Migliaia 45 2 2" xfId="1916" xr:uid="{00000000-0005-0000-0000-0000F3040000}"/>
    <cellStyle name="Migliaia 45 3" xfId="628" xr:uid="{00000000-0005-0000-0000-0000F4040000}"/>
    <cellStyle name="Migliaia 45 3 2" xfId="629" xr:uid="{00000000-0005-0000-0000-0000F5040000}"/>
    <cellStyle name="Migliaia 45 3 2 2" xfId="630" xr:uid="{00000000-0005-0000-0000-0000F6040000}"/>
    <cellStyle name="Migliaia 45 3 3" xfId="1917" xr:uid="{00000000-0005-0000-0000-0000F7040000}"/>
    <cellStyle name="Migliaia 45 4" xfId="631" xr:uid="{00000000-0005-0000-0000-0000F8040000}"/>
    <cellStyle name="Migliaia 45 4 2" xfId="2463" xr:uid="{00000000-0005-0000-0000-0000F9040000}"/>
    <cellStyle name="Migliaia 45 5" xfId="1915" xr:uid="{00000000-0005-0000-0000-0000FA040000}"/>
    <cellStyle name="Migliaia 46" xfId="632" xr:uid="{00000000-0005-0000-0000-0000FB040000}"/>
    <cellStyle name="Migliaia 46 2" xfId="633" xr:uid="{00000000-0005-0000-0000-0000FC040000}"/>
    <cellStyle name="Migliaia 46 2 2" xfId="1919" xr:uid="{00000000-0005-0000-0000-0000FD040000}"/>
    <cellStyle name="Migliaia 46 3" xfId="634" xr:uid="{00000000-0005-0000-0000-0000FE040000}"/>
    <cellStyle name="Migliaia 46 3 2" xfId="635" xr:uid="{00000000-0005-0000-0000-0000FF040000}"/>
    <cellStyle name="Migliaia 46 3 2 2" xfId="636" xr:uid="{00000000-0005-0000-0000-000000050000}"/>
    <cellStyle name="Migliaia 46 3 3" xfId="1920" xr:uid="{00000000-0005-0000-0000-000001050000}"/>
    <cellStyle name="Migliaia 46 4" xfId="637" xr:uid="{00000000-0005-0000-0000-000002050000}"/>
    <cellStyle name="Migliaia 46 4 2" xfId="2464" xr:uid="{00000000-0005-0000-0000-000003050000}"/>
    <cellStyle name="Migliaia 46 5" xfId="1918" xr:uid="{00000000-0005-0000-0000-000004050000}"/>
    <cellStyle name="Migliaia 47" xfId="638" xr:uid="{00000000-0005-0000-0000-000005050000}"/>
    <cellStyle name="Migliaia 47 2" xfId="639" xr:uid="{00000000-0005-0000-0000-000006050000}"/>
    <cellStyle name="Migliaia 47 2 2" xfId="1922" xr:uid="{00000000-0005-0000-0000-000007050000}"/>
    <cellStyle name="Migliaia 47 3" xfId="640" xr:uid="{00000000-0005-0000-0000-000008050000}"/>
    <cellStyle name="Migliaia 47 3 2" xfId="641" xr:uid="{00000000-0005-0000-0000-000009050000}"/>
    <cellStyle name="Migliaia 47 3 2 2" xfId="642" xr:uid="{00000000-0005-0000-0000-00000A050000}"/>
    <cellStyle name="Migliaia 47 3 3" xfId="1923" xr:uid="{00000000-0005-0000-0000-00000B050000}"/>
    <cellStyle name="Migliaia 47 4" xfId="643" xr:uid="{00000000-0005-0000-0000-00000C050000}"/>
    <cellStyle name="Migliaia 47 4 2" xfId="2465" xr:uid="{00000000-0005-0000-0000-00000D050000}"/>
    <cellStyle name="Migliaia 47 5" xfId="1921" xr:uid="{00000000-0005-0000-0000-00000E050000}"/>
    <cellStyle name="Migliaia 48" xfId="644" xr:uid="{00000000-0005-0000-0000-00000F050000}"/>
    <cellStyle name="Migliaia 48 2" xfId="645" xr:uid="{00000000-0005-0000-0000-000010050000}"/>
    <cellStyle name="Migliaia 48 2 2" xfId="1925" xr:uid="{00000000-0005-0000-0000-000011050000}"/>
    <cellStyle name="Migliaia 48 3" xfId="646" xr:uid="{00000000-0005-0000-0000-000012050000}"/>
    <cellStyle name="Migliaia 48 3 2" xfId="647" xr:uid="{00000000-0005-0000-0000-000013050000}"/>
    <cellStyle name="Migliaia 48 3 2 2" xfId="648" xr:uid="{00000000-0005-0000-0000-000014050000}"/>
    <cellStyle name="Migliaia 48 3 3" xfId="1926" xr:uid="{00000000-0005-0000-0000-000015050000}"/>
    <cellStyle name="Migliaia 48 4" xfId="649" xr:uid="{00000000-0005-0000-0000-000016050000}"/>
    <cellStyle name="Migliaia 48 4 2" xfId="2466" xr:uid="{00000000-0005-0000-0000-000017050000}"/>
    <cellStyle name="Migliaia 48 5" xfId="1924" xr:uid="{00000000-0005-0000-0000-000018050000}"/>
    <cellStyle name="Migliaia 49" xfId="650" xr:uid="{00000000-0005-0000-0000-000019050000}"/>
    <cellStyle name="Migliaia 49 2" xfId="651" xr:uid="{00000000-0005-0000-0000-00001A050000}"/>
    <cellStyle name="Migliaia 49 2 2" xfId="1928" xr:uid="{00000000-0005-0000-0000-00001B050000}"/>
    <cellStyle name="Migliaia 49 3" xfId="652" xr:uid="{00000000-0005-0000-0000-00001C050000}"/>
    <cellStyle name="Migliaia 49 3 2" xfId="653" xr:uid="{00000000-0005-0000-0000-00001D050000}"/>
    <cellStyle name="Migliaia 49 3 2 2" xfId="654" xr:uid="{00000000-0005-0000-0000-00001E050000}"/>
    <cellStyle name="Migliaia 49 3 3" xfId="1929" xr:uid="{00000000-0005-0000-0000-00001F050000}"/>
    <cellStyle name="Migliaia 49 4" xfId="655" xr:uid="{00000000-0005-0000-0000-000020050000}"/>
    <cellStyle name="Migliaia 49 4 2" xfId="2467" xr:uid="{00000000-0005-0000-0000-000021050000}"/>
    <cellStyle name="Migliaia 49 5" xfId="1927" xr:uid="{00000000-0005-0000-0000-000022050000}"/>
    <cellStyle name="Migliaia 5" xfId="656" xr:uid="{00000000-0005-0000-0000-000023050000}"/>
    <cellStyle name="Migliaia 5 2" xfId="657" xr:uid="{00000000-0005-0000-0000-000024050000}"/>
    <cellStyle name="Migliaia 5 2 2" xfId="1931" xr:uid="{00000000-0005-0000-0000-000025050000}"/>
    <cellStyle name="Migliaia 5 3" xfId="658" xr:uid="{00000000-0005-0000-0000-000026050000}"/>
    <cellStyle name="Migliaia 5 3 2" xfId="659" xr:uid="{00000000-0005-0000-0000-000027050000}"/>
    <cellStyle name="Migliaia 5 3 2 2" xfId="660" xr:uid="{00000000-0005-0000-0000-000028050000}"/>
    <cellStyle name="Migliaia 5 3 3" xfId="1932" xr:uid="{00000000-0005-0000-0000-000029050000}"/>
    <cellStyle name="Migliaia 5 4" xfId="661" xr:uid="{00000000-0005-0000-0000-00002A050000}"/>
    <cellStyle name="Migliaia 5 4 2" xfId="2468" xr:uid="{00000000-0005-0000-0000-00002B050000}"/>
    <cellStyle name="Migliaia 5 5" xfId="1930" xr:uid="{00000000-0005-0000-0000-00002C050000}"/>
    <cellStyle name="Migliaia 50" xfId="662" xr:uid="{00000000-0005-0000-0000-00002D050000}"/>
    <cellStyle name="Migliaia 50 2" xfId="663" xr:uid="{00000000-0005-0000-0000-00002E050000}"/>
    <cellStyle name="Migliaia 50 2 2" xfId="1934" xr:uid="{00000000-0005-0000-0000-00002F050000}"/>
    <cellStyle name="Migliaia 50 3" xfId="664" xr:uid="{00000000-0005-0000-0000-000030050000}"/>
    <cellStyle name="Migliaia 50 3 2" xfId="665" xr:uid="{00000000-0005-0000-0000-000031050000}"/>
    <cellStyle name="Migliaia 50 3 2 2" xfId="666" xr:uid="{00000000-0005-0000-0000-000032050000}"/>
    <cellStyle name="Migliaia 50 3 3" xfId="1935" xr:uid="{00000000-0005-0000-0000-000033050000}"/>
    <cellStyle name="Migliaia 50 4" xfId="667" xr:uid="{00000000-0005-0000-0000-000034050000}"/>
    <cellStyle name="Migliaia 50 4 2" xfId="2469" xr:uid="{00000000-0005-0000-0000-000035050000}"/>
    <cellStyle name="Migliaia 50 5" xfId="1933" xr:uid="{00000000-0005-0000-0000-000036050000}"/>
    <cellStyle name="Migliaia 51" xfId="668" xr:uid="{00000000-0005-0000-0000-000037050000}"/>
    <cellStyle name="Migliaia 51 2" xfId="669" xr:uid="{00000000-0005-0000-0000-000038050000}"/>
    <cellStyle name="Migliaia 51 2 2" xfId="1937" xr:uid="{00000000-0005-0000-0000-000039050000}"/>
    <cellStyle name="Migliaia 51 3" xfId="670" xr:uid="{00000000-0005-0000-0000-00003A050000}"/>
    <cellStyle name="Migliaia 51 3 2" xfId="671" xr:uid="{00000000-0005-0000-0000-00003B050000}"/>
    <cellStyle name="Migliaia 51 3 2 2" xfId="672" xr:uid="{00000000-0005-0000-0000-00003C050000}"/>
    <cellStyle name="Migliaia 51 3 3" xfId="1938" xr:uid="{00000000-0005-0000-0000-00003D050000}"/>
    <cellStyle name="Migliaia 51 4" xfId="673" xr:uid="{00000000-0005-0000-0000-00003E050000}"/>
    <cellStyle name="Migliaia 51 4 2" xfId="2470" xr:uid="{00000000-0005-0000-0000-00003F050000}"/>
    <cellStyle name="Migliaia 51 5" xfId="1936" xr:uid="{00000000-0005-0000-0000-000040050000}"/>
    <cellStyle name="Migliaia 52" xfId="674" xr:uid="{00000000-0005-0000-0000-000041050000}"/>
    <cellStyle name="Migliaia 52 2" xfId="675" xr:uid="{00000000-0005-0000-0000-000042050000}"/>
    <cellStyle name="Migliaia 52 2 2" xfId="1940" xr:uid="{00000000-0005-0000-0000-000043050000}"/>
    <cellStyle name="Migliaia 52 3" xfId="676" xr:uid="{00000000-0005-0000-0000-000044050000}"/>
    <cellStyle name="Migliaia 52 3 2" xfId="677" xr:uid="{00000000-0005-0000-0000-000045050000}"/>
    <cellStyle name="Migliaia 52 3 2 2" xfId="678" xr:uid="{00000000-0005-0000-0000-000046050000}"/>
    <cellStyle name="Migliaia 52 3 3" xfId="1941" xr:uid="{00000000-0005-0000-0000-000047050000}"/>
    <cellStyle name="Migliaia 52 4" xfId="679" xr:uid="{00000000-0005-0000-0000-000048050000}"/>
    <cellStyle name="Migliaia 52 4 2" xfId="2471" xr:uid="{00000000-0005-0000-0000-000049050000}"/>
    <cellStyle name="Migliaia 52 5" xfId="1939" xr:uid="{00000000-0005-0000-0000-00004A050000}"/>
    <cellStyle name="Migliaia 53" xfId="680" xr:uid="{00000000-0005-0000-0000-00004B050000}"/>
    <cellStyle name="Migliaia 53 2" xfId="681" xr:uid="{00000000-0005-0000-0000-00004C050000}"/>
    <cellStyle name="Migliaia 53 2 2" xfId="1943" xr:uid="{00000000-0005-0000-0000-00004D050000}"/>
    <cellStyle name="Migliaia 53 3" xfId="682" xr:uid="{00000000-0005-0000-0000-00004E050000}"/>
    <cellStyle name="Migliaia 53 3 2" xfId="683" xr:uid="{00000000-0005-0000-0000-00004F050000}"/>
    <cellStyle name="Migliaia 53 3 2 2" xfId="684" xr:uid="{00000000-0005-0000-0000-000050050000}"/>
    <cellStyle name="Migliaia 53 3 3" xfId="1944" xr:uid="{00000000-0005-0000-0000-000051050000}"/>
    <cellStyle name="Migliaia 53 4" xfId="685" xr:uid="{00000000-0005-0000-0000-000052050000}"/>
    <cellStyle name="Migliaia 53 4 2" xfId="2472" xr:uid="{00000000-0005-0000-0000-000053050000}"/>
    <cellStyle name="Migliaia 53 5" xfId="1942" xr:uid="{00000000-0005-0000-0000-000054050000}"/>
    <cellStyle name="Migliaia 54" xfId="686" xr:uid="{00000000-0005-0000-0000-000055050000}"/>
    <cellStyle name="Migliaia 54 2" xfId="687" xr:uid="{00000000-0005-0000-0000-000056050000}"/>
    <cellStyle name="Migliaia 54 2 2" xfId="1946" xr:uid="{00000000-0005-0000-0000-000057050000}"/>
    <cellStyle name="Migliaia 54 3" xfId="688" xr:uid="{00000000-0005-0000-0000-000058050000}"/>
    <cellStyle name="Migliaia 54 3 2" xfId="689" xr:uid="{00000000-0005-0000-0000-000059050000}"/>
    <cellStyle name="Migliaia 54 3 2 2" xfId="690" xr:uid="{00000000-0005-0000-0000-00005A050000}"/>
    <cellStyle name="Migliaia 54 3 3" xfId="1947" xr:uid="{00000000-0005-0000-0000-00005B050000}"/>
    <cellStyle name="Migliaia 54 4" xfId="691" xr:uid="{00000000-0005-0000-0000-00005C050000}"/>
    <cellStyle name="Migliaia 54 4 2" xfId="2473" xr:uid="{00000000-0005-0000-0000-00005D050000}"/>
    <cellStyle name="Migliaia 54 5" xfId="1945" xr:uid="{00000000-0005-0000-0000-00005E050000}"/>
    <cellStyle name="Migliaia 55" xfId="692" xr:uid="{00000000-0005-0000-0000-00005F050000}"/>
    <cellStyle name="Migliaia 55 2" xfId="693" xr:uid="{00000000-0005-0000-0000-000060050000}"/>
    <cellStyle name="Migliaia 55 2 2" xfId="1949" xr:uid="{00000000-0005-0000-0000-000061050000}"/>
    <cellStyle name="Migliaia 55 3" xfId="694" xr:uid="{00000000-0005-0000-0000-000062050000}"/>
    <cellStyle name="Migliaia 55 3 2" xfId="695" xr:uid="{00000000-0005-0000-0000-000063050000}"/>
    <cellStyle name="Migliaia 55 3 2 2" xfId="696" xr:uid="{00000000-0005-0000-0000-000064050000}"/>
    <cellStyle name="Migliaia 55 3 3" xfId="1950" xr:uid="{00000000-0005-0000-0000-000065050000}"/>
    <cellStyle name="Migliaia 55 4" xfId="697" xr:uid="{00000000-0005-0000-0000-000066050000}"/>
    <cellStyle name="Migliaia 55 4 2" xfId="2474" xr:uid="{00000000-0005-0000-0000-000067050000}"/>
    <cellStyle name="Migliaia 55 5" xfId="1948" xr:uid="{00000000-0005-0000-0000-000068050000}"/>
    <cellStyle name="Migliaia 56" xfId="698" xr:uid="{00000000-0005-0000-0000-000069050000}"/>
    <cellStyle name="Migliaia 56 2" xfId="699" xr:uid="{00000000-0005-0000-0000-00006A050000}"/>
    <cellStyle name="Migliaia 56 2 2" xfId="1952" xr:uid="{00000000-0005-0000-0000-00006B050000}"/>
    <cellStyle name="Migliaia 56 3" xfId="700" xr:uid="{00000000-0005-0000-0000-00006C050000}"/>
    <cellStyle name="Migliaia 56 3 2" xfId="701" xr:uid="{00000000-0005-0000-0000-00006D050000}"/>
    <cellStyle name="Migliaia 56 3 2 2" xfId="702" xr:uid="{00000000-0005-0000-0000-00006E050000}"/>
    <cellStyle name="Migliaia 56 3 3" xfId="1953" xr:uid="{00000000-0005-0000-0000-00006F050000}"/>
    <cellStyle name="Migliaia 56 4" xfId="703" xr:uid="{00000000-0005-0000-0000-000070050000}"/>
    <cellStyle name="Migliaia 56 4 2" xfId="2475" xr:uid="{00000000-0005-0000-0000-000071050000}"/>
    <cellStyle name="Migliaia 56 5" xfId="1951" xr:uid="{00000000-0005-0000-0000-000072050000}"/>
    <cellStyle name="Migliaia 57" xfId="704" xr:uid="{00000000-0005-0000-0000-000073050000}"/>
    <cellStyle name="Migliaia 57 2" xfId="705" xr:uid="{00000000-0005-0000-0000-000074050000}"/>
    <cellStyle name="Migliaia 57 2 2" xfId="1955" xr:uid="{00000000-0005-0000-0000-000075050000}"/>
    <cellStyle name="Migliaia 57 3" xfId="706" xr:uid="{00000000-0005-0000-0000-000076050000}"/>
    <cellStyle name="Migliaia 57 3 2" xfId="707" xr:uid="{00000000-0005-0000-0000-000077050000}"/>
    <cellStyle name="Migliaia 57 3 2 2" xfId="708" xr:uid="{00000000-0005-0000-0000-000078050000}"/>
    <cellStyle name="Migliaia 57 3 3" xfId="1956" xr:uid="{00000000-0005-0000-0000-000079050000}"/>
    <cellStyle name="Migliaia 57 4" xfId="709" xr:uid="{00000000-0005-0000-0000-00007A050000}"/>
    <cellStyle name="Migliaia 57 4 2" xfId="2476" xr:uid="{00000000-0005-0000-0000-00007B050000}"/>
    <cellStyle name="Migliaia 57 5" xfId="1954" xr:uid="{00000000-0005-0000-0000-00007C050000}"/>
    <cellStyle name="Migliaia 58" xfId="710" xr:uid="{00000000-0005-0000-0000-00007D050000}"/>
    <cellStyle name="Migliaia 58 2" xfId="711" xr:uid="{00000000-0005-0000-0000-00007E050000}"/>
    <cellStyle name="Migliaia 58 2 2" xfId="1958" xr:uid="{00000000-0005-0000-0000-00007F050000}"/>
    <cellStyle name="Migliaia 58 3" xfId="712" xr:uid="{00000000-0005-0000-0000-000080050000}"/>
    <cellStyle name="Migliaia 58 3 2" xfId="713" xr:uid="{00000000-0005-0000-0000-000081050000}"/>
    <cellStyle name="Migliaia 58 3 2 2" xfId="714" xr:uid="{00000000-0005-0000-0000-000082050000}"/>
    <cellStyle name="Migliaia 58 3 3" xfId="1959" xr:uid="{00000000-0005-0000-0000-000083050000}"/>
    <cellStyle name="Migliaia 58 4" xfId="715" xr:uid="{00000000-0005-0000-0000-000084050000}"/>
    <cellStyle name="Migliaia 58 4 2" xfId="2477" xr:uid="{00000000-0005-0000-0000-000085050000}"/>
    <cellStyle name="Migliaia 58 5" xfId="1957" xr:uid="{00000000-0005-0000-0000-000086050000}"/>
    <cellStyle name="Migliaia 59" xfId="716" xr:uid="{00000000-0005-0000-0000-000087050000}"/>
    <cellStyle name="Migliaia 59 2" xfId="717" xr:uid="{00000000-0005-0000-0000-000088050000}"/>
    <cellStyle name="Migliaia 59 2 2" xfId="1961" xr:uid="{00000000-0005-0000-0000-000089050000}"/>
    <cellStyle name="Migliaia 59 3" xfId="718" xr:uid="{00000000-0005-0000-0000-00008A050000}"/>
    <cellStyle name="Migliaia 59 3 2" xfId="719" xr:uid="{00000000-0005-0000-0000-00008B050000}"/>
    <cellStyle name="Migliaia 59 3 2 2" xfId="720" xr:uid="{00000000-0005-0000-0000-00008C050000}"/>
    <cellStyle name="Migliaia 59 3 3" xfId="1962" xr:uid="{00000000-0005-0000-0000-00008D050000}"/>
    <cellStyle name="Migliaia 59 4" xfId="721" xr:uid="{00000000-0005-0000-0000-00008E050000}"/>
    <cellStyle name="Migliaia 59 4 2" xfId="2478" xr:uid="{00000000-0005-0000-0000-00008F050000}"/>
    <cellStyle name="Migliaia 59 5" xfId="1960" xr:uid="{00000000-0005-0000-0000-000090050000}"/>
    <cellStyle name="Migliaia 6" xfId="722" xr:uid="{00000000-0005-0000-0000-000091050000}"/>
    <cellStyle name="Migliaia 6 2" xfId="723" xr:uid="{00000000-0005-0000-0000-000092050000}"/>
    <cellStyle name="Migliaia 6 2 2" xfId="1964" xr:uid="{00000000-0005-0000-0000-000093050000}"/>
    <cellStyle name="Migliaia 6 3" xfId="724" xr:uid="{00000000-0005-0000-0000-000094050000}"/>
    <cellStyle name="Migliaia 6 3 2" xfId="725" xr:uid="{00000000-0005-0000-0000-000095050000}"/>
    <cellStyle name="Migliaia 6 3 2 2" xfId="726" xr:uid="{00000000-0005-0000-0000-000096050000}"/>
    <cellStyle name="Migliaia 6 3 3" xfId="1965" xr:uid="{00000000-0005-0000-0000-000097050000}"/>
    <cellStyle name="Migliaia 6 4" xfId="727" xr:uid="{00000000-0005-0000-0000-000098050000}"/>
    <cellStyle name="Migliaia 6 4 2" xfId="2479" xr:uid="{00000000-0005-0000-0000-000099050000}"/>
    <cellStyle name="Migliaia 6 5" xfId="1963" xr:uid="{00000000-0005-0000-0000-00009A050000}"/>
    <cellStyle name="Migliaia 60" xfId="728" xr:uid="{00000000-0005-0000-0000-00009B050000}"/>
    <cellStyle name="Migliaia 60 2" xfId="729" xr:uid="{00000000-0005-0000-0000-00009C050000}"/>
    <cellStyle name="Migliaia 60 2 2" xfId="1967" xr:uid="{00000000-0005-0000-0000-00009D050000}"/>
    <cellStyle name="Migliaia 60 3" xfId="730" xr:uid="{00000000-0005-0000-0000-00009E050000}"/>
    <cellStyle name="Migliaia 60 3 2" xfId="731" xr:uid="{00000000-0005-0000-0000-00009F050000}"/>
    <cellStyle name="Migliaia 60 3 2 2" xfId="732" xr:uid="{00000000-0005-0000-0000-0000A0050000}"/>
    <cellStyle name="Migliaia 60 3 3" xfId="1968" xr:uid="{00000000-0005-0000-0000-0000A1050000}"/>
    <cellStyle name="Migliaia 60 4" xfId="733" xr:uid="{00000000-0005-0000-0000-0000A2050000}"/>
    <cellStyle name="Migliaia 60 4 2" xfId="2480" xr:uid="{00000000-0005-0000-0000-0000A3050000}"/>
    <cellStyle name="Migliaia 60 5" xfId="1966" xr:uid="{00000000-0005-0000-0000-0000A4050000}"/>
    <cellStyle name="Migliaia 61" xfId="734" xr:uid="{00000000-0005-0000-0000-0000A5050000}"/>
    <cellStyle name="Migliaia 61 2" xfId="735" xr:uid="{00000000-0005-0000-0000-0000A6050000}"/>
    <cellStyle name="Migliaia 61 2 2" xfId="1970" xr:uid="{00000000-0005-0000-0000-0000A7050000}"/>
    <cellStyle name="Migliaia 61 3" xfId="736" xr:uid="{00000000-0005-0000-0000-0000A8050000}"/>
    <cellStyle name="Migliaia 61 3 2" xfId="737" xr:uid="{00000000-0005-0000-0000-0000A9050000}"/>
    <cellStyle name="Migliaia 61 3 2 2" xfId="738" xr:uid="{00000000-0005-0000-0000-0000AA050000}"/>
    <cellStyle name="Migliaia 61 3 3" xfId="1971" xr:uid="{00000000-0005-0000-0000-0000AB050000}"/>
    <cellStyle name="Migliaia 61 4" xfId="739" xr:uid="{00000000-0005-0000-0000-0000AC050000}"/>
    <cellStyle name="Migliaia 61 4 2" xfId="2481" xr:uid="{00000000-0005-0000-0000-0000AD050000}"/>
    <cellStyle name="Migliaia 61 5" xfId="1969" xr:uid="{00000000-0005-0000-0000-0000AE050000}"/>
    <cellStyle name="Migliaia 7" xfId="740" xr:uid="{00000000-0005-0000-0000-0000AF050000}"/>
    <cellStyle name="Migliaia 7 2" xfId="741" xr:uid="{00000000-0005-0000-0000-0000B0050000}"/>
    <cellStyle name="Migliaia 7 2 2" xfId="1973" xr:uid="{00000000-0005-0000-0000-0000B1050000}"/>
    <cellStyle name="Migliaia 7 3" xfId="742" xr:uid="{00000000-0005-0000-0000-0000B2050000}"/>
    <cellStyle name="Migliaia 7 3 2" xfId="743" xr:uid="{00000000-0005-0000-0000-0000B3050000}"/>
    <cellStyle name="Migliaia 7 3 2 2" xfId="744" xr:uid="{00000000-0005-0000-0000-0000B4050000}"/>
    <cellStyle name="Migliaia 7 3 3" xfId="1974" xr:uid="{00000000-0005-0000-0000-0000B5050000}"/>
    <cellStyle name="Migliaia 7 4" xfId="745" xr:uid="{00000000-0005-0000-0000-0000B6050000}"/>
    <cellStyle name="Migliaia 7 4 2" xfId="2482" xr:uid="{00000000-0005-0000-0000-0000B7050000}"/>
    <cellStyle name="Migliaia 7 5" xfId="1972" xr:uid="{00000000-0005-0000-0000-0000B8050000}"/>
    <cellStyle name="Migliaia 8" xfId="746" xr:uid="{00000000-0005-0000-0000-0000B9050000}"/>
    <cellStyle name="Migliaia 8 2" xfId="747" xr:uid="{00000000-0005-0000-0000-0000BA050000}"/>
    <cellStyle name="Migliaia 8 2 2" xfId="1976" xr:uid="{00000000-0005-0000-0000-0000BB050000}"/>
    <cellStyle name="Migliaia 8 3" xfId="748" xr:uid="{00000000-0005-0000-0000-0000BC050000}"/>
    <cellStyle name="Migliaia 8 3 2" xfId="749" xr:uid="{00000000-0005-0000-0000-0000BD050000}"/>
    <cellStyle name="Migliaia 8 3 2 2" xfId="750" xr:uid="{00000000-0005-0000-0000-0000BE050000}"/>
    <cellStyle name="Migliaia 8 3 3" xfId="1977" xr:uid="{00000000-0005-0000-0000-0000BF050000}"/>
    <cellStyle name="Migliaia 8 4" xfId="751" xr:uid="{00000000-0005-0000-0000-0000C0050000}"/>
    <cellStyle name="Migliaia 8 4 2" xfId="2483" xr:uid="{00000000-0005-0000-0000-0000C1050000}"/>
    <cellStyle name="Migliaia 8 5" xfId="1975" xr:uid="{00000000-0005-0000-0000-0000C2050000}"/>
    <cellStyle name="Migliaia 9" xfId="752" xr:uid="{00000000-0005-0000-0000-0000C3050000}"/>
    <cellStyle name="Migliaia 9 2" xfId="753" xr:uid="{00000000-0005-0000-0000-0000C4050000}"/>
    <cellStyle name="Migliaia 9 2 2" xfId="1979" xr:uid="{00000000-0005-0000-0000-0000C5050000}"/>
    <cellStyle name="Migliaia 9 3" xfId="754" xr:uid="{00000000-0005-0000-0000-0000C6050000}"/>
    <cellStyle name="Migliaia 9 3 2" xfId="755" xr:uid="{00000000-0005-0000-0000-0000C7050000}"/>
    <cellStyle name="Migliaia 9 3 2 2" xfId="756" xr:uid="{00000000-0005-0000-0000-0000C8050000}"/>
    <cellStyle name="Migliaia 9 3 3" xfId="1980" xr:uid="{00000000-0005-0000-0000-0000C9050000}"/>
    <cellStyle name="Migliaia 9 4" xfId="757" xr:uid="{00000000-0005-0000-0000-0000CA050000}"/>
    <cellStyle name="Migliaia 9 4 2" xfId="2484" xr:uid="{00000000-0005-0000-0000-0000CB050000}"/>
    <cellStyle name="Migliaia 9 5" xfId="1978" xr:uid="{00000000-0005-0000-0000-0000CC050000}"/>
    <cellStyle name="Neutral" xfId="1691" builtinId="28" customBuiltin="1"/>
    <cellStyle name="Neutral 2" xfId="2152" xr:uid="{00000000-0005-0000-0000-0000CE050000}"/>
    <cellStyle name="Neutrale" xfId="758" xr:uid="{00000000-0005-0000-0000-0000CF050000}"/>
    <cellStyle name="Normal" xfId="0" builtinId="0"/>
    <cellStyle name="Normal 10" xfId="759" xr:uid="{00000000-0005-0000-0000-0000D1050000}"/>
    <cellStyle name="Normal 10 2" xfId="760" xr:uid="{00000000-0005-0000-0000-0000D2050000}"/>
    <cellStyle name="Normal 11" xfId="761" xr:uid="{00000000-0005-0000-0000-0000D3050000}"/>
    <cellStyle name="Normal 11 2" xfId="2153" xr:uid="{00000000-0005-0000-0000-0000D4050000}"/>
    <cellStyle name="Normal 12" xfId="2154" xr:uid="{00000000-0005-0000-0000-0000D5050000}"/>
    <cellStyle name="Normal 12 2" xfId="2485" xr:uid="{00000000-0005-0000-0000-0000D6050000}"/>
    <cellStyle name="Normal 13" xfId="2155" xr:uid="{00000000-0005-0000-0000-0000D7050000}"/>
    <cellStyle name="Normal 14" xfId="2486" xr:uid="{00000000-0005-0000-0000-0000D8050000}"/>
    <cellStyle name="Normal 15" xfId="2487" xr:uid="{00000000-0005-0000-0000-0000D9050000}"/>
    <cellStyle name="Normal 16" xfId="2488" xr:uid="{00000000-0005-0000-0000-0000DA050000}"/>
    <cellStyle name="Normal 16 2" xfId="2489" xr:uid="{00000000-0005-0000-0000-0000DB050000}"/>
    <cellStyle name="Normal 16 3" xfId="2490" xr:uid="{00000000-0005-0000-0000-0000DC050000}"/>
    <cellStyle name="Normal 17" xfId="2491" xr:uid="{00000000-0005-0000-0000-0000DD050000}"/>
    <cellStyle name="Normal 17 2" xfId="2492" xr:uid="{00000000-0005-0000-0000-0000DE050000}"/>
    <cellStyle name="Normal 18" xfId="2493" xr:uid="{00000000-0005-0000-0000-0000DF050000}"/>
    <cellStyle name="Normal 18 2" xfId="2494" xr:uid="{00000000-0005-0000-0000-0000E0050000}"/>
    <cellStyle name="Normal 19" xfId="2495" xr:uid="{00000000-0005-0000-0000-0000E1050000}"/>
    <cellStyle name="Normal 19 2" xfId="2496" xr:uid="{00000000-0005-0000-0000-0000E2050000}"/>
    <cellStyle name="Normal 19 3" xfId="2497" xr:uid="{00000000-0005-0000-0000-0000E3050000}"/>
    <cellStyle name="Normal 2" xfId="762" xr:uid="{00000000-0005-0000-0000-0000E4050000}"/>
    <cellStyle name="Normal 2 2" xfId="763" xr:uid="{00000000-0005-0000-0000-0000E5050000}"/>
    <cellStyle name="Normal 2 2 2" xfId="764" xr:uid="{00000000-0005-0000-0000-0000E6050000}"/>
    <cellStyle name="Normal 2 2 2 2" xfId="2157" xr:uid="{00000000-0005-0000-0000-0000E7050000}"/>
    <cellStyle name="Normal 2 2 2 2 2" xfId="2498" xr:uid="{00000000-0005-0000-0000-0000E8050000}"/>
    <cellStyle name="Normal 2 2 2 2 2 2" xfId="2499" xr:uid="{00000000-0005-0000-0000-0000E9050000}"/>
    <cellStyle name="Normal 2 2 2 2 3" xfId="2500" xr:uid="{00000000-0005-0000-0000-0000EA050000}"/>
    <cellStyle name="Normal 2 2 2 3" xfId="2156" xr:uid="{00000000-0005-0000-0000-0000EB050000}"/>
    <cellStyle name="Normal 2 2 3" xfId="765" xr:uid="{00000000-0005-0000-0000-0000EC050000}"/>
    <cellStyle name="Normal 2 2 3 2" xfId="2158" xr:uid="{00000000-0005-0000-0000-0000ED050000}"/>
    <cellStyle name="Normal 2 2 3 2 2" xfId="2501" xr:uid="{00000000-0005-0000-0000-0000EE050000}"/>
    <cellStyle name="Normal 2 2 3 3" xfId="2502" xr:uid="{00000000-0005-0000-0000-0000EF050000}"/>
    <cellStyle name="Normal 2 2 4" xfId="766" xr:uid="{00000000-0005-0000-0000-0000F0050000}"/>
    <cellStyle name="Normal 2 2 4 2" xfId="767" xr:uid="{00000000-0005-0000-0000-0000F1050000}"/>
    <cellStyle name="Normal 2 2 5" xfId="2503" xr:uid="{00000000-0005-0000-0000-0000F2050000}"/>
    <cellStyle name="Normal 2 3" xfId="768" xr:uid="{00000000-0005-0000-0000-0000F3050000}"/>
    <cellStyle name="Normal 2 4" xfId="769" xr:uid="{00000000-0005-0000-0000-0000F4050000}"/>
    <cellStyle name="Normal 2 4 2" xfId="2159" xr:uid="{00000000-0005-0000-0000-0000F5050000}"/>
    <cellStyle name="Normal 2 4 2 2" xfId="2504" xr:uid="{00000000-0005-0000-0000-0000F6050000}"/>
    <cellStyle name="Normal 2 4 3" xfId="2505" xr:uid="{00000000-0005-0000-0000-0000F7050000}"/>
    <cellStyle name="Normal 2 5" xfId="770" xr:uid="{00000000-0005-0000-0000-0000F8050000}"/>
    <cellStyle name="Normal 2 5 2" xfId="2160" xr:uid="{00000000-0005-0000-0000-0000F9050000}"/>
    <cellStyle name="Normal 2_Plants" xfId="2506" xr:uid="{00000000-0005-0000-0000-0000FA050000}"/>
    <cellStyle name="Normal 20" xfId="2507" xr:uid="{00000000-0005-0000-0000-0000FB050000}"/>
    <cellStyle name="Normal 21" xfId="2508" xr:uid="{00000000-0005-0000-0000-0000FC050000}"/>
    <cellStyle name="Normal 22" xfId="2509" xr:uid="{00000000-0005-0000-0000-0000FD050000}"/>
    <cellStyle name="Normal 23" xfId="2510" xr:uid="{00000000-0005-0000-0000-0000FE050000}"/>
    <cellStyle name="Normal 24" xfId="2511" xr:uid="{00000000-0005-0000-0000-0000FF050000}"/>
    <cellStyle name="Normal 25" xfId="2512" xr:uid="{00000000-0005-0000-0000-000000060000}"/>
    <cellStyle name="Normal 26" xfId="2513" xr:uid="{00000000-0005-0000-0000-000001060000}"/>
    <cellStyle name="Normal 27" xfId="2514" xr:uid="{00000000-0005-0000-0000-000002060000}"/>
    <cellStyle name="Normal 28" xfId="2515" xr:uid="{00000000-0005-0000-0000-000003060000}"/>
    <cellStyle name="Normal 29" xfId="2516" xr:uid="{00000000-0005-0000-0000-000004060000}"/>
    <cellStyle name="Normal 29 2" xfId="2517" xr:uid="{00000000-0005-0000-0000-000005060000}"/>
    <cellStyle name="Normal 3" xfId="771" xr:uid="{00000000-0005-0000-0000-000006060000}"/>
    <cellStyle name="Normal 3 10" xfId="2518" xr:uid="{00000000-0005-0000-0000-000007060000}"/>
    <cellStyle name="Normal 3 11" xfId="2519" xr:uid="{00000000-0005-0000-0000-000008060000}"/>
    <cellStyle name="Normal 3 12" xfId="2520" xr:uid="{00000000-0005-0000-0000-000009060000}"/>
    <cellStyle name="Normal 3 13" xfId="2521" xr:uid="{00000000-0005-0000-0000-00000A060000}"/>
    <cellStyle name="Normal 3 14" xfId="2522" xr:uid="{00000000-0005-0000-0000-00000B060000}"/>
    <cellStyle name="Normal 3 15" xfId="2523" xr:uid="{00000000-0005-0000-0000-00000C060000}"/>
    <cellStyle name="Normal 3 16" xfId="2524" xr:uid="{00000000-0005-0000-0000-00000D060000}"/>
    <cellStyle name="Normal 3 2" xfId="772" xr:uid="{00000000-0005-0000-0000-00000E060000}"/>
    <cellStyle name="Normal 3 2 2" xfId="773" xr:uid="{00000000-0005-0000-0000-00000F060000}"/>
    <cellStyle name="Normal 3 2 2 2" xfId="2161" xr:uid="{00000000-0005-0000-0000-000010060000}"/>
    <cellStyle name="Normal 3 2 2 3" xfId="2525" xr:uid="{00000000-0005-0000-0000-000011060000}"/>
    <cellStyle name="Normal 3 2 2 3 2" xfId="2526" xr:uid="{00000000-0005-0000-0000-000012060000}"/>
    <cellStyle name="Normal 3 2 2 4" xfId="2527" xr:uid="{00000000-0005-0000-0000-000013060000}"/>
    <cellStyle name="Normal 3 2 3" xfId="774" xr:uid="{00000000-0005-0000-0000-000014060000}"/>
    <cellStyle name="Normal 3 2 3 2" xfId="2528" xr:uid="{00000000-0005-0000-0000-000015060000}"/>
    <cellStyle name="Normal 3 2 3 2 2" xfId="2529" xr:uid="{00000000-0005-0000-0000-000016060000}"/>
    <cellStyle name="Normal 3 2 3 3" xfId="2530" xr:uid="{00000000-0005-0000-0000-000017060000}"/>
    <cellStyle name="Normal 3 2 4" xfId="1981" xr:uid="{00000000-0005-0000-0000-000018060000}"/>
    <cellStyle name="Normal 3 2 4 2" xfId="2531" xr:uid="{00000000-0005-0000-0000-000019060000}"/>
    <cellStyle name="Normal 3 2 5" xfId="2532" xr:uid="{00000000-0005-0000-0000-00001A060000}"/>
    <cellStyle name="Normal 3 3" xfId="775" xr:uid="{00000000-0005-0000-0000-00001B060000}"/>
    <cellStyle name="Normal 3 3 2" xfId="1982" xr:uid="{00000000-0005-0000-0000-00001C060000}"/>
    <cellStyle name="Normal 3 3 2 2" xfId="2533" xr:uid="{00000000-0005-0000-0000-00001D060000}"/>
    <cellStyle name="Normal 3 3 2 2 2" xfId="2534" xr:uid="{00000000-0005-0000-0000-00001E060000}"/>
    <cellStyle name="Normal 3 3 2 3" xfId="2535" xr:uid="{00000000-0005-0000-0000-00001F060000}"/>
    <cellStyle name="Normal 3 3 3" xfId="2536" xr:uid="{00000000-0005-0000-0000-000020060000}"/>
    <cellStyle name="Normal 3 3 3 2" xfId="2537" xr:uid="{00000000-0005-0000-0000-000021060000}"/>
    <cellStyle name="Normal 3 3 4" xfId="2538" xr:uid="{00000000-0005-0000-0000-000022060000}"/>
    <cellStyle name="Normal 3 4" xfId="776" xr:uid="{00000000-0005-0000-0000-000023060000}"/>
    <cellStyle name="Normal 3 4 2" xfId="2539" xr:uid="{00000000-0005-0000-0000-000024060000}"/>
    <cellStyle name="Normal 3 5" xfId="777" xr:uid="{00000000-0005-0000-0000-000025060000}"/>
    <cellStyle name="Normal 3 6" xfId="778" xr:uid="{00000000-0005-0000-0000-000026060000}"/>
    <cellStyle name="Normal 3 6 2" xfId="2540" xr:uid="{00000000-0005-0000-0000-000027060000}"/>
    <cellStyle name="Normal 3 7" xfId="2541" xr:uid="{00000000-0005-0000-0000-000028060000}"/>
    <cellStyle name="Normal 3 8" xfId="2542" xr:uid="{00000000-0005-0000-0000-000029060000}"/>
    <cellStyle name="Normal 3 9" xfId="2543" xr:uid="{00000000-0005-0000-0000-00002A060000}"/>
    <cellStyle name="Normal 31" xfId="2544" xr:uid="{00000000-0005-0000-0000-00002B060000}"/>
    <cellStyle name="Normal 32" xfId="2545" xr:uid="{00000000-0005-0000-0000-00002C060000}"/>
    <cellStyle name="Normal 33" xfId="2546" xr:uid="{00000000-0005-0000-0000-00002D060000}"/>
    <cellStyle name="Normal 34" xfId="2547" xr:uid="{00000000-0005-0000-0000-00002E060000}"/>
    <cellStyle name="Normal 4" xfId="779" xr:uid="{00000000-0005-0000-0000-00002F060000}"/>
    <cellStyle name="Normal 4 10" xfId="2548" xr:uid="{00000000-0005-0000-0000-000030060000}"/>
    <cellStyle name="Normal 4 11" xfId="2549" xr:uid="{00000000-0005-0000-0000-000031060000}"/>
    <cellStyle name="Normal 4 12" xfId="2550" xr:uid="{00000000-0005-0000-0000-000032060000}"/>
    <cellStyle name="Normal 4 13" xfId="2551" xr:uid="{00000000-0005-0000-0000-000033060000}"/>
    <cellStyle name="Normal 4 14" xfId="2552" xr:uid="{00000000-0005-0000-0000-000034060000}"/>
    <cellStyle name="Normal 4 15" xfId="2553" xr:uid="{00000000-0005-0000-0000-000035060000}"/>
    <cellStyle name="Normal 4 2" xfId="780" xr:uid="{00000000-0005-0000-0000-000036060000}"/>
    <cellStyle name="Normal 4 2 2" xfId="2162" xr:uid="{00000000-0005-0000-0000-000037060000}"/>
    <cellStyle name="Normal 4 3" xfId="781" xr:uid="{00000000-0005-0000-0000-000038060000}"/>
    <cellStyle name="Normal 4 3 2" xfId="2163" xr:uid="{00000000-0005-0000-0000-000039060000}"/>
    <cellStyle name="Normal 4 4" xfId="1983" xr:uid="{00000000-0005-0000-0000-00003A060000}"/>
    <cellStyle name="Normal 4 5" xfId="2554" xr:uid="{00000000-0005-0000-0000-00003B060000}"/>
    <cellStyle name="Normal 4 6" xfId="2555" xr:uid="{00000000-0005-0000-0000-00003C060000}"/>
    <cellStyle name="Normal 4 7" xfId="2556" xr:uid="{00000000-0005-0000-0000-00003D060000}"/>
    <cellStyle name="Normal 4 8" xfId="2557" xr:uid="{00000000-0005-0000-0000-00003E060000}"/>
    <cellStyle name="Normal 4 9" xfId="2558" xr:uid="{00000000-0005-0000-0000-00003F060000}"/>
    <cellStyle name="Normal 5" xfId="782" xr:uid="{00000000-0005-0000-0000-000040060000}"/>
    <cellStyle name="Normal 5 2" xfId="783" xr:uid="{00000000-0005-0000-0000-000041060000}"/>
    <cellStyle name="Normal 5 2 2" xfId="784" xr:uid="{00000000-0005-0000-0000-000042060000}"/>
    <cellStyle name="Normal 5 2 2 2" xfId="785" xr:uid="{00000000-0005-0000-0000-000043060000}"/>
    <cellStyle name="Normal 5 2 2 3" xfId="2559" xr:uid="{00000000-0005-0000-0000-000044060000}"/>
    <cellStyle name="Normal 5 2 3" xfId="2164" xr:uid="{00000000-0005-0000-0000-000045060000}"/>
    <cellStyle name="Normal 5 2 3 2" xfId="2560" xr:uid="{00000000-0005-0000-0000-000046060000}"/>
    <cellStyle name="Normal 5 3" xfId="2165" xr:uid="{00000000-0005-0000-0000-000047060000}"/>
    <cellStyle name="Normal 5 4" xfId="2008" xr:uid="{00000000-0005-0000-0000-000048060000}"/>
    <cellStyle name="Normal 6" xfId="786" xr:uid="{00000000-0005-0000-0000-000049060000}"/>
    <cellStyle name="Normal 6 2" xfId="787" xr:uid="{00000000-0005-0000-0000-00004A060000}"/>
    <cellStyle name="Normal 6 2 2" xfId="2167" xr:uid="{00000000-0005-0000-0000-00004B060000}"/>
    <cellStyle name="Normal 6 2 3" xfId="2561" xr:uid="{00000000-0005-0000-0000-00004C060000}"/>
    <cellStyle name="Normal 6 2 3 2" xfId="2562" xr:uid="{00000000-0005-0000-0000-00004D060000}"/>
    <cellStyle name="Normal 6 2 4" xfId="2563" xr:uid="{00000000-0005-0000-0000-00004E060000}"/>
    <cellStyle name="Normal 6 3" xfId="788" xr:uid="{00000000-0005-0000-0000-00004F060000}"/>
    <cellStyle name="Normal 6 3 2" xfId="2168" xr:uid="{00000000-0005-0000-0000-000050060000}"/>
    <cellStyle name="Normal 6 3 2 2" xfId="2564" xr:uid="{00000000-0005-0000-0000-000051060000}"/>
    <cellStyle name="Normal 6 3 2 2 2" xfId="2565" xr:uid="{00000000-0005-0000-0000-000052060000}"/>
    <cellStyle name="Normal 6 3 2 3" xfId="2566" xr:uid="{00000000-0005-0000-0000-000053060000}"/>
    <cellStyle name="Normal 6 4" xfId="2166" xr:uid="{00000000-0005-0000-0000-000054060000}"/>
    <cellStyle name="Normal 6 4 2" xfId="2567" xr:uid="{00000000-0005-0000-0000-000055060000}"/>
    <cellStyle name="Normal 6 5" xfId="2568" xr:uid="{00000000-0005-0000-0000-000056060000}"/>
    <cellStyle name="Normal 7" xfId="789" xr:uid="{00000000-0005-0000-0000-000057060000}"/>
    <cellStyle name="Normal 7 2" xfId="790" xr:uid="{00000000-0005-0000-0000-000058060000}"/>
    <cellStyle name="Normal 7 2 2" xfId="2170" xr:uid="{00000000-0005-0000-0000-000059060000}"/>
    <cellStyle name="Normal 7 3" xfId="791" xr:uid="{00000000-0005-0000-0000-00005A060000}"/>
    <cellStyle name="Normal 7 3 2" xfId="2569" xr:uid="{00000000-0005-0000-0000-00005B060000}"/>
    <cellStyle name="Normal 7 3 2 2" xfId="2570" xr:uid="{00000000-0005-0000-0000-00005C060000}"/>
    <cellStyle name="Normal 7 3 3" xfId="2571" xr:uid="{00000000-0005-0000-0000-00005D060000}"/>
    <cellStyle name="Normal 7 4" xfId="2169" xr:uid="{00000000-0005-0000-0000-00005E060000}"/>
    <cellStyle name="Normal 8" xfId="792" xr:uid="{00000000-0005-0000-0000-00005F060000}"/>
    <cellStyle name="Normal 8 2" xfId="793" xr:uid="{00000000-0005-0000-0000-000060060000}"/>
    <cellStyle name="Normal 8 2 2" xfId="2572" xr:uid="{00000000-0005-0000-0000-000061060000}"/>
    <cellStyle name="Normal 8 2 2 2" xfId="2573" xr:uid="{00000000-0005-0000-0000-000062060000}"/>
    <cellStyle name="Normal 8 2 2 2 2" xfId="2574" xr:uid="{00000000-0005-0000-0000-000063060000}"/>
    <cellStyle name="Normal 8 2 2 3" xfId="2575" xr:uid="{00000000-0005-0000-0000-000064060000}"/>
    <cellStyle name="Normal 8 3" xfId="2576" xr:uid="{00000000-0005-0000-0000-000065060000}"/>
    <cellStyle name="Normal 9" xfId="794" xr:uid="{00000000-0005-0000-0000-000066060000}"/>
    <cellStyle name="Normal 9 2" xfId="2171" xr:uid="{00000000-0005-0000-0000-000067060000}"/>
    <cellStyle name="Normal 9 2 2" xfId="2577" xr:uid="{00000000-0005-0000-0000-000068060000}"/>
    <cellStyle name="Normal GHG Numbers (0.00)" xfId="795" xr:uid="{00000000-0005-0000-0000-000069060000}"/>
    <cellStyle name="Normal GHG Numbers (0.00) 2" xfId="796" xr:uid="{00000000-0005-0000-0000-00006A060000}"/>
    <cellStyle name="Normal GHG Numbers (0.00) 3" xfId="797" xr:uid="{00000000-0005-0000-0000-00006B060000}"/>
    <cellStyle name="Normal GHG Textfiels Bold" xfId="798" xr:uid="{00000000-0005-0000-0000-00006C060000}"/>
    <cellStyle name="Normal GHG-Shade" xfId="799" xr:uid="{00000000-0005-0000-0000-00006D060000}"/>
    <cellStyle name="Normal_Tabell till fig 25 - 27 Fjärrvärme &amp; fjärrkyla (Till GA 10 okt) till ETC" xfId="2864" xr:uid="{00000000-0005-0000-0000-00006E060000}"/>
    <cellStyle name="Normale 10" xfId="800" xr:uid="{00000000-0005-0000-0000-00006F060000}"/>
    <cellStyle name="Normale 10 2" xfId="801" xr:uid="{00000000-0005-0000-0000-000070060000}"/>
    <cellStyle name="Normale 10 2 2" xfId="802" xr:uid="{00000000-0005-0000-0000-000071060000}"/>
    <cellStyle name="Normale 10 3" xfId="803" xr:uid="{00000000-0005-0000-0000-000072060000}"/>
    <cellStyle name="Normale 10 3 2" xfId="804" xr:uid="{00000000-0005-0000-0000-000073060000}"/>
    <cellStyle name="Normale 10 4" xfId="805" xr:uid="{00000000-0005-0000-0000-000074060000}"/>
    <cellStyle name="Normale 10_EDEN industria 2008 rev" xfId="806" xr:uid="{00000000-0005-0000-0000-000075060000}"/>
    <cellStyle name="Normale 11" xfId="807" xr:uid="{00000000-0005-0000-0000-000076060000}"/>
    <cellStyle name="Normale 11 2" xfId="808" xr:uid="{00000000-0005-0000-0000-000077060000}"/>
    <cellStyle name="Normale 11 2 2" xfId="809" xr:uid="{00000000-0005-0000-0000-000078060000}"/>
    <cellStyle name="Normale 11 3" xfId="810" xr:uid="{00000000-0005-0000-0000-000079060000}"/>
    <cellStyle name="Normale 11 3 2" xfId="811" xr:uid="{00000000-0005-0000-0000-00007A060000}"/>
    <cellStyle name="Normale 11 4" xfId="812" xr:uid="{00000000-0005-0000-0000-00007B060000}"/>
    <cellStyle name="Normale 11_EDEN industria 2008 rev" xfId="813" xr:uid="{00000000-0005-0000-0000-00007C060000}"/>
    <cellStyle name="Normale 12" xfId="814" xr:uid="{00000000-0005-0000-0000-00007D060000}"/>
    <cellStyle name="Normale 12 2" xfId="815" xr:uid="{00000000-0005-0000-0000-00007E060000}"/>
    <cellStyle name="Normale 12 2 2" xfId="816" xr:uid="{00000000-0005-0000-0000-00007F060000}"/>
    <cellStyle name="Normale 12 3" xfId="817" xr:uid="{00000000-0005-0000-0000-000080060000}"/>
    <cellStyle name="Normale 12 3 2" xfId="818" xr:uid="{00000000-0005-0000-0000-000081060000}"/>
    <cellStyle name="Normale 12 4" xfId="819" xr:uid="{00000000-0005-0000-0000-000082060000}"/>
    <cellStyle name="Normale 12_EDEN industria 2008 rev" xfId="820" xr:uid="{00000000-0005-0000-0000-000083060000}"/>
    <cellStyle name="Normale 13" xfId="821" xr:uid="{00000000-0005-0000-0000-000084060000}"/>
    <cellStyle name="Normale 13 2" xfId="822" xr:uid="{00000000-0005-0000-0000-000085060000}"/>
    <cellStyle name="Normale 13 2 2" xfId="823" xr:uid="{00000000-0005-0000-0000-000086060000}"/>
    <cellStyle name="Normale 13 3" xfId="824" xr:uid="{00000000-0005-0000-0000-000087060000}"/>
    <cellStyle name="Normale 13 3 2" xfId="825" xr:uid="{00000000-0005-0000-0000-000088060000}"/>
    <cellStyle name="Normale 13 4" xfId="826" xr:uid="{00000000-0005-0000-0000-000089060000}"/>
    <cellStyle name="Normale 13_EDEN industria 2008 rev" xfId="827" xr:uid="{00000000-0005-0000-0000-00008A060000}"/>
    <cellStyle name="Normale 14" xfId="828" xr:uid="{00000000-0005-0000-0000-00008B060000}"/>
    <cellStyle name="Normale 14 2" xfId="829" xr:uid="{00000000-0005-0000-0000-00008C060000}"/>
    <cellStyle name="Normale 14 2 2" xfId="830" xr:uid="{00000000-0005-0000-0000-00008D060000}"/>
    <cellStyle name="Normale 14 3" xfId="831" xr:uid="{00000000-0005-0000-0000-00008E060000}"/>
    <cellStyle name="Normale 14 3 2" xfId="832" xr:uid="{00000000-0005-0000-0000-00008F060000}"/>
    <cellStyle name="Normale 14 4" xfId="833" xr:uid="{00000000-0005-0000-0000-000090060000}"/>
    <cellStyle name="Normale 14_EDEN industria 2008 rev" xfId="834" xr:uid="{00000000-0005-0000-0000-000091060000}"/>
    <cellStyle name="Normale 15" xfId="835" xr:uid="{00000000-0005-0000-0000-000092060000}"/>
    <cellStyle name="Normale 15 2" xfId="836" xr:uid="{00000000-0005-0000-0000-000093060000}"/>
    <cellStyle name="Normale 15 2 2" xfId="837" xr:uid="{00000000-0005-0000-0000-000094060000}"/>
    <cellStyle name="Normale 15 3" xfId="838" xr:uid="{00000000-0005-0000-0000-000095060000}"/>
    <cellStyle name="Normale 15 3 2" xfId="839" xr:uid="{00000000-0005-0000-0000-000096060000}"/>
    <cellStyle name="Normale 15 4" xfId="840" xr:uid="{00000000-0005-0000-0000-000097060000}"/>
    <cellStyle name="Normale 15_EDEN industria 2008 rev" xfId="841" xr:uid="{00000000-0005-0000-0000-000098060000}"/>
    <cellStyle name="Normale 16" xfId="842" xr:uid="{00000000-0005-0000-0000-000099060000}"/>
    <cellStyle name="Normale 16 2" xfId="843" xr:uid="{00000000-0005-0000-0000-00009A060000}"/>
    <cellStyle name="Normale 17" xfId="844" xr:uid="{00000000-0005-0000-0000-00009B060000}"/>
    <cellStyle name="Normale 17 2" xfId="845" xr:uid="{00000000-0005-0000-0000-00009C060000}"/>
    <cellStyle name="Normale 18" xfId="846" xr:uid="{00000000-0005-0000-0000-00009D060000}"/>
    <cellStyle name="Normale 18 2" xfId="847" xr:uid="{00000000-0005-0000-0000-00009E060000}"/>
    <cellStyle name="Normale 19" xfId="848" xr:uid="{00000000-0005-0000-0000-00009F060000}"/>
    <cellStyle name="Normale 19 2" xfId="849" xr:uid="{00000000-0005-0000-0000-0000A0060000}"/>
    <cellStyle name="Normale 2" xfId="850" xr:uid="{00000000-0005-0000-0000-0000A1060000}"/>
    <cellStyle name="Normale 2 2" xfId="851" xr:uid="{00000000-0005-0000-0000-0000A2060000}"/>
    <cellStyle name="Normale 2 2 2" xfId="852" xr:uid="{00000000-0005-0000-0000-0000A3060000}"/>
    <cellStyle name="Normale 2 3" xfId="853" xr:uid="{00000000-0005-0000-0000-0000A4060000}"/>
    <cellStyle name="Normale 2_EDEN industria 2008 rev" xfId="854" xr:uid="{00000000-0005-0000-0000-0000A5060000}"/>
    <cellStyle name="Normale 20" xfId="855" xr:uid="{00000000-0005-0000-0000-0000A6060000}"/>
    <cellStyle name="Normale 20 2" xfId="856" xr:uid="{00000000-0005-0000-0000-0000A7060000}"/>
    <cellStyle name="Normale 21" xfId="857" xr:uid="{00000000-0005-0000-0000-0000A8060000}"/>
    <cellStyle name="Normale 21 2" xfId="858" xr:uid="{00000000-0005-0000-0000-0000A9060000}"/>
    <cellStyle name="Normale 22" xfId="859" xr:uid="{00000000-0005-0000-0000-0000AA060000}"/>
    <cellStyle name="Normale 22 2" xfId="860" xr:uid="{00000000-0005-0000-0000-0000AB060000}"/>
    <cellStyle name="Normale 23" xfId="861" xr:uid="{00000000-0005-0000-0000-0000AC060000}"/>
    <cellStyle name="Normale 23 2" xfId="862" xr:uid="{00000000-0005-0000-0000-0000AD060000}"/>
    <cellStyle name="Normale 24" xfId="863" xr:uid="{00000000-0005-0000-0000-0000AE060000}"/>
    <cellStyle name="Normale 24 2" xfId="864" xr:uid="{00000000-0005-0000-0000-0000AF060000}"/>
    <cellStyle name="Normale 25" xfId="865" xr:uid="{00000000-0005-0000-0000-0000B0060000}"/>
    <cellStyle name="Normale 25 2" xfId="866" xr:uid="{00000000-0005-0000-0000-0000B1060000}"/>
    <cellStyle name="Normale 26" xfId="867" xr:uid="{00000000-0005-0000-0000-0000B2060000}"/>
    <cellStyle name="Normale 26 2" xfId="868" xr:uid="{00000000-0005-0000-0000-0000B3060000}"/>
    <cellStyle name="Normale 27" xfId="869" xr:uid="{00000000-0005-0000-0000-0000B4060000}"/>
    <cellStyle name="Normale 27 2" xfId="870" xr:uid="{00000000-0005-0000-0000-0000B5060000}"/>
    <cellStyle name="Normale 28" xfId="871" xr:uid="{00000000-0005-0000-0000-0000B6060000}"/>
    <cellStyle name="Normale 28 2" xfId="872" xr:uid="{00000000-0005-0000-0000-0000B7060000}"/>
    <cellStyle name="Normale 29" xfId="873" xr:uid="{00000000-0005-0000-0000-0000B8060000}"/>
    <cellStyle name="Normale 29 2" xfId="874" xr:uid="{00000000-0005-0000-0000-0000B9060000}"/>
    <cellStyle name="Normale 3" xfId="875" xr:uid="{00000000-0005-0000-0000-0000BA060000}"/>
    <cellStyle name="Normale 3 2" xfId="876" xr:uid="{00000000-0005-0000-0000-0000BB060000}"/>
    <cellStyle name="Normale 3 2 2" xfId="877" xr:uid="{00000000-0005-0000-0000-0000BC060000}"/>
    <cellStyle name="Normale 3 3" xfId="878" xr:uid="{00000000-0005-0000-0000-0000BD060000}"/>
    <cellStyle name="Normale 3 3 2" xfId="879" xr:uid="{00000000-0005-0000-0000-0000BE060000}"/>
    <cellStyle name="Normale 3 4" xfId="880" xr:uid="{00000000-0005-0000-0000-0000BF060000}"/>
    <cellStyle name="Normale 3_EDEN industria 2008 rev" xfId="881" xr:uid="{00000000-0005-0000-0000-0000C0060000}"/>
    <cellStyle name="Normale 30" xfId="882" xr:uid="{00000000-0005-0000-0000-0000C1060000}"/>
    <cellStyle name="Normale 30 2" xfId="883" xr:uid="{00000000-0005-0000-0000-0000C2060000}"/>
    <cellStyle name="Normale 31" xfId="884" xr:uid="{00000000-0005-0000-0000-0000C3060000}"/>
    <cellStyle name="Normale 31 2" xfId="885" xr:uid="{00000000-0005-0000-0000-0000C4060000}"/>
    <cellStyle name="Normale 32" xfId="886" xr:uid="{00000000-0005-0000-0000-0000C5060000}"/>
    <cellStyle name="Normale 32 2" xfId="887" xr:uid="{00000000-0005-0000-0000-0000C6060000}"/>
    <cellStyle name="Normale 33" xfId="888" xr:uid="{00000000-0005-0000-0000-0000C7060000}"/>
    <cellStyle name="Normale 33 2" xfId="889" xr:uid="{00000000-0005-0000-0000-0000C8060000}"/>
    <cellStyle name="Normale 34" xfId="890" xr:uid="{00000000-0005-0000-0000-0000C9060000}"/>
    <cellStyle name="Normale 34 2" xfId="891" xr:uid="{00000000-0005-0000-0000-0000CA060000}"/>
    <cellStyle name="Normale 35" xfId="892" xr:uid="{00000000-0005-0000-0000-0000CB060000}"/>
    <cellStyle name="Normale 35 2" xfId="893" xr:uid="{00000000-0005-0000-0000-0000CC060000}"/>
    <cellStyle name="Normale 36" xfId="894" xr:uid="{00000000-0005-0000-0000-0000CD060000}"/>
    <cellStyle name="Normale 36 2" xfId="895" xr:uid="{00000000-0005-0000-0000-0000CE060000}"/>
    <cellStyle name="Normale 37" xfId="896" xr:uid="{00000000-0005-0000-0000-0000CF060000}"/>
    <cellStyle name="Normale 37 2" xfId="897" xr:uid="{00000000-0005-0000-0000-0000D0060000}"/>
    <cellStyle name="Normale 38" xfId="898" xr:uid="{00000000-0005-0000-0000-0000D1060000}"/>
    <cellStyle name="Normale 38 2" xfId="899" xr:uid="{00000000-0005-0000-0000-0000D2060000}"/>
    <cellStyle name="Normale 39" xfId="900" xr:uid="{00000000-0005-0000-0000-0000D3060000}"/>
    <cellStyle name="Normale 39 2" xfId="901" xr:uid="{00000000-0005-0000-0000-0000D4060000}"/>
    <cellStyle name="Normale 4" xfId="902" xr:uid="{00000000-0005-0000-0000-0000D5060000}"/>
    <cellStyle name="Normale 4 2" xfId="903" xr:uid="{00000000-0005-0000-0000-0000D6060000}"/>
    <cellStyle name="Normale 4 2 2" xfId="904" xr:uid="{00000000-0005-0000-0000-0000D7060000}"/>
    <cellStyle name="Normale 4 3" xfId="905" xr:uid="{00000000-0005-0000-0000-0000D8060000}"/>
    <cellStyle name="Normale 4 3 2" xfId="906" xr:uid="{00000000-0005-0000-0000-0000D9060000}"/>
    <cellStyle name="Normale 4 4" xfId="907" xr:uid="{00000000-0005-0000-0000-0000DA060000}"/>
    <cellStyle name="Normale 4_EDEN industria 2008 rev" xfId="908" xr:uid="{00000000-0005-0000-0000-0000DB060000}"/>
    <cellStyle name="Normale 40" xfId="909" xr:uid="{00000000-0005-0000-0000-0000DC060000}"/>
    <cellStyle name="Normale 40 2" xfId="910" xr:uid="{00000000-0005-0000-0000-0000DD060000}"/>
    <cellStyle name="Normale 41" xfId="911" xr:uid="{00000000-0005-0000-0000-0000DE060000}"/>
    <cellStyle name="Normale 41 2" xfId="912" xr:uid="{00000000-0005-0000-0000-0000DF060000}"/>
    <cellStyle name="Normale 42" xfId="913" xr:uid="{00000000-0005-0000-0000-0000E0060000}"/>
    <cellStyle name="Normale 42 2" xfId="914" xr:uid="{00000000-0005-0000-0000-0000E1060000}"/>
    <cellStyle name="Normale 43" xfId="915" xr:uid="{00000000-0005-0000-0000-0000E2060000}"/>
    <cellStyle name="Normale 43 2" xfId="916" xr:uid="{00000000-0005-0000-0000-0000E3060000}"/>
    <cellStyle name="Normale 44" xfId="917" xr:uid="{00000000-0005-0000-0000-0000E4060000}"/>
    <cellStyle name="Normale 44 2" xfId="918" xr:uid="{00000000-0005-0000-0000-0000E5060000}"/>
    <cellStyle name="Normale 45" xfId="919" xr:uid="{00000000-0005-0000-0000-0000E6060000}"/>
    <cellStyle name="Normale 45 2" xfId="920" xr:uid="{00000000-0005-0000-0000-0000E7060000}"/>
    <cellStyle name="Normale 46" xfId="921" xr:uid="{00000000-0005-0000-0000-0000E8060000}"/>
    <cellStyle name="Normale 46 2" xfId="922" xr:uid="{00000000-0005-0000-0000-0000E9060000}"/>
    <cellStyle name="Normale 47" xfId="923" xr:uid="{00000000-0005-0000-0000-0000EA060000}"/>
    <cellStyle name="Normale 47 2" xfId="924" xr:uid="{00000000-0005-0000-0000-0000EB060000}"/>
    <cellStyle name="Normale 48" xfId="925" xr:uid="{00000000-0005-0000-0000-0000EC060000}"/>
    <cellStyle name="Normale 48 2" xfId="926" xr:uid="{00000000-0005-0000-0000-0000ED060000}"/>
    <cellStyle name="Normale 49" xfId="927" xr:uid="{00000000-0005-0000-0000-0000EE060000}"/>
    <cellStyle name="Normale 49 2" xfId="928" xr:uid="{00000000-0005-0000-0000-0000EF060000}"/>
    <cellStyle name="Normale 5" xfId="929" xr:uid="{00000000-0005-0000-0000-0000F0060000}"/>
    <cellStyle name="Normale 5 2" xfId="930" xr:uid="{00000000-0005-0000-0000-0000F1060000}"/>
    <cellStyle name="Normale 5 2 2" xfId="931" xr:uid="{00000000-0005-0000-0000-0000F2060000}"/>
    <cellStyle name="Normale 5 3" xfId="932" xr:uid="{00000000-0005-0000-0000-0000F3060000}"/>
    <cellStyle name="Normale 5 3 2" xfId="933" xr:uid="{00000000-0005-0000-0000-0000F4060000}"/>
    <cellStyle name="Normale 5 4" xfId="934" xr:uid="{00000000-0005-0000-0000-0000F5060000}"/>
    <cellStyle name="Normale 5_EDEN industria 2008 rev" xfId="935" xr:uid="{00000000-0005-0000-0000-0000F6060000}"/>
    <cellStyle name="Normale 50" xfId="936" xr:uid="{00000000-0005-0000-0000-0000F7060000}"/>
    <cellStyle name="Normale 50 2" xfId="937" xr:uid="{00000000-0005-0000-0000-0000F8060000}"/>
    <cellStyle name="Normale 51" xfId="938" xr:uid="{00000000-0005-0000-0000-0000F9060000}"/>
    <cellStyle name="Normale 51 2" xfId="939" xr:uid="{00000000-0005-0000-0000-0000FA060000}"/>
    <cellStyle name="Normale 52" xfId="940" xr:uid="{00000000-0005-0000-0000-0000FB060000}"/>
    <cellStyle name="Normale 52 2" xfId="941" xr:uid="{00000000-0005-0000-0000-0000FC060000}"/>
    <cellStyle name="Normale 53" xfId="942" xr:uid="{00000000-0005-0000-0000-0000FD060000}"/>
    <cellStyle name="Normale 53 2" xfId="943" xr:uid="{00000000-0005-0000-0000-0000FE060000}"/>
    <cellStyle name="Normale 54" xfId="944" xr:uid="{00000000-0005-0000-0000-0000FF060000}"/>
    <cellStyle name="Normale 54 2" xfId="945" xr:uid="{00000000-0005-0000-0000-000000070000}"/>
    <cellStyle name="Normale 55" xfId="946" xr:uid="{00000000-0005-0000-0000-000001070000}"/>
    <cellStyle name="Normale 55 2" xfId="947" xr:uid="{00000000-0005-0000-0000-000002070000}"/>
    <cellStyle name="Normale 56" xfId="948" xr:uid="{00000000-0005-0000-0000-000003070000}"/>
    <cellStyle name="Normale 56 2" xfId="949" xr:uid="{00000000-0005-0000-0000-000004070000}"/>
    <cellStyle name="Normale 57" xfId="950" xr:uid="{00000000-0005-0000-0000-000005070000}"/>
    <cellStyle name="Normale 57 2" xfId="951" xr:uid="{00000000-0005-0000-0000-000006070000}"/>
    <cellStyle name="Normale 58" xfId="952" xr:uid="{00000000-0005-0000-0000-000007070000}"/>
    <cellStyle name="Normale 58 2" xfId="953" xr:uid="{00000000-0005-0000-0000-000008070000}"/>
    <cellStyle name="Normale 59" xfId="954" xr:uid="{00000000-0005-0000-0000-000009070000}"/>
    <cellStyle name="Normale 59 2" xfId="955" xr:uid="{00000000-0005-0000-0000-00000A070000}"/>
    <cellStyle name="Normale 6" xfId="956" xr:uid="{00000000-0005-0000-0000-00000B070000}"/>
    <cellStyle name="Normale 6 2" xfId="957" xr:uid="{00000000-0005-0000-0000-00000C070000}"/>
    <cellStyle name="Normale 6 2 2" xfId="958" xr:uid="{00000000-0005-0000-0000-00000D070000}"/>
    <cellStyle name="Normale 6 3" xfId="959" xr:uid="{00000000-0005-0000-0000-00000E070000}"/>
    <cellStyle name="Normale 6 3 2" xfId="960" xr:uid="{00000000-0005-0000-0000-00000F070000}"/>
    <cellStyle name="Normale 6 4" xfId="961" xr:uid="{00000000-0005-0000-0000-000010070000}"/>
    <cellStyle name="Normale 6_EDEN industria 2008 rev" xfId="962" xr:uid="{00000000-0005-0000-0000-000011070000}"/>
    <cellStyle name="Normale 60" xfId="963" xr:uid="{00000000-0005-0000-0000-000012070000}"/>
    <cellStyle name="Normale 60 2" xfId="964" xr:uid="{00000000-0005-0000-0000-000013070000}"/>
    <cellStyle name="Normale 61" xfId="965" xr:uid="{00000000-0005-0000-0000-000014070000}"/>
    <cellStyle name="Normale 61 2" xfId="966" xr:uid="{00000000-0005-0000-0000-000015070000}"/>
    <cellStyle name="Normale 62" xfId="967" xr:uid="{00000000-0005-0000-0000-000016070000}"/>
    <cellStyle name="Normale 62 2" xfId="968" xr:uid="{00000000-0005-0000-0000-000017070000}"/>
    <cellStyle name="Normale 63" xfId="969" xr:uid="{00000000-0005-0000-0000-000018070000}"/>
    <cellStyle name="Normale 63 2" xfId="970" xr:uid="{00000000-0005-0000-0000-000019070000}"/>
    <cellStyle name="Normale 64" xfId="971" xr:uid="{00000000-0005-0000-0000-00001A070000}"/>
    <cellStyle name="Normale 64 2" xfId="972" xr:uid="{00000000-0005-0000-0000-00001B070000}"/>
    <cellStyle name="Normale 65" xfId="973" xr:uid="{00000000-0005-0000-0000-00001C070000}"/>
    <cellStyle name="Normale 65 2" xfId="974" xr:uid="{00000000-0005-0000-0000-00001D070000}"/>
    <cellStyle name="Normale 7" xfId="975" xr:uid="{00000000-0005-0000-0000-00001E070000}"/>
    <cellStyle name="Normale 7 2" xfId="976" xr:uid="{00000000-0005-0000-0000-00001F070000}"/>
    <cellStyle name="Normale 7 2 2" xfId="977" xr:uid="{00000000-0005-0000-0000-000020070000}"/>
    <cellStyle name="Normale 7 3" xfId="978" xr:uid="{00000000-0005-0000-0000-000021070000}"/>
    <cellStyle name="Normale 7 3 2" xfId="979" xr:uid="{00000000-0005-0000-0000-000022070000}"/>
    <cellStyle name="Normale 7 4" xfId="980" xr:uid="{00000000-0005-0000-0000-000023070000}"/>
    <cellStyle name="Normale 7_EDEN industria 2008 rev" xfId="981" xr:uid="{00000000-0005-0000-0000-000024070000}"/>
    <cellStyle name="Normale 8" xfId="982" xr:uid="{00000000-0005-0000-0000-000025070000}"/>
    <cellStyle name="Normale 8 2" xfId="983" xr:uid="{00000000-0005-0000-0000-000026070000}"/>
    <cellStyle name="Normale 8 2 2" xfId="984" xr:uid="{00000000-0005-0000-0000-000027070000}"/>
    <cellStyle name="Normale 8 3" xfId="985" xr:uid="{00000000-0005-0000-0000-000028070000}"/>
    <cellStyle name="Normale 8 3 2" xfId="986" xr:uid="{00000000-0005-0000-0000-000029070000}"/>
    <cellStyle name="Normale 8 4" xfId="987" xr:uid="{00000000-0005-0000-0000-00002A070000}"/>
    <cellStyle name="Normale 8_EDEN industria 2008 rev" xfId="988" xr:uid="{00000000-0005-0000-0000-00002B070000}"/>
    <cellStyle name="Normale 9" xfId="989" xr:uid="{00000000-0005-0000-0000-00002C070000}"/>
    <cellStyle name="Normale 9 2" xfId="990" xr:uid="{00000000-0005-0000-0000-00002D070000}"/>
    <cellStyle name="Normale 9 2 2" xfId="991" xr:uid="{00000000-0005-0000-0000-00002E070000}"/>
    <cellStyle name="Normale 9 3" xfId="992" xr:uid="{00000000-0005-0000-0000-00002F070000}"/>
    <cellStyle name="Normale 9 3 2" xfId="993" xr:uid="{00000000-0005-0000-0000-000030070000}"/>
    <cellStyle name="Normale 9 4" xfId="994" xr:uid="{00000000-0005-0000-0000-000031070000}"/>
    <cellStyle name="Normale 9_EDEN industria 2008 rev" xfId="995" xr:uid="{00000000-0005-0000-0000-000032070000}"/>
    <cellStyle name="Normale_B2020" xfId="996" xr:uid="{00000000-0005-0000-0000-000033070000}"/>
    <cellStyle name="Nota" xfId="997" xr:uid="{00000000-0005-0000-0000-000034070000}"/>
    <cellStyle name="Nota 2" xfId="998" xr:uid="{00000000-0005-0000-0000-000035070000}"/>
    <cellStyle name="Nota 2 2" xfId="999" xr:uid="{00000000-0005-0000-0000-000036070000}"/>
    <cellStyle name="Nota 2 3" xfId="1984" xr:uid="{00000000-0005-0000-0000-000037070000}"/>
    <cellStyle name="Nota 2 4" xfId="1985" xr:uid="{00000000-0005-0000-0000-000038070000}"/>
    <cellStyle name="Nota 2 5" xfId="1986" xr:uid="{00000000-0005-0000-0000-000039070000}"/>
    <cellStyle name="Nota 3" xfId="1000" xr:uid="{00000000-0005-0000-0000-00003A070000}"/>
    <cellStyle name="Nota 3 2" xfId="1001" xr:uid="{00000000-0005-0000-0000-00003B070000}"/>
    <cellStyle name="Nota 3 2 2" xfId="1002" xr:uid="{00000000-0005-0000-0000-00003C070000}"/>
    <cellStyle name="Nota 3 2 2 2" xfId="2578" xr:uid="{00000000-0005-0000-0000-00003D070000}"/>
    <cellStyle name="Nota 3 2 3" xfId="2579" xr:uid="{00000000-0005-0000-0000-00003E070000}"/>
    <cellStyle name="Nota 3 3" xfId="1987" xr:uid="{00000000-0005-0000-0000-00003F070000}"/>
    <cellStyle name="Nota 3 4" xfId="1988" xr:uid="{00000000-0005-0000-0000-000040070000}"/>
    <cellStyle name="Nota 3 5" xfId="1989" xr:uid="{00000000-0005-0000-0000-000041070000}"/>
    <cellStyle name="Nota 4" xfId="1003" xr:uid="{00000000-0005-0000-0000-000042070000}"/>
    <cellStyle name="Nota 4 2" xfId="2580" xr:uid="{00000000-0005-0000-0000-000043070000}"/>
    <cellStyle name="Nota 4 2 2" xfId="2581" xr:uid="{00000000-0005-0000-0000-000044070000}"/>
    <cellStyle name="Nota 4 3" xfId="2582" xr:uid="{00000000-0005-0000-0000-000045070000}"/>
    <cellStyle name="Nota 5" xfId="1004" xr:uid="{00000000-0005-0000-0000-000046070000}"/>
    <cellStyle name="Nota 5 2" xfId="2583" xr:uid="{00000000-0005-0000-0000-000047070000}"/>
    <cellStyle name="Nota 6" xfId="2584" xr:uid="{00000000-0005-0000-0000-000048070000}"/>
    <cellStyle name="Note 2" xfId="1990" xr:uid="{00000000-0005-0000-0000-000049070000}"/>
    <cellStyle name="Note 2 2" xfId="2585" xr:uid="{00000000-0005-0000-0000-00004A070000}"/>
    <cellStyle name="Note 2 2 2" xfId="2586" xr:uid="{00000000-0005-0000-0000-00004B070000}"/>
    <cellStyle name="Note 2 3" xfId="2587" xr:uid="{00000000-0005-0000-0000-00004C070000}"/>
    <cellStyle name="Nuovo" xfId="1005" xr:uid="{00000000-0005-0000-0000-00004D070000}"/>
    <cellStyle name="Nuovo 10" xfId="1006" xr:uid="{00000000-0005-0000-0000-00004E070000}"/>
    <cellStyle name="Nuovo 10 2" xfId="1007" xr:uid="{00000000-0005-0000-0000-00004F070000}"/>
    <cellStyle name="Nuovo 10 3" xfId="1008" xr:uid="{00000000-0005-0000-0000-000050070000}"/>
    <cellStyle name="Nuovo 10 3 2" xfId="1009" xr:uid="{00000000-0005-0000-0000-000051070000}"/>
    <cellStyle name="Nuovo 10 3 2 2" xfId="1010" xr:uid="{00000000-0005-0000-0000-000052070000}"/>
    <cellStyle name="Nuovo 10 4" xfId="1011" xr:uid="{00000000-0005-0000-0000-000053070000}"/>
    <cellStyle name="Nuovo 10 4 2" xfId="2588" xr:uid="{00000000-0005-0000-0000-000054070000}"/>
    <cellStyle name="Nuovo 10 5" xfId="2589" xr:uid="{00000000-0005-0000-0000-000055070000}"/>
    <cellStyle name="Nuovo 11" xfId="1012" xr:uid="{00000000-0005-0000-0000-000056070000}"/>
    <cellStyle name="Nuovo 11 2" xfId="1013" xr:uid="{00000000-0005-0000-0000-000057070000}"/>
    <cellStyle name="Nuovo 11 3" xfId="1014" xr:uid="{00000000-0005-0000-0000-000058070000}"/>
    <cellStyle name="Nuovo 11 3 2" xfId="1015" xr:uid="{00000000-0005-0000-0000-000059070000}"/>
    <cellStyle name="Nuovo 11 3 2 2" xfId="1016" xr:uid="{00000000-0005-0000-0000-00005A070000}"/>
    <cellStyle name="Nuovo 11 4" xfId="1017" xr:uid="{00000000-0005-0000-0000-00005B070000}"/>
    <cellStyle name="Nuovo 11 4 2" xfId="2590" xr:uid="{00000000-0005-0000-0000-00005C070000}"/>
    <cellStyle name="Nuovo 11 5" xfId="2591" xr:uid="{00000000-0005-0000-0000-00005D070000}"/>
    <cellStyle name="Nuovo 12" xfId="1018" xr:uid="{00000000-0005-0000-0000-00005E070000}"/>
    <cellStyle name="Nuovo 12 2" xfId="1019" xr:uid="{00000000-0005-0000-0000-00005F070000}"/>
    <cellStyle name="Nuovo 12 3" xfId="1020" xr:uid="{00000000-0005-0000-0000-000060070000}"/>
    <cellStyle name="Nuovo 12 3 2" xfId="1021" xr:uid="{00000000-0005-0000-0000-000061070000}"/>
    <cellStyle name="Nuovo 12 3 2 2" xfId="1022" xr:uid="{00000000-0005-0000-0000-000062070000}"/>
    <cellStyle name="Nuovo 12 4" xfId="1023" xr:uid="{00000000-0005-0000-0000-000063070000}"/>
    <cellStyle name="Nuovo 12 4 2" xfId="2592" xr:uid="{00000000-0005-0000-0000-000064070000}"/>
    <cellStyle name="Nuovo 12 5" xfId="2593" xr:uid="{00000000-0005-0000-0000-000065070000}"/>
    <cellStyle name="Nuovo 13" xfId="1024" xr:uid="{00000000-0005-0000-0000-000066070000}"/>
    <cellStyle name="Nuovo 13 2" xfId="1025" xr:uid="{00000000-0005-0000-0000-000067070000}"/>
    <cellStyle name="Nuovo 13 3" xfId="1026" xr:uid="{00000000-0005-0000-0000-000068070000}"/>
    <cellStyle name="Nuovo 13 3 2" xfId="1027" xr:uid="{00000000-0005-0000-0000-000069070000}"/>
    <cellStyle name="Nuovo 13 3 2 2" xfId="1028" xr:uid="{00000000-0005-0000-0000-00006A070000}"/>
    <cellStyle name="Nuovo 13 4" xfId="1029" xr:uid="{00000000-0005-0000-0000-00006B070000}"/>
    <cellStyle name="Nuovo 13 4 2" xfId="2594" xr:uid="{00000000-0005-0000-0000-00006C070000}"/>
    <cellStyle name="Nuovo 13 5" xfId="2595" xr:uid="{00000000-0005-0000-0000-00006D070000}"/>
    <cellStyle name="Nuovo 14" xfId="1030" xr:uid="{00000000-0005-0000-0000-00006E070000}"/>
    <cellStyle name="Nuovo 14 2" xfId="1031" xr:uid="{00000000-0005-0000-0000-00006F070000}"/>
    <cellStyle name="Nuovo 14 3" xfId="1032" xr:uid="{00000000-0005-0000-0000-000070070000}"/>
    <cellStyle name="Nuovo 14 3 2" xfId="1033" xr:uid="{00000000-0005-0000-0000-000071070000}"/>
    <cellStyle name="Nuovo 14 3 2 2" xfId="1034" xr:uid="{00000000-0005-0000-0000-000072070000}"/>
    <cellStyle name="Nuovo 14 4" xfId="1035" xr:uid="{00000000-0005-0000-0000-000073070000}"/>
    <cellStyle name="Nuovo 14 4 2" xfId="2596" xr:uid="{00000000-0005-0000-0000-000074070000}"/>
    <cellStyle name="Nuovo 14 5" xfId="2597" xr:uid="{00000000-0005-0000-0000-000075070000}"/>
    <cellStyle name="Nuovo 15" xfId="1036" xr:uid="{00000000-0005-0000-0000-000076070000}"/>
    <cellStyle name="Nuovo 15 2" xfId="1037" xr:uid="{00000000-0005-0000-0000-000077070000}"/>
    <cellStyle name="Nuovo 15 3" xfId="1038" xr:uid="{00000000-0005-0000-0000-000078070000}"/>
    <cellStyle name="Nuovo 15 3 2" xfId="1039" xr:uid="{00000000-0005-0000-0000-000079070000}"/>
    <cellStyle name="Nuovo 15 3 2 2" xfId="1040" xr:uid="{00000000-0005-0000-0000-00007A070000}"/>
    <cellStyle name="Nuovo 15 4" xfId="1041" xr:uid="{00000000-0005-0000-0000-00007B070000}"/>
    <cellStyle name="Nuovo 15 4 2" xfId="2598" xr:uid="{00000000-0005-0000-0000-00007C070000}"/>
    <cellStyle name="Nuovo 15 5" xfId="2599" xr:uid="{00000000-0005-0000-0000-00007D070000}"/>
    <cellStyle name="Nuovo 16" xfId="1042" xr:uid="{00000000-0005-0000-0000-00007E070000}"/>
    <cellStyle name="Nuovo 16 2" xfId="1043" xr:uid="{00000000-0005-0000-0000-00007F070000}"/>
    <cellStyle name="Nuovo 16 3" xfId="1044" xr:uid="{00000000-0005-0000-0000-000080070000}"/>
    <cellStyle name="Nuovo 16 3 2" xfId="1045" xr:uid="{00000000-0005-0000-0000-000081070000}"/>
    <cellStyle name="Nuovo 16 3 2 2" xfId="1046" xr:uid="{00000000-0005-0000-0000-000082070000}"/>
    <cellStyle name="Nuovo 16 4" xfId="1047" xr:uid="{00000000-0005-0000-0000-000083070000}"/>
    <cellStyle name="Nuovo 16 4 2" xfId="2600" xr:uid="{00000000-0005-0000-0000-000084070000}"/>
    <cellStyle name="Nuovo 16 5" xfId="2601" xr:uid="{00000000-0005-0000-0000-000085070000}"/>
    <cellStyle name="Nuovo 17" xfId="1048" xr:uid="{00000000-0005-0000-0000-000086070000}"/>
    <cellStyle name="Nuovo 17 2" xfId="1049" xr:uid="{00000000-0005-0000-0000-000087070000}"/>
    <cellStyle name="Nuovo 17 3" xfId="1050" xr:uid="{00000000-0005-0000-0000-000088070000}"/>
    <cellStyle name="Nuovo 17 3 2" xfId="1051" xr:uid="{00000000-0005-0000-0000-000089070000}"/>
    <cellStyle name="Nuovo 17 3 2 2" xfId="1052" xr:uid="{00000000-0005-0000-0000-00008A070000}"/>
    <cellStyle name="Nuovo 17 4" xfId="1053" xr:uid="{00000000-0005-0000-0000-00008B070000}"/>
    <cellStyle name="Nuovo 17 4 2" xfId="2602" xr:uid="{00000000-0005-0000-0000-00008C070000}"/>
    <cellStyle name="Nuovo 17 5" xfId="2603" xr:uid="{00000000-0005-0000-0000-00008D070000}"/>
    <cellStyle name="Nuovo 18" xfId="1054" xr:uid="{00000000-0005-0000-0000-00008E070000}"/>
    <cellStyle name="Nuovo 18 2" xfId="1055" xr:uid="{00000000-0005-0000-0000-00008F070000}"/>
    <cellStyle name="Nuovo 18 3" xfId="1056" xr:uid="{00000000-0005-0000-0000-000090070000}"/>
    <cellStyle name="Nuovo 18 3 2" xfId="1057" xr:uid="{00000000-0005-0000-0000-000091070000}"/>
    <cellStyle name="Nuovo 18 3 2 2" xfId="1058" xr:uid="{00000000-0005-0000-0000-000092070000}"/>
    <cellStyle name="Nuovo 18 4" xfId="1059" xr:uid="{00000000-0005-0000-0000-000093070000}"/>
    <cellStyle name="Nuovo 18 4 2" xfId="2604" xr:uid="{00000000-0005-0000-0000-000094070000}"/>
    <cellStyle name="Nuovo 18 5" xfId="2605" xr:uid="{00000000-0005-0000-0000-000095070000}"/>
    <cellStyle name="Nuovo 19" xfId="1060" xr:uid="{00000000-0005-0000-0000-000096070000}"/>
    <cellStyle name="Nuovo 19 2" xfId="1061" xr:uid="{00000000-0005-0000-0000-000097070000}"/>
    <cellStyle name="Nuovo 19 3" xfId="1062" xr:uid="{00000000-0005-0000-0000-000098070000}"/>
    <cellStyle name="Nuovo 19 3 2" xfId="1063" xr:uid="{00000000-0005-0000-0000-000099070000}"/>
    <cellStyle name="Nuovo 19 3 2 2" xfId="1064" xr:uid="{00000000-0005-0000-0000-00009A070000}"/>
    <cellStyle name="Nuovo 19 4" xfId="1065" xr:uid="{00000000-0005-0000-0000-00009B070000}"/>
    <cellStyle name="Nuovo 19 4 2" xfId="2606" xr:uid="{00000000-0005-0000-0000-00009C070000}"/>
    <cellStyle name="Nuovo 19 5" xfId="2607" xr:uid="{00000000-0005-0000-0000-00009D070000}"/>
    <cellStyle name="Nuovo 2" xfId="1066" xr:uid="{00000000-0005-0000-0000-00009E070000}"/>
    <cellStyle name="Nuovo 2 2" xfId="1067" xr:uid="{00000000-0005-0000-0000-00009F070000}"/>
    <cellStyle name="Nuovo 2 3" xfId="1068" xr:uid="{00000000-0005-0000-0000-0000A0070000}"/>
    <cellStyle name="Nuovo 2 3 2" xfId="1069" xr:uid="{00000000-0005-0000-0000-0000A1070000}"/>
    <cellStyle name="Nuovo 2 3 2 2" xfId="1070" xr:uid="{00000000-0005-0000-0000-0000A2070000}"/>
    <cellStyle name="Nuovo 2 4" xfId="1071" xr:uid="{00000000-0005-0000-0000-0000A3070000}"/>
    <cellStyle name="Nuovo 2 4 2" xfId="2608" xr:uid="{00000000-0005-0000-0000-0000A4070000}"/>
    <cellStyle name="Nuovo 2 5" xfId="2609" xr:uid="{00000000-0005-0000-0000-0000A5070000}"/>
    <cellStyle name="Nuovo 20" xfId="1072" xr:uid="{00000000-0005-0000-0000-0000A6070000}"/>
    <cellStyle name="Nuovo 20 2" xfId="1073" xr:uid="{00000000-0005-0000-0000-0000A7070000}"/>
    <cellStyle name="Nuovo 20 3" xfId="1074" xr:uid="{00000000-0005-0000-0000-0000A8070000}"/>
    <cellStyle name="Nuovo 20 3 2" xfId="1075" xr:uid="{00000000-0005-0000-0000-0000A9070000}"/>
    <cellStyle name="Nuovo 20 3 2 2" xfId="1076" xr:uid="{00000000-0005-0000-0000-0000AA070000}"/>
    <cellStyle name="Nuovo 20 4" xfId="1077" xr:uid="{00000000-0005-0000-0000-0000AB070000}"/>
    <cellStyle name="Nuovo 20 4 2" xfId="2610" xr:uid="{00000000-0005-0000-0000-0000AC070000}"/>
    <cellStyle name="Nuovo 20 5" xfId="2611" xr:uid="{00000000-0005-0000-0000-0000AD070000}"/>
    <cellStyle name="Nuovo 21" xfId="1078" xr:uid="{00000000-0005-0000-0000-0000AE070000}"/>
    <cellStyle name="Nuovo 21 2" xfId="1079" xr:uid="{00000000-0005-0000-0000-0000AF070000}"/>
    <cellStyle name="Nuovo 21 3" xfId="1080" xr:uid="{00000000-0005-0000-0000-0000B0070000}"/>
    <cellStyle name="Nuovo 21 3 2" xfId="1081" xr:uid="{00000000-0005-0000-0000-0000B1070000}"/>
    <cellStyle name="Nuovo 21 3 2 2" xfId="1082" xr:uid="{00000000-0005-0000-0000-0000B2070000}"/>
    <cellStyle name="Nuovo 21 4" xfId="1083" xr:uid="{00000000-0005-0000-0000-0000B3070000}"/>
    <cellStyle name="Nuovo 21 4 2" xfId="2612" xr:uid="{00000000-0005-0000-0000-0000B4070000}"/>
    <cellStyle name="Nuovo 21 5" xfId="2613" xr:uid="{00000000-0005-0000-0000-0000B5070000}"/>
    <cellStyle name="Nuovo 22" xfId="1084" xr:uid="{00000000-0005-0000-0000-0000B6070000}"/>
    <cellStyle name="Nuovo 22 2" xfId="1085" xr:uid="{00000000-0005-0000-0000-0000B7070000}"/>
    <cellStyle name="Nuovo 22 3" xfId="1086" xr:uid="{00000000-0005-0000-0000-0000B8070000}"/>
    <cellStyle name="Nuovo 22 3 2" xfId="1087" xr:uid="{00000000-0005-0000-0000-0000B9070000}"/>
    <cellStyle name="Nuovo 22 3 2 2" xfId="1088" xr:uid="{00000000-0005-0000-0000-0000BA070000}"/>
    <cellStyle name="Nuovo 22 4" xfId="1089" xr:uid="{00000000-0005-0000-0000-0000BB070000}"/>
    <cellStyle name="Nuovo 22 4 2" xfId="2614" xr:uid="{00000000-0005-0000-0000-0000BC070000}"/>
    <cellStyle name="Nuovo 22 5" xfId="2615" xr:uid="{00000000-0005-0000-0000-0000BD070000}"/>
    <cellStyle name="Nuovo 23" xfId="1090" xr:uid="{00000000-0005-0000-0000-0000BE070000}"/>
    <cellStyle name="Nuovo 23 2" xfId="1091" xr:uid="{00000000-0005-0000-0000-0000BF070000}"/>
    <cellStyle name="Nuovo 23 3" xfId="1092" xr:uid="{00000000-0005-0000-0000-0000C0070000}"/>
    <cellStyle name="Nuovo 23 3 2" xfId="1093" xr:uid="{00000000-0005-0000-0000-0000C1070000}"/>
    <cellStyle name="Nuovo 23 3 2 2" xfId="1094" xr:uid="{00000000-0005-0000-0000-0000C2070000}"/>
    <cellStyle name="Nuovo 23 4" xfId="1095" xr:uid="{00000000-0005-0000-0000-0000C3070000}"/>
    <cellStyle name="Nuovo 23 4 2" xfId="2616" xr:uid="{00000000-0005-0000-0000-0000C4070000}"/>
    <cellStyle name="Nuovo 23 5" xfId="2617" xr:uid="{00000000-0005-0000-0000-0000C5070000}"/>
    <cellStyle name="Nuovo 24" xfId="1096" xr:uid="{00000000-0005-0000-0000-0000C6070000}"/>
    <cellStyle name="Nuovo 24 2" xfId="1097" xr:uid="{00000000-0005-0000-0000-0000C7070000}"/>
    <cellStyle name="Nuovo 24 3" xfId="1098" xr:uid="{00000000-0005-0000-0000-0000C8070000}"/>
    <cellStyle name="Nuovo 24 3 2" xfId="1099" xr:uid="{00000000-0005-0000-0000-0000C9070000}"/>
    <cellStyle name="Nuovo 24 3 2 2" xfId="1100" xr:uid="{00000000-0005-0000-0000-0000CA070000}"/>
    <cellStyle name="Nuovo 24 4" xfId="1101" xr:uid="{00000000-0005-0000-0000-0000CB070000}"/>
    <cellStyle name="Nuovo 24 4 2" xfId="2618" xr:uid="{00000000-0005-0000-0000-0000CC070000}"/>
    <cellStyle name="Nuovo 24 5" xfId="2619" xr:uid="{00000000-0005-0000-0000-0000CD070000}"/>
    <cellStyle name="Nuovo 25" xfId="1102" xr:uid="{00000000-0005-0000-0000-0000CE070000}"/>
    <cellStyle name="Nuovo 25 2" xfId="1103" xr:uid="{00000000-0005-0000-0000-0000CF070000}"/>
    <cellStyle name="Nuovo 25 3" xfId="1104" xr:uid="{00000000-0005-0000-0000-0000D0070000}"/>
    <cellStyle name="Nuovo 25 3 2" xfId="1105" xr:uid="{00000000-0005-0000-0000-0000D1070000}"/>
    <cellStyle name="Nuovo 25 3 2 2" xfId="1106" xr:uid="{00000000-0005-0000-0000-0000D2070000}"/>
    <cellStyle name="Nuovo 25 4" xfId="1107" xr:uid="{00000000-0005-0000-0000-0000D3070000}"/>
    <cellStyle name="Nuovo 25 4 2" xfId="2620" xr:uid="{00000000-0005-0000-0000-0000D4070000}"/>
    <cellStyle name="Nuovo 25 5" xfId="2621" xr:uid="{00000000-0005-0000-0000-0000D5070000}"/>
    <cellStyle name="Nuovo 26" xfId="1108" xr:uid="{00000000-0005-0000-0000-0000D6070000}"/>
    <cellStyle name="Nuovo 26 2" xfId="1109" xr:uid="{00000000-0005-0000-0000-0000D7070000}"/>
    <cellStyle name="Nuovo 26 3" xfId="1110" xr:uid="{00000000-0005-0000-0000-0000D8070000}"/>
    <cellStyle name="Nuovo 26 3 2" xfId="1111" xr:uid="{00000000-0005-0000-0000-0000D9070000}"/>
    <cellStyle name="Nuovo 26 3 2 2" xfId="1112" xr:uid="{00000000-0005-0000-0000-0000DA070000}"/>
    <cellStyle name="Nuovo 26 4" xfId="1113" xr:uid="{00000000-0005-0000-0000-0000DB070000}"/>
    <cellStyle name="Nuovo 26 4 2" xfId="2622" xr:uid="{00000000-0005-0000-0000-0000DC070000}"/>
    <cellStyle name="Nuovo 26 5" xfId="2623" xr:uid="{00000000-0005-0000-0000-0000DD070000}"/>
    <cellStyle name="Nuovo 27" xfId="1114" xr:uid="{00000000-0005-0000-0000-0000DE070000}"/>
    <cellStyle name="Nuovo 27 2" xfId="1115" xr:uid="{00000000-0005-0000-0000-0000DF070000}"/>
    <cellStyle name="Nuovo 27 3" xfId="1116" xr:uid="{00000000-0005-0000-0000-0000E0070000}"/>
    <cellStyle name="Nuovo 27 3 2" xfId="1117" xr:uid="{00000000-0005-0000-0000-0000E1070000}"/>
    <cellStyle name="Nuovo 27 3 2 2" xfId="1118" xr:uid="{00000000-0005-0000-0000-0000E2070000}"/>
    <cellStyle name="Nuovo 27 4" xfId="1119" xr:uid="{00000000-0005-0000-0000-0000E3070000}"/>
    <cellStyle name="Nuovo 27 4 2" xfId="2624" xr:uid="{00000000-0005-0000-0000-0000E4070000}"/>
    <cellStyle name="Nuovo 27 5" xfId="2625" xr:uid="{00000000-0005-0000-0000-0000E5070000}"/>
    <cellStyle name="Nuovo 28" xfId="1120" xr:uid="{00000000-0005-0000-0000-0000E6070000}"/>
    <cellStyle name="Nuovo 28 2" xfId="1121" xr:uid="{00000000-0005-0000-0000-0000E7070000}"/>
    <cellStyle name="Nuovo 28 3" xfId="1122" xr:uid="{00000000-0005-0000-0000-0000E8070000}"/>
    <cellStyle name="Nuovo 28 3 2" xfId="1123" xr:uid="{00000000-0005-0000-0000-0000E9070000}"/>
    <cellStyle name="Nuovo 28 3 2 2" xfId="1124" xr:uid="{00000000-0005-0000-0000-0000EA070000}"/>
    <cellStyle name="Nuovo 28 4" xfId="1125" xr:uid="{00000000-0005-0000-0000-0000EB070000}"/>
    <cellStyle name="Nuovo 28 4 2" xfId="2626" xr:uid="{00000000-0005-0000-0000-0000EC070000}"/>
    <cellStyle name="Nuovo 28 5" xfId="2627" xr:uid="{00000000-0005-0000-0000-0000ED070000}"/>
    <cellStyle name="Nuovo 29" xfId="1126" xr:uid="{00000000-0005-0000-0000-0000EE070000}"/>
    <cellStyle name="Nuovo 29 2" xfId="1127" xr:uid="{00000000-0005-0000-0000-0000EF070000}"/>
    <cellStyle name="Nuovo 29 3" xfId="1128" xr:uid="{00000000-0005-0000-0000-0000F0070000}"/>
    <cellStyle name="Nuovo 29 3 2" xfId="1129" xr:uid="{00000000-0005-0000-0000-0000F1070000}"/>
    <cellStyle name="Nuovo 29 3 2 2" xfId="1130" xr:uid="{00000000-0005-0000-0000-0000F2070000}"/>
    <cellStyle name="Nuovo 29 4" xfId="1131" xr:uid="{00000000-0005-0000-0000-0000F3070000}"/>
    <cellStyle name="Nuovo 29 4 2" xfId="2628" xr:uid="{00000000-0005-0000-0000-0000F4070000}"/>
    <cellStyle name="Nuovo 29 5" xfId="2629" xr:uid="{00000000-0005-0000-0000-0000F5070000}"/>
    <cellStyle name="Nuovo 3" xfId="1132" xr:uid="{00000000-0005-0000-0000-0000F6070000}"/>
    <cellStyle name="Nuovo 3 2" xfId="1133" xr:uid="{00000000-0005-0000-0000-0000F7070000}"/>
    <cellStyle name="Nuovo 3 3" xfId="1134" xr:uid="{00000000-0005-0000-0000-0000F8070000}"/>
    <cellStyle name="Nuovo 3 3 2" xfId="1135" xr:uid="{00000000-0005-0000-0000-0000F9070000}"/>
    <cellStyle name="Nuovo 3 3 2 2" xfId="1136" xr:uid="{00000000-0005-0000-0000-0000FA070000}"/>
    <cellStyle name="Nuovo 3 4" xfId="1137" xr:uid="{00000000-0005-0000-0000-0000FB070000}"/>
    <cellStyle name="Nuovo 3 4 2" xfId="2630" xr:uid="{00000000-0005-0000-0000-0000FC070000}"/>
    <cellStyle name="Nuovo 3 5" xfId="2631" xr:uid="{00000000-0005-0000-0000-0000FD070000}"/>
    <cellStyle name="Nuovo 30" xfId="1138" xr:uid="{00000000-0005-0000-0000-0000FE070000}"/>
    <cellStyle name="Nuovo 30 2" xfId="1139" xr:uid="{00000000-0005-0000-0000-0000FF070000}"/>
    <cellStyle name="Nuovo 30 3" xfId="1140" xr:uid="{00000000-0005-0000-0000-000000080000}"/>
    <cellStyle name="Nuovo 30 3 2" xfId="1141" xr:uid="{00000000-0005-0000-0000-000001080000}"/>
    <cellStyle name="Nuovo 30 3 2 2" xfId="1142" xr:uid="{00000000-0005-0000-0000-000002080000}"/>
    <cellStyle name="Nuovo 30 4" xfId="1143" xr:uid="{00000000-0005-0000-0000-000003080000}"/>
    <cellStyle name="Nuovo 30 4 2" xfId="2632" xr:uid="{00000000-0005-0000-0000-000004080000}"/>
    <cellStyle name="Nuovo 30 5" xfId="2633" xr:uid="{00000000-0005-0000-0000-000005080000}"/>
    <cellStyle name="Nuovo 31" xfId="1144" xr:uid="{00000000-0005-0000-0000-000006080000}"/>
    <cellStyle name="Nuovo 31 2" xfId="1145" xr:uid="{00000000-0005-0000-0000-000007080000}"/>
    <cellStyle name="Nuovo 31 3" xfId="1146" xr:uid="{00000000-0005-0000-0000-000008080000}"/>
    <cellStyle name="Nuovo 31 3 2" xfId="1147" xr:uid="{00000000-0005-0000-0000-000009080000}"/>
    <cellStyle name="Nuovo 31 3 2 2" xfId="1148" xr:uid="{00000000-0005-0000-0000-00000A080000}"/>
    <cellStyle name="Nuovo 31 4" xfId="1149" xr:uid="{00000000-0005-0000-0000-00000B080000}"/>
    <cellStyle name="Nuovo 31 4 2" xfId="2634" xr:uid="{00000000-0005-0000-0000-00000C080000}"/>
    <cellStyle name="Nuovo 31 5" xfId="2635" xr:uid="{00000000-0005-0000-0000-00000D080000}"/>
    <cellStyle name="Nuovo 32" xfId="1150" xr:uid="{00000000-0005-0000-0000-00000E080000}"/>
    <cellStyle name="Nuovo 32 2" xfId="1151" xr:uid="{00000000-0005-0000-0000-00000F080000}"/>
    <cellStyle name="Nuovo 32 3" xfId="1152" xr:uid="{00000000-0005-0000-0000-000010080000}"/>
    <cellStyle name="Nuovo 32 3 2" xfId="1153" xr:uid="{00000000-0005-0000-0000-000011080000}"/>
    <cellStyle name="Nuovo 32 3 2 2" xfId="1154" xr:uid="{00000000-0005-0000-0000-000012080000}"/>
    <cellStyle name="Nuovo 32 4" xfId="1155" xr:uid="{00000000-0005-0000-0000-000013080000}"/>
    <cellStyle name="Nuovo 32 4 2" xfId="2636" xr:uid="{00000000-0005-0000-0000-000014080000}"/>
    <cellStyle name="Nuovo 32 5" xfId="2637" xr:uid="{00000000-0005-0000-0000-000015080000}"/>
    <cellStyle name="Nuovo 33" xfId="1156" xr:uid="{00000000-0005-0000-0000-000016080000}"/>
    <cellStyle name="Nuovo 33 2" xfId="1157" xr:uid="{00000000-0005-0000-0000-000017080000}"/>
    <cellStyle name="Nuovo 33 3" xfId="1158" xr:uid="{00000000-0005-0000-0000-000018080000}"/>
    <cellStyle name="Nuovo 33 3 2" xfId="1159" xr:uid="{00000000-0005-0000-0000-000019080000}"/>
    <cellStyle name="Nuovo 33 3 2 2" xfId="1160" xr:uid="{00000000-0005-0000-0000-00001A080000}"/>
    <cellStyle name="Nuovo 33 4" xfId="1161" xr:uid="{00000000-0005-0000-0000-00001B080000}"/>
    <cellStyle name="Nuovo 33 4 2" xfId="2638" xr:uid="{00000000-0005-0000-0000-00001C080000}"/>
    <cellStyle name="Nuovo 33 5" xfId="2639" xr:uid="{00000000-0005-0000-0000-00001D080000}"/>
    <cellStyle name="Nuovo 34" xfId="1162" xr:uid="{00000000-0005-0000-0000-00001E080000}"/>
    <cellStyle name="Nuovo 34 2" xfId="1163" xr:uid="{00000000-0005-0000-0000-00001F080000}"/>
    <cellStyle name="Nuovo 34 3" xfId="1164" xr:uid="{00000000-0005-0000-0000-000020080000}"/>
    <cellStyle name="Nuovo 34 3 2" xfId="1165" xr:uid="{00000000-0005-0000-0000-000021080000}"/>
    <cellStyle name="Nuovo 34 3 2 2" xfId="1166" xr:uid="{00000000-0005-0000-0000-000022080000}"/>
    <cellStyle name="Nuovo 34 4" xfId="1167" xr:uid="{00000000-0005-0000-0000-000023080000}"/>
    <cellStyle name="Nuovo 34 4 2" xfId="2640" xr:uid="{00000000-0005-0000-0000-000024080000}"/>
    <cellStyle name="Nuovo 34 5" xfId="2641" xr:uid="{00000000-0005-0000-0000-000025080000}"/>
    <cellStyle name="Nuovo 35" xfId="1168" xr:uid="{00000000-0005-0000-0000-000026080000}"/>
    <cellStyle name="Nuovo 35 2" xfId="1169" xr:uid="{00000000-0005-0000-0000-000027080000}"/>
    <cellStyle name="Nuovo 35 3" xfId="1170" xr:uid="{00000000-0005-0000-0000-000028080000}"/>
    <cellStyle name="Nuovo 35 3 2" xfId="1171" xr:uid="{00000000-0005-0000-0000-000029080000}"/>
    <cellStyle name="Nuovo 35 3 2 2" xfId="1172" xr:uid="{00000000-0005-0000-0000-00002A080000}"/>
    <cellStyle name="Nuovo 35 4" xfId="1173" xr:uid="{00000000-0005-0000-0000-00002B080000}"/>
    <cellStyle name="Nuovo 35 4 2" xfId="2642" xr:uid="{00000000-0005-0000-0000-00002C080000}"/>
    <cellStyle name="Nuovo 35 5" xfId="2643" xr:uid="{00000000-0005-0000-0000-00002D080000}"/>
    <cellStyle name="Nuovo 36" xfId="1174" xr:uid="{00000000-0005-0000-0000-00002E080000}"/>
    <cellStyle name="Nuovo 36 2" xfId="1175" xr:uid="{00000000-0005-0000-0000-00002F080000}"/>
    <cellStyle name="Nuovo 36 3" xfId="1176" xr:uid="{00000000-0005-0000-0000-000030080000}"/>
    <cellStyle name="Nuovo 36 3 2" xfId="1177" xr:uid="{00000000-0005-0000-0000-000031080000}"/>
    <cellStyle name="Nuovo 36 3 2 2" xfId="1178" xr:uid="{00000000-0005-0000-0000-000032080000}"/>
    <cellStyle name="Nuovo 36 4" xfId="1179" xr:uid="{00000000-0005-0000-0000-000033080000}"/>
    <cellStyle name="Nuovo 36 4 2" xfId="2644" xr:uid="{00000000-0005-0000-0000-000034080000}"/>
    <cellStyle name="Nuovo 36 5" xfId="2645" xr:uid="{00000000-0005-0000-0000-000035080000}"/>
    <cellStyle name="Nuovo 37" xfId="1180" xr:uid="{00000000-0005-0000-0000-000036080000}"/>
    <cellStyle name="Nuovo 37 2" xfId="1181" xr:uid="{00000000-0005-0000-0000-000037080000}"/>
    <cellStyle name="Nuovo 37 3" xfId="1182" xr:uid="{00000000-0005-0000-0000-000038080000}"/>
    <cellStyle name="Nuovo 37 3 2" xfId="1183" xr:uid="{00000000-0005-0000-0000-000039080000}"/>
    <cellStyle name="Nuovo 37 3 2 2" xfId="1184" xr:uid="{00000000-0005-0000-0000-00003A080000}"/>
    <cellStyle name="Nuovo 37 4" xfId="1185" xr:uid="{00000000-0005-0000-0000-00003B080000}"/>
    <cellStyle name="Nuovo 37 4 2" xfId="2646" xr:uid="{00000000-0005-0000-0000-00003C080000}"/>
    <cellStyle name="Nuovo 37 5" xfId="2647" xr:uid="{00000000-0005-0000-0000-00003D080000}"/>
    <cellStyle name="Nuovo 38" xfId="1186" xr:uid="{00000000-0005-0000-0000-00003E080000}"/>
    <cellStyle name="Nuovo 38 2" xfId="1187" xr:uid="{00000000-0005-0000-0000-00003F080000}"/>
    <cellStyle name="Nuovo 38 3" xfId="1188" xr:uid="{00000000-0005-0000-0000-000040080000}"/>
    <cellStyle name="Nuovo 38 3 2" xfId="1189" xr:uid="{00000000-0005-0000-0000-000041080000}"/>
    <cellStyle name="Nuovo 38 3 2 2" xfId="1190" xr:uid="{00000000-0005-0000-0000-000042080000}"/>
    <cellStyle name="Nuovo 38 4" xfId="1191" xr:uid="{00000000-0005-0000-0000-000043080000}"/>
    <cellStyle name="Nuovo 38 4 2" xfId="2648" xr:uid="{00000000-0005-0000-0000-000044080000}"/>
    <cellStyle name="Nuovo 38 5" xfId="2649" xr:uid="{00000000-0005-0000-0000-000045080000}"/>
    <cellStyle name="Nuovo 39" xfId="1192" xr:uid="{00000000-0005-0000-0000-000046080000}"/>
    <cellStyle name="Nuovo 39 2" xfId="1193" xr:uid="{00000000-0005-0000-0000-000047080000}"/>
    <cellStyle name="Nuovo 39 3" xfId="1194" xr:uid="{00000000-0005-0000-0000-000048080000}"/>
    <cellStyle name="Nuovo 39 3 2" xfId="1195" xr:uid="{00000000-0005-0000-0000-000049080000}"/>
    <cellStyle name="Nuovo 39 3 2 2" xfId="1196" xr:uid="{00000000-0005-0000-0000-00004A080000}"/>
    <cellStyle name="Nuovo 39 4" xfId="1197" xr:uid="{00000000-0005-0000-0000-00004B080000}"/>
    <cellStyle name="Nuovo 39 4 2" xfId="2650" xr:uid="{00000000-0005-0000-0000-00004C080000}"/>
    <cellStyle name="Nuovo 39 5" xfId="2651" xr:uid="{00000000-0005-0000-0000-00004D080000}"/>
    <cellStyle name="Nuovo 4" xfId="1198" xr:uid="{00000000-0005-0000-0000-00004E080000}"/>
    <cellStyle name="Nuovo 4 2" xfId="1199" xr:uid="{00000000-0005-0000-0000-00004F080000}"/>
    <cellStyle name="Nuovo 4 3" xfId="1200" xr:uid="{00000000-0005-0000-0000-000050080000}"/>
    <cellStyle name="Nuovo 4 3 2" xfId="1201" xr:uid="{00000000-0005-0000-0000-000051080000}"/>
    <cellStyle name="Nuovo 4 3 2 2" xfId="1202" xr:uid="{00000000-0005-0000-0000-000052080000}"/>
    <cellStyle name="Nuovo 4 4" xfId="1203" xr:uid="{00000000-0005-0000-0000-000053080000}"/>
    <cellStyle name="Nuovo 4 4 2" xfId="2652" xr:uid="{00000000-0005-0000-0000-000054080000}"/>
    <cellStyle name="Nuovo 4 5" xfId="2653" xr:uid="{00000000-0005-0000-0000-000055080000}"/>
    <cellStyle name="Nuovo 40" xfId="1204" xr:uid="{00000000-0005-0000-0000-000056080000}"/>
    <cellStyle name="Nuovo 40 2" xfId="1205" xr:uid="{00000000-0005-0000-0000-000057080000}"/>
    <cellStyle name="Nuovo 40 3" xfId="1206" xr:uid="{00000000-0005-0000-0000-000058080000}"/>
    <cellStyle name="Nuovo 40 3 2" xfId="1207" xr:uid="{00000000-0005-0000-0000-000059080000}"/>
    <cellStyle name="Nuovo 40 3 2 2" xfId="1208" xr:uid="{00000000-0005-0000-0000-00005A080000}"/>
    <cellStyle name="Nuovo 40 4" xfId="1209" xr:uid="{00000000-0005-0000-0000-00005B080000}"/>
    <cellStyle name="Nuovo 40 4 2" xfId="2654" xr:uid="{00000000-0005-0000-0000-00005C080000}"/>
    <cellStyle name="Nuovo 40 5" xfId="2655" xr:uid="{00000000-0005-0000-0000-00005D080000}"/>
    <cellStyle name="Nuovo 41" xfId="1210" xr:uid="{00000000-0005-0000-0000-00005E080000}"/>
    <cellStyle name="Nuovo 41 2" xfId="1211" xr:uid="{00000000-0005-0000-0000-00005F080000}"/>
    <cellStyle name="Nuovo 41 3" xfId="1212" xr:uid="{00000000-0005-0000-0000-000060080000}"/>
    <cellStyle name="Nuovo 41 3 2" xfId="1213" xr:uid="{00000000-0005-0000-0000-000061080000}"/>
    <cellStyle name="Nuovo 41 3 2 2" xfId="1214" xr:uid="{00000000-0005-0000-0000-000062080000}"/>
    <cellStyle name="Nuovo 41 4" xfId="1215" xr:uid="{00000000-0005-0000-0000-000063080000}"/>
    <cellStyle name="Nuovo 41 4 2" xfId="2656" xr:uid="{00000000-0005-0000-0000-000064080000}"/>
    <cellStyle name="Nuovo 41 5" xfId="2657" xr:uid="{00000000-0005-0000-0000-000065080000}"/>
    <cellStyle name="Nuovo 42" xfId="1216" xr:uid="{00000000-0005-0000-0000-000066080000}"/>
    <cellStyle name="Nuovo 42 2" xfId="1217" xr:uid="{00000000-0005-0000-0000-000067080000}"/>
    <cellStyle name="Nuovo 42 3" xfId="1218" xr:uid="{00000000-0005-0000-0000-000068080000}"/>
    <cellStyle name="Nuovo 42 3 2" xfId="1219" xr:uid="{00000000-0005-0000-0000-000069080000}"/>
    <cellStyle name="Nuovo 42 3 2 2" xfId="1220" xr:uid="{00000000-0005-0000-0000-00006A080000}"/>
    <cellStyle name="Nuovo 42 4" xfId="1221" xr:uid="{00000000-0005-0000-0000-00006B080000}"/>
    <cellStyle name="Nuovo 42 4 2" xfId="2658" xr:uid="{00000000-0005-0000-0000-00006C080000}"/>
    <cellStyle name="Nuovo 42 5" xfId="2659" xr:uid="{00000000-0005-0000-0000-00006D080000}"/>
    <cellStyle name="Nuovo 43" xfId="1222" xr:uid="{00000000-0005-0000-0000-00006E080000}"/>
    <cellStyle name="Nuovo 43 2" xfId="1223" xr:uid="{00000000-0005-0000-0000-00006F080000}"/>
    <cellStyle name="Nuovo 43 3" xfId="1224" xr:uid="{00000000-0005-0000-0000-000070080000}"/>
    <cellStyle name="Nuovo 43 3 2" xfId="1225" xr:uid="{00000000-0005-0000-0000-000071080000}"/>
    <cellStyle name="Nuovo 43 3 2 2" xfId="1226" xr:uid="{00000000-0005-0000-0000-000072080000}"/>
    <cellStyle name="Nuovo 43 4" xfId="1227" xr:uid="{00000000-0005-0000-0000-000073080000}"/>
    <cellStyle name="Nuovo 43 4 2" xfId="2660" xr:uid="{00000000-0005-0000-0000-000074080000}"/>
    <cellStyle name="Nuovo 43 5" xfId="2661" xr:uid="{00000000-0005-0000-0000-000075080000}"/>
    <cellStyle name="Nuovo 44" xfId="1228" xr:uid="{00000000-0005-0000-0000-000076080000}"/>
    <cellStyle name="Nuovo 44 2" xfId="1229" xr:uid="{00000000-0005-0000-0000-000077080000}"/>
    <cellStyle name="Nuovo 44 3" xfId="1230" xr:uid="{00000000-0005-0000-0000-000078080000}"/>
    <cellStyle name="Nuovo 44 3 2" xfId="1231" xr:uid="{00000000-0005-0000-0000-000079080000}"/>
    <cellStyle name="Nuovo 44 3 2 2" xfId="1232" xr:uid="{00000000-0005-0000-0000-00007A080000}"/>
    <cellStyle name="Nuovo 44 4" xfId="1233" xr:uid="{00000000-0005-0000-0000-00007B080000}"/>
    <cellStyle name="Nuovo 44 4 2" xfId="2662" xr:uid="{00000000-0005-0000-0000-00007C080000}"/>
    <cellStyle name="Nuovo 44 5" xfId="2663" xr:uid="{00000000-0005-0000-0000-00007D080000}"/>
    <cellStyle name="Nuovo 45" xfId="1234" xr:uid="{00000000-0005-0000-0000-00007E080000}"/>
    <cellStyle name="Nuovo 46" xfId="1235" xr:uid="{00000000-0005-0000-0000-00007F080000}"/>
    <cellStyle name="Nuovo 46 2" xfId="1236" xr:uid="{00000000-0005-0000-0000-000080080000}"/>
    <cellStyle name="Nuovo 46 2 2" xfId="1237" xr:uid="{00000000-0005-0000-0000-000081080000}"/>
    <cellStyle name="Nuovo 47" xfId="1238" xr:uid="{00000000-0005-0000-0000-000082080000}"/>
    <cellStyle name="Nuovo 47 2" xfId="2664" xr:uid="{00000000-0005-0000-0000-000083080000}"/>
    <cellStyle name="Nuovo 48" xfId="2665" xr:uid="{00000000-0005-0000-0000-000084080000}"/>
    <cellStyle name="Nuovo 5" xfId="1239" xr:uid="{00000000-0005-0000-0000-000085080000}"/>
    <cellStyle name="Nuovo 5 2" xfId="1240" xr:uid="{00000000-0005-0000-0000-000086080000}"/>
    <cellStyle name="Nuovo 5 3" xfId="1241" xr:uid="{00000000-0005-0000-0000-000087080000}"/>
    <cellStyle name="Nuovo 5 3 2" xfId="1242" xr:uid="{00000000-0005-0000-0000-000088080000}"/>
    <cellStyle name="Nuovo 5 3 2 2" xfId="1243" xr:uid="{00000000-0005-0000-0000-000089080000}"/>
    <cellStyle name="Nuovo 5 4" xfId="1244" xr:uid="{00000000-0005-0000-0000-00008A080000}"/>
    <cellStyle name="Nuovo 5 4 2" xfId="2666" xr:uid="{00000000-0005-0000-0000-00008B080000}"/>
    <cellStyle name="Nuovo 5 5" xfId="2667" xr:uid="{00000000-0005-0000-0000-00008C080000}"/>
    <cellStyle name="Nuovo 6" xfId="1245" xr:uid="{00000000-0005-0000-0000-00008D080000}"/>
    <cellStyle name="Nuovo 6 2" xfId="1246" xr:uid="{00000000-0005-0000-0000-00008E080000}"/>
    <cellStyle name="Nuovo 6 3" xfId="1247" xr:uid="{00000000-0005-0000-0000-00008F080000}"/>
    <cellStyle name="Nuovo 6 3 2" xfId="1248" xr:uid="{00000000-0005-0000-0000-000090080000}"/>
    <cellStyle name="Nuovo 6 3 2 2" xfId="1249" xr:uid="{00000000-0005-0000-0000-000091080000}"/>
    <cellStyle name="Nuovo 6 4" xfId="1250" xr:uid="{00000000-0005-0000-0000-000092080000}"/>
    <cellStyle name="Nuovo 6 4 2" xfId="2668" xr:uid="{00000000-0005-0000-0000-000093080000}"/>
    <cellStyle name="Nuovo 6 5" xfId="2669" xr:uid="{00000000-0005-0000-0000-000094080000}"/>
    <cellStyle name="Nuovo 7" xfId="1251" xr:uid="{00000000-0005-0000-0000-000095080000}"/>
    <cellStyle name="Nuovo 7 2" xfId="1252" xr:uid="{00000000-0005-0000-0000-000096080000}"/>
    <cellStyle name="Nuovo 7 3" xfId="1253" xr:uid="{00000000-0005-0000-0000-000097080000}"/>
    <cellStyle name="Nuovo 7 3 2" xfId="1254" xr:uid="{00000000-0005-0000-0000-000098080000}"/>
    <cellStyle name="Nuovo 7 3 2 2" xfId="1255" xr:uid="{00000000-0005-0000-0000-000099080000}"/>
    <cellStyle name="Nuovo 7 4" xfId="1256" xr:uid="{00000000-0005-0000-0000-00009A080000}"/>
    <cellStyle name="Nuovo 7 4 2" xfId="2670" xr:uid="{00000000-0005-0000-0000-00009B080000}"/>
    <cellStyle name="Nuovo 7 5" xfId="2671" xr:uid="{00000000-0005-0000-0000-00009C080000}"/>
    <cellStyle name="Nuovo 8" xfId="1257" xr:uid="{00000000-0005-0000-0000-00009D080000}"/>
    <cellStyle name="Nuovo 8 2" xfId="1258" xr:uid="{00000000-0005-0000-0000-00009E080000}"/>
    <cellStyle name="Nuovo 8 3" xfId="1259" xr:uid="{00000000-0005-0000-0000-00009F080000}"/>
    <cellStyle name="Nuovo 8 3 2" xfId="1260" xr:uid="{00000000-0005-0000-0000-0000A0080000}"/>
    <cellStyle name="Nuovo 8 3 2 2" xfId="1261" xr:uid="{00000000-0005-0000-0000-0000A1080000}"/>
    <cellStyle name="Nuovo 8 4" xfId="1262" xr:uid="{00000000-0005-0000-0000-0000A2080000}"/>
    <cellStyle name="Nuovo 8 4 2" xfId="2672" xr:uid="{00000000-0005-0000-0000-0000A3080000}"/>
    <cellStyle name="Nuovo 8 5" xfId="2673" xr:uid="{00000000-0005-0000-0000-0000A4080000}"/>
    <cellStyle name="Nuovo 9" xfId="1263" xr:uid="{00000000-0005-0000-0000-0000A5080000}"/>
    <cellStyle name="Nuovo 9 2" xfId="1264" xr:uid="{00000000-0005-0000-0000-0000A6080000}"/>
    <cellStyle name="Nuovo 9 3" xfId="1265" xr:uid="{00000000-0005-0000-0000-0000A7080000}"/>
    <cellStyle name="Nuovo 9 3 2" xfId="1266" xr:uid="{00000000-0005-0000-0000-0000A8080000}"/>
    <cellStyle name="Nuovo 9 3 2 2" xfId="1267" xr:uid="{00000000-0005-0000-0000-0000A9080000}"/>
    <cellStyle name="Nuovo 9 4" xfId="1268" xr:uid="{00000000-0005-0000-0000-0000AA080000}"/>
    <cellStyle name="Nuovo 9 4 2" xfId="2674" xr:uid="{00000000-0005-0000-0000-0000AB080000}"/>
    <cellStyle name="Nuovo 9 5" xfId="2675" xr:uid="{00000000-0005-0000-0000-0000AC080000}"/>
    <cellStyle name="Output" xfId="1693" builtinId="21" customBuiltin="1"/>
    <cellStyle name="Output 2" xfId="1269" xr:uid="{00000000-0005-0000-0000-0000AE080000}"/>
    <cellStyle name="Output 2 2" xfId="1270" xr:uid="{00000000-0005-0000-0000-0000AF080000}"/>
    <cellStyle name="Output 2 2 2" xfId="1991" xr:uid="{00000000-0005-0000-0000-0000B0080000}"/>
    <cellStyle name="Output 2 2 3" xfId="1992" xr:uid="{00000000-0005-0000-0000-0000B1080000}"/>
    <cellStyle name="Output 2 2 4" xfId="1993" xr:uid="{00000000-0005-0000-0000-0000B2080000}"/>
    <cellStyle name="Output 2 2 5" xfId="1994" xr:uid="{00000000-0005-0000-0000-0000B3080000}"/>
    <cellStyle name="Output 2 3" xfId="1271" xr:uid="{00000000-0005-0000-0000-0000B4080000}"/>
    <cellStyle name="Output 2 4" xfId="1995" xr:uid="{00000000-0005-0000-0000-0000B5080000}"/>
    <cellStyle name="Output 2 5" xfId="1996" xr:uid="{00000000-0005-0000-0000-0000B6080000}"/>
    <cellStyle name="Output 2 6" xfId="1997" xr:uid="{00000000-0005-0000-0000-0000B7080000}"/>
    <cellStyle name="Output 3" xfId="1272" xr:uid="{00000000-0005-0000-0000-0000B8080000}"/>
    <cellStyle name="Output 3 2" xfId="2676" xr:uid="{00000000-0005-0000-0000-0000B9080000}"/>
    <cellStyle name="Percen - Type1" xfId="1273" xr:uid="{00000000-0005-0000-0000-0000BA080000}"/>
    <cellStyle name="Percent 2" xfId="1274" xr:uid="{00000000-0005-0000-0000-0000BB080000}"/>
    <cellStyle name="Percent 2 2" xfId="1275" xr:uid="{00000000-0005-0000-0000-0000BC080000}"/>
    <cellStyle name="Percent 2 2 2" xfId="2677" xr:uid="{00000000-0005-0000-0000-0000BD080000}"/>
    <cellStyle name="Percent 2 2 3" xfId="2678" xr:uid="{00000000-0005-0000-0000-0000BE080000}"/>
    <cellStyle name="Percent 2 2 3 2" xfId="2679" xr:uid="{00000000-0005-0000-0000-0000BF080000}"/>
    <cellStyle name="Percent 2 2 4" xfId="2680" xr:uid="{00000000-0005-0000-0000-0000C0080000}"/>
    <cellStyle name="Percent 2 3" xfId="1998" xr:uid="{00000000-0005-0000-0000-0000C1080000}"/>
    <cellStyle name="Percent 2 3 2" xfId="2681" xr:uid="{00000000-0005-0000-0000-0000C2080000}"/>
    <cellStyle name="Percent 3" xfId="1276" xr:uid="{00000000-0005-0000-0000-0000C3080000}"/>
    <cellStyle name="Percent 3 2" xfId="1277" xr:uid="{00000000-0005-0000-0000-0000C4080000}"/>
    <cellStyle name="Percent 3 2 2" xfId="1278" xr:uid="{00000000-0005-0000-0000-0000C5080000}"/>
    <cellStyle name="Percent 3 3" xfId="1279" xr:uid="{00000000-0005-0000-0000-0000C6080000}"/>
    <cellStyle name="Percent 3 3 2" xfId="1280" xr:uid="{00000000-0005-0000-0000-0000C7080000}"/>
    <cellStyle name="Percent 3 3 2 2" xfId="1281" xr:uid="{00000000-0005-0000-0000-0000C8080000}"/>
    <cellStyle name="Percent 3 4" xfId="2682" xr:uid="{00000000-0005-0000-0000-0000C9080000}"/>
    <cellStyle name="Percent 3 4 2" xfId="2683" xr:uid="{00000000-0005-0000-0000-0000CA080000}"/>
    <cellStyle name="Percent 4" xfId="1282" xr:uid="{00000000-0005-0000-0000-0000CB080000}"/>
    <cellStyle name="Percent 5" xfId="2684" xr:uid="{00000000-0005-0000-0000-0000CC080000}"/>
    <cellStyle name="Percentuale 10" xfId="1283" xr:uid="{00000000-0005-0000-0000-0000CD080000}"/>
    <cellStyle name="Percentuale 10 2" xfId="1284" xr:uid="{00000000-0005-0000-0000-0000CE080000}"/>
    <cellStyle name="Percentuale 10 3" xfId="1285" xr:uid="{00000000-0005-0000-0000-0000CF080000}"/>
    <cellStyle name="Percentuale 10 3 2" xfId="1286" xr:uid="{00000000-0005-0000-0000-0000D0080000}"/>
    <cellStyle name="Percentuale 10 3 2 2" xfId="1287" xr:uid="{00000000-0005-0000-0000-0000D1080000}"/>
    <cellStyle name="Percentuale 10 4" xfId="1288" xr:uid="{00000000-0005-0000-0000-0000D2080000}"/>
    <cellStyle name="Percentuale 10 4 2" xfId="2685" xr:uid="{00000000-0005-0000-0000-0000D3080000}"/>
    <cellStyle name="Percentuale 10 5" xfId="2686" xr:uid="{00000000-0005-0000-0000-0000D4080000}"/>
    <cellStyle name="Percentuale 11" xfId="1289" xr:uid="{00000000-0005-0000-0000-0000D5080000}"/>
    <cellStyle name="Percentuale 11 2" xfId="1290" xr:uid="{00000000-0005-0000-0000-0000D6080000}"/>
    <cellStyle name="Percentuale 11 3" xfId="1291" xr:uid="{00000000-0005-0000-0000-0000D7080000}"/>
    <cellStyle name="Percentuale 11 3 2" xfId="1292" xr:uid="{00000000-0005-0000-0000-0000D8080000}"/>
    <cellStyle name="Percentuale 11 3 2 2" xfId="1293" xr:uid="{00000000-0005-0000-0000-0000D9080000}"/>
    <cellStyle name="Percentuale 11 4" xfId="1294" xr:uid="{00000000-0005-0000-0000-0000DA080000}"/>
    <cellStyle name="Percentuale 11 4 2" xfId="2687" xr:uid="{00000000-0005-0000-0000-0000DB080000}"/>
    <cellStyle name="Percentuale 11 5" xfId="2688" xr:uid="{00000000-0005-0000-0000-0000DC080000}"/>
    <cellStyle name="Percentuale 12" xfId="1295" xr:uid="{00000000-0005-0000-0000-0000DD080000}"/>
    <cellStyle name="Percentuale 12 2" xfId="1296" xr:uid="{00000000-0005-0000-0000-0000DE080000}"/>
    <cellStyle name="Percentuale 12 3" xfId="1297" xr:uid="{00000000-0005-0000-0000-0000DF080000}"/>
    <cellStyle name="Percentuale 12 3 2" xfId="1298" xr:uid="{00000000-0005-0000-0000-0000E0080000}"/>
    <cellStyle name="Percentuale 12 3 2 2" xfId="1299" xr:uid="{00000000-0005-0000-0000-0000E1080000}"/>
    <cellStyle name="Percentuale 12 4" xfId="1300" xr:uid="{00000000-0005-0000-0000-0000E2080000}"/>
    <cellStyle name="Percentuale 12 4 2" xfId="2689" xr:uid="{00000000-0005-0000-0000-0000E3080000}"/>
    <cellStyle name="Percentuale 12 5" xfId="2690" xr:uid="{00000000-0005-0000-0000-0000E4080000}"/>
    <cellStyle name="Percentuale 13" xfId="1301" xr:uid="{00000000-0005-0000-0000-0000E5080000}"/>
    <cellStyle name="Percentuale 13 2" xfId="1302" xr:uid="{00000000-0005-0000-0000-0000E6080000}"/>
    <cellStyle name="Percentuale 13 3" xfId="1303" xr:uid="{00000000-0005-0000-0000-0000E7080000}"/>
    <cellStyle name="Percentuale 13 3 2" xfId="1304" xr:uid="{00000000-0005-0000-0000-0000E8080000}"/>
    <cellStyle name="Percentuale 13 3 2 2" xfId="1305" xr:uid="{00000000-0005-0000-0000-0000E9080000}"/>
    <cellStyle name="Percentuale 13 4" xfId="1306" xr:uid="{00000000-0005-0000-0000-0000EA080000}"/>
    <cellStyle name="Percentuale 13 4 2" xfId="2691" xr:uid="{00000000-0005-0000-0000-0000EB080000}"/>
    <cellStyle name="Percentuale 13 5" xfId="2692" xr:uid="{00000000-0005-0000-0000-0000EC080000}"/>
    <cellStyle name="Percentuale 14" xfId="1307" xr:uid="{00000000-0005-0000-0000-0000ED080000}"/>
    <cellStyle name="Percentuale 14 2" xfId="1308" xr:uid="{00000000-0005-0000-0000-0000EE080000}"/>
    <cellStyle name="Percentuale 14 3" xfId="1309" xr:uid="{00000000-0005-0000-0000-0000EF080000}"/>
    <cellStyle name="Percentuale 14 3 2" xfId="1310" xr:uid="{00000000-0005-0000-0000-0000F0080000}"/>
    <cellStyle name="Percentuale 14 3 2 2" xfId="1311" xr:uid="{00000000-0005-0000-0000-0000F1080000}"/>
    <cellStyle name="Percentuale 14 4" xfId="1312" xr:uid="{00000000-0005-0000-0000-0000F2080000}"/>
    <cellStyle name="Percentuale 14 4 2" xfId="2693" xr:uid="{00000000-0005-0000-0000-0000F3080000}"/>
    <cellStyle name="Percentuale 14 5" xfId="2694" xr:uid="{00000000-0005-0000-0000-0000F4080000}"/>
    <cellStyle name="Percentuale 15" xfId="1313" xr:uid="{00000000-0005-0000-0000-0000F5080000}"/>
    <cellStyle name="Percentuale 15 2" xfId="1314" xr:uid="{00000000-0005-0000-0000-0000F6080000}"/>
    <cellStyle name="Percentuale 15 3" xfId="1315" xr:uid="{00000000-0005-0000-0000-0000F7080000}"/>
    <cellStyle name="Percentuale 15 3 2" xfId="1316" xr:uid="{00000000-0005-0000-0000-0000F8080000}"/>
    <cellStyle name="Percentuale 15 3 2 2" xfId="1317" xr:uid="{00000000-0005-0000-0000-0000F9080000}"/>
    <cellStyle name="Percentuale 15 4" xfId="1318" xr:uid="{00000000-0005-0000-0000-0000FA080000}"/>
    <cellStyle name="Percentuale 15 4 2" xfId="2695" xr:uid="{00000000-0005-0000-0000-0000FB080000}"/>
    <cellStyle name="Percentuale 15 5" xfId="2696" xr:uid="{00000000-0005-0000-0000-0000FC080000}"/>
    <cellStyle name="Percentuale 16" xfId="1319" xr:uid="{00000000-0005-0000-0000-0000FD080000}"/>
    <cellStyle name="Percentuale 16 2" xfId="1320" xr:uid="{00000000-0005-0000-0000-0000FE080000}"/>
    <cellStyle name="Percentuale 16 3" xfId="1321" xr:uid="{00000000-0005-0000-0000-0000FF080000}"/>
    <cellStyle name="Percentuale 16 3 2" xfId="1322" xr:uid="{00000000-0005-0000-0000-000000090000}"/>
    <cellStyle name="Percentuale 16 3 2 2" xfId="1323" xr:uid="{00000000-0005-0000-0000-000001090000}"/>
    <cellStyle name="Percentuale 16 4" xfId="1324" xr:uid="{00000000-0005-0000-0000-000002090000}"/>
    <cellStyle name="Percentuale 16 4 2" xfId="2697" xr:uid="{00000000-0005-0000-0000-000003090000}"/>
    <cellStyle name="Percentuale 16 5" xfId="2698" xr:uid="{00000000-0005-0000-0000-000004090000}"/>
    <cellStyle name="Percentuale 17" xfId="1325" xr:uid="{00000000-0005-0000-0000-000005090000}"/>
    <cellStyle name="Percentuale 17 2" xfId="1326" xr:uid="{00000000-0005-0000-0000-000006090000}"/>
    <cellStyle name="Percentuale 17 3" xfId="1327" xr:uid="{00000000-0005-0000-0000-000007090000}"/>
    <cellStyle name="Percentuale 17 3 2" xfId="1328" xr:uid="{00000000-0005-0000-0000-000008090000}"/>
    <cellStyle name="Percentuale 17 3 2 2" xfId="1329" xr:uid="{00000000-0005-0000-0000-000009090000}"/>
    <cellStyle name="Percentuale 17 4" xfId="1330" xr:uid="{00000000-0005-0000-0000-00000A090000}"/>
    <cellStyle name="Percentuale 17 4 2" xfId="2699" xr:uid="{00000000-0005-0000-0000-00000B090000}"/>
    <cellStyle name="Percentuale 17 5" xfId="2700" xr:uid="{00000000-0005-0000-0000-00000C090000}"/>
    <cellStyle name="Percentuale 18" xfId="1331" xr:uid="{00000000-0005-0000-0000-00000D090000}"/>
    <cellStyle name="Percentuale 18 2" xfId="1332" xr:uid="{00000000-0005-0000-0000-00000E090000}"/>
    <cellStyle name="Percentuale 18 3" xfId="1333" xr:uid="{00000000-0005-0000-0000-00000F090000}"/>
    <cellStyle name="Percentuale 18 3 2" xfId="1334" xr:uid="{00000000-0005-0000-0000-000010090000}"/>
    <cellStyle name="Percentuale 18 3 2 2" xfId="1335" xr:uid="{00000000-0005-0000-0000-000011090000}"/>
    <cellStyle name="Percentuale 18 4" xfId="1336" xr:uid="{00000000-0005-0000-0000-000012090000}"/>
    <cellStyle name="Percentuale 18 4 2" xfId="2701" xr:uid="{00000000-0005-0000-0000-000013090000}"/>
    <cellStyle name="Percentuale 18 5" xfId="2702" xr:uid="{00000000-0005-0000-0000-000014090000}"/>
    <cellStyle name="Percentuale 19" xfId="1337" xr:uid="{00000000-0005-0000-0000-000015090000}"/>
    <cellStyle name="Percentuale 19 2" xfId="1338" xr:uid="{00000000-0005-0000-0000-000016090000}"/>
    <cellStyle name="Percentuale 19 3" xfId="1339" xr:uid="{00000000-0005-0000-0000-000017090000}"/>
    <cellStyle name="Percentuale 19 3 2" xfId="1340" xr:uid="{00000000-0005-0000-0000-000018090000}"/>
    <cellStyle name="Percentuale 19 3 2 2" xfId="1341" xr:uid="{00000000-0005-0000-0000-000019090000}"/>
    <cellStyle name="Percentuale 19 4" xfId="1342" xr:uid="{00000000-0005-0000-0000-00001A090000}"/>
    <cellStyle name="Percentuale 19 4 2" xfId="2703" xr:uid="{00000000-0005-0000-0000-00001B090000}"/>
    <cellStyle name="Percentuale 19 5" xfId="2704" xr:uid="{00000000-0005-0000-0000-00001C090000}"/>
    <cellStyle name="Percentuale 2" xfId="1343" xr:uid="{00000000-0005-0000-0000-00001D090000}"/>
    <cellStyle name="Percentuale 2 2" xfId="1344" xr:uid="{00000000-0005-0000-0000-00001E090000}"/>
    <cellStyle name="Percentuale 2 3" xfId="1345" xr:uid="{00000000-0005-0000-0000-00001F090000}"/>
    <cellStyle name="Percentuale 2 3 2" xfId="1346" xr:uid="{00000000-0005-0000-0000-000020090000}"/>
    <cellStyle name="Percentuale 2 3 2 2" xfId="1347" xr:uid="{00000000-0005-0000-0000-000021090000}"/>
    <cellStyle name="Percentuale 2 4" xfId="1348" xr:uid="{00000000-0005-0000-0000-000022090000}"/>
    <cellStyle name="Percentuale 2 4 2" xfId="2705" xr:uid="{00000000-0005-0000-0000-000023090000}"/>
    <cellStyle name="Percentuale 2 5" xfId="2706" xr:uid="{00000000-0005-0000-0000-000024090000}"/>
    <cellStyle name="Percentuale 20" xfId="1349" xr:uid="{00000000-0005-0000-0000-000025090000}"/>
    <cellStyle name="Percentuale 20 2" xfId="1350" xr:uid="{00000000-0005-0000-0000-000026090000}"/>
    <cellStyle name="Percentuale 20 3" xfId="1351" xr:uid="{00000000-0005-0000-0000-000027090000}"/>
    <cellStyle name="Percentuale 20 3 2" xfId="1352" xr:uid="{00000000-0005-0000-0000-000028090000}"/>
    <cellStyle name="Percentuale 20 3 2 2" xfId="1353" xr:uid="{00000000-0005-0000-0000-000029090000}"/>
    <cellStyle name="Percentuale 20 4" xfId="1354" xr:uid="{00000000-0005-0000-0000-00002A090000}"/>
    <cellStyle name="Percentuale 20 4 2" xfId="2707" xr:uid="{00000000-0005-0000-0000-00002B090000}"/>
    <cellStyle name="Percentuale 20 5" xfId="2708" xr:uid="{00000000-0005-0000-0000-00002C090000}"/>
    <cellStyle name="Percentuale 21" xfId="1355" xr:uid="{00000000-0005-0000-0000-00002D090000}"/>
    <cellStyle name="Percentuale 21 2" xfId="1356" xr:uid="{00000000-0005-0000-0000-00002E090000}"/>
    <cellStyle name="Percentuale 21 3" xfId="1357" xr:uid="{00000000-0005-0000-0000-00002F090000}"/>
    <cellStyle name="Percentuale 21 3 2" xfId="1358" xr:uid="{00000000-0005-0000-0000-000030090000}"/>
    <cellStyle name="Percentuale 21 3 2 2" xfId="1359" xr:uid="{00000000-0005-0000-0000-000031090000}"/>
    <cellStyle name="Percentuale 21 4" xfId="1360" xr:uid="{00000000-0005-0000-0000-000032090000}"/>
    <cellStyle name="Percentuale 21 4 2" xfId="2709" xr:uid="{00000000-0005-0000-0000-000033090000}"/>
    <cellStyle name="Percentuale 21 5" xfId="2710" xr:uid="{00000000-0005-0000-0000-000034090000}"/>
    <cellStyle name="Percentuale 22" xfId="1361" xr:uid="{00000000-0005-0000-0000-000035090000}"/>
    <cellStyle name="Percentuale 22 2" xfId="1362" xr:uid="{00000000-0005-0000-0000-000036090000}"/>
    <cellStyle name="Percentuale 22 3" xfId="1363" xr:uid="{00000000-0005-0000-0000-000037090000}"/>
    <cellStyle name="Percentuale 22 3 2" xfId="1364" xr:uid="{00000000-0005-0000-0000-000038090000}"/>
    <cellStyle name="Percentuale 22 3 2 2" xfId="1365" xr:uid="{00000000-0005-0000-0000-000039090000}"/>
    <cellStyle name="Percentuale 22 4" xfId="1366" xr:uid="{00000000-0005-0000-0000-00003A090000}"/>
    <cellStyle name="Percentuale 22 4 2" xfId="2711" xr:uid="{00000000-0005-0000-0000-00003B090000}"/>
    <cellStyle name="Percentuale 22 5" xfId="2712" xr:uid="{00000000-0005-0000-0000-00003C090000}"/>
    <cellStyle name="Percentuale 23" xfId="1367" xr:uid="{00000000-0005-0000-0000-00003D090000}"/>
    <cellStyle name="Percentuale 23 2" xfId="1368" xr:uid="{00000000-0005-0000-0000-00003E090000}"/>
    <cellStyle name="Percentuale 23 3" xfId="1369" xr:uid="{00000000-0005-0000-0000-00003F090000}"/>
    <cellStyle name="Percentuale 23 3 2" xfId="1370" xr:uid="{00000000-0005-0000-0000-000040090000}"/>
    <cellStyle name="Percentuale 23 3 2 2" xfId="1371" xr:uid="{00000000-0005-0000-0000-000041090000}"/>
    <cellStyle name="Percentuale 23 4" xfId="1372" xr:uid="{00000000-0005-0000-0000-000042090000}"/>
    <cellStyle name="Percentuale 23 4 2" xfId="2713" xr:uid="{00000000-0005-0000-0000-000043090000}"/>
    <cellStyle name="Percentuale 23 5" xfId="2714" xr:uid="{00000000-0005-0000-0000-000044090000}"/>
    <cellStyle name="Percentuale 24" xfId="1373" xr:uid="{00000000-0005-0000-0000-000045090000}"/>
    <cellStyle name="Percentuale 24 2" xfId="1374" xr:uid="{00000000-0005-0000-0000-000046090000}"/>
    <cellStyle name="Percentuale 24 3" xfId="1375" xr:uid="{00000000-0005-0000-0000-000047090000}"/>
    <cellStyle name="Percentuale 24 3 2" xfId="1376" xr:uid="{00000000-0005-0000-0000-000048090000}"/>
    <cellStyle name="Percentuale 24 3 2 2" xfId="1377" xr:uid="{00000000-0005-0000-0000-000049090000}"/>
    <cellStyle name="Percentuale 24 4" xfId="1378" xr:uid="{00000000-0005-0000-0000-00004A090000}"/>
    <cellStyle name="Percentuale 24 4 2" xfId="2715" xr:uid="{00000000-0005-0000-0000-00004B090000}"/>
    <cellStyle name="Percentuale 24 5" xfId="2716" xr:uid="{00000000-0005-0000-0000-00004C090000}"/>
    <cellStyle name="Percentuale 25" xfId="1379" xr:uid="{00000000-0005-0000-0000-00004D090000}"/>
    <cellStyle name="Percentuale 25 2" xfId="1380" xr:uid="{00000000-0005-0000-0000-00004E090000}"/>
    <cellStyle name="Percentuale 25 3" xfId="1381" xr:uid="{00000000-0005-0000-0000-00004F090000}"/>
    <cellStyle name="Percentuale 25 3 2" xfId="1382" xr:uid="{00000000-0005-0000-0000-000050090000}"/>
    <cellStyle name="Percentuale 25 3 2 2" xfId="1383" xr:uid="{00000000-0005-0000-0000-000051090000}"/>
    <cellStyle name="Percentuale 25 4" xfId="1384" xr:uid="{00000000-0005-0000-0000-000052090000}"/>
    <cellStyle name="Percentuale 25 4 2" xfId="2717" xr:uid="{00000000-0005-0000-0000-000053090000}"/>
    <cellStyle name="Percentuale 25 5" xfId="2718" xr:uid="{00000000-0005-0000-0000-000054090000}"/>
    <cellStyle name="Percentuale 26" xfId="1385" xr:uid="{00000000-0005-0000-0000-000055090000}"/>
    <cellStyle name="Percentuale 26 2" xfId="1386" xr:uid="{00000000-0005-0000-0000-000056090000}"/>
    <cellStyle name="Percentuale 26 3" xfId="1387" xr:uid="{00000000-0005-0000-0000-000057090000}"/>
    <cellStyle name="Percentuale 26 3 2" xfId="1388" xr:uid="{00000000-0005-0000-0000-000058090000}"/>
    <cellStyle name="Percentuale 26 3 2 2" xfId="1389" xr:uid="{00000000-0005-0000-0000-000059090000}"/>
    <cellStyle name="Percentuale 26 4" xfId="1390" xr:uid="{00000000-0005-0000-0000-00005A090000}"/>
    <cellStyle name="Percentuale 26 4 2" xfId="2719" xr:uid="{00000000-0005-0000-0000-00005B090000}"/>
    <cellStyle name="Percentuale 26 5" xfId="2720" xr:uid="{00000000-0005-0000-0000-00005C090000}"/>
    <cellStyle name="Percentuale 27" xfId="1391" xr:uid="{00000000-0005-0000-0000-00005D090000}"/>
    <cellStyle name="Percentuale 27 2" xfId="1392" xr:uid="{00000000-0005-0000-0000-00005E090000}"/>
    <cellStyle name="Percentuale 27 3" xfId="1393" xr:uid="{00000000-0005-0000-0000-00005F090000}"/>
    <cellStyle name="Percentuale 27 3 2" xfId="1394" xr:uid="{00000000-0005-0000-0000-000060090000}"/>
    <cellStyle name="Percentuale 27 3 2 2" xfId="1395" xr:uid="{00000000-0005-0000-0000-000061090000}"/>
    <cellStyle name="Percentuale 27 4" xfId="1396" xr:uid="{00000000-0005-0000-0000-000062090000}"/>
    <cellStyle name="Percentuale 27 4 2" xfId="2721" xr:uid="{00000000-0005-0000-0000-000063090000}"/>
    <cellStyle name="Percentuale 27 5" xfId="2722" xr:uid="{00000000-0005-0000-0000-000064090000}"/>
    <cellStyle name="Percentuale 28" xfId="1397" xr:uid="{00000000-0005-0000-0000-000065090000}"/>
    <cellStyle name="Percentuale 28 2" xfId="1398" xr:uid="{00000000-0005-0000-0000-000066090000}"/>
    <cellStyle name="Percentuale 28 3" xfId="1399" xr:uid="{00000000-0005-0000-0000-000067090000}"/>
    <cellStyle name="Percentuale 28 3 2" xfId="1400" xr:uid="{00000000-0005-0000-0000-000068090000}"/>
    <cellStyle name="Percentuale 28 3 2 2" xfId="1401" xr:uid="{00000000-0005-0000-0000-000069090000}"/>
    <cellStyle name="Percentuale 28 4" xfId="1402" xr:uid="{00000000-0005-0000-0000-00006A090000}"/>
    <cellStyle name="Percentuale 28 4 2" xfId="2723" xr:uid="{00000000-0005-0000-0000-00006B090000}"/>
    <cellStyle name="Percentuale 28 5" xfId="2724" xr:uid="{00000000-0005-0000-0000-00006C090000}"/>
    <cellStyle name="Percentuale 29" xfId="1403" xr:uid="{00000000-0005-0000-0000-00006D090000}"/>
    <cellStyle name="Percentuale 29 2" xfId="1404" xr:uid="{00000000-0005-0000-0000-00006E090000}"/>
    <cellStyle name="Percentuale 29 3" xfId="1405" xr:uid="{00000000-0005-0000-0000-00006F090000}"/>
    <cellStyle name="Percentuale 29 3 2" xfId="1406" xr:uid="{00000000-0005-0000-0000-000070090000}"/>
    <cellStyle name="Percentuale 29 3 2 2" xfId="1407" xr:uid="{00000000-0005-0000-0000-000071090000}"/>
    <cellStyle name="Percentuale 29 4" xfId="1408" xr:uid="{00000000-0005-0000-0000-000072090000}"/>
    <cellStyle name="Percentuale 29 4 2" xfId="2725" xr:uid="{00000000-0005-0000-0000-000073090000}"/>
    <cellStyle name="Percentuale 29 5" xfId="2726" xr:uid="{00000000-0005-0000-0000-000074090000}"/>
    <cellStyle name="Percentuale 3" xfId="1409" xr:uid="{00000000-0005-0000-0000-000075090000}"/>
    <cellStyle name="Percentuale 3 2" xfId="1410" xr:uid="{00000000-0005-0000-0000-000076090000}"/>
    <cellStyle name="Percentuale 3 3" xfId="1411" xr:uid="{00000000-0005-0000-0000-000077090000}"/>
    <cellStyle name="Percentuale 3 3 2" xfId="1412" xr:uid="{00000000-0005-0000-0000-000078090000}"/>
    <cellStyle name="Percentuale 3 3 2 2" xfId="1413" xr:uid="{00000000-0005-0000-0000-000079090000}"/>
    <cellStyle name="Percentuale 3 4" xfId="1414" xr:uid="{00000000-0005-0000-0000-00007A090000}"/>
    <cellStyle name="Percentuale 3 4 2" xfId="2727" xr:uid="{00000000-0005-0000-0000-00007B090000}"/>
    <cellStyle name="Percentuale 3 5" xfId="2728" xr:uid="{00000000-0005-0000-0000-00007C090000}"/>
    <cellStyle name="Percentuale 30" xfId="1415" xr:uid="{00000000-0005-0000-0000-00007D090000}"/>
    <cellStyle name="Percentuale 30 2" xfId="1416" xr:uid="{00000000-0005-0000-0000-00007E090000}"/>
    <cellStyle name="Percentuale 30 3" xfId="1417" xr:uid="{00000000-0005-0000-0000-00007F090000}"/>
    <cellStyle name="Percentuale 30 3 2" xfId="1418" xr:uid="{00000000-0005-0000-0000-000080090000}"/>
    <cellStyle name="Percentuale 30 3 2 2" xfId="1419" xr:uid="{00000000-0005-0000-0000-000081090000}"/>
    <cellStyle name="Percentuale 30 4" xfId="1420" xr:uid="{00000000-0005-0000-0000-000082090000}"/>
    <cellStyle name="Percentuale 30 4 2" xfId="2729" xr:uid="{00000000-0005-0000-0000-000083090000}"/>
    <cellStyle name="Percentuale 30 5" xfId="2730" xr:uid="{00000000-0005-0000-0000-000084090000}"/>
    <cellStyle name="Percentuale 31" xfId="1421" xr:uid="{00000000-0005-0000-0000-000085090000}"/>
    <cellStyle name="Percentuale 31 2" xfId="1422" xr:uid="{00000000-0005-0000-0000-000086090000}"/>
    <cellStyle name="Percentuale 31 3" xfId="1423" xr:uid="{00000000-0005-0000-0000-000087090000}"/>
    <cellStyle name="Percentuale 31 3 2" xfId="1424" xr:uid="{00000000-0005-0000-0000-000088090000}"/>
    <cellStyle name="Percentuale 31 3 2 2" xfId="1425" xr:uid="{00000000-0005-0000-0000-000089090000}"/>
    <cellStyle name="Percentuale 31 4" xfId="1426" xr:uid="{00000000-0005-0000-0000-00008A090000}"/>
    <cellStyle name="Percentuale 31 4 2" xfId="2731" xr:uid="{00000000-0005-0000-0000-00008B090000}"/>
    <cellStyle name="Percentuale 31 5" xfId="2732" xr:uid="{00000000-0005-0000-0000-00008C090000}"/>
    <cellStyle name="Percentuale 32" xfId="1427" xr:uid="{00000000-0005-0000-0000-00008D090000}"/>
    <cellStyle name="Percentuale 32 2" xfId="1428" xr:uid="{00000000-0005-0000-0000-00008E090000}"/>
    <cellStyle name="Percentuale 32 3" xfId="1429" xr:uid="{00000000-0005-0000-0000-00008F090000}"/>
    <cellStyle name="Percentuale 32 3 2" xfId="1430" xr:uid="{00000000-0005-0000-0000-000090090000}"/>
    <cellStyle name="Percentuale 32 3 2 2" xfId="1431" xr:uid="{00000000-0005-0000-0000-000091090000}"/>
    <cellStyle name="Percentuale 32 4" xfId="1432" xr:uid="{00000000-0005-0000-0000-000092090000}"/>
    <cellStyle name="Percentuale 32 4 2" xfId="2733" xr:uid="{00000000-0005-0000-0000-000093090000}"/>
    <cellStyle name="Percentuale 32 5" xfId="2734" xr:uid="{00000000-0005-0000-0000-000094090000}"/>
    <cellStyle name="Percentuale 33" xfId="1433" xr:uid="{00000000-0005-0000-0000-000095090000}"/>
    <cellStyle name="Percentuale 33 2" xfId="1434" xr:uid="{00000000-0005-0000-0000-000096090000}"/>
    <cellStyle name="Percentuale 33 3" xfId="1435" xr:uid="{00000000-0005-0000-0000-000097090000}"/>
    <cellStyle name="Percentuale 33 3 2" xfId="1436" xr:uid="{00000000-0005-0000-0000-000098090000}"/>
    <cellStyle name="Percentuale 33 3 2 2" xfId="1437" xr:uid="{00000000-0005-0000-0000-000099090000}"/>
    <cellStyle name="Percentuale 33 4" xfId="1438" xr:uid="{00000000-0005-0000-0000-00009A090000}"/>
    <cellStyle name="Percentuale 33 4 2" xfId="2735" xr:uid="{00000000-0005-0000-0000-00009B090000}"/>
    <cellStyle name="Percentuale 33 5" xfId="2736" xr:uid="{00000000-0005-0000-0000-00009C090000}"/>
    <cellStyle name="Percentuale 34" xfId="1439" xr:uid="{00000000-0005-0000-0000-00009D090000}"/>
    <cellStyle name="Percentuale 34 2" xfId="1440" xr:uid="{00000000-0005-0000-0000-00009E090000}"/>
    <cellStyle name="Percentuale 34 3" xfId="1441" xr:uid="{00000000-0005-0000-0000-00009F090000}"/>
    <cellStyle name="Percentuale 34 3 2" xfId="1442" xr:uid="{00000000-0005-0000-0000-0000A0090000}"/>
    <cellStyle name="Percentuale 34 3 2 2" xfId="1443" xr:uid="{00000000-0005-0000-0000-0000A1090000}"/>
    <cellStyle name="Percentuale 34 4" xfId="1444" xr:uid="{00000000-0005-0000-0000-0000A2090000}"/>
    <cellStyle name="Percentuale 34 4 2" xfId="2737" xr:uid="{00000000-0005-0000-0000-0000A3090000}"/>
    <cellStyle name="Percentuale 34 5" xfId="2738" xr:uid="{00000000-0005-0000-0000-0000A4090000}"/>
    <cellStyle name="Percentuale 35" xfId="1445" xr:uid="{00000000-0005-0000-0000-0000A5090000}"/>
    <cellStyle name="Percentuale 35 2" xfId="1446" xr:uid="{00000000-0005-0000-0000-0000A6090000}"/>
    <cellStyle name="Percentuale 35 3" xfId="1447" xr:uid="{00000000-0005-0000-0000-0000A7090000}"/>
    <cellStyle name="Percentuale 35 3 2" xfId="1448" xr:uid="{00000000-0005-0000-0000-0000A8090000}"/>
    <cellStyle name="Percentuale 35 3 2 2" xfId="1449" xr:uid="{00000000-0005-0000-0000-0000A9090000}"/>
    <cellStyle name="Percentuale 35 4" xfId="1450" xr:uid="{00000000-0005-0000-0000-0000AA090000}"/>
    <cellStyle name="Percentuale 35 4 2" xfId="2739" xr:uid="{00000000-0005-0000-0000-0000AB090000}"/>
    <cellStyle name="Percentuale 35 5" xfId="2740" xr:uid="{00000000-0005-0000-0000-0000AC090000}"/>
    <cellStyle name="Percentuale 36" xfId="1451" xr:uid="{00000000-0005-0000-0000-0000AD090000}"/>
    <cellStyle name="Percentuale 36 2" xfId="1452" xr:uid="{00000000-0005-0000-0000-0000AE090000}"/>
    <cellStyle name="Percentuale 36 3" xfId="1453" xr:uid="{00000000-0005-0000-0000-0000AF090000}"/>
    <cellStyle name="Percentuale 36 3 2" xfId="1454" xr:uid="{00000000-0005-0000-0000-0000B0090000}"/>
    <cellStyle name="Percentuale 36 3 2 2" xfId="1455" xr:uid="{00000000-0005-0000-0000-0000B1090000}"/>
    <cellStyle name="Percentuale 36 4" xfId="1456" xr:uid="{00000000-0005-0000-0000-0000B2090000}"/>
    <cellStyle name="Percentuale 36 4 2" xfId="2741" xr:uid="{00000000-0005-0000-0000-0000B3090000}"/>
    <cellStyle name="Percentuale 36 5" xfId="2742" xr:uid="{00000000-0005-0000-0000-0000B4090000}"/>
    <cellStyle name="Percentuale 37" xfId="1457" xr:uid="{00000000-0005-0000-0000-0000B5090000}"/>
    <cellStyle name="Percentuale 37 2" xfId="1458" xr:uid="{00000000-0005-0000-0000-0000B6090000}"/>
    <cellStyle name="Percentuale 37 3" xfId="1459" xr:uid="{00000000-0005-0000-0000-0000B7090000}"/>
    <cellStyle name="Percentuale 37 3 2" xfId="1460" xr:uid="{00000000-0005-0000-0000-0000B8090000}"/>
    <cellStyle name="Percentuale 37 3 2 2" xfId="1461" xr:uid="{00000000-0005-0000-0000-0000B9090000}"/>
    <cellStyle name="Percentuale 37 4" xfId="1462" xr:uid="{00000000-0005-0000-0000-0000BA090000}"/>
    <cellStyle name="Percentuale 37 4 2" xfId="2743" xr:uid="{00000000-0005-0000-0000-0000BB090000}"/>
    <cellStyle name="Percentuale 37 5" xfId="2744" xr:uid="{00000000-0005-0000-0000-0000BC090000}"/>
    <cellStyle name="Percentuale 38" xfId="1463" xr:uid="{00000000-0005-0000-0000-0000BD090000}"/>
    <cellStyle name="Percentuale 38 2" xfId="1464" xr:uid="{00000000-0005-0000-0000-0000BE090000}"/>
    <cellStyle name="Percentuale 38 3" xfId="1465" xr:uid="{00000000-0005-0000-0000-0000BF090000}"/>
    <cellStyle name="Percentuale 38 3 2" xfId="1466" xr:uid="{00000000-0005-0000-0000-0000C0090000}"/>
    <cellStyle name="Percentuale 38 3 2 2" xfId="1467" xr:uid="{00000000-0005-0000-0000-0000C1090000}"/>
    <cellStyle name="Percentuale 38 4" xfId="1468" xr:uid="{00000000-0005-0000-0000-0000C2090000}"/>
    <cellStyle name="Percentuale 38 4 2" xfId="2745" xr:uid="{00000000-0005-0000-0000-0000C3090000}"/>
    <cellStyle name="Percentuale 38 5" xfId="2746" xr:uid="{00000000-0005-0000-0000-0000C4090000}"/>
    <cellStyle name="Percentuale 39" xfId="1469" xr:uid="{00000000-0005-0000-0000-0000C5090000}"/>
    <cellStyle name="Percentuale 39 2" xfId="1470" xr:uid="{00000000-0005-0000-0000-0000C6090000}"/>
    <cellStyle name="Percentuale 39 3" xfId="1471" xr:uid="{00000000-0005-0000-0000-0000C7090000}"/>
    <cellStyle name="Percentuale 39 3 2" xfId="1472" xr:uid="{00000000-0005-0000-0000-0000C8090000}"/>
    <cellStyle name="Percentuale 39 3 2 2" xfId="1473" xr:uid="{00000000-0005-0000-0000-0000C9090000}"/>
    <cellStyle name="Percentuale 39 4" xfId="1474" xr:uid="{00000000-0005-0000-0000-0000CA090000}"/>
    <cellStyle name="Percentuale 39 4 2" xfId="2747" xr:uid="{00000000-0005-0000-0000-0000CB090000}"/>
    <cellStyle name="Percentuale 39 5" xfId="2748" xr:uid="{00000000-0005-0000-0000-0000CC090000}"/>
    <cellStyle name="Percentuale 4" xfId="1475" xr:uid="{00000000-0005-0000-0000-0000CD090000}"/>
    <cellStyle name="Percentuale 4 2" xfId="1476" xr:uid="{00000000-0005-0000-0000-0000CE090000}"/>
    <cellStyle name="Percentuale 4 3" xfId="1477" xr:uid="{00000000-0005-0000-0000-0000CF090000}"/>
    <cellStyle name="Percentuale 4 3 2" xfId="1478" xr:uid="{00000000-0005-0000-0000-0000D0090000}"/>
    <cellStyle name="Percentuale 4 3 2 2" xfId="1479" xr:uid="{00000000-0005-0000-0000-0000D1090000}"/>
    <cellStyle name="Percentuale 4 4" xfId="1480" xr:uid="{00000000-0005-0000-0000-0000D2090000}"/>
    <cellStyle name="Percentuale 4 4 2" xfId="2749" xr:uid="{00000000-0005-0000-0000-0000D3090000}"/>
    <cellStyle name="Percentuale 4 5" xfId="2750" xr:uid="{00000000-0005-0000-0000-0000D4090000}"/>
    <cellStyle name="Percentuale 40" xfId="1481" xr:uid="{00000000-0005-0000-0000-0000D5090000}"/>
    <cellStyle name="Percentuale 40 2" xfId="1482" xr:uid="{00000000-0005-0000-0000-0000D6090000}"/>
    <cellStyle name="Percentuale 40 3" xfId="1483" xr:uid="{00000000-0005-0000-0000-0000D7090000}"/>
    <cellStyle name="Percentuale 40 3 2" xfId="1484" xr:uid="{00000000-0005-0000-0000-0000D8090000}"/>
    <cellStyle name="Percentuale 40 3 2 2" xfId="1485" xr:uid="{00000000-0005-0000-0000-0000D9090000}"/>
    <cellStyle name="Percentuale 40 4" xfId="1486" xr:uid="{00000000-0005-0000-0000-0000DA090000}"/>
    <cellStyle name="Percentuale 40 4 2" xfId="2751" xr:uid="{00000000-0005-0000-0000-0000DB090000}"/>
    <cellStyle name="Percentuale 40 5" xfId="2752" xr:uid="{00000000-0005-0000-0000-0000DC090000}"/>
    <cellStyle name="Percentuale 41" xfId="1487" xr:uid="{00000000-0005-0000-0000-0000DD090000}"/>
    <cellStyle name="Percentuale 41 2" xfId="1488" xr:uid="{00000000-0005-0000-0000-0000DE090000}"/>
    <cellStyle name="Percentuale 41 3" xfId="1489" xr:uid="{00000000-0005-0000-0000-0000DF090000}"/>
    <cellStyle name="Percentuale 41 3 2" xfId="1490" xr:uid="{00000000-0005-0000-0000-0000E0090000}"/>
    <cellStyle name="Percentuale 41 3 2 2" xfId="1491" xr:uid="{00000000-0005-0000-0000-0000E1090000}"/>
    <cellStyle name="Percentuale 41 4" xfId="1492" xr:uid="{00000000-0005-0000-0000-0000E2090000}"/>
    <cellStyle name="Percentuale 41 4 2" xfId="2753" xr:uid="{00000000-0005-0000-0000-0000E3090000}"/>
    <cellStyle name="Percentuale 41 5" xfId="2754" xr:uid="{00000000-0005-0000-0000-0000E4090000}"/>
    <cellStyle name="Percentuale 42" xfId="1493" xr:uid="{00000000-0005-0000-0000-0000E5090000}"/>
    <cellStyle name="Percentuale 42 2" xfId="1494" xr:uid="{00000000-0005-0000-0000-0000E6090000}"/>
    <cellStyle name="Percentuale 42 3" xfId="1495" xr:uid="{00000000-0005-0000-0000-0000E7090000}"/>
    <cellStyle name="Percentuale 42 3 2" xfId="1496" xr:uid="{00000000-0005-0000-0000-0000E8090000}"/>
    <cellStyle name="Percentuale 42 3 2 2" xfId="1497" xr:uid="{00000000-0005-0000-0000-0000E9090000}"/>
    <cellStyle name="Percentuale 42 4" xfId="1498" xr:uid="{00000000-0005-0000-0000-0000EA090000}"/>
    <cellStyle name="Percentuale 42 4 2" xfId="2755" xr:uid="{00000000-0005-0000-0000-0000EB090000}"/>
    <cellStyle name="Percentuale 42 5" xfId="2756" xr:uid="{00000000-0005-0000-0000-0000EC090000}"/>
    <cellStyle name="Percentuale 43" xfId="1499" xr:uid="{00000000-0005-0000-0000-0000ED090000}"/>
    <cellStyle name="Percentuale 43 2" xfId="1500" xr:uid="{00000000-0005-0000-0000-0000EE090000}"/>
    <cellStyle name="Percentuale 43 3" xfId="1501" xr:uid="{00000000-0005-0000-0000-0000EF090000}"/>
    <cellStyle name="Percentuale 43 3 2" xfId="1502" xr:uid="{00000000-0005-0000-0000-0000F0090000}"/>
    <cellStyle name="Percentuale 43 3 2 2" xfId="1503" xr:uid="{00000000-0005-0000-0000-0000F1090000}"/>
    <cellStyle name="Percentuale 43 4" xfId="1504" xr:uid="{00000000-0005-0000-0000-0000F2090000}"/>
    <cellStyle name="Percentuale 43 4 2" xfId="2757" xr:uid="{00000000-0005-0000-0000-0000F3090000}"/>
    <cellStyle name="Percentuale 43 5" xfId="2758" xr:uid="{00000000-0005-0000-0000-0000F4090000}"/>
    <cellStyle name="Percentuale 44" xfId="1505" xr:uid="{00000000-0005-0000-0000-0000F5090000}"/>
    <cellStyle name="Percentuale 44 2" xfId="1506" xr:uid="{00000000-0005-0000-0000-0000F6090000}"/>
    <cellStyle name="Percentuale 44 3" xfId="1507" xr:uid="{00000000-0005-0000-0000-0000F7090000}"/>
    <cellStyle name="Percentuale 44 3 2" xfId="1508" xr:uid="{00000000-0005-0000-0000-0000F8090000}"/>
    <cellStyle name="Percentuale 44 3 2 2" xfId="1509" xr:uid="{00000000-0005-0000-0000-0000F9090000}"/>
    <cellStyle name="Percentuale 44 4" xfId="1510" xr:uid="{00000000-0005-0000-0000-0000FA090000}"/>
    <cellStyle name="Percentuale 44 4 2" xfId="2759" xr:uid="{00000000-0005-0000-0000-0000FB090000}"/>
    <cellStyle name="Percentuale 44 5" xfId="2760" xr:uid="{00000000-0005-0000-0000-0000FC090000}"/>
    <cellStyle name="Percentuale 45" xfId="1511" xr:uid="{00000000-0005-0000-0000-0000FD090000}"/>
    <cellStyle name="Percentuale 45 2" xfId="1512" xr:uid="{00000000-0005-0000-0000-0000FE090000}"/>
    <cellStyle name="Percentuale 45 3" xfId="1513" xr:uid="{00000000-0005-0000-0000-0000FF090000}"/>
    <cellStyle name="Percentuale 45 3 2" xfId="1514" xr:uid="{00000000-0005-0000-0000-0000000A0000}"/>
    <cellStyle name="Percentuale 45 3 2 2" xfId="1515" xr:uid="{00000000-0005-0000-0000-0000010A0000}"/>
    <cellStyle name="Percentuale 45 4" xfId="1516" xr:uid="{00000000-0005-0000-0000-0000020A0000}"/>
    <cellStyle name="Percentuale 45 4 2" xfId="2761" xr:uid="{00000000-0005-0000-0000-0000030A0000}"/>
    <cellStyle name="Percentuale 45 5" xfId="2762" xr:uid="{00000000-0005-0000-0000-0000040A0000}"/>
    <cellStyle name="Percentuale 46" xfId="1517" xr:uid="{00000000-0005-0000-0000-0000050A0000}"/>
    <cellStyle name="Percentuale 46 2" xfId="1518" xr:uid="{00000000-0005-0000-0000-0000060A0000}"/>
    <cellStyle name="Percentuale 46 3" xfId="1519" xr:uid="{00000000-0005-0000-0000-0000070A0000}"/>
    <cellStyle name="Percentuale 46 3 2" xfId="1520" xr:uid="{00000000-0005-0000-0000-0000080A0000}"/>
    <cellStyle name="Percentuale 46 3 2 2" xfId="1521" xr:uid="{00000000-0005-0000-0000-0000090A0000}"/>
    <cellStyle name="Percentuale 46 4" xfId="1522" xr:uid="{00000000-0005-0000-0000-00000A0A0000}"/>
    <cellStyle name="Percentuale 46 4 2" xfId="2763" xr:uid="{00000000-0005-0000-0000-00000B0A0000}"/>
    <cellStyle name="Percentuale 46 5" xfId="2764" xr:uid="{00000000-0005-0000-0000-00000C0A0000}"/>
    <cellStyle name="Percentuale 47" xfId="1523" xr:uid="{00000000-0005-0000-0000-00000D0A0000}"/>
    <cellStyle name="Percentuale 47 2" xfId="1524" xr:uid="{00000000-0005-0000-0000-00000E0A0000}"/>
    <cellStyle name="Percentuale 47 3" xfId="1525" xr:uid="{00000000-0005-0000-0000-00000F0A0000}"/>
    <cellStyle name="Percentuale 47 3 2" xfId="1526" xr:uid="{00000000-0005-0000-0000-0000100A0000}"/>
    <cellStyle name="Percentuale 47 3 2 2" xfId="1527" xr:uid="{00000000-0005-0000-0000-0000110A0000}"/>
    <cellStyle name="Percentuale 47 4" xfId="1528" xr:uid="{00000000-0005-0000-0000-0000120A0000}"/>
    <cellStyle name="Percentuale 47 4 2" xfId="2765" xr:uid="{00000000-0005-0000-0000-0000130A0000}"/>
    <cellStyle name="Percentuale 47 5" xfId="2766" xr:uid="{00000000-0005-0000-0000-0000140A0000}"/>
    <cellStyle name="Percentuale 48" xfId="1529" xr:uid="{00000000-0005-0000-0000-0000150A0000}"/>
    <cellStyle name="Percentuale 48 2" xfId="1530" xr:uid="{00000000-0005-0000-0000-0000160A0000}"/>
    <cellStyle name="Percentuale 48 3" xfId="1531" xr:uid="{00000000-0005-0000-0000-0000170A0000}"/>
    <cellStyle name="Percentuale 48 3 2" xfId="1532" xr:uid="{00000000-0005-0000-0000-0000180A0000}"/>
    <cellStyle name="Percentuale 48 3 2 2" xfId="1533" xr:uid="{00000000-0005-0000-0000-0000190A0000}"/>
    <cellStyle name="Percentuale 48 4" xfId="1534" xr:uid="{00000000-0005-0000-0000-00001A0A0000}"/>
    <cellStyle name="Percentuale 48 4 2" xfId="2767" xr:uid="{00000000-0005-0000-0000-00001B0A0000}"/>
    <cellStyle name="Percentuale 48 5" xfId="2768" xr:uid="{00000000-0005-0000-0000-00001C0A0000}"/>
    <cellStyle name="Percentuale 49" xfId="1535" xr:uid="{00000000-0005-0000-0000-00001D0A0000}"/>
    <cellStyle name="Percentuale 49 2" xfId="1536" xr:uid="{00000000-0005-0000-0000-00001E0A0000}"/>
    <cellStyle name="Percentuale 49 3" xfId="1537" xr:uid="{00000000-0005-0000-0000-00001F0A0000}"/>
    <cellStyle name="Percentuale 49 3 2" xfId="1538" xr:uid="{00000000-0005-0000-0000-0000200A0000}"/>
    <cellStyle name="Percentuale 49 3 2 2" xfId="1539" xr:uid="{00000000-0005-0000-0000-0000210A0000}"/>
    <cellStyle name="Percentuale 49 4" xfId="1540" xr:uid="{00000000-0005-0000-0000-0000220A0000}"/>
    <cellStyle name="Percentuale 49 4 2" xfId="2769" xr:uid="{00000000-0005-0000-0000-0000230A0000}"/>
    <cellStyle name="Percentuale 49 5" xfId="2770" xr:uid="{00000000-0005-0000-0000-0000240A0000}"/>
    <cellStyle name="Percentuale 5" xfId="1541" xr:uid="{00000000-0005-0000-0000-0000250A0000}"/>
    <cellStyle name="Percentuale 5 2" xfId="1542" xr:uid="{00000000-0005-0000-0000-0000260A0000}"/>
    <cellStyle name="Percentuale 5 3" xfId="1543" xr:uid="{00000000-0005-0000-0000-0000270A0000}"/>
    <cellStyle name="Percentuale 5 3 2" xfId="1544" xr:uid="{00000000-0005-0000-0000-0000280A0000}"/>
    <cellStyle name="Percentuale 5 3 2 2" xfId="1545" xr:uid="{00000000-0005-0000-0000-0000290A0000}"/>
    <cellStyle name="Percentuale 5 4" xfId="1546" xr:uid="{00000000-0005-0000-0000-00002A0A0000}"/>
    <cellStyle name="Percentuale 5 4 2" xfId="2771" xr:uid="{00000000-0005-0000-0000-00002B0A0000}"/>
    <cellStyle name="Percentuale 5 5" xfId="2772" xr:uid="{00000000-0005-0000-0000-00002C0A0000}"/>
    <cellStyle name="Percentuale 50" xfId="1547" xr:uid="{00000000-0005-0000-0000-00002D0A0000}"/>
    <cellStyle name="Percentuale 50 2" xfId="1548" xr:uid="{00000000-0005-0000-0000-00002E0A0000}"/>
    <cellStyle name="Percentuale 50 3" xfId="1549" xr:uid="{00000000-0005-0000-0000-00002F0A0000}"/>
    <cellStyle name="Percentuale 50 3 2" xfId="1550" xr:uid="{00000000-0005-0000-0000-0000300A0000}"/>
    <cellStyle name="Percentuale 50 3 2 2" xfId="1551" xr:uid="{00000000-0005-0000-0000-0000310A0000}"/>
    <cellStyle name="Percentuale 50 4" xfId="1552" xr:uid="{00000000-0005-0000-0000-0000320A0000}"/>
    <cellStyle name="Percentuale 50 4 2" xfId="2773" xr:uid="{00000000-0005-0000-0000-0000330A0000}"/>
    <cellStyle name="Percentuale 50 5" xfId="2774" xr:uid="{00000000-0005-0000-0000-0000340A0000}"/>
    <cellStyle name="Percentuale 51" xfId="1553" xr:uid="{00000000-0005-0000-0000-0000350A0000}"/>
    <cellStyle name="Percentuale 51 2" xfId="1554" xr:uid="{00000000-0005-0000-0000-0000360A0000}"/>
    <cellStyle name="Percentuale 51 3" xfId="1555" xr:uid="{00000000-0005-0000-0000-0000370A0000}"/>
    <cellStyle name="Percentuale 51 3 2" xfId="1556" xr:uid="{00000000-0005-0000-0000-0000380A0000}"/>
    <cellStyle name="Percentuale 51 3 2 2" xfId="1557" xr:uid="{00000000-0005-0000-0000-0000390A0000}"/>
    <cellStyle name="Percentuale 51 4" xfId="1558" xr:uid="{00000000-0005-0000-0000-00003A0A0000}"/>
    <cellStyle name="Percentuale 51 4 2" xfId="2775" xr:uid="{00000000-0005-0000-0000-00003B0A0000}"/>
    <cellStyle name="Percentuale 51 5" xfId="2776" xr:uid="{00000000-0005-0000-0000-00003C0A0000}"/>
    <cellStyle name="Percentuale 52" xfId="1559" xr:uid="{00000000-0005-0000-0000-00003D0A0000}"/>
    <cellStyle name="Percentuale 52 2" xfId="1560" xr:uid="{00000000-0005-0000-0000-00003E0A0000}"/>
    <cellStyle name="Percentuale 52 3" xfId="1561" xr:uid="{00000000-0005-0000-0000-00003F0A0000}"/>
    <cellStyle name="Percentuale 52 3 2" xfId="1562" xr:uid="{00000000-0005-0000-0000-0000400A0000}"/>
    <cellStyle name="Percentuale 52 3 2 2" xfId="1563" xr:uid="{00000000-0005-0000-0000-0000410A0000}"/>
    <cellStyle name="Percentuale 52 4" xfId="1564" xr:uid="{00000000-0005-0000-0000-0000420A0000}"/>
    <cellStyle name="Percentuale 52 4 2" xfId="2777" xr:uid="{00000000-0005-0000-0000-0000430A0000}"/>
    <cellStyle name="Percentuale 52 5" xfId="2778" xr:uid="{00000000-0005-0000-0000-0000440A0000}"/>
    <cellStyle name="Percentuale 53" xfId="1565" xr:uid="{00000000-0005-0000-0000-0000450A0000}"/>
    <cellStyle name="Percentuale 53 2" xfId="1566" xr:uid="{00000000-0005-0000-0000-0000460A0000}"/>
    <cellStyle name="Percentuale 53 3" xfId="1567" xr:uid="{00000000-0005-0000-0000-0000470A0000}"/>
    <cellStyle name="Percentuale 53 3 2" xfId="1568" xr:uid="{00000000-0005-0000-0000-0000480A0000}"/>
    <cellStyle name="Percentuale 53 3 2 2" xfId="1569" xr:uid="{00000000-0005-0000-0000-0000490A0000}"/>
    <cellStyle name="Percentuale 53 4" xfId="1570" xr:uid="{00000000-0005-0000-0000-00004A0A0000}"/>
    <cellStyle name="Percentuale 53 4 2" xfId="2779" xr:uid="{00000000-0005-0000-0000-00004B0A0000}"/>
    <cellStyle name="Percentuale 53 5" xfId="2780" xr:uid="{00000000-0005-0000-0000-00004C0A0000}"/>
    <cellStyle name="Percentuale 54" xfId="1571" xr:uid="{00000000-0005-0000-0000-00004D0A0000}"/>
    <cellStyle name="Percentuale 54 2" xfId="1572" xr:uid="{00000000-0005-0000-0000-00004E0A0000}"/>
    <cellStyle name="Percentuale 54 3" xfId="1573" xr:uid="{00000000-0005-0000-0000-00004F0A0000}"/>
    <cellStyle name="Percentuale 54 3 2" xfId="1574" xr:uid="{00000000-0005-0000-0000-0000500A0000}"/>
    <cellStyle name="Percentuale 54 3 2 2" xfId="1575" xr:uid="{00000000-0005-0000-0000-0000510A0000}"/>
    <cellStyle name="Percentuale 54 4" xfId="1576" xr:uid="{00000000-0005-0000-0000-0000520A0000}"/>
    <cellStyle name="Percentuale 54 4 2" xfId="2781" xr:uid="{00000000-0005-0000-0000-0000530A0000}"/>
    <cellStyle name="Percentuale 54 5" xfId="2782" xr:uid="{00000000-0005-0000-0000-0000540A0000}"/>
    <cellStyle name="Percentuale 55" xfId="1577" xr:uid="{00000000-0005-0000-0000-0000550A0000}"/>
    <cellStyle name="Percentuale 55 2" xfId="1578" xr:uid="{00000000-0005-0000-0000-0000560A0000}"/>
    <cellStyle name="Percentuale 55 3" xfId="1579" xr:uid="{00000000-0005-0000-0000-0000570A0000}"/>
    <cellStyle name="Percentuale 55 3 2" xfId="1580" xr:uid="{00000000-0005-0000-0000-0000580A0000}"/>
    <cellStyle name="Percentuale 55 3 2 2" xfId="1581" xr:uid="{00000000-0005-0000-0000-0000590A0000}"/>
    <cellStyle name="Percentuale 55 4" xfId="1582" xr:uid="{00000000-0005-0000-0000-00005A0A0000}"/>
    <cellStyle name="Percentuale 55 4 2" xfId="2783" xr:uid="{00000000-0005-0000-0000-00005B0A0000}"/>
    <cellStyle name="Percentuale 55 5" xfId="2784" xr:uid="{00000000-0005-0000-0000-00005C0A0000}"/>
    <cellStyle name="Percentuale 56" xfId="1583" xr:uid="{00000000-0005-0000-0000-00005D0A0000}"/>
    <cellStyle name="Percentuale 56 2" xfId="1584" xr:uid="{00000000-0005-0000-0000-00005E0A0000}"/>
    <cellStyle name="Percentuale 56 3" xfId="1585" xr:uid="{00000000-0005-0000-0000-00005F0A0000}"/>
    <cellStyle name="Percentuale 56 3 2" xfId="1586" xr:uid="{00000000-0005-0000-0000-0000600A0000}"/>
    <cellStyle name="Percentuale 56 3 2 2" xfId="1587" xr:uid="{00000000-0005-0000-0000-0000610A0000}"/>
    <cellStyle name="Percentuale 56 4" xfId="1588" xr:uid="{00000000-0005-0000-0000-0000620A0000}"/>
    <cellStyle name="Percentuale 56 4 2" xfId="2785" xr:uid="{00000000-0005-0000-0000-0000630A0000}"/>
    <cellStyle name="Percentuale 56 5" xfId="2786" xr:uid="{00000000-0005-0000-0000-0000640A0000}"/>
    <cellStyle name="Percentuale 57" xfId="1589" xr:uid="{00000000-0005-0000-0000-0000650A0000}"/>
    <cellStyle name="Percentuale 57 2" xfId="1590" xr:uid="{00000000-0005-0000-0000-0000660A0000}"/>
    <cellStyle name="Percentuale 57 3" xfId="1591" xr:uid="{00000000-0005-0000-0000-0000670A0000}"/>
    <cellStyle name="Percentuale 57 3 2" xfId="1592" xr:uid="{00000000-0005-0000-0000-0000680A0000}"/>
    <cellStyle name="Percentuale 57 3 2 2" xfId="1593" xr:uid="{00000000-0005-0000-0000-0000690A0000}"/>
    <cellStyle name="Percentuale 57 4" xfId="1594" xr:uid="{00000000-0005-0000-0000-00006A0A0000}"/>
    <cellStyle name="Percentuale 57 4 2" xfId="2787" xr:uid="{00000000-0005-0000-0000-00006B0A0000}"/>
    <cellStyle name="Percentuale 57 5" xfId="2788" xr:uid="{00000000-0005-0000-0000-00006C0A0000}"/>
    <cellStyle name="Percentuale 58" xfId="1595" xr:uid="{00000000-0005-0000-0000-00006D0A0000}"/>
    <cellStyle name="Percentuale 58 2" xfId="1596" xr:uid="{00000000-0005-0000-0000-00006E0A0000}"/>
    <cellStyle name="Percentuale 58 3" xfId="1597" xr:uid="{00000000-0005-0000-0000-00006F0A0000}"/>
    <cellStyle name="Percentuale 58 3 2" xfId="1598" xr:uid="{00000000-0005-0000-0000-0000700A0000}"/>
    <cellStyle name="Percentuale 58 3 2 2" xfId="1599" xr:uid="{00000000-0005-0000-0000-0000710A0000}"/>
    <cellStyle name="Percentuale 58 4" xfId="1600" xr:uid="{00000000-0005-0000-0000-0000720A0000}"/>
    <cellStyle name="Percentuale 58 4 2" xfId="2789" xr:uid="{00000000-0005-0000-0000-0000730A0000}"/>
    <cellStyle name="Percentuale 58 5" xfId="2790" xr:uid="{00000000-0005-0000-0000-0000740A0000}"/>
    <cellStyle name="Percentuale 59" xfId="1601" xr:uid="{00000000-0005-0000-0000-0000750A0000}"/>
    <cellStyle name="Percentuale 59 2" xfId="1602" xr:uid="{00000000-0005-0000-0000-0000760A0000}"/>
    <cellStyle name="Percentuale 59 3" xfId="1603" xr:uid="{00000000-0005-0000-0000-0000770A0000}"/>
    <cellStyle name="Percentuale 59 3 2" xfId="1604" xr:uid="{00000000-0005-0000-0000-0000780A0000}"/>
    <cellStyle name="Percentuale 59 3 2 2" xfId="1605" xr:uid="{00000000-0005-0000-0000-0000790A0000}"/>
    <cellStyle name="Percentuale 59 4" xfId="1606" xr:uid="{00000000-0005-0000-0000-00007A0A0000}"/>
    <cellStyle name="Percentuale 59 4 2" xfId="2791" xr:uid="{00000000-0005-0000-0000-00007B0A0000}"/>
    <cellStyle name="Percentuale 59 5" xfId="2792" xr:uid="{00000000-0005-0000-0000-00007C0A0000}"/>
    <cellStyle name="Percentuale 6" xfId="1607" xr:uid="{00000000-0005-0000-0000-00007D0A0000}"/>
    <cellStyle name="Percentuale 6 2" xfId="1608" xr:uid="{00000000-0005-0000-0000-00007E0A0000}"/>
    <cellStyle name="Percentuale 6 3" xfId="1609" xr:uid="{00000000-0005-0000-0000-00007F0A0000}"/>
    <cellStyle name="Percentuale 6 3 2" xfId="1610" xr:uid="{00000000-0005-0000-0000-0000800A0000}"/>
    <cellStyle name="Percentuale 6 3 2 2" xfId="1611" xr:uid="{00000000-0005-0000-0000-0000810A0000}"/>
    <cellStyle name="Percentuale 6 4" xfId="1612" xr:uid="{00000000-0005-0000-0000-0000820A0000}"/>
    <cellStyle name="Percentuale 6 4 2" xfId="2793" xr:uid="{00000000-0005-0000-0000-0000830A0000}"/>
    <cellStyle name="Percentuale 6 5" xfId="2794" xr:uid="{00000000-0005-0000-0000-0000840A0000}"/>
    <cellStyle name="Percentuale 60" xfId="1613" xr:uid="{00000000-0005-0000-0000-0000850A0000}"/>
    <cellStyle name="Percentuale 60 2" xfId="1614" xr:uid="{00000000-0005-0000-0000-0000860A0000}"/>
    <cellStyle name="Percentuale 60 3" xfId="1615" xr:uid="{00000000-0005-0000-0000-0000870A0000}"/>
    <cellStyle name="Percentuale 60 3 2" xfId="1616" xr:uid="{00000000-0005-0000-0000-0000880A0000}"/>
    <cellStyle name="Percentuale 60 3 2 2" xfId="1617" xr:uid="{00000000-0005-0000-0000-0000890A0000}"/>
    <cellStyle name="Percentuale 60 4" xfId="1618" xr:uid="{00000000-0005-0000-0000-00008A0A0000}"/>
    <cellStyle name="Percentuale 60 4 2" xfId="2795" xr:uid="{00000000-0005-0000-0000-00008B0A0000}"/>
    <cellStyle name="Percentuale 60 5" xfId="2796" xr:uid="{00000000-0005-0000-0000-00008C0A0000}"/>
    <cellStyle name="Percentuale 61" xfId="1619" xr:uid="{00000000-0005-0000-0000-00008D0A0000}"/>
    <cellStyle name="Percentuale 61 2" xfId="1620" xr:uid="{00000000-0005-0000-0000-00008E0A0000}"/>
    <cellStyle name="Percentuale 61 3" xfId="1621" xr:uid="{00000000-0005-0000-0000-00008F0A0000}"/>
    <cellStyle name="Percentuale 61 3 2" xfId="1622" xr:uid="{00000000-0005-0000-0000-0000900A0000}"/>
    <cellStyle name="Percentuale 61 3 2 2" xfId="1623" xr:uid="{00000000-0005-0000-0000-0000910A0000}"/>
    <cellStyle name="Percentuale 61 4" xfId="1624" xr:uid="{00000000-0005-0000-0000-0000920A0000}"/>
    <cellStyle name="Percentuale 61 4 2" xfId="2797" xr:uid="{00000000-0005-0000-0000-0000930A0000}"/>
    <cellStyle name="Percentuale 61 5" xfId="2798" xr:uid="{00000000-0005-0000-0000-0000940A0000}"/>
    <cellStyle name="Percentuale 62" xfId="1625" xr:uid="{00000000-0005-0000-0000-0000950A0000}"/>
    <cellStyle name="Percentuale 62 2" xfId="1626" xr:uid="{00000000-0005-0000-0000-0000960A0000}"/>
    <cellStyle name="Percentuale 63" xfId="1627" xr:uid="{00000000-0005-0000-0000-0000970A0000}"/>
    <cellStyle name="Percentuale 63 2" xfId="1628" xr:uid="{00000000-0005-0000-0000-0000980A0000}"/>
    <cellStyle name="Percentuale 64" xfId="1629" xr:uid="{00000000-0005-0000-0000-0000990A0000}"/>
    <cellStyle name="Percentuale 64 2" xfId="1630" xr:uid="{00000000-0005-0000-0000-00009A0A0000}"/>
    <cellStyle name="Percentuale 65" xfId="1631" xr:uid="{00000000-0005-0000-0000-00009B0A0000}"/>
    <cellStyle name="Percentuale 65 2" xfId="1632" xr:uid="{00000000-0005-0000-0000-00009C0A0000}"/>
    <cellStyle name="Percentuale 66" xfId="1633" xr:uid="{00000000-0005-0000-0000-00009D0A0000}"/>
    <cellStyle name="Percentuale 66 2" xfId="1634" xr:uid="{00000000-0005-0000-0000-00009E0A0000}"/>
    <cellStyle name="Percentuale 67" xfId="1635" xr:uid="{00000000-0005-0000-0000-00009F0A0000}"/>
    <cellStyle name="Percentuale 67 2" xfId="1636" xr:uid="{00000000-0005-0000-0000-0000A00A0000}"/>
    <cellStyle name="Percentuale 68" xfId="1637" xr:uid="{00000000-0005-0000-0000-0000A10A0000}"/>
    <cellStyle name="Percentuale 68 2" xfId="1638" xr:uid="{00000000-0005-0000-0000-0000A20A0000}"/>
    <cellStyle name="Percentuale 68 3" xfId="1639" xr:uid="{00000000-0005-0000-0000-0000A30A0000}"/>
    <cellStyle name="Percentuale 68 3 2" xfId="1640" xr:uid="{00000000-0005-0000-0000-0000A40A0000}"/>
    <cellStyle name="Percentuale 68 3 2 2" xfId="1641" xr:uid="{00000000-0005-0000-0000-0000A50A0000}"/>
    <cellStyle name="Percentuale 68 4" xfId="1642" xr:uid="{00000000-0005-0000-0000-0000A60A0000}"/>
    <cellStyle name="Percentuale 68 4 2" xfId="2799" xr:uid="{00000000-0005-0000-0000-0000A70A0000}"/>
    <cellStyle name="Percentuale 68 5" xfId="2800" xr:uid="{00000000-0005-0000-0000-0000A80A0000}"/>
    <cellStyle name="Percentuale 69" xfId="1643" xr:uid="{00000000-0005-0000-0000-0000A90A0000}"/>
    <cellStyle name="Percentuale 69 2" xfId="1644" xr:uid="{00000000-0005-0000-0000-0000AA0A0000}"/>
    <cellStyle name="Percentuale 69 3" xfId="1645" xr:uid="{00000000-0005-0000-0000-0000AB0A0000}"/>
    <cellStyle name="Percentuale 69 3 2" xfId="1646" xr:uid="{00000000-0005-0000-0000-0000AC0A0000}"/>
    <cellStyle name="Percentuale 69 3 2 2" xfId="1647" xr:uid="{00000000-0005-0000-0000-0000AD0A0000}"/>
    <cellStyle name="Percentuale 69 4" xfId="1648" xr:uid="{00000000-0005-0000-0000-0000AE0A0000}"/>
    <cellStyle name="Percentuale 69 4 2" xfId="2801" xr:uid="{00000000-0005-0000-0000-0000AF0A0000}"/>
    <cellStyle name="Percentuale 69 5" xfId="2802" xr:uid="{00000000-0005-0000-0000-0000B00A0000}"/>
    <cellStyle name="Percentuale 7" xfId="1649" xr:uid="{00000000-0005-0000-0000-0000B10A0000}"/>
    <cellStyle name="Percentuale 7 2" xfId="1650" xr:uid="{00000000-0005-0000-0000-0000B20A0000}"/>
    <cellStyle name="Percentuale 7 3" xfId="1651" xr:uid="{00000000-0005-0000-0000-0000B30A0000}"/>
    <cellStyle name="Percentuale 7 3 2" xfId="1652" xr:uid="{00000000-0005-0000-0000-0000B40A0000}"/>
    <cellStyle name="Percentuale 7 3 2 2" xfId="1653" xr:uid="{00000000-0005-0000-0000-0000B50A0000}"/>
    <cellStyle name="Percentuale 7 4" xfId="1654" xr:uid="{00000000-0005-0000-0000-0000B60A0000}"/>
    <cellStyle name="Percentuale 7 4 2" xfId="2803" xr:uid="{00000000-0005-0000-0000-0000B70A0000}"/>
    <cellStyle name="Percentuale 7 5" xfId="2804" xr:uid="{00000000-0005-0000-0000-0000B80A0000}"/>
    <cellStyle name="Percentuale 8" xfId="1655" xr:uid="{00000000-0005-0000-0000-0000B90A0000}"/>
    <cellStyle name="Percentuale 8 2" xfId="1656" xr:uid="{00000000-0005-0000-0000-0000BA0A0000}"/>
    <cellStyle name="Percentuale 8 3" xfId="1657" xr:uid="{00000000-0005-0000-0000-0000BB0A0000}"/>
    <cellStyle name="Percentuale 8 3 2" xfId="1658" xr:uid="{00000000-0005-0000-0000-0000BC0A0000}"/>
    <cellStyle name="Percentuale 8 3 2 2" xfId="1659" xr:uid="{00000000-0005-0000-0000-0000BD0A0000}"/>
    <cellStyle name="Percentuale 8 4" xfId="1660" xr:uid="{00000000-0005-0000-0000-0000BE0A0000}"/>
    <cellStyle name="Percentuale 8 4 2" xfId="2805" xr:uid="{00000000-0005-0000-0000-0000BF0A0000}"/>
    <cellStyle name="Percentuale 8 5" xfId="2806" xr:uid="{00000000-0005-0000-0000-0000C00A0000}"/>
    <cellStyle name="Percentuale 9" xfId="1661" xr:uid="{00000000-0005-0000-0000-0000C10A0000}"/>
    <cellStyle name="Percentuale 9 2" xfId="1662" xr:uid="{00000000-0005-0000-0000-0000C20A0000}"/>
    <cellStyle name="Percentuale 9 3" xfId="1663" xr:uid="{00000000-0005-0000-0000-0000C30A0000}"/>
    <cellStyle name="Percentuale 9 3 2" xfId="1664" xr:uid="{00000000-0005-0000-0000-0000C40A0000}"/>
    <cellStyle name="Percentuale 9 3 2 2" xfId="1665" xr:uid="{00000000-0005-0000-0000-0000C50A0000}"/>
    <cellStyle name="Percentuale 9 4" xfId="1666" xr:uid="{00000000-0005-0000-0000-0000C60A0000}"/>
    <cellStyle name="Percentuale 9 4 2" xfId="2807" xr:uid="{00000000-0005-0000-0000-0000C70A0000}"/>
    <cellStyle name="Percentuale 9 5" xfId="2808" xr:uid="{00000000-0005-0000-0000-0000C80A0000}"/>
    <cellStyle name="Procent 2" xfId="1667" xr:uid="{00000000-0005-0000-0000-0000C90A0000}"/>
    <cellStyle name="Procent 2 2" xfId="2172" xr:uid="{00000000-0005-0000-0000-0000CA0A0000}"/>
    <cellStyle name="Procent 2 2 2" xfId="2173" xr:uid="{00000000-0005-0000-0000-0000CB0A0000}"/>
    <cellStyle name="Procent 2 3" xfId="2174" xr:uid="{00000000-0005-0000-0000-0000CC0A0000}"/>
    <cellStyle name="Procent 2 3 2" xfId="2175" xr:uid="{00000000-0005-0000-0000-0000CD0A0000}"/>
    <cellStyle name="Procent 2 4" xfId="2176" xr:uid="{00000000-0005-0000-0000-0000CE0A0000}"/>
    <cellStyle name="Procent 3" xfId="2177" xr:uid="{00000000-0005-0000-0000-0000CF0A0000}"/>
    <cellStyle name="Procent 3 2" xfId="2809" xr:uid="{00000000-0005-0000-0000-0000D00A0000}"/>
    <cellStyle name="Procent 4" xfId="2178" xr:uid="{00000000-0005-0000-0000-0000D10A0000}"/>
    <cellStyle name="Procent 4 2" xfId="2179" xr:uid="{00000000-0005-0000-0000-0000D20A0000}"/>
    <cellStyle name="Procent 5" xfId="2180" xr:uid="{00000000-0005-0000-0000-0000D30A0000}"/>
    <cellStyle name="Procent 5 2" xfId="2181" xr:uid="{00000000-0005-0000-0000-0000D40A0000}"/>
    <cellStyle name="Procent 6" xfId="2182" xr:uid="{00000000-0005-0000-0000-0000D50A0000}"/>
    <cellStyle name="Procent 7" xfId="2183" xr:uid="{00000000-0005-0000-0000-0000D60A0000}"/>
    <cellStyle name="Standard_Sce_D_Extraction" xfId="1668" xr:uid="{00000000-0005-0000-0000-0000D70A0000}"/>
    <cellStyle name="Style 134 2" xfId="2184" xr:uid="{00000000-0005-0000-0000-0000D80A0000}"/>
    <cellStyle name="Style 140" xfId="2185" xr:uid="{00000000-0005-0000-0000-0000D90A0000}"/>
    <cellStyle name="Style 142 2" xfId="2186" xr:uid="{00000000-0005-0000-0000-0000DA0A0000}"/>
    <cellStyle name="Style 155" xfId="2810" xr:uid="{00000000-0005-0000-0000-0000DB0A0000}"/>
    <cellStyle name="Style 156" xfId="2811" xr:uid="{00000000-0005-0000-0000-0000DC0A0000}"/>
    <cellStyle name="Style 157" xfId="2812" xr:uid="{00000000-0005-0000-0000-0000DD0A0000}"/>
    <cellStyle name="Style 158" xfId="2813" xr:uid="{00000000-0005-0000-0000-0000DE0A0000}"/>
    <cellStyle name="Style 159" xfId="2814" xr:uid="{00000000-0005-0000-0000-0000DF0A0000}"/>
    <cellStyle name="Style 161" xfId="2815" xr:uid="{00000000-0005-0000-0000-0000E00A0000}"/>
    <cellStyle name="Style 162" xfId="2816" xr:uid="{00000000-0005-0000-0000-0000E10A0000}"/>
    <cellStyle name="Style 163" xfId="2817" xr:uid="{00000000-0005-0000-0000-0000E20A0000}"/>
    <cellStyle name="Style 223" xfId="2818" xr:uid="{00000000-0005-0000-0000-0000E30A0000}"/>
    <cellStyle name="Style 224" xfId="2819" xr:uid="{00000000-0005-0000-0000-0000E40A0000}"/>
    <cellStyle name="Style 225" xfId="2820" xr:uid="{00000000-0005-0000-0000-0000E50A0000}"/>
    <cellStyle name="Style 226" xfId="2821" xr:uid="{00000000-0005-0000-0000-0000E60A0000}"/>
    <cellStyle name="Style 227" xfId="2822" xr:uid="{00000000-0005-0000-0000-0000E70A0000}"/>
    <cellStyle name="Style 229" xfId="2823" xr:uid="{00000000-0005-0000-0000-0000E80A0000}"/>
    <cellStyle name="Style 230" xfId="2824" xr:uid="{00000000-0005-0000-0000-0000E90A0000}"/>
    <cellStyle name="Style 231" xfId="2825" xr:uid="{00000000-0005-0000-0000-0000EA0A0000}"/>
    <cellStyle name="Style 257" xfId="2826" xr:uid="{00000000-0005-0000-0000-0000EB0A0000}"/>
    <cellStyle name="Style 258" xfId="2827" xr:uid="{00000000-0005-0000-0000-0000EC0A0000}"/>
    <cellStyle name="Style 259" xfId="2828" xr:uid="{00000000-0005-0000-0000-0000ED0A0000}"/>
    <cellStyle name="Style 260" xfId="2829" xr:uid="{00000000-0005-0000-0000-0000EE0A0000}"/>
    <cellStyle name="Style 261" xfId="2830" xr:uid="{00000000-0005-0000-0000-0000EF0A0000}"/>
    <cellStyle name="Style 263" xfId="2831" xr:uid="{00000000-0005-0000-0000-0000F00A0000}"/>
    <cellStyle name="Style 264" xfId="2832" xr:uid="{00000000-0005-0000-0000-0000F10A0000}"/>
    <cellStyle name="Style 265" xfId="2833" xr:uid="{00000000-0005-0000-0000-0000F20A0000}"/>
    <cellStyle name="Style 461" xfId="2834" xr:uid="{00000000-0005-0000-0000-0000F30A0000}"/>
    <cellStyle name="Style 467" xfId="2835" xr:uid="{00000000-0005-0000-0000-0000F40A0000}"/>
    <cellStyle name="Style 468" xfId="2836" xr:uid="{00000000-0005-0000-0000-0000F50A0000}"/>
    <cellStyle name="Style 469" xfId="2837" xr:uid="{00000000-0005-0000-0000-0000F60A0000}"/>
    <cellStyle name="Style 478" xfId="2838" xr:uid="{00000000-0005-0000-0000-0000F70A0000}"/>
    <cellStyle name="Style 479" xfId="2839" xr:uid="{00000000-0005-0000-0000-0000F80A0000}"/>
    <cellStyle name="Style 480" xfId="2840" xr:uid="{00000000-0005-0000-0000-0000F90A0000}"/>
    <cellStyle name="Style 481" xfId="2841" xr:uid="{00000000-0005-0000-0000-0000FA0A0000}"/>
    <cellStyle name="Style 482" xfId="2842" xr:uid="{00000000-0005-0000-0000-0000FB0A0000}"/>
    <cellStyle name="Style 484" xfId="2843" xr:uid="{00000000-0005-0000-0000-0000FC0A0000}"/>
    <cellStyle name="Style 485" xfId="2844" xr:uid="{00000000-0005-0000-0000-0000FD0A0000}"/>
    <cellStyle name="Style 486" xfId="2845" xr:uid="{00000000-0005-0000-0000-0000FE0A0000}"/>
    <cellStyle name="Style 495" xfId="2846" xr:uid="{00000000-0005-0000-0000-0000FF0A0000}"/>
    <cellStyle name="Style 496" xfId="2847" xr:uid="{00000000-0005-0000-0000-0000000B0000}"/>
    <cellStyle name="Style 497" xfId="2848" xr:uid="{00000000-0005-0000-0000-0000010B0000}"/>
    <cellStyle name="Style 498" xfId="2849" xr:uid="{00000000-0005-0000-0000-0000020B0000}"/>
    <cellStyle name="Style 499" xfId="2850" xr:uid="{00000000-0005-0000-0000-0000030B0000}"/>
    <cellStyle name="Style 501" xfId="2851" xr:uid="{00000000-0005-0000-0000-0000040B0000}"/>
    <cellStyle name="Style 502" xfId="2852" xr:uid="{00000000-0005-0000-0000-0000050B0000}"/>
    <cellStyle name="Style 503" xfId="2853" xr:uid="{00000000-0005-0000-0000-0000060B0000}"/>
    <cellStyle name="Style 580" xfId="2854" xr:uid="{00000000-0005-0000-0000-0000070B0000}"/>
    <cellStyle name="Style 581" xfId="2855" xr:uid="{00000000-0005-0000-0000-0000080B0000}"/>
    <cellStyle name="Style 582" xfId="2856" xr:uid="{00000000-0005-0000-0000-0000090B0000}"/>
    <cellStyle name="Style 583" xfId="2857" xr:uid="{00000000-0005-0000-0000-00000A0B0000}"/>
    <cellStyle name="Style 584" xfId="2858" xr:uid="{00000000-0005-0000-0000-00000B0B0000}"/>
    <cellStyle name="Style 586" xfId="2859" xr:uid="{00000000-0005-0000-0000-00000C0B0000}"/>
    <cellStyle name="Style 587" xfId="2860" xr:uid="{00000000-0005-0000-0000-00000D0B0000}"/>
    <cellStyle name="Style 588" xfId="2861" xr:uid="{00000000-0005-0000-0000-00000E0B0000}"/>
    <cellStyle name="Testo avviso" xfId="1669" xr:uid="{00000000-0005-0000-0000-00000F0B0000}"/>
    <cellStyle name="Testo descrittivo" xfId="1670" xr:uid="{00000000-0005-0000-0000-0000100B0000}"/>
    <cellStyle name="Titel 2" xfId="2187" xr:uid="{00000000-0005-0000-0000-0000110B0000}"/>
    <cellStyle name="Title 2" xfId="2188" xr:uid="{00000000-0005-0000-0000-0000120B0000}"/>
    <cellStyle name="Title 3" xfId="1999" xr:uid="{00000000-0005-0000-0000-0000130B0000}"/>
    <cellStyle name="Titolo" xfId="1671" xr:uid="{00000000-0005-0000-0000-0000140B0000}"/>
    <cellStyle name="Titolo 1" xfId="1672" xr:uid="{00000000-0005-0000-0000-0000150B0000}"/>
    <cellStyle name="Titolo 1 2" xfId="1673" xr:uid="{00000000-0005-0000-0000-0000160B0000}"/>
    <cellStyle name="Titolo 2" xfId="1674" xr:uid="{00000000-0005-0000-0000-0000170B0000}"/>
    <cellStyle name="Titolo 2 2" xfId="1675" xr:uid="{00000000-0005-0000-0000-0000180B0000}"/>
    <cellStyle name="Titolo 3" xfId="1676" xr:uid="{00000000-0005-0000-0000-0000190B0000}"/>
    <cellStyle name="Titolo 3 2" xfId="1677" xr:uid="{00000000-0005-0000-0000-00001A0B0000}"/>
    <cellStyle name="Titolo 4" xfId="1678" xr:uid="{00000000-0005-0000-0000-00001B0B0000}"/>
    <cellStyle name="Total" xfId="1699" builtinId="25" customBuiltin="1"/>
    <cellStyle name="Total 2" xfId="2189" xr:uid="{00000000-0005-0000-0000-00001D0B0000}"/>
    <cellStyle name="Total 2 2" xfId="2862" xr:uid="{00000000-0005-0000-0000-00001E0B0000}"/>
    <cellStyle name="Totale" xfId="1679" xr:uid="{00000000-0005-0000-0000-00001F0B0000}"/>
    <cellStyle name="Totale 2" xfId="1680" xr:uid="{00000000-0005-0000-0000-0000200B0000}"/>
    <cellStyle name="Totale 2 2" xfId="2000" xr:uid="{00000000-0005-0000-0000-0000210B0000}"/>
    <cellStyle name="Totale 2 3" xfId="2001" xr:uid="{00000000-0005-0000-0000-0000220B0000}"/>
    <cellStyle name="Totale 2 4" xfId="2002" xr:uid="{00000000-0005-0000-0000-0000230B0000}"/>
    <cellStyle name="Totale 2 5" xfId="2003" xr:uid="{00000000-0005-0000-0000-0000240B0000}"/>
    <cellStyle name="Totale 3" xfId="1681" xr:uid="{00000000-0005-0000-0000-0000250B0000}"/>
    <cellStyle name="Totale 3 2" xfId="2863" xr:uid="{00000000-0005-0000-0000-0000260B0000}"/>
    <cellStyle name="Totale 4" xfId="2004" xr:uid="{00000000-0005-0000-0000-0000270B0000}"/>
    <cellStyle name="Totale 5" xfId="2005" xr:uid="{00000000-0005-0000-0000-0000280B0000}"/>
    <cellStyle name="Totale 6" xfId="2006" xr:uid="{00000000-0005-0000-0000-0000290B0000}"/>
    <cellStyle name="Valore non valido" xfId="1682" xr:uid="{00000000-0005-0000-0000-00002A0B0000}"/>
    <cellStyle name="Valore valido" xfId="1683" xr:uid="{00000000-0005-0000-0000-00002B0B0000}"/>
    <cellStyle name="Warning Text" xfId="1697" builtinId="11" customBuiltin="1"/>
    <cellStyle name="Warning Text 2" xfId="2190" xr:uid="{00000000-0005-0000-0000-00002D0B0000}"/>
    <cellStyle name="X08_Total Oil" xfId="2191" xr:uid="{00000000-0005-0000-0000-00002E0B0000}"/>
    <cellStyle name="X12_Total Figs 1 dec" xfId="2192" xr:uid="{00000000-0005-0000-0000-00002F0B0000}"/>
    <cellStyle name="Обычный_CRF2002 (1)" xfId="1684" xr:uid="{00000000-0005-0000-0000-0000300B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845939785793689E-2"/>
          <c:y val="1.2693748694829683E-2"/>
          <c:w val="0.80458945412175653"/>
          <c:h val="0.92479631153750086"/>
        </c:manualLayout>
      </c:layout>
      <c:scatterChart>
        <c:scatterStyle val="smoothMarker"/>
        <c:varyColors val="0"/>
        <c:ser>
          <c:idx val="0"/>
          <c:order val="0"/>
          <c:tx>
            <c:v>Next_to_DH_E_C</c:v>
          </c:tx>
          <c:marker>
            <c:symbol val="none"/>
          </c:marker>
          <c:xVal>
            <c:numRef>
              <c:f>Next_to_DH_E_C!$H$2:$H$24</c:f>
              <c:numCache>
                <c:formatCode>General</c:formatCode>
                <c:ptCount val="23"/>
                <c:pt idx="0">
                  <c:v>229.00342798999876</c:v>
                </c:pt>
                <c:pt idx="1">
                  <c:v>235.6741942399988</c:v>
                </c:pt>
                <c:pt idx="2">
                  <c:v>253.4093264099987</c:v>
                </c:pt>
                <c:pt idx="3">
                  <c:v>298.29748355999868</c:v>
                </c:pt>
                <c:pt idx="4">
                  <c:v>471.83503722999859</c:v>
                </c:pt>
                <c:pt idx="5">
                  <c:v>563.93287848999864</c:v>
                </c:pt>
                <c:pt idx="6">
                  <c:v>581.50216659999865</c:v>
                </c:pt>
                <c:pt idx="7">
                  <c:v>649.60381961999849</c:v>
                </c:pt>
                <c:pt idx="8">
                  <c:v>753.55629027999771</c:v>
                </c:pt>
                <c:pt idx="9">
                  <c:v>772.25256988999763</c:v>
                </c:pt>
                <c:pt idx="10">
                  <c:v>909.16891473999772</c:v>
                </c:pt>
                <c:pt idx="11">
                  <c:v>920.65162718999773</c:v>
                </c:pt>
                <c:pt idx="12">
                  <c:v>924.0136392399977</c:v>
                </c:pt>
                <c:pt idx="13">
                  <c:v>946.72792843999775</c:v>
                </c:pt>
                <c:pt idx="14">
                  <c:v>950.66062887999772</c:v>
                </c:pt>
                <c:pt idx="15">
                  <c:v>963.93020043999763</c:v>
                </c:pt>
                <c:pt idx="16">
                  <c:v>976.7966816699975</c:v>
                </c:pt>
                <c:pt idx="17">
                  <c:v>979.63096840999754</c:v>
                </c:pt>
                <c:pt idx="18">
                  <c:v>997.34213170999749</c:v>
                </c:pt>
                <c:pt idx="19">
                  <c:v>997.69609652999748</c:v>
                </c:pt>
                <c:pt idx="20">
                  <c:v>997.79483347999746</c:v>
                </c:pt>
                <c:pt idx="21">
                  <c:v>998.1852620399975</c:v>
                </c:pt>
                <c:pt idx="22">
                  <c:v>998.93524554999749</c:v>
                </c:pt>
              </c:numCache>
            </c:numRef>
          </c:xVal>
          <c:yVal>
            <c:numRef>
              <c:f>Next_to_DH_E_C!$G$2:$G$24</c:f>
              <c:numCache>
                <c:formatCode>General</c:formatCode>
                <c:ptCount val="23"/>
                <c:pt idx="0">
                  <c:v>1.520024564472197</c:v>
                </c:pt>
                <c:pt idx="1">
                  <c:v>1.7788396743000445</c:v>
                </c:pt>
                <c:pt idx="2">
                  <c:v>1.7846494758153468</c:v>
                </c:pt>
                <c:pt idx="3">
                  <c:v>1.9000515617509071</c:v>
                </c:pt>
                <c:pt idx="4">
                  <c:v>1.9031770683794618</c:v>
                </c:pt>
                <c:pt idx="5">
                  <c:v>1.9652389922869593</c:v>
                </c:pt>
                <c:pt idx="6">
                  <c:v>2.0220996410385461</c:v>
                </c:pt>
                <c:pt idx="7">
                  <c:v>2.100646495833272</c:v>
                </c:pt>
                <c:pt idx="8">
                  <c:v>2.2900788946024444</c:v>
                </c:pt>
                <c:pt idx="9">
                  <c:v>2.3977983459576233</c:v>
                </c:pt>
                <c:pt idx="10">
                  <c:v>2.5587278659081707</c:v>
                </c:pt>
                <c:pt idx="11">
                  <c:v>2.9282769444423273</c:v>
                </c:pt>
                <c:pt idx="12">
                  <c:v>3.0311022624091906</c:v>
                </c:pt>
                <c:pt idx="13">
                  <c:v>3.1351098924426473</c:v>
                </c:pt>
                <c:pt idx="14">
                  <c:v>3.5503174711414216</c:v>
                </c:pt>
                <c:pt idx="15">
                  <c:v>5.4733762021919681</c:v>
                </c:pt>
                <c:pt idx="16">
                  <c:v>5.709857563241755</c:v>
                </c:pt>
                <c:pt idx="17">
                  <c:v>6.7393359613401351</c:v>
                </c:pt>
                <c:pt idx="18">
                  <c:v>6.8754131748127918</c:v>
                </c:pt>
                <c:pt idx="19">
                  <c:v>10.98062462651105</c:v>
                </c:pt>
                <c:pt idx="20">
                  <c:v>10.982824205438401</c:v>
                </c:pt>
                <c:pt idx="21">
                  <c:v>15.30397184958502</c:v>
                </c:pt>
                <c:pt idx="22">
                  <c:v>15.466959795616143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3-472D-9F34-3167695FE73C}"/>
            </c:ext>
          </c:extLst>
        </c:ser>
        <c:ser>
          <c:idx val="1"/>
          <c:order val="1"/>
          <c:tx>
            <c:v>Next_to_DH_E_D</c:v>
          </c:tx>
          <c:marker>
            <c:symbol val="none"/>
          </c:marker>
          <c:xVal>
            <c:numRef>
              <c:f>Next_to_DH_E_D!$H$2:$H$153</c:f>
              <c:numCache>
                <c:formatCode>General</c:formatCode>
                <c:ptCount val="152"/>
                <c:pt idx="0">
                  <c:v>5.2523749199999887</c:v>
                </c:pt>
                <c:pt idx="1">
                  <c:v>13.281800789999958</c:v>
                </c:pt>
                <c:pt idx="2">
                  <c:v>24.369078469999856</c:v>
                </c:pt>
                <c:pt idx="3">
                  <c:v>65.30764691999974</c:v>
                </c:pt>
                <c:pt idx="4">
                  <c:v>128.19701259999971</c:v>
                </c:pt>
                <c:pt idx="5">
                  <c:v>148.68093663999971</c:v>
                </c:pt>
                <c:pt idx="6">
                  <c:v>155.71162023999972</c:v>
                </c:pt>
                <c:pt idx="7">
                  <c:v>180.93799108999968</c:v>
                </c:pt>
                <c:pt idx="8">
                  <c:v>218.88536394999969</c:v>
                </c:pt>
                <c:pt idx="9">
                  <c:v>222.54217702999969</c:v>
                </c:pt>
                <c:pt idx="10">
                  <c:v>318.85337817999959</c:v>
                </c:pt>
                <c:pt idx="11">
                  <c:v>432.18880287999957</c:v>
                </c:pt>
                <c:pt idx="12">
                  <c:v>440.59748017999959</c:v>
                </c:pt>
                <c:pt idx="13">
                  <c:v>447.92646294999957</c:v>
                </c:pt>
                <c:pt idx="14">
                  <c:v>465.44731903999957</c:v>
                </c:pt>
                <c:pt idx="15">
                  <c:v>475.70393971999954</c:v>
                </c:pt>
                <c:pt idx="16">
                  <c:v>504.07657470999953</c:v>
                </c:pt>
                <c:pt idx="17">
                  <c:v>508.13913247999955</c:v>
                </c:pt>
                <c:pt idx="18">
                  <c:v>529.12147329999948</c:v>
                </c:pt>
                <c:pt idx="19">
                  <c:v>609.82392307999919</c:v>
                </c:pt>
                <c:pt idx="20">
                  <c:v>631.71076585999913</c:v>
                </c:pt>
                <c:pt idx="21">
                  <c:v>690.03307596999912</c:v>
                </c:pt>
                <c:pt idx="22">
                  <c:v>696.97666650999906</c:v>
                </c:pt>
                <c:pt idx="23">
                  <c:v>729.09696666999889</c:v>
                </c:pt>
                <c:pt idx="24">
                  <c:v>741.19374732999893</c:v>
                </c:pt>
                <c:pt idx="25">
                  <c:v>752.97457935999887</c:v>
                </c:pt>
                <c:pt idx="26">
                  <c:v>789.41006359999881</c:v>
                </c:pt>
                <c:pt idx="27">
                  <c:v>836.64360127999873</c:v>
                </c:pt>
                <c:pt idx="28">
                  <c:v>844.85549774999868</c:v>
                </c:pt>
                <c:pt idx="29">
                  <c:v>905.52296516999832</c:v>
                </c:pt>
                <c:pt idx="30">
                  <c:v>1067.2318639399978</c:v>
                </c:pt>
                <c:pt idx="31">
                  <c:v>1070.4956112199977</c:v>
                </c:pt>
                <c:pt idx="32">
                  <c:v>1158.338967349998</c:v>
                </c:pt>
                <c:pt idx="33">
                  <c:v>1158.8792523399979</c:v>
                </c:pt>
                <c:pt idx="34">
                  <c:v>1159.6313330099979</c:v>
                </c:pt>
                <c:pt idx="35">
                  <c:v>1212.8371177199979</c:v>
                </c:pt>
                <c:pt idx="36">
                  <c:v>1241.7463558499978</c:v>
                </c:pt>
                <c:pt idx="37">
                  <c:v>1265.9255243199977</c:v>
                </c:pt>
                <c:pt idx="38">
                  <c:v>1375.3566349199978</c:v>
                </c:pt>
                <c:pt idx="39">
                  <c:v>1396.9558861099977</c:v>
                </c:pt>
                <c:pt idx="40">
                  <c:v>1431.3205364499977</c:v>
                </c:pt>
                <c:pt idx="41">
                  <c:v>1451.7423169699978</c:v>
                </c:pt>
                <c:pt idx="42">
                  <c:v>1455.4201349199977</c:v>
                </c:pt>
                <c:pt idx="43">
                  <c:v>1465.4253407999977</c:v>
                </c:pt>
                <c:pt idx="44">
                  <c:v>1465.8416624099978</c:v>
                </c:pt>
                <c:pt idx="45">
                  <c:v>1474.0545913699978</c:v>
                </c:pt>
                <c:pt idx="46">
                  <c:v>1488.1525923099975</c:v>
                </c:pt>
                <c:pt idx="47">
                  <c:v>1515.2889928699976</c:v>
                </c:pt>
                <c:pt idx="48">
                  <c:v>1519.1258883999976</c:v>
                </c:pt>
                <c:pt idx="49">
                  <c:v>1534.3314530799976</c:v>
                </c:pt>
                <c:pt idx="50">
                  <c:v>1540.2654903299976</c:v>
                </c:pt>
                <c:pt idx="51">
                  <c:v>1575.8594232499975</c:v>
                </c:pt>
                <c:pt idx="52">
                  <c:v>1606.6961541899973</c:v>
                </c:pt>
                <c:pt idx="53">
                  <c:v>1608.2292235199973</c:v>
                </c:pt>
                <c:pt idx="54">
                  <c:v>1634.6368188399972</c:v>
                </c:pt>
                <c:pt idx="55">
                  <c:v>1645.3814532799972</c:v>
                </c:pt>
                <c:pt idx="56">
                  <c:v>1655.9787679599972</c:v>
                </c:pt>
                <c:pt idx="57">
                  <c:v>1667.2292629999972</c:v>
                </c:pt>
                <c:pt idx="58">
                  <c:v>1673.7526570899972</c:v>
                </c:pt>
                <c:pt idx="59">
                  <c:v>1674.3228967899972</c:v>
                </c:pt>
                <c:pt idx="60">
                  <c:v>1759.0745817099971</c:v>
                </c:pt>
                <c:pt idx="61">
                  <c:v>1763.7059508699972</c:v>
                </c:pt>
                <c:pt idx="62">
                  <c:v>1773.5052680999972</c:v>
                </c:pt>
                <c:pt idx="63">
                  <c:v>1785.0348318399972</c:v>
                </c:pt>
                <c:pt idx="64">
                  <c:v>1787.4465634399971</c:v>
                </c:pt>
                <c:pt idx="65">
                  <c:v>1790.7057230299972</c:v>
                </c:pt>
                <c:pt idx="66">
                  <c:v>1793.0282825199972</c:v>
                </c:pt>
                <c:pt idx="67">
                  <c:v>1798.8237704399971</c:v>
                </c:pt>
                <c:pt idx="68">
                  <c:v>1809.2256278699972</c:v>
                </c:pt>
                <c:pt idx="69">
                  <c:v>1825.644028319997</c:v>
                </c:pt>
                <c:pt idx="70">
                  <c:v>1827.025970099997</c:v>
                </c:pt>
                <c:pt idx="71">
                  <c:v>1832.1488089099971</c:v>
                </c:pt>
                <c:pt idx="72">
                  <c:v>1882.3167821799971</c:v>
                </c:pt>
                <c:pt idx="73">
                  <c:v>1921.3284466399971</c:v>
                </c:pt>
                <c:pt idx="74">
                  <c:v>1930.5245057499972</c:v>
                </c:pt>
                <c:pt idx="75">
                  <c:v>1931.1056113199973</c:v>
                </c:pt>
                <c:pt idx="76">
                  <c:v>1938.5676394799973</c:v>
                </c:pt>
                <c:pt idx="77">
                  <c:v>1943.2268403699973</c:v>
                </c:pt>
                <c:pt idx="78">
                  <c:v>1951.6195450799974</c:v>
                </c:pt>
                <c:pt idx="79">
                  <c:v>1955.1095472799973</c:v>
                </c:pt>
                <c:pt idx="80">
                  <c:v>1958.6513664399972</c:v>
                </c:pt>
                <c:pt idx="81">
                  <c:v>1974.4651818599973</c:v>
                </c:pt>
                <c:pt idx="82">
                  <c:v>1977.5453600499973</c:v>
                </c:pt>
                <c:pt idx="83">
                  <c:v>1977.9102507899972</c:v>
                </c:pt>
                <c:pt idx="84">
                  <c:v>1984.6890893099971</c:v>
                </c:pt>
                <c:pt idx="85">
                  <c:v>1992.1267049099972</c:v>
                </c:pt>
                <c:pt idx="86">
                  <c:v>2005.8058821399973</c:v>
                </c:pt>
                <c:pt idx="87">
                  <c:v>2012.4910596799973</c:v>
                </c:pt>
                <c:pt idx="88">
                  <c:v>2012.8834892199973</c:v>
                </c:pt>
                <c:pt idx="89">
                  <c:v>2014.6652018899972</c:v>
                </c:pt>
                <c:pt idx="90">
                  <c:v>2029.3737766299971</c:v>
                </c:pt>
                <c:pt idx="91">
                  <c:v>2029.4206516099971</c:v>
                </c:pt>
                <c:pt idx="92">
                  <c:v>2030.6812897399971</c:v>
                </c:pt>
                <c:pt idx="93">
                  <c:v>2046.4001032899969</c:v>
                </c:pt>
                <c:pt idx="94">
                  <c:v>2065.0846123599968</c:v>
                </c:pt>
                <c:pt idx="95">
                  <c:v>2066.8046042399969</c:v>
                </c:pt>
                <c:pt idx="96">
                  <c:v>2067.7160311099969</c:v>
                </c:pt>
                <c:pt idx="97">
                  <c:v>2068.1625063699971</c:v>
                </c:pt>
                <c:pt idx="98">
                  <c:v>2068.3772415399972</c:v>
                </c:pt>
                <c:pt idx="99">
                  <c:v>2068.6282410199969</c:v>
                </c:pt>
                <c:pt idx="100">
                  <c:v>2071.4351683899968</c:v>
                </c:pt>
                <c:pt idx="101">
                  <c:v>2071.7157873299966</c:v>
                </c:pt>
                <c:pt idx="102">
                  <c:v>2081.0743250499968</c:v>
                </c:pt>
                <c:pt idx="103">
                  <c:v>2085.8486552299969</c:v>
                </c:pt>
                <c:pt idx="104">
                  <c:v>2110.9217885399967</c:v>
                </c:pt>
                <c:pt idx="105">
                  <c:v>2112.1886554699968</c:v>
                </c:pt>
                <c:pt idx="106">
                  <c:v>2112.598411019997</c:v>
                </c:pt>
                <c:pt idx="107">
                  <c:v>2120.7445915799972</c:v>
                </c:pt>
                <c:pt idx="108">
                  <c:v>2121.5337362499972</c:v>
                </c:pt>
                <c:pt idx="109">
                  <c:v>2122.5038943899972</c:v>
                </c:pt>
                <c:pt idx="110">
                  <c:v>2122.6367453599973</c:v>
                </c:pt>
                <c:pt idx="111">
                  <c:v>2123.2059057699976</c:v>
                </c:pt>
                <c:pt idx="112">
                  <c:v>2124.2618889199975</c:v>
                </c:pt>
                <c:pt idx="113">
                  <c:v>2127.1285436199973</c:v>
                </c:pt>
                <c:pt idx="114">
                  <c:v>2129.5069516099975</c:v>
                </c:pt>
                <c:pt idx="115">
                  <c:v>2130.2684074599974</c:v>
                </c:pt>
                <c:pt idx="116">
                  <c:v>2130.3497236099975</c:v>
                </c:pt>
                <c:pt idx="117">
                  <c:v>2130.3944190399975</c:v>
                </c:pt>
                <c:pt idx="118">
                  <c:v>2130.9854038399976</c:v>
                </c:pt>
                <c:pt idx="119">
                  <c:v>2131.2067647599974</c:v>
                </c:pt>
                <c:pt idx="120">
                  <c:v>2131.3132812799972</c:v>
                </c:pt>
                <c:pt idx="121">
                  <c:v>2131.4968700399972</c:v>
                </c:pt>
                <c:pt idx="122">
                  <c:v>2131.5081067899973</c:v>
                </c:pt>
                <c:pt idx="123">
                  <c:v>2133.6338850899974</c:v>
                </c:pt>
                <c:pt idx="124">
                  <c:v>2134.6101648699973</c:v>
                </c:pt>
                <c:pt idx="125">
                  <c:v>2134.7072576199971</c:v>
                </c:pt>
                <c:pt idx="126">
                  <c:v>2135.8796672299973</c:v>
                </c:pt>
                <c:pt idx="127">
                  <c:v>2136.3431425399972</c:v>
                </c:pt>
                <c:pt idx="128">
                  <c:v>2136.4880122499972</c:v>
                </c:pt>
                <c:pt idx="129">
                  <c:v>2136.6760920299971</c:v>
                </c:pt>
                <c:pt idx="130">
                  <c:v>2136.7354678299971</c:v>
                </c:pt>
                <c:pt idx="131">
                  <c:v>2137.656845409997</c:v>
                </c:pt>
                <c:pt idx="132">
                  <c:v>2137.7602033699968</c:v>
                </c:pt>
                <c:pt idx="133">
                  <c:v>2137.9892188799968</c:v>
                </c:pt>
                <c:pt idx="134">
                  <c:v>2138.4872666699966</c:v>
                </c:pt>
                <c:pt idx="135">
                  <c:v>2138.6138396699967</c:v>
                </c:pt>
                <c:pt idx="136">
                  <c:v>2145.1324901399967</c:v>
                </c:pt>
                <c:pt idx="137">
                  <c:v>2145.3006558399966</c:v>
                </c:pt>
                <c:pt idx="138">
                  <c:v>2145.6231971199968</c:v>
                </c:pt>
                <c:pt idx="139">
                  <c:v>2146.5650160999967</c:v>
                </c:pt>
                <c:pt idx="140">
                  <c:v>2146.5816074899967</c:v>
                </c:pt>
                <c:pt idx="141">
                  <c:v>2146.7342357099969</c:v>
                </c:pt>
                <c:pt idx="142">
                  <c:v>2146.8104471599968</c:v>
                </c:pt>
                <c:pt idx="143">
                  <c:v>2149.9407341499968</c:v>
                </c:pt>
                <c:pt idx="144">
                  <c:v>2150.1631314699966</c:v>
                </c:pt>
                <c:pt idx="145">
                  <c:v>2150.3476385299969</c:v>
                </c:pt>
                <c:pt idx="146">
                  <c:v>2150.5551763799967</c:v>
                </c:pt>
                <c:pt idx="147">
                  <c:v>2150.5663357399967</c:v>
                </c:pt>
                <c:pt idx="148">
                  <c:v>2150.6428138299966</c:v>
                </c:pt>
                <c:pt idx="149">
                  <c:v>2150.8900844199966</c:v>
                </c:pt>
                <c:pt idx="150">
                  <c:v>2150.9835802699968</c:v>
                </c:pt>
                <c:pt idx="151">
                  <c:v>2151.0455172199968</c:v>
                </c:pt>
              </c:numCache>
            </c:numRef>
          </c:xVal>
          <c:yVal>
            <c:numRef>
              <c:f>Next_to_DH_E_D!$G$2:$G$153</c:f>
              <c:numCache>
                <c:formatCode>General</c:formatCode>
                <c:ptCount val="152"/>
                <c:pt idx="0">
                  <c:v>0.77839334972626983</c:v>
                </c:pt>
                <c:pt idx="1">
                  <c:v>0.86219916468266833</c:v>
                </c:pt>
                <c:pt idx="2">
                  <c:v>1.4129473299468138</c:v>
                </c:pt>
                <c:pt idx="3">
                  <c:v>1.4273334117301395</c:v>
                </c:pt>
                <c:pt idx="4">
                  <c:v>1.4729825746748002</c:v>
                </c:pt>
                <c:pt idx="5">
                  <c:v>1.5784399183230418</c:v>
                </c:pt>
                <c:pt idx="6">
                  <c:v>1.636515461312726</c:v>
                </c:pt>
                <c:pt idx="7">
                  <c:v>1.695417433366434</c:v>
                </c:pt>
                <c:pt idx="8">
                  <c:v>1.7908589179462686</c:v>
                </c:pt>
                <c:pt idx="9">
                  <c:v>1.8043863951946384</c:v>
                </c:pt>
                <c:pt idx="10">
                  <c:v>1.832426091233557</c:v>
                </c:pt>
                <c:pt idx="11">
                  <c:v>1.8444759855330917</c:v>
                </c:pt>
                <c:pt idx="12">
                  <c:v>1.8681472338101384</c:v>
                </c:pt>
                <c:pt idx="13">
                  <c:v>1.9129938262904798</c:v>
                </c:pt>
                <c:pt idx="14">
                  <c:v>1.9178828578653087</c:v>
                </c:pt>
                <c:pt idx="15">
                  <c:v>1.9802490414578384</c:v>
                </c:pt>
                <c:pt idx="16">
                  <c:v>1.9860791578101928</c:v>
                </c:pt>
                <c:pt idx="17">
                  <c:v>2.0358049097269824</c:v>
                </c:pt>
                <c:pt idx="18">
                  <c:v>2.0380049686467543</c:v>
                </c:pt>
                <c:pt idx="19">
                  <c:v>2.0420656841149492</c:v>
                </c:pt>
                <c:pt idx="20">
                  <c:v>2.0449222110638119</c:v>
                </c:pt>
                <c:pt idx="21">
                  <c:v>2.0454318080916778</c:v>
                </c:pt>
                <c:pt idx="22">
                  <c:v>2.0454389101306969</c:v>
                </c:pt>
                <c:pt idx="23">
                  <c:v>2.0783062806850383</c:v>
                </c:pt>
                <c:pt idx="24">
                  <c:v>2.1218459702861492</c:v>
                </c:pt>
                <c:pt idx="25">
                  <c:v>2.1482790260108997</c:v>
                </c:pt>
                <c:pt idx="26">
                  <c:v>2.1624142913199171</c:v>
                </c:pt>
                <c:pt idx="27">
                  <c:v>2.1694077327405603</c:v>
                </c:pt>
                <c:pt idx="28">
                  <c:v>2.1710042350409009</c:v>
                </c:pt>
                <c:pt idx="29">
                  <c:v>2.2391104321288733</c:v>
                </c:pt>
                <c:pt idx="30">
                  <c:v>2.2465709056165948</c:v>
                </c:pt>
                <c:pt idx="31">
                  <c:v>2.2478182308894277</c:v>
                </c:pt>
                <c:pt idx="32">
                  <c:v>2.2674750896156382</c:v>
                </c:pt>
                <c:pt idx="33">
                  <c:v>2.2742365871885877</c:v>
                </c:pt>
                <c:pt idx="34">
                  <c:v>2.3076564818504406</c:v>
                </c:pt>
                <c:pt idx="35">
                  <c:v>2.3345412213137795</c:v>
                </c:pt>
                <c:pt idx="36">
                  <c:v>2.3533801711087219</c:v>
                </c:pt>
                <c:pt idx="37">
                  <c:v>2.3805585285291109</c:v>
                </c:pt>
                <c:pt idx="38">
                  <c:v>2.3971665161734932</c:v>
                </c:pt>
                <c:pt idx="39">
                  <c:v>2.3980227470097253</c:v>
                </c:pt>
                <c:pt idx="40">
                  <c:v>2.4625268262806914</c:v>
                </c:pt>
                <c:pt idx="41">
                  <c:v>2.469652478647371</c:v>
                </c:pt>
                <c:pt idx="42">
                  <c:v>2.4817034211808897</c:v>
                </c:pt>
                <c:pt idx="43">
                  <c:v>2.5706856506988518</c:v>
                </c:pt>
                <c:pt idx="44">
                  <c:v>2.6183906523640288</c:v>
                </c:pt>
                <c:pt idx="45">
                  <c:v>2.6285278298328127</c:v>
                </c:pt>
                <c:pt idx="46">
                  <c:v>2.6619769322055302</c:v>
                </c:pt>
                <c:pt idx="47">
                  <c:v>2.6640833320179218</c:v>
                </c:pt>
                <c:pt idx="48">
                  <c:v>2.6668252572935187</c:v>
                </c:pt>
                <c:pt idx="49">
                  <c:v>2.6693020225276771</c:v>
                </c:pt>
                <c:pt idx="50">
                  <c:v>2.7483731201725066</c:v>
                </c:pt>
                <c:pt idx="51">
                  <c:v>2.8821453374971786</c:v>
                </c:pt>
                <c:pt idx="52">
                  <c:v>2.8859012901824639</c:v>
                </c:pt>
                <c:pt idx="53">
                  <c:v>2.8862293575106617</c:v>
                </c:pt>
                <c:pt idx="54">
                  <c:v>2.9059834815242844</c:v>
                </c:pt>
                <c:pt idx="55">
                  <c:v>2.9571560689722514</c:v>
                </c:pt>
                <c:pt idx="56">
                  <c:v>2.9649722911697949</c:v>
                </c:pt>
                <c:pt idx="57">
                  <c:v>3.0311999048703377</c:v>
                </c:pt>
                <c:pt idx="58">
                  <c:v>3.0965833183323759</c:v>
                </c:pt>
                <c:pt idx="59">
                  <c:v>3.1011063981894336</c:v>
                </c:pt>
                <c:pt idx="60">
                  <c:v>3.1446193827527744</c:v>
                </c:pt>
                <c:pt idx="61">
                  <c:v>3.1448133929378455</c:v>
                </c:pt>
                <c:pt idx="62">
                  <c:v>3.1901884696475067</c:v>
                </c:pt>
                <c:pt idx="63">
                  <c:v>3.192420266378527</c:v>
                </c:pt>
                <c:pt idx="64">
                  <c:v>3.2228462758434073</c:v>
                </c:pt>
                <c:pt idx="65">
                  <c:v>3.2271814826966292</c:v>
                </c:pt>
                <c:pt idx="66">
                  <c:v>3.2656445122535231</c:v>
                </c:pt>
                <c:pt idx="67">
                  <c:v>3.28570465037751</c:v>
                </c:pt>
                <c:pt idx="68">
                  <c:v>3.424404504455778</c:v>
                </c:pt>
                <c:pt idx="69">
                  <c:v>3.4696002624908169</c:v>
                </c:pt>
                <c:pt idx="70">
                  <c:v>3.4879885562158339</c:v>
                </c:pt>
                <c:pt idx="71">
                  <c:v>3.5119269218250193</c:v>
                </c:pt>
                <c:pt idx="72">
                  <c:v>3.5363978271855077</c:v>
                </c:pt>
                <c:pt idx="73">
                  <c:v>3.8101854366783106</c:v>
                </c:pt>
                <c:pt idx="74">
                  <c:v>3.8180223451507254</c:v>
                </c:pt>
                <c:pt idx="75">
                  <c:v>3.8801530529971071</c:v>
                </c:pt>
                <c:pt idx="76">
                  <c:v>3.8971858987330861</c:v>
                </c:pt>
                <c:pt idx="77">
                  <c:v>3.915836334638072</c:v>
                </c:pt>
                <c:pt idx="78">
                  <c:v>3.9653000558717433</c:v>
                </c:pt>
                <c:pt idx="79">
                  <c:v>3.9778063131310484</c:v>
                </c:pt>
                <c:pt idx="80">
                  <c:v>4.0967857260487008</c:v>
                </c:pt>
                <c:pt idx="81">
                  <c:v>4.1270784300254872</c:v>
                </c:pt>
                <c:pt idx="82">
                  <c:v>4.2109930906269168</c:v>
                </c:pt>
                <c:pt idx="83">
                  <c:v>4.2324858922265021</c:v>
                </c:pt>
                <c:pt idx="84">
                  <c:v>4.3674045806897688</c:v>
                </c:pt>
                <c:pt idx="85">
                  <c:v>4.375963595645195</c:v>
                </c:pt>
                <c:pt idx="86">
                  <c:v>4.448386476415191</c:v>
                </c:pt>
                <c:pt idx="87">
                  <c:v>4.5821668787290291</c:v>
                </c:pt>
                <c:pt idx="88">
                  <c:v>4.9059724614688918</c:v>
                </c:pt>
                <c:pt idx="89">
                  <c:v>5.143998088647856</c:v>
                </c:pt>
                <c:pt idx="90">
                  <c:v>5.1936441015153898</c:v>
                </c:pt>
                <c:pt idx="91">
                  <c:v>5.2218119250773007</c:v>
                </c:pt>
                <c:pt idx="92">
                  <c:v>5.2232280573598233</c:v>
                </c:pt>
                <c:pt idx="93">
                  <c:v>5.7341115682921</c:v>
                </c:pt>
                <c:pt idx="94">
                  <c:v>5.8499864216445685</c:v>
                </c:pt>
                <c:pt idx="95">
                  <c:v>5.9808449289741787</c:v>
                </c:pt>
                <c:pt idx="96">
                  <c:v>6.0349053391420613</c:v>
                </c:pt>
                <c:pt idx="97">
                  <c:v>6.0567907312237761</c:v>
                </c:pt>
                <c:pt idx="98">
                  <c:v>6.0870722983612149</c:v>
                </c:pt>
                <c:pt idx="99">
                  <c:v>6.1267485211298442</c:v>
                </c:pt>
                <c:pt idx="100">
                  <c:v>6.1578844489622977</c:v>
                </c:pt>
                <c:pt idx="101">
                  <c:v>6.2001319369093189</c:v>
                </c:pt>
                <c:pt idx="102">
                  <c:v>6.4424300923181486</c:v>
                </c:pt>
                <c:pt idx="103">
                  <c:v>6.4510116488318383</c:v>
                </c:pt>
                <c:pt idx="104">
                  <c:v>6.5127376298569484</c:v>
                </c:pt>
                <c:pt idx="105">
                  <c:v>7.4438069138789507</c:v>
                </c:pt>
                <c:pt idx="106">
                  <c:v>7.4497336190857224</c:v>
                </c:pt>
                <c:pt idx="107">
                  <c:v>7.5482640584066321</c:v>
                </c:pt>
                <c:pt idx="108">
                  <c:v>7.5486774394275766</c:v>
                </c:pt>
                <c:pt idx="109">
                  <c:v>7.5703455825142987</c:v>
                </c:pt>
                <c:pt idx="110">
                  <c:v>7.6464678141550637</c:v>
                </c:pt>
                <c:pt idx="111">
                  <c:v>7.7562713920235611</c:v>
                </c:pt>
                <c:pt idx="112">
                  <c:v>7.9360045760669378</c:v>
                </c:pt>
                <c:pt idx="113">
                  <c:v>8.5332021565198932</c:v>
                </c:pt>
                <c:pt idx="114">
                  <c:v>8.5666034903634838</c:v>
                </c:pt>
                <c:pt idx="115">
                  <c:v>8.9530122817815343</c:v>
                </c:pt>
                <c:pt idx="116">
                  <c:v>9.131215861332354</c:v>
                </c:pt>
                <c:pt idx="117">
                  <c:v>9.3381253295766893</c:v>
                </c:pt>
                <c:pt idx="118">
                  <c:v>9.6773475669118092</c:v>
                </c:pt>
                <c:pt idx="119">
                  <c:v>10.227769675814232</c:v>
                </c:pt>
                <c:pt idx="120">
                  <c:v>10.906153366201048</c:v>
                </c:pt>
                <c:pt idx="121">
                  <c:v>11.087872578844696</c:v>
                </c:pt>
                <c:pt idx="122">
                  <c:v>11.17970182600841</c:v>
                </c:pt>
                <c:pt idx="123">
                  <c:v>11.28160396723483</c:v>
                </c:pt>
                <c:pt idx="124">
                  <c:v>11.405106417357217</c:v>
                </c:pt>
                <c:pt idx="125">
                  <c:v>12.067776767271088</c:v>
                </c:pt>
                <c:pt idx="126">
                  <c:v>12.123405995044312</c:v>
                </c:pt>
                <c:pt idx="127">
                  <c:v>12.533019237834969</c:v>
                </c:pt>
                <c:pt idx="128">
                  <c:v>13.679262705884298</c:v>
                </c:pt>
                <c:pt idx="129">
                  <c:v>13.700327472285007</c:v>
                </c:pt>
                <c:pt idx="130">
                  <c:v>13.959279825732393</c:v>
                </c:pt>
                <c:pt idx="131">
                  <c:v>14.124841891057583</c:v>
                </c:pt>
                <c:pt idx="132">
                  <c:v>14.136922707143986</c:v>
                </c:pt>
                <c:pt idx="133">
                  <c:v>14.561370195682729</c:v>
                </c:pt>
                <c:pt idx="134">
                  <c:v>14.95871787439358</c:v>
                </c:pt>
                <c:pt idx="135">
                  <c:v>15.291102492978768</c:v>
                </c:pt>
                <c:pt idx="136">
                  <c:v>15.523205347189897</c:v>
                </c:pt>
                <c:pt idx="137">
                  <c:v>15.69433348707828</c:v>
                </c:pt>
                <c:pt idx="138">
                  <c:v>15.838911985422637</c:v>
                </c:pt>
                <c:pt idx="139">
                  <c:v>15.99398311205786</c:v>
                </c:pt>
                <c:pt idx="140">
                  <c:v>16.180057369483908</c:v>
                </c:pt>
                <c:pt idx="141">
                  <c:v>16.249004616003621</c:v>
                </c:pt>
                <c:pt idx="142">
                  <c:v>16.474857467548272</c:v>
                </c:pt>
                <c:pt idx="143">
                  <c:v>16.518682842499633</c:v>
                </c:pt>
                <c:pt idx="144">
                  <c:v>16.571236661214712</c:v>
                </c:pt>
                <c:pt idx="145">
                  <c:v>17.227723743831817</c:v>
                </c:pt>
                <c:pt idx="146">
                  <c:v>17.74250540203861</c:v>
                </c:pt>
                <c:pt idx="147">
                  <c:v>18.050778951217634</c:v>
                </c:pt>
                <c:pt idx="148">
                  <c:v>18.584851251675374</c:v>
                </c:pt>
                <c:pt idx="149">
                  <c:v>18.909732614202596</c:v>
                </c:pt>
                <c:pt idx="150">
                  <c:v>19.792460663821121</c:v>
                </c:pt>
                <c:pt idx="151">
                  <c:v>19.986226786399719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23-472D-9F34-3167695FE73C}"/>
            </c:ext>
          </c:extLst>
        </c:ser>
        <c:ser>
          <c:idx val="2"/>
          <c:order val="2"/>
          <c:tx>
            <c:v>Next_to_DH_W_C</c:v>
          </c:tx>
          <c:marker>
            <c:symbol val="none"/>
          </c:marker>
          <c:xVal>
            <c:numRef>
              <c:f>Next_to_DH_W_C!$H$2:$H$68</c:f>
              <c:numCache>
                <c:formatCode>General</c:formatCode>
                <c:ptCount val="67"/>
                <c:pt idx="0">
                  <c:v>17.024841269999801</c:v>
                </c:pt>
                <c:pt idx="1">
                  <c:v>23.1017854599998</c:v>
                </c:pt>
                <c:pt idx="2">
                  <c:v>23.3592307999998</c:v>
                </c:pt>
                <c:pt idx="3">
                  <c:v>23.760009619999799</c:v>
                </c:pt>
                <c:pt idx="4">
                  <c:v>23.9613528299998</c:v>
                </c:pt>
                <c:pt idx="5">
                  <c:v>37.647853639999703</c:v>
                </c:pt>
                <c:pt idx="6">
                  <c:v>37.748776209999704</c:v>
                </c:pt>
                <c:pt idx="7">
                  <c:v>39.164335679999702</c:v>
                </c:pt>
                <c:pt idx="8">
                  <c:v>40.372683409999695</c:v>
                </c:pt>
                <c:pt idx="9">
                  <c:v>101.55620599999958</c:v>
                </c:pt>
                <c:pt idx="10">
                  <c:v>101.69493490999957</c:v>
                </c:pt>
                <c:pt idx="11">
                  <c:v>101.83066163999958</c:v>
                </c:pt>
                <c:pt idx="12">
                  <c:v>102.09679409999957</c:v>
                </c:pt>
                <c:pt idx="13">
                  <c:v>102.26126502999956</c:v>
                </c:pt>
                <c:pt idx="14">
                  <c:v>102.40207700999956</c:v>
                </c:pt>
                <c:pt idx="15">
                  <c:v>128.69714864999955</c:v>
                </c:pt>
                <c:pt idx="16">
                  <c:v>128.98616453999955</c:v>
                </c:pt>
                <c:pt idx="17">
                  <c:v>132.53534905999956</c:v>
                </c:pt>
                <c:pt idx="18">
                  <c:v>132.83238100999955</c:v>
                </c:pt>
                <c:pt idx="19">
                  <c:v>138.85882596999954</c:v>
                </c:pt>
                <c:pt idx="20">
                  <c:v>139.16406061999953</c:v>
                </c:pt>
                <c:pt idx="21">
                  <c:v>139.23203250999953</c:v>
                </c:pt>
                <c:pt idx="22">
                  <c:v>139.44609865999954</c:v>
                </c:pt>
                <c:pt idx="23">
                  <c:v>139.70401014999953</c:v>
                </c:pt>
                <c:pt idx="24">
                  <c:v>139.89312438999954</c:v>
                </c:pt>
                <c:pt idx="25">
                  <c:v>139.99035542999954</c:v>
                </c:pt>
                <c:pt idx="26">
                  <c:v>140.10830498999954</c:v>
                </c:pt>
                <c:pt idx="27">
                  <c:v>140.31075036999954</c:v>
                </c:pt>
                <c:pt idx="28">
                  <c:v>140.54007921999954</c:v>
                </c:pt>
                <c:pt idx="29">
                  <c:v>140.66942815999954</c:v>
                </c:pt>
                <c:pt idx="30">
                  <c:v>140.82035049999953</c:v>
                </c:pt>
                <c:pt idx="31">
                  <c:v>140.90234445999954</c:v>
                </c:pt>
                <c:pt idx="32">
                  <c:v>142.55177710999953</c:v>
                </c:pt>
                <c:pt idx="33">
                  <c:v>142.72257406999952</c:v>
                </c:pt>
                <c:pt idx="34">
                  <c:v>142.87925634999954</c:v>
                </c:pt>
                <c:pt idx="35">
                  <c:v>143.09302911999953</c:v>
                </c:pt>
                <c:pt idx="36">
                  <c:v>143.24895515999953</c:v>
                </c:pt>
                <c:pt idx="37">
                  <c:v>143.42795815999952</c:v>
                </c:pt>
                <c:pt idx="38">
                  <c:v>149.64891788999952</c:v>
                </c:pt>
                <c:pt idx="39">
                  <c:v>149.94419969999953</c:v>
                </c:pt>
                <c:pt idx="40">
                  <c:v>150.04693876999954</c:v>
                </c:pt>
                <c:pt idx="41">
                  <c:v>150.10678775999955</c:v>
                </c:pt>
                <c:pt idx="42">
                  <c:v>150.23560295999954</c:v>
                </c:pt>
                <c:pt idx="43">
                  <c:v>150.32668653999954</c:v>
                </c:pt>
                <c:pt idx="44">
                  <c:v>150.33722318999955</c:v>
                </c:pt>
                <c:pt idx="45">
                  <c:v>151.20891803999956</c:v>
                </c:pt>
                <c:pt idx="46">
                  <c:v>151.39754446999956</c:v>
                </c:pt>
                <c:pt idx="47">
                  <c:v>151.45945247999956</c:v>
                </c:pt>
                <c:pt idx="48">
                  <c:v>151.50327359999955</c:v>
                </c:pt>
                <c:pt idx="49">
                  <c:v>151.78493701999955</c:v>
                </c:pt>
                <c:pt idx="50">
                  <c:v>151.89834236999954</c:v>
                </c:pt>
                <c:pt idx="51">
                  <c:v>152.32876226999954</c:v>
                </c:pt>
                <c:pt idx="52">
                  <c:v>153.02431411999953</c:v>
                </c:pt>
                <c:pt idx="53">
                  <c:v>153.58885069999954</c:v>
                </c:pt>
                <c:pt idx="54">
                  <c:v>153.70484933999953</c:v>
                </c:pt>
                <c:pt idx="55">
                  <c:v>153.75117015999953</c:v>
                </c:pt>
                <c:pt idx="56">
                  <c:v>154.18362724999955</c:v>
                </c:pt>
                <c:pt idx="57">
                  <c:v>154.27640080999956</c:v>
                </c:pt>
                <c:pt idx="58">
                  <c:v>154.77065190999954</c:v>
                </c:pt>
                <c:pt idx="59">
                  <c:v>154.85622703999954</c:v>
                </c:pt>
                <c:pt idx="60">
                  <c:v>154.93056539999955</c:v>
                </c:pt>
                <c:pt idx="61">
                  <c:v>155.05489240999955</c:v>
                </c:pt>
                <c:pt idx="62">
                  <c:v>155.10705931999956</c:v>
                </c:pt>
                <c:pt idx="63">
                  <c:v>155.40080630999955</c:v>
                </c:pt>
                <c:pt idx="64">
                  <c:v>155.57573923999956</c:v>
                </c:pt>
                <c:pt idx="65">
                  <c:v>155.71236247999957</c:v>
                </c:pt>
                <c:pt idx="66">
                  <c:v>155.78978789999957</c:v>
                </c:pt>
              </c:numCache>
            </c:numRef>
          </c:xVal>
          <c:yVal>
            <c:numRef>
              <c:f>Next_to_DH_W_C!$G$2:$G$68</c:f>
              <c:numCache>
                <c:formatCode>General</c:formatCode>
                <c:ptCount val="67"/>
                <c:pt idx="0">
                  <c:v>3.4741269184697834</c:v>
                </c:pt>
                <c:pt idx="1">
                  <c:v>3.9217577231581582</c:v>
                </c:pt>
                <c:pt idx="2">
                  <c:v>4.1972178037034187</c:v>
                </c:pt>
                <c:pt idx="3">
                  <c:v>4.5014696416014202</c:v>
                </c:pt>
                <c:pt idx="4">
                  <c:v>4.789527510018142</c:v>
                </c:pt>
                <c:pt idx="5">
                  <c:v>4.8492551424781514</c:v>
                </c:pt>
                <c:pt idx="6">
                  <c:v>4.8948974778753644</c:v>
                </c:pt>
                <c:pt idx="7">
                  <c:v>5.1015824742649913</c:v>
                </c:pt>
                <c:pt idx="8">
                  <c:v>5.5748930579168272</c:v>
                </c:pt>
                <c:pt idx="9">
                  <c:v>6.4219399089567322</c:v>
                </c:pt>
                <c:pt idx="10">
                  <c:v>7.4262130862103684</c:v>
                </c:pt>
                <c:pt idx="11">
                  <c:v>7.628251370214163</c:v>
                </c:pt>
                <c:pt idx="12">
                  <c:v>7.889574346825035</c:v>
                </c:pt>
                <c:pt idx="13">
                  <c:v>8.3836536168848799</c:v>
                </c:pt>
                <c:pt idx="14">
                  <c:v>8.5095200733637864</c:v>
                </c:pt>
                <c:pt idx="15">
                  <c:v>8.585762891231969</c:v>
                </c:pt>
                <c:pt idx="16">
                  <c:v>8.601233386745136</c:v>
                </c:pt>
                <c:pt idx="17">
                  <c:v>9.0398567046906315</c:v>
                </c:pt>
                <c:pt idx="18">
                  <c:v>9.3039788624007631</c:v>
                </c:pt>
                <c:pt idx="19">
                  <c:v>9.3613402611223862</c:v>
                </c:pt>
                <c:pt idx="20">
                  <c:v>9.3718064135592734</c:v>
                </c:pt>
                <c:pt idx="21">
                  <c:v>9.9401904528457425</c:v>
                </c:pt>
                <c:pt idx="22">
                  <c:v>10.084235919841134</c:v>
                </c:pt>
                <c:pt idx="23">
                  <c:v>10.14478874870321</c:v>
                </c:pt>
                <c:pt idx="24">
                  <c:v>10.240259837160387</c:v>
                </c:pt>
                <c:pt idx="25">
                  <c:v>10.282483699517366</c:v>
                </c:pt>
                <c:pt idx="26">
                  <c:v>10.332177005969671</c:v>
                </c:pt>
                <c:pt idx="27">
                  <c:v>10.552649151102095</c:v>
                </c:pt>
                <c:pt idx="28">
                  <c:v>10.788858205417764</c:v>
                </c:pt>
                <c:pt idx="29">
                  <c:v>10.960841172734087</c:v>
                </c:pt>
                <c:pt idx="30">
                  <c:v>11.470375447292961</c:v>
                </c:pt>
                <c:pt idx="31">
                  <c:v>11.602096423275093</c:v>
                </c:pt>
                <c:pt idx="32">
                  <c:v>11.748958531383902</c:v>
                </c:pt>
                <c:pt idx="33">
                  <c:v>11.785253282759014</c:v>
                </c:pt>
                <c:pt idx="34">
                  <c:v>11.869426666811846</c:v>
                </c:pt>
                <c:pt idx="35">
                  <c:v>12.111529225502013</c:v>
                </c:pt>
                <c:pt idx="36">
                  <c:v>12.24360549258823</c:v>
                </c:pt>
                <c:pt idx="37">
                  <c:v>12.668729333903453</c:v>
                </c:pt>
                <c:pt idx="38">
                  <c:v>13.005908542066695</c:v>
                </c:pt>
                <c:pt idx="39">
                  <c:v>13.107734359435483</c:v>
                </c:pt>
                <c:pt idx="40">
                  <c:v>13.132881254098688</c:v>
                </c:pt>
                <c:pt idx="41">
                  <c:v>13.818924985727602</c:v>
                </c:pt>
                <c:pt idx="42">
                  <c:v>13.824693596759701</c:v>
                </c:pt>
                <c:pt idx="43">
                  <c:v>13.905580245145627</c:v>
                </c:pt>
                <c:pt idx="44">
                  <c:v>13.922575440254729</c:v>
                </c:pt>
                <c:pt idx="45">
                  <c:v>14.188914747067942</c:v>
                </c:pt>
                <c:pt idx="46">
                  <c:v>14.374816728969849</c:v>
                </c:pt>
                <c:pt idx="47">
                  <c:v>14.492535781190188</c:v>
                </c:pt>
                <c:pt idx="48">
                  <c:v>14.902699127240012</c:v>
                </c:pt>
                <c:pt idx="49">
                  <c:v>15.372529343823633</c:v>
                </c:pt>
                <c:pt idx="50">
                  <c:v>15.421655604989674</c:v>
                </c:pt>
                <c:pt idx="51">
                  <c:v>15.999346066901687</c:v>
                </c:pt>
                <c:pt idx="52">
                  <c:v>16.074946136135189</c:v>
                </c:pt>
                <c:pt idx="53">
                  <c:v>16.125377724326455</c:v>
                </c:pt>
                <c:pt idx="54">
                  <c:v>16.348503389837674</c:v>
                </c:pt>
                <c:pt idx="55">
                  <c:v>16.647410526274793</c:v>
                </c:pt>
                <c:pt idx="56">
                  <c:v>16.666675022716078</c:v>
                </c:pt>
                <c:pt idx="57">
                  <c:v>17.048797291167009</c:v>
                </c:pt>
                <c:pt idx="58">
                  <c:v>17.156740010228155</c:v>
                </c:pt>
                <c:pt idx="59">
                  <c:v>17.199951098511914</c:v>
                </c:pt>
                <c:pt idx="60">
                  <c:v>17.797401541137042</c:v>
                </c:pt>
                <c:pt idx="61">
                  <c:v>17.975822225808081</c:v>
                </c:pt>
                <c:pt idx="62">
                  <c:v>18.390478241309669</c:v>
                </c:pt>
                <c:pt idx="63">
                  <c:v>18.682033652231052</c:v>
                </c:pt>
                <c:pt idx="64">
                  <c:v>18.752193872897003</c:v>
                </c:pt>
                <c:pt idx="65">
                  <c:v>19.087353527650926</c:v>
                </c:pt>
                <c:pt idx="66">
                  <c:v>19.519311359023952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23-472D-9F34-3167695FE73C}"/>
            </c:ext>
          </c:extLst>
        </c:ser>
        <c:ser>
          <c:idx val="3"/>
          <c:order val="3"/>
          <c:tx>
            <c:v>Next_to_DH_W_D</c:v>
          </c:tx>
          <c:marker>
            <c:symbol val="none"/>
          </c:marker>
          <c:xVal>
            <c:numRef>
              <c:f>Next_to_DH_W_D!$H$2:$H$288</c:f>
              <c:numCache>
                <c:formatCode>General</c:formatCode>
                <c:ptCount val="287"/>
                <c:pt idx="0">
                  <c:v>9.2669435199999892</c:v>
                </c:pt>
                <c:pt idx="1">
                  <c:v>17.140650559999976</c:v>
                </c:pt>
                <c:pt idx="2">
                  <c:v>20.194020569999974</c:v>
                </c:pt>
                <c:pt idx="3">
                  <c:v>33.718496129999878</c:v>
                </c:pt>
                <c:pt idx="4">
                  <c:v>47.841530909999769</c:v>
                </c:pt>
                <c:pt idx="5">
                  <c:v>48.27026571999977</c:v>
                </c:pt>
                <c:pt idx="6">
                  <c:v>51.420467969999756</c:v>
                </c:pt>
                <c:pt idx="7">
                  <c:v>54.712125609999752</c:v>
                </c:pt>
                <c:pt idx="8">
                  <c:v>64.695910039999745</c:v>
                </c:pt>
                <c:pt idx="9">
                  <c:v>79.683259569999635</c:v>
                </c:pt>
                <c:pt idx="10">
                  <c:v>84.75839442999964</c:v>
                </c:pt>
                <c:pt idx="11">
                  <c:v>87.346938179999626</c:v>
                </c:pt>
                <c:pt idx="12">
                  <c:v>93.634294239999619</c:v>
                </c:pt>
                <c:pt idx="13">
                  <c:v>100.18168530999961</c:v>
                </c:pt>
                <c:pt idx="14">
                  <c:v>106.2351013699996</c:v>
                </c:pt>
                <c:pt idx="15">
                  <c:v>159.6058429899997</c:v>
                </c:pt>
                <c:pt idx="16">
                  <c:v>164.76795177999969</c:v>
                </c:pt>
                <c:pt idx="17">
                  <c:v>170.8549291599997</c:v>
                </c:pt>
                <c:pt idx="18">
                  <c:v>180.44409379999968</c:v>
                </c:pt>
                <c:pt idx="19">
                  <c:v>187.50958577999967</c:v>
                </c:pt>
                <c:pt idx="20">
                  <c:v>194.70883128999967</c:v>
                </c:pt>
                <c:pt idx="21">
                  <c:v>199.16585610999965</c:v>
                </c:pt>
                <c:pt idx="22">
                  <c:v>203.97688020999965</c:v>
                </c:pt>
                <c:pt idx="23">
                  <c:v>209.44626325999965</c:v>
                </c:pt>
                <c:pt idx="24">
                  <c:v>216.65159006999966</c:v>
                </c:pt>
                <c:pt idx="25">
                  <c:v>218.67796559999965</c:v>
                </c:pt>
                <c:pt idx="26">
                  <c:v>223.29420012999964</c:v>
                </c:pt>
                <c:pt idx="27">
                  <c:v>227.39213409999962</c:v>
                </c:pt>
                <c:pt idx="28">
                  <c:v>229.71047320999961</c:v>
                </c:pt>
                <c:pt idx="29">
                  <c:v>232.23873972999959</c:v>
                </c:pt>
                <c:pt idx="30">
                  <c:v>236.44986349999959</c:v>
                </c:pt>
                <c:pt idx="31">
                  <c:v>237.47819098999958</c:v>
                </c:pt>
                <c:pt idx="32">
                  <c:v>241.55816467999958</c:v>
                </c:pt>
                <c:pt idx="33">
                  <c:v>245.73988748999957</c:v>
                </c:pt>
                <c:pt idx="34">
                  <c:v>249.58696543999957</c:v>
                </c:pt>
                <c:pt idx="35">
                  <c:v>252.62848189999957</c:v>
                </c:pt>
                <c:pt idx="36">
                  <c:v>276.19170802999946</c:v>
                </c:pt>
                <c:pt idx="37">
                  <c:v>277.58313692999945</c:v>
                </c:pt>
                <c:pt idx="38">
                  <c:v>283.55680419999948</c:v>
                </c:pt>
                <c:pt idx="39">
                  <c:v>287.25602882999948</c:v>
                </c:pt>
                <c:pt idx="40">
                  <c:v>293.97713060999945</c:v>
                </c:pt>
                <c:pt idx="41">
                  <c:v>298.85957576999942</c:v>
                </c:pt>
                <c:pt idx="42">
                  <c:v>304.90546567999939</c:v>
                </c:pt>
                <c:pt idx="43">
                  <c:v>306.33736386999942</c:v>
                </c:pt>
                <c:pt idx="44">
                  <c:v>310.79053653999944</c:v>
                </c:pt>
                <c:pt idx="45">
                  <c:v>330.08420366999934</c:v>
                </c:pt>
                <c:pt idx="46">
                  <c:v>346.27744245999935</c:v>
                </c:pt>
                <c:pt idx="47">
                  <c:v>349.03215649999936</c:v>
                </c:pt>
                <c:pt idx="48">
                  <c:v>371.74862711999924</c:v>
                </c:pt>
                <c:pt idx="49">
                  <c:v>372.82107134999922</c:v>
                </c:pt>
                <c:pt idx="50">
                  <c:v>374.56676005999918</c:v>
                </c:pt>
                <c:pt idx="51">
                  <c:v>382.42777123999917</c:v>
                </c:pt>
                <c:pt idx="52">
                  <c:v>385.67149213999915</c:v>
                </c:pt>
                <c:pt idx="53">
                  <c:v>400.37500367999905</c:v>
                </c:pt>
                <c:pt idx="54">
                  <c:v>494.29770081999936</c:v>
                </c:pt>
                <c:pt idx="55">
                  <c:v>497.43441069999938</c:v>
                </c:pt>
                <c:pt idx="56">
                  <c:v>503.6280820299994</c:v>
                </c:pt>
                <c:pt idx="57">
                  <c:v>510.47091365999938</c:v>
                </c:pt>
                <c:pt idx="58">
                  <c:v>510.5050342899994</c:v>
                </c:pt>
                <c:pt idx="59">
                  <c:v>541.65055429999927</c:v>
                </c:pt>
                <c:pt idx="60">
                  <c:v>545.3309576799993</c:v>
                </c:pt>
                <c:pt idx="61">
                  <c:v>548.60155221999923</c:v>
                </c:pt>
                <c:pt idx="62">
                  <c:v>551.59588887999928</c:v>
                </c:pt>
                <c:pt idx="63">
                  <c:v>558.2814589199993</c:v>
                </c:pt>
                <c:pt idx="64">
                  <c:v>560.93110027999933</c:v>
                </c:pt>
                <c:pt idx="65">
                  <c:v>561.02758359999928</c:v>
                </c:pt>
                <c:pt idx="66">
                  <c:v>566.3843391799993</c:v>
                </c:pt>
                <c:pt idx="67">
                  <c:v>566.94908535999934</c:v>
                </c:pt>
                <c:pt idx="68">
                  <c:v>566.99590350999938</c:v>
                </c:pt>
                <c:pt idx="69">
                  <c:v>574.43830418999937</c:v>
                </c:pt>
                <c:pt idx="70">
                  <c:v>575.52866601999938</c:v>
                </c:pt>
                <c:pt idx="71">
                  <c:v>576.91154349999931</c:v>
                </c:pt>
                <c:pt idx="72">
                  <c:v>608.4756851399992</c:v>
                </c:pt>
                <c:pt idx="73">
                  <c:v>608.91586206999921</c:v>
                </c:pt>
                <c:pt idx="74">
                  <c:v>609.92300423999916</c:v>
                </c:pt>
                <c:pt idx="75">
                  <c:v>612.62835564999909</c:v>
                </c:pt>
                <c:pt idx="76">
                  <c:v>617.01019775999907</c:v>
                </c:pt>
                <c:pt idx="77">
                  <c:v>621.52670612999907</c:v>
                </c:pt>
                <c:pt idx="78">
                  <c:v>622.71304961999908</c:v>
                </c:pt>
                <c:pt idx="79">
                  <c:v>637.12769601999901</c:v>
                </c:pt>
                <c:pt idx="80">
                  <c:v>645.100850699999</c:v>
                </c:pt>
                <c:pt idx="81">
                  <c:v>650.32650435999903</c:v>
                </c:pt>
                <c:pt idx="82">
                  <c:v>660.40050630999906</c:v>
                </c:pt>
                <c:pt idx="83">
                  <c:v>660.95031291999908</c:v>
                </c:pt>
                <c:pt idx="84">
                  <c:v>664.78225758999906</c:v>
                </c:pt>
                <c:pt idx="85">
                  <c:v>667.24863391999907</c:v>
                </c:pt>
                <c:pt idx="86">
                  <c:v>668.01766873999907</c:v>
                </c:pt>
                <c:pt idx="87">
                  <c:v>673.33151032999911</c:v>
                </c:pt>
                <c:pt idx="88">
                  <c:v>676.18971525999916</c:v>
                </c:pt>
                <c:pt idx="89">
                  <c:v>694.50222399999905</c:v>
                </c:pt>
                <c:pt idx="90">
                  <c:v>695.15588932999901</c:v>
                </c:pt>
                <c:pt idx="91">
                  <c:v>697.62601842999902</c:v>
                </c:pt>
                <c:pt idx="92">
                  <c:v>699.45952674999899</c:v>
                </c:pt>
                <c:pt idx="93">
                  <c:v>704.15498233999904</c:v>
                </c:pt>
                <c:pt idx="94">
                  <c:v>707.91850344999898</c:v>
                </c:pt>
                <c:pt idx="95">
                  <c:v>739.33775910999896</c:v>
                </c:pt>
                <c:pt idx="96">
                  <c:v>739.52854226999898</c:v>
                </c:pt>
                <c:pt idx="97">
                  <c:v>740.39826738999898</c:v>
                </c:pt>
                <c:pt idx="98">
                  <c:v>740.66354068999897</c:v>
                </c:pt>
                <c:pt idx="99">
                  <c:v>749.51462541999899</c:v>
                </c:pt>
                <c:pt idx="100">
                  <c:v>754.51379394999901</c:v>
                </c:pt>
                <c:pt idx="101">
                  <c:v>754.52546616999905</c:v>
                </c:pt>
                <c:pt idx="102">
                  <c:v>754.56298934999904</c:v>
                </c:pt>
                <c:pt idx="103">
                  <c:v>759.34915137999906</c:v>
                </c:pt>
                <c:pt idx="104">
                  <c:v>760.44006881999906</c:v>
                </c:pt>
                <c:pt idx="105">
                  <c:v>766.17832736999901</c:v>
                </c:pt>
                <c:pt idx="106">
                  <c:v>766.42004295999902</c:v>
                </c:pt>
                <c:pt idx="107">
                  <c:v>770.87739732999898</c:v>
                </c:pt>
                <c:pt idx="108">
                  <c:v>771.81588692999901</c:v>
                </c:pt>
                <c:pt idx="109">
                  <c:v>772.30835753999907</c:v>
                </c:pt>
                <c:pt idx="110">
                  <c:v>772.40357134999908</c:v>
                </c:pt>
                <c:pt idx="111">
                  <c:v>774.07030367999903</c:v>
                </c:pt>
                <c:pt idx="112">
                  <c:v>775.25109040999905</c:v>
                </c:pt>
                <c:pt idx="113">
                  <c:v>775.34653714999911</c:v>
                </c:pt>
                <c:pt idx="114">
                  <c:v>775.72181364999915</c:v>
                </c:pt>
                <c:pt idx="115">
                  <c:v>776.82105403999913</c:v>
                </c:pt>
                <c:pt idx="116">
                  <c:v>777.27360118999911</c:v>
                </c:pt>
                <c:pt idx="117">
                  <c:v>778.40716699999916</c:v>
                </c:pt>
                <c:pt idx="118">
                  <c:v>778.6976031899992</c:v>
                </c:pt>
                <c:pt idx="119">
                  <c:v>778.90601675999915</c:v>
                </c:pt>
                <c:pt idx="120">
                  <c:v>779.06625511999914</c:v>
                </c:pt>
                <c:pt idx="121">
                  <c:v>780.87904507999917</c:v>
                </c:pt>
                <c:pt idx="122">
                  <c:v>781.06509286999915</c:v>
                </c:pt>
                <c:pt idx="123">
                  <c:v>782.1257274599991</c:v>
                </c:pt>
                <c:pt idx="124">
                  <c:v>805.34342123999909</c:v>
                </c:pt>
                <c:pt idx="125">
                  <c:v>808.19614146999913</c:v>
                </c:pt>
                <c:pt idx="126">
                  <c:v>808.30200087999913</c:v>
                </c:pt>
                <c:pt idx="127">
                  <c:v>808.49685967999915</c:v>
                </c:pt>
                <c:pt idx="128">
                  <c:v>808.54926562999913</c:v>
                </c:pt>
                <c:pt idx="129">
                  <c:v>813.05854394999915</c:v>
                </c:pt>
                <c:pt idx="130">
                  <c:v>813.30630641999915</c:v>
                </c:pt>
                <c:pt idx="131">
                  <c:v>814.7423088799992</c:v>
                </c:pt>
                <c:pt idx="132">
                  <c:v>815.22793215999923</c:v>
                </c:pt>
                <c:pt idx="133">
                  <c:v>816.74326009999925</c:v>
                </c:pt>
                <c:pt idx="134">
                  <c:v>832.3263824499993</c:v>
                </c:pt>
                <c:pt idx="135">
                  <c:v>846.14134444999934</c:v>
                </c:pt>
                <c:pt idx="136">
                  <c:v>847.80144514999938</c:v>
                </c:pt>
                <c:pt idx="137">
                  <c:v>848.01726593999933</c:v>
                </c:pt>
                <c:pt idx="138">
                  <c:v>850.39852554999936</c:v>
                </c:pt>
                <c:pt idx="139">
                  <c:v>850.61720147999938</c:v>
                </c:pt>
                <c:pt idx="140">
                  <c:v>851.29290777999938</c:v>
                </c:pt>
                <c:pt idx="141">
                  <c:v>851.44835574999934</c:v>
                </c:pt>
                <c:pt idx="142">
                  <c:v>851.69926750999934</c:v>
                </c:pt>
                <c:pt idx="143">
                  <c:v>852.16820976999929</c:v>
                </c:pt>
                <c:pt idx="144">
                  <c:v>853.01329841999927</c:v>
                </c:pt>
                <c:pt idx="145">
                  <c:v>853.23511569999926</c:v>
                </c:pt>
                <c:pt idx="146">
                  <c:v>853.43036316999928</c:v>
                </c:pt>
                <c:pt idx="147">
                  <c:v>853.62064334999923</c:v>
                </c:pt>
                <c:pt idx="148">
                  <c:v>854.39498435999917</c:v>
                </c:pt>
                <c:pt idx="149">
                  <c:v>854.59471528999916</c:v>
                </c:pt>
                <c:pt idx="150">
                  <c:v>866.56517147999909</c:v>
                </c:pt>
                <c:pt idx="151">
                  <c:v>880.73261682999896</c:v>
                </c:pt>
                <c:pt idx="152">
                  <c:v>880.84600411999895</c:v>
                </c:pt>
                <c:pt idx="153">
                  <c:v>882.71962468999891</c:v>
                </c:pt>
                <c:pt idx="154">
                  <c:v>883.18367778999891</c:v>
                </c:pt>
                <c:pt idx="155">
                  <c:v>884.08445378999886</c:v>
                </c:pt>
                <c:pt idx="156">
                  <c:v>884.15705495999885</c:v>
                </c:pt>
                <c:pt idx="157">
                  <c:v>884.48957351999888</c:v>
                </c:pt>
                <c:pt idx="158">
                  <c:v>884.77147181999885</c:v>
                </c:pt>
                <c:pt idx="159">
                  <c:v>884.91185743999881</c:v>
                </c:pt>
                <c:pt idx="160">
                  <c:v>884.98328169999877</c:v>
                </c:pt>
                <c:pt idx="161">
                  <c:v>885.57072420999873</c:v>
                </c:pt>
                <c:pt idx="162">
                  <c:v>886.48980955999878</c:v>
                </c:pt>
                <c:pt idx="163">
                  <c:v>887.22764681999877</c:v>
                </c:pt>
                <c:pt idx="164">
                  <c:v>887.93424797999876</c:v>
                </c:pt>
                <c:pt idx="165">
                  <c:v>888.18900232999874</c:v>
                </c:pt>
                <c:pt idx="166">
                  <c:v>893.6406629099987</c:v>
                </c:pt>
                <c:pt idx="167">
                  <c:v>893.75239562999866</c:v>
                </c:pt>
                <c:pt idx="168">
                  <c:v>896.43204178999861</c:v>
                </c:pt>
                <c:pt idx="169">
                  <c:v>896.63176636999856</c:v>
                </c:pt>
                <c:pt idx="170">
                  <c:v>896.73897323999859</c:v>
                </c:pt>
                <c:pt idx="171">
                  <c:v>896.93669119999856</c:v>
                </c:pt>
                <c:pt idx="172">
                  <c:v>897.25309759999857</c:v>
                </c:pt>
                <c:pt idx="173">
                  <c:v>897.58267291999857</c:v>
                </c:pt>
                <c:pt idx="174">
                  <c:v>899.61945100999856</c:v>
                </c:pt>
                <c:pt idx="175">
                  <c:v>920.28256650999856</c:v>
                </c:pt>
                <c:pt idx="176">
                  <c:v>920.33727188999853</c:v>
                </c:pt>
                <c:pt idx="177">
                  <c:v>920.44968154999856</c:v>
                </c:pt>
                <c:pt idx="178">
                  <c:v>923.12292710999861</c:v>
                </c:pt>
                <c:pt idx="179">
                  <c:v>923.52456819999861</c:v>
                </c:pt>
                <c:pt idx="180">
                  <c:v>923.69525318999865</c:v>
                </c:pt>
                <c:pt idx="181">
                  <c:v>924.13223448999861</c:v>
                </c:pt>
                <c:pt idx="182">
                  <c:v>924.89865013999861</c:v>
                </c:pt>
                <c:pt idx="183">
                  <c:v>925.15595121999866</c:v>
                </c:pt>
                <c:pt idx="184">
                  <c:v>925.20712281999863</c:v>
                </c:pt>
                <c:pt idx="185">
                  <c:v>925.37649676999865</c:v>
                </c:pt>
                <c:pt idx="186">
                  <c:v>926.0991988099986</c:v>
                </c:pt>
                <c:pt idx="187">
                  <c:v>926.86134289999859</c:v>
                </c:pt>
                <c:pt idx="188">
                  <c:v>928.22777761999862</c:v>
                </c:pt>
                <c:pt idx="189">
                  <c:v>928.42217488999859</c:v>
                </c:pt>
                <c:pt idx="190">
                  <c:v>928.7620253899986</c:v>
                </c:pt>
                <c:pt idx="191">
                  <c:v>929.75897224999858</c:v>
                </c:pt>
                <c:pt idx="192">
                  <c:v>930.16650115999857</c:v>
                </c:pt>
                <c:pt idx="193">
                  <c:v>931.81122802999857</c:v>
                </c:pt>
                <c:pt idx="194">
                  <c:v>934.6949568999986</c:v>
                </c:pt>
                <c:pt idx="195">
                  <c:v>935.0189558099986</c:v>
                </c:pt>
                <c:pt idx="196">
                  <c:v>936.23087448999866</c:v>
                </c:pt>
                <c:pt idx="197">
                  <c:v>936.3753678399986</c:v>
                </c:pt>
                <c:pt idx="198">
                  <c:v>936.71484655999859</c:v>
                </c:pt>
                <c:pt idx="199">
                  <c:v>938.25365464999857</c:v>
                </c:pt>
                <c:pt idx="200">
                  <c:v>938.46176709999861</c:v>
                </c:pt>
                <c:pt idx="201">
                  <c:v>938.7111744899986</c:v>
                </c:pt>
                <c:pt idx="202">
                  <c:v>938.92281538999862</c:v>
                </c:pt>
                <c:pt idx="203">
                  <c:v>938.98686392999866</c:v>
                </c:pt>
                <c:pt idx="204">
                  <c:v>939.20205761999864</c:v>
                </c:pt>
                <c:pt idx="205">
                  <c:v>939.7023579499986</c:v>
                </c:pt>
                <c:pt idx="206">
                  <c:v>939.90021802999865</c:v>
                </c:pt>
                <c:pt idx="207">
                  <c:v>940.13177116999861</c:v>
                </c:pt>
                <c:pt idx="208">
                  <c:v>941.4025850399986</c:v>
                </c:pt>
                <c:pt idx="209">
                  <c:v>941.50991301999863</c:v>
                </c:pt>
                <c:pt idx="210">
                  <c:v>944.44021859999862</c:v>
                </c:pt>
                <c:pt idx="211">
                  <c:v>944.59537068999862</c:v>
                </c:pt>
                <c:pt idx="212">
                  <c:v>945.20788422999863</c:v>
                </c:pt>
                <c:pt idx="213">
                  <c:v>946.05301999999858</c:v>
                </c:pt>
                <c:pt idx="214">
                  <c:v>946.34062607999863</c:v>
                </c:pt>
                <c:pt idx="215">
                  <c:v>946.43684622999865</c:v>
                </c:pt>
                <c:pt idx="216">
                  <c:v>947.8947765399987</c:v>
                </c:pt>
                <c:pt idx="217">
                  <c:v>948.08441949999872</c:v>
                </c:pt>
                <c:pt idx="218">
                  <c:v>948.13109000999873</c:v>
                </c:pt>
                <c:pt idx="219">
                  <c:v>948.50762132999876</c:v>
                </c:pt>
                <c:pt idx="220">
                  <c:v>948.53769361999878</c:v>
                </c:pt>
                <c:pt idx="221">
                  <c:v>948.66892264999876</c:v>
                </c:pt>
                <c:pt idx="222">
                  <c:v>948.68594442999881</c:v>
                </c:pt>
                <c:pt idx="223">
                  <c:v>950.17159284999877</c:v>
                </c:pt>
                <c:pt idx="224">
                  <c:v>950.34680608999872</c:v>
                </c:pt>
                <c:pt idx="225">
                  <c:v>954.23549508999872</c:v>
                </c:pt>
                <c:pt idx="226">
                  <c:v>955.01019417999873</c:v>
                </c:pt>
                <c:pt idx="227">
                  <c:v>957.1330289799987</c:v>
                </c:pt>
                <c:pt idx="228">
                  <c:v>957.15482879999865</c:v>
                </c:pt>
                <c:pt idx="229">
                  <c:v>957.4164997599986</c:v>
                </c:pt>
                <c:pt idx="230">
                  <c:v>957.67882263999866</c:v>
                </c:pt>
                <c:pt idx="231">
                  <c:v>958.0723242699986</c:v>
                </c:pt>
                <c:pt idx="232">
                  <c:v>958.69286097999861</c:v>
                </c:pt>
                <c:pt idx="233">
                  <c:v>959.07238218999862</c:v>
                </c:pt>
                <c:pt idx="234">
                  <c:v>959.33090976999858</c:v>
                </c:pt>
                <c:pt idx="235">
                  <c:v>959.51595850999854</c:v>
                </c:pt>
                <c:pt idx="236">
                  <c:v>959.76459542999851</c:v>
                </c:pt>
                <c:pt idx="237">
                  <c:v>959.79705838999848</c:v>
                </c:pt>
                <c:pt idx="238">
                  <c:v>960.00612652999848</c:v>
                </c:pt>
                <c:pt idx="239">
                  <c:v>960.12349817999848</c:v>
                </c:pt>
                <c:pt idx="240">
                  <c:v>960.26445065999849</c:v>
                </c:pt>
                <c:pt idx="241">
                  <c:v>967.74010866999845</c:v>
                </c:pt>
                <c:pt idx="242">
                  <c:v>968.98629021999841</c:v>
                </c:pt>
                <c:pt idx="243">
                  <c:v>969.12830787999837</c:v>
                </c:pt>
                <c:pt idx="244">
                  <c:v>969.35154322999836</c:v>
                </c:pt>
                <c:pt idx="245">
                  <c:v>969.38074800999834</c:v>
                </c:pt>
                <c:pt idx="246">
                  <c:v>969.71517443999835</c:v>
                </c:pt>
                <c:pt idx="247">
                  <c:v>969.78549956999836</c:v>
                </c:pt>
                <c:pt idx="248">
                  <c:v>969.84161571999834</c:v>
                </c:pt>
                <c:pt idx="249">
                  <c:v>969.8984791899984</c:v>
                </c:pt>
                <c:pt idx="250">
                  <c:v>970.17889878999836</c:v>
                </c:pt>
                <c:pt idx="251">
                  <c:v>970.37163740999836</c:v>
                </c:pt>
                <c:pt idx="252">
                  <c:v>970.55468716999837</c:v>
                </c:pt>
                <c:pt idx="253">
                  <c:v>970.65190071999837</c:v>
                </c:pt>
                <c:pt idx="254">
                  <c:v>972.78493464999838</c:v>
                </c:pt>
                <c:pt idx="255">
                  <c:v>973.37361576999842</c:v>
                </c:pt>
                <c:pt idx="256">
                  <c:v>973.97943808999844</c:v>
                </c:pt>
                <c:pt idx="257">
                  <c:v>974.23259661999839</c:v>
                </c:pt>
                <c:pt idx="258">
                  <c:v>974.38061857999844</c:v>
                </c:pt>
                <c:pt idx="259">
                  <c:v>974.47900531999846</c:v>
                </c:pt>
                <c:pt idx="260">
                  <c:v>974.59478712999851</c:v>
                </c:pt>
                <c:pt idx="261">
                  <c:v>978.5588952499985</c:v>
                </c:pt>
                <c:pt idx="262">
                  <c:v>978.68208562999848</c:v>
                </c:pt>
                <c:pt idx="263">
                  <c:v>979.00702890999844</c:v>
                </c:pt>
                <c:pt idx="264">
                  <c:v>979.31161051999845</c:v>
                </c:pt>
                <c:pt idx="265">
                  <c:v>983.48593031999849</c:v>
                </c:pt>
                <c:pt idx="266">
                  <c:v>983.8680401799985</c:v>
                </c:pt>
                <c:pt idx="267">
                  <c:v>988.35916800999848</c:v>
                </c:pt>
                <c:pt idx="268">
                  <c:v>988.72701694999853</c:v>
                </c:pt>
                <c:pt idx="269">
                  <c:v>989.08546006999848</c:v>
                </c:pt>
                <c:pt idx="270">
                  <c:v>989.94913151999845</c:v>
                </c:pt>
                <c:pt idx="271">
                  <c:v>990.58549180999842</c:v>
                </c:pt>
                <c:pt idx="272">
                  <c:v>990.71132450999846</c:v>
                </c:pt>
                <c:pt idx="273">
                  <c:v>991.0612498599985</c:v>
                </c:pt>
                <c:pt idx="274">
                  <c:v>991.44774450999853</c:v>
                </c:pt>
                <c:pt idx="275">
                  <c:v>991.63519386999849</c:v>
                </c:pt>
                <c:pt idx="276">
                  <c:v>991.70245644999852</c:v>
                </c:pt>
                <c:pt idx="277">
                  <c:v>992.81187313999851</c:v>
                </c:pt>
                <c:pt idx="278">
                  <c:v>992.91473529999848</c:v>
                </c:pt>
                <c:pt idx="279">
                  <c:v>992.98838406999846</c:v>
                </c:pt>
                <c:pt idx="280">
                  <c:v>993.12447245999851</c:v>
                </c:pt>
                <c:pt idx="281">
                  <c:v>993.32810048999852</c:v>
                </c:pt>
                <c:pt idx="282">
                  <c:v>993.51179286999854</c:v>
                </c:pt>
                <c:pt idx="283">
                  <c:v>993.74799665999853</c:v>
                </c:pt>
                <c:pt idx="284">
                  <c:v>994.03823528999851</c:v>
                </c:pt>
                <c:pt idx="285">
                  <c:v>994.92153795999855</c:v>
                </c:pt>
                <c:pt idx="286">
                  <c:v>995.06466193999859</c:v>
                </c:pt>
              </c:numCache>
            </c:numRef>
          </c:xVal>
          <c:yVal>
            <c:numRef>
              <c:f>Next_to_DH_W_D!$G$2:$G$288</c:f>
              <c:numCache>
                <c:formatCode>General</c:formatCode>
                <c:ptCount val="287"/>
                <c:pt idx="0">
                  <c:v>1.9399030823796797</c:v>
                </c:pt>
                <c:pt idx="1">
                  <c:v>2.3505333889258737</c:v>
                </c:pt>
                <c:pt idx="2">
                  <c:v>2.3990091744874644</c:v>
                </c:pt>
                <c:pt idx="3">
                  <c:v>2.4694705556477379</c:v>
                </c:pt>
                <c:pt idx="4">
                  <c:v>2.4969422508406143</c:v>
                </c:pt>
                <c:pt idx="5">
                  <c:v>2.5450938857182193</c:v>
                </c:pt>
                <c:pt idx="6">
                  <c:v>2.554039736021239</c:v>
                </c:pt>
                <c:pt idx="7">
                  <c:v>2.5792995947767214</c:v>
                </c:pt>
                <c:pt idx="8">
                  <c:v>2.5876808639185942</c:v>
                </c:pt>
                <c:pt idx="9">
                  <c:v>2.6226171825995368</c:v>
                </c:pt>
                <c:pt idx="10">
                  <c:v>2.6247940110895427</c:v>
                </c:pt>
                <c:pt idx="11">
                  <c:v>2.6784215033261409</c:v>
                </c:pt>
                <c:pt idx="12">
                  <c:v>2.7062846709534156</c:v>
                </c:pt>
                <c:pt idx="13">
                  <c:v>2.714091733640692</c:v>
                </c:pt>
                <c:pt idx="14">
                  <c:v>2.7814461650037043</c:v>
                </c:pt>
                <c:pt idx="15">
                  <c:v>2.7961803876321132</c:v>
                </c:pt>
                <c:pt idx="16">
                  <c:v>2.8003117012955139</c:v>
                </c:pt>
                <c:pt idx="17">
                  <c:v>2.8021739816938047</c:v>
                </c:pt>
                <c:pt idx="18">
                  <c:v>2.8999062788018501</c:v>
                </c:pt>
                <c:pt idx="19">
                  <c:v>2.9431345903248518</c:v>
                </c:pt>
                <c:pt idx="20">
                  <c:v>2.9526281632531242</c:v>
                </c:pt>
                <c:pt idx="21">
                  <c:v>2.9622176494873691</c:v>
                </c:pt>
                <c:pt idx="22">
                  <c:v>2.9714701780673418</c:v>
                </c:pt>
                <c:pt idx="23">
                  <c:v>3.0279862013929346</c:v>
                </c:pt>
                <c:pt idx="24">
                  <c:v>3.0300428987758306</c:v>
                </c:pt>
                <c:pt idx="25">
                  <c:v>3.0380611840485865</c:v>
                </c:pt>
                <c:pt idx="26">
                  <c:v>3.1137356699675305</c:v>
                </c:pt>
                <c:pt idx="27">
                  <c:v>3.1313059680640198</c:v>
                </c:pt>
                <c:pt idx="28">
                  <c:v>3.1337258378910628</c:v>
                </c:pt>
                <c:pt idx="29">
                  <c:v>3.1739897461451076</c:v>
                </c:pt>
                <c:pt idx="30">
                  <c:v>3.1967827537895661</c:v>
                </c:pt>
                <c:pt idx="31">
                  <c:v>3.197017114655849</c:v>
                </c:pt>
                <c:pt idx="32">
                  <c:v>3.2029475123892257</c:v>
                </c:pt>
                <c:pt idx="33">
                  <c:v>3.2153443357952529</c:v>
                </c:pt>
                <c:pt idx="34">
                  <c:v>3.2309449121009064</c:v>
                </c:pt>
                <c:pt idx="35">
                  <c:v>3.2494539365409234</c:v>
                </c:pt>
                <c:pt idx="36">
                  <c:v>3.281429249730742</c:v>
                </c:pt>
                <c:pt idx="37">
                  <c:v>3.2868878983151588</c:v>
                </c:pt>
                <c:pt idx="38">
                  <c:v>3.2961419371460479</c:v>
                </c:pt>
                <c:pt idx="39">
                  <c:v>3.3575118581008585</c:v>
                </c:pt>
                <c:pt idx="40">
                  <c:v>3.3960625683312951</c:v>
                </c:pt>
                <c:pt idx="41">
                  <c:v>3.3972916909470481</c:v>
                </c:pt>
                <c:pt idx="42">
                  <c:v>3.4023130249156712</c:v>
                </c:pt>
                <c:pt idx="43">
                  <c:v>3.4042949813333196</c:v>
                </c:pt>
                <c:pt idx="44">
                  <c:v>3.4099346778853112</c:v>
                </c:pt>
                <c:pt idx="45">
                  <c:v>3.420461690484963</c:v>
                </c:pt>
                <c:pt idx="46">
                  <c:v>3.4259600653365405</c:v>
                </c:pt>
                <c:pt idx="47">
                  <c:v>3.4327243444099995</c:v>
                </c:pt>
                <c:pt idx="48">
                  <c:v>3.4566280375550416</c:v>
                </c:pt>
                <c:pt idx="49">
                  <c:v>3.4847530290666398</c:v>
                </c:pt>
                <c:pt idx="50">
                  <c:v>3.4980152574962324</c:v>
                </c:pt>
                <c:pt idx="51">
                  <c:v>3.5237112522471579</c:v>
                </c:pt>
                <c:pt idx="52">
                  <c:v>3.5254059074574196</c:v>
                </c:pt>
                <c:pt idx="53">
                  <c:v>3.5482049835558667</c:v>
                </c:pt>
                <c:pt idx="54">
                  <c:v>3.6975083715625372</c:v>
                </c:pt>
                <c:pt idx="55">
                  <c:v>3.7164301841263194</c:v>
                </c:pt>
                <c:pt idx="56">
                  <c:v>3.7484652482740302</c:v>
                </c:pt>
                <c:pt idx="57">
                  <c:v>3.8025778062505093</c:v>
                </c:pt>
                <c:pt idx="58">
                  <c:v>3.8277162125376925</c:v>
                </c:pt>
                <c:pt idx="59">
                  <c:v>3.9409511355035938</c:v>
                </c:pt>
                <c:pt idx="60">
                  <c:v>3.9451221485126671</c:v>
                </c:pt>
                <c:pt idx="61">
                  <c:v>3.9901423482459433</c:v>
                </c:pt>
                <c:pt idx="62">
                  <c:v>4.0057946283161954</c:v>
                </c:pt>
                <c:pt idx="63">
                  <c:v>4.0246733729532274</c:v>
                </c:pt>
                <c:pt idx="64">
                  <c:v>4.0380997192777519</c:v>
                </c:pt>
                <c:pt idx="65">
                  <c:v>4.0568457556203539</c:v>
                </c:pt>
                <c:pt idx="66">
                  <c:v>4.0705220542250773</c:v>
                </c:pt>
                <c:pt idx="67">
                  <c:v>4.0766783336158978</c:v>
                </c:pt>
                <c:pt idx="68">
                  <c:v>4.0923925240254055</c:v>
                </c:pt>
                <c:pt idx="69">
                  <c:v>4.1029573180676229</c:v>
                </c:pt>
                <c:pt idx="70">
                  <c:v>4.1801490615124512</c:v>
                </c:pt>
                <c:pt idx="71">
                  <c:v>4.2178688506520494</c:v>
                </c:pt>
                <c:pt idx="72">
                  <c:v>4.2638228092079018</c:v>
                </c:pt>
                <c:pt idx="73">
                  <c:v>4.3268120183237233</c:v>
                </c:pt>
                <c:pt idx="74">
                  <c:v>4.3461020393929086</c:v>
                </c:pt>
                <c:pt idx="75">
                  <c:v>4.4075274090129328</c:v>
                </c:pt>
                <c:pt idx="76">
                  <c:v>4.4400408810384979</c:v>
                </c:pt>
                <c:pt idx="77">
                  <c:v>4.4952735529708425</c:v>
                </c:pt>
                <c:pt idx="78">
                  <c:v>4.5506304384588496</c:v>
                </c:pt>
                <c:pt idx="79">
                  <c:v>4.5576726958518563</c:v>
                </c:pt>
                <c:pt idx="80">
                  <c:v>4.5744294452295025</c:v>
                </c:pt>
                <c:pt idx="81">
                  <c:v>4.6166710885682489</c:v>
                </c:pt>
                <c:pt idx="82">
                  <c:v>4.6204242578117869</c:v>
                </c:pt>
                <c:pt idx="83">
                  <c:v>4.6532189327485245</c:v>
                </c:pt>
                <c:pt idx="84">
                  <c:v>4.8218480954975922</c:v>
                </c:pt>
                <c:pt idx="85">
                  <c:v>4.8541690621416578</c:v>
                </c:pt>
                <c:pt idx="86">
                  <c:v>4.8794072086486864</c:v>
                </c:pt>
                <c:pt idx="87">
                  <c:v>4.8943157626941982</c:v>
                </c:pt>
                <c:pt idx="88">
                  <c:v>4.8988299215491953</c:v>
                </c:pt>
                <c:pt idx="89">
                  <c:v>5.0704828524332237</c:v>
                </c:pt>
                <c:pt idx="90">
                  <c:v>5.0864723818260718</c:v>
                </c:pt>
                <c:pt idx="91">
                  <c:v>5.1009402069571141</c:v>
                </c:pt>
                <c:pt idx="92">
                  <c:v>5.2074972103168369</c:v>
                </c:pt>
                <c:pt idx="93">
                  <c:v>5.2200876316309914</c:v>
                </c:pt>
                <c:pt idx="94">
                  <c:v>5.2358524856699242</c:v>
                </c:pt>
                <c:pt idx="95">
                  <c:v>5.2437394311282022</c:v>
                </c:pt>
                <c:pt idx="96">
                  <c:v>5.2443620543736937</c:v>
                </c:pt>
                <c:pt idx="97">
                  <c:v>5.3969110191969856</c:v>
                </c:pt>
                <c:pt idx="98">
                  <c:v>5.4814782641158395</c:v>
                </c:pt>
                <c:pt idx="99">
                  <c:v>5.5212062526368468</c:v>
                </c:pt>
                <c:pt idx="100">
                  <c:v>5.6630724941919492</c:v>
                </c:pt>
                <c:pt idx="101">
                  <c:v>5.6656496594033152</c:v>
                </c:pt>
                <c:pt idx="102">
                  <c:v>5.8005911375597696</c:v>
                </c:pt>
                <c:pt idx="103">
                  <c:v>5.8020004981583266</c:v>
                </c:pt>
                <c:pt idx="104">
                  <c:v>5.8812148074959731</c:v>
                </c:pt>
                <c:pt idx="105">
                  <c:v>5.8870791674150773</c:v>
                </c:pt>
                <c:pt idx="106">
                  <c:v>5.9142083386402176</c:v>
                </c:pt>
                <c:pt idx="107">
                  <c:v>6.2332035930890255</c:v>
                </c:pt>
                <c:pt idx="108">
                  <c:v>6.585629232275144</c:v>
                </c:pt>
                <c:pt idx="109">
                  <c:v>6.5878855737447974</c:v>
                </c:pt>
                <c:pt idx="110">
                  <c:v>6.7596232724057641</c:v>
                </c:pt>
                <c:pt idx="111">
                  <c:v>6.7877186332588204</c:v>
                </c:pt>
                <c:pt idx="112">
                  <c:v>6.8648809749420385</c:v>
                </c:pt>
                <c:pt idx="113">
                  <c:v>6.9967298402187517</c:v>
                </c:pt>
                <c:pt idx="114">
                  <c:v>7.0168038927905156</c:v>
                </c:pt>
                <c:pt idx="115">
                  <c:v>7.0886294313768907</c:v>
                </c:pt>
                <c:pt idx="116">
                  <c:v>7.1073968458842334</c:v>
                </c:pt>
                <c:pt idx="117">
                  <c:v>7.1644238253249677</c:v>
                </c:pt>
                <c:pt idx="118">
                  <c:v>7.2229292613422134</c:v>
                </c:pt>
                <c:pt idx="119">
                  <c:v>7.2586854420254285</c:v>
                </c:pt>
                <c:pt idx="120">
                  <c:v>7.2596731122512788</c:v>
                </c:pt>
                <c:pt idx="121">
                  <c:v>7.3280484403422195</c:v>
                </c:pt>
                <c:pt idx="122">
                  <c:v>7.3450101680340705</c:v>
                </c:pt>
                <c:pt idx="123">
                  <c:v>7.4074683860941777</c:v>
                </c:pt>
                <c:pt idx="124">
                  <c:v>7.4569404067496361</c:v>
                </c:pt>
                <c:pt idx="125">
                  <c:v>7.4995817585419786</c:v>
                </c:pt>
                <c:pt idx="126">
                  <c:v>7.5881078659427628</c:v>
                </c:pt>
                <c:pt idx="127">
                  <c:v>7.5981404310839817</c:v>
                </c:pt>
                <c:pt idx="128">
                  <c:v>7.6265457020288867</c:v>
                </c:pt>
                <c:pt idx="129">
                  <c:v>7.6374241824932367</c:v>
                </c:pt>
                <c:pt idx="130">
                  <c:v>7.6530380467802894</c:v>
                </c:pt>
                <c:pt idx="131">
                  <c:v>7.700430154391003</c:v>
                </c:pt>
                <c:pt idx="132">
                  <c:v>7.7100122350247871</c:v>
                </c:pt>
                <c:pt idx="133">
                  <c:v>7.718338059645995</c:v>
                </c:pt>
                <c:pt idx="134">
                  <c:v>7.7835287297972222</c:v>
                </c:pt>
                <c:pt idx="135">
                  <c:v>7.8569470674197577</c:v>
                </c:pt>
                <c:pt idx="136">
                  <c:v>7.9675271887875239</c:v>
                </c:pt>
                <c:pt idx="137">
                  <c:v>8.0063616491731864</c:v>
                </c:pt>
                <c:pt idx="138">
                  <c:v>8.0373697896116454</c:v>
                </c:pt>
                <c:pt idx="139">
                  <c:v>8.045690968682873</c:v>
                </c:pt>
                <c:pt idx="140">
                  <c:v>8.0690732346126843</c:v>
                </c:pt>
                <c:pt idx="141">
                  <c:v>8.1488186626017693</c:v>
                </c:pt>
                <c:pt idx="142">
                  <c:v>8.1556844243401798</c:v>
                </c:pt>
                <c:pt idx="143">
                  <c:v>8.1868467323687142</c:v>
                </c:pt>
                <c:pt idx="144">
                  <c:v>8.2333613214773944</c:v>
                </c:pt>
                <c:pt idx="145">
                  <c:v>8.3298365510791577</c:v>
                </c:pt>
                <c:pt idx="146">
                  <c:v>8.4053141243160798</c:v>
                </c:pt>
                <c:pt idx="147">
                  <c:v>8.4299706628827042</c:v>
                </c:pt>
                <c:pt idx="148">
                  <c:v>8.472220375766021</c:v>
                </c:pt>
                <c:pt idx="149">
                  <c:v>8.5165359615786524</c:v>
                </c:pt>
                <c:pt idx="150">
                  <c:v>8.7681481064535838</c:v>
                </c:pt>
                <c:pt idx="151">
                  <c:v>8.8269486273824445</c:v>
                </c:pt>
                <c:pt idx="152">
                  <c:v>8.8472889753888655</c:v>
                </c:pt>
                <c:pt idx="153">
                  <c:v>8.8604207754107964</c:v>
                </c:pt>
                <c:pt idx="154">
                  <c:v>8.9178695480900565</c:v>
                </c:pt>
                <c:pt idx="155">
                  <c:v>8.92520855371483</c:v>
                </c:pt>
                <c:pt idx="156">
                  <c:v>8.9938445160068472</c:v>
                </c:pt>
                <c:pt idx="157">
                  <c:v>9.0096531358942169</c:v>
                </c:pt>
                <c:pt idx="158">
                  <c:v>9.1469767895846452</c:v>
                </c:pt>
                <c:pt idx="159">
                  <c:v>9.2241412679820076</c:v>
                </c:pt>
                <c:pt idx="160">
                  <c:v>9.2563327627864833</c:v>
                </c:pt>
                <c:pt idx="161">
                  <c:v>9.3320064390894846</c:v>
                </c:pt>
                <c:pt idx="162">
                  <c:v>9.3349294680721879</c:v>
                </c:pt>
                <c:pt idx="163">
                  <c:v>9.5207108481707188</c:v>
                </c:pt>
                <c:pt idx="164">
                  <c:v>9.5658621657185918</c:v>
                </c:pt>
                <c:pt idx="165">
                  <c:v>9.6009349942749935</c:v>
                </c:pt>
                <c:pt idx="166">
                  <c:v>9.673563034208156</c:v>
                </c:pt>
                <c:pt idx="167">
                  <c:v>9.6792349828564088</c:v>
                </c:pt>
                <c:pt idx="168">
                  <c:v>9.7034347203113978</c:v>
                </c:pt>
                <c:pt idx="169">
                  <c:v>9.7122638386528575</c:v>
                </c:pt>
                <c:pt idx="170">
                  <c:v>9.789438562778674</c:v>
                </c:pt>
                <c:pt idx="171">
                  <c:v>9.8088777379330647</c:v>
                </c:pt>
                <c:pt idx="172">
                  <c:v>9.8219025847788153</c:v>
                </c:pt>
                <c:pt idx="173">
                  <c:v>9.9342936942578692</c:v>
                </c:pt>
                <c:pt idx="174">
                  <c:v>9.9469474678332794</c:v>
                </c:pt>
                <c:pt idx="175">
                  <c:v>9.9841852827032778</c:v>
                </c:pt>
                <c:pt idx="176">
                  <c:v>10.004641103721061</c:v>
                </c:pt>
                <c:pt idx="177">
                  <c:v>10.053292708275427</c:v>
                </c:pt>
                <c:pt idx="178">
                  <c:v>10.061865353408161</c:v>
                </c:pt>
                <c:pt idx="179">
                  <c:v>10.190848441113037</c:v>
                </c:pt>
                <c:pt idx="180">
                  <c:v>10.263448055870469</c:v>
                </c:pt>
                <c:pt idx="181">
                  <c:v>10.311083414352218</c:v>
                </c:pt>
                <c:pt idx="182">
                  <c:v>10.332462120777622</c:v>
                </c:pt>
                <c:pt idx="183">
                  <c:v>10.348033377789752</c:v>
                </c:pt>
                <c:pt idx="184">
                  <c:v>10.409975706173368</c:v>
                </c:pt>
                <c:pt idx="185">
                  <c:v>10.673761853461881</c:v>
                </c:pt>
                <c:pt idx="186">
                  <c:v>10.755347474983273</c:v>
                </c:pt>
                <c:pt idx="187">
                  <c:v>10.838965826571481</c:v>
                </c:pt>
                <c:pt idx="188">
                  <c:v>10.930788137806058</c:v>
                </c:pt>
                <c:pt idx="189">
                  <c:v>10.936666175700774</c:v>
                </c:pt>
                <c:pt idx="190">
                  <c:v>10.959031372474957</c:v>
                </c:pt>
                <c:pt idx="191">
                  <c:v>10.968421582644808</c:v>
                </c:pt>
                <c:pt idx="192">
                  <c:v>10.990309087208098</c:v>
                </c:pt>
                <c:pt idx="193">
                  <c:v>11.049738951480849</c:v>
                </c:pt>
                <c:pt idx="194">
                  <c:v>11.139110248752372</c:v>
                </c:pt>
                <c:pt idx="195">
                  <c:v>11.276019211411421</c:v>
                </c:pt>
                <c:pt idx="196">
                  <c:v>11.310209932943719</c:v>
                </c:pt>
                <c:pt idx="197">
                  <c:v>11.44065930959065</c:v>
                </c:pt>
                <c:pt idx="198">
                  <c:v>11.466222909233194</c:v>
                </c:pt>
                <c:pt idx="199">
                  <c:v>11.482737611777114</c:v>
                </c:pt>
                <c:pt idx="200">
                  <c:v>11.565530565728674</c:v>
                </c:pt>
                <c:pt idx="201">
                  <c:v>11.672204021095926</c:v>
                </c:pt>
                <c:pt idx="202">
                  <c:v>11.733565757330647</c:v>
                </c:pt>
                <c:pt idx="203">
                  <c:v>11.859178346823517</c:v>
                </c:pt>
                <c:pt idx="204">
                  <c:v>11.987832240431787</c:v>
                </c:pt>
                <c:pt idx="205">
                  <c:v>12.114966579519784</c:v>
                </c:pt>
                <c:pt idx="206">
                  <c:v>12.150882793861403</c:v>
                </c:pt>
                <c:pt idx="207">
                  <c:v>12.214011221191614</c:v>
                </c:pt>
                <c:pt idx="208">
                  <c:v>12.345062803964867</c:v>
                </c:pt>
                <c:pt idx="209">
                  <c:v>12.37987303809501</c:v>
                </c:pt>
                <c:pt idx="210">
                  <c:v>12.432539191063547</c:v>
                </c:pt>
                <c:pt idx="211">
                  <c:v>12.509810083166652</c:v>
                </c:pt>
                <c:pt idx="212">
                  <c:v>12.514624607744004</c:v>
                </c:pt>
                <c:pt idx="213">
                  <c:v>12.602127150767597</c:v>
                </c:pt>
                <c:pt idx="214">
                  <c:v>12.670922913904297</c:v>
                </c:pt>
                <c:pt idx="215">
                  <c:v>12.671574053539526</c:v>
                </c:pt>
                <c:pt idx="216">
                  <c:v>12.694543481768955</c:v>
                </c:pt>
                <c:pt idx="217">
                  <c:v>12.856774209871434</c:v>
                </c:pt>
                <c:pt idx="218">
                  <c:v>12.991926363246513</c:v>
                </c:pt>
                <c:pt idx="219">
                  <c:v>13.011128457693491</c:v>
                </c:pt>
                <c:pt idx="220">
                  <c:v>13.023774113433996</c:v>
                </c:pt>
                <c:pt idx="221">
                  <c:v>13.141798514716447</c:v>
                </c:pt>
                <c:pt idx="222">
                  <c:v>13.153104114397044</c:v>
                </c:pt>
                <c:pt idx="223">
                  <c:v>13.163752313705803</c:v>
                </c:pt>
                <c:pt idx="224">
                  <c:v>13.213207731831643</c:v>
                </c:pt>
                <c:pt idx="225">
                  <c:v>13.250374231139133</c:v>
                </c:pt>
                <c:pt idx="226">
                  <c:v>13.341238936151063</c:v>
                </c:pt>
                <c:pt idx="227">
                  <c:v>13.707774898923942</c:v>
                </c:pt>
                <c:pt idx="228">
                  <c:v>13.968058968339189</c:v>
                </c:pt>
                <c:pt idx="229">
                  <c:v>14.093545925129943</c:v>
                </c:pt>
                <c:pt idx="230">
                  <c:v>14.22124671613723</c:v>
                </c:pt>
                <c:pt idx="231">
                  <c:v>14.239565536336913</c:v>
                </c:pt>
                <c:pt idx="232">
                  <c:v>14.417038988428645</c:v>
                </c:pt>
                <c:pt idx="233">
                  <c:v>14.468581164832642</c:v>
                </c:pt>
                <c:pt idx="234">
                  <c:v>14.613220567418688</c:v>
                </c:pt>
                <c:pt idx="235">
                  <c:v>14.621228647355039</c:v>
                </c:pt>
                <c:pt idx="236">
                  <c:v>14.811117882161728</c:v>
                </c:pt>
                <c:pt idx="237">
                  <c:v>14.816897389551091</c:v>
                </c:pt>
                <c:pt idx="238">
                  <c:v>14.935531668821371</c:v>
                </c:pt>
                <c:pt idx="239">
                  <c:v>14.976372376229524</c:v>
                </c:pt>
                <c:pt idx="240">
                  <c:v>15.016020543939486</c:v>
                </c:pt>
                <c:pt idx="241">
                  <c:v>15.033908911802897</c:v>
                </c:pt>
                <c:pt idx="242">
                  <c:v>15.065379874174365</c:v>
                </c:pt>
                <c:pt idx="243">
                  <c:v>15.097147831950064</c:v>
                </c:pt>
                <c:pt idx="244">
                  <c:v>15.401175365218277</c:v>
                </c:pt>
                <c:pt idx="245">
                  <c:v>15.40364014609121</c:v>
                </c:pt>
                <c:pt idx="246">
                  <c:v>15.460868565601276</c:v>
                </c:pt>
                <c:pt idx="247">
                  <c:v>15.489324199578444</c:v>
                </c:pt>
                <c:pt idx="248">
                  <c:v>15.502414583444544</c:v>
                </c:pt>
                <c:pt idx="249">
                  <c:v>15.508759992092285</c:v>
                </c:pt>
                <c:pt idx="250">
                  <c:v>15.541976553443181</c:v>
                </c:pt>
                <c:pt idx="251">
                  <c:v>15.637401037834325</c:v>
                </c:pt>
                <c:pt idx="252">
                  <c:v>15.745302744725477</c:v>
                </c:pt>
                <c:pt idx="253">
                  <c:v>16.137009018507609</c:v>
                </c:pt>
                <c:pt idx="254">
                  <c:v>16.176059629419004</c:v>
                </c:pt>
                <c:pt idx="255">
                  <c:v>16.212492372295884</c:v>
                </c:pt>
                <c:pt idx="256">
                  <c:v>16.273302602286982</c:v>
                </c:pt>
                <c:pt idx="257">
                  <c:v>16.355442205003008</c:v>
                </c:pt>
                <c:pt idx="258">
                  <c:v>16.540455288850357</c:v>
                </c:pt>
                <c:pt idx="259">
                  <c:v>16.601480015591367</c:v>
                </c:pt>
                <c:pt idx="260">
                  <c:v>16.789589885828523</c:v>
                </c:pt>
                <c:pt idx="261">
                  <c:v>16.840189262939479</c:v>
                </c:pt>
                <c:pt idx="262">
                  <c:v>16.88960472158378</c:v>
                </c:pt>
                <c:pt idx="263">
                  <c:v>16.917947316127108</c:v>
                </c:pt>
                <c:pt idx="264">
                  <c:v>16.932924763018939</c:v>
                </c:pt>
                <c:pt idx="265">
                  <c:v>17.089028960564359</c:v>
                </c:pt>
                <c:pt idx="266">
                  <c:v>17.089848808509679</c:v>
                </c:pt>
                <c:pt idx="267">
                  <c:v>17.154209381674672</c:v>
                </c:pt>
                <c:pt idx="268">
                  <c:v>17.308571156097827</c:v>
                </c:pt>
                <c:pt idx="269">
                  <c:v>17.48077246779706</c:v>
                </c:pt>
                <c:pt idx="270">
                  <c:v>17.58554317218621</c:v>
                </c:pt>
                <c:pt idx="271">
                  <c:v>17.708049137655902</c:v>
                </c:pt>
                <c:pt idx="272">
                  <c:v>17.795706497897431</c:v>
                </c:pt>
                <c:pt idx="273">
                  <c:v>18.297399683591543</c:v>
                </c:pt>
                <c:pt idx="274">
                  <c:v>18.406517942563191</c:v>
                </c:pt>
                <c:pt idx="275">
                  <c:v>18.607723640594351</c:v>
                </c:pt>
                <c:pt idx="276">
                  <c:v>18.648415676218782</c:v>
                </c:pt>
                <c:pt idx="277">
                  <c:v>18.788148699603202</c:v>
                </c:pt>
                <c:pt idx="278">
                  <c:v>18.931699091520727</c:v>
                </c:pt>
                <c:pt idx="279">
                  <c:v>18.934042454257689</c:v>
                </c:pt>
                <c:pt idx="280">
                  <c:v>19.017839285336532</c:v>
                </c:pt>
                <c:pt idx="281">
                  <c:v>19.067134849381983</c:v>
                </c:pt>
                <c:pt idx="282">
                  <c:v>19.668784419601401</c:v>
                </c:pt>
                <c:pt idx="283">
                  <c:v>19.743733579735789</c:v>
                </c:pt>
                <c:pt idx="284">
                  <c:v>19.806723582306056</c:v>
                </c:pt>
                <c:pt idx="285">
                  <c:v>19.938549913611809</c:v>
                </c:pt>
                <c:pt idx="286">
                  <c:v>19.967892017347491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23-472D-9F34-3167695FE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02560"/>
        <c:axId val="136008448"/>
      </c:scatterChart>
      <c:valAx>
        <c:axId val="1360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36008448"/>
        <c:crosses val="autoZero"/>
        <c:crossBetween val="midCat"/>
      </c:valAx>
      <c:valAx>
        <c:axId val="13600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3600256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95250</xdr:rowOff>
    </xdr:from>
    <xdr:to>
      <xdr:col>23</xdr:col>
      <xdr:colOff>247650</xdr:colOff>
      <xdr:row>34</xdr:row>
      <xdr:rowOff>104775</xdr:rowOff>
    </xdr:to>
    <xdr:graphicFrame macro="">
      <xdr:nvGraphicFramePr>
        <xdr:cNvPr id="9267" name="Chart 1">
          <a:extLst>
            <a:ext uri="{FF2B5EF4-FFF2-40B4-BE49-F238E27FC236}">
              <a16:creationId xmlns:a16="http://schemas.microsoft.com/office/drawing/2014/main" id="{00000000-0008-0000-0F00-00003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HAreas_1" connectionId="1" xr16:uid="{00000000-0016-0000-08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xtToDHAreas_1" connectionId="2" xr16:uid="{00000000-0016-0000-09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8"/>
  <sheetViews>
    <sheetView zoomScale="70" zoomScaleNormal="70" workbookViewId="0">
      <selection activeCell="D13" sqref="D13"/>
    </sheetView>
  </sheetViews>
  <sheetFormatPr defaultColWidth="9.109375" defaultRowHeight="13.2"/>
  <cols>
    <col min="1" max="1" width="19.6640625" style="121" customWidth="1"/>
    <col min="2" max="2" width="19.44140625" style="121" customWidth="1"/>
    <col min="3" max="3" width="22.88671875" style="121" customWidth="1"/>
    <col min="4" max="4" width="19.88671875" style="121" customWidth="1"/>
    <col min="5" max="5" width="60.33203125" style="121" customWidth="1"/>
    <col min="6" max="16384" width="9.109375" style="121"/>
  </cols>
  <sheetData>
    <row r="3" spans="1:5">
      <c r="A3" s="120" t="s">
        <v>955</v>
      </c>
      <c r="B3" s="120" t="s">
        <v>828</v>
      </c>
      <c r="C3" s="120" t="s">
        <v>956</v>
      </c>
      <c r="D3" s="120" t="s">
        <v>957</v>
      </c>
      <c r="E3" s="120" t="s">
        <v>958</v>
      </c>
    </row>
    <row r="4" spans="1:5">
      <c r="A4" s="158">
        <v>43175</v>
      </c>
      <c r="B4" s="159" t="s">
        <v>1011</v>
      </c>
      <c r="C4" s="159" t="s">
        <v>1028</v>
      </c>
      <c r="D4" s="120"/>
      <c r="E4" s="159" t="s">
        <v>1029</v>
      </c>
    </row>
    <row r="5" spans="1:5">
      <c r="A5" s="158">
        <v>42990</v>
      </c>
      <c r="B5" s="159" t="s">
        <v>1011</v>
      </c>
      <c r="C5" s="120"/>
      <c r="D5" s="120"/>
      <c r="E5" s="159" t="s">
        <v>1014</v>
      </c>
    </row>
    <row r="6" spans="1:5">
      <c r="A6" s="122">
        <v>42888</v>
      </c>
      <c r="B6" s="159" t="s">
        <v>1011</v>
      </c>
      <c r="C6" s="120"/>
      <c r="D6" s="120"/>
      <c r="E6" s="159" t="s">
        <v>1012</v>
      </c>
    </row>
    <row r="7" spans="1:5">
      <c r="A7" s="122">
        <v>42502</v>
      </c>
      <c r="B7" s="123" t="s">
        <v>959</v>
      </c>
      <c r="C7" s="123" t="s">
        <v>974</v>
      </c>
      <c r="D7" s="123"/>
      <c r="E7" s="123" t="s">
        <v>999</v>
      </c>
    </row>
    <row r="8" spans="1:5">
      <c r="A8" s="122">
        <v>42499</v>
      </c>
      <c r="B8" s="123" t="s">
        <v>959</v>
      </c>
      <c r="C8" s="123" t="s">
        <v>960</v>
      </c>
      <c r="D8" s="123"/>
      <c r="E8" s="123" t="s">
        <v>961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rgb="FF0070C0"/>
  </sheetPr>
  <dimension ref="A1:AS963"/>
  <sheetViews>
    <sheetView topLeftCell="Z1" zoomScale="55" zoomScaleNormal="55" workbookViewId="0">
      <selection activeCell="D16" sqref="D16"/>
    </sheetView>
  </sheetViews>
  <sheetFormatPr defaultColWidth="9.109375" defaultRowHeight="14.4"/>
  <cols>
    <col min="1" max="1" width="9.33203125" style="1" bestFit="1" customWidth="1"/>
    <col min="2" max="2" width="22.6640625" style="1" customWidth="1"/>
    <col min="3" max="3" width="21.6640625" style="1" bestFit="1" customWidth="1"/>
    <col min="4" max="4" width="12" style="1" customWidth="1"/>
    <col min="5" max="5" width="8.33203125" style="1" customWidth="1"/>
    <col min="6" max="6" width="12" style="1" customWidth="1"/>
    <col min="7" max="7" width="8" style="1" customWidth="1"/>
    <col min="8" max="8" width="11" style="1" customWidth="1"/>
    <col min="9" max="9" width="8.88671875" style="1" customWidth="1"/>
    <col min="10" max="10" width="10" style="1" customWidth="1"/>
    <col min="11" max="11" width="7.6640625" style="1" customWidth="1"/>
    <col min="12" max="12" width="12" style="1" customWidth="1"/>
    <col min="13" max="13" width="8.44140625" style="1" customWidth="1"/>
    <col min="14" max="14" width="12" style="1" customWidth="1"/>
    <col min="15" max="15" width="9.33203125" style="1" bestFit="1" customWidth="1"/>
    <col min="16" max="16" width="12" style="1" customWidth="1"/>
    <col min="17" max="17" width="8.109375" style="1" customWidth="1"/>
    <col min="18" max="18" width="13.5546875" style="1" bestFit="1" customWidth="1"/>
    <col min="19" max="19" width="12" style="1" bestFit="1" customWidth="1"/>
    <col min="20" max="20" width="24" style="1" bestFit="1" customWidth="1"/>
    <col min="21" max="21" width="20.5546875" style="1" bestFit="1" customWidth="1"/>
    <col min="22" max="22" width="24.109375" style="1" bestFit="1" customWidth="1"/>
    <col min="23" max="23" width="20.6640625" style="63" bestFit="1" customWidth="1"/>
    <col min="24" max="24" width="24.33203125" style="1" bestFit="1" customWidth="1"/>
    <col min="25" max="25" width="20.88671875" style="63" bestFit="1" customWidth="1"/>
    <col min="26" max="26" width="24.44140625" style="1" bestFit="1" customWidth="1"/>
    <col min="27" max="27" width="21" style="63" bestFit="1" customWidth="1"/>
    <col min="28" max="28" width="24.88671875" style="1" bestFit="1" customWidth="1"/>
    <col min="29" max="29" width="21.5546875" style="63" bestFit="1" customWidth="1"/>
    <col min="30" max="30" width="25" style="1" bestFit="1" customWidth="1"/>
    <col min="31" max="31" width="21.6640625" style="63" bestFit="1" customWidth="1"/>
    <col min="32" max="32" width="25.109375" style="1" bestFit="1" customWidth="1"/>
    <col min="33" max="33" width="21.88671875" style="63" bestFit="1" customWidth="1"/>
    <col min="34" max="34" width="25.33203125" style="1" bestFit="1" customWidth="1"/>
    <col min="35" max="35" width="22" style="63" bestFit="1" customWidth="1"/>
    <col min="36" max="36" width="9.109375" style="1"/>
    <col min="37" max="37" width="19.6640625" style="1" bestFit="1" customWidth="1"/>
    <col min="38" max="38" width="16.33203125" style="1" bestFit="1" customWidth="1"/>
    <col min="39" max="39" width="19.88671875" style="1" bestFit="1" customWidth="1"/>
    <col min="40" max="40" width="16.44140625" style="1" bestFit="1" customWidth="1"/>
    <col min="41" max="41" width="20.5546875" style="1" bestFit="1" customWidth="1"/>
    <col min="42" max="42" width="17.33203125" style="1" bestFit="1" customWidth="1"/>
    <col min="43" max="43" width="20.6640625" style="1" bestFit="1" customWidth="1"/>
    <col min="44" max="44" width="17.44140625" style="1" bestFit="1" customWidth="1"/>
    <col min="45" max="45" width="5.109375" style="1" bestFit="1" customWidth="1"/>
    <col min="46" max="46" width="9.109375" style="1"/>
    <col min="47" max="47" width="9.44140625" style="1" bestFit="1" customWidth="1"/>
    <col min="48" max="48" width="9.88671875" style="1" bestFit="1" customWidth="1"/>
    <col min="49" max="16384" width="9.109375" style="1"/>
  </cols>
  <sheetData>
    <row r="1" spans="1:45">
      <c r="A1" s="1" t="s">
        <v>831</v>
      </c>
      <c r="B1" s="1" t="s">
        <v>903</v>
      </c>
      <c r="C1" s="1" t="s">
        <v>830</v>
      </c>
      <c r="D1" s="61" t="s">
        <v>902</v>
      </c>
      <c r="E1" s="1" t="s">
        <v>829</v>
      </c>
      <c r="F1" s="1" t="s">
        <v>827</v>
      </c>
      <c r="G1" s="1" t="s">
        <v>826</v>
      </c>
      <c r="H1" s="1" t="s">
        <v>825</v>
      </c>
      <c r="I1" s="1" t="s">
        <v>824</v>
      </c>
      <c r="J1" s="1" t="s">
        <v>823</v>
      </c>
      <c r="K1" s="1" t="s">
        <v>822</v>
      </c>
      <c r="L1" s="1" t="s">
        <v>821</v>
      </c>
      <c r="M1" s="1" t="s">
        <v>820</v>
      </c>
      <c r="N1" s="1" t="s">
        <v>819</v>
      </c>
      <c r="O1" s="1" t="s">
        <v>818</v>
      </c>
      <c r="P1" s="1" t="s">
        <v>817</v>
      </c>
      <c r="Q1" s="1" t="s">
        <v>816</v>
      </c>
      <c r="R1" s="1" t="s">
        <v>815</v>
      </c>
      <c r="S1" s="1" t="s">
        <v>814</v>
      </c>
      <c r="T1" s="61" t="s">
        <v>813</v>
      </c>
      <c r="U1" s="1" t="s">
        <v>812</v>
      </c>
      <c r="V1" s="61" t="s">
        <v>811</v>
      </c>
      <c r="W1" s="63" t="s">
        <v>810</v>
      </c>
      <c r="X1" s="61" t="s">
        <v>809</v>
      </c>
      <c r="Y1" s="63" t="s">
        <v>808</v>
      </c>
      <c r="Z1" s="61" t="s">
        <v>807</v>
      </c>
      <c r="AA1" s="63" t="s">
        <v>806</v>
      </c>
      <c r="AB1" s="61" t="s">
        <v>805</v>
      </c>
      <c r="AC1" s="63" t="s">
        <v>804</v>
      </c>
      <c r="AD1" s="61" t="s">
        <v>803</v>
      </c>
      <c r="AE1" s="63" t="s">
        <v>802</v>
      </c>
      <c r="AF1" s="61" t="s">
        <v>801</v>
      </c>
      <c r="AG1" s="63" t="s">
        <v>800</v>
      </c>
      <c r="AH1" s="61" t="s">
        <v>799</v>
      </c>
      <c r="AI1" s="63" t="s">
        <v>798</v>
      </c>
      <c r="AK1" s="1" t="s">
        <v>901</v>
      </c>
      <c r="AL1" s="63" t="s">
        <v>900</v>
      </c>
      <c r="AM1" s="1" t="s">
        <v>899</v>
      </c>
      <c r="AN1" s="63" t="s">
        <v>898</v>
      </c>
      <c r="AO1" s="1" t="s">
        <v>897</v>
      </c>
      <c r="AP1" s="63" t="s">
        <v>896</v>
      </c>
      <c r="AQ1" s="1" t="s">
        <v>895</v>
      </c>
      <c r="AR1" s="63" t="s">
        <v>894</v>
      </c>
      <c r="AS1" s="62"/>
    </row>
    <row r="2" spans="1:45">
      <c r="A2" s="1">
        <v>1</v>
      </c>
      <c r="B2" s="1" t="s">
        <v>622</v>
      </c>
      <c r="C2" s="1" t="s">
        <v>22</v>
      </c>
      <c r="D2" s="1">
        <v>1.6816864761153998E-2</v>
      </c>
      <c r="E2" s="1" t="s">
        <v>24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539.52997664111194</v>
      </c>
      <c r="S2" s="1">
        <v>16816.864761154298</v>
      </c>
      <c r="T2" s="61">
        <f>IF(E2="East", IF(C2="Central",('Connecting shares (%)'!$F$3/100*F2+'Connecting shares (%)'!$G$3/100*H2+'Connecting shares (%)'!$H$3/100*J2)/1000000,0),0)</f>
        <v>0</v>
      </c>
      <c r="U2" s="61" t="e">
        <f>IF(E2="East", IF(C2="Central",D2*'Connecting shares (%)'!$M$16*(F2+H2+J2)/(F2+H2+J2+L2+N2+P2),0),0)</f>
        <v>#DIV/0!</v>
      </c>
      <c r="V2" s="61">
        <f>IF(E2="East", IF(C2="Decentral",('Connecting shares (%)'!$F$7/100*F2+'Connecting shares (%)'!$G$7/100*H2+'Connecting shares (%)'!$H$7/100*J2)/1000000,0),0)</f>
        <v>0</v>
      </c>
      <c r="W2" s="63">
        <f>IF(E2="East", IF(C2="Decentral",D2*'Connecting shares (%)'!$M$16*(F2+H2+J2)/(F2+H2+J2+L2+N2+P2),0),0)</f>
        <v>0</v>
      </c>
      <c r="X2" s="61">
        <f>IF(E2="East", IF(C2="Central",('Connecting shares (%)'!$F$5/100*L2+'Connecting shares (%)'!$G$5/100*N2+'Connecting shares (%)'!$H$5/100*P2)/1000000,0),0)</f>
        <v>0</v>
      </c>
      <c r="Y2" s="63" t="e">
        <f>IF(E2="East", IF(C2="Central",D2*'Connecting shares (%)'!$M$16*(L2+N2+P2)/(F2+H2+J2+L2+N2+P2),0),0)</f>
        <v>#DIV/0!</v>
      </c>
      <c r="Z2" s="1">
        <f>IF(E2="East", IF(C2="Decentral",('Connecting shares (%)'!$F$9/100*L2+'Connecting shares (%)'!$G$9/100*N2+'Connecting shares (%)'!$H$9/100*P2)/1000000,0),0)</f>
        <v>0</v>
      </c>
      <c r="AA2" s="63">
        <f>IF(E2="East", IF(C2="Decentral",D2*'Connecting shares (%)'!$M$16*(L2+N2+P2)/(F2+H2+J2+L2+N2+P2),0),0)</f>
        <v>0</v>
      </c>
      <c r="AB2" s="61">
        <f>IF(E2="West", IF(C2="Central",('Connecting shares (%)'!$F$11/100*F2+'Connecting shares (%)'!$G$11/100*H2+'Connecting shares (%)'!$H$11/100*J2)/1000000,0),0)</f>
        <v>0</v>
      </c>
      <c r="AC2" s="64">
        <f>IF(E2="west", IF(C2="Central",D2*'Connecting shares (%)'!$M$16*(F2+H2+J2)/(F2+H2+J2+L2+N2+P2),0),0)</f>
        <v>0</v>
      </c>
      <c r="AD2" s="61">
        <f>IF(E2="West", IF(C2="Decentral",('Connecting shares (%)'!$F$15/100*F2+'Connecting shares (%)'!$G$15/100*H2+'Connecting shares (%)'!$H$15/100*J2)/1000000,0),0)</f>
        <v>0</v>
      </c>
      <c r="AE2" s="63">
        <f>IF(E2="west", IF(C2="Decentral",D2*'Connecting shares (%)'!$M$16*(F2+H2+J2)/(F2+H2+J2+L2+N2+P2),0),0)</f>
        <v>0</v>
      </c>
      <c r="AF2" s="61">
        <f>IF(E2="West", IF(C2="Central",('Connecting shares (%)'!$F$13/100*L2+'Connecting shares (%)'!$G$13/100*N2+'Connecting shares (%)'!$H$13/100*P2)/1000000,0),0)</f>
        <v>0</v>
      </c>
      <c r="AG2" s="63">
        <f>IF(E2="west", IF(C2="Central",D2*'Connecting shares (%)'!$M$16*(L2+N2+P2)/(F2+H2+J2+L2+N2+P2),0),0)</f>
        <v>0</v>
      </c>
      <c r="AH2" s="1">
        <f>IF(E2="West", IF(C2="Decentral",('Connecting shares (%)'!$F$17/100*L2+'Connecting shares (%)'!$G$17/100*N2+'Connecting shares (%)'!$H$17/100*P2)/1000000,0),0)</f>
        <v>0</v>
      </c>
      <c r="AI2" s="63">
        <f>IF(E2="west", IF(C2="Decentral",D2*'Connecting shares (%)'!$M$16*(L2+N2+P2)/(F2+H2+J2+L2+N2+P2),0),0)</f>
        <v>0</v>
      </c>
      <c r="AK2" s="1">
        <f t="shared" ref="AK2:AK65" si="0">T2+X2</f>
        <v>0</v>
      </c>
      <c r="AL2" s="1" t="e">
        <f t="shared" ref="AL2:AL65" si="1">U2+Y2</f>
        <v>#DIV/0!</v>
      </c>
      <c r="AM2" s="1">
        <f t="shared" ref="AM2:AM65" si="2">V2+Z2</f>
        <v>0</v>
      </c>
      <c r="AN2" s="1">
        <f t="shared" ref="AN2:AN65" si="3">W2+AA2</f>
        <v>0</v>
      </c>
      <c r="AO2" s="1">
        <f t="shared" ref="AO2:AO65" si="4">AF2+AB2</f>
        <v>0</v>
      </c>
      <c r="AP2" s="1">
        <f t="shared" ref="AP2:AP65" si="5">AG2+AC2</f>
        <v>0</v>
      </c>
      <c r="AQ2" s="1">
        <f t="shared" ref="AQ2:AQ65" si="6">AH2+AD2</f>
        <v>0</v>
      </c>
      <c r="AR2" s="1">
        <f t="shared" ref="AR2:AR65" si="7">AI2+AE2</f>
        <v>0</v>
      </c>
    </row>
    <row r="3" spans="1:45">
      <c r="A3" s="1">
        <v>2</v>
      </c>
      <c r="B3" s="1" t="s">
        <v>622</v>
      </c>
      <c r="C3" s="1" t="s">
        <v>22</v>
      </c>
      <c r="D3" s="1">
        <v>2.1712910942846001E-2</v>
      </c>
      <c r="E3" s="1" t="s">
        <v>24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841.84624444069095</v>
      </c>
      <c r="S3" s="1">
        <v>21712.9109428464</v>
      </c>
      <c r="T3" s="61">
        <f>IF(E3="East", IF(C3="Central",('Connecting shares (%)'!$F$3/100*F3+'Connecting shares (%)'!$G$3/100*H3+'Connecting shares (%)'!$H$3/100*J3)/1000000,0),0)</f>
        <v>0</v>
      </c>
      <c r="U3" s="61" t="e">
        <f>IF(E3="East", IF(C3="Central",D3*'Connecting shares (%)'!$M$16*(F3+H3+J3)/(F3+H3+J3+L3+N3+P3),0),0)</f>
        <v>#DIV/0!</v>
      </c>
      <c r="V3" s="61">
        <f>IF(E3="East", IF(C3="Decentral",('Connecting shares (%)'!$F$7/100*F3+'Connecting shares (%)'!$G$7/100*H3+'Connecting shares (%)'!$H$7/100*J3)/1000000,0),0)</f>
        <v>0</v>
      </c>
      <c r="W3" s="63">
        <f>IF(E3="East", IF(C3="Decentral",D3*'Connecting shares (%)'!$M$16*(F3+H3+J3)/(F3+H3+J3+L3+N3+P3),0),0)</f>
        <v>0</v>
      </c>
      <c r="X3" s="61">
        <f>IF(E3="East", IF(C3="Central",('Connecting shares (%)'!$F$5/100*L3+'Connecting shares (%)'!$G$5/100*N3+'Connecting shares (%)'!$H$5/100*P3)/1000000,0),0)</f>
        <v>0</v>
      </c>
      <c r="Y3" s="63" t="e">
        <f>IF(E3="East", IF(C3="Central",D3*'Connecting shares (%)'!$M$16*(L3+N3+P3)/(F3+H3+J3+L3+N3+P3),0),0)</f>
        <v>#DIV/0!</v>
      </c>
      <c r="Z3" s="1">
        <f>IF(E3="East", IF(C3="Decentral",('Connecting shares (%)'!$F$9/100*L3+'Connecting shares (%)'!$G$9/100*N3+'Connecting shares (%)'!$H$9/100*P3)/1000000,0),0)</f>
        <v>0</v>
      </c>
      <c r="AA3" s="63">
        <f>IF(E3="East", IF(C3="Decentral",D3*'Connecting shares (%)'!$M$16*(L3+N3+P3)/(F3+H3+J3+L3+N3+P3),0),0)</f>
        <v>0</v>
      </c>
      <c r="AB3" s="61">
        <f>IF(E3="West", IF(C3="Central",('Connecting shares (%)'!$F$11/100*F3+'Connecting shares (%)'!$G$11/100*H3+'Connecting shares (%)'!$H$11/100*J3)/1000000,0),0)</f>
        <v>0</v>
      </c>
      <c r="AC3" s="64">
        <f>IF(E3="west", IF(C3="Central",D3*'Connecting shares (%)'!$M$16*(F3+H3+J3)/(F3+H3+J3+L3+N3+P3),0),0)</f>
        <v>0</v>
      </c>
      <c r="AD3" s="61">
        <f>IF(E3="West", IF(C3="Decentral",('Connecting shares (%)'!$F$15/100*F3+'Connecting shares (%)'!$G$15/100*H3+'Connecting shares (%)'!$H$15/100*J3)/1000000,0),0)</f>
        <v>0</v>
      </c>
      <c r="AE3" s="63">
        <f>IF(E3="west", IF(C3="Decentral",D3*'Connecting shares (%)'!$M$16*(F3+H3+J3)/(F3+H3+J3+L3+N3+P3),0),0)</f>
        <v>0</v>
      </c>
      <c r="AF3" s="61">
        <f>IF(E3="West", IF(C3="Central",('Connecting shares (%)'!$F$13/100*L3+'Connecting shares (%)'!$G$13/100*N3+'Connecting shares (%)'!$H$13/100*P3)/1000000,0),0)</f>
        <v>0</v>
      </c>
      <c r="AG3" s="63">
        <f>IF(E3="west", IF(C3="Central",D3*'Connecting shares (%)'!$M$16*(L3+N3+P3)/(F3+H3+J3+L3+N3+P3),0),0)</f>
        <v>0</v>
      </c>
      <c r="AH3" s="1">
        <f>IF(E3="West", IF(C3="Decentral",('Connecting shares (%)'!$F$17/100*L3+'Connecting shares (%)'!$G$17/100*N3+'Connecting shares (%)'!$H$17/100*P3)/1000000,0),0)</f>
        <v>0</v>
      </c>
      <c r="AI3" s="63">
        <f>IF(E3="west", IF(C3="Decentral",D3*'Connecting shares (%)'!$M$16*(L3+N3+P3)/(F3+H3+J3+L3+N3+P3),0),0)</f>
        <v>0</v>
      </c>
      <c r="AK3" s="1">
        <f t="shared" si="0"/>
        <v>0</v>
      </c>
      <c r="AL3" s="1" t="e">
        <f t="shared" si="1"/>
        <v>#DIV/0!</v>
      </c>
      <c r="AM3" s="1">
        <f t="shared" si="2"/>
        <v>0</v>
      </c>
      <c r="AN3" s="1">
        <f t="shared" si="3"/>
        <v>0</v>
      </c>
      <c r="AO3" s="1">
        <f t="shared" si="4"/>
        <v>0</v>
      </c>
      <c r="AP3" s="1">
        <f t="shared" si="5"/>
        <v>0</v>
      </c>
      <c r="AQ3" s="1">
        <f t="shared" si="6"/>
        <v>0</v>
      </c>
      <c r="AR3" s="1">
        <f t="shared" si="7"/>
        <v>0</v>
      </c>
    </row>
    <row r="4" spans="1:45">
      <c r="A4" s="1">
        <v>3</v>
      </c>
      <c r="B4" s="1" t="s">
        <v>622</v>
      </c>
      <c r="C4" s="1" t="s">
        <v>22</v>
      </c>
      <c r="D4" s="1">
        <v>1.9201294126158001E-2</v>
      </c>
      <c r="E4" s="1" t="s">
        <v>24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1376.4357927917399</v>
      </c>
      <c r="S4" s="1">
        <v>19201.294126157602</v>
      </c>
      <c r="T4" s="61">
        <f>IF(E4="East", IF(C4="Central",('Connecting shares (%)'!$F$3/100*F4+'Connecting shares (%)'!$G$3/100*H4+'Connecting shares (%)'!$H$3/100*J4)/1000000,0),0)</f>
        <v>0</v>
      </c>
      <c r="U4" s="61" t="e">
        <f>IF(E4="East", IF(C4="Central",D4*'Connecting shares (%)'!$M$16*(F4+H4+J4)/(F4+H4+J4+L4+N4+P4),0),0)</f>
        <v>#DIV/0!</v>
      </c>
      <c r="V4" s="61">
        <f>IF(E4="East", IF(C4="Decentral",('Connecting shares (%)'!$F$7/100*F4+'Connecting shares (%)'!$G$7/100*H4+'Connecting shares (%)'!$H$7/100*J4)/1000000,0),0)</f>
        <v>0</v>
      </c>
      <c r="W4" s="63">
        <f>IF(E4="East", IF(C4="Decentral",D4*'Connecting shares (%)'!$M$16*(F4+H4+J4)/(F4+H4+J4+L4+N4+P4),0),0)</f>
        <v>0</v>
      </c>
      <c r="X4" s="61">
        <f>IF(E4="East", IF(C4="Central",('Connecting shares (%)'!$F$5/100*L4+'Connecting shares (%)'!$G$5/100*N4+'Connecting shares (%)'!$H$5/100*P4)/1000000,0),0)</f>
        <v>0</v>
      </c>
      <c r="Y4" s="63" t="e">
        <f>IF(E4="East", IF(C4="Central",D4*'Connecting shares (%)'!$M$16*(L4+N4+P4)/(F4+H4+J4+L4+N4+P4),0),0)</f>
        <v>#DIV/0!</v>
      </c>
      <c r="Z4" s="1">
        <f>IF(E4="East", IF(C4="Decentral",('Connecting shares (%)'!$F$9/100*L4+'Connecting shares (%)'!$G$9/100*N4+'Connecting shares (%)'!$H$9/100*P4)/1000000,0),0)</f>
        <v>0</v>
      </c>
      <c r="AA4" s="63">
        <f>IF(E4="East", IF(C4="Decentral",D4*'Connecting shares (%)'!$M$16*(L4+N4+P4)/(F4+H4+J4+L4+N4+P4),0),0)</f>
        <v>0</v>
      </c>
      <c r="AB4" s="61">
        <f>IF(E4="West", IF(C4="Central",('Connecting shares (%)'!$F$11/100*F4+'Connecting shares (%)'!$G$11/100*H4+'Connecting shares (%)'!$H$11/100*J4)/1000000,0),0)</f>
        <v>0</v>
      </c>
      <c r="AC4" s="64">
        <f>IF(E4="west", IF(C4="Central",D4*'Connecting shares (%)'!$M$16*(F4+H4+J4)/(F4+H4+J4+L4+N4+P4),0),0)</f>
        <v>0</v>
      </c>
      <c r="AD4" s="61">
        <f>IF(E4="West", IF(C4="Decentral",('Connecting shares (%)'!$F$15/100*F4+'Connecting shares (%)'!$G$15/100*H4+'Connecting shares (%)'!$H$15/100*J4)/1000000,0),0)</f>
        <v>0</v>
      </c>
      <c r="AE4" s="63">
        <f>IF(E4="west", IF(C4="Decentral",D4*'Connecting shares (%)'!$M$16*(F4+H4+J4)/(F4+H4+J4+L4+N4+P4),0),0)</f>
        <v>0</v>
      </c>
      <c r="AF4" s="61">
        <f>IF(E4="West", IF(C4="Central",('Connecting shares (%)'!$F$13/100*L4+'Connecting shares (%)'!$G$13/100*N4+'Connecting shares (%)'!$H$13/100*P4)/1000000,0),0)</f>
        <v>0</v>
      </c>
      <c r="AG4" s="63">
        <f>IF(E4="west", IF(C4="Central",D4*'Connecting shares (%)'!$M$16*(L4+N4+P4)/(F4+H4+J4+L4+N4+P4),0),0)</f>
        <v>0</v>
      </c>
      <c r="AH4" s="1">
        <f>IF(E4="West", IF(C4="Decentral",('Connecting shares (%)'!$F$17/100*L4+'Connecting shares (%)'!$G$17/100*N4+'Connecting shares (%)'!$H$17/100*P4)/1000000,0),0)</f>
        <v>0</v>
      </c>
      <c r="AI4" s="63">
        <f>IF(E4="west", IF(C4="Decentral",D4*'Connecting shares (%)'!$M$16*(L4+N4+P4)/(F4+H4+J4+L4+N4+P4),0),0)</f>
        <v>0</v>
      </c>
      <c r="AK4" s="1">
        <f t="shared" si="0"/>
        <v>0</v>
      </c>
      <c r="AL4" s="1" t="e">
        <f t="shared" si="1"/>
        <v>#DIV/0!</v>
      </c>
      <c r="AM4" s="1">
        <f t="shared" si="2"/>
        <v>0</v>
      </c>
      <c r="AN4" s="1">
        <f t="shared" si="3"/>
        <v>0</v>
      </c>
      <c r="AO4" s="1">
        <f t="shared" si="4"/>
        <v>0</v>
      </c>
      <c r="AP4" s="1">
        <f t="shared" si="5"/>
        <v>0</v>
      </c>
      <c r="AQ4" s="1">
        <f t="shared" si="6"/>
        <v>0</v>
      </c>
      <c r="AR4" s="1">
        <f t="shared" si="7"/>
        <v>0</v>
      </c>
    </row>
    <row r="5" spans="1:45">
      <c r="A5" s="1">
        <v>4</v>
      </c>
      <c r="B5" s="1" t="s">
        <v>119</v>
      </c>
      <c r="C5" s="1" t="s">
        <v>22</v>
      </c>
      <c r="D5" s="1">
        <v>0.66601496172228103</v>
      </c>
      <c r="E5" s="1" t="s">
        <v>24</v>
      </c>
      <c r="F5" s="1">
        <v>0</v>
      </c>
      <c r="G5" s="1">
        <v>0</v>
      </c>
      <c r="H5" s="1">
        <v>78975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254034.76</v>
      </c>
      <c r="O5" s="1">
        <v>1</v>
      </c>
      <c r="P5" s="1">
        <v>0</v>
      </c>
      <c r="Q5" s="1">
        <v>0</v>
      </c>
      <c r="R5" s="1">
        <v>3439.95157029441</v>
      </c>
      <c r="S5" s="1">
        <v>666014.96172228002</v>
      </c>
      <c r="T5" s="61">
        <f>IF(E5="East", IF(C5="Central",('Connecting shares (%)'!$F$3/100*F5+'Connecting shares (%)'!$G$3/100*H5+'Connecting shares (%)'!$H$3/100*J5)/1000000,0),0)</f>
        <v>7.8975000000000004E-2</v>
      </c>
      <c r="U5" s="61">
        <f>IF(E5="East", IF(C5="Central",D5*'Connecting shares (%)'!$M$16*(F5+H5+J5)/(F5+H5+J5+L5+N5+P5),0),0)</f>
        <v>3.158978379613687</v>
      </c>
      <c r="V5" s="61">
        <f>IF(E5="East", IF(C5="Decentral",('Connecting shares (%)'!$F$7/100*F5+'Connecting shares (%)'!$G$7/100*H5+'Connecting shares (%)'!$H$7/100*J5)/1000000,0),0)</f>
        <v>0</v>
      </c>
      <c r="W5" s="63">
        <f>IF(E5="East", IF(C5="Decentral",D5*'Connecting shares (%)'!$M$16*(F5+H5+J5)/(F5+H5+J5+L5+N5+P5),0),0)</f>
        <v>0</v>
      </c>
      <c r="X5" s="61">
        <f>IF(E5="East", IF(C5="Central",('Connecting shares (%)'!$F$5/100*L5+'Connecting shares (%)'!$G$5/100*N5+'Connecting shares (%)'!$H$5/100*P5)/1000000,0),0)</f>
        <v>0.25403476000000003</v>
      </c>
      <c r="Y5" s="63">
        <f>IF(E5="East", IF(C5="Central",D5*'Connecting shares (%)'!$M$16*(L5+N5+P5)/(F5+H5+J5+L5+N5+P5),0),0)</f>
        <v>10.161320854831933</v>
      </c>
      <c r="Z5" s="1">
        <f>IF(E5="East", IF(C5="Decentral",('Connecting shares (%)'!$F$9/100*L5+'Connecting shares (%)'!$G$9/100*N5+'Connecting shares (%)'!$H$9/100*P5)/1000000,0),0)</f>
        <v>0</v>
      </c>
      <c r="AA5" s="63">
        <f>IF(E5="East", IF(C5="Decentral",D5*'Connecting shares (%)'!$M$16*(L5+N5+P5)/(F5+H5+J5+L5+N5+P5),0),0)</f>
        <v>0</v>
      </c>
      <c r="AB5" s="61">
        <f>IF(E5="West", IF(C5="Central",('Connecting shares (%)'!$F$11/100*F5+'Connecting shares (%)'!$G$11/100*H5+'Connecting shares (%)'!$H$11/100*J5)/1000000,0),0)</f>
        <v>0</v>
      </c>
      <c r="AC5" s="64">
        <f>IF(E5="west", IF(C5="Central",D5*'Connecting shares (%)'!$M$16*(F5+H5+J5)/(F5+H5+J5+L5+N5+P5),0),0)</f>
        <v>0</v>
      </c>
      <c r="AD5" s="61">
        <f>IF(E5="West", IF(C5="Decentral",('Connecting shares (%)'!$F$15/100*F5+'Connecting shares (%)'!$G$15/100*H5+'Connecting shares (%)'!$H$15/100*J5)/1000000,0),0)</f>
        <v>0</v>
      </c>
      <c r="AE5" s="63">
        <f>IF(E5="west", IF(C5="Decentral",D5*'Connecting shares (%)'!$M$16*(F5+H5+J5)/(F5+H5+J5+L5+N5+P5),0),0)</f>
        <v>0</v>
      </c>
      <c r="AF5" s="61">
        <f>IF(E5="West", IF(C5="Central",('Connecting shares (%)'!$F$13/100*L5+'Connecting shares (%)'!$G$13/100*N5+'Connecting shares (%)'!$H$13/100*P5)/1000000,0),0)</f>
        <v>0</v>
      </c>
      <c r="AG5" s="63">
        <f>IF(E5="west", IF(C5="Central",D5*'Connecting shares (%)'!$M$16*(L5+N5+P5)/(F5+H5+J5+L5+N5+P5),0),0)</f>
        <v>0</v>
      </c>
      <c r="AH5" s="1">
        <f>IF(E5="West", IF(C5="Decentral",('Connecting shares (%)'!$F$17/100*L5+'Connecting shares (%)'!$G$17/100*N5+'Connecting shares (%)'!$H$17/100*P5)/1000000,0),0)</f>
        <v>0</v>
      </c>
      <c r="AI5" s="63">
        <f>IF(E5="west", IF(C5="Decentral",D5*'Connecting shares (%)'!$M$16*(L5+N5+P5)/(F5+H5+J5+L5+N5+P5),0),0)</f>
        <v>0</v>
      </c>
      <c r="AK5" s="1">
        <f t="shared" si="0"/>
        <v>0.33300976000000004</v>
      </c>
      <c r="AL5" s="1">
        <f t="shared" si="1"/>
        <v>13.320299234445621</v>
      </c>
      <c r="AM5" s="1">
        <f t="shared" si="2"/>
        <v>0</v>
      </c>
      <c r="AN5" s="1">
        <f t="shared" si="3"/>
        <v>0</v>
      </c>
      <c r="AO5" s="1">
        <f t="shared" si="4"/>
        <v>0</v>
      </c>
      <c r="AP5" s="1">
        <f t="shared" si="5"/>
        <v>0</v>
      </c>
      <c r="AQ5" s="1">
        <f t="shared" si="6"/>
        <v>0</v>
      </c>
      <c r="AR5" s="1">
        <f t="shared" si="7"/>
        <v>0</v>
      </c>
    </row>
    <row r="6" spans="1:45">
      <c r="A6" s="1">
        <v>5</v>
      </c>
      <c r="B6" s="1" t="s">
        <v>622</v>
      </c>
      <c r="C6" s="1" t="s">
        <v>22</v>
      </c>
      <c r="D6" s="1">
        <v>9.21365213862296</v>
      </c>
      <c r="E6" s="1" t="s">
        <v>24</v>
      </c>
      <c r="F6" s="1">
        <v>73124.36</v>
      </c>
      <c r="G6" s="1">
        <v>7</v>
      </c>
      <c r="H6" s="1">
        <v>0</v>
      </c>
      <c r="I6" s="1">
        <v>0</v>
      </c>
      <c r="J6" s="1">
        <v>0</v>
      </c>
      <c r="K6" s="1">
        <v>0</v>
      </c>
      <c r="L6" s="1">
        <v>66139.789999999994</v>
      </c>
      <c r="M6" s="1">
        <v>2</v>
      </c>
      <c r="N6" s="1">
        <v>0</v>
      </c>
      <c r="O6" s="1">
        <v>0</v>
      </c>
      <c r="P6" s="1">
        <v>354651.94</v>
      </c>
      <c r="Q6" s="1">
        <v>1</v>
      </c>
      <c r="R6" s="1">
        <v>69628.618756187905</v>
      </c>
      <c r="S6" s="1">
        <v>9213652.1386229601</v>
      </c>
      <c r="T6" s="61">
        <f>IF(E6="East", IF(C6="Central",('Connecting shares (%)'!$F$3/100*F6+'Connecting shares (%)'!$G$3/100*H6+'Connecting shares (%)'!$H$3/100*J6)/1000000,0),0)</f>
        <v>7.3124359999999999E-2</v>
      </c>
      <c r="U6" s="61">
        <f>IF(E6="East", IF(C6="Central",D6*'Connecting shares (%)'!$M$16*(F6+H6+J6)/(F6+H6+J6+L6+N6+P6),0),0)</f>
        <v>27.281654902128629</v>
      </c>
      <c r="V6" s="61">
        <f>IF(E6="East", IF(C6="Decentral",('Connecting shares (%)'!$F$7/100*F6+'Connecting shares (%)'!$G$7/100*H6+'Connecting shares (%)'!$H$7/100*J6)/1000000,0),0)</f>
        <v>0</v>
      </c>
      <c r="W6" s="63">
        <f>IF(E6="East", IF(C6="Decentral",D6*'Connecting shares (%)'!$M$16*(F6+H6+J6)/(F6+H6+J6+L6+N6+P6),0),0)</f>
        <v>0</v>
      </c>
      <c r="X6" s="61">
        <f>IF(E6="East", IF(C6="Central",('Connecting shares (%)'!$F$5/100*L6+'Connecting shares (%)'!$G$5/100*N6+'Connecting shares (%)'!$H$5/100*P6)/1000000,0),0)</f>
        <v>0.42079172999999997</v>
      </c>
      <c r="Y6" s="63">
        <f>IF(E6="East", IF(C6="Central",D6*'Connecting shares (%)'!$M$16*(L6+N6+P6)/(F6+H6+J6+L6+N6+P6),0),0)</f>
        <v>156.99138787033058</v>
      </c>
      <c r="Z6" s="1">
        <f>IF(E6="East", IF(C6="Decentral",('Connecting shares (%)'!$F$9/100*L6+'Connecting shares (%)'!$G$9/100*N6+'Connecting shares (%)'!$H$9/100*P6)/1000000,0),0)</f>
        <v>0</v>
      </c>
      <c r="AA6" s="63">
        <f>IF(E6="East", IF(C6="Decentral",D6*'Connecting shares (%)'!$M$16*(L6+N6+P6)/(F6+H6+J6+L6+N6+P6),0),0)</f>
        <v>0</v>
      </c>
      <c r="AB6" s="61">
        <f>IF(E6="West", IF(C6="Central",('Connecting shares (%)'!$F$11/100*F6+'Connecting shares (%)'!$G$11/100*H6+'Connecting shares (%)'!$H$11/100*J6)/1000000,0),0)</f>
        <v>0</v>
      </c>
      <c r="AC6" s="64">
        <f>IF(E6="west", IF(C6="Central",D6*'Connecting shares (%)'!$M$16*(F6+H6+J6)/(F6+H6+J6+L6+N6+P6),0),0)</f>
        <v>0</v>
      </c>
      <c r="AD6" s="61">
        <f>IF(E6="West", IF(C6="Decentral",('Connecting shares (%)'!$F$15/100*F6+'Connecting shares (%)'!$G$15/100*H6+'Connecting shares (%)'!$H$15/100*J6)/1000000,0),0)</f>
        <v>0</v>
      </c>
      <c r="AE6" s="63">
        <f>IF(E6="west", IF(C6="Decentral",D6*'Connecting shares (%)'!$M$16*(F6+H6+J6)/(F6+H6+J6+L6+N6+P6),0),0)</f>
        <v>0</v>
      </c>
      <c r="AF6" s="61">
        <f>IF(E6="West", IF(C6="Central",('Connecting shares (%)'!$F$13/100*L6+'Connecting shares (%)'!$G$13/100*N6+'Connecting shares (%)'!$H$13/100*P6)/1000000,0),0)</f>
        <v>0</v>
      </c>
      <c r="AG6" s="63">
        <f>IF(E6="west", IF(C6="Central",D6*'Connecting shares (%)'!$M$16*(L6+N6+P6)/(F6+H6+J6+L6+N6+P6),0),0)</f>
        <v>0</v>
      </c>
      <c r="AH6" s="1">
        <f>IF(E6="West", IF(C6="Decentral",('Connecting shares (%)'!$F$17/100*L6+'Connecting shares (%)'!$G$17/100*N6+'Connecting shares (%)'!$H$17/100*P6)/1000000,0),0)</f>
        <v>0</v>
      </c>
      <c r="AI6" s="63">
        <f>IF(E6="west", IF(C6="Decentral",D6*'Connecting shares (%)'!$M$16*(L6+N6+P6)/(F6+H6+J6+L6+N6+P6),0),0)</f>
        <v>0</v>
      </c>
      <c r="AK6" s="1">
        <f t="shared" si="0"/>
        <v>0.49391608999999997</v>
      </c>
      <c r="AL6" s="1">
        <f t="shared" si="1"/>
        <v>184.27304277245921</v>
      </c>
      <c r="AM6" s="1">
        <f t="shared" si="2"/>
        <v>0</v>
      </c>
      <c r="AN6" s="1">
        <f t="shared" si="3"/>
        <v>0</v>
      </c>
      <c r="AO6" s="1">
        <f t="shared" si="4"/>
        <v>0</v>
      </c>
      <c r="AP6" s="1">
        <f t="shared" si="5"/>
        <v>0</v>
      </c>
      <c r="AQ6" s="1">
        <f t="shared" si="6"/>
        <v>0</v>
      </c>
      <c r="AR6" s="1">
        <f t="shared" si="7"/>
        <v>0</v>
      </c>
    </row>
    <row r="7" spans="1:45">
      <c r="A7" s="1">
        <v>6</v>
      </c>
      <c r="B7" s="1" t="s">
        <v>622</v>
      </c>
      <c r="C7" s="1" t="s">
        <v>22</v>
      </c>
      <c r="D7" s="1">
        <v>9.1879002180256393</v>
      </c>
      <c r="E7" s="1" t="s">
        <v>24</v>
      </c>
      <c r="F7" s="1">
        <v>964876.95</v>
      </c>
      <c r="G7" s="1">
        <v>141</v>
      </c>
      <c r="H7" s="1">
        <v>273061.47999999899</v>
      </c>
      <c r="I7" s="1">
        <v>4</v>
      </c>
      <c r="J7" s="1">
        <v>0</v>
      </c>
      <c r="K7" s="1">
        <v>0</v>
      </c>
      <c r="L7" s="1">
        <v>357856.66999999899</v>
      </c>
      <c r="M7" s="1">
        <v>19</v>
      </c>
      <c r="N7" s="1">
        <v>349948.549999999</v>
      </c>
      <c r="O7" s="1">
        <v>3</v>
      </c>
      <c r="P7" s="1">
        <v>0</v>
      </c>
      <c r="Q7" s="1">
        <v>0</v>
      </c>
      <c r="R7" s="1">
        <v>60292.823182870503</v>
      </c>
      <c r="S7" s="1">
        <v>9187900.2180256397</v>
      </c>
      <c r="T7" s="61">
        <f>IF(E7="East", IF(C7="Central",('Connecting shares (%)'!$F$3/100*F7+'Connecting shares (%)'!$G$3/100*H7+'Connecting shares (%)'!$H$3/100*J7)/1000000,0),0)</f>
        <v>1.2379384299999989</v>
      </c>
      <c r="U7" s="61">
        <f>IF(E7="East", IF(C7="Central",D7*'Connecting shares (%)'!$M$16*(F7+H7+J7)/(F7+H7+J7+L7+N7+P7),0),0)</f>
        <v>116.91216127982044</v>
      </c>
      <c r="V7" s="61">
        <f>IF(E7="East", IF(C7="Decentral",('Connecting shares (%)'!$F$7/100*F7+'Connecting shares (%)'!$G$7/100*H7+'Connecting shares (%)'!$H$7/100*J7)/1000000,0),0)</f>
        <v>0</v>
      </c>
      <c r="W7" s="63">
        <f>IF(E7="East", IF(C7="Decentral",D7*'Connecting shares (%)'!$M$16*(F7+H7+J7)/(F7+H7+J7+L7+N7+P7),0),0)</f>
        <v>0</v>
      </c>
      <c r="X7" s="61">
        <f>IF(E7="East", IF(C7="Central",('Connecting shares (%)'!$F$5/100*L7+'Connecting shares (%)'!$G$5/100*N7+'Connecting shares (%)'!$H$5/100*P7)/1000000,0),0)</f>
        <v>0.70780521999999801</v>
      </c>
      <c r="Y7" s="63">
        <f>IF(E7="East", IF(C7="Central",D7*'Connecting shares (%)'!$M$16*(L7+N7+P7)/(F7+H7+J7+L7+N7+P7),0),0)</f>
        <v>66.845843080692333</v>
      </c>
      <c r="Z7" s="1">
        <f>IF(E7="East", IF(C7="Decentral",('Connecting shares (%)'!$F$9/100*L7+'Connecting shares (%)'!$G$9/100*N7+'Connecting shares (%)'!$H$9/100*P7)/1000000,0),0)</f>
        <v>0</v>
      </c>
      <c r="AA7" s="63">
        <f>IF(E7="East", IF(C7="Decentral",D7*'Connecting shares (%)'!$M$16*(L7+N7+P7)/(F7+H7+J7+L7+N7+P7),0),0)</f>
        <v>0</v>
      </c>
      <c r="AB7" s="61">
        <f>IF(E7="West", IF(C7="Central",('Connecting shares (%)'!$F$11/100*F7+'Connecting shares (%)'!$G$11/100*H7+'Connecting shares (%)'!$H$11/100*J7)/1000000,0),0)</f>
        <v>0</v>
      </c>
      <c r="AC7" s="64">
        <f>IF(E7="west", IF(C7="Central",D7*'Connecting shares (%)'!$M$16*(F7+H7+J7)/(F7+H7+J7+L7+N7+P7),0),0)</f>
        <v>0</v>
      </c>
      <c r="AD7" s="61">
        <f>IF(E7="West", IF(C7="Decentral",('Connecting shares (%)'!$F$15/100*F7+'Connecting shares (%)'!$G$15/100*H7+'Connecting shares (%)'!$H$15/100*J7)/1000000,0),0)</f>
        <v>0</v>
      </c>
      <c r="AE7" s="63">
        <f>IF(E7="west", IF(C7="Decentral",D7*'Connecting shares (%)'!$M$16*(F7+H7+J7)/(F7+H7+J7+L7+N7+P7),0),0)</f>
        <v>0</v>
      </c>
      <c r="AF7" s="61">
        <f>IF(E7="West", IF(C7="Central",('Connecting shares (%)'!$F$13/100*L7+'Connecting shares (%)'!$G$13/100*N7+'Connecting shares (%)'!$H$13/100*P7)/1000000,0),0)</f>
        <v>0</v>
      </c>
      <c r="AG7" s="63">
        <f>IF(E7="west", IF(C7="Central",D7*'Connecting shares (%)'!$M$16*(L7+N7+P7)/(F7+H7+J7+L7+N7+P7),0),0)</f>
        <v>0</v>
      </c>
      <c r="AH7" s="1">
        <f>IF(E7="West", IF(C7="Decentral",('Connecting shares (%)'!$F$17/100*L7+'Connecting shares (%)'!$G$17/100*N7+'Connecting shares (%)'!$H$17/100*P7)/1000000,0),0)</f>
        <v>0</v>
      </c>
      <c r="AI7" s="63">
        <f>IF(E7="west", IF(C7="Decentral",D7*'Connecting shares (%)'!$M$16*(L7+N7+P7)/(F7+H7+J7+L7+N7+P7),0),0)</f>
        <v>0</v>
      </c>
      <c r="AK7" s="1">
        <f t="shared" si="0"/>
        <v>1.9457436499999969</v>
      </c>
      <c r="AL7" s="1">
        <f t="shared" si="1"/>
        <v>183.75800436051276</v>
      </c>
      <c r="AM7" s="1">
        <f t="shared" si="2"/>
        <v>0</v>
      </c>
      <c r="AN7" s="1">
        <f t="shared" si="3"/>
        <v>0</v>
      </c>
      <c r="AO7" s="1">
        <f t="shared" si="4"/>
        <v>0</v>
      </c>
      <c r="AP7" s="1">
        <f t="shared" si="5"/>
        <v>0</v>
      </c>
      <c r="AQ7" s="1">
        <f t="shared" si="6"/>
        <v>0</v>
      </c>
      <c r="AR7" s="1">
        <f t="shared" si="7"/>
        <v>0</v>
      </c>
    </row>
    <row r="8" spans="1:45">
      <c r="A8" s="1">
        <v>7</v>
      </c>
      <c r="B8" s="1" t="s">
        <v>223</v>
      </c>
      <c r="C8" s="1" t="s">
        <v>21</v>
      </c>
      <c r="D8" s="1">
        <v>1.0882831268053001E-2</v>
      </c>
      <c r="E8" s="1" t="s">
        <v>23</v>
      </c>
      <c r="F8" s="1">
        <v>37523.18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923.03961288249002</v>
      </c>
      <c r="S8" s="1">
        <v>10882.8312680534</v>
      </c>
      <c r="T8" s="61">
        <f>IF(E8="East", IF(C8="Central",('Connecting shares (%)'!$F$3/100*F8+'Connecting shares (%)'!$G$3/100*H8+'Connecting shares (%)'!$H$3/100*J8)/1000000,0),0)</f>
        <v>0</v>
      </c>
      <c r="U8" s="61">
        <f>IF(E8="East", IF(C8="Central",D8*'Connecting shares (%)'!$M$16*(F8+H8+J8)/(F8+H8+J8+L8+N8+P8),0),0)</f>
        <v>0</v>
      </c>
      <c r="V8" s="61">
        <f>IF(E8="East", IF(C8="Decentral",('Connecting shares (%)'!$F$7/100*F8+'Connecting shares (%)'!$G$7/100*H8+'Connecting shares (%)'!$H$7/100*J8)/1000000,0),0)</f>
        <v>0</v>
      </c>
      <c r="W8" s="63">
        <f>IF(E8="East", IF(C8="Decentral",D8*'Connecting shares (%)'!$M$16*(F8+H8+J8)/(F8+H8+J8+L8+N8+P8),0),0)</f>
        <v>0</v>
      </c>
      <c r="X8" s="61">
        <f>IF(E8="East", IF(C8="Central",('Connecting shares (%)'!$F$5/100*L8+'Connecting shares (%)'!$G$5/100*N8+'Connecting shares (%)'!$H$5/100*P8)/1000000,0),0)</f>
        <v>0</v>
      </c>
      <c r="Y8" s="63">
        <f>IF(E8="East", IF(C8="Central",D8*'Connecting shares (%)'!$M$16*(L8+N8+P8)/(F8+H8+J8+L8+N8+P8),0),0)</f>
        <v>0</v>
      </c>
      <c r="Z8" s="1">
        <f>IF(E8="East", IF(C8="Decentral",('Connecting shares (%)'!$F$9/100*L8+'Connecting shares (%)'!$G$9/100*N8+'Connecting shares (%)'!$H$9/100*P8)/1000000,0),0)</f>
        <v>0</v>
      </c>
      <c r="AA8" s="63">
        <f>IF(E8="East", IF(C8="Decentral",D8*'Connecting shares (%)'!$M$16*(L8+N8+P8)/(F8+H8+J8+L8+N8+P8),0),0)</f>
        <v>0</v>
      </c>
      <c r="AB8" s="61">
        <f>IF(E8="West", IF(C8="Central",('Connecting shares (%)'!$F$11/100*F8+'Connecting shares (%)'!$G$11/100*H8+'Connecting shares (%)'!$H$11/100*J8)/1000000,0),0)</f>
        <v>0</v>
      </c>
      <c r="AC8" s="64">
        <f>IF(E8="west", IF(C8="Central",D8*'Connecting shares (%)'!$M$16*(F8+H8+J8)/(F8+H8+J8+L8+N8+P8),0),0)</f>
        <v>0</v>
      </c>
      <c r="AD8" s="61">
        <f>IF(E8="West", IF(C8="Decentral",('Connecting shares (%)'!$F$15/100*F8+'Connecting shares (%)'!$G$15/100*H8+'Connecting shares (%)'!$H$15/100*J8)/1000000,0),0)</f>
        <v>3.7523180000000003E-2</v>
      </c>
      <c r="AE8" s="63">
        <f>IF(E8="west", IF(C8="Decentral",D8*'Connecting shares (%)'!$M$16*(F8+H8+J8)/(F8+H8+J8+L8+N8+P8),0),0)</f>
        <v>0.21765662536106001</v>
      </c>
      <c r="AF8" s="61">
        <f>IF(E8="West", IF(C8="Central",('Connecting shares (%)'!$F$13/100*L8+'Connecting shares (%)'!$G$13/100*N8+'Connecting shares (%)'!$H$13/100*P8)/1000000,0),0)</f>
        <v>0</v>
      </c>
      <c r="AG8" s="63">
        <f>IF(E8="west", IF(C8="Central",D8*'Connecting shares (%)'!$M$16*(L8+N8+P8)/(F8+H8+J8+L8+N8+P8),0),0)</f>
        <v>0</v>
      </c>
      <c r="AH8" s="1">
        <f>IF(E8="West", IF(C8="Decentral",('Connecting shares (%)'!$F$17/100*L8+'Connecting shares (%)'!$G$17/100*N8+'Connecting shares (%)'!$H$17/100*P8)/1000000,0),0)</f>
        <v>0</v>
      </c>
      <c r="AI8" s="63">
        <f>IF(E8="west", IF(C8="Decentral",D8*'Connecting shares (%)'!$M$16*(L8+N8+P8)/(F8+H8+J8+L8+N8+P8),0),0)</f>
        <v>0</v>
      </c>
      <c r="AK8" s="1">
        <f t="shared" si="0"/>
        <v>0</v>
      </c>
      <c r="AL8" s="1">
        <f t="shared" si="1"/>
        <v>0</v>
      </c>
      <c r="AM8" s="1">
        <f t="shared" si="2"/>
        <v>0</v>
      </c>
      <c r="AN8" s="1">
        <f t="shared" si="3"/>
        <v>0</v>
      </c>
      <c r="AO8" s="1">
        <f t="shared" si="4"/>
        <v>0</v>
      </c>
      <c r="AP8" s="1">
        <f t="shared" si="5"/>
        <v>0</v>
      </c>
      <c r="AQ8" s="1">
        <f t="shared" si="6"/>
        <v>3.7523180000000003E-2</v>
      </c>
      <c r="AR8" s="1">
        <f t="shared" si="7"/>
        <v>0.21765662536106001</v>
      </c>
    </row>
    <row r="9" spans="1:45">
      <c r="A9" s="1">
        <v>8</v>
      </c>
      <c r="B9" s="1" t="s">
        <v>725</v>
      </c>
      <c r="C9" s="1" t="s">
        <v>22</v>
      </c>
      <c r="D9" s="1">
        <v>7.3348652256280001E-3</v>
      </c>
      <c r="E9" s="1" t="s">
        <v>23</v>
      </c>
      <c r="F9" s="1">
        <v>10536.65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581.86462783458501</v>
      </c>
      <c r="S9" s="1">
        <v>7334.8652256278501</v>
      </c>
      <c r="T9" s="61">
        <f>IF(E9="East", IF(C9="Central",('Connecting shares (%)'!$F$3/100*F9+'Connecting shares (%)'!$G$3/100*H9+'Connecting shares (%)'!$H$3/100*J9)/1000000,0),0)</f>
        <v>0</v>
      </c>
      <c r="U9" s="61">
        <f>IF(E9="East", IF(C9="Central",D9*'Connecting shares (%)'!$M$16*(F9+H9+J9)/(F9+H9+J9+L9+N9+P9),0),0)</f>
        <v>0</v>
      </c>
      <c r="V9" s="61">
        <f>IF(E9="East", IF(C9="Decentral",('Connecting shares (%)'!$F$7/100*F9+'Connecting shares (%)'!$G$7/100*H9+'Connecting shares (%)'!$H$7/100*J9)/1000000,0),0)</f>
        <v>0</v>
      </c>
      <c r="W9" s="63">
        <f>IF(E9="East", IF(C9="Decentral",D9*'Connecting shares (%)'!$M$16*(F9+H9+J9)/(F9+H9+J9+L9+N9+P9),0),0)</f>
        <v>0</v>
      </c>
      <c r="X9" s="61">
        <f>IF(E9="East", IF(C9="Central",('Connecting shares (%)'!$F$5/100*L9+'Connecting shares (%)'!$G$5/100*N9+'Connecting shares (%)'!$H$5/100*P9)/1000000,0),0)</f>
        <v>0</v>
      </c>
      <c r="Y9" s="63">
        <f>IF(E9="East", IF(C9="Central",D9*'Connecting shares (%)'!$M$16*(L9+N9+P9)/(F9+H9+J9+L9+N9+P9),0),0)</f>
        <v>0</v>
      </c>
      <c r="Z9" s="1">
        <f>IF(E9="East", IF(C9="Decentral",('Connecting shares (%)'!$F$9/100*L9+'Connecting shares (%)'!$G$9/100*N9+'Connecting shares (%)'!$H$9/100*P9)/1000000,0),0)</f>
        <v>0</v>
      </c>
      <c r="AA9" s="63">
        <f>IF(E9="East", IF(C9="Decentral",D9*'Connecting shares (%)'!$M$16*(L9+N9+P9)/(F9+H9+J9+L9+N9+P9),0),0)</f>
        <v>0</v>
      </c>
      <c r="AB9" s="61">
        <f>IF(E9="West", IF(C9="Central",('Connecting shares (%)'!$F$11/100*F9+'Connecting shares (%)'!$G$11/100*H9+'Connecting shares (%)'!$H$11/100*J9)/1000000,0),0)</f>
        <v>1.053665E-2</v>
      </c>
      <c r="AC9" s="64">
        <f>IF(E9="west", IF(C9="Central",D9*'Connecting shares (%)'!$M$16*(F9+H9+J9)/(F9+H9+J9+L9+N9+P9),0),0)</f>
        <v>0.14669730451256</v>
      </c>
      <c r="AD9" s="61">
        <f>IF(E9="West", IF(C9="Decentral",('Connecting shares (%)'!$F$15/100*F9+'Connecting shares (%)'!$G$15/100*H9+'Connecting shares (%)'!$H$15/100*J9)/1000000,0),0)</f>
        <v>0</v>
      </c>
      <c r="AE9" s="63">
        <f>IF(E9="west", IF(C9="Decentral",D9*'Connecting shares (%)'!$M$16*(F9+H9+J9)/(F9+H9+J9+L9+N9+P9),0),0)</f>
        <v>0</v>
      </c>
      <c r="AF9" s="61">
        <f>IF(E9="West", IF(C9="Central",('Connecting shares (%)'!$F$13/100*L9+'Connecting shares (%)'!$G$13/100*N9+'Connecting shares (%)'!$H$13/100*P9)/1000000,0),0)</f>
        <v>0</v>
      </c>
      <c r="AG9" s="63">
        <f>IF(E9="west", IF(C9="Central",D9*'Connecting shares (%)'!$M$16*(L9+N9+P9)/(F9+H9+J9+L9+N9+P9),0),0)</f>
        <v>0</v>
      </c>
      <c r="AH9" s="1">
        <f>IF(E9="West", IF(C9="Decentral",('Connecting shares (%)'!$F$17/100*L9+'Connecting shares (%)'!$G$17/100*N9+'Connecting shares (%)'!$H$17/100*P9)/1000000,0),0)</f>
        <v>0</v>
      </c>
      <c r="AI9" s="63">
        <f>IF(E9="west", IF(C9="Decentral",D9*'Connecting shares (%)'!$M$16*(L9+N9+P9)/(F9+H9+J9+L9+N9+P9),0),0)</f>
        <v>0</v>
      </c>
      <c r="AK9" s="1">
        <f t="shared" si="0"/>
        <v>0</v>
      </c>
      <c r="AL9" s="1">
        <f t="shared" si="1"/>
        <v>0</v>
      </c>
      <c r="AM9" s="1">
        <f t="shared" si="2"/>
        <v>0</v>
      </c>
      <c r="AN9" s="1">
        <f t="shared" si="3"/>
        <v>0</v>
      </c>
      <c r="AO9" s="1">
        <f t="shared" si="4"/>
        <v>1.053665E-2</v>
      </c>
      <c r="AP9" s="1">
        <f t="shared" si="5"/>
        <v>0.14669730451256</v>
      </c>
      <c r="AQ9" s="1">
        <f t="shared" si="6"/>
        <v>0</v>
      </c>
      <c r="AR9" s="1">
        <f t="shared" si="7"/>
        <v>0</v>
      </c>
    </row>
    <row r="10" spans="1:45">
      <c r="A10" s="1">
        <v>9</v>
      </c>
      <c r="B10" s="1" t="s">
        <v>605</v>
      </c>
      <c r="C10" s="1" t="s">
        <v>21</v>
      </c>
      <c r="D10" s="1">
        <v>3.306535463374E-3</v>
      </c>
      <c r="E10" s="1" t="s">
        <v>23</v>
      </c>
      <c r="F10" s="1">
        <v>11672.219999999899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463.68889091774503</v>
      </c>
      <c r="S10" s="1">
        <v>3306.5354633740499</v>
      </c>
      <c r="T10" s="61">
        <f>IF(E10="East", IF(C10="Central",('Connecting shares (%)'!$F$3/100*F10+'Connecting shares (%)'!$G$3/100*H10+'Connecting shares (%)'!$H$3/100*J10)/1000000,0),0)</f>
        <v>0</v>
      </c>
      <c r="U10" s="61">
        <f>IF(E10="East", IF(C10="Central",D10*'Connecting shares (%)'!$M$16*(F10+H10+J10)/(F10+H10+J10+L10+N10+P10),0),0)</f>
        <v>0</v>
      </c>
      <c r="V10" s="61">
        <f>IF(E10="East", IF(C10="Decentral",('Connecting shares (%)'!$F$7/100*F10+'Connecting shares (%)'!$G$7/100*H10+'Connecting shares (%)'!$H$7/100*J10)/1000000,0),0)</f>
        <v>0</v>
      </c>
      <c r="W10" s="63">
        <f>IF(E10="East", IF(C10="Decentral",D10*'Connecting shares (%)'!$M$16*(F10+H10+J10)/(F10+H10+J10+L10+N10+P10),0),0)</f>
        <v>0</v>
      </c>
      <c r="X10" s="61">
        <f>IF(E10="East", IF(C10="Central",('Connecting shares (%)'!$F$5/100*L10+'Connecting shares (%)'!$G$5/100*N10+'Connecting shares (%)'!$H$5/100*P10)/1000000,0),0)</f>
        <v>0</v>
      </c>
      <c r="Y10" s="63">
        <f>IF(E10="East", IF(C10="Central",D10*'Connecting shares (%)'!$M$16*(L10+N10+P10)/(F10+H10+J10+L10+N10+P10),0),0)</f>
        <v>0</v>
      </c>
      <c r="Z10" s="1">
        <f>IF(E10="East", IF(C10="Decentral",('Connecting shares (%)'!$F$9/100*L10+'Connecting shares (%)'!$G$9/100*N10+'Connecting shares (%)'!$H$9/100*P10)/1000000,0),0)</f>
        <v>0</v>
      </c>
      <c r="AA10" s="63">
        <f>IF(E10="East", IF(C10="Decentral",D10*'Connecting shares (%)'!$M$16*(L10+N10+P10)/(F10+H10+J10+L10+N10+P10),0),0)</f>
        <v>0</v>
      </c>
      <c r="AB10" s="61">
        <f>IF(E10="West", IF(C10="Central",('Connecting shares (%)'!$F$11/100*F10+'Connecting shares (%)'!$G$11/100*H10+'Connecting shares (%)'!$H$11/100*J10)/1000000,0),0)</f>
        <v>0</v>
      </c>
      <c r="AC10" s="64">
        <f>IF(E10="west", IF(C10="Central",D10*'Connecting shares (%)'!$M$16*(F10+H10+J10)/(F10+H10+J10+L10+N10+P10),0),0)</f>
        <v>0</v>
      </c>
      <c r="AD10" s="61">
        <f>IF(E10="West", IF(C10="Decentral",('Connecting shares (%)'!$F$15/100*F10+'Connecting shares (%)'!$G$15/100*H10+'Connecting shares (%)'!$H$15/100*J10)/1000000,0),0)</f>
        <v>1.16722199999999E-2</v>
      </c>
      <c r="AE10" s="63">
        <f>IF(E10="west", IF(C10="Decentral",D10*'Connecting shares (%)'!$M$16*(F10+H10+J10)/(F10+H10+J10+L10+N10+P10),0),0)</f>
        <v>6.6130709267479992E-2</v>
      </c>
      <c r="AF10" s="61">
        <f>IF(E10="West", IF(C10="Central",('Connecting shares (%)'!$F$13/100*L10+'Connecting shares (%)'!$G$13/100*N10+'Connecting shares (%)'!$H$13/100*P10)/1000000,0),0)</f>
        <v>0</v>
      </c>
      <c r="AG10" s="63">
        <f>IF(E10="west", IF(C10="Central",D10*'Connecting shares (%)'!$M$16*(L10+N10+P10)/(F10+H10+J10+L10+N10+P10),0),0)</f>
        <v>0</v>
      </c>
      <c r="AH10" s="1">
        <f>IF(E10="West", IF(C10="Decentral",('Connecting shares (%)'!$F$17/100*L10+'Connecting shares (%)'!$G$17/100*N10+'Connecting shares (%)'!$H$17/100*P10)/1000000,0),0)</f>
        <v>0</v>
      </c>
      <c r="AI10" s="63">
        <f>IF(E10="west", IF(C10="Decentral",D10*'Connecting shares (%)'!$M$16*(L10+N10+P10)/(F10+H10+J10+L10+N10+P10),0),0)</f>
        <v>0</v>
      </c>
      <c r="AK10" s="1">
        <f t="shared" si="0"/>
        <v>0</v>
      </c>
      <c r="AL10" s="1">
        <f t="shared" si="1"/>
        <v>0</v>
      </c>
      <c r="AM10" s="1">
        <f t="shared" si="2"/>
        <v>0</v>
      </c>
      <c r="AN10" s="1">
        <f t="shared" si="3"/>
        <v>0</v>
      </c>
      <c r="AO10" s="1">
        <f t="shared" si="4"/>
        <v>0</v>
      </c>
      <c r="AP10" s="1">
        <f t="shared" si="5"/>
        <v>0</v>
      </c>
      <c r="AQ10" s="1">
        <f t="shared" si="6"/>
        <v>1.16722199999999E-2</v>
      </c>
      <c r="AR10" s="1">
        <f t="shared" si="7"/>
        <v>6.6130709267479992E-2</v>
      </c>
    </row>
    <row r="11" spans="1:45">
      <c r="A11" s="1">
        <v>10</v>
      </c>
      <c r="B11" s="1" t="s">
        <v>797</v>
      </c>
      <c r="C11" s="1" t="s">
        <v>22</v>
      </c>
      <c r="D11" s="1">
        <v>2.0564120680733999E-2</v>
      </c>
      <c r="E11" s="1" t="s">
        <v>23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889.68823089116495</v>
      </c>
      <c r="S11" s="1">
        <v>20564.1206807337</v>
      </c>
      <c r="T11" s="61">
        <f>IF(E11="East", IF(C11="Central",('Connecting shares (%)'!$F$3/100*F11+'Connecting shares (%)'!$G$3/100*H11+'Connecting shares (%)'!$H$3/100*J11)/1000000,0),0)</f>
        <v>0</v>
      </c>
      <c r="U11" s="61">
        <f>IF(E11="East", IF(C11="Central",D11*'Connecting shares (%)'!$M$16*(F11+H11+J11)/(F11+H11+J11+L11+N11+P11),0),0)</f>
        <v>0</v>
      </c>
      <c r="V11" s="61">
        <f>IF(E11="East", IF(C11="Decentral",('Connecting shares (%)'!$F$7/100*F11+'Connecting shares (%)'!$G$7/100*H11+'Connecting shares (%)'!$H$7/100*J11)/1000000,0),0)</f>
        <v>0</v>
      </c>
      <c r="W11" s="63">
        <f>IF(E11="East", IF(C11="Decentral",D11*'Connecting shares (%)'!$M$16*(F11+H11+J11)/(F11+H11+J11+L11+N11+P11),0),0)</f>
        <v>0</v>
      </c>
      <c r="X11" s="61">
        <f>IF(E11="East", IF(C11="Central",('Connecting shares (%)'!$F$5/100*L11+'Connecting shares (%)'!$G$5/100*N11+'Connecting shares (%)'!$H$5/100*P11)/1000000,0),0)</f>
        <v>0</v>
      </c>
      <c r="Y11" s="63">
        <f>IF(E11="East", IF(C11="Central",D11*'Connecting shares (%)'!$M$16*(L11+N11+P11)/(F11+H11+J11+L11+N11+P11),0),0)</f>
        <v>0</v>
      </c>
      <c r="Z11" s="1">
        <f>IF(E11="East", IF(C11="Decentral",('Connecting shares (%)'!$F$9/100*L11+'Connecting shares (%)'!$G$9/100*N11+'Connecting shares (%)'!$H$9/100*P11)/1000000,0),0)</f>
        <v>0</v>
      </c>
      <c r="AA11" s="63">
        <f>IF(E11="East", IF(C11="Decentral",D11*'Connecting shares (%)'!$M$16*(L11+N11+P11)/(F11+H11+J11+L11+N11+P11),0),0)</f>
        <v>0</v>
      </c>
      <c r="AB11" s="61">
        <f>IF(E11="West", IF(C11="Central",('Connecting shares (%)'!$F$11/100*F11+'Connecting shares (%)'!$G$11/100*H11+'Connecting shares (%)'!$H$11/100*J11)/1000000,0),0)</f>
        <v>0</v>
      </c>
      <c r="AC11" s="64" t="e">
        <f>IF(E11="west", IF(C11="Central",D11*'Connecting shares (%)'!$M$16*(F11+H11+J11)/(F11+H11+J11+L11+N11+P11),0),0)</f>
        <v>#DIV/0!</v>
      </c>
      <c r="AD11" s="61">
        <f>IF(E11="West", IF(C11="Decentral",('Connecting shares (%)'!$F$15/100*F11+'Connecting shares (%)'!$G$15/100*H11+'Connecting shares (%)'!$H$15/100*J11)/1000000,0),0)</f>
        <v>0</v>
      </c>
      <c r="AE11" s="63">
        <f>IF(E11="west", IF(C11="Decentral",D11*'Connecting shares (%)'!$M$16*(F11+H11+J11)/(F11+H11+J11+L11+N11+P11),0),0)</f>
        <v>0</v>
      </c>
      <c r="AF11" s="61">
        <f>IF(E11="West", IF(C11="Central",('Connecting shares (%)'!$F$13/100*L11+'Connecting shares (%)'!$G$13/100*N11+'Connecting shares (%)'!$H$13/100*P11)/1000000,0),0)</f>
        <v>0</v>
      </c>
      <c r="AG11" s="63" t="e">
        <f>IF(E11="west", IF(C11="Central",D11*'Connecting shares (%)'!$M$16*(L11+N11+P11)/(F11+H11+J11+L11+N11+P11),0),0)</f>
        <v>#DIV/0!</v>
      </c>
      <c r="AH11" s="1">
        <f>IF(E11="West", IF(C11="Decentral",('Connecting shares (%)'!$F$17/100*L11+'Connecting shares (%)'!$G$17/100*N11+'Connecting shares (%)'!$H$17/100*P11)/1000000,0),0)</f>
        <v>0</v>
      </c>
      <c r="AI11" s="63">
        <f>IF(E11="west", IF(C11="Decentral",D11*'Connecting shares (%)'!$M$16*(L11+N11+P11)/(F11+H11+J11+L11+N11+P11),0),0)</f>
        <v>0</v>
      </c>
      <c r="AK11" s="1">
        <f t="shared" si="0"/>
        <v>0</v>
      </c>
      <c r="AL11" s="1">
        <f t="shared" si="1"/>
        <v>0</v>
      </c>
      <c r="AM11" s="1">
        <f t="shared" si="2"/>
        <v>0</v>
      </c>
      <c r="AN11" s="1">
        <f t="shared" si="3"/>
        <v>0</v>
      </c>
      <c r="AO11" s="1">
        <f t="shared" si="4"/>
        <v>0</v>
      </c>
      <c r="AP11" s="1" t="e">
        <f t="shared" si="5"/>
        <v>#DIV/0!</v>
      </c>
      <c r="AQ11" s="1">
        <f t="shared" si="6"/>
        <v>0</v>
      </c>
      <c r="AR11" s="1">
        <f t="shared" si="7"/>
        <v>0</v>
      </c>
    </row>
    <row r="12" spans="1:45">
      <c r="A12" s="1">
        <v>11</v>
      </c>
      <c r="B12" s="1" t="s">
        <v>548</v>
      </c>
      <c r="C12" s="1" t="s">
        <v>21</v>
      </c>
      <c r="D12" s="1">
        <v>1.2238616477587999E-2</v>
      </c>
      <c r="E12" s="1" t="s">
        <v>24</v>
      </c>
      <c r="F12" s="1">
        <v>46874.98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1128.90860311917</v>
      </c>
      <c r="S12" s="1">
        <v>12238.616477588201</v>
      </c>
      <c r="T12" s="61">
        <f>IF(E12="East", IF(C12="Central",('Connecting shares (%)'!$F$3/100*F12+'Connecting shares (%)'!$G$3/100*H12+'Connecting shares (%)'!$H$3/100*J12)/1000000,0),0)</f>
        <v>0</v>
      </c>
      <c r="U12" s="61">
        <f>IF(E12="East", IF(C12="Central",D12*'Connecting shares (%)'!$M$16*(F12+H12+J12)/(F12+H12+J12+L12+N12+P12),0),0)</f>
        <v>0</v>
      </c>
      <c r="V12" s="61">
        <f>IF(E12="East", IF(C12="Decentral",('Connecting shares (%)'!$F$7/100*F12+'Connecting shares (%)'!$G$7/100*H12+'Connecting shares (%)'!$H$7/100*J12)/1000000,0),0)</f>
        <v>4.6874980000000004E-2</v>
      </c>
      <c r="W12" s="63">
        <f>IF(E12="East", IF(C12="Decentral",D12*'Connecting shares (%)'!$M$16*(F12+H12+J12)/(F12+H12+J12+L12+N12+P12),0),0)</f>
        <v>0.24477232955175998</v>
      </c>
      <c r="X12" s="61">
        <f>IF(E12="East", IF(C12="Central",('Connecting shares (%)'!$F$5/100*L12+'Connecting shares (%)'!$G$5/100*N12+'Connecting shares (%)'!$H$5/100*P12)/1000000,0),0)</f>
        <v>0</v>
      </c>
      <c r="Y12" s="63">
        <f>IF(E12="East", IF(C12="Central",D12*'Connecting shares (%)'!$M$16*(L12+N12+P12)/(F12+H12+J12+L12+N12+P12),0),0)</f>
        <v>0</v>
      </c>
      <c r="Z12" s="1">
        <f>IF(E12="East", IF(C12="Decentral",('Connecting shares (%)'!$F$9/100*L12+'Connecting shares (%)'!$G$9/100*N12+'Connecting shares (%)'!$H$9/100*P12)/1000000,0),0)</f>
        <v>0</v>
      </c>
      <c r="AA12" s="63">
        <f>IF(E12="East", IF(C12="Decentral",D12*'Connecting shares (%)'!$M$16*(L12+N12+P12)/(F12+H12+J12+L12+N12+P12),0),0)</f>
        <v>0</v>
      </c>
      <c r="AB12" s="61">
        <f>IF(E12="West", IF(C12="Central",('Connecting shares (%)'!$F$11/100*F12+'Connecting shares (%)'!$G$11/100*H12+'Connecting shares (%)'!$H$11/100*J12)/1000000,0),0)</f>
        <v>0</v>
      </c>
      <c r="AC12" s="64">
        <f>IF(E12="west", IF(C12="Central",D12*'Connecting shares (%)'!$M$16*(F12+H12+J12)/(F12+H12+J12+L12+N12+P12),0),0)</f>
        <v>0</v>
      </c>
      <c r="AD12" s="61">
        <f>IF(E12="West", IF(C12="Decentral",('Connecting shares (%)'!$F$15/100*F12+'Connecting shares (%)'!$G$15/100*H12+'Connecting shares (%)'!$H$15/100*J12)/1000000,0),0)</f>
        <v>0</v>
      </c>
      <c r="AE12" s="63">
        <f>IF(E12="west", IF(C12="Decentral",D12*'Connecting shares (%)'!$M$16*(F12+H12+J12)/(F12+H12+J12+L12+N12+P12),0),0)</f>
        <v>0</v>
      </c>
      <c r="AF12" s="61">
        <f>IF(E12="West", IF(C12="Central",('Connecting shares (%)'!$F$13/100*L12+'Connecting shares (%)'!$G$13/100*N12+'Connecting shares (%)'!$H$13/100*P12)/1000000,0),0)</f>
        <v>0</v>
      </c>
      <c r="AG12" s="63">
        <f>IF(E12="west", IF(C12="Central",D12*'Connecting shares (%)'!$M$16*(L12+N12+P12)/(F12+H12+J12+L12+N12+P12),0),0)</f>
        <v>0</v>
      </c>
      <c r="AH12" s="1">
        <f>IF(E12="West", IF(C12="Decentral",('Connecting shares (%)'!$F$17/100*L12+'Connecting shares (%)'!$G$17/100*N12+'Connecting shares (%)'!$H$17/100*P12)/1000000,0),0)</f>
        <v>0</v>
      </c>
      <c r="AI12" s="63">
        <f>IF(E12="west", IF(C12="Decentral",D12*'Connecting shares (%)'!$M$16*(L12+N12+P12)/(F12+H12+J12+L12+N12+P12),0),0)</f>
        <v>0</v>
      </c>
      <c r="AK12" s="1">
        <f t="shared" si="0"/>
        <v>0</v>
      </c>
      <c r="AL12" s="1">
        <f t="shared" si="1"/>
        <v>0</v>
      </c>
      <c r="AM12" s="1">
        <f t="shared" si="2"/>
        <v>4.6874980000000004E-2</v>
      </c>
      <c r="AN12" s="1">
        <f t="shared" si="3"/>
        <v>0.24477232955175998</v>
      </c>
      <c r="AO12" s="1">
        <f t="shared" si="4"/>
        <v>0</v>
      </c>
      <c r="AP12" s="1">
        <f t="shared" si="5"/>
        <v>0</v>
      </c>
      <c r="AQ12" s="1">
        <f t="shared" si="6"/>
        <v>0</v>
      </c>
      <c r="AR12" s="1">
        <f t="shared" si="7"/>
        <v>0</v>
      </c>
    </row>
    <row r="13" spans="1:45">
      <c r="A13" s="1">
        <v>12</v>
      </c>
      <c r="B13" s="1" t="s">
        <v>652</v>
      </c>
      <c r="C13" s="1" t="s">
        <v>21</v>
      </c>
      <c r="D13" s="1">
        <v>3.7125765933124E-2</v>
      </c>
      <c r="E13" s="1" t="s">
        <v>24</v>
      </c>
      <c r="F13" s="1">
        <v>81316.149999999907</v>
      </c>
      <c r="G13" s="1">
        <v>4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1303.73091603388</v>
      </c>
      <c r="S13" s="1">
        <v>37125.765933123803</v>
      </c>
      <c r="T13" s="61">
        <f>IF(E13="East", IF(C13="Central",('Connecting shares (%)'!$F$3/100*F13+'Connecting shares (%)'!$G$3/100*H13+'Connecting shares (%)'!$H$3/100*J13)/1000000,0),0)</f>
        <v>0</v>
      </c>
      <c r="U13" s="61">
        <f>IF(E13="East", IF(C13="Central",D13*'Connecting shares (%)'!$M$16*(F13+H13+J13)/(F13+H13+J13+L13+N13+P13),0),0)</f>
        <v>0</v>
      </c>
      <c r="V13" s="61">
        <f>IF(E13="East", IF(C13="Decentral",('Connecting shares (%)'!$F$7/100*F13+'Connecting shares (%)'!$G$7/100*H13+'Connecting shares (%)'!$H$7/100*J13)/1000000,0),0)</f>
        <v>8.1316149999999907E-2</v>
      </c>
      <c r="W13" s="63">
        <f>IF(E13="East", IF(C13="Decentral",D13*'Connecting shares (%)'!$M$16*(F13+H13+J13)/(F13+H13+J13+L13+N13+P13),0),0)</f>
        <v>0.74251531866248</v>
      </c>
      <c r="X13" s="61">
        <f>IF(E13="East", IF(C13="Central",('Connecting shares (%)'!$F$5/100*L13+'Connecting shares (%)'!$G$5/100*N13+'Connecting shares (%)'!$H$5/100*P13)/1000000,0),0)</f>
        <v>0</v>
      </c>
      <c r="Y13" s="63">
        <f>IF(E13="East", IF(C13="Central",D13*'Connecting shares (%)'!$M$16*(L13+N13+P13)/(F13+H13+J13+L13+N13+P13),0),0)</f>
        <v>0</v>
      </c>
      <c r="Z13" s="1">
        <f>IF(E13="East", IF(C13="Decentral",('Connecting shares (%)'!$F$9/100*L13+'Connecting shares (%)'!$G$9/100*N13+'Connecting shares (%)'!$H$9/100*P13)/1000000,0),0)</f>
        <v>0</v>
      </c>
      <c r="AA13" s="63">
        <f>IF(E13="East", IF(C13="Decentral",D13*'Connecting shares (%)'!$M$16*(L13+N13+P13)/(F13+H13+J13+L13+N13+P13),0),0)</f>
        <v>0</v>
      </c>
      <c r="AB13" s="61">
        <f>IF(E13="West", IF(C13="Central",('Connecting shares (%)'!$F$11/100*F13+'Connecting shares (%)'!$G$11/100*H13+'Connecting shares (%)'!$H$11/100*J13)/1000000,0),0)</f>
        <v>0</v>
      </c>
      <c r="AC13" s="64">
        <f>IF(E13="west", IF(C13="Central",D13*'Connecting shares (%)'!$M$16*(F13+H13+J13)/(F13+H13+J13+L13+N13+P13),0),0)</f>
        <v>0</v>
      </c>
      <c r="AD13" s="61">
        <f>IF(E13="West", IF(C13="Decentral",('Connecting shares (%)'!$F$15/100*F13+'Connecting shares (%)'!$G$15/100*H13+'Connecting shares (%)'!$H$15/100*J13)/1000000,0),0)</f>
        <v>0</v>
      </c>
      <c r="AE13" s="63">
        <f>IF(E13="west", IF(C13="Decentral",D13*'Connecting shares (%)'!$M$16*(F13+H13+J13)/(F13+H13+J13+L13+N13+P13),0),0)</f>
        <v>0</v>
      </c>
      <c r="AF13" s="61">
        <f>IF(E13="West", IF(C13="Central",('Connecting shares (%)'!$F$13/100*L13+'Connecting shares (%)'!$G$13/100*N13+'Connecting shares (%)'!$H$13/100*P13)/1000000,0),0)</f>
        <v>0</v>
      </c>
      <c r="AG13" s="63">
        <f>IF(E13="west", IF(C13="Central",D13*'Connecting shares (%)'!$M$16*(L13+N13+P13)/(F13+H13+J13+L13+N13+P13),0),0)</f>
        <v>0</v>
      </c>
      <c r="AH13" s="1">
        <f>IF(E13="West", IF(C13="Decentral",('Connecting shares (%)'!$F$17/100*L13+'Connecting shares (%)'!$G$17/100*N13+'Connecting shares (%)'!$H$17/100*P13)/1000000,0),0)</f>
        <v>0</v>
      </c>
      <c r="AI13" s="63">
        <f>IF(E13="west", IF(C13="Decentral",D13*'Connecting shares (%)'!$M$16*(L13+N13+P13)/(F13+H13+J13+L13+N13+P13),0),0)</f>
        <v>0</v>
      </c>
      <c r="AK13" s="1">
        <f t="shared" si="0"/>
        <v>0</v>
      </c>
      <c r="AL13" s="1">
        <f t="shared" si="1"/>
        <v>0</v>
      </c>
      <c r="AM13" s="1">
        <f t="shared" si="2"/>
        <v>8.1316149999999907E-2</v>
      </c>
      <c r="AN13" s="1">
        <f t="shared" si="3"/>
        <v>0.74251531866248</v>
      </c>
      <c r="AO13" s="1">
        <f t="shared" si="4"/>
        <v>0</v>
      </c>
      <c r="AP13" s="1">
        <f t="shared" si="5"/>
        <v>0</v>
      </c>
      <c r="AQ13" s="1">
        <f t="shared" si="6"/>
        <v>0</v>
      </c>
      <c r="AR13" s="1">
        <f t="shared" si="7"/>
        <v>0</v>
      </c>
    </row>
    <row r="14" spans="1:45">
      <c r="A14" s="1">
        <v>13</v>
      </c>
      <c r="B14" s="1" t="s">
        <v>140</v>
      </c>
      <c r="C14" s="1" t="s">
        <v>21</v>
      </c>
      <c r="D14" s="1">
        <v>1.222646003002E-2</v>
      </c>
      <c r="E14" s="1" t="s">
        <v>24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838.86573588810302</v>
      </c>
      <c r="S14" s="1">
        <v>12226.4600300196</v>
      </c>
      <c r="T14" s="61">
        <f>IF(E14="East", IF(C14="Central",('Connecting shares (%)'!$F$3/100*F14+'Connecting shares (%)'!$G$3/100*H14+'Connecting shares (%)'!$H$3/100*J14)/1000000,0),0)</f>
        <v>0</v>
      </c>
      <c r="U14" s="61">
        <f>IF(E14="East", IF(C14="Central",D14*'Connecting shares (%)'!$M$16*(F14+H14+J14)/(F14+H14+J14+L14+N14+P14),0),0)</f>
        <v>0</v>
      </c>
      <c r="V14" s="61">
        <f>IF(E14="East", IF(C14="Decentral",('Connecting shares (%)'!$F$7/100*F14+'Connecting shares (%)'!$G$7/100*H14+'Connecting shares (%)'!$H$7/100*J14)/1000000,0),0)</f>
        <v>0</v>
      </c>
      <c r="W14" s="63" t="e">
        <f>IF(E14="East", IF(C14="Decentral",D14*'Connecting shares (%)'!$M$16*(F14+H14+J14)/(F14+H14+J14+L14+N14+P14),0),0)</f>
        <v>#DIV/0!</v>
      </c>
      <c r="X14" s="61">
        <f>IF(E14="East", IF(C14="Central",('Connecting shares (%)'!$F$5/100*L14+'Connecting shares (%)'!$G$5/100*N14+'Connecting shares (%)'!$H$5/100*P14)/1000000,0),0)</f>
        <v>0</v>
      </c>
      <c r="Y14" s="63">
        <f>IF(E14="East", IF(C14="Central",D14*'Connecting shares (%)'!$M$16*(L14+N14+P14)/(F14+H14+J14+L14+N14+P14),0),0)</f>
        <v>0</v>
      </c>
      <c r="Z14" s="1">
        <f>IF(E14="East", IF(C14="Decentral",('Connecting shares (%)'!$F$9/100*L14+'Connecting shares (%)'!$G$9/100*N14+'Connecting shares (%)'!$H$9/100*P14)/1000000,0),0)</f>
        <v>0</v>
      </c>
      <c r="AA14" s="63" t="e">
        <f>IF(E14="East", IF(C14="Decentral",D14*'Connecting shares (%)'!$M$16*(L14+N14+P14)/(F14+H14+J14+L14+N14+P14),0),0)</f>
        <v>#DIV/0!</v>
      </c>
      <c r="AB14" s="61">
        <f>IF(E14="West", IF(C14="Central",('Connecting shares (%)'!$F$11/100*F14+'Connecting shares (%)'!$G$11/100*H14+'Connecting shares (%)'!$H$11/100*J14)/1000000,0),0)</f>
        <v>0</v>
      </c>
      <c r="AC14" s="64">
        <f>IF(E14="west", IF(C14="Central",D14*'Connecting shares (%)'!$M$16*(F14+H14+J14)/(F14+H14+J14+L14+N14+P14),0),0)</f>
        <v>0</v>
      </c>
      <c r="AD14" s="61">
        <f>IF(E14="West", IF(C14="Decentral",('Connecting shares (%)'!$F$15/100*F14+'Connecting shares (%)'!$G$15/100*H14+'Connecting shares (%)'!$H$15/100*J14)/1000000,0),0)</f>
        <v>0</v>
      </c>
      <c r="AE14" s="63">
        <f>IF(E14="west", IF(C14="Decentral",D14*'Connecting shares (%)'!$M$16*(F14+H14+J14)/(F14+H14+J14+L14+N14+P14),0),0)</f>
        <v>0</v>
      </c>
      <c r="AF14" s="61">
        <f>IF(E14="West", IF(C14="Central",('Connecting shares (%)'!$F$13/100*L14+'Connecting shares (%)'!$G$13/100*N14+'Connecting shares (%)'!$H$13/100*P14)/1000000,0),0)</f>
        <v>0</v>
      </c>
      <c r="AG14" s="63">
        <f>IF(E14="west", IF(C14="Central",D14*'Connecting shares (%)'!$M$16*(L14+N14+P14)/(F14+H14+J14+L14+N14+P14),0),0)</f>
        <v>0</v>
      </c>
      <c r="AH14" s="1">
        <f>IF(E14="West", IF(C14="Decentral",('Connecting shares (%)'!$F$17/100*L14+'Connecting shares (%)'!$G$17/100*N14+'Connecting shares (%)'!$H$17/100*P14)/1000000,0),0)</f>
        <v>0</v>
      </c>
      <c r="AI14" s="63">
        <f>IF(E14="west", IF(C14="Decentral",D14*'Connecting shares (%)'!$M$16*(L14+N14+P14)/(F14+H14+J14+L14+N14+P14),0),0)</f>
        <v>0</v>
      </c>
      <c r="AK14" s="1">
        <f t="shared" si="0"/>
        <v>0</v>
      </c>
      <c r="AL14" s="1">
        <f t="shared" si="1"/>
        <v>0</v>
      </c>
      <c r="AM14" s="1">
        <f t="shared" si="2"/>
        <v>0</v>
      </c>
      <c r="AN14" s="1" t="e">
        <f t="shared" si="3"/>
        <v>#DIV/0!</v>
      </c>
      <c r="AO14" s="1">
        <f t="shared" si="4"/>
        <v>0</v>
      </c>
      <c r="AP14" s="1">
        <f t="shared" si="5"/>
        <v>0</v>
      </c>
      <c r="AQ14" s="1">
        <f t="shared" si="6"/>
        <v>0</v>
      </c>
      <c r="AR14" s="1">
        <f t="shared" si="7"/>
        <v>0</v>
      </c>
    </row>
    <row r="15" spans="1:45">
      <c r="A15" s="1">
        <v>14</v>
      </c>
      <c r="B15" s="1" t="s">
        <v>112</v>
      </c>
      <c r="C15" s="1" t="s">
        <v>21</v>
      </c>
      <c r="D15" s="1">
        <v>1.3422482101974E-2</v>
      </c>
      <c r="E15" s="1" t="s">
        <v>24</v>
      </c>
      <c r="F15" s="1">
        <v>16591.389999999901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847.82762927257704</v>
      </c>
      <c r="S15" s="1">
        <v>13422.482101973599</v>
      </c>
      <c r="T15" s="61">
        <f>IF(E15="East", IF(C15="Central",('Connecting shares (%)'!$F$3/100*F15+'Connecting shares (%)'!$G$3/100*H15+'Connecting shares (%)'!$H$3/100*J15)/1000000,0),0)</f>
        <v>0</v>
      </c>
      <c r="U15" s="61">
        <f>IF(E15="East", IF(C15="Central",D15*'Connecting shares (%)'!$M$16*(F15+H15+J15)/(F15+H15+J15+L15+N15+P15),0),0)</f>
        <v>0</v>
      </c>
      <c r="V15" s="61">
        <f>IF(E15="East", IF(C15="Decentral",('Connecting shares (%)'!$F$7/100*F15+'Connecting shares (%)'!$G$7/100*H15+'Connecting shares (%)'!$H$7/100*J15)/1000000,0),0)</f>
        <v>1.65913899999999E-2</v>
      </c>
      <c r="W15" s="63">
        <f>IF(E15="East", IF(C15="Decentral",D15*'Connecting shares (%)'!$M$16*(F15+H15+J15)/(F15+H15+J15+L15+N15+P15),0),0)</f>
        <v>0.26844964203948002</v>
      </c>
      <c r="X15" s="61">
        <f>IF(E15="East", IF(C15="Central",('Connecting shares (%)'!$F$5/100*L15+'Connecting shares (%)'!$G$5/100*N15+'Connecting shares (%)'!$H$5/100*P15)/1000000,0),0)</f>
        <v>0</v>
      </c>
      <c r="Y15" s="63">
        <f>IF(E15="East", IF(C15="Central",D15*'Connecting shares (%)'!$M$16*(L15+N15+P15)/(F15+H15+J15+L15+N15+P15),0),0)</f>
        <v>0</v>
      </c>
      <c r="Z15" s="1">
        <f>IF(E15="East", IF(C15="Decentral",('Connecting shares (%)'!$F$9/100*L15+'Connecting shares (%)'!$G$9/100*N15+'Connecting shares (%)'!$H$9/100*P15)/1000000,0),0)</f>
        <v>0</v>
      </c>
      <c r="AA15" s="63">
        <f>IF(E15="East", IF(C15="Decentral",D15*'Connecting shares (%)'!$M$16*(L15+N15+P15)/(F15+H15+J15+L15+N15+P15),0),0)</f>
        <v>0</v>
      </c>
      <c r="AB15" s="61">
        <f>IF(E15="West", IF(C15="Central",('Connecting shares (%)'!$F$11/100*F15+'Connecting shares (%)'!$G$11/100*H15+'Connecting shares (%)'!$H$11/100*J15)/1000000,0),0)</f>
        <v>0</v>
      </c>
      <c r="AC15" s="64">
        <f>IF(E15="west", IF(C15="Central",D15*'Connecting shares (%)'!$M$16*(F15+H15+J15)/(F15+H15+J15+L15+N15+P15),0),0)</f>
        <v>0</v>
      </c>
      <c r="AD15" s="61">
        <f>IF(E15="West", IF(C15="Decentral",('Connecting shares (%)'!$F$15/100*F15+'Connecting shares (%)'!$G$15/100*H15+'Connecting shares (%)'!$H$15/100*J15)/1000000,0),0)</f>
        <v>0</v>
      </c>
      <c r="AE15" s="63">
        <f>IF(E15="west", IF(C15="Decentral",D15*'Connecting shares (%)'!$M$16*(F15+H15+J15)/(F15+H15+J15+L15+N15+P15),0),0)</f>
        <v>0</v>
      </c>
      <c r="AF15" s="61">
        <f>IF(E15="West", IF(C15="Central",('Connecting shares (%)'!$F$13/100*L15+'Connecting shares (%)'!$G$13/100*N15+'Connecting shares (%)'!$H$13/100*P15)/1000000,0),0)</f>
        <v>0</v>
      </c>
      <c r="AG15" s="63">
        <f>IF(E15="west", IF(C15="Central",D15*'Connecting shares (%)'!$M$16*(L15+N15+P15)/(F15+H15+J15+L15+N15+P15),0),0)</f>
        <v>0</v>
      </c>
      <c r="AH15" s="1">
        <f>IF(E15="West", IF(C15="Decentral",('Connecting shares (%)'!$F$17/100*L15+'Connecting shares (%)'!$G$17/100*N15+'Connecting shares (%)'!$H$17/100*P15)/1000000,0),0)</f>
        <v>0</v>
      </c>
      <c r="AI15" s="63">
        <f>IF(E15="west", IF(C15="Decentral",D15*'Connecting shares (%)'!$M$16*(L15+N15+P15)/(F15+H15+J15+L15+N15+P15),0),0)</f>
        <v>0</v>
      </c>
      <c r="AK15" s="1">
        <f t="shared" si="0"/>
        <v>0</v>
      </c>
      <c r="AL15" s="1">
        <f t="shared" si="1"/>
        <v>0</v>
      </c>
      <c r="AM15" s="1">
        <f t="shared" si="2"/>
        <v>1.65913899999999E-2</v>
      </c>
      <c r="AN15" s="1">
        <f t="shared" si="3"/>
        <v>0.26844964203948002</v>
      </c>
      <c r="AO15" s="1">
        <f t="shared" si="4"/>
        <v>0</v>
      </c>
      <c r="AP15" s="1">
        <f t="shared" si="5"/>
        <v>0</v>
      </c>
      <c r="AQ15" s="1">
        <f t="shared" si="6"/>
        <v>0</v>
      </c>
      <c r="AR15" s="1">
        <f t="shared" si="7"/>
        <v>0</v>
      </c>
    </row>
    <row r="16" spans="1:45">
      <c r="A16" s="1">
        <v>15</v>
      </c>
      <c r="B16" s="1" t="s">
        <v>159</v>
      </c>
      <c r="C16" s="1" t="s">
        <v>21</v>
      </c>
      <c r="D16" s="1">
        <v>1.3275156553158999E-2</v>
      </c>
      <c r="E16" s="1" t="s">
        <v>24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1387.67403653721</v>
      </c>
      <c r="S16" s="1">
        <v>13275.1565531589</v>
      </c>
      <c r="T16" s="61">
        <f>IF(E16="East", IF(C16="Central",('Connecting shares (%)'!$F$3/100*F16+'Connecting shares (%)'!$G$3/100*H16+'Connecting shares (%)'!$H$3/100*J16)/1000000,0),0)</f>
        <v>0</v>
      </c>
      <c r="U16" s="61">
        <f>IF(E16="East", IF(C16="Central",D16*'Connecting shares (%)'!$M$16*(F16+H16+J16)/(F16+H16+J16+L16+N16+P16),0),0)</f>
        <v>0</v>
      </c>
      <c r="V16" s="61">
        <f>IF(E16="East", IF(C16="Decentral",('Connecting shares (%)'!$F$7/100*F16+'Connecting shares (%)'!$G$7/100*H16+'Connecting shares (%)'!$H$7/100*J16)/1000000,0),0)</f>
        <v>0</v>
      </c>
      <c r="W16" s="63" t="e">
        <f>IF(E16="East", IF(C16="Decentral",D16*'Connecting shares (%)'!$M$16*(F16+H16+J16)/(F16+H16+J16+L16+N16+P16),0),0)</f>
        <v>#DIV/0!</v>
      </c>
      <c r="X16" s="61">
        <f>IF(E16="East", IF(C16="Central",('Connecting shares (%)'!$F$5/100*L16+'Connecting shares (%)'!$G$5/100*N16+'Connecting shares (%)'!$H$5/100*P16)/1000000,0),0)</f>
        <v>0</v>
      </c>
      <c r="Y16" s="63">
        <f>IF(E16="East", IF(C16="Central",D16*'Connecting shares (%)'!$M$16*(L16+N16+P16)/(F16+H16+J16+L16+N16+P16),0),0)</f>
        <v>0</v>
      </c>
      <c r="Z16" s="1">
        <f>IF(E16="East", IF(C16="Decentral",('Connecting shares (%)'!$F$9/100*L16+'Connecting shares (%)'!$G$9/100*N16+'Connecting shares (%)'!$H$9/100*P16)/1000000,0),0)</f>
        <v>0</v>
      </c>
      <c r="AA16" s="63" t="e">
        <f>IF(E16="East", IF(C16="Decentral",D16*'Connecting shares (%)'!$M$16*(L16+N16+P16)/(F16+H16+J16+L16+N16+P16),0),0)</f>
        <v>#DIV/0!</v>
      </c>
      <c r="AB16" s="61">
        <f>IF(E16="West", IF(C16="Central",('Connecting shares (%)'!$F$11/100*F16+'Connecting shares (%)'!$G$11/100*H16+'Connecting shares (%)'!$H$11/100*J16)/1000000,0),0)</f>
        <v>0</v>
      </c>
      <c r="AC16" s="64">
        <f>IF(E16="west", IF(C16="Central",D16*'Connecting shares (%)'!$M$16*(F16+H16+J16)/(F16+H16+J16+L16+N16+P16),0),0)</f>
        <v>0</v>
      </c>
      <c r="AD16" s="61">
        <f>IF(E16="West", IF(C16="Decentral",('Connecting shares (%)'!$F$15/100*F16+'Connecting shares (%)'!$G$15/100*H16+'Connecting shares (%)'!$H$15/100*J16)/1000000,0),0)</f>
        <v>0</v>
      </c>
      <c r="AE16" s="63">
        <f>IF(E16="west", IF(C16="Decentral",D16*'Connecting shares (%)'!$M$16*(F16+H16+J16)/(F16+H16+J16+L16+N16+P16),0),0)</f>
        <v>0</v>
      </c>
      <c r="AF16" s="61">
        <f>IF(E16="West", IF(C16="Central",('Connecting shares (%)'!$F$13/100*L16+'Connecting shares (%)'!$G$13/100*N16+'Connecting shares (%)'!$H$13/100*P16)/1000000,0),0)</f>
        <v>0</v>
      </c>
      <c r="AG16" s="63">
        <f>IF(E16="west", IF(C16="Central",D16*'Connecting shares (%)'!$M$16*(L16+N16+P16)/(F16+H16+J16+L16+N16+P16),0),0)</f>
        <v>0</v>
      </c>
      <c r="AH16" s="1">
        <f>IF(E16="West", IF(C16="Decentral",('Connecting shares (%)'!$F$17/100*L16+'Connecting shares (%)'!$G$17/100*N16+'Connecting shares (%)'!$H$17/100*P16)/1000000,0),0)</f>
        <v>0</v>
      </c>
      <c r="AI16" s="63">
        <f>IF(E16="west", IF(C16="Decentral",D16*'Connecting shares (%)'!$M$16*(L16+N16+P16)/(F16+H16+J16+L16+N16+P16),0),0)</f>
        <v>0</v>
      </c>
      <c r="AK16" s="1">
        <f t="shared" si="0"/>
        <v>0</v>
      </c>
      <c r="AL16" s="1">
        <f t="shared" si="1"/>
        <v>0</v>
      </c>
      <c r="AM16" s="1">
        <f t="shared" si="2"/>
        <v>0</v>
      </c>
      <c r="AN16" s="1" t="e">
        <f t="shared" si="3"/>
        <v>#DIV/0!</v>
      </c>
      <c r="AO16" s="1">
        <f t="shared" si="4"/>
        <v>0</v>
      </c>
      <c r="AP16" s="1">
        <f t="shared" si="5"/>
        <v>0</v>
      </c>
      <c r="AQ16" s="1">
        <f t="shared" si="6"/>
        <v>0</v>
      </c>
      <c r="AR16" s="1">
        <f t="shared" si="7"/>
        <v>0</v>
      </c>
    </row>
    <row r="17" spans="1:44">
      <c r="A17" s="1">
        <v>16</v>
      </c>
      <c r="B17" s="1" t="s">
        <v>690</v>
      </c>
      <c r="C17" s="1" t="s">
        <v>21</v>
      </c>
      <c r="D17" s="1">
        <v>6.53020443165E-3</v>
      </c>
      <c r="E17" s="1" t="s">
        <v>23</v>
      </c>
      <c r="F17" s="1">
        <v>21788.2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12332.43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509.50676866946799</v>
      </c>
      <c r="S17" s="1">
        <v>6530.2044316495103</v>
      </c>
      <c r="T17" s="61">
        <f>IF(E17="East", IF(C17="Central",('Connecting shares (%)'!$F$3/100*F17+'Connecting shares (%)'!$G$3/100*H17+'Connecting shares (%)'!$H$3/100*J17)/1000000,0),0)</f>
        <v>0</v>
      </c>
      <c r="U17" s="61">
        <f>IF(E17="East", IF(C17="Central",D17*'Connecting shares (%)'!$M$16*(F17+H17+J17)/(F17+H17+J17+L17+N17+P17),0),0)</f>
        <v>0</v>
      </c>
      <c r="V17" s="61">
        <f>IF(E17="East", IF(C17="Decentral",('Connecting shares (%)'!$F$7/100*F17+'Connecting shares (%)'!$G$7/100*H17+'Connecting shares (%)'!$H$7/100*J17)/1000000,0),0)</f>
        <v>0</v>
      </c>
      <c r="W17" s="63">
        <f>IF(E17="East", IF(C17="Decentral",D17*'Connecting shares (%)'!$M$16*(F17+H17+J17)/(F17+H17+J17+L17+N17+P17),0),0)</f>
        <v>0</v>
      </c>
      <c r="X17" s="61">
        <f>IF(E17="East", IF(C17="Central",('Connecting shares (%)'!$F$5/100*L17+'Connecting shares (%)'!$G$5/100*N17+'Connecting shares (%)'!$H$5/100*P17)/1000000,0),0)</f>
        <v>0</v>
      </c>
      <c r="Y17" s="63">
        <f>IF(E17="East", IF(C17="Central",D17*'Connecting shares (%)'!$M$16*(L17+N17+P17)/(F17+H17+J17+L17+N17+P17),0),0)</f>
        <v>0</v>
      </c>
      <c r="Z17" s="1">
        <f>IF(E17="East", IF(C17="Decentral",('Connecting shares (%)'!$F$9/100*L17+'Connecting shares (%)'!$G$9/100*N17+'Connecting shares (%)'!$H$9/100*P17)/1000000,0),0)</f>
        <v>0</v>
      </c>
      <c r="AA17" s="63">
        <f>IF(E17="East", IF(C17="Decentral",D17*'Connecting shares (%)'!$M$16*(L17+N17+P17)/(F17+H17+J17+L17+N17+P17),0),0)</f>
        <v>0</v>
      </c>
      <c r="AB17" s="61">
        <f>IF(E17="West", IF(C17="Central",('Connecting shares (%)'!$F$11/100*F17+'Connecting shares (%)'!$G$11/100*H17+'Connecting shares (%)'!$H$11/100*J17)/1000000,0),0)</f>
        <v>0</v>
      </c>
      <c r="AC17" s="64">
        <f>IF(E17="west", IF(C17="Central",D17*'Connecting shares (%)'!$M$16*(F17+H17+J17)/(F17+H17+J17+L17+N17+P17),0),0)</f>
        <v>0</v>
      </c>
      <c r="AD17" s="61">
        <f>IF(E17="West", IF(C17="Decentral",('Connecting shares (%)'!$F$15/100*F17+'Connecting shares (%)'!$G$15/100*H17+'Connecting shares (%)'!$H$15/100*J17)/1000000,0),0)</f>
        <v>2.1788200000000001E-2</v>
      </c>
      <c r="AE17" s="63">
        <f>IF(E17="west", IF(C17="Decentral",D17*'Connecting shares (%)'!$M$16*(F17+H17+J17)/(F17+H17+J17+L17+N17+P17),0),0)</f>
        <v>8.3399046382013758E-2</v>
      </c>
      <c r="AF17" s="61">
        <f>IF(E17="West", IF(C17="Central",('Connecting shares (%)'!$F$13/100*L17+'Connecting shares (%)'!$G$13/100*N17+'Connecting shares (%)'!$H$13/100*P17)/1000000,0),0)</f>
        <v>0</v>
      </c>
      <c r="AG17" s="63">
        <f>IF(E17="west", IF(C17="Central",D17*'Connecting shares (%)'!$M$16*(L17+N17+P17)/(F17+H17+J17+L17+N17+P17),0),0)</f>
        <v>0</v>
      </c>
      <c r="AH17" s="1">
        <f>IF(E17="West", IF(C17="Decentral",('Connecting shares (%)'!$F$17/100*L17+'Connecting shares (%)'!$G$17/100*N17+'Connecting shares (%)'!$H$17/100*P17)/1000000,0),0)</f>
        <v>1.233243E-2</v>
      </c>
      <c r="AI17" s="63">
        <f>IF(E17="west", IF(C17="Decentral",D17*'Connecting shares (%)'!$M$16*(L17+N17+P17)/(F17+H17+J17+L17+N17+P17),0),0)</f>
        <v>4.7205042250986214E-2</v>
      </c>
      <c r="AK17" s="1">
        <f t="shared" si="0"/>
        <v>0</v>
      </c>
      <c r="AL17" s="1">
        <f t="shared" si="1"/>
        <v>0</v>
      </c>
      <c r="AM17" s="1">
        <f t="shared" si="2"/>
        <v>0</v>
      </c>
      <c r="AN17" s="1">
        <f t="shared" si="3"/>
        <v>0</v>
      </c>
      <c r="AO17" s="1">
        <f t="shared" si="4"/>
        <v>0</v>
      </c>
      <c r="AP17" s="1">
        <f t="shared" si="5"/>
        <v>0</v>
      </c>
      <c r="AQ17" s="1">
        <f t="shared" si="6"/>
        <v>3.4120629999999999E-2</v>
      </c>
      <c r="AR17" s="1">
        <f t="shared" si="7"/>
        <v>0.13060408863299997</v>
      </c>
    </row>
    <row r="18" spans="1:44">
      <c r="A18" s="1">
        <v>17</v>
      </c>
      <c r="B18" s="1" t="s">
        <v>97</v>
      </c>
      <c r="C18" s="1" t="s">
        <v>21</v>
      </c>
      <c r="D18" s="1">
        <v>6.2811757246700002E-3</v>
      </c>
      <c r="E18" s="1" t="s">
        <v>24</v>
      </c>
      <c r="F18" s="1">
        <v>11236.75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597.34135451012003</v>
      </c>
      <c r="S18" s="1">
        <v>6281.1757246695597</v>
      </c>
      <c r="T18" s="61">
        <f>IF(E18="East", IF(C18="Central",('Connecting shares (%)'!$F$3/100*F18+'Connecting shares (%)'!$G$3/100*H18+'Connecting shares (%)'!$H$3/100*J18)/1000000,0),0)</f>
        <v>0</v>
      </c>
      <c r="U18" s="61">
        <f>IF(E18="East", IF(C18="Central",D18*'Connecting shares (%)'!$M$16*(F18+H18+J18)/(F18+H18+J18+L18+N18+P18),0),0)</f>
        <v>0</v>
      </c>
      <c r="V18" s="61">
        <f>IF(E18="East", IF(C18="Decentral",('Connecting shares (%)'!$F$7/100*F18+'Connecting shares (%)'!$G$7/100*H18+'Connecting shares (%)'!$H$7/100*J18)/1000000,0),0)</f>
        <v>1.123675E-2</v>
      </c>
      <c r="W18" s="63">
        <f>IF(E18="East", IF(C18="Decentral",D18*'Connecting shares (%)'!$M$16*(F18+H18+J18)/(F18+H18+J18+L18+N18+P18),0),0)</f>
        <v>0.12562351449340001</v>
      </c>
      <c r="X18" s="61">
        <f>IF(E18="East", IF(C18="Central",('Connecting shares (%)'!$F$5/100*L18+'Connecting shares (%)'!$G$5/100*N18+'Connecting shares (%)'!$H$5/100*P18)/1000000,0),0)</f>
        <v>0</v>
      </c>
      <c r="Y18" s="63">
        <f>IF(E18="East", IF(C18="Central",D18*'Connecting shares (%)'!$M$16*(L18+N18+P18)/(F18+H18+J18+L18+N18+P18),0),0)</f>
        <v>0</v>
      </c>
      <c r="Z18" s="1">
        <f>IF(E18="East", IF(C18="Decentral",('Connecting shares (%)'!$F$9/100*L18+'Connecting shares (%)'!$G$9/100*N18+'Connecting shares (%)'!$H$9/100*P18)/1000000,0),0)</f>
        <v>0</v>
      </c>
      <c r="AA18" s="63">
        <f>IF(E18="East", IF(C18="Decentral",D18*'Connecting shares (%)'!$M$16*(L18+N18+P18)/(F18+H18+J18+L18+N18+P18),0),0)</f>
        <v>0</v>
      </c>
      <c r="AB18" s="61">
        <f>IF(E18="West", IF(C18="Central",('Connecting shares (%)'!$F$11/100*F18+'Connecting shares (%)'!$G$11/100*H18+'Connecting shares (%)'!$H$11/100*J18)/1000000,0),0)</f>
        <v>0</v>
      </c>
      <c r="AC18" s="64">
        <f>IF(E18="west", IF(C18="Central",D18*'Connecting shares (%)'!$M$16*(F18+H18+J18)/(F18+H18+J18+L18+N18+P18),0),0)</f>
        <v>0</v>
      </c>
      <c r="AD18" s="61">
        <f>IF(E18="West", IF(C18="Decentral",('Connecting shares (%)'!$F$15/100*F18+'Connecting shares (%)'!$G$15/100*H18+'Connecting shares (%)'!$H$15/100*J18)/1000000,0),0)</f>
        <v>0</v>
      </c>
      <c r="AE18" s="63">
        <f>IF(E18="west", IF(C18="Decentral",D18*'Connecting shares (%)'!$M$16*(F18+H18+J18)/(F18+H18+J18+L18+N18+P18),0),0)</f>
        <v>0</v>
      </c>
      <c r="AF18" s="61">
        <f>IF(E18="West", IF(C18="Central",('Connecting shares (%)'!$F$13/100*L18+'Connecting shares (%)'!$G$13/100*N18+'Connecting shares (%)'!$H$13/100*P18)/1000000,0),0)</f>
        <v>0</v>
      </c>
      <c r="AG18" s="63">
        <f>IF(E18="west", IF(C18="Central",D18*'Connecting shares (%)'!$M$16*(L18+N18+P18)/(F18+H18+J18+L18+N18+P18),0),0)</f>
        <v>0</v>
      </c>
      <c r="AH18" s="1">
        <f>IF(E18="West", IF(C18="Decentral",('Connecting shares (%)'!$F$17/100*L18+'Connecting shares (%)'!$G$17/100*N18+'Connecting shares (%)'!$H$17/100*P18)/1000000,0),0)</f>
        <v>0</v>
      </c>
      <c r="AI18" s="63">
        <f>IF(E18="west", IF(C18="Decentral",D18*'Connecting shares (%)'!$M$16*(L18+N18+P18)/(F18+H18+J18+L18+N18+P18),0),0)</f>
        <v>0</v>
      </c>
      <c r="AK18" s="1">
        <f t="shared" si="0"/>
        <v>0</v>
      </c>
      <c r="AL18" s="1">
        <f t="shared" si="1"/>
        <v>0</v>
      </c>
      <c r="AM18" s="1">
        <f t="shared" si="2"/>
        <v>1.123675E-2</v>
      </c>
      <c r="AN18" s="1">
        <f t="shared" si="3"/>
        <v>0.12562351449340001</v>
      </c>
      <c r="AO18" s="1">
        <f t="shared" si="4"/>
        <v>0</v>
      </c>
      <c r="AP18" s="1">
        <f t="shared" si="5"/>
        <v>0</v>
      </c>
      <c r="AQ18" s="1">
        <f t="shared" si="6"/>
        <v>0</v>
      </c>
      <c r="AR18" s="1">
        <f t="shared" si="7"/>
        <v>0</v>
      </c>
    </row>
    <row r="19" spans="1:44">
      <c r="A19" s="1">
        <v>18</v>
      </c>
      <c r="B19" s="1" t="s">
        <v>117</v>
      </c>
      <c r="C19" s="1" t="s">
        <v>21</v>
      </c>
      <c r="D19" s="1">
        <v>6.6987625315099997E-3</v>
      </c>
      <c r="E19" s="1" t="s">
        <v>24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510.95453105104201</v>
      </c>
      <c r="S19" s="1">
        <v>6698.7625315101404</v>
      </c>
      <c r="T19" s="61">
        <f>IF(E19="East", IF(C19="Central",('Connecting shares (%)'!$F$3/100*F19+'Connecting shares (%)'!$G$3/100*H19+'Connecting shares (%)'!$H$3/100*J19)/1000000,0),0)</f>
        <v>0</v>
      </c>
      <c r="U19" s="61">
        <f>IF(E19="East", IF(C19="Central",D19*'Connecting shares (%)'!$M$16*(F19+H19+J19)/(F19+H19+J19+L19+N19+P19),0),0)</f>
        <v>0</v>
      </c>
      <c r="V19" s="61">
        <f>IF(E19="East", IF(C19="Decentral",('Connecting shares (%)'!$F$7/100*F19+'Connecting shares (%)'!$G$7/100*H19+'Connecting shares (%)'!$H$7/100*J19)/1000000,0),0)</f>
        <v>0</v>
      </c>
      <c r="W19" s="63" t="e">
        <f>IF(E19="East", IF(C19="Decentral",D19*'Connecting shares (%)'!$M$16*(F19+H19+J19)/(F19+H19+J19+L19+N19+P19),0),0)</f>
        <v>#DIV/0!</v>
      </c>
      <c r="X19" s="61">
        <f>IF(E19="East", IF(C19="Central",('Connecting shares (%)'!$F$5/100*L19+'Connecting shares (%)'!$G$5/100*N19+'Connecting shares (%)'!$H$5/100*P19)/1000000,0),0)</f>
        <v>0</v>
      </c>
      <c r="Y19" s="63">
        <f>IF(E19="East", IF(C19="Central",D19*'Connecting shares (%)'!$M$16*(L19+N19+P19)/(F19+H19+J19+L19+N19+P19),0),0)</f>
        <v>0</v>
      </c>
      <c r="Z19" s="1">
        <f>IF(E19="East", IF(C19="Decentral",('Connecting shares (%)'!$F$9/100*L19+'Connecting shares (%)'!$G$9/100*N19+'Connecting shares (%)'!$H$9/100*P19)/1000000,0),0)</f>
        <v>0</v>
      </c>
      <c r="AA19" s="63" t="e">
        <f>IF(E19="East", IF(C19="Decentral",D19*'Connecting shares (%)'!$M$16*(L19+N19+P19)/(F19+H19+J19+L19+N19+P19),0),0)</f>
        <v>#DIV/0!</v>
      </c>
      <c r="AB19" s="61">
        <f>IF(E19="West", IF(C19="Central",('Connecting shares (%)'!$F$11/100*F19+'Connecting shares (%)'!$G$11/100*H19+'Connecting shares (%)'!$H$11/100*J19)/1000000,0),0)</f>
        <v>0</v>
      </c>
      <c r="AC19" s="64">
        <f>IF(E19="west", IF(C19="Central",D19*'Connecting shares (%)'!$M$16*(F19+H19+J19)/(F19+H19+J19+L19+N19+P19),0),0)</f>
        <v>0</v>
      </c>
      <c r="AD19" s="61">
        <f>IF(E19="West", IF(C19="Decentral",('Connecting shares (%)'!$F$15/100*F19+'Connecting shares (%)'!$G$15/100*H19+'Connecting shares (%)'!$H$15/100*J19)/1000000,0),0)</f>
        <v>0</v>
      </c>
      <c r="AE19" s="63">
        <f>IF(E19="west", IF(C19="Decentral",D19*'Connecting shares (%)'!$M$16*(F19+H19+J19)/(F19+H19+J19+L19+N19+P19),0),0)</f>
        <v>0</v>
      </c>
      <c r="AF19" s="61">
        <f>IF(E19="West", IF(C19="Central",('Connecting shares (%)'!$F$13/100*L19+'Connecting shares (%)'!$G$13/100*N19+'Connecting shares (%)'!$H$13/100*P19)/1000000,0),0)</f>
        <v>0</v>
      </c>
      <c r="AG19" s="63">
        <f>IF(E19="west", IF(C19="Central",D19*'Connecting shares (%)'!$M$16*(L19+N19+P19)/(F19+H19+J19+L19+N19+P19),0),0)</f>
        <v>0</v>
      </c>
      <c r="AH19" s="1">
        <f>IF(E19="West", IF(C19="Decentral",('Connecting shares (%)'!$F$17/100*L19+'Connecting shares (%)'!$G$17/100*N19+'Connecting shares (%)'!$H$17/100*P19)/1000000,0),0)</f>
        <v>0</v>
      </c>
      <c r="AI19" s="63">
        <f>IF(E19="west", IF(C19="Decentral",D19*'Connecting shares (%)'!$M$16*(L19+N19+P19)/(F19+H19+J19+L19+N19+P19),0),0)</f>
        <v>0</v>
      </c>
      <c r="AK19" s="1">
        <f t="shared" si="0"/>
        <v>0</v>
      </c>
      <c r="AL19" s="1">
        <f t="shared" si="1"/>
        <v>0</v>
      </c>
      <c r="AM19" s="1">
        <f t="shared" si="2"/>
        <v>0</v>
      </c>
      <c r="AN19" s="1" t="e">
        <f t="shared" si="3"/>
        <v>#DIV/0!</v>
      </c>
      <c r="AO19" s="1">
        <f t="shared" si="4"/>
        <v>0</v>
      </c>
      <c r="AP19" s="1">
        <f t="shared" si="5"/>
        <v>0</v>
      </c>
      <c r="AQ19" s="1">
        <f t="shared" si="6"/>
        <v>0</v>
      </c>
      <c r="AR19" s="1">
        <f t="shared" si="7"/>
        <v>0</v>
      </c>
    </row>
    <row r="20" spans="1:44">
      <c r="A20" s="1">
        <v>19</v>
      </c>
      <c r="B20" s="1" t="s">
        <v>728</v>
      </c>
      <c r="C20" s="1" t="s">
        <v>21</v>
      </c>
      <c r="D20" s="1">
        <v>5.4852728920520002E-3</v>
      </c>
      <c r="E20" s="1" t="s">
        <v>23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799.65892598417895</v>
      </c>
      <c r="S20" s="1">
        <v>5485.2728920517602</v>
      </c>
      <c r="T20" s="61">
        <f>IF(E20="East", IF(C20="Central",('Connecting shares (%)'!$F$3/100*F20+'Connecting shares (%)'!$G$3/100*H20+'Connecting shares (%)'!$H$3/100*J20)/1000000,0),0)</f>
        <v>0</v>
      </c>
      <c r="U20" s="61">
        <f>IF(E20="East", IF(C20="Central",D20*'Connecting shares (%)'!$M$16*(F20+H20+J20)/(F20+H20+J20+L20+N20+P20),0),0)</f>
        <v>0</v>
      </c>
      <c r="V20" s="61">
        <f>IF(E20="East", IF(C20="Decentral",('Connecting shares (%)'!$F$7/100*F20+'Connecting shares (%)'!$G$7/100*H20+'Connecting shares (%)'!$H$7/100*J20)/1000000,0),0)</f>
        <v>0</v>
      </c>
      <c r="W20" s="63">
        <f>IF(E20="East", IF(C20="Decentral",D20*'Connecting shares (%)'!$M$16*(F20+H20+J20)/(F20+H20+J20+L20+N20+P20),0),0)</f>
        <v>0</v>
      </c>
      <c r="X20" s="61">
        <f>IF(E20="East", IF(C20="Central",('Connecting shares (%)'!$F$5/100*L20+'Connecting shares (%)'!$G$5/100*N20+'Connecting shares (%)'!$H$5/100*P20)/1000000,0),0)</f>
        <v>0</v>
      </c>
      <c r="Y20" s="63">
        <f>IF(E20="East", IF(C20="Central",D20*'Connecting shares (%)'!$M$16*(L20+N20+P20)/(F20+H20+J20+L20+N20+P20),0),0)</f>
        <v>0</v>
      </c>
      <c r="Z20" s="1">
        <f>IF(E20="East", IF(C20="Decentral",('Connecting shares (%)'!$F$9/100*L20+'Connecting shares (%)'!$G$9/100*N20+'Connecting shares (%)'!$H$9/100*P20)/1000000,0),0)</f>
        <v>0</v>
      </c>
      <c r="AA20" s="63">
        <f>IF(E20="East", IF(C20="Decentral",D20*'Connecting shares (%)'!$M$16*(L20+N20+P20)/(F20+H20+J20+L20+N20+P20),0),0)</f>
        <v>0</v>
      </c>
      <c r="AB20" s="61">
        <f>IF(E20="West", IF(C20="Central",('Connecting shares (%)'!$F$11/100*F20+'Connecting shares (%)'!$G$11/100*H20+'Connecting shares (%)'!$H$11/100*J20)/1000000,0),0)</f>
        <v>0</v>
      </c>
      <c r="AC20" s="64">
        <f>IF(E20="west", IF(C20="Central",D20*'Connecting shares (%)'!$M$16*(F20+H20+J20)/(F20+H20+J20+L20+N20+P20),0),0)</f>
        <v>0</v>
      </c>
      <c r="AD20" s="61">
        <f>IF(E20="West", IF(C20="Decentral",('Connecting shares (%)'!$F$15/100*F20+'Connecting shares (%)'!$G$15/100*H20+'Connecting shares (%)'!$H$15/100*J20)/1000000,0),0)</f>
        <v>0</v>
      </c>
      <c r="AE20" s="63" t="e">
        <f>IF(E20="west", IF(C20="Decentral",D20*'Connecting shares (%)'!$M$16*(F20+H20+J20)/(F20+H20+J20+L20+N20+P20),0),0)</f>
        <v>#DIV/0!</v>
      </c>
      <c r="AF20" s="61">
        <f>IF(E20="West", IF(C20="Central",('Connecting shares (%)'!$F$13/100*L20+'Connecting shares (%)'!$G$13/100*N20+'Connecting shares (%)'!$H$13/100*P20)/1000000,0),0)</f>
        <v>0</v>
      </c>
      <c r="AG20" s="63">
        <f>IF(E20="west", IF(C20="Central",D20*'Connecting shares (%)'!$M$16*(L20+N20+P20)/(F20+H20+J20+L20+N20+P20),0),0)</f>
        <v>0</v>
      </c>
      <c r="AH20" s="1">
        <f>IF(E20="West", IF(C20="Decentral",('Connecting shares (%)'!$F$17/100*L20+'Connecting shares (%)'!$G$17/100*N20+'Connecting shares (%)'!$H$17/100*P20)/1000000,0),0)</f>
        <v>0</v>
      </c>
      <c r="AI20" s="63" t="e">
        <f>IF(E20="west", IF(C20="Decentral",D20*'Connecting shares (%)'!$M$16*(L20+N20+P20)/(F20+H20+J20+L20+N20+P20),0),0)</f>
        <v>#DIV/0!</v>
      </c>
      <c r="AK20" s="1">
        <f t="shared" si="0"/>
        <v>0</v>
      </c>
      <c r="AL20" s="1">
        <f t="shared" si="1"/>
        <v>0</v>
      </c>
      <c r="AM20" s="1">
        <f t="shared" si="2"/>
        <v>0</v>
      </c>
      <c r="AN20" s="1">
        <f t="shared" si="3"/>
        <v>0</v>
      </c>
      <c r="AO20" s="1">
        <f t="shared" si="4"/>
        <v>0</v>
      </c>
      <c r="AP20" s="1">
        <f t="shared" si="5"/>
        <v>0</v>
      </c>
      <c r="AQ20" s="1">
        <f t="shared" si="6"/>
        <v>0</v>
      </c>
      <c r="AR20" s="1" t="e">
        <f t="shared" si="7"/>
        <v>#DIV/0!</v>
      </c>
    </row>
    <row r="21" spans="1:44">
      <c r="A21" s="1">
        <v>20</v>
      </c>
      <c r="B21" s="1" t="s">
        <v>372</v>
      </c>
      <c r="C21" s="1" t="s">
        <v>21</v>
      </c>
      <c r="D21" s="1">
        <v>6.3335865949978004E-2</v>
      </c>
      <c r="E21" s="1" t="s">
        <v>23</v>
      </c>
      <c r="F21" s="1">
        <v>124986.74</v>
      </c>
      <c r="G21" s="1">
        <v>6</v>
      </c>
      <c r="H21" s="1">
        <v>0</v>
      </c>
      <c r="I21" s="1">
        <v>0</v>
      </c>
      <c r="J21" s="1">
        <v>0</v>
      </c>
      <c r="K21" s="1">
        <v>0</v>
      </c>
      <c r="L21" s="1">
        <v>30461.23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1975.45602058946</v>
      </c>
      <c r="S21" s="1">
        <v>63335.865949977902</v>
      </c>
      <c r="T21" s="61">
        <f>IF(E21="East", IF(C21="Central",('Connecting shares (%)'!$F$3/100*F21+'Connecting shares (%)'!$G$3/100*H21+'Connecting shares (%)'!$H$3/100*J21)/1000000,0),0)</f>
        <v>0</v>
      </c>
      <c r="U21" s="61">
        <f>IF(E21="East", IF(C21="Central",D21*'Connecting shares (%)'!$M$16*(F21+H21+J21)/(F21+H21+J21+L21+N21+P21),0),0)</f>
        <v>0</v>
      </c>
      <c r="V21" s="61">
        <f>IF(E21="East", IF(C21="Decentral",('Connecting shares (%)'!$F$7/100*F21+'Connecting shares (%)'!$G$7/100*H21+'Connecting shares (%)'!$H$7/100*J21)/1000000,0),0)</f>
        <v>0</v>
      </c>
      <c r="W21" s="63">
        <f>IF(E21="East", IF(C21="Decentral",D21*'Connecting shares (%)'!$M$16*(F21+H21+J21)/(F21+H21+J21+L21+N21+P21),0),0)</f>
        <v>0</v>
      </c>
      <c r="X21" s="61">
        <f>IF(E21="East", IF(C21="Central",('Connecting shares (%)'!$F$5/100*L21+'Connecting shares (%)'!$G$5/100*N21+'Connecting shares (%)'!$H$5/100*P21)/1000000,0),0)</f>
        <v>0</v>
      </c>
      <c r="Y21" s="63">
        <f>IF(E21="East", IF(C21="Central",D21*'Connecting shares (%)'!$M$16*(L21+N21+P21)/(F21+H21+J21+L21+N21+P21),0),0)</f>
        <v>0</v>
      </c>
      <c r="Z21" s="1">
        <f>IF(E21="East", IF(C21="Decentral",('Connecting shares (%)'!$F$9/100*L21+'Connecting shares (%)'!$G$9/100*N21+'Connecting shares (%)'!$H$9/100*P21)/1000000,0),0)</f>
        <v>0</v>
      </c>
      <c r="AA21" s="63">
        <f>IF(E21="East", IF(C21="Decentral",D21*'Connecting shares (%)'!$M$16*(L21+N21+P21)/(F21+H21+J21+L21+N21+P21),0),0)</f>
        <v>0</v>
      </c>
      <c r="AB21" s="61">
        <f>IF(E21="West", IF(C21="Central",('Connecting shares (%)'!$F$11/100*F21+'Connecting shares (%)'!$G$11/100*H21+'Connecting shares (%)'!$H$11/100*J21)/1000000,0),0)</f>
        <v>0</v>
      </c>
      <c r="AC21" s="64">
        <f>IF(E21="west", IF(C21="Central",D21*'Connecting shares (%)'!$M$16*(F21+H21+J21)/(F21+H21+J21+L21+N21+P21),0),0)</f>
        <v>0</v>
      </c>
      <c r="AD21" s="61">
        <f>IF(E21="West", IF(C21="Decentral",('Connecting shares (%)'!$F$15/100*F21+'Connecting shares (%)'!$G$15/100*H21+'Connecting shares (%)'!$H$15/100*J21)/1000000,0),0)</f>
        <v>0.12498674</v>
      </c>
      <c r="AE21" s="63">
        <f>IF(E21="west", IF(C21="Decentral",D21*'Connecting shares (%)'!$M$16*(F21+H21+J21)/(F21+H21+J21+L21+N21+P21),0),0)</f>
        <v>1.0184942794897551</v>
      </c>
      <c r="AF21" s="61">
        <f>IF(E21="West", IF(C21="Central",('Connecting shares (%)'!$F$13/100*L21+'Connecting shares (%)'!$G$13/100*N21+'Connecting shares (%)'!$H$13/100*P21)/1000000,0),0)</f>
        <v>0</v>
      </c>
      <c r="AG21" s="63">
        <f>IF(E21="west", IF(C21="Central",D21*'Connecting shares (%)'!$M$16*(L21+N21+P21)/(F21+H21+J21+L21+N21+P21),0),0)</f>
        <v>0</v>
      </c>
      <c r="AH21" s="1">
        <f>IF(E21="West", IF(C21="Decentral",('Connecting shares (%)'!$F$17/100*L21+'Connecting shares (%)'!$G$17/100*N21+'Connecting shares (%)'!$H$17/100*P21)/1000000,0),0)</f>
        <v>3.0461229999999999E-2</v>
      </c>
      <c r="AI21" s="63">
        <f>IF(E21="west", IF(C21="Decentral",D21*'Connecting shares (%)'!$M$16*(L21+N21+P21)/(F21+H21+J21+L21+N21+P21),0),0)</f>
        <v>0.24822303950980487</v>
      </c>
      <c r="AK21" s="1">
        <f t="shared" si="0"/>
        <v>0</v>
      </c>
      <c r="AL21" s="1">
        <f t="shared" si="1"/>
        <v>0</v>
      </c>
      <c r="AM21" s="1">
        <f t="shared" si="2"/>
        <v>0</v>
      </c>
      <c r="AN21" s="1">
        <f t="shared" si="3"/>
        <v>0</v>
      </c>
      <c r="AO21" s="1">
        <f t="shared" si="4"/>
        <v>0</v>
      </c>
      <c r="AP21" s="1">
        <f t="shared" si="5"/>
        <v>0</v>
      </c>
      <c r="AQ21" s="1">
        <f t="shared" si="6"/>
        <v>0.15544796999999999</v>
      </c>
      <c r="AR21" s="1">
        <f t="shared" si="7"/>
        <v>1.26671731899956</v>
      </c>
    </row>
    <row r="22" spans="1:44">
      <c r="A22" s="1">
        <v>21</v>
      </c>
      <c r="B22" s="1" t="s">
        <v>170</v>
      </c>
      <c r="C22" s="1" t="s">
        <v>21</v>
      </c>
      <c r="D22" s="1">
        <v>1.1194462227618E-2</v>
      </c>
      <c r="E22" s="1" t="s">
        <v>23</v>
      </c>
      <c r="F22" s="1">
        <v>17021.779999999901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1039.2903967346299</v>
      </c>
      <c r="S22" s="1">
        <v>11194.4622276184</v>
      </c>
      <c r="T22" s="61">
        <f>IF(E22="East", IF(C22="Central",('Connecting shares (%)'!$F$3/100*F22+'Connecting shares (%)'!$G$3/100*H22+'Connecting shares (%)'!$H$3/100*J22)/1000000,0),0)</f>
        <v>0</v>
      </c>
      <c r="U22" s="61">
        <f>IF(E22="East", IF(C22="Central",D22*'Connecting shares (%)'!$M$16*(F22+H22+J22)/(F22+H22+J22+L22+N22+P22),0),0)</f>
        <v>0</v>
      </c>
      <c r="V22" s="61">
        <f>IF(E22="East", IF(C22="Decentral",('Connecting shares (%)'!$F$7/100*F22+'Connecting shares (%)'!$G$7/100*H22+'Connecting shares (%)'!$H$7/100*J22)/1000000,0),0)</f>
        <v>0</v>
      </c>
      <c r="W22" s="63">
        <f>IF(E22="East", IF(C22="Decentral",D22*'Connecting shares (%)'!$M$16*(F22+H22+J22)/(F22+H22+J22+L22+N22+P22),0),0)</f>
        <v>0</v>
      </c>
      <c r="X22" s="61">
        <f>IF(E22="East", IF(C22="Central",('Connecting shares (%)'!$F$5/100*L22+'Connecting shares (%)'!$G$5/100*N22+'Connecting shares (%)'!$H$5/100*P22)/1000000,0),0)</f>
        <v>0</v>
      </c>
      <c r="Y22" s="63">
        <f>IF(E22="East", IF(C22="Central",D22*'Connecting shares (%)'!$M$16*(L22+N22+P22)/(F22+H22+J22+L22+N22+P22),0),0)</f>
        <v>0</v>
      </c>
      <c r="Z22" s="1">
        <f>IF(E22="East", IF(C22="Decentral",('Connecting shares (%)'!$F$9/100*L22+'Connecting shares (%)'!$G$9/100*N22+'Connecting shares (%)'!$H$9/100*P22)/1000000,0),0)</f>
        <v>0</v>
      </c>
      <c r="AA22" s="63">
        <f>IF(E22="East", IF(C22="Decentral",D22*'Connecting shares (%)'!$M$16*(L22+N22+P22)/(F22+H22+J22+L22+N22+P22),0),0)</f>
        <v>0</v>
      </c>
      <c r="AB22" s="61">
        <f>IF(E22="West", IF(C22="Central",('Connecting shares (%)'!$F$11/100*F22+'Connecting shares (%)'!$G$11/100*H22+'Connecting shares (%)'!$H$11/100*J22)/1000000,0),0)</f>
        <v>0</v>
      </c>
      <c r="AC22" s="64">
        <f>IF(E22="west", IF(C22="Central",D22*'Connecting shares (%)'!$M$16*(F22+H22+J22)/(F22+H22+J22+L22+N22+P22),0),0)</f>
        <v>0</v>
      </c>
      <c r="AD22" s="61">
        <f>IF(E22="West", IF(C22="Decentral",('Connecting shares (%)'!$F$15/100*F22+'Connecting shares (%)'!$G$15/100*H22+'Connecting shares (%)'!$H$15/100*J22)/1000000,0),0)</f>
        <v>1.70217799999999E-2</v>
      </c>
      <c r="AE22" s="63">
        <f>IF(E22="west", IF(C22="Decentral",D22*'Connecting shares (%)'!$M$16*(F22+H22+J22)/(F22+H22+J22+L22+N22+P22),0),0)</f>
        <v>0.22388924455235998</v>
      </c>
      <c r="AF22" s="61">
        <f>IF(E22="West", IF(C22="Central",('Connecting shares (%)'!$F$13/100*L22+'Connecting shares (%)'!$G$13/100*N22+'Connecting shares (%)'!$H$13/100*P22)/1000000,0),0)</f>
        <v>0</v>
      </c>
      <c r="AG22" s="63">
        <f>IF(E22="west", IF(C22="Central",D22*'Connecting shares (%)'!$M$16*(L22+N22+P22)/(F22+H22+J22+L22+N22+P22),0),0)</f>
        <v>0</v>
      </c>
      <c r="AH22" s="1">
        <f>IF(E22="West", IF(C22="Decentral",('Connecting shares (%)'!$F$17/100*L22+'Connecting shares (%)'!$G$17/100*N22+'Connecting shares (%)'!$H$17/100*P22)/1000000,0),0)</f>
        <v>0</v>
      </c>
      <c r="AI22" s="63">
        <f>IF(E22="west", IF(C22="Decentral",D22*'Connecting shares (%)'!$M$16*(L22+N22+P22)/(F22+H22+J22+L22+N22+P22),0),0)</f>
        <v>0</v>
      </c>
      <c r="AK22" s="1">
        <f t="shared" si="0"/>
        <v>0</v>
      </c>
      <c r="AL22" s="1">
        <f t="shared" si="1"/>
        <v>0</v>
      </c>
      <c r="AM22" s="1">
        <f t="shared" si="2"/>
        <v>0</v>
      </c>
      <c r="AN22" s="1">
        <f t="shared" si="3"/>
        <v>0</v>
      </c>
      <c r="AO22" s="1">
        <f t="shared" si="4"/>
        <v>0</v>
      </c>
      <c r="AP22" s="1">
        <f t="shared" si="5"/>
        <v>0</v>
      </c>
      <c r="AQ22" s="1">
        <f t="shared" si="6"/>
        <v>1.70217799999999E-2</v>
      </c>
      <c r="AR22" s="1">
        <f t="shared" si="7"/>
        <v>0.22388924455235998</v>
      </c>
    </row>
    <row r="23" spans="1:44">
      <c r="A23" s="1">
        <v>22</v>
      </c>
      <c r="B23" s="1" t="s">
        <v>893</v>
      </c>
      <c r="C23" s="1" t="s">
        <v>22</v>
      </c>
      <c r="D23" s="1">
        <v>5.7249662625767E-2</v>
      </c>
      <c r="E23" s="1" t="s">
        <v>23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2230.62974981857</v>
      </c>
      <c r="S23" s="1">
        <v>57249.6626257674</v>
      </c>
      <c r="T23" s="61">
        <f>IF(E23="East", IF(C23="Central",('Connecting shares (%)'!$F$3/100*F23+'Connecting shares (%)'!$G$3/100*H23+'Connecting shares (%)'!$H$3/100*J23)/1000000,0),0)</f>
        <v>0</v>
      </c>
      <c r="U23" s="61">
        <f>IF(E23="East", IF(C23="Central",D23*'Connecting shares (%)'!$M$16*(F23+H23+J23)/(F23+H23+J23+L23+N23+P23),0),0)</f>
        <v>0</v>
      </c>
      <c r="V23" s="61">
        <f>IF(E23="East", IF(C23="Decentral",('Connecting shares (%)'!$F$7/100*F23+'Connecting shares (%)'!$G$7/100*H23+'Connecting shares (%)'!$H$7/100*J23)/1000000,0),0)</f>
        <v>0</v>
      </c>
      <c r="W23" s="63">
        <f>IF(E23="East", IF(C23="Decentral",D23*'Connecting shares (%)'!$M$16*(F23+H23+J23)/(F23+H23+J23+L23+N23+P23),0),0)</f>
        <v>0</v>
      </c>
      <c r="X23" s="61">
        <f>IF(E23="East", IF(C23="Central",('Connecting shares (%)'!$F$5/100*L23+'Connecting shares (%)'!$G$5/100*N23+'Connecting shares (%)'!$H$5/100*P23)/1000000,0),0)</f>
        <v>0</v>
      </c>
      <c r="Y23" s="63">
        <f>IF(E23="East", IF(C23="Central",D23*'Connecting shares (%)'!$M$16*(L23+N23+P23)/(F23+H23+J23+L23+N23+P23),0),0)</f>
        <v>0</v>
      </c>
      <c r="Z23" s="1">
        <f>IF(E23="East", IF(C23="Decentral",('Connecting shares (%)'!$F$9/100*L23+'Connecting shares (%)'!$G$9/100*N23+'Connecting shares (%)'!$H$9/100*P23)/1000000,0),0)</f>
        <v>0</v>
      </c>
      <c r="AA23" s="63">
        <f>IF(E23="East", IF(C23="Decentral",D23*'Connecting shares (%)'!$M$16*(L23+N23+P23)/(F23+H23+J23+L23+N23+P23),0),0)</f>
        <v>0</v>
      </c>
      <c r="AB23" s="61">
        <f>IF(E23="West", IF(C23="Central",('Connecting shares (%)'!$F$11/100*F23+'Connecting shares (%)'!$G$11/100*H23+'Connecting shares (%)'!$H$11/100*J23)/1000000,0),0)</f>
        <v>0</v>
      </c>
      <c r="AC23" s="64" t="e">
        <f>IF(E23="west", IF(C23="Central",D23*'Connecting shares (%)'!$M$16*(F23+H23+J23)/(F23+H23+J23+L23+N23+P23),0),0)</f>
        <v>#DIV/0!</v>
      </c>
      <c r="AD23" s="61">
        <f>IF(E23="West", IF(C23="Decentral",('Connecting shares (%)'!$F$15/100*F23+'Connecting shares (%)'!$G$15/100*H23+'Connecting shares (%)'!$H$15/100*J23)/1000000,0),0)</f>
        <v>0</v>
      </c>
      <c r="AE23" s="63">
        <f>IF(E23="west", IF(C23="Decentral",D23*'Connecting shares (%)'!$M$16*(F23+H23+J23)/(F23+H23+J23+L23+N23+P23),0),0)</f>
        <v>0</v>
      </c>
      <c r="AF23" s="61">
        <f>IF(E23="West", IF(C23="Central",('Connecting shares (%)'!$F$13/100*L23+'Connecting shares (%)'!$G$13/100*N23+'Connecting shares (%)'!$H$13/100*P23)/1000000,0),0)</f>
        <v>0</v>
      </c>
      <c r="AG23" s="63" t="e">
        <f>IF(E23="west", IF(C23="Central",D23*'Connecting shares (%)'!$M$16*(L23+N23+P23)/(F23+H23+J23+L23+N23+P23),0),0)</f>
        <v>#DIV/0!</v>
      </c>
      <c r="AH23" s="1">
        <f>IF(E23="West", IF(C23="Decentral",('Connecting shares (%)'!$F$17/100*L23+'Connecting shares (%)'!$G$17/100*N23+'Connecting shares (%)'!$H$17/100*P23)/1000000,0),0)</f>
        <v>0</v>
      </c>
      <c r="AI23" s="63">
        <f>IF(E23="west", IF(C23="Decentral",D23*'Connecting shares (%)'!$M$16*(L23+N23+P23)/(F23+H23+J23+L23+N23+P23),0),0)</f>
        <v>0</v>
      </c>
      <c r="AK23" s="1">
        <f t="shared" si="0"/>
        <v>0</v>
      </c>
      <c r="AL23" s="1">
        <f t="shared" si="1"/>
        <v>0</v>
      </c>
      <c r="AM23" s="1">
        <f t="shared" si="2"/>
        <v>0</v>
      </c>
      <c r="AN23" s="1">
        <f t="shared" si="3"/>
        <v>0</v>
      </c>
      <c r="AO23" s="1">
        <f t="shared" si="4"/>
        <v>0</v>
      </c>
      <c r="AP23" s="1" t="e">
        <f t="shared" si="5"/>
        <v>#DIV/0!</v>
      </c>
      <c r="AQ23" s="1">
        <f t="shared" si="6"/>
        <v>0</v>
      </c>
      <c r="AR23" s="1">
        <f t="shared" si="7"/>
        <v>0</v>
      </c>
    </row>
    <row r="24" spans="1:44">
      <c r="A24" s="1">
        <v>23</v>
      </c>
      <c r="B24" s="1" t="s">
        <v>790</v>
      </c>
      <c r="C24" s="1" t="s">
        <v>22</v>
      </c>
      <c r="D24" s="1">
        <v>8.1385820988329992E-3</v>
      </c>
      <c r="E24" s="1" t="s">
        <v>23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749.66287627858401</v>
      </c>
      <c r="S24" s="1">
        <v>8138.5820988329797</v>
      </c>
      <c r="T24" s="61">
        <f>IF(E24="East", IF(C24="Central",('Connecting shares (%)'!$F$3/100*F24+'Connecting shares (%)'!$G$3/100*H24+'Connecting shares (%)'!$H$3/100*J24)/1000000,0),0)</f>
        <v>0</v>
      </c>
      <c r="U24" s="61">
        <f>IF(E24="East", IF(C24="Central",D24*'Connecting shares (%)'!$M$16*(F24+H24+J24)/(F24+H24+J24+L24+N24+P24),0),0)</f>
        <v>0</v>
      </c>
      <c r="V24" s="61">
        <f>IF(E24="East", IF(C24="Decentral",('Connecting shares (%)'!$F$7/100*F24+'Connecting shares (%)'!$G$7/100*H24+'Connecting shares (%)'!$H$7/100*J24)/1000000,0),0)</f>
        <v>0</v>
      </c>
      <c r="W24" s="63">
        <f>IF(E24="East", IF(C24="Decentral",D24*'Connecting shares (%)'!$M$16*(F24+H24+J24)/(F24+H24+J24+L24+N24+P24),0),0)</f>
        <v>0</v>
      </c>
      <c r="X24" s="61">
        <f>IF(E24="East", IF(C24="Central",('Connecting shares (%)'!$F$5/100*L24+'Connecting shares (%)'!$G$5/100*N24+'Connecting shares (%)'!$H$5/100*P24)/1000000,0),0)</f>
        <v>0</v>
      </c>
      <c r="Y24" s="63">
        <f>IF(E24="East", IF(C24="Central",D24*'Connecting shares (%)'!$M$16*(L24+N24+P24)/(F24+H24+J24+L24+N24+P24),0),0)</f>
        <v>0</v>
      </c>
      <c r="Z24" s="1">
        <f>IF(E24="East", IF(C24="Decentral",('Connecting shares (%)'!$F$9/100*L24+'Connecting shares (%)'!$G$9/100*N24+'Connecting shares (%)'!$H$9/100*P24)/1000000,0),0)</f>
        <v>0</v>
      </c>
      <c r="AA24" s="63">
        <f>IF(E24="East", IF(C24="Decentral",D24*'Connecting shares (%)'!$M$16*(L24+N24+P24)/(F24+H24+J24+L24+N24+P24),0),0)</f>
        <v>0</v>
      </c>
      <c r="AB24" s="61">
        <f>IF(E24="West", IF(C24="Central",('Connecting shares (%)'!$F$11/100*F24+'Connecting shares (%)'!$G$11/100*H24+'Connecting shares (%)'!$H$11/100*J24)/1000000,0),0)</f>
        <v>0</v>
      </c>
      <c r="AC24" s="64" t="e">
        <f>IF(E24="west", IF(C24="Central",D24*'Connecting shares (%)'!$M$16*(F24+H24+J24)/(F24+H24+J24+L24+N24+P24),0),0)</f>
        <v>#DIV/0!</v>
      </c>
      <c r="AD24" s="61">
        <f>IF(E24="West", IF(C24="Decentral",('Connecting shares (%)'!$F$15/100*F24+'Connecting shares (%)'!$G$15/100*H24+'Connecting shares (%)'!$H$15/100*J24)/1000000,0),0)</f>
        <v>0</v>
      </c>
      <c r="AE24" s="63">
        <f>IF(E24="west", IF(C24="Decentral",D24*'Connecting shares (%)'!$M$16*(F24+H24+J24)/(F24+H24+J24+L24+N24+P24),0),0)</f>
        <v>0</v>
      </c>
      <c r="AF24" s="61">
        <f>IF(E24="West", IF(C24="Central",('Connecting shares (%)'!$F$13/100*L24+'Connecting shares (%)'!$G$13/100*N24+'Connecting shares (%)'!$H$13/100*P24)/1000000,0),0)</f>
        <v>0</v>
      </c>
      <c r="AG24" s="63" t="e">
        <f>IF(E24="west", IF(C24="Central",D24*'Connecting shares (%)'!$M$16*(L24+N24+P24)/(F24+H24+J24+L24+N24+P24),0),0)</f>
        <v>#DIV/0!</v>
      </c>
      <c r="AH24" s="1">
        <f>IF(E24="West", IF(C24="Decentral",('Connecting shares (%)'!$F$17/100*L24+'Connecting shares (%)'!$G$17/100*N24+'Connecting shares (%)'!$H$17/100*P24)/1000000,0),0)</f>
        <v>0</v>
      </c>
      <c r="AI24" s="63">
        <f>IF(E24="west", IF(C24="Decentral",D24*'Connecting shares (%)'!$M$16*(L24+N24+P24)/(F24+H24+J24+L24+N24+P24),0),0)</f>
        <v>0</v>
      </c>
      <c r="AK24" s="1">
        <f t="shared" si="0"/>
        <v>0</v>
      </c>
      <c r="AL24" s="1">
        <f t="shared" si="1"/>
        <v>0</v>
      </c>
      <c r="AM24" s="1">
        <f t="shared" si="2"/>
        <v>0</v>
      </c>
      <c r="AN24" s="1">
        <f t="shared" si="3"/>
        <v>0</v>
      </c>
      <c r="AO24" s="1">
        <f t="shared" si="4"/>
        <v>0</v>
      </c>
      <c r="AP24" s="1" t="e">
        <f t="shared" si="5"/>
        <v>#DIV/0!</v>
      </c>
      <c r="AQ24" s="1">
        <f t="shared" si="6"/>
        <v>0</v>
      </c>
      <c r="AR24" s="1">
        <f t="shared" si="7"/>
        <v>0</v>
      </c>
    </row>
    <row r="25" spans="1:44">
      <c r="A25" s="1">
        <v>24</v>
      </c>
      <c r="B25" s="1" t="s">
        <v>568</v>
      </c>
      <c r="C25" s="1" t="s">
        <v>21</v>
      </c>
      <c r="D25" s="1">
        <v>9.5799123524350008E-3</v>
      </c>
      <c r="E25" s="1" t="s">
        <v>23</v>
      </c>
      <c r="F25" s="1">
        <v>46818.15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496.321150721886</v>
      </c>
      <c r="S25" s="1">
        <v>9579.91235243542</v>
      </c>
      <c r="T25" s="61">
        <f>IF(E25="East", IF(C25="Central",('Connecting shares (%)'!$F$3/100*F25+'Connecting shares (%)'!$G$3/100*H25+'Connecting shares (%)'!$H$3/100*J25)/1000000,0),0)</f>
        <v>0</v>
      </c>
      <c r="U25" s="61">
        <f>IF(E25="East", IF(C25="Central",D25*'Connecting shares (%)'!$M$16*(F25+H25+J25)/(F25+H25+J25+L25+N25+P25),0),0)</f>
        <v>0</v>
      </c>
      <c r="V25" s="61">
        <f>IF(E25="East", IF(C25="Decentral",('Connecting shares (%)'!$F$7/100*F25+'Connecting shares (%)'!$G$7/100*H25+'Connecting shares (%)'!$H$7/100*J25)/1000000,0),0)</f>
        <v>0</v>
      </c>
      <c r="W25" s="63">
        <f>IF(E25="East", IF(C25="Decentral",D25*'Connecting shares (%)'!$M$16*(F25+H25+J25)/(F25+H25+J25+L25+N25+P25),0),0)</f>
        <v>0</v>
      </c>
      <c r="X25" s="61">
        <f>IF(E25="East", IF(C25="Central",('Connecting shares (%)'!$F$5/100*L25+'Connecting shares (%)'!$G$5/100*N25+'Connecting shares (%)'!$H$5/100*P25)/1000000,0),0)</f>
        <v>0</v>
      </c>
      <c r="Y25" s="63">
        <f>IF(E25="East", IF(C25="Central",D25*'Connecting shares (%)'!$M$16*(L25+N25+P25)/(F25+H25+J25+L25+N25+P25),0),0)</f>
        <v>0</v>
      </c>
      <c r="Z25" s="1">
        <f>IF(E25="East", IF(C25="Decentral",('Connecting shares (%)'!$F$9/100*L25+'Connecting shares (%)'!$G$9/100*N25+'Connecting shares (%)'!$H$9/100*P25)/1000000,0),0)</f>
        <v>0</v>
      </c>
      <c r="AA25" s="63">
        <f>IF(E25="East", IF(C25="Decentral",D25*'Connecting shares (%)'!$M$16*(L25+N25+P25)/(F25+H25+J25+L25+N25+P25),0),0)</f>
        <v>0</v>
      </c>
      <c r="AB25" s="61">
        <f>IF(E25="West", IF(C25="Central",('Connecting shares (%)'!$F$11/100*F25+'Connecting shares (%)'!$G$11/100*H25+'Connecting shares (%)'!$H$11/100*J25)/1000000,0),0)</f>
        <v>0</v>
      </c>
      <c r="AC25" s="64">
        <f>IF(E25="west", IF(C25="Central",D25*'Connecting shares (%)'!$M$16*(F25+H25+J25)/(F25+H25+J25+L25+N25+P25),0),0)</f>
        <v>0</v>
      </c>
      <c r="AD25" s="61">
        <f>IF(E25="West", IF(C25="Decentral",('Connecting shares (%)'!$F$15/100*F25+'Connecting shares (%)'!$G$15/100*H25+'Connecting shares (%)'!$H$15/100*J25)/1000000,0),0)</f>
        <v>4.6818150000000003E-2</v>
      </c>
      <c r="AE25" s="63">
        <f>IF(E25="west", IF(C25="Decentral",D25*'Connecting shares (%)'!$M$16*(F25+H25+J25)/(F25+H25+J25+L25+N25+P25),0),0)</f>
        <v>0.19159824704870004</v>
      </c>
      <c r="AF25" s="61">
        <f>IF(E25="West", IF(C25="Central",('Connecting shares (%)'!$F$13/100*L25+'Connecting shares (%)'!$G$13/100*N25+'Connecting shares (%)'!$H$13/100*P25)/1000000,0),0)</f>
        <v>0</v>
      </c>
      <c r="AG25" s="63">
        <f>IF(E25="west", IF(C25="Central",D25*'Connecting shares (%)'!$M$16*(L25+N25+P25)/(F25+H25+J25+L25+N25+P25),0),0)</f>
        <v>0</v>
      </c>
      <c r="AH25" s="1">
        <f>IF(E25="West", IF(C25="Decentral",('Connecting shares (%)'!$F$17/100*L25+'Connecting shares (%)'!$G$17/100*N25+'Connecting shares (%)'!$H$17/100*P25)/1000000,0),0)</f>
        <v>0</v>
      </c>
      <c r="AI25" s="63">
        <f>IF(E25="west", IF(C25="Decentral",D25*'Connecting shares (%)'!$M$16*(L25+N25+P25)/(F25+H25+J25+L25+N25+P25),0),0)</f>
        <v>0</v>
      </c>
      <c r="AK25" s="1">
        <f t="shared" si="0"/>
        <v>0</v>
      </c>
      <c r="AL25" s="1">
        <f t="shared" si="1"/>
        <v>0</v>
      </c>
      <c r="AM25" s="1">
        <f t="shared" si="2"/>
        <v>0</v>
      </c>
      <c r="AN25" s="1">
        <f t="shared" si="3"/>
        <v>0</v>
      </c>
      <c r="AO25" s="1">
        <f t="shared" si="4"/>
        <v>0</v>
      </c>
      <c r="AP25" s="1">
        <f t="shared" si="5"/>
        <v>0</v>
      </c>
      <c r="AQ25" s="1">
        <f t="shared" si="6"/>
        <v>4.6818150000000003E-2</v>
      </c>
      <c r="AR25" s="1">
        <f t="shared" si="7"/>
        <v>0.19159824704870004</v>
      </c>
    </row>
    <row r="26" spans="1:44">
      <c r="A26" s="1">
        <v>25</v>
      </c>
      <c r="B26" s="1" t="s">
        <v>541</v>
      </c>
      <c r="C26" s="1" t="s">
        <v>21</v>
      </c>
      <c r="D26" s="1">
        <v>4.2850182225099998E-3</v>
      </c>
      <c r="E26" s="1" t="s">
        <v>23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549.46914586982098</v>
      </c>
      <c r="S26" s="1">
        <v>4285.0182225102799</v>
      </c>
      <c r="T26" s="61">
        <f>IF(E26="East", IF(C26="Central",('Connecting shares (%)'!$F$3/100*F26+'Connecting shares (%)'!$G$3/100*H26+'Connecting shares (%)'!$H$3/100*J26)/1000000,0),0)</f>
        <v>0</v>
      </c>
      <c r="U26" s="61">
        <f>IF(E26="East", IF(C26="Central",D26*'Connecting shares (%)'!$M$16*(F26+H26+J26)/(F26+H26+J26+L26+N26+P26),0),0)</f>
        <v>0</v>
      </c>
      <c r="V26" s="61">
        <f>IF(E26="East", IF(C26="Decentral",('Connecting shares (%)'!$F$7/100*F26+'Connecting shares (%)'!$G$7/100*H26+'Connecting shares (%)'!$H$7/100*J26)/1000000,0),0)</f>
        <v>0</v>
      </c>
      <c r="W26" s="63">
        <f>IF(E26="East", IF(C26="Decentral",D26*'Connecting shares (%)'!$M$16*(F26+H26+J26)/(F26+H26+J26+L26+N26+P26),0),0)</f>
        <v>0</v>
      </c>
      <c r="X26" s="61">
        <f>IF(E26="East", IF(C26="Central",('Connecting shares (%)'!$F$5/100*L26+'Connecting shares (%)'!$G$5/100*N26+'Connecting shares (%)'!$H$5/100*P26)/1000000,0),0)</f>
        <v>0</v>
      </c>
      <c r="Y26" s="63">
        <f>IF(E26="East", IF(C26="Central",D26*'Connecting shares (%)'!$M$16*(L26+N26+P26)/(F26+H26+J26+L26+N26+P26),0),0)</f>
        <v>0</v>
      </c>
      <c r="Z26" s="1">
        <f>IF(E26="East", IF(C26="Decentral",('Connecting shares (%)'!$F$9/100*L26+'Connecting shares (%)'!$G$9/100*N26+'Connecting shares (%)'!$H$9/100*P26)/1000000,0),0)</f>
        <v>0</v>
      </c>
      <c r="AA26" s="63">
        <f>IF(E26="East", IF(C26="Decentral",D26*'Connecting shares (%)'!$M$16*(L26+N26+P26)/(F26+H26+J26+L26+N26+P26),0),0)</f>
        <v>0</v>
      </c>
      <c r="AB26" s="61">
        <f>IF(E26="West", IF(C26="Central",('Connecting shares (%)'!$F$11/100*F26+'Connecting shares (%)'!$G$11/100*H26+'Connecting shares (%)'!$H$11/100*J26)/1000000,0),0)</f>
        <v>0</v>
      </c>
      <c r="AC26" s="64">
        <f>IF(E26="west", IF(C26="Central",D26*'Connecting shares (%)'!$M$16*(F26+H26+J26)/(F26+H26+J26+L26+N26+P26),0),0)</f>
        <v>0</v>
      </c>
      <c r="AD26" s="61">
        <f>IF(E26="West", IF(C26="Decentral",('Connecting shares (%)'!$F$15/100*F26+'Connecting shares (%)'!$G$15/100*H26+'Connecting shares (%)'!$H$15/100*J26)/1000000,0),0)</f>
        <v>0</v>
      </c>
      <c r="AE26" s="63" t="e">
        <f>IF(E26="west", IF(C26="Decentral",D26*'Connecting shares (%)'!$M$16*(F26+H26+J26)/(F26+H26+J26+L26+N26+P26),0),0)</f>
        <v>#DIV/0!</v>
      </c>
      <c r="AF26" s="61">
        <f>IF(E26="West", IF(C26="Central",('Connecting shares (%)'!$F$13/100*L26+'Connecting shares (%)'!$G$13/100*N26+'Connecting shares (%)'!$H$13/100*P26)/1000000,0),0)</f>
        <v>0</v>
      </c>
      <c r="AG26" s="63">
        <f>IF(E26="west", IF(C26="Central",D26*'Connecting shares (%)'!$M$16*(L26+N26+P26)/(F26+H26+J26+L26+N26+P26),0),0)</f>
        <v>0</v>
      </c>
      <c r="AH26" s="1">
        <f>IF(E26="West", IF(C26="Decentral",('Connecting shares (%)'!$F$17/100*L26+'Connecting shares (%)'!$G$17/100*N26+'Connecting shares (%)'!$H$17/100*P26)/1000000,0),0)</f>
        <v>0</v>
      </c>
      <c r="AI26" s="63" t="e">
        <f>IF(E26="west", IF(C26="Decentral",D26*'Connecting shares (%)'!$M$16*(L26+N26+P26)/(F26+H26+J26+L26+N26+P26),0),0)</f>
        <v>#DIV/0!</v>
      </c>
      <c r="AK26" s="1">
        <f t="shared" si="0"/>
        <v>0</v>
      </c>
      <c r="AL26" s="1">
        <f t="shared" si="1"/>
        <v>0</v>
      </c>
      <c r="AM26" s="1">
        <f t="shared" si="2"/>
        <v>0</v>
      </c>
      <c r="AN26" s="1">
        <f t="shared" si="3"/>
        <v>0</v>
      </c>
      <c r="AO26" s="1">
        <f t="shared" si="4"/>
        <v>0</v>
      </c>
      <c r="AP26" s="1">
        <f t="shared" si="5"/>
        <v>0</v>
      </c>
      <c r="AQ26" s="1">
        <f t="shared" si="6"/>
        <v>0</v>
      </c>
      <c r="AR26" s="1" t="e">
        <f t="shared" si="7"/>
        <v>#DIV/0!</v>
      </c>
    </row>
    <row r="27" spans="1:44">
      <c r="A27" s="1">
        <v>26</v>
      </c>
      <c r="B27" s="1" t="s">
        <v>613</v>
      </c>
      <c r="C27" s="1" t="s">
        <v>21</v>
      </c>
      <c r="D27" s="1">
        <v>6.1436794588340997E-2</v>
      </c>
      <c r="E27" s="1" t="s">
        <v>24</v>
      </c>
      <c r="F27" s="1">
        <v>526745.78</v>
      </c>
      <c r="G27" s="1">
        <v>36</v>
      </c>
      <c r="H27" s="1">
        <v>0</v>
      </c>
      <c r="I27" s="1">
        <v>0</v>
      </c>
      <c r="J27" s="1">
        <v>0</v>
      </c>
      <c r="K27" s="1">
        <v>0</v>
      </c>
      <c r="L27" s="1">
        <v>13539.209999999901</v>
      </c>
      <c r="M27" s="1">
        <v>2</v>
      </c>
      <c r="N27" s="1">
        <v>0</v>
      </c>
      <c r="O27" s="1">
        <v>0</v>
      </c>
      <c r="P27" s="1">
        <v>0</v>
      </c>
      <c r="Q27" s="1">
        <v>0</v>
      </c>
      <c r="R27" s="1">
        <v>4033.7832777436702</v>
      </c>
      <c r="S27" s="1">
        <v>61436.794588341101</v>
      </c>
      <c r="T27" s="61">
        <f>IF(E27="East", IF(C27="Central",('Connecting shares (%)'!$F$3/100*F27+'Connecting shares (%)'!$G$3/100*H27+'Connecting shares (%)'!$H$3/100*J27)/1000000,0),0)</f>
        <v>0</v>
      </c>
      <c r="U27" s="61">
        <f>IF(E27="East", IF(C27="Central",D27*'Connecting shares (%)'!$M$16*(F27+H27+J27)/(F27+H27+J27+L27+N27+P27),0),0)</f>
        <v>0</v>
      </c>
      <c r="V27" s="61">
        <f>IF(E27="East", IF(C27="Decentral",('Connecting shares (%)'!$F$7/100*F27+'Connecting shares (%)'!$G$7/100*H27+'Connecting shares (%)'!$H$7/100*J27)/1000000,0),0)</f>
        <v>0.52674578000000005</v>
      </c>
      <c r="W27" s="63">
        <f>IF(E27="East", IF(C27="Decentral",D27*'Connecting shares (%)'!$M$16*(F27+H27+J27)/(F27+H27+J27+L27+N27+P27),0),0)</f>
        <v>1.1979445250231906</v>
      </c>
      <c r="X27" s="61">
        <f>IF(E27="East", IF(C27="Central",('Connecting shares (%)'!$F$5/100*L27+'Connecting shares (%)'!$G$5/100*N27+'Connecting shares (%)'!$H$5/100*P27)/1000000,0),0)</f>
        <v>0</v>
      </c>
      <c r="Y27" s="63">
        <f>IF(E27="East", IF(C27="Central",D27*'Connecting shares (%)'!$M$16*(L27+N27+P27)/(F27+H27+J27+L27+N27+P27),0),0)</f>
        <v>0</v>
      </c>
      <c r="Z27" s="1">
        <f>IF(E27="East", IF(C27="Decentral",('Connecting shares (%)'!$F$9/100*L27+'Connecting shares (%)'!$G$9/100*N27+'Connecting shares (%)'!$H$9/100*P27)/1000000,0),0)</f>
        <v>1.3539209999999901E-2</v>
      </c>
      <c r="AA27" s="63">
        <f>IF(E27="East", IF(C27="Decentral",D27*'Connecting shares (%)'!$M$16*(L27+N27+P27)/(F27+H27+J27+L27+N27+P27),0),0)</f>
        <v>3.0791366743629374E-2</v>
      </c>
      <c r="AB27" s="61">
        <f>IF(E27="West", IF(C27="Central",('Connecting shares (%)'!$F$11/100*F27+'Connecting shares (%)'!$G$11/100*H27+'Connecting shares (%)'!$H$11/100*J27)/1000000,0),0)</f>
        <v>0</v>
      </c>
      <c r="AC27" s="64">
        <f>IF(E27="west", IF(C27="Central",D27*'Connecting shares (%)'!$M$16*(F27+H27+J27)/(F27+H27+J27+L27+N27+P27),0),0)</f>
        <v>0</v>
      </c>
      <c r="AD27" s="61">
        <f>IF(E27="West", IF(C27="Decentral",('Connecting shares (%)'!$F$15/100*F27+'Connecting shares (%)'!$G$15/100*H27+'Connecting shares (%)'!$H$15/100*J27)/1000000,0),0)</f>
        <v>0</v>
      </c>
      <c r="AE27" s="63">
        <f>IF(E27="west", IF(C27="Decentral",D27*'Connecting shares (%)'!$M$16*(F27+H27+J27)/(F27+H27+J27+L27+N27+P27),0),0)</f>
        <v>0</v>
      </c>
      <c r="AF27" s="61">
        <f>IF(E27="West", IF(C27="Central",('Connecting shares (%)'!$F$13/100*L27+'Connecting shares (%)'!$G$13/100*N27+'Connecting shares (%)'!$H$13/100*P27)/1000000,0),0)</f>
        <v>0</v>
      </c>
      <c r="AG27" s="63">
        <f>IF(E27="west", IF(C27="Central",D27*'Connecting shares (%)'!$M$16*(L27+N27+P27)/(F27+H27+J27+L27+N27+P27),0),0)</f>
        <v>0</v>
      </c>
      <c r="AH27" s="1">
        <f>IF(E27="West", IF(C27="Decentral",('Connecting shares (%)'!$F$17/100*L27+'Connecting shares (%)'!$G$17/100*N27+'Connecting shares (%)'!$H$17/100*P27)/1000000,0),0)</f>
        <v>0</v>
      </c>
      <c r="AI27" s="63">
        <f>IF(E27="west", IF(C27="Decentral",D27*'Connecting shares (%)'!$M$16*(L27+N27+P27)/(F27+H27+J27+L27+N27+P27),0),0)</f>
        <v>0</v>
      </c>
      <c r="AK27" s="1">
        <f t="shared" si="0"/>
        <v>0</v>
      </c>
      <c r="AL27" s="1">
        <f t="shared" si="1"/>
        <v>0</v>
      </c>
      <c r="AM27" s="1">
        <f t="shared" si="2"/>
        <v>0.54028498999999996</v>
      </c>
      <c r="AN27" s="1">
        <f t="shared" si="3"/>
        <v>1.2287358917668201</v>
      </c>
      <c r="AO27" s="1">
        <f t="shared" si="4"/>
        <v>0</v>
      </c>
      <c r="AP27" s="1">
        <f t="shared" si="5"/>
        <v>0</v>
      </c>
      <c r="AQ27" s="1">
        <f t="shared" si="6"/>
        <v>0</v>
      </c>
      <c r="AR27" s="1">
        <f t="shared" si="7"/>
        <v>0</v>
      </c>
    </row>
    <row r="28" spans="1:44">
      <c r="A28" s="1">
        <v>27</v>
      </c>
      <c r="B28" s="1" t="s">
        <v>716</v>
      </c>
      <c r="C28" s="1" t="s">
        <v>21</v>
      </c>
      <c r="D28" s="1">
        <v>3.3390752695480003E-2</v>
      </c>
      <c r="E28" s="1" t="s">
        <v>23</v>
      </c>
      <c r="F28" s="1">
        <v>95446.739999999903</v>
      </c>
      <c r="G28" s="1">
        <v>8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3055.3697999086598</v>
      </c>
      <c r="S28" s="1">
        <v>33390.752695480303</v>
      </c>
      <c r="T28" s="61">
        <f>IF(E28="East", IF(C28="Central",('Connecting shares (%)'!$F$3/100*F28+'Connecting shares (%)'!$G$3/100*H28+'Connecting shares (%)'!$H$3/100*J28)/1000000,0),0)</f>
        <v>0</v>
      </c>
      <c r="U28" s="61">
        <f>IF(E28="East", IF(C28="Central",D28*'Connecting shares (%)'!$M$16*(F28+H28+J28)/(F28+H28+J28+L28+N28+P28),0),0)</f>
        <v>0</v>
      </c>
      <c r="V28" s="61">
        <f>IF(E28="East", IF(C28="Decentral",('Connecting shares (%)'!$F$7/100*F28+'Connecting shares (%)'!$G$7/100*H28+'Connecting shares (%)'!$H$7/100*J28)/1000000,0),0)</f>
        <v>0</v>
      </c>
      <c r="W28" s="63">
        <f>IF(E28="East", IF(C28="Decentral",D28*'Connecting shares (%)'!$M$16*(F28+H28+J28)/(F28+H28+J28+L28+N28+P28),0),0)</f>
        <v>0</v>
      </c>
      <c r="X28" s="61">
        <f>IF(E28="East", IF(C28="Central",('Connecting shares (%)'!$F$5/100*L28+'Connecting shares (%)'!$G$5/100*N28+'Connecting shares (%)'!$H$5/100*P28)/1000000,0),0)</f>
        <v>0</v>
      </c>
      <c r="Y28" s="63">
        <f>IF(E28="East", IF(C28="Central",D28*'Connecting shares (%)'!$M$16*(L28+N28+P28)/(F28+H28+J28+L28+N28+P28),0),0)</f>
        <v>0</v>
      </c>
      <c r="Z28" s="1">
        <f>IF(E28="East", IF(C28="Decentral",('Connecting shares (%)'!$F$9/100*L28+'Connecting shares (%)'!$G$9/100*N28+'Connecting shares (%)'!$H$9/100*P28)/1000000,0),0)</f>
        <v>0</v>
      </c>
      <c r="AA28" s="63">
        <f>IF(E28="East", IF(C28="Decentral",D28*'Connecting shares (%)'!$M$16*(L28+N28+P28)/(F28+H28+J28+L28+N28+P28),0),0)</f>
        <v>0</v>
      </c>
      <c r="AB28" s="61">
        <f>IF(E28="West", IF(C28="Central",('Connecting shares (%)'!$F$11/100*F28+'Connecting shares (%)'!$G$11/100*H28+'Connecting shares (%)'!$H$11/100*J28)/1000000,0),0)</f>
        <v>0</v>
      </c>
      <c r="AC28" s="64">
        <f>IF(E28="west", IF(C28="Central",D28*'Connecting shares (%)'!$M$16*(F28+H28+J28)/(F28+H28+J28+L28+N28+P28),0),0)</f>
        <v>0</v>
      </c>
      <c r="AD28" s="61">
        <f>IF(E28="West", IF(C28="Decentral",('Connecting shares (%)'!$F$15/100*F28+'Connecting shares (%)'!$G$15/100*H28+'Connecting shares (%)'!$H$15/100*J28)/1000000,0),0)</f>
        <v>9.5446739999999905E-2</v>
      </c>
      <c r="AE28" s="63">
        <f>IF(E28="west", IF(C28="Decentral",D28*'Connecting shares (%)'!$M$16*(F28+H28+J28)/(F28+H28+J28+L28+N28+P28),0),0)</f>
        <v>0.66781505390960005</v>
      </c>
      <c r="AF28" s="61">
        <f>IF(E28="West", IF(C28="Central",('Connecting shares (%)'!$F$13/100*L28+'Connecting shares (%)'!$G$13/100*N28+'Connecting shares (%)'!$H$13/100*P28)/1000000,0),0)</f>
        <v>0</v>
      </c>
      <c r="AG28" s="63">
        <f>IF(E28="west", IF(C28="Central",D28*'Connecting shares (%)'!$M$16*(L28+N28+P28)/(F28+H28+J28+L28+N28+P28),0),0)</f>
        <v>0</v>
      </c>
      <c r="AH28" s="1">
        <f>IF(E28="West", IF(C28="Decentral",('Connecting shares (%)'!$F$17/100*L28+'Connecting shares (%)'!$G$17/100*N28+'Connecting shares (%)'!$H$17/100*P28)/1000000,0),0)</f>
        <v>0</v>
      </c>
      <c r="AI28" s="63">
        <f>IF(E28="west", IF(C28="Decentral",D28*'Connecting shares (%)'!$M$16*(L28+N28+P28)/(F28+H28+J28+L28+N28+P28),0),0)</f>
        <v>0</v>
      </c>
      <c r="AK28" s="1">
        <f t="shared" si="0"/>
        <v>0</v>
      </c>
      <c r="AL28" s="1">
        <f t="shared" si="1"/>
        <v>0</v>
      </c>
      <c r="AM28" s="1">
        <f t="shared" si="2"/>
        <v>0</v>
      </c>
      <c r="AN28" s="1">
        <f t="shared" si="3"/>
        <v>0</v>
      </c>
      <c r="AO28" s="1">
        <f t="shared" si="4"/>
        <v>0</v>
      </c>
      <c r="AP28" s="1">
        <f t="shared" si="5"/>
        <v>0</v>
      </c>
      <c r="AQ28" s="1">
        <f t="shared" si="6"/>
        <v>9.5446739999999905E-2</v>
      </c>
      <c r="AR28" s="1">
        <f t="shared" si="7"/>
        <v>0.66781505390960005</v>
      </c>
    </row>
    <row r="29" spans="1:44">
      <c r="A29" s="1">
        <v>28</v>
      </c>
      <c r="B29" s="1" t="s">
        <v>332</v>
      </c>
      <c r="C29" s="1" t="s">
        <v>21</v>
      </c>
      <c r="D29" s="1">
        <v>7.2704491400014004E-2</v>
      </c>
      <c r="E29" s="1" t="s">
        <v>23</v>
      </c>
      <c r="F29" s="1">
        <v>240716.54</v>
      </c>
      <c r="G29" s="1">
        <v>15</v>
      </c>
      <c r="H29" s="1">
        <v>0</v>
      </c>
      <c r="I29" s="1">
        <v>0</v>
      </c>
      <c r="J29" s="1">
        <v>0</v>
      </c>
      <c r="K29" s="1">
        <v>0</v>
      </c>
      <c r="L29" s="1">
        <v>24556.7599999999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2581.7890515426702</v>
      </c>
      <c r="S29" s="1">
        <v>72704.491400013503</v>
      </c>
      <c r="T29" s="61">
        <f>IF(E29="East", IF(C29="Central",('Connecting shares (%)'!$F$3/100*F29+'Connecting shares (%)'!$G$3/100*H29+'Connecting shares (%)'!$H$3/100*J29)/1000000,0),0)</f>
        <v>0</v>
      </c>
      <c r="U29" s="61">
        <f>IF(E29="East", IF(C29="Central",D29*'Connecting shares (%)'!$M$16*(F29+H29+J29)/(F29+H29+J29+L29+N29+P29),0),0)</f>
        <v>0</v>
      </c>
      <c r="V29" s="61">
        <f>IF(E29="East", IF(C29="Decentral",('Connecting shares (%)'!$F$7/100*F29+'Connecting shares (%)'!$G$7/100*H29+'Connecting shares (%)'!$H$7/100*J29)/1000000,0),0)</f>
        <v>0</v>
      </c>
      <c r="W29" s="63">
        <f>IF(E29="East", IF(C29="Decentral",D29*'Connecting shares (%)'!$M$16*(F29+H29+J29)/(F29+H29+J29+L29+N29+P29),0),0)</f>
        <v>0</v>
      </c>
      <c r="X29" s="61">
        <f>IF(E29="East", IF(C29="Central",('Connecting shares (%)'!$F$5/100*L29+'Connecting shares (%)'!$G$5/100*N29+'Connecting shares (%)'!$H$5/100*P29)/1000000,0),0)</f>
        <v>0</v>
      </c>
      <c r="Y29" s="63">
        <f>IF(E29="East", IF(C29="Central",D29*'Connecting shares (%)'!$M$16*(L29+N29+P29)/(F29+H29+J29+L29+N29+P29),0),0)</f>
        <v>0</v>
      </c>
      <c r="Z29" s="1">
        <f>IF(E29="East", IF(C29="Decentral",('Connecting shares (%)'!$F$9/100*L29+'Connecting shares (%)'!$G$9/100*N29+'Connecting shares (%)'!$H$9/100*P29)/1000000,0),0)</f>
        <v>0</v>
      </c>
      <c r="AA29" s="63">
        <f>IF(E29="East", IF(C29="Decentral",D29*'Connecting shares (%)'!$M$16*(L29+N29+P29)/(F29+H29+J29+L29+N29+P29),0),0)</f>
        <v>0</v>
      </c>
      <c r="AB29" s="61">
        <f>IF(E29="West", IF(C29="Central",('Connecting shares (%)'!$F$11/100*F29+'Connecting shares (%)'!$G$11/100*H29+'Connecting shares (%)'!$H$11/100*J29)/1000000,0),0)</f>
        <v>0</v>
      </c>
      <c r="AC29" s="64">
        <f>IF(E29="west", IF(C29="Central",D29*'Connecting shares (%)'!$M$16*(F29+H29+J29)/(F29+H29+J29+L29+N29+P29),0),0)</f>
        <v>0</v>
      </c>
      <c r="AD29" s="61">
        <f>IF(E29="West", IF(C29="Decentral",('Connecting shares (%)'!$F$15/100*F29+'Connecting shares (%)'!$G$15/100*H29+'Connecting shares (%)'!$H$15/100*J29)/1000000,0),0)</f>
        <v>0.24071654000000001</v>
      </c>
      <c r="AE29" s="63">
        <f>IF(E29="west", IF(C29="Decentral",D29*'Connecting shares (%)'!$M$16*(F29+H29+J29)/(F29+H29+J29+L29+N29+P29),0),0)</f>
        <v>1.3194824818231712</v>
      </c>
      <c r="AF29" s="61">
        <f>IF(E29="West", IF(C29="Central",('Connecting shares (%)'!$F$13/100*L29+'Connecting shares (%)'!$G$13/100*N29+'Connecting shares (%)'!$H$13/100*P29)/1000000,0),0)</f>
        <v>0</v>
      </c>
      <c r="AG29" s="63">
        <f>IF(E29="west", IF(C29="Central",D29*'Connecting shares (%)'!$M$16*(L29+N29+P29)/(F29+H29+J29+L29+N29+P29),0),0)</f>
        <v>0</v>
      </c>
      <c r="AH29" s="1">
        <f>IF(E29="West", IF(C29="Decentral",('Connecting shares (%)'!$F$17/100*L29+'Connecting shares (%)'!$G$17/100*N29+'Connecting shares (%)'!$H$17/100*P29)/1000000,0),0)</f>
        <v>2.45567599999999E-2</v>
      </c>
      <c r="AI29" s="63">
        <f>IF(E29="west", IF(C29="Decentral",D29*'Connecting shares (%)'!$M$16*(L29+N29+P29)/(F29+H29+J29+L29+N29+P29),0),0)</f>
        <v>0.13460734617710876</v>
      </c>
      <c r="AK29" s="1">
        <f t="shared" si="0"/>
        <v>0</v>
      </c>
      <c r="AL29" s="1">
        <f t="shared" si="1"/>
        <v>0</v>
      </c>
      <c r="AM29" s="1">
        <f t="shared" si="2"/>
        <v>0</v>
      </c>
      <c r="AN29" s="1">
        <f t="shared" si="3"/>
        <v>0</v>
      </c>
      <c r="AO29" s="1">
        <f t="shared" si="4"/>
        <v>0</v>
      </c>
      <c r="AP29" s="1">
        <f t="shared" si="5"/>
        <v>0</v>
      </c>
      <c r="AQ29" s="1">
        <f t="shared" si="6"/>
        <v>0.26527329999999993</v>
      </c>
      <c r="AR29" s="1">
        <f t="shared" si="7"/>
        <v>1.4540898280002799</v>
      </c>
    </row>
    <row r="30" spans="1:44">
      <c r="A30" s="1">
        <v>29</v>
      </c>
      <c r="B30" s="1" t="s">
        <v>780</v>
      </c>
      <c r="C30" s="1" t="s">
        <v>22</v>
      </c>
      <c r="D30" s="1">
        <v>9.7287094642380008E-3</v>
      </c>
      <c r="E30" s="1" t="s">
        <v>23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1049.2341005819501</v>
      </c>
      <c r="S30" s="1">
        <v>9728.7094642382308</v>
      </c>
      <c r="T30" s="61">
        <f>IF(E30="East", IF(C30="Central",('Connecting shares (%)'!$F$3/100*F30+'Connecting shares (%)'!$G$3/100*H30+'Connecting shares (%)'!$H$3/100*J30)/1000000,0),0)</f>
        <v>0</v>
      </c>
      <c r="U30" s="61">
        <f>IF(E30="East", IF(C30="Central",D30*'Connecting shares (%)'!$M$16*(F30+H30+J30)/(F30+H30+J30+L30+N30+P30),0),0)</f>
        <v>0</v>
      </c>
      <c r="V30" s="61">
        <f>IF(E30="East", IF(C30="Decentral",('Connecting shares (%)'!$F$7/100*F30+'Connecting shares (%)'!$G$7/100*H30+'Connecting shares (%)'!$H$7/100*J30)/1000000,0),0)</f>
        <v>0</v>
      </c>
      <c r="W30" s="63">
        <f>IF(E30="East", IF(C30="Decentral",D30*'Connecting shares (%)'!$M$16*(F30+H30+J30)/(F30+H30+J30+L30+N30+P30),0),0)</f>
        <v>0</v>
      </c>
      <c r="X30" s="61">
        <f>IF(E30="East", IF(C30="Central",('Connecting shares (%)'!$F$5/100*L30+'Connecting shares (%)'!$G$5/100*N30+'Connecting shares (%)'!$H$5/100*P30)/1000000,0),0)</f>
        <v>0</v>
      </c>
      <c r="Y30" s="63">
        <f>IF(E30="East", IF(C30="Central",D30*'Connecting shares (%)'!$M$16*(L30+N30+P30)/(F30+H30+J30+L30+N30+P30),0),0)</f>
        <v>0</v>
      </c>
      <c r="Z30" s="1">
        <f>IF(E30="East", IF(C30="Decentral",('Connecting shares (%)'!$F$9/100*L30+'Connecting shares (%)'!$G$9/100*N30+'Connecting shares (%)'!$H$9/100*P30)/1000000,0),0)</f>
        <v>0</v>
      </c>
      <c r="AA30" s="63">
        <f>IF(E30="East", IF(C30="Decentral",D30*'Connecting shares (%)'!$M$16*(L30+N30+P30)/(F30+H30+J30+L30+N30+P30),0),0)</f>
        <v>0</v>
      </c>
      <c r="AB30" s="61">
        <f>IF(E30="West", IF(C30="Central",('Connecting shares (%)'!$F$11/100*F30+'Connecting shares (%)'!$G$11/100*H30+'Connecting shares (%)'!$H$11/100*J30)/1000000,0),0)</f>
        <v>0</v>
      </c>
      <c r="AC30" s="64" t="e">
        <f>IF(E30="west", IF(C30="Central",D30*'Connecting shares (%)'!$M$16*(F30+H30+J30)/(F30+H30+J30+L30+N30+P30),0),0)</f>
        <v>#DIV/0!</v>
      </c>
      <c r="AD30" s="61">
        <f>IF(E30="West", IF(C30="Decentral",('Connecting shares (%)'!$F$15/100*F30+'Connecting shares (%)'!$G$15/100*H30+'Connecting shares (%)'!$H$15/100*J30)/1000000,0),0)</f>
        <v>0</v>
      </c>
      <c r="AE30" s="63">
        <f>IF(E30="west", IF(C30="Decentral",D30*'Connecting shares (%)'!$M$16*(F30+H30+J30)/(F30+H30+J30+L30+N30+P30),0),0)</f>
        <v>0</v>
      </c>
      <c r="AF30" s="61">
        <f>IF(E30="West", IF(C30="Central",('Connecting shares (%)'!$F$13/100*L30+'Connecting shares (%)'!$G$13/100*N30+'Connecting shares (%)'!$H$13/100*P30)/1000000,0),0)</f>
        <v>0</v>
      </c>
      <c r="AG30" s="63" t="e">
        <f>IF(E30="west", IF(C30="Central",D30*'Connecting shares (%)'!$M$16*(L30+N30+P30)/(F30+H30+J30+L30+N30+P30),0),0)</f>
        <v>#DIV/0!</v>
      </c>
      <c r="AH30" s="1">
        <f>IF(E30="West", IF(C30="Decentral",('Connecting shares (%)'!$F$17/100*L30+'Connecting shares (%)'!$G$17/100*N30+'Connecting shares (%)'!$H$17/100*P30)/1000000,0),0)</f>
        <v>0</v>
      </c>
      <c r="AI30" s="63">
        <f>IF(E30="west", IF(C30="Decentral",D30*'Connecting shares (%)'!$M$16*(L30+N30+P30)/(F30+H30+J30+L30+N30+P30),0),0)</f>
        <v>0</v>
      </c>
      <c r="AK30" s="1">
        <f t="shared" si="0"/>
        <v>0</v>
      </c>
      <c r="AL30" s="1">
        <f t="shared" si="1"/>
        <v>0</v>
      </c>
      <c r="AM30" s="1">
        <f t="shared" si="2"/>
        <v>0</v>
      </c>
      <c r="AN30" s="1">
        <f t="shared" si="3"/>
        <v>0</v>
      </c>
      <c r="AO30" s="1">
        <f t="shared" si="4"/>
        <v>0</v>
      </c>
      <c r="AP30" s="1" t="e">
        <f t="shared" si="5"/>
        <v>#DIV/0!</v>
      </c>
      <c r="AQ30" s="1">
        <f t="shared" si="6"/>
        <v>0</v>
      </c>
      <c r="AR30" s="1">
        <f t="shared" si="7"/>
        <v>0</v>
      </c>
    </row>
    <row r="31" spans="1:44">
      <c r="A31" s="1">
        <v>30</v>
      </c>
      <c r="B31" s="1" t="s">
        <v>550</v>
      </c>
      <c r="C31" s="1" t="s">
        <v>22</v>
      </c>
      <c r="D31" s="1">
        <v>3.3782676601994001E-2</v>
      </c>
      <c r="E31" s="1" t="s">
        <v>23</v>
      </c>
      <c r="F31" s="1">
        <v>67971.889999999898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2228.61713385441</v>
      </c>
      <c r="S31" s="1">
        <v>33782.676601994201</v>
      </c>
      <c r="T31" s="61">
        <f>IF(E31="East", IF(C31="Central",('Connecting shares (%)'!$F$3/100*F31+'Connecting shares (%)'!$G$3/100*H31+'Connecting shares (%)'!$H$3/100*J31)/1000000,0),0)</f>
        <v>0</v>
      </c>
      <c r="U31" s="61">
        <f>IF(E31="East", IF(C31="Central",D31*'Connecting shares (%)'!$M$16*(F31+H31+J31)/(F31+H31+J31+L31+N31+P31),0),0)</f>
        <v>0</v>
      </c>
      <c r="V31" s="61">
        <f>IF(E31="East", IF(C31="Decentral",('Connecting shares (%)'!$F$7/100*F31+'Connecting shares (%)'!$G$7/100*H31+'Connecting shares (%)'!$H$7/100*J31)/1000000,0),0)</f>
        <v>0</v>
      </c>
      <c r="W31" s="63">
        <f>IF(E31="East", IF(C31="Decentral",D31*'Connecting shares (%)'!$M$16*(F31+H31+J31)/(F31+H31+J31+L31+N31+P31),0),0)</f>
        <v>0</v>
      </c>
      <c r="X31" s="61">
        <f>IF(E31="East", IF(C31="Central",('Connecting shares (%)'!$F$5/100*L31+'Connecting shares (%)'!$G$5/100*N31+'Connecting shares (%)'!$H$5/100*P31)/1000000,0),0)</f>
        <v>0</v>
      </c>
      <c r="Y31" s="63">
        <f>IF(E31="East", IF(C31="Central",D31*'Connecting shares (%)'!$M$16*(L31+N31+P31)/(F31+H31+J31+L31+N31+P31),0),0)</f>
        <v>0</v>
      </c>
      <c r="Z31" s="1">
        <f>IF(E31="East", IF(C31="Decentral",('Connecting shares (%)'!$F$9/100*L31+'Connecting shares (%)'!$G$9/100*N31+'Connecting shares (%)'!$H$9/100*P31)/1000000,0),0)</f>
        <v>0</v>
      </c>
      <c r="AA31" s="63">
        <f>IF(E31="East", IF(C31="Decentral",D31*'Connecting shares (%)'!$M$16*(L31+N31+P31)/(F31+H31+J31+L31+N31+P31),0),0)</f>
        <v>0</v>
      </c>
      <c r="AB31" s="61">
        <f>IF(E31="West", IF(C31="Central",('Connecting shares (%)'!$F$11/100*F31+'Connecting shares (%)'!$G$11/100*H31+'Connecting shares (%)'!$H$11/100*J31)/1000000,0),0)</f>
        <v>6.7971889999999896E-2</v>
      </c>
      <c r="AC31" s="64">
        <f>IF(E31="west", IF(C31="Central",D31*'Connecting shares (%)'!$M$16*(F31+H31+J31)/(F31+H31+J31+L31+N31+P31),0),0)</f>
        <v>0.67565353203987999</v>
      </c>
      <c r="AD31" s="61">
        <f>IF(E31="West", IF(C31="Decentral",('Connecting shares (%)'!$F$15/100*F31+'Connecting shares (%)'!$G$15/100*H31+'Connecting shares (%)'!$H$15/100*J31)/1000000,0),0)</f>
        <v>0</v>
      </c>
      <c r="AE31" s="63">
        <f>IF(E31="west", IF(C31="Decentral",D31*'Connecting shares (%)'!$M$16*(F31+H31+J31)/(F31+H31+J31+L31+N31+P31),0),0)</f>
        <v>0</v>
      </c>
      <c r="AF31" s="61">
        <f>IF(E31="West", IF(C31="Central",('Connecting shares (%)'!$F$13/100*L31+'Connecting shares (%)'!$G$13/100*N31+'Connecting shares (%)'!$H$13/100*P31)/1000000,0),0)</f>
        <v>0</v>
      </c>
      <c r="AG31" s="63">
        <f>IF(E31="west", IF(C31="Central",D31*'Connecting shares (%)'!$M$16*(L31+N31+P31)/(F31+H31+J31+L31+N31+P31),0),0)</f>
        <v>0</v>
      </c>
      <c r="AH31" s="1">
        <f>IF(E31="West", IF(C31="Decentral",('Connecting shares (%)'!$F$17/100*L31+'Connecting shares (%)'!$G$17/100*N31+'Connecting shares (%)'!$H$17/100*P31)/1000000,0),0)</f>
        <v>0</v>
      </c>
      <c r="AI31" s="63">
        <f>IF(E31="west", IF(C31="Decentral",D31*'Connecting shares (%)'!$M$16*(L31+N31+P31)/(F31+H31+J31+L31+N31+P31),0),0)</f>
        <v>0</v>
      </c>
      <c r="AK31" s="1">
        <f t="shared" si="0"/>
        <v>0</v>
      </c>
      <c r="AL31" s="1">
        <f t="shared" si="1"/>
        <v>0</v>
      </c>
      <c r="AM31" s="1">
        <f t="shared" si="2"/>
        <v>0</v>
      </c>
      <c r="AN31" s="1">
        <f t="shared" si="3"/>
        <v>0</v>
      </c>
      <c r="AO31" s="1">
        <f t="shared" si="4"/>
        <v>6.7971889999999896E-2</v>
      </c>
      <c r="AP31" s="1">
        <f t="shared" si="5"/>
        <v>0.67565353203987999</v>
      </c>
      <c r="AQ31" s="1">
        <f t="shared" si="6"/>
        <v>0</v>
      </c>
      <c r="AR31" s="1">
        <f t="shared" si="7"/>
        <v>0</v>
      </c>
    </row>
    <row r="32" spans="1:44">
      <c r="A32" s="1">
        <v>31</v>
      </c>
      <c r="B32" s="1" t="s">
        <v>422</v>
      </c>
      <c r="C32" s="1" t="s">
        <v>22</v>
      </c>
      <c r="D32" s="1">
        <v>0.130388804098654</v>
      </c>
      <c r="E32" s="1" t="s">
        <v>23</v>
      </c>
      <c r="F32" s="1">
        <v>136623.239999999</v>
      </c>
      <c r="G32" s="1">
        <v>8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4630.0166251605397</v>
      </c>
      <c r="S32" s="1">
        <v>130388.804098653</v>
      </c>
      <c r="T32" s="61">
        <f>IF(E32="East", IF(C32="Central",('Connecting shares (%)'!$F$3/100*F32+'Connecting shares (%)'!$G$3/100*H32+'Connecting shares (%)'!$H$3/100*J32)/1000000,0),0)</f>
        <v>0</v>
      </c>
      <c r="U32" s="61">
        <f>IF(E32="East", IF(C32="Central",D32*'Connecting shares (%)'!$M$16*(F32+H32+J32)/(F32+H32+J32+L32+N32+P32),0),0)</f>
        <v>0</v>
      </c>
      <c r="V32" s="61">
        <f>IF(E32="East", IF(C32="Decentral",('Connecting shares (%)'!$F$7/100*F32+'Connecting shares (%)'!$G$7/100*H32+'Connecting shares (%)'!$H$7/100*J32)/1000000,0),0)</f>
        <v>0</v>
      </c>
      <c r="W32" s="63">
        <f>IF(E32="East", IF(C32="Decentral",D32*'Connecting shares (%)'!$M$16*(F32+H32+J32)/(F32+H32+J32+L32+N32+P32),0),0)</f>
        <v>0</v>
      </c>
      <c r="X32" s="61">
        <f>IF(E32="East", IF(C32="Central",('Connecting shares (%)'!$F$5/100*L32+'Connecting shares (%)'!$G$5/100*N32+'Connecting shares (%)'!$H$5/100*P32)/1000000,0),0)</f>
        <v>0</v>
      </c>
      <c r="Y32" s="63">
        <f>IF(E32="East", IF(C32="Central",D32*'Connecting shares (%)'!$M$16*(L32+N32+P32)/(F32+H32+J32+L32+N32+P32),0),0)</f>
        <v>0</v>
      </c>
      <c r="Z32" s="1">
        <f>IF(E32="East", IF(C32="Decentral",('Connecting shares (%)'!$F$9/100*L32+'Connecting shares (%)'!$G$9/100*N32+'Connecting shares (%)'!$H$9/100*P32)/1000000,0),0)</f>
        <v>0</v>
      </c>
      <c r="AA32" s="63">
        <f>IF(E32="East", IF(C32="Decentral",D32*'Connecting shares (%)'!$M$16*(L32+N32+P32)/(F32+H32+J32+L32+N32+P32),0),0)</f>
        <v>0</v>
      </c>
      <c r="AB32" s="61">
        <f>IF(E32="West", IF(C32="Central",('Connecting shares (%)'!$F$11/100*F32+'Connecting shares (%)'!$G$11/100*H32+'Connecting shares (%)'!$H$11/100*J32)/1000000,0),0)</f>
        <v>0.13662323999999901</v>
      </c>
      <c r="AC32" s="64">
        <f>IF(E32="west", IF(C32="Central",D32*'Connecting shares (%)'!$M$16*(F32+H32+J32)/(F32+H32+J32+L32+N32+P32),0),0)</f>
        <v>2.6077760819730802</v>
      </c>
      <c r="AD32" s="61">
        <f>IF(E32="West", IF(C32="Decentral",('Connecting shares (%)'!$F$15/100*F32+'Connecting shares (%)'!$G$15/100*H32+'Connecting shares (%)'!$H$15/100*J32)/1000000,0),0)</f>
        <v>0</v>
      </c>
      <c r="AE32" s="63">
        <f>IF(E32="west", IF(C32="Decentral",D32*'Connecting shares (%)'!$M$16*(F32+H32+J32)/(F32+H32+J32+L32+N32+P32),0),0)</f>
        <v>0</v>
      </c>
      <c r="AF32" s="61">
        <f>IF(E32="West", IF(C32="Central",('Connecting shares (%)'!$F$13/100*L32+'Connecting shares (%)'!$G$13/100*N32+'Connecting shares (%)'!$H$13/100*P32)/1000000,0),0)</f>
        <v>0</v>
      </c>
      <c r="AG32" s="63">
        <f>IF(E32="west", IF(C32="Central",D32*'Connecting shares (%)'!$M$16*(L32+N32+P32)/(F32+H32+J32+L32+N32+P32),0),0)</f>
        <v>0</v>
      </c>
      <c r="AH32" s="1">
        <f>IF(E32="West", IF(C32="Decentral",('Connecting shares (%)'!$F$17/100*L32+'Connecting shares (%)'!$G$17/100*N32+'Connecting shares (%)'!$H$17/100*P32)/1000000,0),0)</f>
        <v>0</v>
      </c>
      <c r="AI32" s="63">
        <f>IF(E32="west", IF(C32="Decentral",D32*'Connecting shares (%)'!$M$16*(L32+N32+P32)/(F32+H32+J32+L32+N32+P32),0),0)</f>
        <v>0</v>
      </c>
      <c r="AK32" s="1">
        <f t="shared" si="0"/>
        <v>0</v>
      </c>
      <c r="AL32" s="1">
        <f t="shared" si="1"/>
        <v>0</v>
      </c>
      <c r="AM32" s="1">
        <f t="shared" si="2"/>
        <v>0</v>
      </c>
      <c r="AN32" s="1">
        <f t="shared" si="3"/>
        <v>0</v>
      </c>
      <c r="AO32" s="1">
        <f t="shared" si="4"/>
        <v>0.13662323999999901</v>
      </c>
      <c r="AP32" s="1">
        <f t="shared" si="5"/>
        <v>2.6077760819730802</v>
      </c>
      <c r="AQ32" s="1">
        <f t="shared" si="6"/>
        <v>0</v>
      </c>
      <c r="AR32" s="1">
        <f t="shared" si="7"/>
        <v>0</v>
      </c>
    </row>
    <row r="33" spans="1:44">
      <c r="A33" s="1">
        <v>32</v>
      </c>
      <c r="B33" s="1" t="s">
        <v>365</v>
      </c>
      <c r="C33" s="1" t="s">
        <v>21</v>
      </c>
      <c r="D33" s="1">
        <v>0.129768160967726</v>
      </c>
      <c r="E33" s="1" t="s">
        <v>23</v>
      </c>
      <c r="F33" s="1">
        <v>92016.819999999905</v>
      </c>
      <c r="G33" s="1">
        <v>5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3838.8172910447001</v>
      </c>
      <c r="S33" s="1">
        <v>129768.16096772499</v>
      </c>
      <c r="T33" s="61">
        <f>IF(E33="East", IF(C33="Central",('Connecting shares (%)'!$F$3/100*F33+'Connecting shares (%)'!$G$3/100*H33+'Connecting shares (%)'!$H$3/100*J33)/1000000,0),0)</f>
        <v>0</v>
      </c>
      <c r="U33" s="61">
        <f>IF(E33="East", IF(C33="Central",D33*'Connecting shares (%)'!$M$16*(F33+H33+J33)/(F33+H33+J33+L33+N33+P33),0),0)</f>
        <v>0</v>
      </c>
      <c r="V33" s="61">
        <f>IF(E33="East", IF(C33="Decentral",('Connecting shares (%)'!$F$7/100*F33+'Connecting shares (%)'!$G$7/100*H33+'Connecting shares (%)'!$H$7/100*J33)/1000000,0),0)</f>
        <v>0</v>
      </c>
      <c r="W33" s="63">
        <f>IF(E33="East", IF(C33="Decentral",D33*'Connecting shares (%)'!$M$16*(F33+H33+J33)/(F33+H33+J33+L33+N33+P33),0),0)</f>
        <v>0</v>
      </c>
      <c r="X33" s="61">
        <f>IF(E33="East", IF(C33="Central",('Connecting shares (%)'!$F$5/100*L33+'Connecting shares (%)'!$G$5/100*N33+'Connecting shares (%)'!$H$5/100*P33)/1000000,0),0)</f>
        <v>0</v>
      </c>
      <c r="Y33" s="63">
        <f>IF(E33="East", IF(C33="Central",D33*'Connecting shares (%)'!$M$16*(L33+N33+P33)/(F33+H33+J33+L33+N33+P33),0),0)</f>
        <v>0</v>
      </c>
      <c r="Z33" s="1">
        <f>IF(E33="East", IF(C33="Decentral",('Connecting shares (%)'!$F$9/100*L33+'Connecting shares (%)'!$G$9/100*N33+'Connecting shares (%)'!$H$9/100*P33)/1000000,0),0)</f>
        <v>0</v>
      </c>
      <c r="AA33" s="63">
        <f>IF(E33="East", IF(C33="Decentral",D33*'Connecting shares (%)'!$M$16*(L33+N33+P33)/(F33+H33+J33+L33+N33+P33),0),0)</f>
        <v>0</v>
      </c>
      <c r="AB33" s="61">
        <f>IF(E33="West", IF(C33="Central",('Connecting shares (%)'!$F$11/100*F33+'Connecting shares (%)'!$G$11/100*H33+'Connecting shares (%)'!$H$11/100*J33)/1000000,0),0)</f>
        <v>0</v>
      </c>
      <c r="AC33" s="64">
        <f>IF(E33="west", IF(C33="Central",D33*'Connecting shares (%)'!$M$16*(F33+H33+J33)/(F33+H33+J33+L33+N33+P33),0),0)</f>
        <v>0</v>
      </c>
      <c r="AD33" s="61">
        <f>IF(E33="West", IF(C33="Decentral",('Connecting shares (%)'!$F$15/100*F33+'Connecting shares (%)'!$G$15/100*H33+'Connecting shares (%)'!$H$15/100*J33)/1000000,0),0)</f>
        <v>9.2016819999999902E-2</v>
      </c>
      <c r="AE33" s="63">
        <f>IF(E33="west", IF(C33="Decentral",D33*'Connecting shares (%)'!$M$16*(F33+H33+J33)/(F33+H33+J33+L33+N33+P33),0),0)</f>
        <v>2.5953632193545202</v>
      </c>
      <c r="AF33" s="61">
        <f>IF(E33="West", IF(C33="Central",('Connecting shares (%)'!$F$13/100*L33+'Connecting shares (%)'!$G$13/100*N33+'Connecting shares (%)'!$H$13/100*P33)/1000000,0),0)</f>
        <v>0</v>
      </c>
      <c r="AG33" s="63">
        <f>IF(E33="west", IF(C33="Central",D33*'Connecting shares (%)'!$M$16*(L33+N33+P33)/(F33+H33+J33+L33+N33+P33),0),0)</f>
        <v>0</v>
      </c>
      <c r="AH33" s="1">
        <f>IF(E33="West", IF(C33="Decentral",('Connecting shares (%)'!$F$17/100*L33+'Connecting shares (%)'!$G$17/100*N33+'Connecting shares (%)'!$H$17/100*P33)/1000000,0),0)</f>
        <v>0</v>
      </c>
      <c r="AI33" s="63">
        <f>IF(E33="west", IF(C33="Decentral",D33*'Connecting shares (%)'!$M$16*(L33+N33+P33)/(F33+H33+J33+L33+N33+P33),0),0)</f>
        <v>0</v>
      </c>
      <c r="AK33" s="1">
        <f t="shared" si="0"/>
        <v>0</v>
      </c>
      <c r="AL33" s="1">
        <f t="shared" si="1"/>
        <v>0</v>
      </c>
      <c r="AM33" s="1">
        <f t="shared" si="2"/>
        <v>0</v>
      </c>
      <c r="AN33" s="1">
        <f t="shared" si="3"/>
        <v>0</v>
      </c>
      <c r="AO33" s="1">
        <f t="shared" si="4"/>
        <v>0</v>
      </c>
      <c r="AP33" s="1">
        <f t="shared" si="5"/>
        <v>0</v>
      </c>
      <c r="AQ33" s="1">
        <f t="shared" si="6"/>
        <v>9.2016819999999902E-2</v>
      </c>
      <c r="AR33" s="1">
        <f t="shared" si="7"/>
        <v>2.5953632193545202</v>
      </c>
    </row>
    <row r="34" spans="1:44">
      <c r="A34" s="1">
        <v>33</v>
      </c>
      <c r="B34" s="1" t="s">
        <v>788</v>
      </c>
      <c r="C34" s="1" t="s">
        <v>22</v>
      </c>
      <c r="D34" s="1">
        <v>6.3328501535257001E-2</v>
      </c>
      <c r="E34" s="1" t="s">
        <v>23</v>
      </c>
      <c r="F34" s="1">
        <v>91083.5799999999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3011.8298115217799</v>
      </c>
      <c r="S34" s="1">
        <v>63328.501535256903</v>
      </c>
      <c r="T34" s="61">
        <f>IF(E34="East", IF(C34="Central",('Connecting shares (%)'!$F$3/100*F34+'Connecting shares (%)'!$G$3/100*H34+'Connecting shares (%)'!$H$3/100*J34)/1000000,0),0)</f>
        <v>0</v>
      </c>
      <c r="U34" s="61">
        <f>IF(E34="East", IF(C34="Central",D34*'Connecting shares (%)'!$M$16*(F34+H34+J34)/(F34+H34+J34+L34+N34+P34),0),0)</f>
        <v>0</v>
      </c>
      <c r="V34" s="61">
        <f>IF(E34="East", IF(C34="Decentral",('Connecting shares (%)'!$F$7/100*F34+'Connecting shares (%)'!$G$7/100*H34+'Connecting shares (%)'!$H$7/100*J34)/1000000,0),0)</f>
        <v>0</v>
      </c>
      <c r="W34" s="63">
        <f>IF(E34="East", IF(C34="Decentral",D34*'Connecting shares (%)'!$M$16*(F34+H34+J34)/(F34+H34+J34+L34+N34+P34),0),0)</f>
        <v>0</v>
      </c>
      <c r="X34" s="61">
        <f>IF(E34="East", IF(C34="Central",('Connecting shares (%)'!$F$5/100*L34+'Connecting shares (%)'!$G$5/100*N34+'Connecting shares (%)'!$H$5/100*P34)/1000000,0),0)</f>
        <v>0</v>
      </c>
      <c r="Y34" s="63">
        <f>IF(E34="East", IF(C34="Central",D34*'Connecting shares (%)'!$M$16*(L34+N34+P34)/(F34+H34+J34+L34+N34+P34),0),0)</f>
        <v>0</v>
      </c>
      <c r="Z34" s="1">
        <f>IF(E34="East", IF(C34="Decentral",('Connecting shares (%)'!$F$9/100*L34+'Connecting shares (%)'!$G$9/100*N34+'Connecting shares (%)'!$H$9/100*P34)/1000000,0),0)</f>
        <v>0</v>
      </c>
      <c r="AA34" s="63">
        <f>IF(E34="East", IF(C34="Decentral",D34*'Connecting shares (%)'!$M$16*(L34+N34+P34)/(F34+H34+J34+L34+N34+P34),0),0)</f>
        <v>0</v>
      </c>
      <c r="AB34" s="61">
        <f>IF(E34="West", IF(C34="Central",('Connecting shares (%)'!$F$11/100*F34+'Connecting shares (%)'!$G$11/100*H34+'Connecting shares (%)'!$H$11/100*J34)/1000000,0),0)</f>
        <v>9.10835799999999E-2</v>
      </c>
      <c r="AC34" s="64">
        <f>IF(E34="west", IF(C34="Central",D34*'Connecting shares (%)'!$M$16*(F34+H34+J34)/(F34+H34+J34+L34+N34+P34),0),0)</f>
        <v>1.26657003070514</v>
      </c>
      <c r="AD34" s="61">
        <f>IF(E34="West", IF(C34="Decentral",('Connecting shares (%)'!$F$15/100*F34+'Connecting shares (%)'!$G$15/100*H34+'Connecting shares (%)'!$H$15/100*J34)/1000000,0),0)</f>
        <v>0</v>
      </c>
      <c r="AE34" s="63">
        <f>IF(E34="west", IF(C34="Decentral",D34*'Connecting shares (%)'!$M$16*(F34+H34+J34)/(F34+H34+J34+L34+N34+P34),0),0)</f>
        <v>0</v>
      </c>
      <c r="AF34" s="61">
        <f>IF(E34="West", IF(C34="Central",('Connecting shares (%)'!$F$13/100*L34+'Connecting shares (%)'!$G$13/100*N34+'Connecting shares (%)'!$H$13/100*P34)/1000000,0),0)</f>
        <v>0</v>
      </c>
      <c r="AG34" s="63">
        <f>IF(E34="west", IF(C34="Central",D34*'Connecting shares (%)'!$M$16*(L34+N34+P34)/(F34+H34+J34+L34+N34+P34),0),0)</f>
        <v>0</v>
      </c>
      <c r="AH34" s="1">
        <f>IF(E34="West", IF(C34="Decentral",('Connecting shares (%)'!$F$17/100*L34+'Connecting shares (%)'!$G$17/100*N34+'Connecting shares (%)'!$H$17/100*P34)/1000000,0),0)</f>
        <v>0</v>
      </c>
      <c r="AI34" s="63">
        <f>IF(E34="west", IF(C34="Decentral",D34*'Connecting shares (%)'!$M$16*(L34+N34+P34)/(F34+H34+J34+L34+N34+P34),0),0)</f>
        <v>0</v>
      </c>
      <c r="AK34" s="1">
        <f t="shared" si="0"/>
        <v>0</v>
      </c>
      <c r="AL34" s="1">
        <f t="shared" si="1"/>
        <v>0</v>
      </c>
      <c r="AM34" s="1">
        <f t="shared" si="2"/>
        <v>0</v>
      </c>
      <c r="AN34" s="1">
        <f t="shared" si="3"/>
        <v>0</v>
      </c>
      <c r="AO34" s="1">
        <f t="shared" si="4"/>
        <v>9.10835799999999E-2</v>
      </c>
      <c r="AP34" s="1">
        <f t="shared" si="5"/>
        <v>1.26657003070514</v>
      </c>
      <c r="AQ34" s="1">
        <f t="shared" si="6"/>
        <v>0</v>
      </c>
      <c r="AR34" s="1">
        <f t="shared" si="7"/>
        <v>0</v>
      </c>
    </row>
    <row r="35" spans="1:44">
      <c r="A35" s="1">
        <v>34</v>
      </c>
      <c r="B35" s="1" t="s">
        <v>720</v>
      </c>
      <c r="C35" s="1" t="s">
        <v>22</v>
      </c>
      <c r="D35" s="1">
        <v>0.100644271676263</v>
      </c>
      <c r="E35" s="1" t="s">
        <v>23</v>
      </c>
      <c r="F35" s="1">
        <v>170796.96</v>
      </c>
      <c r="G35" s="1">
        <v>8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4375.9849744217699</v>
      </c>
      <c r="S35" s="1">
        <v>100644.271676263</v>
      </c>
      <c r="T35" s="61">
        <f>IF(E35="East", IF(C35="Central",('Connecting shares (%)'!$F$3/100*F35+'Connecting shares (%)'!$G$3/100*H35+'Connecting shares (%)'!$H$3/100*J35)/1000000,0),0)</f>
        <v>0</v>
      </c>
      <c r="U35" s="61">
        <f>IF(E35="East", IF(C35="Central",D35*'Connecting shares (%)'!$M$16*(F35+H35+J35)/(F35+H35+J35+L35+N35+P35),0),0)</f>
        <v>0</v>
      </c>
      <c r="V35" s="61">
        <f>IF(E35="East", IF(C35="Decentral",('Connecting shares (%)'!$F$7/100*F35+'Connecting shares (%)'!$G$7/100*H35+'Connecting shares (%)'!$H$7/100*J35)/1000000,0),0)</f>
        <v>0</v>
      </c>
      <c r="W35" s="63">
        <f>IF(E35="East", IF(C35="Decentral",D35*'Connecting shares (%)'!$M$16*(F35+H35+J35)/(F35+H35+J35+L35+N35+P35),0),0)</f>
        <v>0</v>
      </c>
      <c r="X35" s="61">
        <f>IF(E35="East", IF(C35="Central",('Connecting shares (%)'!$F$5/100*L35+'Connecting shares (%)'!$G$5/100*N35+'Connecting shares (%)'!$H$5/100*P35)/1000000,0),0)</f>
        <v>0</v>
      </c>
      <c r="Y35" s="63">
        <f>IF(E35="East", IF(C35="Central",D35*'Connecting shares (%)'!$M$16*(L35+N35+P35)/(F35+H35+J35+L35+N35+P35),0),0)</f>
        <v>0</v>
      </c>
      <c r="Z35" s="1">
        <f>IF(E35="East", IF(C35="Decentral",('Connecting shares (%)'!$F$9/100*L35+'Connecting shares (%)'!$G$9/100*N35+'Connecting shares (%)'!$H$9/100*P35)/1000000,0),0)</f>
        <v>0</v>
      </c>
      <c r="AA35" s="63">
        <f>IF(E35="East", IF(C35="Decentral",D35*'Connecting shares (%)'!$M$16*(L35+N35+P35)/(F35+H35+J35+L35+N35+P35),0),0)</f>
        <v>0</v>
      </c>
      <c r="AB35" s="61">
        <f>IF(E35="West", IF(C35="Central",('Connecting shares (%)'!$F$11/100*F35+'Connecting shares (%)'!$G$11/100*H35+'Connecting shares (%)'!$H$11/100*J35)/1000000,0),0)</f>
        <v>0.17079696</v>
      </c>
      <c r="AC35" s="64">
        <f>IF(E35="west", IF(C35="Central",D35*'Connecting shares (%)'!$M$16*(F35+H35+J35)/(F35+H35+J35+L35+N35+P35),0),0)</f>
        <v>2.0128854335252599</v>
      </c>
      <c r="AD35" s="61">
        <f>IF(E35="West", IF(C35="Decentral",('Connecting shares (%)'!$F$15/100*F35+'Connecting shares (%)'!$G$15/100*H35+'Connecting shares (%)'!$H$15/100*J35)/1000000,0),0)</f>
        <v>0</v>
      </c>
      <c r="AE35" s="63">
        <f>IF(E35="west", IF(C35="Decentral",D35*'Connecting shares (%)'!$M$16*(F35+H35+J35)/(F35+H35+J35+L35+N35+P35),0),0)</f>
        <v>0</v>
      </c>
      <c r="AF35" s="61">
        <f>IF(E35="West", IF(C35="Central",('Connecting shares (%)'!$F$13/100*L35+'Connecting shares (%)'!$G$13/100*N35+'Connecting shares (%)'!$H$13/100*P35)/1000000,0),0)</f>
        <v>0</v>
      </c>
      <c r="AG35" s="63">
        <f>IF(E35="west", IF(C35="Central",D35*'Connecting shares (%)'!$M$16*(L35+N35+P35)/(F35+H35+J35+L35+N35+P35),0),0)</f>
        <v>0</v>
      </c>
      <c r="AH35" s="1">
        <f>IF(E35="West", IF(C35="Decentral",('Connecting shares (%)'!$F$17/100*L35+'Connecting shares (%)'!$G$17/100*N35+'Connecting shares (%)'!$H$17/100*P35)/1000000,0),0)</f>
        <v>0</v>
      </c>
      <c r="AI35" s="63">
        <f>IF(E35="west", IF(C35="Decentral",D35*'Connecting shares (%)'!$M$16*(L35+N35+P35)/(F35+H35+J35+L35+N35+P35),0),0)</f>
        <v>0</v>
      </c>
      <c r="AK35" s="1">
        <f t="shared" si="0"/>
        <v>0</v>
      </c>
      <c r="AL35" s="1">
        <f t="shared" si="1"/>
        <v>0</v>
      </c>
      <c r="AM35" s="1">
        <f t="shared" si="2"/>
        <v>0</v>
      </c>
      <c r="AN35" s="1">
        <f t="shared" si="3"/>
        <v>0</v>
      </c>
      <c r="AO35" s="1">
        <f t="shared" si="4"/>
        <v>0.17079696</v>
      </c>
      <c r="AP35" s="1">
        <f t="shared" si="5"/>
        <v>2.0128854335252599</v>
      </c>
      <c r="AQ35" s="1">
        <f t="shared" si="6"/>
        <v>0</v>
      </c>
      <c r="AR35" s="1">
        <f t="shared" si="7"/>
        <v>0</v>
      </c>
    </row>
    <row r="36" spans="1:44">
      <c r="A36" s="1">
        <v>35</v>
      </c>
      <c r="B36" s="1" t="s">
        <v>361</v>
      </c>
      <c r="C36" s="1" t="s">
        <v>21</v>
      </c>
      <c r="D36" s="1">
        <v>8.6396964807512994E-2</v>
      </c>
      <c r="E36" s="1" t="s">
        <v>23</v>
      </c>
      <c r="F36" s="1">
        <v>215820.79</v>
      </c>
      <c r="G36" s="1">
        <v>13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3066.6196319577102</v>
      </c>
      <c r="S36" s="1">
        <v>86396.964807512995</v>
      </c>
      <c r="T36" s="61">
        <f>IF(E36="East", IF(C36="Central",('Connecting shares (%)'!$F$3/100*F36+'Connecting shares (%)'!$G$3/100*H36+'Connecting shares (%)'!$H$3/100*J36)/1000000,0),0)</f>
        <v>0</v>
      </c>
      <c r="U36" s="61">
        <f>IF(E36="East", IF(C36="Central",D36*'Connecting shares (%)'!$M$16*(F36+H36+J36)/(F36+H36+J36+L36+N36+P36),0),0)</f>
        <v>0</v>
      </c>
      <c r="V36" s="61">
        <f>IF(E36="East", IF(C36="Decentral",('Connecting shares (%)'!$F$7/100*F36+'Connecting shares (%)'!$G$7/100*H36+'Connecting shares (%)'!$H$7/100*J36)/1000000,0),0)</f>
        <v>0</v>
      </c>
      <c r="W36" s="63">
        <f>IF(E36="East", IF(C36="Decentral",D36*'Connecting shares (%)'!$M$16*(F36+H36+J36)/(F36+H36+J36+L36+N36+P36),0),0)</f>
        <v>0</v>
      </c>
      <c r="X36" s="61">
        <f>IF(E36="East", IF(C36="Central",('Connecting shares (%)'!$F$5/100*L36+'Connecting shares (%)'!$G$5/100*N36+'Connecting shares (%)'!$H$5/100*P36)/1000000,0),0)</f>
        <v>0</v>
      </c>
      <c r="Y36" s="63">
        <f>IF(E36="East", IF(C36="Central",D36*'Connecting shares (%)'!$M$16*(L36+N36+P36)/(F36+H36+J36+L36+N36+P36),0),0)</f>
        <v>0</v>
      </c>
      <c r="Z36" s="1">
        <f>IF(E36="East", IF(C36="Decentral",('Connecting shares (%)'!$F$9/100*L36+'Connecting shares (%)'!$G$9/100*N36+'Connecting shares (%)'!$H$9/100*P36)/1000000,0),0)</f>
        <v>0</v>
      </c>
      <c r="AA36" s="63">
        <f>IF(E36="East", IF(C36="Decentral",D36*'Connecting shares (%)'!$M$16*(L36+N36+P36)/(F36+H36+J36+L36+N36+P36),0),0)</f>
        <v>0</v>
      </c>
      <c r="AB36" s="61">
        <f>IF(E36="West", IF(C36="Central",('Connecting shares (%)'!$F$11/100*F36+'Connecting shares (%)'!$G$11/100*H36+'Connecting shares (%)'!$H$11/100*J36)/1000000,0),0)</f>
        <v>0</v>
      </c>
      <c r="AC36" s="64">
        <f>IF(E36="west", IF(C36="Central",D36*'Connecting shares (%)'!$M$16*(F36+H36+J36)/(F36+H36+J36+L36+N36+P36),0),0)</f>
        <v>0</v>
      </c>
      <c r="AD36" s="61">
        <f>IF(E36="West", IF(C36="Decentral",('Connecting shares (%)'!$F$15/100*F36+'Connecting shares (%)'!$G$15/100*H36+'Connecting shares (%)'!$H$15/100*J36)/1000000,0),0)</f>
        <v>0.21582079000000001</v>
      </c>
      <c r="AE36" s="63">
        <f>IF(E36="west", IF(C36="Decentral",D36*'Connecting shares (%)'!$M$16*(F36+H36+J36)/(F36+H36+J36+L36+N36+P36),0),0)</f>
        <v>1.72793929615026</v>
      </c>
      <c r="AF36" s="61">
        <f>IF(E36="West", IF(C36="Central",('Connecting shares (%)'!$F$13/100*L36+'Connecting shares (%)'!$G$13/100*N36+'Connecting shares (%)'!$H$13/100*P36)/1000000,0),0)</f>
        <v>0</v>
      </c>
      <c r="AG36" s="63">
        <f>IF(E36="west", IF(C36="Central",D36*'Connecting shares (%)'!$M$16*(L36+N36+P36)/(F36+H36+J36+L36+N36+P36),0),0)</f>
        <v>0</v>
      </c>
      <c r="AH36" s="1">
        <f>IF(E36="West", IF(C36="Decentral",('Connecting shares (%)'!$F$17/100*L36+'Connecting shares (%)'!$G$17/100*N36+'Connecting shares (%)'!$H$17/100*P36)/1000000,0),0)</f>
        <v>0</v>
      </c>
      <c r="AI36" s="63">
        <f>IF(E36="west", IF(C36="Decentral",D36*'Connecting shares (%)'!$M$16*(L36+N36+P36)/(F36+H36+J36+L36+N36+P36),0),0)</f>
        <v>0</v>
      </c>
      <c r="AK36" s="1">
        <f t="shared" si="0"/>
        <v>0</v>
      </c>
      <c r="AL36" s="1">
        <f t="shared" si="1"/>
        <v>0</v>
      </c>
      <c r="AM36" s="1">
        <f t="shared" si="2"/>
        <v>0</v>
      </c>
      <c r="AN36" s="1">
        <f t="shared" si="3"/>
        <v>0</v>
      </c>
      <c r="AO36" s="1">
        <f t="shared" si="4"/>
        <v>0</v>
      </c>
      <c r="AP36" s="1">
        <f t="shared" si="5"/>
        <v>0</v>
      </c>
      <c r="AQ36" s="1">
        <f t="shared" si="6"/>
        <v>0.21582079000000001</v>
      </c>
      <c r="AR36" s="1">
        <f t="shared" si="7"/>
        <v>1.72793929615026</v>
      </c>
    </row>
    <row r="37" spans="1:44">
      <c r="A37" s="1">
        <v>36</v>
      </c>
      <c r="B37" s="1" t="s">
        <v>207</v>
      </c>
      <c r="C37" s="1" t="s">
        <v>21</v>
      </c>
      <c r="D37" s="1">
        <v>3.2180474296521003E-2</v>
      </c>
      <c r="E37" s="1" t="s">
        <v>23</v>
      </c>
      <c r="F37" s="1">
        <v>95213.809999999896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2539.9166579226599</v>
      </c>
      <c r="S37" s="1">
        <v>32180.474296520901</v>
      </c>
      <c r="T37" s="61">
        <f>IF(E37="East", IF(C37="Central",('Connecting shares (%)'!$F$3/100*F37+'Connecting shares (%)'!$G$3/100*H37+'Connecting shares (%)'!$H$3/100*J37)/1000000,0),0)</f>
        <v>0</v>
      </c>
      <c r="U37" s="61">
        <f>IF(E37="East", IF(C37="Central",D37*'Connecting shares (%)'!$M$16*(F37+H37+J37)/(F37+H37+J37+L37+N37+P37),0),0)</f>
        <v>0</v>
      </c>
      <c r="V37" s="61">
        <f>IF(E37="East", IF(C37="Decentral",('Connecting shares (%)'!$F$7/100*F37+'Connecting shares (%)'!$G$7/100*H37+'Connecting shares (%)'!$H$7/100*J37)/1000000,0),0)</f>
        <v>0</v>
      </c>
      <c r="W37" s="63">
        <f>IF(E37="East", IF(C37="Decentral",D37*'Connecting shares (%)'!$M$16*(F37+H37+J37)/(F37+H37+J37+L37+N37+P37),0),0)</f>
        <v>0</v>
      </c>
      <c r="X37" s="61">
        <f>IF(E37="East", IF(C37="Central",('Connecting shares (%)'!$F$5/100*L37+'Connecting shares (%)'!$G$5/100*N37+'Connecting shares (%)'!$H$5/100*P37)/1000000,0),0)</f>
        <v>0</v>
      </c>
      <c r="Y37" s="63">
        <f>IF(E37="East", IF(C37="Central",D37*'Connecting shares (%)'!$M$16*(L37+N37+P37)/(F37+H37+J37+L37+N37+P37),0),0)</f>
        <v>0</v>
      </c>
      <c r="Z37" s="1">
        <f>IF(E37="East", IF(C37="Decentral",('Connecting shares (%)'!$F$9/100*L37+'Connecting shares (%)'!$G$9/100*N37+'Connecting shares (%)'!$H$9/100*P37)/1000000,0),0)</f>
        <v>0</v>
      </c>
      <c r="AA37" s="63">
        <f>IF(E37="East", IF(C37="Decentral",D37*'Connecting shares (%)'!$M$16*(L37+N37+P37)/(F37+H37+J37+L37+N37+P37),0),0)</f>
        <v>0</v>
      </c>
      <c r="AB37" s="61">
        <f>IF(E37="West", IF(C37="Central",('Connecting shares (%)'!$F$11/100*F37+'Connecting shares (%)'!$G$11/100*H37+'Connecting shares (%)'!$H$11/100*J37)/1000000,0),0)</f>
        <v>0</v>
      </c>
      <c r="AC37" s="64">
        <f>IF(E37="west", IF(C37="Central",D37*'Connecting shares (%)'!$M$16*(F37+H37+J37)/(F37+H37+J37+L37+N37+P37),0),0)</f>
        <v>0</v>
      </c>
      <c r="AD37" s="61">
        <f>IF(E37="West", IF(C37="Decentral",('Connecting shares (%)'!$F$15/100*F37+'Connecting shares (%)'!$G$15/100*H37+'Connecting shares (%)'!$H$15/100*J37)/1000000,0),0)</f>
        <v>9.5213809999999899E-2</v>
      </c>
      <c r="AE37" s="63">
        <f>IF(E37="west", IF(C37="Decentral",D37*'Connecting shares (%)'!$M$16*(F37+H37+J37)/(F37+H37+J37+L37+N37+P37),0),0)</f>
        <v>0.64360948593042</v>
      </c>
      <c r="AF37" s="61">
        <f>IF(E37="West", IF(C37="Central",('Connecting shares (%)'!$F$13/100*L37+'Connecting shares (%)'!$G$13/100*N37+'Connecting shares (%)'!$H$13/100*P37)/1000000,0),0)</f>
        <v>0</v>
      </c>
      <c r="AG37" s="63">
        <f>IF(E37="west", IF(C37="Central",D37*'Connecting shares (%)'!$M$16*(L37+N37+P37)/(F37+H37+J37+L37+N37+P37),0),0)</f>
        <v>0</v>
      </c>
      <c r="AH37" s="1">
        <f>IF(E37="West", IF(C37="Decentral",('Connecting shares (%)'!$F$17/100*L37+'Connecting shares (%)'!$G$17/100*N37+'Connecting shares (%)'!$H$17/100*P37)/1000000,0),0)</f>
        <v>0</v>
      </c>
      <c r="AI37" s="63">
        <f>IF(E37="west", IF(C37="Decentral",D37*'Connecting shares (%)'!$M$16*(L37+N37+P37)/(F37+H37+J37+L37+N37+P37),0),0)</f>
        <v>0</v>
      </c>
      <c r="AK37" s="1">
        <f t="shared" si="0"/>
        <v>0</v>
      </c>
      <c r="AL37" s="1">
        <f t="shared" si="1"/>
        <v>0</v>
      </c>
      <c r="AM37" s="1">
        <f t="shared" si="2"/>
        <v>0</v>
      </c>
      <c r="AN37" s="1">
        <f t="shared" si="3"/>
        <v>0</v>
      </c>
      <c r="AO37" s="1">
        <f t="shared" si="4"/>
        <v>0</v>
      </c>
      <c r="AP37" s="1">
        <f t="shared" si="5"/>
        <v>0</v>
      </c>
      <c r="AQ37" s="1">
        <f t="shared" si="6"/>
        <v>9.5213809999999899E-2</v>
      </c>
      <c r="AR37" s="1">
        <f t="shared" si="7"/>
        <v>0.64360948593042</v>
      </c>
    </row>
    <row r="38" spans="1:44">
      <c r="A38" s="1">
        <v>37</v>
      </c>
      <c r="B38" s="1" t="s">
        <v>394</v>
      </c>
      <c r="C38" s="1" t="s">
        <v>21</v>
      </c>
      <c r="D38" s="1">
        <v>0.118471351135586</v>
      </c>
      <c r="E38" s="1" t="s">
        <v>23</v>
      </c>
      <c r="F38" s="1">
        <v>41030.059999999903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5125.7169277009698</v>
      </c>
      <c r="S38" s="1">
        <v>118471.351135586</v>
      </c>
      <c r="T38" s="61">
        <f>IF(E38="East", IF(C38="Central",('Connecting shares (%)'!$F$3/100*F38+'Connecting shares (%)'!$G$3/100*H38+'Connecting shares (%)'!$H$3/100*J38)/1000000,0),0)</f>
        <v>0</v>
      </c>
      <c r="U38" s="61">
        <f>IF(E38="East", IF(C38="Central",D38*'Connecting shares (%)'!$M$16*(F38+H38+J38)/(F38+H38+J38+L38+N38+P38),0),0)</f>
        <v>0</v>
      </c>
      <c r="V38" s="61">
        <f>IF(E38="East", IF(C38="Decentral",('Connecting shares (%)'!$F$7/100*F38+'Connecting shares (%)'!$G$7/100*H38+'Connecting shares (%)'!$H$7/100*J38)/1000000,0),0)</f>
        <v>0</v>
      </c>
      <c r="W38" s="63">
        <f>IF(E38="East", IF(C38="Decentral",D38*'Connecting shares (%)'!$M$16*(F38+H38+J38)/(F38+H38+J38+L38+N38+P38),0),0)</f>
        <v>0</v>
      </c>
      <c r="X38" s="61">
        <f>IF(E38="East", IF(C38="Central",('Connecting shares (%)'!$F$5/100*L38+'Connecting shares (%)'!$G$5/100*N38+'Connecting shares (%)'!$H$5/100*P38)/1000000,0),0)</f>
        <v>0</v>
      </c>
      <c r="Y38" s="63">
        <f>IF(E38="East", IF(C38="Central",D38*'Connecting shares (%)'!$M$16*(L38+N38+P38)/(F38+H38+J38+L38+N38+P38),0),0)</f>
        <v>0</v>
      </c>
      <c r="Z38" s="1">
        <f>IF(E38="East", IF(C38="Decentral",('Connecting shares (%)'!$F$9/100*L38+'Connecting shares (%)'!$G$9/100*N38+'Connecting shares (%)'!$H$9/100*P38)/1000000,0),0)</f>
        <v>0</v>
      </c>
      <c r="AA38" s="63">
        <f>IF(E38="East", IF(C38="Decentral",D38*'Connecting shares (%)'!$M$16*(L38+N38+P38)/(F38+H38+J38+L38+N38+P38),0),0)</f>
        <v>0</v>
      </c>
      <c r="AB38" s="61">
        <f>IF(E38="West", IF(C38="Central",('Connecting shares (%)'!$F$11/100*F38+'Connecting shares (%)'!$G$11/100*H38+'Connecting shares (%)'!$H$11/100*J38)/1000000,0),0)</f>
        <v>0</v>
      </c>
      <c r="AC38" s="64">
        <f>IF(E38="west", IF(C38="Central",D38*'Connecting shares (%)'!$M$16*(F38+H38+J38)/(F38+H38+J38+L38+N38+P38),0),0)</f>
        <v>0</v>
      </c>
      <c r="AD38" s="61">
        <f>IF(E38="West", IF(C38="Decentral",('Connecting shares (%)'!$F$15/100*F38+'Connecting shares (%)'!$G$15/100*H38+'Connecting shares (%)'!$H$15/100*J38)/1000000,0),0)</f>
        <v>4.1030059999999903E-2</v>
      </c>
      <c r="AE38" s="63">
        <f>IF(E38="west", IF(C38="Decentral",D38*'Connecting shares (%)'!$M$16*(F38+H38+J38)/(F38+H38+J38+L38+N38+P38),0),0)</f>
        <v>2.36942702271172</v>
      </c>
      <c r="AF38" s="61">
        <f>IF(E38="West", IF(C38="Central",('Connecting shares (%)'!$F$13/100*L38+'Connecting shares (%)'!$G$13/100*N38+'Connecting shares (%)'!$H$13/100*P38)/1000000,0),0)</f>
        <v>0</v>
      </c>
      <c r="AG38" s="63">
        <f>IF(E38="west", IF(C38="Central",D38*'Connecting shares (%)'!$M$16*(L38+N38+P38)/(F38+H38+J38+L38+N38+P38),0),0)</f>
        <v>0</v>
      </c>
      <c r="AH38" s="1">
        <f>IF(E38="West", IF(C38="Decentral",('Connecting shares (%)'!$F$17/100*L38+'Connecting shares (%)'!$G$17/100*N38+'Connecting shares (%)'!$H$17/100*P38)/1000000,0),0)</f>
        <v>0</v>
      </c>
      <c r="AI38" s="63">
        <f>IF(E38="west", IF(C38="Decentral",D38*'Connecting shares (%)'!$M$16*(L38+N38+P38)/(F38+H38+J38+L38+N38+P38),0),0)</f>
        <v>0</v>
      </c>
      <c r="AK38" s="1">
        <f t="shared" si="0"/>
        <v>0</v>
      </c>
      <c r="AL38" s="1">
        <f t="shared" si="1"/>
        <v>0</v>
      </c>
      <c r="AM38" s="1">
        <f t="shared" si="2"/>
        <v>0</v>
      </c>
      <c r="AN38" s="1">
        <f t="shared" si="3"/>
        <v>0</v>
      </c>
      <c r="AO38" s="1">
        <f t="shared" si="4"/>
        <v>0</v>
      </c>
      <c r="AP38" s="1">
        <f t="shared" si="5"/>
        <v>0</v>
      </c>
      <c r="AQ38" s="1">
        <f t="shared" si="6"/>
        <v>4.1030059999999903E-2</v>
      </c>
      <c r="AR38" s="1">
        <f t="shared" si="7"/>
        <v>2.36942702271172</v>
      </c>
    </row>
    <row r="39" spans="1:44">
      <c r="A39" s="1">
        <v>38</v>
      </c>
      <c r="B39" s="1" t="s">
        <v>534</v>
      </c>
      <c r="C39" s="1" t="s">
        <v>21</v>
      </c>
      <c r="D39" s="1">
        <v>3.4325624373204001E-2</v>
      </c>
      <c r="E39" s="1" t="s">
        <v>23</v>
      </c>
      <c r="F39" s="1">
        <v>19597.799999999901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2411.8234820899002</v>
      </c>
      <c r="S39" s="1">
        <v>34325.6243732039</v>
      </c>
      <c r="T39" s="61">
        <f>IF(E39="East", IF(C39="Central",('Connecting shares (%)'!$F$3/100*F39+'Connecting shares (%)'!$G$3/100*H39+'Connecting shares (%)'!$H$3/100*J39)/1000000,0),0)</f>
        <v>0</v>
      </c>
      <c r="U39" s="61">
        <f>IF(E39="East", IF(C39="Central",D39*'Connecting shares (%)'!$M$16*(F39+H39+J39)/(F39+H39+J39+L39+N39+P39),0),0)</f>
        <v>0</v>
      </c>
      <c r="V39" s="61">
        <f>IF(E39="East", IF(C39="Decentral",('Connecting shares (%)'!$F$7/100*F39+'Connecting shares (%)'!$G$7/100*H39+'Connecting shares (%)'!$H$7/100*J39)/1000000,0),0)</f>
        <v>0</v>
      </c>
      <c r="W39" s="63">
        <f>IF(E39="East", IF(C39="Decentral",D39*'Connecting shares (%)'!$M$16*(F39+H39+J39)/(F39+H39+J39+L39+N39+P39),0),0)</f>
        <v>0</v>
      </c>
      <c r="X39" s="61">
        <f>IF(E39="East", IF(C39="Central",('Connecting shares (%)'!$F$5/100*L39+'Connecting shares (%)'!$G$5/100*N39+'Connecting shares (%)'!$H$5/100*P39)/1000000,0),0)</f>
        <v>0</v>
      </c>
      <c r="Y39" s="63">
        <f>IF(E39="East", IF(C39="Central",D39*'Connecting shares (%)'!$M$16*(L39+N39+P39)/(F39+H39+J39+L39+N39+P39),0),0)</f>
        <v>0</v>
      </c>
      <c r="Z39" s="1">
        <f>IF(E39="East", IF(C39="Decentral",('Connecting shares (%)'!$F$9/100*L39+'Connecting shares (%)'!$G$9/100*N39+'Connecting shares (%)'!$H$9/100*P39)/1000000,0),0)</f>
        <v>0</v>
      </c>
      <c r="AA39" s="63">
        <f>IF(E39="East", IF(C39="Decentral",D39*'Connecting shares (%)'!$M$16*(L39+N39+P39)/(F39+H39+J39+L39+N39+P39),0),0)</f>
        <v>0</v>
      </c>
      <c r="AB39" s="61">
        <f>IF(E39="West", IF(C39="Central",('Connecting shares (%)'!$F$11/100*F39+'Connecting shares (%)'!$G$11/100*H39+'Connecting shares (%)'!$H$11/100*J39)/1000000,0),0)</f>
        <v>0</v>
      </c>
      <c r="AC39" s="64">
        <f>IF(E39="west", IF(C39="Central",D39*'Connecting shares (%)'!$M$16*(F39+H39+J39)/(F39+H39+J39+L39+N39+P39),0),0)</f>
        <v>0</v>
      </c>
      <c r="AD39" s="61">
        <f>IF(E39="West", IF(C39="Decentral",('Connecting shares (%)'!$F$15/100*F39+'Connecting shares (%)'!$G$15/100*H39+'Connecting shares (%)'!$H$15/100*J39)/1000000,0),0)</f>
        <v>1.9597799999999901E-2</v>
      </c>
      <c r="AE39" s="63">
        <f>IF(E39="west", IF(C39="Decentral",D39*'Connecting shares (%)'!$M$16*(F39+H39+J39)/(F39+H39+J39+L39+N39+P39),0),0)</f>
        <v>0.68651248746408</v>
      </c>
      <c r="AF39" s="61">
        <f>IF(E39="West", IF(C39="Central",('Connecting shares (%)'!$F$13/100*L39+'Connecting shares (%)'!$G$13/100*N39+'Connecting shares (%)'!$H$13/100*P39)/1000000,0),0)</f>
        <v>0</v>
      </c>
      <c r="AG39" s="63">
        <f>IF(E39="west", IF(C39="Central",D39*'Connecting shares (%)'!$M$16*(L39+N39+P39)/(F39+H39+J39+L39+N39+P39),0),0)</f>
        <v>0</v>
      </c>
      <c r="AH39" s="1">
        <f>IF(E39="West", IF(C39="Decentral",('Connecting shares (%)'!$F$17/100*L39+'Connecting shares (%)'!$G$17/100*N39+'Connecting shares (%)'!$H$17/100*P39)/1000000,0),0)</f>
        <v>0</v>
      </c>
      <c r="AI39" s="63">
        <f>IF(E39="west", IF(C39="Decentral",D39*'Connecting shares (%)'!$M$16*(L39+N39+P39)/(F39+H39+J39+L39+N39+P39),0),0)</f>
        <v>0</v>
      </c>
      <c r="AK39" s="1">
        <f t="shared" si="0"/>
        <v>0</v>
      </c>
      <c r="AL39" s="1">
        <f t="shared" si="1"/>
        <v>0</v>
      </c>
      <c r="AM39" s="1">
        <f t="shared" si="2"/>
        <v>0</v>
      </c>
      <c r="AN39" s="1">
        <f t="shared" si="3"/>
        <v>0</v>
      </c>
      <c r="AO39" s="1">
        <f t="shared" si="4"/>
        <v>0</v>
      </c>
      <c r="AP39" s="1">
        <f t="shared" si="5"/>
        <v>0</v>
      </c>
      <c r="AQ39" s="1">
        <f t="shared" si="6"/>
        <v>1.9597799999999901E-2</v>
      </c>
      <c r="AR39" s="1">
        <f t="shared" si="7"/>
        <v>0.68651248746408</v>
      </c>
    </row>
    <row r="40" spans="1:44">
      <c r="A40" s="1">
        <v>39</v>
      </c>
      <c r="B40" s="1" t="s">
        <v>785</v>
      </c>
      <c r="C40" s="1" t="s">
        <v>22</v>
      </c>
      <c r="D40" s="1">
        <v>4.8216942162517998E-2</v>
      </c>
      <c r="E40" s="1" t="s">
        <v>23</v>
      </c>
      <c r="F40" s="1">
        <v>201343.21</v>
      </c>
      <c r="G40" s="1">
        <v>13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2634.8948410267899</v>
      </c>
      <c r="S40" s="1">
        <v>48216.942162517698</v>
      </c>
      <c r="T40" s="61">
        <f>IF(E40="East", IF(C40="Central",('Connecting shares (%)'!$F$3/100*F40+'Connecting shares (%)'!$G$3/100*H40+'Connecting shares (%)'!$H$3/100*J40)/1000000,0),0)</f>
        <v>0</v>
      </c>
      <c r="U40" s="61">
        <f>IF(E40="East", IF(C40="Central",D40*'Connecting shares (%)'!$M$16*(F40+H40+J40)/(F40+H40+J40+L40+N40+P40),0),0)</f>
        <v>0</v>
      </c>
      <c r="V40" s="61">
        <f>IF(E40="East", IF(C40="Decentral",('Connecting shares (%)'!$F$7/100*F40+'Connecting shares (%)'!$G$7/100*H40+'Connecting shares (%)'!$H$7/100*J40)/1000000,0),0)</f>
        <v>0</v>
      </c>
      <c r="W40" s="63">
        <f>IF(E40="East", IF(C40="Decentral",D40*'Connecting shares (%)'!$M$16*(F40+H40+J40)/(F40+H40+J40+L40+N40+P40),0),0)</f>
        <v>0</v>
      </c>
      <c r="X40" s="61">
        <f>IF(E40="East", IF(C40="Central",('Connecting shares (%)'!$F$5/100*L40+'Connecting shares (%)'!$G$5/100*N40+'Connecting shares (%)'!$H$5/100*P40)/1000000,0),0)</f>
        <v>0</v>
      </c>
      <c r="Y40" s="63">
        <f>IF(E40="East", IF(C40="Central",D40*'Connecting shares (%)'!$M$16*(L40+N40+P40)/(F40+H40+J40+L40+N40+P40),0),0)</f>
        <v>0</v>
      </c>
      <c r="Z40" s="1">
        <f>IF(E40="East", IF(C40="Decentral",('Connecting shares (%)'!$F$9/100*L40+'Connecting shares (%)'!$G$9/100*N40+'Connecting shares (%)'!$H$9/100*P40)/1000000,0),0)</f>
        <v>0</v>
      </c>
      <c r="AA40" s="63">
        <f>IF(E40="East", IF(C40="Decentral",D40*'Connecting shares (%)'!$M$16*(L40+N40+P40)/(F40+H40+J40+L40+N40+P40),0),0)</f>
        <v>0</v>
      </c>
      <c r="AB40" s="61">
        <f>IF(E40="West", IF(C40="Central",('Connecting shares (%)'!$F$11/100*F40+'Connecting shares (%)'!$G$11/100*H40+'Connecting shares (%)'!$H$11/100*J40)/1000000,0),0)</f>
        <v>0.20134320999999999</v>
      </c>
      <c r="AC40" s="64">
        <f>IF(E40="west", IF(C40="Central",D40*'Connecting shares (%)'!$M$16*(F40+H40+J40)/(F40+H40+J40+L40+N40+P40),0),0)</f>
        <v>0.9643388432503599</v>
      </c>
      <c r="AD40" s="61">
        <f>IF(E40="West", IF(C40="Decentral",('Connecting shares (%)'!$F$15/100*F40+'Connecting shares (%)'!$G$15/100*H40+'Connecting shares (%)'!$H$15/100*J40)/1000000,0),0)</f>
        <v>0</v>
      </c>
      <c r="AE40" s="63">
        <f>IF(E40="west", IF(C40="Decentral",D40*'Connecting shares (%)'!$M$16*(F40+H40+J40)/(F40+H40+J40+L40+N40+P40),0),0)</f>
        <v>0</v>
      </c>
      <c r="AF40" s="61">
        <f>IF(E40="West", IF(C40="Central",('Connecting shares (%)'!$F$13/100*L40+'Connecting shares (%)'!$G$13/100*N40+'Connecting shares (%)'!$H$13/100*P40)/1000000,0),0)</f>
        <v>0</v>
      </c>
      <c r="AG40" s="63">
        <f>IF(E40="west", IF(C40="Central",D40*'Connecting shares (%)'!$M$16*(L40+N40+P40)/(F40+H40+J40+L40+N40+P40),0),0)</f>
        <v>0</v>
      </c>
      <c r="AH40" s="1">
        <f>IF(E40="West", IF(C40="Decentral",('Connecting shares (%)'!$F$17/100*L40+'Connecting shares (%)'!$G$17/100*N40+'Connecting shares (%)'!$H$17/100*P40)/1000000,0),0)</f>
        <v>0</v>
      </c>
      <c r="AI40" s="63">
        <f>IF(E40="west", IF(C40="Decentral",D40*'Connecting shares (%)'!$M$16*(L40+N40+P40)/(F40+H40+J40+L40+N40+P40),0),0)</f>
        <v>0</v>
      </c>
      <c r="AK40" s="1">
        <f t="shared" si="0"/>
        <v>0</v>
      </c>
      <c r="AL40" s="1">
        <f t="shared" si="1"/>
        <v>0</v>
      </c>
      <c r="AM40" s="1">
        <f t="shared" si="2"/>
        <v>0</v>
      </c>
      <c r="AN40" s="1">
        <f t="shared" si="3"/>
        <v>0</v>
      </c>
      <c r="AO40" s="1">
        <f t="shared" si="4"/>
        <v>0.20134320999999999</v>
      </c>
      <c r="AP40" s="1">
        <f t="shared" si="5"/>
        <v>0.9643388432503599</v>
      </c>
      <c r="AQ40" s="1">
        <f t="shared" si="6"/>
        <v>0</v>
      </c>
      <c r="AR40" s="1">
        <f t="shared" si="7"/>
        <v>0</v>
      </c>
    </row>
    <row r="41" spans="1:44">
      <c r="A41" s="1">
        <v>40</v>
      </c>
      <c r="B41" s="1" t="s">
        <v>370</v>
      </c>
      <c r="C41" s="1" t="s">
        <v>21</v>
      </c>
      <c r="D41" s="1">
        <v>5.0026798245874998E-2</v>
      </c>
      <c r="E41" s="1" t="s">
        <v>23</v>
      </c>
      <c r="F41" s="1">
        <v>190783.15999999901</v>
      </c>
      <c r="G41" s="1">
        <v>10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3457.2448190097102</v>
      </c>
      <c r="S41" s="1">
        <v>50026.798245875303</v>
      </c>
      <c r="T41" s="61">
        <f>IF(E41="East", IF(C41="Central",('Connecting shares (%)'!$F$3/100*F41+'Connecting shares (%)'!$G$3/100*H41+'Connecting shares (%)'!$H$3/100*J41)/1000000,0),0)</f>
        <v>0</v>
      </c>
      <c r="U41" s="61">
        <f>IF(E41="East", IF(C41="Central",D41*'Connecting shares (%)'!$M$16*(F41+H41+J41)/(F41+H41+J41+L41+N41+P41),0),0)</f>
        <v>0</v>
      </c>
      <c r="V41" s="61">
        <f>IF(E41="East", IF(C41="Decentral",('Connecting shares (%)'!$F$7/100*F41+'Connecting shares (%)'!$G$7/100*H41+'Connecting shares (%)'!$H$7/100*J41)/1000000,0),0)</f>
        <v>0</v>
      </c>
      <c r="W41" s="63">
        <f>IF(E41="East", IF(C41="Decentral",D41*'Connecting shares (%)'!$M$16*(F41+H41+J41)/(F41+H41+J41+L41+N41+P41),0),0)</f>
        <v>0</v>
      </c>
      <c r="X41" s="61">
        <f>IF(E41="East", IF(C41="Central",('Connecting shares (%)'!$F$5/100*L41+'Connecting shares (%)'!$G$5/100*N41+'Connecting shares (%)'!$H$5/100*P41)/1000000,0),0)</f>
        <v>0</v>
      </c>
      <c r="Y41" s="63">
        <f>IF(E41="East", IF(C41="Central",D41*'Connecting shares (%)'!$M$16*(L41+N41+P41)/(F41+H41+J41+L41+N41+P41),0),0)</f>
        <v>0</v>
      </c>
      <c r="Z41" s="1">
        <f>IF(E41="East", IF(C41="Decentral",('Connecting shares (%)'!$F$9/100*L41+'Connecting shares (%)'!$G$9/100*N41+'Connecting shares (%)'!$H$9/100*P41)/1000000,0),0)</f>
        <v>0</v>
      </c>
      <c r="AA41" s="63">
        <f>IF(E41="East", IF(C41="Decentral",D41*'Connecting shares (%)'!$M$16*(L41+N41+P41)/(F41+H41+J41+L41+N41+P41),0),0)</f>
        <v>0</v>
      </c>
      <c r="AB41" s="61">
        <f>IF(E41="West", IF(C41="Central",('Connecting shares (%)'!$F$11/100*F41+'Connecting shares (%)'!$G$11/100*H41+'Connecting shares (%)'!$H$11/100*J41)/1000000,0),0)</f>
        <v>0</v>
      </c>
      <c r="AC41" s="64">
        <f>IF(E41="west", IF(C41="Central",D41*'Connecting shares (%)'!$M$16*(F41+H41+J41)/(F41+H41+J41+L41+N41+P41),0),0)</f>
        <v>0</v>
      </c>
      <c r="AD41" s="61">
        <f>IF(E41="West", IF(C41="Decentral",('Connecting shares (%)'!$F$15/100*F41+'Connecting shares (%)'!$G$15/100*H41+'Connecting shares (%)'!$H$15/100*J41)/1000000,0),0)</f>
        <v>0.19078315999999901</v>
      </c>
      <c r="AE41" s="63">
        <f>IF(E41="west", IF(C41="Decentral",D41*'Connecting shares (%)'!$M$16*(F41+H41+J41)/(F41+H41+J41+L41+N41+P41),0),0)</f>
        <v>1.0005359649174999</v>
      </c>
      <c r="AF41" s="61">
        <f>IF(E41="West", IF(C41="Central",('Connecting shares (%)'!$F$13/100*L41+'Connecting shares (%)'!$G$13/100*N41+'Connecting shares (%)'!$H$13/100*P41)/1000000,0),0)</f>
        <v>0</v>
      </c>
      <c r="AG41" s="63">
        <f>IF(E41="west", IF(C41="Central",D41*'Connecting shares (%)'!$M$16*(L41+N41+P41)/(F41+H41+J41+L41+N41+P41),0),0)</f>
        <v>0</v>
      </c>
      <c r="AH41" s="1">
        <f>IF(E41="West", IF(C41="Decentral",('Connecting shares (%)'!$F$17/100*L41+'Connecting shares (%)'!$G$17/100*N41+'Connecting shares (%)'!$H$17/100*P41)/1000000,0),0)</f>
        <v>0</v>
      </c>
      <c r="AI41" s="63">
        <f>IF(E41="west", IF(C41="Decentral",D41*'Connecting shares (%)'!$M$16*(L41+N41+P41)/(F41+H41+J41+L41+N41+P41),0),0)</f>
        <v>0</v>
      </c>
      <c r="AK41" s="1">
        <f t="shared" si="0"/>
        <v>0</v>
      </c>
      <c r="AL41" s="1">
        <f t="shared" si="1"/>
        <v>0</v>
      </c>
      <c r="AM41" s="1">
        <f t="shared" si="2"/>
        <v>0</v>
      </c>
      <c r="AN41" s="1">
        <f t="shared" si="3"/>
        <v>0</v>
      </c>
      <c r="AO41" s="1">
        <f t="shared" si="4"/>
        <v>0</v>
      </c>
      <c r="AP41" s="1">
        <f t="shared" si="5"/>
        <v>0</v>
      </c>
      <c r="AQ41" s="1">
        <f t="shared" si="6"/>
        <v>0.19078315999999901</v>
      </c>
      <c r="AR41" s="1">
        <f t="shared" si="7"/>
        <v>1.0005359649174999</v>
      </c>
    </row>
    <row r="42" spans="1:44">
      <c r="A42" s="1">
        <v>41</v>
      </c>
      <c r="B42" s="1" t="s">
        <v>515</v>
      </c>
      <c r="C42" s="1" t="s">
        <v>21</v>
      </c>
      <c r="D42" s="1">
        <v>1.4720428775729001E-2</v>
      </c>
      <c r="E42" s="1" t="s">
        <v>23</v>
      </c>
      <c r="F42" s="1">
        <v>12812.4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1394.6048911549301</v>
      </c>
      <c r="S42" s="1">
        <v>14720.4287757291</v>
      </c>
      <c r="T42" s="61">
        <f>IF(E42="East", IF(C42="Central",('Connecting shares (%)'!$F$3/100*F42+'Connecting shares (%)'!$G$3/100*H42+'Connecting shares (%)'!$H$3/100*J42)/1000000,0),0)</f>
        <v>0</v>
      </c>
      <c r="U42" s="61">
        <f>IF(E42="East", IF(C42="Central",D42*'Connecting shares (%)'!$M$16*(F42+H42+J42)/(F42+H42+J42+L42+N42+P42),0),0)</f>
        <v>0</v>
      </c>
      <c r="V42" s="61">
        <f>IF(E42="East", IF(C42="Decentral",('Connecting shares (%)'!$F$7/100*F42+'Connecting shares (%)'!$G$7/100*H42+'Connecting shares (%)'!$H$7/100*J42)/1000000,0),0)</f>
        <v>0</v>
      </c>
      <c r="W42" s="63">
        <f>IF(E42="East", IF(C42="Decentral",D42*'Connecting shares (%)'!$M$16*(F42+H42+J42)/(F42+H42+J42+L42+N42+P42),0),0)</f>
        <v>0</v>
      </c>
      <c r="X42" s="61">
        <f>IF(E42="East", IF(C42="Central",('Connecting shares (%)'!$F$5/100*L42+'Connecting shares (%)'!$G$5/100*N42+'Connecting shares (%)'!$H$5/100*P42)/1000000,0),0)</f>
        <v>0</v>
      </c>
      <c r="Y42" s="63">
        <f>IF(E42="East", IF(C42="Central",D42*'Connecting shares (%)'!$M$16*(L42+N42+P42)/(F42+H42+J42+L42+N42+P42),0),0)</f>
        <v>0</v>
      </c>
      <c r="Z42" s="1">
        <f>IF(E42="East", IF(C42="Decentral",('Connecting shares (%)'!$F$9/100*L42+'Connecting shares (%)'!$G$9/100*N42+'Connecting shares (%)'!$H$9/100*P42)/1000000,0),0)</f>
        <v>0</v>
      </c>
      <c r="AA42" s="63">
        <f>IF(E42="East", IF(C42="Decentral",D42*'Connecting shares (%)'!$M$16*(L42+N42+P42)/(F42+H42+J42+L42+N42+P42),0),0)</f>
        <v>0</v>
      </c>
      <c r="AB42" s="61">
        <f>IF(E42="West", IF(C42="Central",('Connecting shares (%)'!$F$11/100*F42+'Connecting shares (%)'!$G$11/100*H42+'Connecting shares (%)'!$H$11/100*J42)/1000000,0),0)</f>
        <v>0</v>
      </c>
      <c r="AC42" s="64">
        <f>IF(E42="west", IF(C42="Central",D42*'Connecting shares (%)'!$M$16*(F42+H42+J42)/(F42+H42+J42+L42+N42+P42),0),0)</f>
        <v>0</v>
      </c>
      <c r="AD42" s="61">
        <f>IF(E42="West", IF(C42="Decentral",('Connecting shares (%)'!$F$15/100*F42+'Connecting shares (%)'!$G$15/100*H42+'Connecting shares (%)'!$H$15/100*J42)/1000000,0),0)</f>
        <v>1.28124E-2</v>
      </c>
      <c r="AE42" s="63">
        <f>IF(E42="west", IF(C42="Decentral",D42*'Connecting shares (%)'!$M$16*(F42+H42+J42)/(F42+H42+J42+L42+N42+P42),0),0)</f>
        <v>0.29440857551458</v>
      </c>
      <c r="AF42" s="61">
        <f>IF(E42="West", IF(C42="Central",('Connecting shares (%)'!$F$13/100*L42+'Connecting shares (%)'!$G$13/100*N42+'Connecting shares (%)'!$H$13/100*P42)/1000000,0),0)</f>
        <v>0</v>
      </c>
      <c r="AG42" s="63">
        <f>IF(E42="west", IF(C42="Central",D42*'Connecting shares (%)'!$M$16*(L42+N42+P42)/(F42+H42+J42+L42+N42+P42),0),0)</f>
        <v>0</v>
      </c>
      <c r="AH42" s="1">
        <f>IF(E42="West", IF(C42="Decentral",('Connecting shares (%)'!$F$17/100*L42+'Connecting shares (%)'!$G$17/100*N42+'Connecting shares (%)'!$H$17/100*P42)/1000000,0),0)</f>
        <v>0</v>
      </c>
      <c r="AI42" s="63">
        <f>IF(E42="west", IF(C42="Decentral",D42*'Connecting shares (%)'!$M$16*(L42+N42+P42)/(F42+H42+J42+L42+N42+P42),0),0)</f>
        <v>0</v>
      </c>
      <c r="AK42" s="1">
        <f t="shared" si="0"/>
        <v>0</v>
      </c>
      <c r="AL42" s="1">
        <f t="shared" si="1"/>
        <v>0</v>
      </c>
      <c r="AM42" s="1">
        <f t="shared" si="2"/>
        <v>0</v>
      </c>
      <c r="AN42" s="1">
        <f t="shared" si="3"/>
        <v>0</v>
      </c>
      <c r="AO42" s="1">
        <f t="shared" si="4"/>
        <v>0</v>
      </c>
      <c r="AP42" s="1">
        <f t="shared" si="5"/>
        <v>0</v>
      </c>
      <c r="AQ42" s="1">
        <f t="shared" si="6"/>
        <v>1.28124E-2</v>
      </c>
      <c r="AR42" s="1">
        <f t="shared" si="7"/>
        <v>0.29440857551458</v>
      </c>
    </row>
    <row r="43" spans="1:44">
      <c r="A43" s="1">
        <v>42</v>
      </c>
      <c r="B43" s="1" t="s">
        <v>212</v>
      </c>
      <c r="C43" s="1" t="s">
        <v>21</v>
      </c>
      <c r="D43" s="1">
        <v>1.9983818636662001E-2</v>
      </c>
      <c r="E43" s="1" t="s">
        <v>23</v>
      </c>
      <c r="F43" s="1">
        <v>19858.959999999901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32546.99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1931.4105407464499</v>
      </c>
      <c r="S43" s="1">
        <v>19983.818636662199</v>
      </c>
      <c r="T43" s="61">
        <f>IF(E43="East", IF(C43="Central",('Connecting shares (%)'!$F$3/100*F43+'Connecting shares (%)'!$G$3/100*H43+'Connecting shares (%)'!$H$3/100*J43)/1000000,0),0)</f>
        <v>0</v>
      </c>
      <c r="U43" s="61">
        <f>IF(E43="East", IF(C43="Central",D43*'Connecting shares (%)'!$M$16*(F43+H43+J43)/(F43+H43+J43+L43+N43+P43),0),0)</f>
        <v>0</v>
      </c>
      <c r="V43" s="61">
        <f>IF(E43="East", IF(C43="Decentral",('Connecting shares (%)'!$F$7/100*F43+'Connecting shares (%)'!$G$7/100*H43+'Connecting shares (%)'!$H$7/100*J43)/1000000,0),0)</f>
        <v>0</v>
      </c>
      <c r="W43" s="63">
        <f>IF(E43="East", IF(C43="Decentral",D43*'Connecting shares (%)'!$M$16*(F43+H43+J43)/(F43+H43+J43+L43+N43+P43),0),0)</f>
        <v>0</v>
      </c>
      <c r="X43" s="61">
        <f>IF(E43="East", IF(C43="Central",('Connecting shares (%)'!$F$5/100*L43+'Connecting shares (%)'!$G$5/100*N43+'Connecting shares (%)'!$H$5/100*P43)/1000000,0),0)</f>
        <v>0</v>
      </c>
      <c r="Y43" s="63">
        <f>IF(E43="East", IF(C43="Central",D43*'Connecting shares (%)'!$M$16*(L43+N43+P43)/(F43+H43+J43+L43+N43+P43),0),0)</f>
        <v>0</v>
      </c>
      <c r="Z43" s="1">
        <f>IF(E43="East", IF(C43="Decentral",('Connecting shares (%)'!$F$9/100*L43+'Connecting shares (%)'!$G$9/100*N43+'Connecting shares (%)'!$H$9/100*P43)/1000000,0),0)</f>
        <v>0</v>
      </c>
      <c r="AA43" s="63">
        <f>IF(E43="East", IF(C43="Decentral",D43*'Connecting shares (%)'!$M$16*(L43+N43+P43)/(F43+H43+J43+L43+N43+P43),0),0)</f>
        <v>0</v>
      </c>
      <c r="AB43" s="61">
        <f>IF(E43="West", IF(C43="Central",('Connecting shares (%)'!$F$11/100*F43+'Connecting shares (%)'!$G$11/100*H43+'Connecting shares (%)'!$H$11/100*J43)/1000000,0),0)</f>
        <v>0</v>
      </c>
      <c r="AC43" s="64">
        <f>IF(E43="west", IF(C43="Central",D43*'Connecting shares (%)'!$M$16*(F43+H43+J43)/(F43+H43+J43+L43+N43+P43),0),0)</f>
        <v>0</v>
      </c>
      <c r="AD43" s="61">
        <f>IF(E43="West", IF(C43="Decentral",('Connecting shares (%)'!$F$15/100*F43+'Connecting shares (%)'!$G$15/100*H43+'Connecting shares (%)'!$H$15/100*J43)/1000000,0),0)</f>
        <v>1.9858959999999901E-2</v>
      </c>
      <c r="AE43" s="63">
        <f>IF(E43="west", IF(C43="Decentral",D43*'Connecting shares (%)'!$M$16*(F43+H43+J43)/(F43+H43+J43+L43+N43+P43),0),0)</f>
        <v>0.15145526603476284</v>
      </c>
      <c r="AF43" s="61">
        <f>IF(E43="West", IF(C43="Central",('Connecting shares (%)'!$F$13/100*L43+'Connecting shares (%)'!$G$13/100*N43+'Connecting shares (%)'!$H$13/100*P43)/1000000,0),0)</f>
        <v>0</v>
      </c>
      <c r="AG43" s="63">
        <f>IF(E43="west", IF(C43="Central",D43*'Connecting shares (%)'!$M$16*(L43+N43+P43)/(F43+H43+J43+L43+N43+P43),0),0)</f>
        <v>0</v>
      </c>
      <c r="AH43" s="1">
        <f>IF(E43="West", IF(C43="Decentral",('Connecting shares (%)'!$F$17/100*L43+'Connecting shares (%)'!$G$17/100*N43+'Connecting shares (%)'!$H$17/100*P43)/1000000,0),0)</f>
        <v>3.2546990000000005E-2</v>
      </c>
      <c r="AI43" s="63">
        <f>IF(E43="west", IF(C43="Decentral",D43*'Connecting shares (%)'!$M$16*(L43+N43+P43)/(F43+H43+J43+L43+N43+P43),0),0)</f>
        <v>0.24822110669847719</v>
      </c>
      <c r="AK43" s="1">
        <f t="shared" si="0"/>
        <v>0</v>
      </c>
      <c r="AL43" s="1">
        <f t="shared" si="1"/>
        <v>0</v>
      </c>
      <c r="AM43" s="1">
        <f t="shared" si="2"/>
        <v>0</v>
      </c>
      <c r="AN43" s="1">
        <f t="shared" si="3"/>
        <v>0</v>
      </c>
      <c r="AO43" s="1">
        <f t="shared" si="4"/>
        <v>0</v>
      </c>
      <c r="AP43" s="1">
        <f t="shared" si="5"/>
        <v>0</v>
      </c>
      <c r="AQ43" s="1">
        <f t="shared" si="6"/>
        <v>5.240594999999991E-2</v>
      </c>
      <c r="AR43" s="1">
        <f t="shared" si="7"/>
        <v>0.39967637273324003</v>
      </c>
    </row>
    <row r="44" spans="1:44">
      <c r="A44" s="1">
        <v>43</v>
      </c>
      <c r="B44" s="1" t="s">
        <v>369</v>
      </c>
      <c r="C44" s="1" t="s">
        <v>21</v>
      </c>
      <c r="D44" s="1">
        <v>2.7365384667134E-2</v>
      </c>
      <c r="E44" s="1" t="s">
        <v>23</v>
      </c>
      <c r="F44" s="1">
        <v>54705.38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1664.0255119711901</v>
      </c>
      <c r="S44" s="1">
        <v>27365.3846671344</v>
      </c>
      <c r="T44" s="61">
        <f>IF(E44="East", IF(C44="Central",('Connecting shares (%)'!$F$3/100*F44+'Connecting shares (%)'!$G$3/100*H44+'Connecting shares (%)'!$H$3/100*J44)/1000000,0),0)</f>
        <v>0</v>
      </c>
      <c r="U44" s="61">
        <f>IF(E44="East", IF(C44="Central",D44*'Connecting shares (%)'!$M$16*(F44+H44+J44)/(F44+H44+J44+L44+N44+P44),0),0)</f>
        <v>0</v>
      </c>
      <c r="V44" s="61">
        <f>IF(E44="East", IF(C44="Decentral",('Connecting shares (%)'!$F$7/100*F44+'Connecting shares (%)'!$G$7/100*H44+'Connecting shares (%)'!$H$7/100*J44)/1000000,0),0)</f>
        <v>0</v>
      </c>
      <c r="W44" s="63">
        <f>IF(E44="East", IF(C44="Decentral",D44*'Connecting shares (%)'!$M$16*(F44+H44+J44)/(F44+H44+J44+L44+N44+P44),0),0)</f>
        <v>0</v>
      </c>
      <c r="X44" s="61">
        <f>IF(E44="East", IF(C44="Central",('Connecting shares (%)'!$F$5/100*L44+'Connecting shares (%)'!$G$5/100*N44+'Connecting shares (%)'!$H$5/100*P44)/1000000,0),0)</f>
        <v>0</v>
      </c>
      <c r="Y44" s="63">
        <f>IF(E44="East", IF(C44="Central",D44*'Connecting shares (%)'!$M$16*(L44+N44+P44)/(F44+H44+J44+L44+N44+P44),0),0)</f>
        <v>0</v>
      </c>
      <c r="Z44" s="1">
        <f>IF(E44="East", IF(C44="Decentral",('Connecting shares (%)'!$F$9/100*L44+'Connecting shares (%)'!$G$9/100*N44+'Connecting shares (%)'!$H$9/100*P44)/1000000,0),0)</f>
        <v>0</v>
      </c>
      <c r="AA44" s="63">
        <f>IF(E44="East", IF(C44="Decentral",D44*'Connecting shares (%)'!$M$16*(L44+N44+P44)/(F44+H44+J44+L44+N44+P44),0),0)</f>
        <v>0</v>
      </c>
      <c r="AB44" s="61">
        <f>IF(E44="West", IF(C44="Central",('Connecting shares (%)'!$F$11/100*F44+'Connecting shares (%)'!$G$11/100*H44+'Connecting shares (%)'!$H$11/100*J44)/1000000,0),0)</f>
        <v>0</v>
      </c>
      <c r="AC44" s="64">
        <f>IF(E44="west", IF(C44="Central",D44*'Connecting shares (%)'!$M$16*(F44+H44+J44)/(F44+H44+J44+L44+N44+P44),0),0)</f>
        <v>0</v>
      </c>
      <c r="AD44" s="61">
        <f>IF(E44="West", IF(C44="Decentral",('Connecting shares (%)'!$F$15/100*F44+'Connecting shares (%)'!$G$15/100*H44+'Connecting shares (%)'!$H$15/100*J44)/1000000,0),0)</f>
        <v>5.4705379999999998E-2</v>
      </c>
      <c r="AE44" s="63">
        <f>IF(E44="west", IF(C44="Decentral",D44*'Connecting shares (%)'!$M$16*(F44+H44+J44)/(F44+H44+J44+L44+N44+P44),0),0)</f>
        <v>0.54730769334268004</v>
      </c>
      <c r="AF44" s="61">
        <f>IF(E44="West", IF(C44="Central",('Connecting shares (%)'!$F$13/100*L44+'Connecting shares (%)'!$G$13/100*N44+'Connecting shares (%)'!$H$13/100*P44)/1000000,0),0)</f>
        <v>0</v>
      </c>
      <c r="AG44" s="63">
        <f>IF(E44="west", IF(C44="Central",D44*'Connecting shares (%)'!$M$16*(L44+N44+P44)/(F44+H44+J44+L44+N44+P44),0),0)</f>
        <v>0</v>
      </c>
      <c r="AH44" s="1">
        <f>IF(E44="West", IF(C44="Decentral",('Connecting shares (%)'!$F$17/100*L44+'Connecting shares (%)'!$G$17/100*N44+'Connecting shares (%)'!$H$17/100*P44)/1000000,0),0)</f>
        <v>0</v>
      </c>
      <c r="AI44" s="63">
        <f>IF(E44="west", IF(C44="Decentral",D44*'Connecting shares (%)'!$M$16*(L44+N44+P44)/(F44+H44+J44+L44+N44+P44),0),0)</f>
        <v>0</v>
      </c>
      <c r="AK44" s="1">
        <f t="shared" si="0"/>
        <v>0</v>
      </c>
      <c r="AL44" s="1">
        <f t="shared" si="1"/>
        <v>0</v>
      </c>
      <c r="AM44" s="1">
        <f t="shared" si="2"/>
        <v>0</v>
      </c>
      <c r="AN44" s="1">
        <f t="shared" si="3"/>
        <v>0</v>
      </c>
      <c r="AO44" s="1">
        <f t="shared" si="4"/>
        <v>0</v>
      </c>
      <c r="AP44" s="1">
        <f t="shared" si="5"/>
        <v>0</v>
      </c>
      <c r="AQ44" s="1">
        <f t="shared" si="6"/>
        <v>5.4705379999999998E-2</v>
      </c>
      <c r="AR44" s="1">
        <f t="shared" si="7"/>
        <v>0.54730769334268004</v>
      </c>
    </row>
    <row r="45" spans="1:44">
      <c r="A45" s="1">
        <v>44</v>
      </c>
      <c r="B45" s="1" t="s">
        <v>86</v>
      </c>
      <c r="C45" s="1" t="s">
        <v>21</v>
      </c>
      <c r="D45" s="1">
        <v>1.0071757029852999E-2</v>
      </c>
      <c r="E45" s="1" t="s">
        <v>24</v>
      </c>
      <c r="F45" s="1">
        <v>11159.36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1119.04735224557</v>
      </c>
      <c r="S45" s="1">
        <v>10071.757029853101</v>
      </c>
      <c r="T45" s="61">
        <f>IF(E45="East", IF(C45="Central",('Connecting shares (%)'!$F$3/100*F45+'Connecting shares (%)'!$G$3/100*H45+'Connecting shares (%)'!$H$3/100*J45)/1000000,0),0)</f>
        <v>0</v>
      </c>
      <c r="U45" s="61">
        <f>IF(E45="East", IF(C45="Central",D45*'Connecting shares (%)'!$M$16*(F45+H45+J45)/(F45+H45+J45+L45+N45+P45),0),0)</f>
        <v>0</v>
      </c>
      <c r="V45" s="61">
        <f>IF(E45="East", IF(C45="Decentral",('Connecting shares (%)'!$F$7/100*F45+'Connecting shares (%)'!$G$7/100*H45+'Connecting shares (%)'!$H$7/100*J45)/1000000,0),0)</f>
        <v>1.115936E-2</v>
      </c>
      <c r="W45" s="63">
        <f>IF(E45="East", IF(C45="Decentral",D45*'Connecting shares (%)'!$M$16*(F45+H45+J45)/(F45+H45+J45+L45+N45+P45),0),0)</f>
        <v>0.20143514059706</v>
      </c>
      <c r="X45" s="61">
        <f>IF(E45="East", IF(C45="Central",('Connecting shares (%)'!$F$5/100*L45+'Connecting shares (%)'!$G$5/100*N45+'Connecting shares (%)'!$H$5/100*P45)/1000000,0),0)</f>
        <v>0</v>
      </c>
      <c r="Y45" s="63">
        <f>IF(E45="East", IF(C45="Central",D45*'Connecting shares (%)'!$M$16*(L45+N45+P45)/(F45+H45+J45+L45+N45+P45),0),0)</f>
        <v>0</v>
      </c>
      <c r="Z45" s="1">
        <f>IF(E45="East", IF(C45="Decentral",('Connecting shares (%)'!$F$9/100*L45+'Connecting shares (%)'!$G$9/100*N45+'Connecting shares (%)'!$H$9/100*P45)/1000000,0),0)</f>
        <v>0</v>
      </c>
      <c r="AA45" s="63">
        <f>IF(E45="East", IF(C45="Decentral",D45*'Connecting shares (%)'!$M$16*(L45+N45+P45)/(F45+H45+J45+L45+N45+P45),0),0)</f>
        <v>0</v>
      </c>
      <c r="AB45" s="61">
        <f>IF(E45="West", IF(C45="Central",('Connecting shares (%)'!$F$11/100*F45+'Connecting shares (%)'!$G$11/100*H45+'Connecting shares (%)'!$H$11/100*J45)/1000000,0),0)</f>
        <v>0</v>
      </c>
      <c r="AC45" s="64">
        <f>IF(E45="west", IF(C45="Central",D45*'Connecting shares (%)'!$M$16*(F45+H45+J45)/(F45+H45+J45+L45+N45+P45),0),0)</f>
        <v>0</v>
      </c>
      <c r="AD45" s="61">
        <f>IF(E45="West", IF(C45="Decentral",('Connecting shares (%)'!$F$15/100*F45+'Connecting shares (%)'!$G$15/100*H45+'Connecting shares (%)'!$H$15/100*J45)/1000000,0),0)</f>
        <v>0</v>
      </c>
      <c r="AE45" s="63">
        <f>IF(E45="west", IF(C45="Decentral",D45*'Connecting shares (%)'!$M$16*(F45+H45+J45)/(F45+H45+J45+L45+N45+P45),0),0)</f>
        <v>0</v>
      </c>
      <c r="AF45" s="61">
        <f>IF(E45="West", IF(C45="Central",('Connecting shares (%)'!$F$13/100*L45+'Connecting shares (%)'!$G$13/100*N45+'Connecting shares (%)'!$H$13/100*P45)/1000000,0),0)</f>
        <v>0</v>
      </c>
      <c r="AG45" s="63">
        <f>IF(E45="west", IF(C45="Central",D45*'Connecting shares (%)'!$M$16*(L45+N45+P45)/(F45+H45+J45+L45+N45+P45),0),0)</f>
        <v>0</v>
      </c>
      <c r="AH45" s="1">
        <f>IF(E45="West", IF(C45="Decentral",('Connecting shares (%)'!$F$17/100*L45+'Connecting shares (%)'!$G$17/100*N45+'Connecting shares (%)'!$H$17/100*P45)/1000000,0),0)</f>
        <v>0</v>
      </c>
      <c r="AI45" s="63">
        <f>IF(E45="west", IF(C45="Decentral",D45*'Connecting shares (%)'!$M$16*(L45+N45+P45)/(F45+H45+J45+L45+N45+P45),0),0)</f>
        <v>0</v>
      </c>
      <c r="AK45" s="1">
        <f t="shared" si="0"/>
        <v>0</v>
      </c>
      <c r="AL45" s="1">
        <f t="shared" si="1"/>
        <v>0</v>
      </c>
      <c r="AM45" s="1">
        <f t="shared" si="2"/>
        <v>1.115936E-2</v>
      </c>
      <c r="AN45" s="1">
        <f t="shared" si="3"/>
        <v>0.20143514059706</v>
      </c>
      <c r="AO45" s="1">
        <f t="shared" si="4"/>
        <v>0</v>
      </c>
      <c r="AP45" s="1">
        <f t="shared" si="5"/>
        <v>0</v>
      </c>
      <c r="AQ45" s="1">
        <f t="shared" si="6"/>
        <v>0</v>
      </c>
      <c r="AR45" s="1">
        <f t="shared" si="7"/>
        <v>0</v>
      </c>
    </row>
    <row r="46" spans="1:44">
      <c r="A46" s="1">
        <v>45</v>
      </c>
      <c r="B46" s="1" t="s">
        <v>892</v>
      </c>
      <c r="C46" s="1" t="s">
        <v>22</v>
      </c>
      <c r="D46" s="1">
        <v>3.5279778481102003E-2</v>
      </c>
      <c r="E46" s="1" t="s">
        <v>23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3014.63155853846</v>
      </c>
      <c r="S46" s="1">
        <v>35279.778481101603</v>
      </c>
      <c r="T46" s="61">
        <f>IF(E46="East", IF(C46="Central",('Connecting shares (%)'!$F$3/100*F46+'Connecting shares (%)'!$G$3/100*H46+'Connecting shares (%)'!$H$3/100*J46)/1000000,0),0)</f>
        <v>0</v>
      </c>
      <c r="U46" s="61">
        <f>IF(E46="East", IF(C46="Central",D46*'Connecting shares (%)'!$M$16*(F46+H46+J46)/(F46+H46+J46+L46+N46+P46),0),0)</f>
        <v>0</v>
      </c>
      <c r="V46" s="61">
        <f>IF(E46="East", IF(C46="Decentral",('Connecting shares (%)'!$F$7/100*F46+'Connecting shares (%)'!$G$7/100*H46+'Connecting shares (%)'!$H$7/100*J46)/1000000,0),0)</f>
        <v>0</v>
      </c>
      <c r="W46" s="63">
        <f>IF(E46="East", IF(C46="Decentral",D46*'Connecting shares (%)'!$M$16*(F46+H46+J46)/(F46+H46+J46+L46+N46+P46),0),0)</f>
        <v>0</v>
      </c>
      <c r="X46" s="61">
        <f>IF(E46="East", IF(C46="Central",('Connecting shares (%)'!$F$5/100*L46+'Connecting shares (%)'!$G$5/100*N46+'Connecting shares (%)'!$H$5/100*P46)/1000000,0),0)</f>
        <v>0</v>
      </c>
      <c r="Y46" s="63">
        <f>IF(E46="East", IF(C46="Central",D46*'Connecting shares (%)'!$M$16*(L46+N46+P46)/(F46+H46+J46+L46+N46+P46),0),0)</f>
        <v>0</v>
      </c>
      <c r="Z46" s="1">
        <f>IF(E46="East", IF(C46="Decentral",('Connecting shares (%)'!$F$9/100*L46+'Connecting shares (%)'!$G$9/100*N46+'Connecting shares (%)'!$H$9/100*P46)/1000000,0),0)</f>
        <v>0</v>
      </c>
      <c r="AA46" s="63">
        <f>IF(E46="East", IF(C46="Decentral",D46*'Connecting shares (%)'!$M$16*(L46+N46+P46)/(F46+H46+J46+L46+N46+P46),0),0)</f>
        <v>0</v>
      </c>
      <c r="AB46" s="61">
        <f>IF(E46="West", IF(C46="Central",('Connecting shares (%)'!$F$11/100*F46+'Connecting shares (%)'!$G$11/100*H46+'Connecting shares (%)'!$H$11/100*J46)/1000000,0),0)</f>
        <v>0</v>
      </c>
      <c r="AC46" s="64" t="e">
        <f>IF(E46="west", IF(C46="Central",D46*'Connecting shares (%)'!$M$16*(F46+H46+J46)/(F46+H46+J46+L46+N46+P46),0),0)</f>
        <v>#DIV/0!</v>
      </c>
      <c r="AD46" s="61">
        <f>IF(E46="West", IF(C46="Decentral",('Connecting shares (%)'!$F$15/100*F46+'Connecting shares (%)'!$G$15/100*H46+'Connecting shares (%)'!$H$15/100*J46)/1000000,0),0)</f>
        <v>0</v>
      </c>
      <c r="AE46" s="63">
        <f>IF(E46="west", IF(C46="Decentral",D46*'Connecting shares (%)'!$M$16*(F46+H46+J46)/(F46+H46+J46+L46+N46+P46),0),0)</f>
        <v>0</v>
      </c>
      <c r="AF46" s="61">
        <f>IF(E46="West", IF(C46="Central",('Connecting shares (%)'!$F$13/100*L46+'Connecting shares (%)'!$G$13/100*N46+'Connecting shares (%)'!$H$13/100*P46)/1000000,0),0)</f>
        <v>0</v>
      </c>
      <c r="AG46" s="63" t="e">
        <f>IF(E46="west", IF(C46="Central",D46*'Connecting shares (%)'!$M$16*(L46+N46+P46)/(F46+H46+J46+L46+N46+P46),0),0)</f>
        <v>#DIV/0!</v>
      </c>
      <c r="AH46" s="1">
        <f>IF(E46="West", IF(C46="Decentral",('Connecting shares (%)'!$F$17/100*L46+'Connecting shares (%)'!$G$17/100*N46+'Connecting shares (%)'!$H$17/100*P46)/1000000,0),0)</f>
        <v>0</v>
      </c>
      <c r="AI46" s="63">
        <f>IF(E46="west", IF(C46="Decentral",D46*'Connecting shares (%)'!$M$16*(L46+N46+P46)/(F46+H46+J46+L46+N46+P46),0),0)</f>
        <v>0</v>
      </c>
      <c r="AK46" s="1">
        <f t="shared" si="0"/>
        <v>0</v>
      </c>
      <c r="AL46" s="1">
        <f t="shared" si="1"/>
        <v>0</v>
      </c>
      <c r="AM46" s="1">
        <f t="shared" si="2"/>
        <v>0</v>
      </c>
      <c r="AN46" s="1">
        <f t="shared" si="3"/>
        <v>0</v>
      </c>
      <c r="AO46" s="1">
        <f t="shared" si="4"/>
        <v>0</v>
      </c>
      <c r="AP46" s="1" t="e">
        <f t="shared" si="5"/>
        <v>#DIV/0!</v>
      </c>
      <c r="AQ46" s="1">
        <f t="shared" si="6"/>
        <v>0</v>
      </c>
      <c r="AR46" s="1">
        <f t="shared" si="7"/>
        <v>0</v>
      </c>
    </row>
    <row r="47" spans="1:44">
      <c r="A47" s="1">
        <v>46</v>
      </c>
      <c r="B47" s="1" t="s">
        <v>393</v>
      </c>
      <c r="C47" s="1" t="s">
        <v>21</v>
      </c>
      <c r="D47" s="1">
        <v>6.2717027564745995E-2</v>
      </c>
      <c r="E47" s="1" t="s">
        <v>23</v>
      </c>
      <c r="F47" s="1">
        <v>67262.58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3466.3561819331399</v>
      </c>
      <c r="S47" s="1">
        <v>62717.0275647456</v>
      </c>
      <c r="T47" s="61">
        <f>IF(E47="East", IF(C47="Central",('Connecting shares (%)'!$F$3/100*F47+'Connecting shares (%)'!$G$3/100*H47+'Connecting shares (%)'!$H$3/100*J47)/1000000,0),0)</f>
        <v>0</v>
      </c>
      <c r="U47" s="61">
        <f>IF(E47="East", IF(C47="Central",D47*'Connecting shares (%)'!$M$16*(F47+H47+J47)/(F47+H47+J47+L47+N47+P47),0),0)</f>
        <v>0</v>
      </c>
      <c r="V47" s="61">
        <f>IF(E47="East", IF(C47="Decentral",('Connecting shares (%)'!$F$7/100*F47+'Connecting shares (%)'!$G$7/100*H47+'Connecting shares (%)'!$H$7/100*J47)/1000000,0),0)</f>
        <v>0</v>
      </c>
      <c r="W47" s="63">
        <f>IF(E47="East", IF(C47="Decentral",D47*'Connecting shares (%)'!$M$16*(F47+H47+J47)/(F47+H47+J47+L47+N47+P47),0),0)</f>
        <v>0</v>
      </c>
      <c r="X47" s="61">
        <f>IF(E47="East", IF(C47="Central",('Connecting shares (%)'!$F$5/100*L47+'Connecting shares (%)'!$G$5/100*N47+'Connecting shares (%)'!$H$5/100*P47)/1000000,0),0)</f>
        <v>0</v>
      </c>
      <c r="Y47" s="63">
        <f>IF(E47="East", IF(C47="Central",D47*'Connecting shares (%)'!$M$16*(L47+N47+P47)/(F47+H47+J47+L47+N47+P47),0),0)</f>
        <v>0</v>
      </c>
      <c r="Z47" s="1">
        <f>IF(E47="East", IF(C47="Decentral",('Connecting shares (%)'!$F$9/100*L47+'Connecting shares (%)'!$G$9/100*N47+'Connecting shares (%)'!$H$9/100*P47)/1000000,0),0)</f>
        <v>0</v>
      </c>
      <c r="AA47" s="63">
        <f>IF(E47="East", IF(C47="Decentral",D47*'Connecting shares (%)'!$M$16*(L47+N47+P47)/(F47+H47+J47+L47+N47+P47),0),0)</f>
        <v>0</v>
      </c>
      <c r="AB47" s="61">
        <f>IF(E47="West", IF(C47="Central",('Connecting shares (%)'!$F$11/100*F47+'Connecting shares (%)'!$G$11/100*H47+'Connecting shares (%)'!$H$11/100*J47)/1000000,0),0)</f>
        <v>0</v>
      </c>
      <c r="AC47" s="64">
        <f>IF(E47="west", IF(C47="Central",D47*'Connecting shares (%)'!$M$16*(F47+H47+J47)/(F47+H47+J47+L47+N47+P47),0),0)</f>
        <v>0</v>
      </c>
      <c r="AD47" s="61">
        <f>IF(E47="West", IF(C47="Decentral",('Connecting shares (%)'!$F$15/100*F47+'Connecting shares (%)'!$G$15/100*H47+'Connecting shares (%)'!$H$15/100*J47)/1000000,0),0)</f>
        <v>6.7262580000000002E-2</v>
      </c>
      <c r="AE47" s="63">
        <f>IF(E47="west", IF(C47="Decentral",D47*'Connecting shares (%)'!$M$16*(F47+H47+J47)/(F47+H47+J47+L47+N47+P47),0),0)</f>
        <v>1.2543405512949199</v>
      </c>
      <c r="AF47" s="61">
        <f>IF(E47="West", IF(C47="Central",('Connecting shares (%)'!$F$13/100*L47+'Connecting shares (%)'!$G$13/100*N47+'Connecting shares (%)'!$H$13/100*P47)/1000000,0),0)</f>
        <v>0</v>
      </c>
      <c r="AG47" s="63">
        <f>IF(E47="west", IF(C47="Central",D47*'Connecting shares (%)'!$M$16*(L47+N47+P47)/(F47+H47+J47+L47+N47+P47),0),0)</f>
        <v>0</v>
      </c>
      <c r="AH47" s="1">
        <f>IF(E47="West", IF(C47="Decentral",('Connecting shares (%)'!$F$17/100*L47+'Connecting shares (%)'!$G$17/100*N47+'Connecting shares (%)'!$H$17/100*P47)/1000000,0),0)</f>
        <v>0</v>
      </c>
      <c r="AI47" s="63">
        <f>IF(E47="west", IF(C47="Decentral",D47*'Connecting shares (%)'!$M$16*(L47+N47+P47)/(F47+H47+J47+L47+N47+P47),0),0)</f>
        <v>0</v>
      </c>
      <c r="AK47" s="1">
        <f t="shared" si="0"/>
        <v>0</v>
      </c>
      <c r="AL47" s="1">
        <f t="shared" si="1"/>
        <v>0</v>
      </c>
      <c r="AM47" s="1">
        <f t="shared" si="2"/>
        <v>0</v>
      </c>
      <c r="AN47" s="1">
        <f t="shared" si="3"/>
        <v>0</v>
      </c>
      <c r="AO47" s="1">
        <f t="shared" si="4"/>
        <v>0</v>
      </c>
      <c r="AP47" s="1">
        <f t="shared" si="5"/>
        <v>0</v>
      </c>
      <c r="AQ47" s="1">
        <f t="shared" si="6"/>
        <v>6.7262580000000002E-2</v>
      </c>
      <c r="AR47" s="1">
        <f t="shared" si="7"/>
        <v>1.2543405512949199</v>
      </c>
    </row>
    <row r="48" spans="1:44">
      <c r="A48" s="1">
        <v>47</v>
      </c>
      <c r="B48" s="1" t="s">
        <v>765</v>
      </c>
      <c r="C48" s="1" t="s">
        <v>22</v>
      </c>
      <c r="D48" s="1">
        <v>6.6151482141480006E-2</v>
      </c>
      <c r="E48" s="1" t="s">
        <v>23</v>
      </c>
      <c r="F48" s="1">
        <v>74338.36</v>
      </c>
      <c r="G48" s="1">
        <v>4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2291.9929517030801</v>
      </c>
      <c r="S48" s="1">
        <v>66151.482141479501</v>
      </c>
      <c r="T48" s="61">
        <f>IF(E48="East", IF(C48="Central",('Connecting shares (%)'!$F$3/100*F48+'Connecting shares (%)'!$G$3/100*H48+'Connecting shares (%)'!$H$3/100*J48)/1000000,0),0)</f>
        <v>0</v>
      </c>
      <c r="U48" s="61">
        <f>IF(E48="East", IF(C48="Central",D48*'Connecting shares (%)'!$M$16*(F48+H48+J48)/(F48+H48+J48+L48+N48+P48),0),0)</f>
        <v>0</v>
      </c>
      <c r="V48" s="61">
        <f>IF(E48="East", IF(C48="Decentral",('Connecting shares (%)'!$F$7/100*F48+'Connecting shares (%)'!$G$7/100*H48+'Connecting shares (%)'!$H$7/100*J48)/1000000,0),0)</f>
        <v>0</v>
      </c>
      <c r="W48" s="63">
        <f>IF(E48="East", IF(C48="Decentral",D48*'Connecting shares (%)'!$M$16*(F48+H48+J48)/(F48+H48+J48+L48+N48+P48),0),0)</f>
        <v>0</v>
      </c>
      <c r="X48" s="61">
        <f>IF(E48="East", IF(C48="Central",('Connecting shares (%)'!$F$5/100*L48+'Connecting shares (%)'!$G$5/100*N48+'Connecting shares (%)'!$H$5/100*P48)/1000000,0),0)</f>
        <v>0</v>
      </c>
      <c r="Y48" s="63">
        <f>IF(E48="East", IF(C48="Central",D48*'Connecting shares (%)'!$M$16*(L48+N48+P48)/(F48+H48+J48+L48+N48+P48),0),0)</f>
        <v>0</v>
      </c>
      <c r="Z48" s="1">
        <f>IF(E48="East", IF(C48="Decentral",('Connecting shares (%)'!$F$9/100*L48+'Connecting shares (%)'!$G$9/100*N48+'Connecting shares (%)'!$H$9/100*P48)/1000000,0),0)</f>
        <v>0</v>
      </c>
      <c r="AA48" s="63">
        <f>IF(E48="East", IF(C48="Decentral",D48*'Connecting shares (%)'!$M$16*(L48+N48+P48)/(F48+H48+J48+L48+N48+P48),0),0)</f>
        <v>0</v>
      </c>
      <c r="AB48" s="61">
        <f>IF(E48="West", IF(C48="Central",('Connecting shares (%)'!$F$11/100*F48+'Connecting shares (%)'!$G$11/100*H48+'Connecting shares (%)'!$H$11/100*J48)/1000000,0),0)</f>
        <v>7.4338360000000006E-2</v>
      </c>
      <c r="AC48" s="64">
        <f>IF(E48="west", IF(C48="Central",D48*'Connecting shares (%)'!$M$16*(F48+H48+J48)/(F48+H48+J48+L48+N48+P48),0),0)</f>
        <v>1.3230296428296002</v>
      </c>
      <c r="AD48" s="61">
        <f>IF(E48="West", IF(C48="Decentral",('Connecting shares (%)'!$F$15/100*F48+'Connecting shares (%)'!$G$15/100*H48+'Connecting shares (%)'!$H$15/100*J48)/1000000,0),0)</f>
        <v>0</v>
      </c>
      <c r="AE48" s="63">
        <f>IF(E48="west", IF(C48="Decentral",D48*'Connecting shares (%)'!$M$16*(F48+H48+J48)/(F48+H48+J48+L48+N48+P48),0),0)</f>
        <v>0</v>
      </c>
      <c r="AF48" s="61">
        <f>IF(E48="West", IF(C48="Central",('Connecting shares (%)'!$F$13/100*L48+'Connecting shares (%)'!$G$13/100*N48+'Connecting shares (%)'!$H$13/100*P48)/1000000,0),0)</f>
        <v>0</v>
      </c>
      <c r="AG48" s="63">
        <f>IF(E48="west", IF(C48="Central",D48*'Connecting shares (%)'!$M$16*(L48+N48+P48)/(F48+H48+J48+L48+N48+P48),0),0)</f>
        <v>0</v>
      </c>
      <c r="AH48" s="1">
        <f>IF(E48="West", IF(C48="Decentral",('Connecting shares (%)'!$F$17/100*L48+'Connecting shares (%)'!$G$17/100*N48+'Connecting shares (%)'!$H$17/100*P48)/1000000,0),0)</f>
        <v>0</v>
      </c>
      <c r="AI48" s="63">
        <f>IF(E48="west", IF(C48="Decentral",D48*'Connecting shares (%)'!$M$16*(L48+N48+P48)/(F48+H48+J48+L48+N48+P48),0),0)</f>
        <v>0</v>
      </c>
      <c r="AK48" s="1">
        <f t="shared" si="0"/>
        <v>0</v>
      </c>
      <c r="AL48" s="1">
        <f t="shared" si="1"/>
        <v>0</v>
      </c>
      <c r="AM48" s="1">
        <f t="shared" si="2"/>
        <v>0</v>
      </c>
      <c r="AN48" s="1">
        <f t="shared" si="3"/>
        <v>0</v>
      </c>
      <c r="AO48" s="1">
        <f t="shared" si="4"/>
        <v>7.4338360000000006E-2</v>
      </c>
      <c r="AP48" s="1">
        <f t="shared" si="5"/>
        <v>1.3230296428296002</v>
      </c>
      <c r="AQ48" s="1">
        <f t="shared" si="6"/>
        <v>0</v>
      </c>
      <c r="AR48" s="1">
        <f t="shared" si="7"/>
        <v>0</v>
      </c>
    </row>
    <row r="49" spans="1:44">
      <c r="A49" s="1">
        <v>48</v>
      </c>
      <c r="B49" s="1" t="s">
        <v>411</v>
      </c>
      <c r="C49" s="1" t="s">
        <v>22</v>
      </c>
      <c r="D49" s="1">
        <v>7.9083880920995997E-2</v>
      </c>
      <c r="E49" s="1" t="s">
        <v>23</v>
      </c>
      <c r="F49" s="1">
        <v>92773.56</v>
      </c>
      <c r="G49" s="1">
        <v>5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4159.5330442012901</v>
      </c>
      <c r="S49" s="1">
        <v>79083.8809209959</v>
      </c>
      <c r="T49" s="61">
        <f>IF(E49="East", IF(C49="Central",('Connecting shares (%)'!$F$3/100*F49+'Connecting shares (%)'!$G$3/100*H49+'Connecting shares (%)'!$H$3/100*J49)/1000000,0),0)</f>
        <v>0</v>
      </c>
      <c r="U49" s="61">
        <f>IF(E49="East", IF(C49="Central",D49*'Connecting shares (%)'!$M$16*(F49+H49+J49)/(F49+H49+J49+L49+N49+P49),0),0)</f>
        <v>0</v>
      </c>
      <c r="V49" s="61">
        <f>IF(E49="East", IF(C49="Decentral",('Connecting shares (%)'!$F$7/100*F49+'Connecting shares (%)'!$G$7/100*H49+'Connecting shares (%)'!$H$7/100*J49)/1000000,0),0)</f>
        <v>0</v>
      </c>
      <c r="W49" s="63">
        <f>IF(E49="East", IF(C49="Decentral",D49*'Connecting shares (%)'!$M$16*(F49+H49+J49)/(F49+H49+J49+L49+N49+P49),0),0)</f>
        <v>0</v>
      </c>
      <c r="X49" s="61">
        <f>IF(E49="East", IF(C49="Central",('Connecting shares (%)'!$F$5/100*L49+'Connecting shares (%)'!$G$5/100*N49+'Connecting shares (%)'!$H$5/100*P49)/1000000,0),0)</f>
        <v>0</v>
      </c>
      <c r="Y49" s="63">
        <f>IF(E49="East", IF(C49="Central",D49*'Connecting shares (%)'!$M$16*(L49+N49+P49)/(F49+H49+J49+L49+N49+P49),0),0)</f>
        <v>0</v>
      </c>
      <c r="Z49" s="1">
        <f>IF(E49="East", IF(C49="Decentral",('Connecting shares (%)'!$F$9/100*L49+'Connecting shares (%)'!$G$9/100*N49+'Connecting shares (%)'!$H$9/100*P49)/1000000,0),0)</f>
        <v>0</v>
      </c>
      <c r="AA49" s="63">
        <f>IF(E49="East", IF(C49="Decentral",D49*'Connecting shares (%)'!$M$16*(L49+N49+P49)/(F49+H49+J49+L49+N49+P49),0),0)</f>
        <v>0</v>
      </c>
      <c r="AB49" s="61">
        <f>IF(E49="West", IF(C49="Central",('Connecting shares (%)'!$F$11/100*F49+'Connecting shares (%)'!$G$11/100*H49+'Connecting shares (%)'!$H$11/100*J49)/1000000,0),0)</f>
        <v>9.2773559999999991E-2</v>
      </c>
      <c r="AC49" s="64">
        <f>IF(E49="west", IF(C49="Central",D49*'Connecting shares (%)'!$M$16*(F49+H49+J49)/(F49+H49+J49+L49+N49+P49),0),0)</f>
        <v>1.5816776184199199</v>
      </c>
      <c r="AD49" s="61">
        <f>IF(E49="West", IF(C49="Decentral",('Connecting shares (%)'!$F$15/100*F49+'Connecting shares (%)'!$G$15/100*H49+'Connecting shares (%)'!$H$15/100*J49)/1000000,0),0)</f>
        <v>0</v>
      </c>
      <c r="AE49" s="63">
        <f>IF(E49="west", IF(C49="Decentral",D49*'Connecting shares (%)'!$M$16*(F49+H49+J49)/(F49+H49+J49+L49+N49+P49),0),0)</f>
        <v>0</v>
      </c>
      <c r="AF49" s="61">
        <f>IF(E49="West", IF(C49="Central",('Connecting shares (%)'!$F$13/100*L49+'Connecting shares (%)'!$G$13/100*N49+'Connecting shares (%)'!$H$13/100*P49)/1000000,0),0)</f>
        <v>0</v>
      </c>
      <c r="AG49" s="63">
        <f>IF(E49="west", IF(C49="Central",D49*'Connecting shares (%)'!$M$16*(L49+N49+P49)/(F49+H49+J49+L49+N49+P49),0),0)</f>
        <v>0</v>
      </c>
      <c r="AH49" s="1">
        <f>IF(E49="West", IF(C49="Decentral",('Connecting shares (%)'!$F$17/100*L49+'Connecting shares (%)'!$G$17/100*N49+'Connecting shares (%)'!$H$17/100*P49)/1000000,0),0)</f>
        <v>0</v>
      </c>
      <c r="AI49" s="63">
        <f>IF(E49="west", IF(C49="Decentral",D49*'Connecting shares (%)'!$M$16*(L49+N49+P49)/(F49+H49+J49+L49+N49+P49),0),0)</f>
        <v>0</v>
      </c>
      <c r="AK49" s="1">
        <f t="shared" si="0"/>
        <v>0</v>
      </c>
      <c r="AL49" s="1">
        <f t="shared" si="1"/>
        <v>0</v>
      </c>
      <c r="AM49" s="1">
        <f t="shared" si="2"/>
        <v>0</v>
      </c>
      <c r="AN49" s="1">
        <f t="shared" si="3"/>
        <v>0</v>
      </c>
      <c r="AO49" s="1">
        <f t="shared" si="4"/>
        <v>9.2773559999999991E-2</v>
      </c>
      <c r="AP49" s="1">
        <f t="shared" si="5"/>
        <v>1.5816776184199199</v>
      </c>
      <c r="AQ49" s="1">
        <f t="shared" si="6"/>
        <v>0</v>
      </c>
      <c r="AR49" s="1">
        <f t="shared" si="7"/>
        <v>0</v>
      </c>
    </row>
    <row r="50" spans="1:44">
      <c r="A50" s="1">
        <v>49</v>
      </c>
      <c r="B50" s="1" t="s">
        <v>94</v>
      </c>
      <c r="C50" s="1" t="s">
        <v>21</v>
      </c>
      <c r="D50" s="1">
        <v>0.22123948536726001</v>
      </c>
      <c r="E50" s="1" t="s">
        <v>24</v>
      </c>
      <c r="F50" s="1">
        <v>1502232.94</v>
      </c>
      <c r="G50" s="1">
        <v>103</v>
      </c>
      <c r="H50" s="1">
        <v>0</v>
      </c>
      <c r="I50" s="1">
        <v>0</v>
      </c>
      <c r="J50" s="1">
        <v>0</v>
      </c>
      <c r="K50" s="1">
        <v>0</v>
      </c>
      <c r="L50" s="1">
        <v>30836.389999999901</v>
      </c>
      <c r="M50" s="1">
        <v>3</v>
      </c>
      <c r="N50" s="1">
        <v>0</v>
      </c>
      <c r="O50" s="1">
        <v>0</v>
      </c>
      <c r="P50" s="1">
        <v>0</v>
      </c>
      <c r="Q50" s="1">
        <v>0</v>
      </c>
      <c r="R50" s="1">
        <v>5286.84521155941</v>
      </c>
      <c r="S50" s="1">
        <v>221239.48536726</v>
      </c>
      <c r="T50" s="61">
        <f>IF(E50="East", IF(C50="Central",('Connecting shares (%)'!$F$3/100*F50+'Connecting shares (%)'!$G$3/100*H50+'Connecting shares (%)'!$H$3/100*J50)/1000000,0),0)</f>
        <v>0</v>
      </c>
      <c r="U50" s="61">
        <f>IF(E50="East", IF(C50="Central",D50*'Connecting shares (%)'!$M$16*(F50+H50+J50)/(F50+H50+J50+L50+N50+P50),0),0)</f>
        <v>0</v>
      </c>
      <c r="V50" s="61">
        <f>IF(E50="East", IF(C50="Decentral",('Connecting shares (%)'!$F$7/100*F50+'Connecting shares (%)'!$G$7/100*H50+'Connecting shares (%)'!$H$7/100*J50)/1000000,0),0)</f>
        <v>1.5022329399999999</v>
      </c>
      <c r="W50" s="63">
        <f>IF(E50="East", IF(C50="Decentral",D50*'Connecting shares (%)'!$M$16*(F50+H50+J50)/(F50+H50+J50+L50+N50+P50),0),0)</f>
        <v>4.3357888132475519</v>
      </c>
      <c r="X50" s="61">
        <f>IF(E50="East", IF(C50="Central",('Connecting shares (%)'!$F$5/100*L50+'Connecting shares (%)'!$G$5/100*N50+'Connecting shares (%)'!$H$5/100*P50)/1000000,0),0)</f>
        <v>0</v>
      </c>
      <c r="Y50" s="63">
        <f>IF(E50="East", IF(C50="Central",D50*'Connecting shares (%)'!$M$16*(L50+N50+P50)/(F50+H50+J50+L50+N50+P50),0),0)</f>
        <v>0</v>
      </c>
      <c r="Z50" s="1">
        <f>IF(E50="East", IF(C50="Decentral",('Connecting shares (%)'!$F$9/100*L50+'Connecting shares (%)'!$G$9/100*N50+'Connecting shares (%)'!$H$9/100*P50)/1000000,0),0)</f>
        <v>3.0836389999999901E-2</v>
      </c>
      <c r="AA50" s="63">
        <f>IF(E50="East", IF(C50="Decentral",D50*'Connecting shares (%)'!$M$16*(L50+N50+P50)/(F50+H50+J50+L50+N50+P50),0),0)</f>
        <v>8.9000894097647901E-2</v>
      </c>
      <c r="AB50" s="61">
        <f>IF(E50="West", IF(C50="Central",('Connecting shares (%)'!$F$11/100*F50+'Connecting shares (%)'!$G$11/100*H50+'Connecting shares (%)'!$H$11/100*J50)/1000000,0),0)</f>
        <v>0</v>
      </c>
      <c r="AC50" s="64">
        <f>IF(E50="west", IF(C50="Central",D50*'Connecting shares (%)'!$M$16*(F50+H50+J50)/(F50+H50+J50+L50+N50+P50),0),0)</f>
        <v>0</v>
      </c>
      <c r="AD50" s="61">
        <f>IF(E50="West", IF(C50="Decentral",('Connecting shares (%)'!$F$15/100*F50+'Connecting shares (%)'!$G$15/100*H50+'Connecting shares (%)'!$H$15/100*J50)/1000000,0),0)</f>
        <v>0</v>
      </c>
      <c r="AE50" s="63">
        <f>IF(E50="west", IF(C50="Decentral",D50*'Connecting shares (%)'!$M$16*(F50+H50+J50)/(F50+H50+J50+L50+N50+P50),0),0)</f>
        <v>0</v>
      </c>
      <c r="AF50" s="61">
        <f>IF(E50="West", IF(C50="Central",('Connecting shares (%)'!$F$13/100*L50+'Connecting shares (%)'!$G$13/100*N50+'Connecting shares (%)'!$H$13/100*P50)/1000000,0),0)</f>
        <v>0</v>
      </c>
      <c r="AG50" s="63">
        <f>IF(E50="west", IF(C50="Central",D50*'Connecting shares (%)'!$M$16*(L50+N50+P50)/(F50+H50+J50+L50+N50+P50),0),0)</f>
        <v>0</v>
      </c>
      <c r="AH50" s="1">
        <f>IF(E50="West", IF(C50="Decentral",('Connecting shares (%)'!$F$17/100*L50+'Connecting shares (%)'!$G$17/100*N50+'Connecting shares (%)'!$H$17/100*P50)/1000000,0),0)</f>
        <v>0</v>
      </c>
      <c r="AI50" s="63">
        <f>IF(E50="west", IF(C50="Decentral",D50*'Connecting shares (%)'!$M$16*(L50+N50+P50)/(F50+H50+J50+L50+N50+P50),0),0)</f>
        <v>0</v>
      </c>
      <c r="AK50" s="1">
        <f t="shared" si="0"/>
        <v>0</v>
      </c>
      <c r="AL50" s="1">
        <f t="shared" si="1"/>
        <v>0</v>
      </c>
      <c r="AM50" s="1">
        <f t="shared" si="2"/>
        <v>1.5330693299999998</v>
      </c>
      <c r="AN50" s="1">
        <f t="shared" si="3"/>
        <v>4.4247897073451998</v>
      </c>
      <c r="AO50" s="1">
        <f t="shared" si="4"/>
        <v>0</v>
      </c>
      <c r="AP50" s="1">
        <f t="shared" si="5"/>
        <v>0</v>
      </c>
      <c r="AQ50" s="1">
        <f t="shared" si="6"/>
        <v>0</v>
      </c>
      <c r="AR50" s="1">
        <f t="shared" si="7"/>
        <v>0</v>
      </c>
    </row>
    <row r="51" spans="1:44">
      <c r="A51" s="1">
        <v>50</v>
      </c>
      <c r="B51" s="1" t="s">
        <v>68</v>
      </c>
      <c r="C51" s="1" t="s">
        <v>21</v>
      </c>
      <c r="D51" s="1">
        <v>0.127918526350114</v>
      </c>
      <c r="E51" s="1" t="s">
        <v>23</v>
      </c>
      <c r="F51" s="1">
        <v>549806.60999999905</v>
      </c>
      <c r="G51" s="1">
        <v>45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3318.2784039656999</v>
      </c>
      <c r="S51" s="1">
        <v>127918.526350114</v>
      </c>
      <c r="T51" s="61">
        <f>IF(E51="East", IF(C51="Central",('Connecting shares (%)'!$F$3/100*F51+'Connecting shares (%)'!$G$3/100*H51+'Connecting shares (%)'!$H$3/100*J51)/1000000,0),0)</f>
        <v>0</v>
      </c>
      <c r="U51" s="61">
        <f>IF(E51="East", IF(C51="Central",D51*'Connecting shares (%)'!$M$16*(F51+H51+J51)/(F51+H51+J51+L51+N51+P51),0),0)</f>
        <v>0</v>
      </c>
      <c r="V51" s="61">
        <f>IF(E51="East", IF(C51="Decentral",('Connecting shares (%)'!$F$7/100*F51+'Connecting shares (%)'!$G$7/100*H51+'Connecting shares (%)'!$H$7/100*J51)/1000000,0),0)</f>
        <v>0</v>
      </c>
      <c r="W51" s="63">
        <f>IF(E51="East", IF(C51="Decentral",D51*'Connecting shares (%)'!$M$16*(F51+H51+J51)/(F51+H51+J51+L51+N51+P51),0),0)</f>
        <v>0</v>
      </c>
      <c r="X51" s="61">
        <f>IF(E51="East", IF(C51="Central",('Connecting shares (%)'!$F$5/100*L51+'Connecting shares (%)'!$G$5/100*N51+'Connecting shares (%)'!$H$5/100*P51)/1000000,0),0)</f>
        <v>0</v>
      </c>
      <c r="Y51" s="63">
        <f>IF(E51="East", IF(C51="Central",D51*'Connecting shares (%)'!$M$16*(L51+N51+P51)/(F51+H51+J51+L51+N51+P51),0),0)</f>
        <v>0</v>
      </c>
      <c r="Z51" s="1">
        <f>IF(E51="East", IF(C51="Decentral",('Connecting shares (%)'!$F$9/100*L51+'Connecting shares (%)'!$G$9/100*N51+'Connecting shares (%)'!$H$9/100*P51)/1000000,0),0)</f>
        <v>0</v>
      </c>
      <c r="AA51" s="63">
        <f>IF(E51="East", IF(C51="Decentral",D51*'Connecting shares (%)'!$M$16*(L51+N51+P51)/(F51+H51+J51+L51+N51+P51),0),0)</f>
        <v>0</v>
      </c>
      <c r="AB51" s="61">
        <f>IF(E51="West", IF(C51="Central",('Connecting shares (%)'!$F$11/100*F51+'Connecting shares (%)'!$G$11/100*H51+'Connecting shares (%)'!$H$11/100*J51)/1000000,0),0)</f>
        <v>0</v>
      </c>
      <c r="AC51" s="64">
        <f>IF(E51="west", IF(C51="Central",D51*'Connecting shares (%)'!$M$16*(F51+H51+J51)/(F51+H51+J51+L51+N51+P51),0),0)</f>
        <v>0</v>
      </c>
      <c r="AD51" s="61">
        <f>IF(E51="West", IF(C51="Decentral",('Connecting shares (%)'!$F$15/100*F51+'Connecting shares (%)'!$G$15/100*H51+'Connecting shares (%)'!$H$15/100*J51)/1000000,0),0)</f>
        <v>0.54980660999999909</v>
      </c>
      <c r="AE51" s="63">
        <f>IF(E51="west", IF(C51="Decentral",D51*'Connecting shares (%)'!$M$16*(F51+H51+J51)/(F51+H51+J51+L51+N51+P51),0),0)</f>
        <v>2.5583705270022801</v>
      </c>
      <c r="AF51" s="61">
        <f>IF(E51="West", IF(C51="Central",('Connecting shares (%)'!$F$13/100*L51+'Connecting shares (%)'!$G$13/100*N51+'Connecting shares (%)'!$H$13/100*P51)/1000000,0),0)</f>
        <v>0</v>
      </c>
      <c r="AG51" s="63">
        <f>IF(E51="west", IF(C51="Central",D51*'Connecting shares (%)'!$M$16*(L51+N51+P51)/(F51+H51+J51+L51+N51+P51),0),0)</f>
        <v>0</v>
      </c>
      <c r="AH51" s="1">
        <f>IF(E51="West", IF(C51="Decentral",('Connecting shares (%)'!$F$17/100*L51+'Connecting shares (%)'!$G$17/100*N51+'Connecting shares (%)'!$H$17/100*P51)/1000000,0),0)</f>
        <v>0</v>
      </c>
      <c r="AI51" s="63">
        <f>IF(E51="west", IF(C51="Decentral",D51*'Connecting shares (%)'!$M$16*(L51+N51+P51)/(F51+H51+J51+L51+N51+P51),0),0)</f>
        <v>0</v>
      </c>
      <c r="AK51" s="1">
        <f t="shared" si="0"/>
        <v>0</v>
      </c>
      <c r="AL51" s="1">
        <f t="shared" si="1"/>
        <v>0</v>
      </c>
      <c r="AM51" s="1">
        <f t="shared" si="2"/>
        <v>0</v>
      </c>
      <c r="AN51" s="1">
        <f t="shared" si="3"/>
        <v>0</v>
      </c>
      <c r="AO51" s="1">
        <f t="shared" si="4"/>
        <v>0</v>
      </c>
      <c r="AP51" s="1">
        <f t="shared" si="5"/>
        <v>0</v>
      </c>
      <c r="AQ51" s="1">
        <f t="shared" si="6"/>
        <v>0.54980660999999909</v>
      </c>
      <c r="AR51" s="1">
        <f t="shared" si="7"/>
        <v>2.5583705270022801</v>
      </c>
    </row>
    <row r="52" spans="1:44">
      <c r="A52" s="1">
        <v>51</v>
      </c>
      <c r="B52" s="1" t="s">
        <v>460</v>
      </c>
      <c r="C52" s="1" t="s">
        <v>22</v>
      </c>
      <c r="D52" s="1">
        <v>9.7606754156527004E-2</v>
      </c>
      <c r="E52" s="1" t="s">
        <v>23</v>
      </c>
      <c r="F52" s="1">
        <v>63333.419999999896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5214.83816412752</v>
      </c>
      <c r="S52" s="1">
        <v>97606.754156527197</v>
      </c>
      <c r="T52" s="61">
        <f>IF(E52="East", IF(C52="Central",('Connecting shares (%)'!$F$3/100*F52+'Connecting shares (%)'!$G$3/100*H52+'Connecting shares (%)'!$H$3/100*J52)/1000000,0),0)</f>
        <v>0</v>
      </c>
      <c r="U52" s="61">
        <f>IF(E52="East", IF(C52="Central",D52*'Connecting shares (%)'!$M$16*(F52+H52+J52)/(F52+H52+J52+L52+N52+P52),0),0)</f>
        <v>0</v>
      </c>
      <c r="V52" s="61">
        <f>IF(E52="East", IF(C52="Decentral",('Connecting shares (%)'!$F$7/100*F52+'Connecting shares (%)'!$G$7/100*H52+'Connecting shares (%)'!$H$7/100*J52)/1000000,0),0)</f>
        <v>0</v>
      </c>
      <c r="W52" s="63">
        <f>IF(E52="East", IF(C52="Decentral",D52*'Connecting shares (%)'!$M$16*(F52+H52+J52)/(F52+H52+J52+L52+N52+P52),0),0)</f>
        <v>0</v>
      </c>
      <c r="X52" s="61">
        <f>IF(E52="East", IF(C52="Central",('Connecting shares (%)'!$F$5/100*L52+'Connecting shares (%)'!$G$5/100*N52+'Connecting shares (%)'!$H$5/100*P52)/1000000,0),0)</f>
        <v>0</v>
      </c>
      <c r="Y52" s="63">
        <f>IF(E52="East", IF(C52="Central",D52*'Connecting shares (%)'!$M$16*(L52+N52+P52)/(F52+H52+J52+L52+N52+P52),0),0)</f>
        <v>0</v>
      </c>
      <c r="Z52" s="1">
        <f>IF(E52="East", IF(C52="Decentral",('Connecting shares (%)'!$F$9/100*L52+'Connecting shares (%)'!$G$9/100*N52+'Connecting shares (%)'!$H$9/100*P52)/1000000,0),0)</f>
        <v>0</v>
      </c>
      <c r="AA52" s="63">
        <f>IF(E52="East", IF(C52="Decentral",D52*'Connecting shares (%)'!$M$16*(L52+N52+P52)/(F52+H52+J52+L52+N52+P52),0),0)</f>
        <v>0</v>
      </c>
      <c r="AB52" s="61">
        <f>IF(E52="West", IF(C52="Central",('Connecting shares (%)'!$F$11/100*F52+'Connecting shares (%)'!$G$11/100*H52+'Connecting shares (%)'!$H$11/100*J52)/1000000,0),0)</f>
        <v>6.333341999999989E-2</v>
      </c>
      <c r="AC52" s="64">
        <f>IF(E52="west", IF(C52="Central",D52*'Connecting shares (%)'!$M$16*(F52+H52+J52)/(F52+H52+J52+L52+N52+P52),0),0)</f>
        <v>1.95213508313054</v>
      </c>
      <c r="AD52" s="61">
        <f>IF(E52="West", IF(C52="Decentral",('Connecting shares (%)'!$F$15/100*F52+'Connecting shares (%)'!$G$15/100*H52+'Connecting shares (%)'!$H$15/100*J52)/1000000,0),0)</f>
        <v>0</v>
      </c>
      <c r="AE52" s="63">
        <f>IF(E52="west", IF(C52="Decentral",D52*'Connecting shares (%)'!$M$16*(F52+H52+J52)/(F52+H52+J52+L52+N52+P52),0),0)</f>
        <v>0</v>
      </c>
      <c r="AF52" s="61">
        <f>IF(E52="West", IF(C52="Central",('Connecting shares (%)'!$F$13/100*L52+'Connecting shares (%)'!$G$13/100*N52+'Connecting shares (%)'!$H$13/100*P52)/1000000,0),0)</f>
        <v>0</v>
      </c>
      <c r="AG52" s="63">
        <f>IF(E52="west", IF(C52="Central",D52*'Connecting shares (%)'!$M$16*(L52+N52+P52)/(F52+H52+J52+L52+N52+P52),0),0)</f>
        <v>0</v>
      </c>
      <c r="AH52" s="1">
        <f>IF(E52="West", IF(C52="Decentral",('Connecting shares (%)'!$F$17/100*L52+'Connecting shares (%)'!$G$17/100*N52+'Connecting shares (%)'!$H$17/100*P52)/1000000,0),0)</f>
        <v>0</v>
      </c>
      <c r="AI52" s="63">
        <f>IF(E52="west", IF(C52="Decentral",D52*'Connecting shares (%)'!$M$16*(L52+N52+P52)/(F52+H52+J52+L52+N52+P52),0),0)</f>
        <v>0</v>
      </c>
      <c r="AK52" s="1">
        <f t="shared" si="0"/>
        <v>0</v>
      </c>
      <c r="AL52" s="1">
        <f t="shared" si="1"/>
        <v>0</v>
      </c>
      <c r="AM52" s="1">
        <f t="shared" si="2"/>
        <v>0</v>
      </c>
      <c r="AN52" s="1">
        <f t="shared" si="3"/>
        <v>0</v>
      </c>
      <c r="AO52" s="1">
        <f t="shared" si="4"/>
        <v>6.333341999999989E-2</v>
      </c>
      <c r="AP52" s="1">
        <f t="shared" si="5"/>
        <v>1.95213508313054</v>
      </c>
      <c r="AQ52" s="1">
        <f t="shared" si="6"/>
        <v>0</v>
      </c>
      <c r="AR52" s="1">
        <f t="shared" si="7"/>
        <v>0</v>
      </c>
    </row>
    <row r="53" spans="1:44">
      <c r="A53" s="1">
        <v>52</v>
      </c>
      <c r="B53" s="1" t="s">
        <v>512</v>
      </c>
      <c r="C53" s="1" t="s">
        <v>22</v>
      </c>
      <c r="D53" s="1">
        <v>9.2986441622444002E-2</v>
      </c>
      <c r="E53" s="1" t="s">
        <v>23</v>
      </c>
      <c r="F53" s="1">
        <v>156682.28</v>
      </c>
      <c r="G53" s="1">
        <v>8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4116.2065630666102</v>
      </c>
      <c r="S53" s="1">
        <v>92986.441622443803</v>
      </c>
      <c r="T53" s="61">
        <f>IF(E53="East", IF(C53="Central",('Connecting shares (%)'!$F$3/100*F53+'Connecting shares (%)'!$G$3/100*H53+'Connecting shares (%)'!$H$3/100*J53)/1000000,0),0)</f>
        <v>0</v>
      </c>
      <c r="U53" s="61">
        <f>IF(E53="East", IF(C53="Central",D53*'Connecting shares (%)'!$M$16*(F53+H53+J53)/(F53+H53+J53+L53+N53+P53),0),0)</f>
        <v>0</v>
      </c>
      <c r="V53" s="61">
        <f>IF(E53="East", IF(C53="Decentral",('Connecting shares (%)'!$F$7/100*F53+'Connecting shares (%)'!$G$7/100*H53+'Connecting shares (%)'!$H$7/100*J53)/1000000,0),0)</f>
        <v>0</v>
      </c>
      <c r="W53" s="63">
        <f>IF(E53="East", IF(C53="Decentral",D53*'Connecting shares (%)'!$M$16*(F53+H53+J53)/(F53+H53+J53+L53+N53+P53),0),0)</f>
        <v>0</v>
      </c>
      <c r="X53" s="61">
        <f>IF(E53="East", IF(C53="Central",('Connecting shares (%)'!$F$5/100*L53+'Connecting shares (%)'!$G$5/100*N53+'Connecting shares (%)'!$H$5/100*P53)/1000000,0),0)</f>
        <v>0</v>
      </c>
      <c r="Y53" s="63">
        <f>IF(E53="East", IF(C53="Central",D53*'Connecting shares (%)'!$M$16*(L53+N53+P53)/(F53+H53+J53+L53+N53+P53),0),0)</f>
        <v>0</v>
      </c>
      <c r="Z53" s="1">
        <f>IF(E53="East", IF(C53="Decentral",('Connecting shares (%)'!$F$9/100*L53+'Connecting shares (%)'!$G$9/100*N53+'Connecting shares (%)'!$H$9/100*P53)/1000000,0),0)</f>
        <v>0</v>
      </c>
      <c r="AA53" s="63">
        <f>IF(E53="East", IF(C53="Decentral",D53*'Connecting shares (%)'!$M$16*(L53+N53+P53)/(F53+H53+J53+L53+N53+P53),0),0)</f>
        <v>0</v>
      </c>
      <c r="AB53" s="61">
        <f>IF(E53="West", IF(C53="Central",('Connecting shares (%)'!$F$11/100*F53+'Connecting shares (%)'!$G$11/100*H53+'Connecting shares (%)'!$H$11/100*J53)/1000000,0),0)</f>
        <v>0.15668228000000001</v>
      </c>
      <c r="AC53" s="64">
        <f>IF(E53="west", IF(C53="Central",D53*'Connecting shares (%)'!$M$16*(F53+H53+J53)/(F53+H53+J53+L53+N53+P53),0),0)</f>
        <v>1.8597288324488803</v>
      </c>
      <c r="AD53" s="61">
        <f>IF(E53="West", IF(C53="Decentral",('Connecting shares (%)'!$F$15/100*F53+'Connecting shares (%)'!$G$15/100*H53+'Connecting shares (%)'!$H$15/100*J53)/1000000,0),0)</f>
        <v>0</v>
      </c>
      <c r="AE53" s="63">
        <f>IF(E53="west", IF(C53="Decentral",D53*'Connecting shares (%)'!$M$16*(F53+H53+J53)/(F53+H53+J53+L53+N53+P53),0),0)</f>
        <v>0</v>
      </c>
      <c r="AF53" s="61">
        <f>IF(E53="West", IF(C53="Central",('Connecting shares (%)'!$F$13/100*L53+'Connecting shares (%)'!$G$13/100*N53+'Connecting shares (%)'!$H$13/100*P53)/1000000,0),0)</f>
        <v>0</v>
      </c>
      <c r="AG53" s="63">
        <f>IF(E53="west", IF(C53="Central",D53*'Connecting shares (%)'!$M$16*(L53+N53+P53)/(F53+H53+J53+L53+N53+P53),0),0)</f>
        <v>0</v>
      </c>
      <c r="AH53" s="1">
        <f>IF(E53="West", IF(C53="Decentral",('Connecting shares (%)'!$F$17/100*L53+'Connecting shares (%)'!$G$17/100*N53+'Connecting shares (%)'!$H$17/100*P53)/1000000,0),0)</f>
        <v>0</v>
      </c>
      <c r="AI53" s="63">
        <f>IF(E53="west", IF(C53="Decentral",D53*'Connecting shares (%)'!$M$16*(L53+N53+P53)/(F53+H53+J53+L53+N53+P53),0),0)</f>
        <v>0</v>
      </c>
      <c r="AK53" s="1">
        <f t="shared" si="0"/>
        <v>0</v>
      </c>
      <c r="AL53" s="1">
        <f t="shared" si="1"/>
        <v>0</v>
      </c>
      <c r="AM53" s="1">
        <f t="shared" si="2"/>
        <v>0</v>
      </c>
      <c r="AN53" s="1">
        <f t="shared" si="3"/>
        <v>0</v>
      </c>
      <c r="AO53" s="1">
        <f t="shared" si="4"/>
        <v>0.15668228000000001</v>
      </c>
      <c r="AP53" s="1">
        <f t="shared" si="5"/>
        <v>1.8597288324488803</v>
      </c>
      <c r="AQ53" s="1">
        <f t="shared" si="6"/>
        <v>0</v>
      </c>
      <c r="AR53" s="1">
        <f t="shared" si="7"/>
        <v>0</v>
      </c>
    </row>
    <row r="54" spans="1:44">
      <c r="A54" s="1">
        <v>53</v>
      </c>
      <c r="B54" s="1" t="s">
        <v>228</v>
      </c>
      <c r="C54" s="1" t="s">
        <v>21</v>
      </c>
      <c r="D54" s="1">
        <v>5.6504360760885997E-2</v>
      </c>
      <c r="E54" s="1" t="s">
        <v>23</v>
      </c>
      <c r="F54" s="1">
        <v>112409.66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4439.73580429295</v>
      </c>
      <c r="S54" s="1">
        <v>56504.360760885596</v>
      </c>
      <c r="T54" s="61">
        <f>IF(E54="East", IF(C54="Central",('Connecting shares (%)'!$F$3/100*F54+'Connecting shares (%)'!$G$3/100*H54+'Connecting shares (%)'!$H$3/100*J54)/1000000,0),0)</f>
        <v>0</v>
      </c>
      <c r="U54" s="61">
        <f>IF(E54="East", IF(C54="Central",D54*'Connecting shares (%)'!$M$16*(F54+H54+J54)/(F54+H54+J54+L54+N54+P54),0),0)</f>
        <v>0</v>
      </c>
      <c r="V54" s="61">
        <f>IF(E54="East", IF(C54="Decentral",('Connecting shares (%)'!$F$7/100*F54+'Connecting shares (%)'!$G$7/100*H54+'Connecting shares (%)'!$H$7/100*J54)/1000000,0),0)</f>
        <v>0</v>
      </c>
      <c r="W54" s="63">
        <f>IF(E54="East", IF(C54="Decentral",D54*'Connecting shares (%)'!$M$16*(F54+H54+J54)/(F54+H54+J54+L54+N54+P54),0),0)</f>
        <v>0</v>
      </c>
      <c r="X54" s="61">
        <f>IF(E54="East", IF(C54="Central",('Connecting shares (%)'!$F$5/100*L54+'Connecting shares (%)'!$G$5/100*N54+'Connecting shares (%)'!$H$5/100*P54)/1000000,0),0)</f>
        <v>0</v>
      </c>
      <c r="Y54" s="63">
        <f>IF(E54="East", IF(C54="Central",D54*'Connecting shares (%)'!$M$16*(L54+N54+P54)/(F54+H54+J54+L54+N54+P54),0),0)</f>
        <v>0</v>
      </c>
      <c r="Z54" s="1">
        <f>IF(E54="East", IF(C54="Decentral",('Connecting shares (%)'!$F$9/100*L54+'Connecting shares (%)'!$G$9/100*N54+'Connecting shares (%)'!$H$9/100*P54)/1000000,0),0)</f>
        <v>0</v>
      </c>
      <c r="AA54" s="63">
        <f>IF(E54="East", IF(C54="Decentral",D54*'Connecting shares (%)'!$M$16*(L54+N54+P54)/(F54+H54+J54+L54+N54+P54),0),0)</f>
        <v>0</v>
      </c>
      <c r="AB54" s="61">
        <f>IF(E54="West", IF(C54="Central",('Connecting shares (%)'!$F$11/100*F54+'Connecting shares (%)'!$G$11/100*H54+'Connecting shares (%)'!$H$11/100*J54)/1000000,0),0)</f>
        <v>0</v>
      </c>
      <c r="AC54" s="64">
        <f>IF(E54="west", IF(C54="Central",D54*'Connecting shares (%)'!$M$16*(F54+H54+J54)/(F54+H54+J54+L54+N54+P54),0),0)</f>
        <v>0</v>
      </c>
      <c r="AD54" s="61">
        <f>IF(E54="West", IF(C54="Decentral",('Connecting shares (%)'!$F$15/100*F54+'Connecting shares (%)'!$G$15/100*H54+'Connecting shares (%)'!$H$15/100*J54)/1000000,0),0)</f>
        <v>0.11240966000000001</v>
      </c>
      <c r="AE54" s="63">
        <f>IF(E54="west", IF(C54="Decentral",D54*'Connecting shares (%)'!$M$16*(F54+H54+J54)/(F54+H54+J54+L54+N54+P54),0),0)</f>
        <v>1.1300872152177199</v>
      </c>
      <c r="AF54" s="61">
        <f>IF(E54="West", IF(C54="Central",('Connecting shares (%)'!$F$13/100*L54+'Connecting shares (%)'!$G$13/100*N54+'Connecting shares (%)'!$H$13/100*P54)/1000000,0),0)</f>
        <v>0</v>
      </c>
      <c r="AG54" s="63">
        <f>IF(E54="west", IF(C54="Central",D54*'Connecting shares (%)'!$M$16*(L54+N54+P54)/(F54+H54+J54+L54+N54+P54),0),0)</f>
        <v>0</v>
      </c>
      <c r="AH54" s="1">
        <f>IF(E54="West", IF(C54="Decentral",('Connecting shares (%)'!$F$17/100*L54+'Connecting shares (%)'!$G$17/100*N54+'Connecting shares (%)'!$H$17/100*P54)/1000000,0),0)</f>
        <v>0</v>
      </c>
      <c r="AI54" s="63">
        <f>IF(E54="west", IF(C54="Decentral",D54*'Connecting shares (%)'!$M$16*(L54+N54+P54)/(F54+H54+J54+L54+N54+P54),0),0)</f>
        <v>0</v>
      </c>
      <c r="AK54" s="1">
        <f t="shared" si="0"/>
        <v>0</v>
      </c>
      <c r="AL54" s="1">
        <f t="shared" si="1"/>
        <v>0</v>
      </c>
      <c r="AM54" s="1">
        <f t="shared" si="2"/>
        <v>0</v>
      </c>
      <c r="AN54" s="1">
        <f t="shared" si="3"/>
        <v>0</v>
      </c>
      <c r="AO54" s="1">
        <f t="shared" si="4"/>
        <v>0</v>
      </c>
      <c r="AP54" s="1">
        <f t="shared" si="5"/>
        <v>0</v>
      </c>
      <c r="AQ54" s="1">
        <f t="shared" si="6"/>
        <v>0.11240966000000001</v>
      </c>
      <c r="AR54" s="1">
        <f t="shared" si="7"/>
        <v>1.1300872152177199</v>
      </c>
    </row>
    <row r="55" spans="1:44">
      <c r="A55" s="1">
        <v>54</v>
      </c>
      <c r="B55" s="1" t="s">
        <v>98</v>
      </c>
      <c r="C55" s="1" t="s">
        <v>21</v>
      </c>
      <c r="D55" s="1">
        <v>0.10178043888940499</v>
      </c>
      <c r="E55" s="1" t="s">
        <v>24</v>
      </c>
      <c r="F55" s="1">
        <v>183588.76</v>
      </c>
      <c r="G55" s="1">
        <v>17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5507.96710495141</v>
      </c>
      <c r="S55" s="1">
        <v>101780.43888940501</v>
      </c>
      <c r="T55" s="61">
        <f>IF(E55="East", IF(C55="Central",('Connecting shares (%)'!$F$3/100*F55+'Connecting shares (%)'!$G$3/100*H55+'Connecting shares (%)'!$H$3/100*J55)/1000000,0),0)</f>
        <v>0</v>
      </c>
      <c r="U55" s="61">
        <f>IF(E55="East", IF(C55="Central",D55*'Connecting shares (%)'!$M$16*(F55+H55+J55)/(F55+H55+J55+L55+N55+P55),0),0)</f>
        <v>0</v>
      </c>
      <c r="V55" s="61">
        <f>IF(E55="East", IF(C55="Decentral",('Connecting shares (%)'!$F$7/100*F55+'Connecting shares (%)'!$G$7/100*H55+'Connecting shares (%)'!$H$7/100*J55)/1000000,0),0)</f>
        <v>0.18358876000000002</v>
      </c>
      <c r="W55" s="63">
        <f>IF(E55="East", IF(C55="Decentral",D55*'Connecting shares (%)'!$M$16*(F55+H55+J55)/(F55+H55+J55+L55+N55+P55),0),0)</f>
        <v>2.0356087777881</v>
      </c>
      <c r="X55" s="61">
        <f>IF(E55="East", IF(C55="Central",('Connecting shares (%)'!$F$5/100*L55+'Connecting shares (%)'!$G$5/100*N55+'Connecting shares (%)'!$H$5/100*P55)/1000000,0),0)</f>
        <v>0</v>
      </c>
      <c r="Y55" s="63">
        <f>IF(E55="East", IF(C55="Central",D55*'Connecting shares (%)'!$M$16*(L55+N55+P55)/(F55+H55+J55+L55+N55+P55),0),0)</f>
        <v>0</v>
      </c>
      <c r="Z55" s="1">
        <f>IF(E55="East", IF(C55="Decentral",('Connecting shares (%)'!$F$9/100*L55+'Connecting shares (%)'!$G$9/100*N55+'Connecting shares (%)'!$H$9/100*P55)/1000000,0),0)</f>
        <v>0</v>
      </c>
      <c r="AA55" s="63">
        <f>IF(E55="East", IF(C55="Decentral",D55*'Connecting shares (%)'!$M$16*(L55+N55+P55)/(F55+H55+J55+L55+N55+P55),0),0)</f>
        <v>0</v>
      </c>
      <c r="AB55" s="61">
        <f>IF(E55="West", IF(C55="Central",('Connecting shares (%)'!$F$11/100*F55+'Connecting shares (%)'!$G$11/100*H55+'Connecting shares (%)'!$H$11/100*J55)/1000000,0),0)</f>
        <v>0</v>
      </c>
      <c r="AC55" s="64">
        <f>IF(E55="west", IF(C55="Central",D55*'Connecting shares (%)'!$M$16*(F55+H55+J55)/(F55+H55+J55+L55+N55+P55),0),0)</f>
        <v>0</v>
      </c>
      <c r="AD55" s="61">
        <f>IF(E55="West", IF(C55="Decentral",('Connecting shares (%)'!$F$15/100*F55+'Connecting shares (%)'!$G$15/100*H55+'Connecting shares (%)'!$H$15/100*J55)/1000000,0),0)</f>
        <v>0</v>
      </c>
      <c r="AE55" s="63">
        <f>IF(E55="west", IF(C55="Decentral",D55*'Connecting shares (%)'!$M$16*(F55+H55+J55)/(F55+H55+J55+L55+N55+P55),0),0)</f>
        <v>0</v>
      </c>
      <c r="AF55" s="61">
        <f>IF(E55="West", IF(C55="Central",('Connecting shares (%)'!$F$13/100*L55+'Connecting shares (%)'!$G$13/100*N55+'Connecting shares (%)'!$H$13/100*P55)/1000000,0),0)</f>
        <v>0</v>
      </c>
      <c r="AG55" s="63">
        <f>IF(E55="west", IF(C55="Central",D55*'Connecting shares (%)'!$M$16*(L55+N55+P55)/(F55+H55+J55+L55+N55+P55),0),0)</f>
        <v>0</v>
      </c>
      <c r="AH55" s="1">
        <f>IF(E55="West", IF(C55="Decentral",('Connecting shares (%)'!$F$17/100*L55+'Connecting shares (%)'!$G$17/100*N55+'Connecting shares (%)'!$H$17/100*P55)/1000000,0),0)</f>
        <v>0</v>
      </c>
      <c r="AI55" s="63">
        <f>IF(E55="west", IF(C55="Decentral",D55*'Connecting shares (%)'!$M$16*(L55+N55+P55)/(F55+H55+J55+L55+N55+P55),0),0)</f>
        <v>0</v>
      </c>
      <c r="AK55" s="1">
        <f t="shared" si="0"/>
        <v>0</v>
      </c>
      <c r="AL55" s="1">
        <f t="shared" si="1"/>
        <v>0</v>
      </c>
      <c r="AM55" s="1">
        <f t="shared" si="2"/>
        <v>0.18358876000000002</v>
      </c>
      <c r="AN55" s="1">
        <f t="shared" si="3"/>
        <v>2.0356087777881</v>
      </c>
      <c r="AO55" s="1">
        <f t="shared" si="4"/>
        <v>0</v>
      </c>
      <c r="AP55" s="1">
        <f t="shared" si="5"/>
        <v>0</v>
      </c>
      <c r="AQ55" s="1">
        <f t="shared" si="6"/>
        <v>0</v>
      </c>
      <c r="AR55" s="1">
        <f t="shared" si="7"/>
        <v>0</v>
      </c>
    </row>
    <row r="56" spans="1:44">
      <c r="A56" s="1">
        <v>55</v>
      </c>
      <c r="B56" s="1" t="s">
        <v>796</v>
      </c>
      <c r="C56" s="1" t="s">
        <v>22</v>
      </c>
      <c r="D56" s="1">
        <v>8.7444912573165001E-2</v>
      </c>
      <c r="E56" s="1" t="s">
        <v>23</v>
      </c>
      <c r="F56" s="1">
        <v>113405.349999999</v>
      </c>
      <c r="G56" s="1">
        <v>5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3930.8340169582798</v>
      </c>
      <c r="S56" s="1">
        <v>87444.912573164693</v>
      </c>
      <c r="T56" s="61">
        <f>IF(E56="East", IF(C56="Central",('Connecting shares (%)'!$F$3/100*F56+'Connecting shares (%)'!$G$3/100*H56+'Connecting shares (%)'!$H$3/100*J56)/1000000,0),0)</f>
        <v>0</v>
      </c>
      <c r="U56" s="61">
        <f>IF(E56="East", IF(C56="Central",D56*'Connecting shares (%)'!$M$16*(F56+H56+J56)/(F56+H56+J56+L56+N56+P56),0),0)</f>
        <v>0</v>
      </c>
      <c r="V56" s="61">
        <f>IF(E56="East", IF(C56="Decentral",('Connecting shares (%)'!$F$7/100*F56+'Connecting shares (%)'!$G$7/100*H56+'Connecting shares (%)'!$H$7/100*J56)/1000000,0),0)</f>
        <v>0</v>
      </c>
      <c r="W56" s="63">
        <f>IF(E56="East", IF(C56="Decentral",D56*'Connecting shares (%)'!$M$16*(F56+H56+J56)/(F56+H56+J56+L56+N56+P56),0),0)</f>
        <v>0</v>
      </c>
      <c r="X56" s="61">
        <f>IF(E56="East", IF(C56="Central",('Connecting shares (%)'!$F$5/100*L56+'Connecting shares (%)'!$G$5/100*N56+'Connecting shares (%)'!$H$5/100*P56)/1000000,0),0)</f>
        <v>0</v>
      </c>
      <c r="Y56" s="63">
        <f>IF(E56="East", IF(C56="Central",D56*'Connecting shares (%)'!$M$16*(L56+N56+P56)/(F56+H56+J56+L56+N56+P56),0),0)</f>
        <v>0</v>
      </c>
      <c r="Z56" s="1">
        <f>IF(E56="East", IF(C56="Decentral",('Connecting shares (%)'!$F$9/100*L56+'Connecting shares (%)'!$G$9/100*N56+'Connecting shares (%)'!$H$9/100*P56)/1000000,0),0)</f>
        <v>0</v>
      </c>
      <c r="AA56" s="63">
        <f>IF(E56="East", IF(C56="Decentral",D56*'Connecting shares (%)'!$M$16*(L56+N56+P56)/(F56+H56+J56+L56+N56+P56),0),0)</f>
        <v>0</v>
      </c>
      <c r="AB56" s="61">
        <f>IF(E56="West", IF(C56="Central",('Connecting shares (%)'!$F$11/100*F56+'Connecting shares (%)'!$G$11/100*H56+'Connecting shares (%)'!$H$11/100*J56)/1000000,0),0)</f>
        <v>0.113405349999999</v>
      </c>
      <c r="AC56" s="64">
        <f>IF(E56="west", IF(C56="Central",D56*'Connecting shares (%)'!$M$16*(F56+H56+J56)/(F56+H56+J56+L56+N56+P56),0),0)</f>
        <v>1.7488982514633002</v>
      </c>
      <c r="AD56" s="61">
        <f>IF(E56="West", IF(C56="Decentral",('Connecting shares (%)'!$F$15/100*F56+'Connecting shares (%)'!$G$15/100*H56+'Connecting shares (%)'!$H$15/100*J56)/1000000,0),0)</f>
        <v>0</v>
      </c>
      <c r="AE56" s="63">
        <f>IF(E56="west", IF(C56="Decentral",D56*'Connecting shares (%)'!$M$16*(F56+H56+J56)/(F56+H56+J56+L56+N56+P56),0),0)</f>
        <v>0</v>
      </c>
      <c r="AF56" s="61">
        <f>IF(E56="West", IF(C56="Central",('Connecting shares (%)'!$F$13/100*L56+'Connecting shares (%)'!$G$13/100*N56+'Connecting shares (%)'!$H$13/100*P56)/1000000,0),0)</f>
        <v>0</v>
      </c>
      <c r="AG56" s="63">
        <f>IF(E56="west", IF(C56="Central",D56*'Connecting shares (%)'!$M$16*(L56+N56+P56)/(F56+H56+J56+L56+N56+P56),0),0)</f>
        <v>0</v>
      </c>
      <c r="AH56" s="1">
        <f>IF(E56="West", IF(C56="Decentral",('Connecting shares (%)'!$F$17/100*L56+'Connecting shares (%)'!$G$17/100*N56+'Connecting shares (%)'!$H$17/100*P56)/1000000,0),0)</f>
        <v>0</v>
      </c>
      <c r="AI56" s="63">
        <f>IF(E56="west", IF(C56="Decentral",D56*'Connecting shares (%)'!$M$16*(L56+N56+P56)/(F56+H56+J56+L56+N56+P56),0),0)</f>
        <v>0</v>
      </c>
      <c r="AK56" s="1">
        <f t="shared" si="0"/>
        <v>0</v>
      </c>
      <c r="AL56" s="1">
        <f t="shared" si="1"/>
        <v>0</v>
      </c>
      <c r="AM56" s="1">
        <f t="shared" si="2"/>
        <v>0</v>
      </c>
      <c r="AN56" s="1">
        <f t="shared" si="3"/>
        <v>0</v>
      </c>
      <c r="AO56" s="1">
        <f t="shared" si="4"/>
        <v>0.113405349999999</v>
      </c>
      <c r="AP56" s="1">
        <f t="shared" si="5"/>
        <v>1.7488982514633002</v>
      </c>
      <c r="AQ56" s="1">
        <f t="shared" si="6"/>
        <v>0</v>
      </c>
      <c r="AR56" s="1">
        <f t="shared" si="7"/>
        <v>0</v>
      </c>
    </row>
    <row r="57" spans="1:44">
      <c r="A57" s="1">
        <v>56</v>
      </c>
      <c r="B57" s="1" t="s">
        <v>719</v>
      </c>
      <c r="C57" s="1" t="s">
        <v>22</v>
      </c>
      <c r="D57" s="1">
        <v>0.13082287909566401</v>
      </c>
      <c r="E57" s="1" t="s">
        <v>23</v>
      </c>
      <c r="F57" s="1">
        <v>257911.49</v>
      </c>
      <c r="G57" s="1">
        <v>20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6450.8465757467402</v>
      </c>
      <c r="S57" s="1">
        <v>130822.879095663</v>
      </c>
      <c r="T57" s="61">
        <f>IF(E57="East", IF(C57="Central",('Connecting shares (%)'!$F$3/100*F57+'Connecting shares (%)'!$G$3/100*H57+'Connecting shares (%)'!$H$3/100*J57)/1000000,0),0)</f>
        <v>0</v>
      </c>
      <c r="U57" s="61">
        <f>IF(E57="East", IF(C57="Central",D57*'Connecting shares (%)'!$M$16*(F57+H57+J57)/(F57+H57+J57+L57+N57+P57),0),0)</f>
        <v>0</v>
      </c>
      <c r="V57" s="61">
        <f>IF(E57="East", IF(C57="Decentral",('Connecting shares (%)'!$F$7/100*F57+'Connecting shares (%)'!$G$7/100*H57+'Connecting shares (%)'!$H$7/100*J57)/1000000,0),0)</f>
        <v>0</v>
      </c>
      <c r="W57" s="63">
        <f>IF(E57="East", IF(C57="Decentral",D57*'Connecting shares (%)'!$M$16*(F57+H57+J57)/(F57+H57+J57+L57+N57+P57),0),0)</f>
        <v>0</v>
      </c>
      <c r="X57" s="61">
        <f>IF(E57="East", IF(C57="Central",('Connecting shares (%)'!$F$5/100*L57+'Connecting shares (%)'!$G$5/100*N57+'Connecting shares (%)'!$H$5/100*P57)/1000000,0),0)</f>
        <v>0</v>
      </c>
      <c r="Y57" s="63">
        <f>IF(E57="East", IF(C57="Central",D57*'Connecting shares (%)'!$M$16*(L57+N57+P57)/(F57+H57+J57+L57+N57+P57),0),0)</f>
        <v>0</v>
      </c>
      <c r="Z57" s="1">
        <f>IF(E57="East", IF(C57="Decentral",('Connecting shares (%)'!$F$9/100*L57+'Connecting shares (%)'!$G$9/100*N57+'Connecting shares (%)'!$H$9/100*P57)/1000000,0),0)</f>
        <v>0</v>
      </c>
      <c r="AA57" s="63">
        <f>IF(E57="East", IF(C57="Decentral",D57*'Connecting shares (%)'!$M$16*(L57+N57+P57)/(F57+H57+J57+L57+N57+P57),0),0)</f>
        <v>0</v>
      </c>
      <c r="AB57" s="61">
        <f>IF(E57="West", IF(C57="Central",('Connecting shares (%)'!$F$11/100*F57+'Connecting shares (%)'!$G$11/100*H57+'Connecting shares (%)'!$H$11/100*J57)/1000000,0),0)</f>
        <v>0.25791148999999997</v>
      </c>
      <c r="AC57" s="64">
        <f>IF(E57="west", IF(C57="Central",D57*'Connecting shares (%)'!$M$16*(F57+H57+J57)/(F57+H57+J57+L57+N57+P57),0),0)</f>
        <v>2.6164575819132803</v>
      </c>
      <c r="AD57" s="61">
        <f>IF(E57="West", IF(C57="Decentral",('Connecting shares (%)'!$F$15/100*F57+'Connecting shares (%)'!$G$15/100*H57+'Connecting shares (%)'!$H$15/100*J57)/1000000,0),0)</f>
        <v>0</v>
      </c>
      <c r="AE57" s="63">
        <f>IF(E57="west", IF(C57="Decentral",D57*'Connecting shares (%)'!$M$16*(F57+H57+J57)/(F57+H57+J57+L57+N57+P57),0),0)</f>
        <v>0</v>
      </c>
      <c r="AF57" s="61">
        <f>IF(E57="West", IF(C57="Central",('Connecting shares (%)'!$F$13/100*L57+'Connecting shares (%)'!$G$13/100*N57+'Connecting shares (%)'!$H$13/100*P57)/1000000,0),0)</f>
        <v>0</v>
      </c>
      <c r="AG57" s="63">
        <f>IF(E57="west", IF(C57="Central",D57*'Connecting shares (%)'!$M$16*(L57+N57+P57)/(F57+H57+J57+L57+N57+P57),0),0)</f>
        <v>0</v>
      </c>
      <c r="AH57" s="1">
        <f>IF(E57="West", IF(C57="Decentral",('Connecting shares (%)'!$F$17/100*L57+'Connecting shares (%)'!$G$17/100*N57+'Connecting shares (%)'!$H$17/100*P57)/1000000,0),0)</f>
        <v>0</v>
      </c>
      <c r="AI57" s="63">
        <f>IF(E57="west", IF(C57="Decentral",D57*'Connecting shares (%)'!$M$16*(L57+N57+P57)/(F57+H57+J57+L57+N57+P57),0),0)</f>
        <v>0</v>
      </c>
      <c r="AK57" s="1">
        <f t="shared" si="0"/>
        <v>0</v>
      </c>
      <c r="AL57" s="1">
        <f t="shared" si="1"/>
        <v>0</v>
      </c>
      <c r="AM57" s="1">
        <f t="shared" si="2"/>
        <v>0</v>
      </c>
      <c r="AN57" s="1">
        <f t="shared" si="3"/>
        <v>0</v>
      </c>
      <c r="AO57" s="1">
        <f t="shared" si="4"/>
        <v>0.25791148999999997</v>
      </c>
      <c r="AP57" s="1">
        <f t="shared" si="5"/>
        <v>2.6164575819132803</v>
      </c>
      <c r="AQ57" s="1">
        <f t="shared" si="6"/>
        <v>0</v>
      </c>
      <c r="AR57" s="1">
        <f t="shared" si="7"/>
        <v>0</v>
      </c>
    </row>
    <row r="58" spans="1:44">
      <c r="A58" s="1">
        <v>57</v>
      </c>
      <c r="B58" s="1" t="s">
        <v>367</v>
      </c>
      <c r="C58" s="1" t="s">
        <v>21</v>
      </c>
      <c r="D58" s="1">
        <v>0.17119806412187399</v>
      </c>
      <c r="E58" s="1" t="s">
        <v>23</v>
      </c>
      <c r="F58" s="1">
        <v>18062.830000000002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6023.8820628659296</v>
      </c>
      <c r="S58" s="1">
        <v>171198.06412187399</v>
      </c>
      <c r="T58" s="61">
        <f>IF(E58="East", IF(C58="Central",('Connecting shares (%)'!$F$3/100*F58+'Connecting shares (%)'!$G$3/100*H58+'Connecting shares (%)'!$H$3/100*J58)/1000000,0),0)</f>
        <v>0</v>
      </c>
      <c r="U58" s="61">
        <f>IF(E58="East", IF(C58="Central",D58*'Connecting shares (%)'!$M$16*(F58+H58+J58)/(F58+H58+J58+L58+N58+P58),0),0)</f>
        <v>0</v>
      </c>
      <c r="V58" s="61">
        <f>IF(E58="East", IF(C58="Decentral",('Connecting shares (%)'!$F$7/100*F58+'Connecting shares (%)'!$G$7/100*H58+'Connecting shares (%)'!$H$7/100*J58)/1000000,0),0)</f>
        <v>0</v>
      </c>
      <c r="W58" s="63">
        <f>IF(E58="East", IF(C58="Decentral",D58*'Connecting shares (%)'!$M$16*(F58+H58+J58)/(F58+H58+J58+L58+N58+P58),0),0)</f>
        <v>0</v>
      </c>
      <c r="X58" s="61">
        <f>IF(E58="East", IF(C58="Central",('Connecting shares (%)'!$F$5/100*L58+'Connecting shares (%)'!$G$5/100*N58+'Connecting shares (%)'!$H$5/100*P58)/1000000,0),0)</f>
        <v>0</v>
      </c>
      <c r="Y58" s="63">
        <f>IF(E58="East", IF(C58="Central",D58*'Connecting shares (%)'!$M$16*(L58+N58+P58)/(F58+H58+J58+L58+N58+P58),0),0)</f>
        <v>0</v>
      </c>
      <c r="Z58" s="1">
        <f>IF(E58="East", IF(C58="Decentral",('Connecting shares (%)'!$F$9/100*L58+'Connecting shares (%)'!$G$9/100*N58+'Connecting shares (%)'!$H$9/100*P58)/1000000,0),0)</f>
        <v>0</v>
      </c>
      <c r="AA58" s="63">
        <f>IF(E58="East", IF(C58="Decentral",D58*'Connecting shares (%)'!$M$16*(L58+N58+P58)/(F58+H58+J58+L58+N58+P58),0),0)</f>
        <v>0</v>
      </c>
      <c r="AB58" s="61">
        <f>IF(E58="West", IF(C58="Central",('Connecting shares (%)'!$F$11/100*F58+'Connecting shares (%)'!$G$11/100*H58+'Connecting shares (%)'!$H$11/100*J58)/1000000,0),0)</f>
        <v>0</v>
      </c>
      <c r="AC58" s="64">
        <f>IF(E58="west", IF(C58="Central",D58*'Connecting shares (%)'!$M$16*(F58+H58+J58)/(F58+H58+J58+L58+N58+P58),0),0)</f>
        <v>0</v>
      </c>
      <c r="AD58" s="61">
        <f>IF(E58="West", IF(C58="Decentral",('Connecting shares (%)'!$F$15/100*F58+'Connecting shares (%)'!$G$15/100*H58+'Connecting shares (%)'!$H$15/100*J58)/1000000,0),0)</f>
        <v>1.8062830000000002E-2</v>
      </c>
      <c r="AE58" s="63">
        <f>IF(E58="west", IF(C58="Decentral",D58*'Connecting shares (%)'!$M$16*(F58+H58+J58)/(F58+H58+J58+L58+N58+P58),0),0)</f>
        <v>3.4239612824374799</v>
      </c>
      <c r="AF58" s="61">
        <f>IF(E58="West", IF(C58="Central",('Connecting shares (%)'!$F$13/100*L58+'Connecting shares (%)'!$G$13/100*N58+'Connecting shares (%)'!$H$13/100*P58)/1000000,0),0)</f>
        <v>0</v>
      </c>
      <c r="AG58" s="63">
        <f>IF(E58="west", IF(C58="Central",D58*'Connecting shares (%)'!$M$16*(L58+N58+P58)/(F58+H58+J58+L58+N58+P58),0),0)</f>
        <v>0</v>
      </c>
      <c r="AH58" s="1">
        <f>IF(E58="West", IF(C58="Decentral",('Connecting shares (%)'!$F$17/100*L58+'Connecting shares (%)'!$G$17/100*N58+'Connecting shares (%)'!$H$17/100*P58)/1000000,0),0)</f>
        <v>0</v>
      </c>
      <c r="AI58" s="63">
        <f>IF(E58="west", IF(C58="Decentral",D58*'Connecting shares (%)'!$M$16*(L58+N58+P58)/(F58+H58+J58+L58+N58+P58),0),0)</f>
        <v>0</v>
      </c>
      <c r="AK58" s="1">
        <f t="shared" si="0"/>
        <v>0</v>
      </c>
      <c r="AL58" s="1">
        <f t="shared" si="1"/>
        <v>0</v>
      </c>
      <c r="AM58" s="1">
        <f t="shared" si="2"/>
        <v>0</v>
      </c>
      <c r="AN58" s="1">
        <f t="shared" si="3"/>
        <v>0</v>
      </c>
      <c r="AO58" s="1">
        <f t="shared" si="4"/>
        <v>0</v>
      </c>
      <c r="AP58" s="1">
        <f t="shared" si="5"/>
        <v>0</v>
      </c>
      <c r="AQ58" s="1">
        <f t="shared" si="6"/>
        <v>1.8062830000000002E-2</v>
      </c>
      <c r="AR58" s="1">
        <f t="shared" si="7"/>
        <v>3.4239612824374799</v>
      </c>
    </row>
    <row r="59" spans="1:44">
      <c r="A59" s="1">
        <v>58</v>
      </c>
      <c r="B59" s="1" t="s">
        <v>135</v>
      </c>
      <c r="C59" s="1" t="s">
        <v>21</v>
      </c>
      <c r="D59" s="1">
        <v>0.25543514727927802</v>
      </c>
      <c r="E59" s="1" t="s">
        <v>24</v>
      </c>
      <c r="F59" s="1">
        <v>173440.59</v>
      </c>
      <c r="G59" s="1">
        <v>10</v>
      </c>
      <c r="H59" s="1">
        <v>0</v>
      </c>
      <c r="I59" s="1">
        <v>0</v>
      </c>
      <c r="J59" s="1">
        <v>0</v>
      </c>
      <c r="K59" s="1">
        <v>0</v>
      </c>
      <c r="L59" s="1">
        <v>149100.69</v>
      </c>
      <c r="M59" s="1">
        <v>26</v>
      </c>
      <c r="N59" s="1">
        <v>0</v>
      </c>
      <c r="O59" s="1">
        <v>0</v>
      </c>
      <c r="P59" s="1">
        <v>0</v>
      </c>
      <c r="Q59" s="1">
        <v>0</v>
      </c>
      <c r="R59" s="1">
        <v>9873.9612290748591</v>
      </c>
      <c r="S59" s="1">
        <v>255435.147279278</v>
      </c>
      <c r="T59" s="61">
        <f>IF(E59="East", IF(C59="Central",('Connecting shares (%)'!$F$3/100*F59+'Connecting shares (%)'!$G$3/100*H59+'Connecting shares (%)'!$H$3/100*J59)/1000000,0),0)</f>
        <v>0</v>
      </c>
      <c r="U59" s="61">
        <f>IF(E59="East", IF(C59="Central",D59*'Connecting shares (%)'!$M$16*(F59+H59+J59)/(F59+H59+J59+L59+N59+P59),0),0)</f>
        <v>0</v>
      </c>
      <c r="V59" s="61">
        <f>IF(E59="East", IF(C59="Decentral",('Connecting shares (%)'!$F$7/100*F59+'Connecting shares (%)'!$G$7/100*H59+'Connecting shares (%)'!$H$7/100*J59)/1000000,0),0)</f>
        <v>0.17344059000000001</v>
      </c>
      <c r="W59" s="63">
        <f>IF(E59="East", IF(C59="Decentral",D59*'Connecting shares (%)'!$M$16*(F59+H59+J59)/(F59+H59+J59+L59+N59+P59),0),0)</f>
        <v>2.747110239709774</v>
      </c>
      <c r="X59" s="61">
        <f>IF(E59="East", IF(C59="Central",('Connecting shares (%)'!$F$5/100*L59+'Connecting shares (%)'!$G$5/100*N59+'Connecting shares (%)'!$H$5/100*P59)/1000000,0),0)</f>
        <v>0</v>
      </c>
      <c r="Y59" s="63">
        <f>IF(E59="East", IF(C59="Central",D59*'Connecting shares (%)'!$M$16*(L59+N59+P59)/(F59+H59+J59+L59+N59+P59),0),0)</f>
        <v>0</v>
      </c>
      <c r="Z59" s="1">
        <f>IF(E59="East", IF(C59="Decentral",('Connecting shares (%)'!$F$9/100*L59+'Connecting shares (%)'!$G$9/100*N59+'Connecting shares (%)'!$H$9/100*P59)/1000000,0),0)</f>
        <v>0.14910069000000001</v>
      </c>
      <c r="AA59" s="63">
        <f>IF(E59="East", IF(C59="Decentral",D59*'Connecting shares (%)'!$M$16*(L59+N59+P59)/(F59+H59+J59+L59+N59+P59),0),0)</f>
        <v>2.3615927058757857</v>
      </c>
      <c r="AB59" s="61">
        <f>IF(E59="West", IF(C59="Central",('Connecting shares (%)'!$F$11/100*F59+'Connecting shares (%)'!$G$11/100*H59+'Connecting shares (%)'!$H$11/100*J59)/1000000,0),0)</f>
        <v>0</v>
      </c>
      <c r="AC59" s="64">
        <f>IF(E59="west", IF(C59="Central",D59*'Connecting shares (%)'!$M$16*(F59+H59+J59)/(F59+H59+J59+L59+N59+P59),0),0)</f>
        <v>0</v>
      </c>
      <c r="AD59" s="61">
        <f>IF(E59="West", IF(C59="Decentral",('Connecting shares (%)'!$F$15/100*F59+'Connecting shares (%)'!$G$15/100*H59+'Connecting shares (%)'!$H$15/100*J59)/1000000,0),0)</f>
        <v>0</v>
      </c>
      <c r="AE59" s="63">
        <f>IF(E59="west", IF(C59="Decentral",D59*'Connecting shares (%)'!$M$16*(F59+H59+J59)/(F59+H59+J59+L59+N59+P59),0),0)</f>
        <v>0</v>
      </c>
      <c r="AF59" s="61">
        <f>IF(E59="West", IF(C59="Central",('Connecting shares (%)'!$F$13/100*L59+'Connecting shares (%)'!$G$13/100*N59+'Connecting shares (%)'!$H$13/100*P59)/1000000,0),0)</f>
        <v>0</v>
      </c>
      <c r="AG59" s="63">
        <f>IF(E59="west", IF(C59="Central",D59*'Connecting shares (%)'!$M$16*(L59+N59+P59)/(F59+H59+J59+L59+N59+P59),0),0)</f>
        <v>0</v>
      </c>
      <c r="AH59" s="1">
        <f>IF(E59="West", IF(C59="Decentral",('Connecting shares (%)'!$F$17/100*L59+'Connecting shares (%)'!$G$17/100*N59+'Connecting shares (%)'!$H$17/100*P59)/1000000,0),0)</f>
        <v>0</v>
      </c>
      <c r="AI59" s="63">
        <f>IF(E59="west", IF(C59="Decentral",D59*'Connecting shares (%)'!$M$16*(L59+N59+P59)/(F59+H59+J59+L59+N59+P59),0),0)</f>
        <v>0</v>
      </c>
      <c r="AK59" s="1">
        <f t="shared" si="0"/>
        <v>0</v>
      </c>
      <c r="AL59" s="1">
        <f t="shared" si="1"/>
        <v>0</v>
      </c>
      <c r="AM59" s="1">
        <f t="shared" si="2"/>
        <v>0.32254128000000004</v>
      </c>
      <c r="AN59" s="1">
        <f t="shared" si="3"/>
        <v>5.1087029455855593</v>
      </c>
      <c r="AO59" s="1">
        <f t="shared" si="4"/>
        <v>0</v>
      </c>
      <c r="AP59" s="1">
        <f t="shared" si="5"/>
        <v>0</v>
      </c>
      <c r="AQ59" s="1">
        <f t="shared" si="6"/>
        <v>0</v>
      </c>
      <c r="AR59" s="1">
        <f t="shared" si="7"/>
        <v>0</v>
      </c>
    </row>
    <row r="60" spans="1:44">
      <c r="A60" s="1">
        <v>59</v>
      </c>
      <c r="B60" s="1" t="s">
        <v>702</v>
      </c>
      <c r="C60" s="1" t="s">
        <v>21</v>
      </c>
      <c r="D60" s="1">
        <v>4.5550337405622997E-2</v>
      </c>
      <c r="E60" s="1" t="s">
        <v>23</v>
      </c>
      <c r="F60" s="1">
        <v>17835.490000000002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3902.3330620588799</v>
      </c>
      <c r="S60" s="1">
        <v>45550.337405622697</v>
      </c>
      <c r="T60" s="61">
        <f>IF(E60="East", IF(C60="Central",('Connecting shares (%)'!$F$3/100*F60+'Connecting shares (%)'!$G$3/100*H60+'Connecting shares (%)'!$H$3/100*J60)/1000000,0),0)</f>
        <v>0</v>
      </c>
      <c r="U60" s="61">
        <f>IF(E60="East", IF(C60="Central",D60*'Connecting shares (%)'!$M$16*(F60+H60+J60)/(F60+H60+J60+L60+N60+P60),0),0)</f>
        <v>0</v>
      </c>
      <c r="V60" s="61">
        <f>IF(E60="East", IF(C60="Decentral",('Connecting shares (%)'!$F$7/100*F60+'Connecting shares (%)'!$G$7/100*H60+'Connecting shares (%)'!$H$7/100*J60)/1000000,0),0)</f>
        <v>0</v>
      </c>
      <c r="W60" s="63">
        <f>IF(E60="East", IF(C60="Decentral",D60*'Connecting shares (%)'!$M$16*(F60+H60+J60)/(F60+H60+J60+L60+N60+P60),0),0)</f>
        <v>0</v>
      </c>
      <c r="X60" s="61">
        <f>IF(E60="East", IF(C60="Central",('Connecting shares (%)'!$F$5/100*L60+'Connecting shares (%)'!$G$5/100*N60+'Connecting shares (%)'!$H$5/100*P60)/1000000,0),0)</f>
        <v>0</v>
      </c>
      <c r="Y60" s="63">
        <f>IF(E60="East", IF(C60="Central",D60*'Connecting shares (%)'!$M$16*(L60+N60+P60)/(F60+H60+J60+L60+N60+P60),0),0)</f>
        <v>0</v>
      </c>
      <c r="Z60" s="1">
        <f>IF(E60="East", IF(C60="Decentral",('Connecting shares (%)'!$F$9/100*L60+'Connecting shares (%)'!$G$9/100*N60+'Connecting shares (%)'!$H$9/100*P60)/1000000,0),0)</f>
        <v>0</v>
      </c>
      <c r="AA60" s="63">
        <f>IF(E60="East", IF(C60="Decentral",D60*'Connecting shares (%)'!$M$16*(L60+N60+P60)/(F60+H60+J60+L60+N60+P60),0),0)</f>
        <v>0</v>
      </c>
      <c r="AB60" s="61">
        <f>IF(E60="West", IF(C60="Central",('Connecting shares (%)'!$F$11/100*F60+'Connecting shares (%)'!$G$11/100*H60+'Connecting shares (%)'!$H$11/100*J60)/1000000,0),0)</f>
        <v>0</v>
      </c>
      <c r="AC60" s="64">
        <f>IF(E60="west", IF(C60="Central",D60*'Connecting shares (%)'!$M$16*(F60+H60+J60)/(F60+H60+J60+L60+N60+P60),0),0)</f>
        <v>0</v>
      </c>
      <c r="AD60" s="61">
        <f>IF(E60="West", IF(C60="Decentral",('Connecting shares (%)'!$F$15/100*F60+'Connecting shares (%)'!$G$15/100*H60+'Connecting shares (%)'!$H$15/100*J60)/1000000,0),0)</f>
        <v>1.7835490000000002E-2</v>
      </c>
      <c r="AE60" s="63">
        <f>IF(E60="west", IF(C60="Decentral",D60*'Connecting shares (%)'!$M$16*(F60+H60+J60)/(F60+H60+J60+L60+N60+P60),0),0)</f>
        <v>0.91100674811245996</v>
      </c>
      <c r="AF60" s="61">
        <f>IF(E60="West", IF(C60="Central",('Connecting shares (%)'!$F$13/100*L60+'Connecting shares (%)'!$G$13/100*N60+'Connecting shares (%)'!$H$13/100*P60)/1000000,0),0)</f>
        <v>0</v>
      </c>
      <c r="AG60" s="63">
        <f>IF(E60="west", IF(C60="Central",D60*'Connecting shares (%)'!$M$16*(L60+N60+P60)/(F60+H60+J60+L60+N60+P60),0),0)</f>
        <v>0</v>
      </c>
      <c r="AH60" s="1">
        <f>IF(E60="West", IF(C60="Decentral",('Connecting shares (%)'!$F$17/100*L60+'Connecting shares (%)'!$G$17/100*N60+'Connecting shares (%)'!$H$17/100*P60)/1000000,0),0)</f>
        <v>0</v>
      </c>
      <c r="AI60" s="63">
        <f>IF(E60="west", IF(C60="Decentral",D60*'Connecting shares (%)'!$M$16*(L60+N60+P60)/(F60+H60+J60+L60+N60+P60),0),0)</f>
        <v>0</v>
      </c>
      <c r="AK60" s="1">
        <f t="shared" si="0"/>
        <v>0</v>
      </c>
      <c r="AL60" s="1">
        <f t="shared" si="1"/>
        <v>0</v>
      </c>
      <c r="AM60" s="1">
        <f t="shared" si="2"/>
        <v>0</v>
      </c>
      <c r="AN60" s="1">
        <f t="shared" si="3"/>
        <v>0</v>
      </c>
      <c r="AO60" s="1">
        <f t="shared" si="4"/>
        <v>0</v>
      </c>
      <c r="AP60" s="1">
        <f t="shared" si="5"/>
        <v>0</v>
      </c>
      <c r="AQ60" s="1">
        <f t="shared" si="6"/>
        <v>1.7835490000000002E-2</v>
      </c>
      <c r="AR60" s="1">
        <f t="shared" si="7"/>
        <v>0.91100674811245996</v>
      </c>
    </row>
    <row r="61" spans="1:44">
      <c r="A61" s="1">
        <v>60</v>
      </c>
      <c r="B61" s="1" t="s">
        <v>136</v>
      </c>
      <c r="C61" s="1" t="s">
        <v>21</v>
      </c>
      <c r="D61" s="1">
        <v>0.11320142524931701</v>
      </c>
      <c r="E61" s="1" t="s">
        <v>24</v>
      </c>
      <c r="F61" s="1">
        <v>96940.75</v>
      </c>
      <c r="G61" s="1">
        <v>6</v>
      </c>
      <c r="H61" s="1">
        <v>124420.17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5603.6109298700203</v>
      </c>
      <c r="S61" s="1">
        <v>113201.425249316</v>
      </c>
      <c r="T61" s="61">
        <f>IF(E61="East", IF(C61="Central",('Connecting shares (%)'!$F$3/100*F61+'Connecting shares (%)'!$G$3/100*H61+'Connecting shares (%)'!$H$3/100*J61)/1000000,0),0)</f>
        <v>0</v>
      </c>
      <c r="U61" s="61">
        <f>IF(E61="East", IF(C61="Central",D61*'Connecting shares (%)'!$M$16*(F61+H61+J61)/(F61+H61+J61+L61+N61+P61),0),0)</f>
        <v>0</v>
      </c>
      <c r="V61" s="61">
        <f>IF(E61="East", IF(C61="Decentral",('Connecting shares (%)'!$F$7/100*F61+'Connecting shares (%)'!$G$7/100*H61+'Connecting shares (%)'!$H$7/100*J61)/1000000,0),0)</f>
        <v>0.22136091999999999</v>
      </c>
      <c r="W61" s="63">
        <f>IF(E61="East", IF(C61="Decentral",D61*'Connecting shares (%)'!$M$16*(F61+H61+J61)/(F61+H61+J61+L61+N61+P61),0),0)</f>
        <v>2.26402850498634</v>
      </c>
      <c r="X61" s="61">
        <f>IF(E61="East", IF(C61="Central",('Connecting shares (%)'!$F$5/100*L61+'Connecting shares (%)'!$G$5/100*N61+'Connecting shares (%)'!$H$5/100*P61)/1000000,0),0)</f>
        <v>0</v>
      </c>
      <c r="Y61" s="63">
        <f>IF(E61="East", IF(C61="Central",D61*'Connecting shares (%)'!$M$16*(L61+N61+P61)/(F61+H61+J61+L61+N61+P61),0),0)</f>
        <v>0</v>
      </c>
      <c r="Z61" s="1">
        <f>IF(E61="East", IF(C61="Decentral",('Connecting shares (%)'!$F$9/100*L61+'Connecting shares (%)'!$G$9/100*N61+'Connecting shares (%)'!$H$9/100*P61)/1000000,0),0)</f>
        <v>0</v>
      </c>
      <c r="AA61" s="63">
        <f>IF(E61="East", IF(C61="Decentral",D61*'Connecting shares (%)'!$M$16*(L61+N61+P61)/(F61+H61+J61+L61+N61+P61),0),0)</f>
        <v>0</v>
      </c>
      <c r="AB61" s="61">
        <f>IF(E61="West", IF(C61="Central",('Connecting shares (%)'!$F$11/100*F61+'Connecting shares (%)'!$G$11/100*H61+'Connecting shares (%)'!$H$11/100*J61)/1000000,0),0)</f>
        <v>0</v>
      </c>
      <c r="AC61" s="64">
        <f>IF(E61="west", IF(C61="Central",D61*'Connecting shares (%)'!$M$16*(F61+H61+J61)/(F61+H61+J61+L61+N61+P61),0),0)</f>
        <v>0</v>
      </c>
      <c r="AD61" s="61">
        <f>IF(E61="West", IF(C61="Decentral",('Connecting shares (%)'!$F$15/100*F61+'Connecting shares (%)'!$G$15/100*H61+'Connecting shares (%)'!$H$15/100*J61)/1000000,0),0)</f>
        <v>0</v>
      </c>
      <c r="AE61" s="63">
        <f>IF(E61="west", IF(C61="Decentral",D61*'Connecting shares (%)'!$M$16*(F61+H61+J61)/(F61+H61+J61+L61+N61+P61),0),0)</f>
        <v>0</v>
      </c>
      <c r="AF61" s="61">
        <f>IF(E61="West", IF(C61="Central",('Connecting shares (%)'!$F$13/100*L61+'Connecting shares (%)'!$G$13/100*N61+'Connecting shares (%)'!$H$13/100*P61)/1000000,0),0)</f>
        <v>0</v>
      </c>
      <c r="AG61" s="63">
        <f>IF(E61="west", IF(C61="Central",D61*'Connecting shares (%)'!$M$16*(L61+N61+P61)/(F61+H61+J61+L61+N61+P61),0),0)</f>
        <v>0</v>
      </c>
      <c r="AH61" s="1">
        <f>IF(E61="West", IF(C61="Decentral",('Connecting shares (%)'!$F$17/100*L61+'Connecting shares (%)'!$G$17/100*N61+'Connecting shares (%)'!$H$17/100*P61)/1000000,0),0)</f>
        <v>0</v>
      </c>
      <c r="AI61" s="63">
        <f>IF(E61="west", IF(C61="Decentral",D61*'Connecting shares (%)'!$M$16*(L61+N61+P61)/(F61+H61+J61+L61+N61+P61),0),0)</f>
        <v>0</v>
      </c>
      <c r="AK61" s="1">
        <f t="shared" si="0"/>
        <v>0</v>
      </c>
      <c r="AL61" s="1">
        <f t="shared" si="1"/>
        <v>0</v>
      </c>
      <c r="AM61" s="1">
        <f t="shared" si="2"/>
        <v>0.22136091999999999</v>
      </c>
      <c r="AN61" s="1">
        <f t="shared" si="3"/>
        <v>2.26402850498634</v>
      </c>
      <c r="AO61" s="1">
        <f t="shared" si="4"/>
        <v>0</v>
      </c>
      <c r="AP61" s="1">
        <f t="shared" si="5"/>
        <v>0</v>
      </c>
      <c r="AQ61" s="1">
        <f t="shared" si="6"/>
        <v>0</v>
      </c>
      <c r="AR61" s="1">
        <f t="shared" si="7"/>
        <v>0</v>
      </c>
    </row>
    <row r="62" spans="1:44">
      <c r="A62" s="1">
        <v>61</v>
      </c>
      <c r="B62" s="1" t="s">
        <v>770</v>
      </c>
      <c r="C62" s="1" t="s">
        <v>21</v>
      </c>
      <c r="D62" s="1">
        <v>5.9348498071517999E-2</v>
      </c>
      <c r="E62" s="1" t="s">
        <v>23</v>
      </c>
      <c r="F62" s="1">
        <v>25739.529999999901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5434.7958558874298</v>
      </c>
      <c r="S62" s="1">
        <v>59348.498071518203</v>
      </c>
      <c r="T62" s="61">
        <f>IF(E62="East", IF(C62="Central",('Connecting shares (%)'!$F$3/100*F62+'Connecting shares (%)'!$G$3/100*H62+'Connecting shares (%)'!$H$3/100*J62)/1000000,0),0)</f>
        <v>0</v>
      </c>
      <c r="U62" s="61">
        <f>IF(E62="East", IF(C62="Central",D62*'Connecting shares (%)'!$M$16*(F62+H62+J62)/(F62+H62+J62+L62+N62+P62),0),0)</f>
        <v>0</v>
      </c>
      <c r="V62" s="61">
        <f>IF(E62="East", IF(C62="Decentral",('Connecting shares (%)'!$F$7/100*F62+'Connecting shares (%)'!$G$7/100*H62+'Connecting shares (%)'!$H$7/100*J62)/1000000,0),0)</f>
        <v>0</v>
      </c>
      <c r="W62" s="63">
        <f>IF(E62="East", IF(C62="Decentral",D62*'Connecting shares (%)'!$M$16*(F62+H62+J62)/(F62+H62+J62+L62+N62+P62),0),0)</f>
        <v>0</v>
      </c>
      <c r="X62" s="61">
        <f>IF(E62="East", IF(C62="Central",('Connecting shares (%)'!$F$5/100*L62+'Connecting shares (%)'!$G$5/100*N62+'Connecting shares (%)'!$H$5/100*P62)/1000000,0),0)</f>
        <v>0</v>
      </c>
      <c r="Y62" s="63">
        <f>IF(E62="East", IF(C62="Central",D62*'Connecting shares (%)'!$M$16*(L62+N62+P62)/(F62+H62+J62+L62+N62+P62),0),0)</f>
        <v>0</v>
      </c>
      <c r="Z62" s="1">
        <f>IF(E62="East", IF(C62="Decentral",('Connecting shares (%)'!$F$9/100*L62+'Connecting shares (%)'!$G$9/100*N62+'Connecting shares (%)'!$H$9/100*P62)/1000000,0),0)</f>
        <v>0</v>
      </c>
      <c r="AA62" s="63">
        <f>IF(E62="East", IF(C62="Decentral",D62*'Connecting shares (%)'!$M$16*(L62+N62+P62)/(F62+H62+J62+L62+N62+P62),0),0)</f>
        <v>0</v>
      </c>
      <c r="AB62" s="61">
        <f>IF(E62="West", IF(C62="Central",('Connecting shares (%)'!$F$11/100*F62+'Connecting shares (%)'!$G$11/100*H62+'Connecting shares (%)'!$H$11/100*J62)/1000000,0),0)</f>
        <v>0</v>
      </c>
      <c r="AC62" s="64">
        <f>IF(E62="west", IF(C62="Central",D62*'Connecting shares (%)'!$M$16*(F62+H62+J62)/(F62+H62+J62+L62+N62+P62),0),0)</f>
        <v>0</v>
      </c>
      <c r="AD62" s="61">
        <f>IF(E62="West", IF(C62="Decentral",('Connecting shares (%)'!$F$15/100*F62+'Connecting shares (%)'!$G$15/100*H62+'Connecting shares (%)'!$H$15/100*J62)/1000000,0),0)</f>
        <v>2.5739529999999899E-2</v>
      </c>
      <c r="AE62" s="63">
        <f>IF(E62="west", IF(C62="Decentral",D62*'Connecting shares (%)'!$M$16*(F62+H62+J62)/(F62+H62+J62+L62+N62+P62),0),0)</f>
        <v>1.1869699614303599</v>
      </c>
      <c r="AF62" s="61">
        <f>IF(E62="West", IF(C62="Central",('Connecting shares (%)'!$F$13/100*L62+'Connecting shares (%)'!$G$13/100*N62+'Connecting shares (%)'!$H$13/100*P62)/1000000,0),0)</f>
        <v>0</v>
      </c>
      <c r="AG62" s="63">
        <f>IF(E62="west", IF(C62="Central",D62*'Connecting shares (%)'!$M$16*(L62+N62+P62)/(F62+H62+J62+L62+N62+P62),0),0)</f>
        <v>0</v>
      </c>
      <c r="AH62" s="1">
        <f>IF(E62="West", IF(C62="Decentral",('Connecting shares (%)'!$F$17/100*L62+'Connecting shares (%)'!$G$17/100*N62+'Connecting shares (%)'!$H$17/100*P62)/1000000,0),0)</f>
        <v>0</v>
      </c>
      <c r="AI62" s="63">
        <f>IF(E62="west", IF(C62="Decentral",D62*'Connecting shares (%)'!$M$16*(L62+N62+P62)/(F62+H62+J62+L62+N62+P62),0),0)</f>
        <v>0</v>
      </c>
      <c r="AK62" s="1">
        <f t="shared" si="0"/>
        <v>0</v>
      </c>
      <c r="AL62" s="1">
        <f t="shared" si="1"/>
        <v>0</v>
      </c>
      <c r="AM62" s="1">
        <f t="shared" si="2"/>
        <v>0</v>
      </c>
      <c r="AN62" s="1">
        <f t="shared" si="3"/>
        <v>0</v>
      </c>
      <c r="AO62" s="1">
        <f t="shared" si="4"/>
        <v>0</v>
      </c>
      <c r="AP62" s="1">
        <f t="shared" si="5"/>
        <v>0</v>
      </c>
      <c r="AQ62" s="1">
        <f t="shared" si="6"/>
        <v>2.5739529999999899E-2</v>
      </c>
      <c r="AR62" s="1">
        <f t="shared" si="7"/>
        <v>1.1869699614303599</v>
      </c>
    </row>
    <row r="63" spans="1:44">
      <c r="A63" s="1">
        <v>62</v>
      </c>
      <c r="B63" s="1" t="s">
        <v>257</v>
      </c>
      <c r="C63" s="1" t="s">
        <v>21</v>
      </c>
      <c r="D63" s="1">
        <v>0.16966823164731501</v>
      </c>
      <c r="E63" s="1" t="s">
        <v>23</v>
      </c>
      <c r="F63" s="1">
        <v>103344.57</v>
      </c>
      <c r="G63" s="1">
        <v>7</v>
      </c>
      <c r="H63" s="1">
        <v>0</v>
      </c>
      <c r="I63" s="1">
        <v>0</v>
      </c>
      <c r="J63" s="1">
        <v>0</v>
      </c>
      <c r="K63" s="1">
        <v>0</v>
      </c>
      <c r="L63" s="1">
        <v>12523.33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6652.9755767613997</v>
      </c>
      <c r="S63" s="1">
        <v>169668.231647315</v>
      </c>
      <c r="T63" s="61">
        <f>IF(E63="East", IF(C63="Central",('Connecting shares (%)'!$F$3/100*F63+'Connecting shares (%)'!$G$3/100*H63+'Connecting shares (%)'!$H$3/100*J63)/1000000,0),0)</f>
        <v>0</v>
      </c>
      <c r="U63" s="61">
        <f>IF(E63="East", IF(C63="Central",D63*'Connecting shares (%)'!$M$16*(F63+H63+J63)/(F63+H63+J63+L63+N63+P63),0),0)</f>
        <v>0</v>
      </c>
      <c r="V63" s="61">
        <f>IF(E63="East", IF(C63="Decentral",('Connecting shares (%)'!$F$7/100*F63+'Connecting shares (%)'!$G$7/100*H63+'Connecting shares (%)'!$H$7/100*J63)/1000000,0),0)</f>
        <v>0</v>
      </c>
      <c r="W63" s="63">
        <f>IF(E63="East", IF(C63="Decentral",D63*'Connecting shares (%)'!$M$16*(F63+H63+J63)/(F63+H63+J63+L63+N63+P63),0),0)</f>
        <v>0</v>
      </c>
      <c r="X63" s="61">
        <f>IF(E63="East", IF(C63="Central",('Connecting shares (%)'!$F$5/100*L63+'Connecting shares (%)'!$G$5/100*N63+'Connecting shares (%)'!$H$5/100*P63)/1000000,0),0)</f>
        <v>0</v>
      </c>
      <c r="Y63" s="63">
        <f>IF(E63="East", IF(C63="Central",D63*'Connecting shares (%)'!$M$16*(L63+N63+P63)/(F63+H63+J63+L63+N63+P63),0),0)</f>
        <v>0</v>
      </c>
      <c r="Z63" s="1">
        <f>IF(E63="East", IF(C63="Decentral",('Connecting shares (%)'!$F$9/100*L63+'Connecting shares (%)'!$G$9/100*N63+'Connecting shares (%)'!$H$9/100*P63)/1000000,0),0)</f>
        <v>0</v>
      </c>
      <c r="AA63" s="63">
        <f>IF(E63="East", IF(C63="Decentral",D63*'Connecting shares (%)'!$M$16*(L63+N63+P63)/(F63+H63+J63+L63+N63+P63),0),0)</f>
        <v>0</v>
      </c>
      <c r="AB63" s="61">
        <f>IF(E63="West", IF(C63="Central",('Connecting shares (%)'!$F$11/100*F63+'Connecting shares (%)'!$G$11/100*H63+'Connecting shares (%)'!$H$11/100*J63)/1000000,0),0)</f>
        <v>0</v>
      </c>
      <c r="AC63" s="64">
        <f>IF(E63="west", IF(C63="Central",D63*'Connecting shares (%)'!$M$16*(F63+H63+J63)/(F63+H63+J63+L63+N63+P63),0),0)</f>
        <v>0</v>
      </c>
      <c r="AD63" s="61">
        <f>IF(E63="West", IF(C63="Decentral",('Connecting shares (%)'!$F$15/100*F63+'Connecting shares (%)'!$G$15/100*H63+'Connecting shares (%)'!$H$15/100*J63)/1000000,0),0)</f>
        <v>0.10334457000000001</v>
      </c>
      <c r="AE63" s="63">
        <f>IF(E63="west", IF(C63="Decentral",D63*'Connecting shares (%)'!$M$16*(F63+H63+J63)/(F63+H63+J63+L63+N63+P63),0),0)</f>
        <v>3.0266001959562847</v>
      </c>
      <c r="AF63" s="61">
        <f>IF(E63="West", IF(C63="Central",('Connecting shares (%)'!$F$13/100*L63+'Connecting shares (%)'!$G$13/100*N63+'Connecting shares (%)'!$H$13/100*P63)/1000000,0),0)</f>
        <v>0</v>
      </c>
      <c r="AG63" s="63">
        <f>IF(E63="west", IF(C63="Central",D63*'Connecting shares (%)'!$M$16*(L63+N63+P63)/(F63+H63+J63+L63+N63+P63),0),0)</f>
        <v>0</v>
      </c>
      <c r="AH63" s="1">
        <f>IF(E63="West", IF(C63="Decentral",('Connecting shares (%)'!$F$17/100*L63+'Connecting shares (%)'!$G$17/100*N63+'Connecting shares (%)'!$H$17/100*P63)/1000000,0),0)</f>
        <v>1.2523329999999999E-2</v>
      </c>
      <c r="AI63" s="63">
        <f>IF(E63="west", IF(C63="Decentral",D63*'Connecting shares (%)'!$M$16*(L63+N63+P63)/(F63+H63+J63+L63+N63+P63),0),0)</f>
        <v>0.36676443699001526</v>
      </c>
      <c r="AK63" s="1">
        <f t="shared" si="0"/>
        <v>0</v>
      </c>
      <c r="AL63" s="1">
        <f t="shared" si="1"/>
        <v>0</v>
      </c>
      <c r="AM63" s="1">
        <f t="shared" si="2"/>
        <v>0</v>
      </c>
      <c r="AN63" s="1">
        <f t="shared" si="3"/>
        <v>0</v>
      </c>
      <c r="AO63" s="1">
        <f t="shared" si="4"/>
        <v>0</v>
      </c>
      <c r="AP63" s="1">
        <f t="shared" si="5"/>
        <v>0</v>
      </c>
      <c r="AQ63" s="1">
        <f t="shared" si="6"/>
        <v>0.11586790000000001</v>
      </c>
      <c r="AR63" s="1">
        <f t="shared" si="7"/>
        <v>3.3933646329462999</v>
      </c>
    </row>
    <row r="64" spans="1:44">
      <c r="A64" s="1">
        <v>63</v>
      </c>
      <c r="B64" s="1" t="s">
        <v>467</v>
      </c>
      <c r="C64" s="1" t="s">
        <v>21</v>
      </c>
      <c r="D64" s="1">
        <v>0.163704901162951</v>
      </c>
      <c r="E64" s="1" t="s">
        <v>23</v>
      </c>
      <c r="F64" s="1">
        <v>329575.32</v>
      </c>
      <c r="G64" s="1">
        <v>18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7302.1080189054301</v>
      </c>
      <c r="S64" s="1">
        <v>163704.90116295</v>
      </c>
      <c r="T64" s="61">
        <f>IF(E64="East", IF(C64="Central",('Connecting shares (%)'!$F$3/100*F64+'Connecting shares (%)'!$G$3/100*H64+'Connecting shares (%)'!$H$3/100*J64)/1000000,0),0)</f>
        <v>0</v>
      </c>
      <c r="U64" s="61">
        <f>IF(E64="East", IF(C64="Central",D64*'Connecting shares (%)'!$M$16*(F64+H64+J64)/(F64+H64+J64+L64+N64+P64),0),0)</f>
        <v>0</v>
      </c>
      <c r="V64" s="61">
        <f>IF(E64="East", IF(C64="Decentral",('Connecting shares (%)'!$F$7/100*F64+'Connecting shares (%)'!$G$7/100*H64+'Connecting shares (%)'!$H$7/100*J64)/1000000,0),0)</f>
        <v>0</v>
      </c>
      <c r="W64" s="63">
        <f>IF(E64="East", IF(C64="Decentral",D64*'Connecting shares (%)'!$M$16*(F64+H64+J64)/(F64+H64+J64+L64+N64+P64),0),0)</f>
        <v>0</v>
      </c>
      <c r="X64" s="61">
        <f>IF(E64="East", IF(C64="Central",('Connecting shares (%)'!$F$5/100*L64+'Connecting shares (%)'!$G$5/100*N64+'Connecting shares (%)'!$H$5/100*P64)/1000000,0),0)</f>
        <v>0</v>
      </c>
      <c r="Y64" s="63">
        <f>IF(E64="East", IF(C64="Central",D64*'Connecting shares (%)'!$M$16*(L64+N64+P64)/(F64+H64+J64+L64+N64+P64),0),0)</f>
        <v>0</v>
      </c>
      <c r="Z64" s="1">
        <f>IF(E64="East", IF(C64="Decentral",('Connecting shares (%)'!$F$9/100*L64+'Connecting shares (%)'!$G$9/100*N64+'Connecting shares (%)'!$H$9/100*P64)/1000000,0),0)</f>
        <v>0</v>
      </c>
      <c r="AA64" s="63">
        <f>IF(E64="East", IF(C64="Decentral",D64*'Connecting shares (%)'!$M$16*(L64+N64+P64)/(F64+H64+J64+L64+N64+P64),0),0)</f>
        <v>0</v>
      </c>
      <c r="AB64" s="61">
        <f>IF(E64="West", IF(C64="Central",('Connecting shares (%)'!$F$11/100*F64+'Connecting shares (%)'!$G$11/100*H64+'Connecting shares (%)'!$H$11/100*J64)/1000000,0),0)</f>
        <v>0</v>
      </c>
      <c r="AC64" s="64">
        <f>IF(E64="west", IF(C64="Central",D64*'Connecting shares (%)'!$M$16*(F64+H64+J64)/(F64+H64+J64+L64+N64+P64),0),0)</f>
        <v>0</v>
      </c>
      <c r="AD64" s="61">
        <f>IF(E64="West", IF(C64="Decentral",('Connecting shares (%)'!$F$15/100*F64+'Connecting shares (%)'!$G$15/100*H64+'Connecting shares (%)'!$H$15/100*J64)/1000000,0),0)</f>
        <v>0.32957532</v>
      </c>
      <c r="AE64" s="63">
        <f>IF(E64="west", IF(C64="Decentral",D64*'Connecting shares (%)'!$M$16*(F64+H64+J64)/(F64+H64+J64+L64+N64+P64),0),0)</f>
        <v>3.2740980232590196</v>
      </c>
      <c r="AF64" s="61">
        <f>IF(E64="West", IF(C64="Central",('Connecting shares (%)'!$F$13/100*L64+'Connecting shares (%)'!$G$13/100*N64+'Connecting shares (%)'!$H$13/100*P64)/1000000,0),0)</f>
        <v>0</v>
      </c>
      <c r="AG64" s="63">
        <f>IF(E64="west", IF(C64="Central",D64*'Connecting shares (%)'!$M$16*(L64+N64+P64)/(F64+H64+J64+L64+N64+P64),0),0)</f>
        <v>0</v>
      </c>
      <c r="AH64" s="1">
        <f>IF(E64="West", IF(C64="Decentral",('Connecting shares (%)'!$F$17/100*L64+'Connecting shares (%)'!$G$17/100*N64+'Connecting shares (%)'!$H$17/100*P64)/1000000,0),0)</f>
        <v>0</v>
      </c>
      <c r="AI64" s="63">
        <f>IF(E64="west", IF(C64="Decentral",D64*'Connecting shares (%)'!$M$16*(L64+N64+P64)/(F64+H64+J64+L64+N64+P64),0),0)</f>
        <v>0</v>
      </c>
      <c r="AK64" s="1">
        <f t="shared" si="0"/>
        <v>0</v>
      </c>
      <c r="AL64" s="1">
        <f t="shared" si="1"/>
        <v>0</v>
      </c>
      <c r="AM64" s="1">
        <f t="shared" si="2"/>
        <v>0</v>
      </c>
      <c r="AN64" s="1">
        <f t="shared" si="3"/>
        <v>0</v>
      </c>
      <c r="AO64" s="1">
        <f t="shared" si="4"/>
        <v>0</v>
      </c>
      <c r="AP64" s="1">
        <f t="shared" si="5"/>
        <v>0</v>
      </c>
      <c r="AQ64" s="1">
        <f t="shared" si="6"/>
        <v>0.32957532</v>
      </c>
      <c r="AR64" s="1">
        <f t="shared" si="7"/>
        <v>3.2740980232590196</v>
      </c>
    </row>
    <row r="65" spans="1:44">
      <c r="A65" s="1">
        <v>64</v>
      </c>
      <c r="B65" s="1" t="s">
        <v>236</v>
      </c>
      <c r="C65" s="1" t="s">
        <v>22</v>
      </c>
      <c r="D65" s="1">
        <v>0.24640508732082</v>
      </c>
      <c r="E65" s="1" t="s">
        <v>23</v>
      </c>
      <c r="F65" s="1">
        <v>13129.77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9273.8100673869903</v>
      </c>
      <c r="S65" s="1">
        <v>246405.08732081999</v>
      </c>
      <c r="T65" s="61">
        <f>IF(E65="East", IF(C65="Central",('Connecting shares (%)'!$F$3/100*F65+'Connecting shares (%)'!$G$3/100*H65+'Connecting shares (%)'!$H$3/100*J65)/1000000,0),0)</f>
        <v>0</v>
      </c>
      <c r="U65" s="61">
        <f>IF(E65="East", IF(C65="Central",D65*'Connecting shares (%)'!$M$16*(F65+H65+J65)/(F65+H65+J65+L65+N65+P65),0),0)</f>
        <v>0</v>
      </c>
      <c r="V65" s="61">
        <f>IF(E65="East", IF(C65="Decentral",('Connecting shares (%)'!$F$7/100*F65+'Connecting shares (%)'!$G$7/100*H65+'Connecting shares (%)'!$H$7/100*J65)/1000000,0),0)</f>
        <v>0</v>
      </c>
      <c r="W65" s="63">
        <f>IF(E65="East", IF(C65="Decentral",D65*'Connecting shares (%)'!$M$16*(F65+H65+J65)/(F65+H65+J65+L65+N65+P65),0),0)</f>
        <v>0</v>
      </c>
      <c r="X65" s="61">
        <f>IF(E65="East", IF(C65="Central",('Connecting shares (%)'!$F$5/100*L65+'Connecting shares (%)'!$G$5/100*N65+'Connecting shares (%)'!$H$5/100*P65)/1000000,0),0)</f>
        <v>0</v>
      </c>
      <c r="Y65" s="63">
        <f>IF(E65="East", IF(C65="Central",D65*'Connecting shares (%)'!$M$16*(L65+N65+P65)/(F65+H65+J65+L65+N65+P65),0),0)</f>
        <v>0</v>
      </c>
      <c r="Z65" s="1">
        <f>IF(E65="East", IF(C65="Decentral",('Connecting shares (%)'!$F$9/100*L65+'Connecting shares (%)'!$G$9/100*N65+'Connecting shares (%)'!$H$9/100*P65)/1000000,0),0)</f>
        <v>0</v>
      </c>
      <c r="AA65" s="63">
        <f>IF(E65="East", IF(C65="Decentral",D65*'Connecting shares (%)'!$M$16*(L65+N65+P65)/(F65+H65+J65+L65+N65+P65),0),0)</f>
        <v>0</v>
      </c>
      <c r="AB65" s="61">
        <f>IF(E65="West", IF(C65="Central",('Connecting shares (%)'!$F$11/100*F65+'Connecting shares (%)'!$G$11/100*H65+'Connecting shares (%)'!$H$11/100*J65)/1000000,0),0)</f>
        <v>1.3129770000000001E-2</v>
      </c>
      <c r="AC65" s="64">
        <f>IF(E65="west", IF(C65="Central",D65*'Connecting shares (%)'!$M$16*(F65+H65+J65)/(F65+H65+J65+L65+N65+P65),0),0)</f>
        <v>4.9281017464164005</v>
      </c>
      <c r="AD65" s="61">
        <f>IF(E65="West", IF(C65="Decentral",('Connecting shares (%)'!$F$15/100*F65+'Connecting shares (%)'!$G$15/100*H65+'Connecting shares (%)'!$H$15/100*J65)/1000000,0),0)</f>
        <v>0</v>
      </c>
      <c r="AE65" s="63">
        <f>IF(E65="west", IF(C65="Decentral",D65*'Connecting shares (%)'!$M$16*(F65+H65+J65)/(F65+H65+J65+L65+N65+P65),0),0)</f>
        <v>0</v>
      </c>
      <c r="AF65" s="61">
        <f>IF(E65="West", IF(C65="Central",('Connecting shares (%)'!$F$13/100*L65+'Connecting shares (%)'!$G$13/100*N65+'Connecting shares (%)'!$H$13/100*P65)/1000000,0),0)</f>
        <v>0</v>
      </c>
      <c r="AG65" s="63">
        <f>IF(E65="west", IF(C65="Central",D65*'Connecting shares (%)'!$M$16*(L65+N65+P65)/(F65+H65+J65+L65+N65+P65),0),0)</f>
        <v>0</v>
      </c>
      <c r="AH65" s="1">
        <f>IF(E65="West", IF(C65="Decentral",('Connecting shares (%)'!$F$17/100*L65+'Connecting shares (%)'!$G$17/100*N65+'Connecting shares (%)'!$H$17/100*P65)/1000000,0),0)</f>
        <v>0</v>
      </c>
      <c r="AI65" s="63">
        <f>IF(E65="west", IF(C65="Decentral",D65*'Connecting shares (%)'!$M$16*(L65+N65+P65)/(F65+H65+J65+L65+N65+P65),0),0)</f>
        <v>0</v>
      </c>
      <c r="AK65" s="1">
        <f t="shared" si="0"/>
        <v>0</v>
      </c>
      <c r="AL65" s="1">
        <f t="shared" si="1"/>
        <v>0</v>
      </c>
      <c r="AM65" s="1">
        <f t="shared" si="2"/>
        <v>0</v>
      </c>
      <c r="AN65" s="1">
        <f t="shared" si="3"/>
        <v>0</v>
      </c>
      <c r="AO65" s="1">
        <f t="shared" si="4"/>
        <v>1.3129770000000001E-2</v>
      </c>
      <c r="AP65" s="1">
        <f t="shared" si="5"/>
        <v>4.9281017464164005</v>
      </c>
      <c r="AQ65" s="1">
        <f t="shared" si="6"/>
        <v>0</v>
      </c>
      <c r="AR65" s="1">
        <f t="shared" si="7"/>
        <v>0</v>
      </c>
    </row>
    <row r="66" spans="1:44">
      <c r="A66" s="1">
        <v>65</v>
      </c>
      <c r="B66" s="1" t="s">
        <v>462</v>
      </c>
      <c r="C66" s="1" t="s">
        <v>21</v>
      </c>
      <c r="D66" s="1">
        <v>0.852838482069736</v>
      </c>
      <c r="E66" s="1" t="s">
        <v>23</v>
      </c>
      <c r="F66" s="1">
        <v>5649822.1200000001</v>
      </c>
      <c r="G66" s="1">
        <v>372</v>
      </c>
      <c r="H66" s="1">
        <v>108059.26</v>
      </c>
      <c r="I66" s="1">
        <v>2</v>
      </c>
      <c r="J66" s="1">
        <v>0</v>
      </c>
      <c r="K66" s="1">
        <v>0</v>
      </c>
      <c r="L66" s="1">
        <v>276750.65999999898</v>
      </c>
      <c r="M66" s="1">
        <v>31</v>
      </c>
      <c r="N66" s="1">
        <v>52345.339999999902</v>
      </c>
      <c r="O66" s="1">
        <v>1</v>
      </c>
      <c r="P66" s="1">
        <v>0</v>
      </c>
      <c r="Q66" s="1">
        <v>0</v>
      </c>
      <c r="R66" s="1">
        <v>11475.228633770101</v>
      </c>
      <c r="S66" s="1">
        <v>852838.48206973495</v>
      </c>
      <c r="T66" s="61">
        <f>IF(E66="East", IF(C66="Central",('Connecting shares (%)'!$F$3/100*F66+'Connecting shares (%)'!$G$3/100*H66+'Connecting shares (%)'!$H$3/100*J66)/1000000,0),0)</f>
        <v>0</v>
      </c>
      <c r="U66" s="61">
        <f>IF(E66="East", IF(C66="Central",D66*'Connecting shares (%)'!$M$16*(F66+H66+J66)/(F66+H66+J66+L66+N66+P66),0),0)</f>
        <v>0</v>
      </c>
      <c r="V66" s="61">
        <f>IF(E66="East", IF(C66="Decentral",('Connecting shares (%)'!$F$7/100*F66+'Connecting shares (%)'!$G$7/100*H66+'Connecting shares (%)'!$H$7/100*J66)/1000000,0),0)</f>
        <v>0</v>
      </c>
      <c r="W66" s="63">
        <f>IF(E66="East", IF(C66="Decentral",D66*'Connecting shares (%)'!$M$16*(F66+H66+J66)/(F66+H66+J66+L66+N66+P66),0),0)</f>
        <v>0</v>
      </c>
      <c r="X66" s="61">
        <f>IF(E66="East", IF(C66="Central",('Connecting shares (%)'!$F$5/100*L66+'Connecting shares (%)'!$G$5/100*N66+'Connecting shares (%)'!$H$5/100*P66)/1000000,0),0)</f>
        <v>0</v>
      </c>
      <c r="Y66" s="63">
        <f>IF(E66="East", IF(C66="Central",D66*'Connecting shares (%)'!$M$16*(L66+N66+P66)/(F66+H66+J66+L66+N66+P66),0),0)</f>
        <v>0</v>
      </c>
      <c r="Z66" s="1">
        <f>IF(E66="East", IF(C66="Decentral",('Connecting shares (%)'!$F$9/100*L66+'Connecting shares (%)'!$G$9/100*N66+'Connecting shares (%)'!$H$9/100*P66)/1000000,0),0)</f>
        <v>0</v>
      </c>
      <c r="AA66" s="63">
        <f>IF(E66="East", IF(C66="Decentral",D66*'Connecting shares (%)'!$M$16*(L66+N66+P66)/(F66+H66+J66+L66+N66+P66),0),0)</f>
        <v>0</v>
      </c>
      <c r="AB66" s="61">
        <f>IF(E66="West", IF(C66="Central",('Connecting shares (%)'!$F$11/100*F66+'Connecting shares (%)'!$G$11/100*H66+'Connecting shares (%)'!$H$11/100*J66)/1000000,0),0)</f>
        <v>0</v>
      </c>
      <c r="AC66" s="64">
        <f>IF(E66="west", IF(C66="Central",D66*'Connecting shares (%)'!$M$16*(F66+H66+J66)/(F66+H66+J66+L66+N66+P66),0),0)</f>
        <v>0</v>
      </c>
      <c r="AD66" s="61">
        <f>IF(E66="West", IF(C66="Decentral",('Connecting shares (%)'!$F$15/100*F66+'Connecting shares (%)'!$G$15/100*H66+'Connecting shares (%)'!$H$15/100*J66)/1000000,0),0)</f>
        <v>5.7578813799999997</v>
      </c>
      <c r="AE66" s="63">
        <f>IF(E66="west", IF(C66="Decentral",D66*'Connecting shares (%)'!$M$16*(F66+H66+J66)/(F66+H66+J66+L66+N66+P66),0),0)</f>
        <v>16.13458539271522</v>
      </c>
      <c r="AF66" s="61">
        <f>IF(E66="West", IF(C66="Central",('Connecting shares (%)'!$F$13/100*L66+'Connecting shares (%)'!$G$13/100*N66+'Connecting shares (%)'!$H$13/100*P66)/1000000,0),0)</f>
        <v>0</v>
      </c>
      <c r="AG66" s="63">
        <f>IF(E66="west", IF(C66="Central",D66*'Connecting shares (%)'!$M$16*(L66+N66+P66)/(F66+H66+J66+L66+N66+P66),0),0)</f>
        <v>0</v>
      </c>
      <c r="AH66" s="1">
        <f>IF(E66="West", IF(C66="Decentral",('Connecting shares (%)'!$F$17/100*L66+'Connecting shares (%)'!$G$17/100*N66+'Connecting shares (%)'!$H$17/100*P66)/1000000,0),0)</f>
        <v>0.32909599999999889</v>
      </c>
      <c r="AI66" s="63">
        <f>IF(E66="west", IF(C66="Decentral",D66*'Connecting shares (%)'!$M$16*(L66+N66+P66)/(F66+H66+J66+L66+N66+P66),0),0)</f>
        <v>0.92218424867950122</v>
      </c>
      <c r="AK66" s="1">
        <f t="shared" ref="AK66:AK129" si="8">T66+X66</f>
        <v>0</v>
      </c>
      <c r="AL66" s="1">
        <f t="shared" ref="AL66:AL129" si="9">U66+Y66</f>
        <v>0</v>
      </c>
      <c r="AM66" s="1">
        <f t="shared" ref="AM66:AM129" si="10">V66+Z66</f>
        <v>0</v>
      </c>
      <c r="AN66" s="1">
        <f t="shared" ref="AN66:AN129" si="11">W66+AA66</f>
        <v>0</v>
      </c>
      <c r="AO66" s="1">
        <f t="shared" ref="AO66:AO129" si="12">AF66+AB66</f>
        <v>0</v>
      </c>
      <c r="AP66" s="1">
        <f t="shared" ref="AP66:AP129" si="13">AG66+AC66</f>
        <v>0</v>
      </c>
      <c r="AQ66" s="1">
        <f t="shared" ref="AQ66:AQ129" si="14">AH66+AD66</f>
        <v>6.0869773799999987</v>
      </c>
      <c r="AR66" s="1">
        <f t="shared" ref="AR66:AR129" si="15">AI66+AE66</f>
        <v>17.05676964139472</v>
      </c>
    </row>
    <row r="67" spans="1:44">
      <c r="A67" s="1">
        <v>66</v>
      </c>
      <c r="B67" s="1" t="s">
        <v>368</v>
      </c>
      <c r="C67" s="1" t="s">
        <v>21</v>
      </c>
      <c r="D67" s="1">
        <v>0.39283085973114801</v>
      </c>
      <c r="E67" s="1" t="s">
        <v>23</v>
      </c>
      <c r="F67" s="1">
        <v>1060634.5900000001</v>
      </c>
      <c r="G67" s="1">
        <v>70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11940.7270888932</v>
      </c>
      <c r="S67" s="1">
        <v>392830.85973114701</v>
      </c>
      <c r="T67" s="61">
        <f>IF(E67="East", IF(C67="Central",('Connecting shares (%)'!$F$3/100*F67+'Connecting shares (%)'!$G$3/100*H67+'Connecting shares (%)'!$H$3/100*J67)/1000000,0),0)</f>
        <v>0</v>
      </c>
      <c r="U67" s="61">
        <f>IF(E67="East", IF(C67="Central",D67*'Connecting shares (%)'!$M$16*(F67+H67+J67)/(F67+H67+J67+L67+N67+P67),0),0)</f>
        <v>0</v>
      </c>
      <c r="V67" s="61">
        <f>IF(E67="East", IF(C67="Decentral",('Connecting shares (%)'!$F$7/100*F67+'Connecting shares (%)'!$G$7/100*H67+'Connecting shares (%)'!$H$7/100*J67)/1000000,0),0)</f>
        <v>0</v>
      </c>
      <c r="W67" s="63">
        <f>IF(E67="East", IF(C67="Decentral",D67*'Connecting shares (%)'!$M$16*(F67+H67+J67)/(F67+H67+J67+L67+N67+P67),0),0)</f>
        <v>0</v>
      </c>
      <c r="X67" s="61">
        <f>IF(E67="East", IF(C67="Central",('Connecting shares (%)'!$F$5/100*L67+'Connecting shares (%)'!$G$5/100*N67+'Connecting shares (%)'!$H$5/100*P67)/1000000,0),0)</f>
        <v>0</v>
      </c>
      <c r="Y67" s="63">
        <f>IF(E67="East", IF(C67="Central",D67*'Connecting shares (%)'!$M$16*(L67+N67+P67)/(F67+H67+J67+L67+N67+P67),0),0)</f>
        <v>0</v>
      </c>
      <c r="Z67" s="1">
        <f>IF(E67="East", IF(C67="Decentral",('Connecting shares (%)'!$F$9/100*L67+'Connecting shares (%)'!$G$9/100*N67+'Connecting shares (%)'!$H$9/100*P67)/1000000,0),0)</f>
        <v>0</v>
      </c>
      <c r="AA67" s="63">
        <f>IF(E67="East", IF(C67="Decentral",D67*'Connecting shares (%)'!$M$16*(L67+N67+P67)/(F67+H67+J67+L67+N67+P67),0),0)</f>
        <v>0</v>
      </c>
      <c r="AB67" s="61">
        <f>IF(E67="West", IF(C67="Central",('Connecting shares (%)'!$F$11/100*F67+'Connecting shares (%)'!$G$11/100*H67+'Connecting shares (%)'!$H$11/100*J67)/1000000,0),0)</f>
        <v>0</v>
      </c>
      <c r="AC67" s="64">
        <f>IF(E67="west", IF(C67="Central",D67*'Connecting shares (%)'!$M$16*(F67+H67+J67)/(F67+H67+J67+L67+N67+P67),0),0)</f>
        <v>0</v>
      </c>
      <c r="AD67" s="61">
        <f>IF(E67="West", IF(C67="Decentral",('Connecting shares (%)'!$F$15/100*F67+'Connecting shares (%)'!$G$15/100*H67+'Connecting shares (%)'!$H$15/100*J67)/1000000,0),0)</f>
        <v>1.06063459</v>
      </c>
      <c r="AE67" s="63">
        <f>IF(E67="west", IF(C67="Decentral",D67*'Connecting shares (%)'!$M$16*(F67+H67+J67)/(F67+H67+J67+L67+N67+P67),0),0)</f>
        <v>7.8566171946229604</v>
      </c>
      <c r="AF67" s="61">
        <f>IF(E67="West", IF(C67="Central",('Connecting shares (%)'!$F$13/100*L67+'Connecting shares (%)'!$G$13/100*N67+'Connecting shares (%)'!$H$13/100*P67)/1000000,0),0)</f>
        <v>0</v>
      </c>
      <c r="AG67" s="63">
        <f>IF(E67="west", IF(C67="Central",D67*'Connecting shares (%)'!$M$16*(L67+N67+P67)/(F67+H67+J67+L67+N67+P67),0),0)</f>
        <v>0</v>
      </c>
      <c r="AH67" s="1">
        <f>IF(E67="West", IF(C67="Decentral",('Connecting shares (%)'!$F$17/100*L67+'Connecting shares (%)'!$G$17/100*N67+'Connecting shares (%)'!$H$17/100*P67)/1000000,0),0)</f>
        <v>0</v>
      </c>
      <c r="AI67" s="63">
        <f>IF(E67="west", IF(C67="Decentral",D67*'Connecting shares (%)'!$M$16*(L67+N67+P67)/(F67+H67+J67+L67+N67+P67),0),0)</f>
        <v>0</v>
      </c>
      <c r="AK67" s="1">
        <f t="shared" si="8"/>
        <v>0</v>
      </c>
      <c r="AL67" s="1">
        <f t="shared" si="9"/>
        <v>0</v>
      </c>
      <c r="AM67" s="1">
        <f t="shared" si="10"/>
        <v>0</v>
      </c>
      <c r="AN67" s="1">
        <f t="shared" si="11"/>
        <v>0</v>
      </c>
      <c r="AO67" s="1">
        <f t="shared" si="12"/>
        <v>0</v>
      </c>
      <c r="AP67" s="1">
        <f t="shared" si="13"/>
        <v>0</v>
      </c>
      <c r="AQ67" s="1">
        <f t="shared" si="14"/>
        <v>1.06063459</v>
      </c>
      <c r="AR67" s="1">
        <f t="shared" si="15"/>
        <v>7.8566171946229604</v>
      </c>
    </row>
    <row r="68" spans="1:44">
      <c r="A68" s="1">
        <v>67</v>
      </c>
      <c r="B68" s="1" t="s">
        <v>688</v>
      </c>
      <c r="C68" s="1" t="s">
        <v>21</v>
      </c>
      <c r="D68" s="1">
        <v>1.01553316350833</v>
      </c>
      <c r="E68" s="1" t="s">
        <v>24</v>
      </c>
      <c r="F68" s="1">
        <v>8324453.1299999896</v>
      </c>
      <c r="G68" s="1">
        <v>396</v>
      </c>
      <c r="H68" s="1">
        <v>54579.529999999897</v>
      </c>
      <c r="I68" s="1">
        <v>1</v>
      </c>
      <c r="J68" s="1">
        <v>0</v>
      </c>
      <c r="K68" s="1">
        <v>0</v>
      </c>
      <c r="L68" s="1">
        <v>1349732.9199999899</v>
      </c>
      <c r="M68" s="1">
        <v>151</v>
      </c>
      <c r="N68" s="1">
        <v>55546.44</v>
      </c>
      <c r="O68" s="1">
        <v>1</v>
      </c>
      <c r="P68" s="1">
        <v>472308.65999999898</v>
      </c>
      <c r="Q68" s="1">
        <v>1</v>
      </c>
      <c r="R68" s="1">
        <v>11275.4847218451</v>
      </c>
      <c r="S68" s="1">
        <v>1015533.16350833</v>
      </c>
      <c r="T68" s="61">
        <f>IF(E68="East", IF(C68="Central",('Connecting shares (%)'!$F$3/100*F68+'Connecting shares (%)'!$G$3/100*H68+'Connecting shares (%)'!$H$3/100*J68)/1000000,0),0)</f>
        <v>0</v>
      </c>
      <c r="U68" s="61">
        <f>IF(E68="East", IF(C68="Central",D68*'Connecting shares (%)'!$M$16*(F68+H68+J68)/(F68+H68+J68+L68+N68+P68),0),0)</f>
        <v>0</v>
      </c>
      <c r="V68" s="61">
        <f>IF(E68="East", IF(C68="Decentral",('Connecting shares (%)'!$F$7/100*F68+'Connecting shares (%)'!$G$7/100*H68+'Connecting shares (%)'!$H$7/100*J68)/1000000,0),0)</f>
        <v>8.3790326599999894</v>
      </c>
      <c r="W68" s="63">
        <f>IF(E68="East", IF(C68="Decentral",D68*'Connecting shares (%)'!$M$16*(F68+H68+J68)/(F68+H68+J68+L68+N68+P68),0),0)</f>
        <v>16.592571393308901</v>
      </c>
      <c r="X68" s="61">
        <f>IF(E68="East", IF(C68="Central",('Connecting shares (%)'!$F$5/100*L68+'Connecting shares (%)'!$G$5/100*N68+'Connecting shares (%)'!$H$5/100*P68)/1000000,0),0)</f>
        <v>0</v>
      </c>
      <c r="Y68" s="63">
        <f>IF(E68="East", IF(C68="Central",D68*'Connecting shares (%)'!$M$16*(L68+N68+P68)/(F68+H68+J68+L68+N68+P68),0),0)</f>
        <v>0</v>
      </c>
      <c r="Z68" s="1">
        <f>IF(E68="East", IF(C68="Decentral",('Connecting shares (%)'!$F$9/100*L68+'Connecting shares (%)'!$G$9/100*N68+'Connecting shares (%)'!$H$9/100*P68)/1000000,0),0)</f>
        <v>1.8775880199999888</v>
      </c>
      <c r="AA68" s="63">
        <f>IF(E68="East", IF(C68="Decentral",D68*'Connecting shares (%)'!$M$16*(L68+N68+P68)/(F68+H68+J68+L68+N68+P68),0),0)</f>
        <v>3.7180918768576987</v>
      </c>
      <c r="AB68" s="61">
        <f>IF(E68="West", IF(C68="Central",('Connecting shares (%)'!$F$11/100*F68+'Connecting shares (%)'!$G$11/100*H68+'Connecting shares (%)'!$H$11/100*J68)/1000000,0),0)</f>
        <v>0</v>
      </c>
      <c r="AC68" s="64">
        <f>IF(E68="west", IF(C68="Central",D68*'Connecting shares (%)'!$M$16*(F68+H68+J68)/(F68+H68+J68+L68+N68+P68),0),0)</f>
        <v>0</v>
      </c>
      <c r="AD68" s="61">
        <f>IF(E68="West", IF(C68="Decentral",('Connecting shares (%)'!$F$15/100*F68+'Connecting shares (%)'!$G$15/100*H68+'Connecting shares (%)'!$H$15/100*J68)/1000000,0),0)</f>
        <v>0</v>
      </c>
      <c r="AE68" s="63">
        <f>IF(E68="west", IF(C68="Decentral",D68*'Connecting shares (%)'!$M$16*(F68+H68+J68)/(F68+H68+J68+L68+N68+P68),0),0)</f>
        <v>0</v>
      </c>
      <c r="AF68" s="61">
        <f>IF(E68="West", IF(C68="Central",('Connecting shares (%)'!$F$13/100*L68+'Connecting shares (%)'!$G$13/100*N68+'Connecting shares (%)'!$H$13/100*P68)/1000000,0),0)</f>
        <v>0</v>
      </c>
      <c r="AG68" s="63">
        <f>IF(E68="west", IF(C68="Central",D68*'Connecting shares (%)'!$M$16*(L68+N68+P68)/(F68+H68+J68+L68+N68+P68),0),0)</f>
        <v>0</v>
      </c>
      <c r="AH68" s="1">
        <f>IF(E68="West", IF(C68="Decentral",('Connecting shares (%)'!$F$17/100*L68+'Connecting shares (%)'!$G$17/100*N68+'Connecting shares (%)'!$H$17/100*P68)/1000000,0),0)</f>
        <v>0</v>
      </c>
      <c r="AI68" s="63">
        <f>IF(E68="west", IF(C68="Decentral",D68*'Connecting shares (%)'!$M$16*(L68+N68+P68)/(F68+H68+J68+L68+N68+P68),0),0)</f>
        <v>0</v>
      </c>
      <c r="AK68" s="1">
        <f t="shared" si="8"/>
        <v>0</v>
      </c>
      <c r="AL68" s="1">
        <f t="shared" si="9"/>
        <v>0</v>
      </c>
      <c r="AM68" s="1">
        <f t="shared" si="10"/>
        <v>10.256620679999978</v>
      </c>
      <c r="AN68" s="1">
        <f t="shared" si="11"/>
        <v>20.3106632701666</v>
      </c>
      <c r="AO68" s="1">
        <f t="shared" si="12"/>
        <v>0</v>
      </c>
      <c r="AP68" s="1">
        <f t="shared" si="13"/>
        <v>0</v>
      </c>
      <c r="AQ68" s="1">
        <f t="shared" si="14"/>
        <v>0</v>
      </c>
      <c r="AR68" s="1">
        <f t="shared" si="15"/>
        <v>0</v>
      </c>
    </row>
    <row r="69" spans="1:44">
      <c r="A69" s="1">
        <v>68</v>
      </c>
      <c r="B69" s="1" t="s">
        <v>348</v>
      </c>
      <c r="C69" s="1" t="s">
        <v>21</v>
      </c>
      <c r="D69" s="1">
        <v>0.40198068300905099</v>
      </c>
      <c r="E69" s="1" t="s">
        <v>23</v>
      </c>
      <c r="F69" s="1">
        <v>837696.41999999899</v>
      </c>
      <c r="G69" s="1">
        <v>51</v>
      </c>
      <c r="H69" s="1">
        <v>0</v>
      </c>
      <c r="I69" s="1">
        <v>0</v>
      </c>
      <c r="J69" s="1">
        <v>0</v>
      </c>
      <c r="K69" s="1">
        <v>0</v>
      </c>
      <c r="L69" s="1">
        <v>63079.5799999999</v>
      </c>
      <c r="M69" s="1">
        <v>5</v>
      </c>
      <c r="N69" s="1">
        <v>0</v>
      </c>
      <c r="O69" s="1">
        <v>0</v>
      </c>
      <c r="P69" s="1">
        <v>0</v>
      </c>
      <c r="Q69" s="1">
        <v>0</v>
      </c>
      <c r="R69" s="1">
        <v>12377.470123863501</v>
      </c>
      <c r="S69" s="1">
        <v>401980.68300904997</v>
      </c>
      <c r="T69" s="61">
        <f>IF(E69="East", IF(C69="Central",('Connecting shares (%)'!$F$3/100*F69+'Connecting shares (%)'!$G$3/100*H69+'Connecting shares (%)'!$H$3/100*J69)/1000000,0),0)</f>
        <v>0</v>
      </c>
      <c r="U69" s="61">
        <f>IF(E69="East", IF(C69="Central",D69*'Connecting shares (%)'!$M$16*(F69+H69+J69)/(F69+H69+J69+L69+N69+P69),0),0)</f>
        <v>0</v>
      </c>
      <c r="V69" s="61">
        <f>IF(E69="East", IF(C69="Decentral",('Connecting shares (%)'!$F$7/100*F69+'Connecting shares (%)'!$G$7/100*H69+'Connecting shares (%)'!$H$7/100*J69)/1000000,0),0)</f>
        <v>0</v>
      </c>
      <c r="W69" s="63">
        <f>IF(E69="East", IF(C69="Decentral",D69*'Connecting shares (%)'!$M$16*(F69+H69+J69)/(F69+H69+J69+L69+N69+P69),0),0)</f>
        <v>0</v>
      </c>
      <c r="X69" s="61">
        <f>IF(E69="East", IF(C69="Central",('Connecting shares (%)'!$F$5/100*L69+'Connecting shares (%)'!$G$5/100*N69+'Connecting shares (%)'!$H$5/100*P69)/1000000,0),0)</f>
        <v>0</v>
      </c>
      <c r="Y69" s="63">
        <f>IF(E69="East", IF(C69="Central",D69*'Connecting shares (%)'!$M$16*(L69+N69+P69)/(F69+H69+J69+L69+N69+P69),0),0)</f>
        <v>0</v>
      </c>
      <c r="Z69" s="1">
        <f>IF(E69="East", IF(C69="Decentral",('Connecting shares (%)'!$F$9/100*L69+'Connecting shares (%)'!$G$9/100*N69+'Connecting shares (%)'!$H$9/100*P69)/1000000,0),0)</f>
        <v>0</v>
      </c>
      <c r="AA69" s="63">
        <f>IF(E69="East", IF(C69="Decentral",D69*'Connecting shares (%)'!$M$16*(L69+N69+P69)/(F69+H69+J69+L69+N69+P69),0),0)</f>
        <v>0</v>
      </c>
      <c r="AB69" s="61">
        <f>IF(E69="West", IF(C69="Central",('Connecting shares (%)'!$F$11/100*F69+'Connecting shares (%)'!$G$11/100*H69+'Connecting shares (%)'!$H$11/100*J69)/1000000,0),0)</f>
        <v>0</v>
      </c>
      <c r="AC69" s="64">
        <f>IF(E69="west", IF(C69="Central",D69*'Connecting shares (%)'!$M$16*(F69+H69+J69)/(F69+H69+J69+L69+N69+P69),0),0)</f>
        <v>0</v>
      </c>
      <c r="AD69" s="61">
        <f>IF(E69="West", IF(C69="Decentral",('Connecting shares (%)'!$F$15/100*F69+'Connecting shares (%)'!$G$15/100*H69+'Connecting shares (%)'!$H$15/100*J69)/1000000,0),0)</f>
        <v>0.837696419999999</v>
      </c>
      <c r="AE69" s="63">
        <f>IF(E69="west", IF(C69="Decentral",D69*'Connecting shares (%)'!$M$16*(F69+H69+J69)/(F69+H69+J69+L69+N69+P69),0),0)</f>
        <v>7.4766152532002828</v>
      </c>
      <c r="AF69" s="61">
        <f>IF(E69="West", IF(C69="Central",('Connecting shares (%)'!$F$13/100*L69+'Connecting shares (%)'!$G$13/100*N69+'Connecting shares (%)'!$H$13/100*P69)/1000000,0),0)</f>
        <v>0</v>
      </c>
      <c r="AG69" s="63">
        <f>IF(E69="west", IF(C69="Central",D69*'Connecting shares (%)'!$M$16*(L69+N69+P69)/(F69+H69+J69+L69+N69+P69),0),0)</f>
        <v>0</v>
      </c>
      <c r="AH69" s="1">
        <f>IF(E69="West", IF(C69="Decentral",('Connecting shares (%)'!$F$17/100*L69+'Connecting shares (%)'!$G$17/100*N69+'Connecting shares (%)'!$H$17/100*P69)/1000000,0),0)</f>
        <v>6.3079579999999899E-2</v>
      </c>
      <c r="AI69" s="63">
        <f>IF(E69="west", IF(C69="Decentral",D69*'Connecting shares (%)'!$M$16*(L69+N69+P69)/(F69+H69+J69+L69+N69+P69),0),0)</f>
        <v>0.56299840698073811</v>
      </c>
      <c r="AK69" s="1">
        <f t="shared" si="8"/>
        <v>0</v>
      </c>
      <c r="AL69" s="1">
        <f t="shared" si="9"/>
        <v>0</v>
      </c>
      <c r="AM69" s="1">
        <f t="shared" si="10"/>
        <v>0</v>
      </c>
      <c r="AN69" s="1">
        <f t="shared" si="11"/>
        <v>0</v>
      </c>
      <c r="AO69" s="1">
        <f t="shared" si="12"/>
        <v>0</v>
      </c>
      <c r="AP69" s="1">
        <f t="shared" si="13"/>
        <v>0</v>
      </c>
      <c r="AQ69" s="1">
        <f t="shared" si="14"/>
        <v>0.90077599999999891</v>
      </c>
      <c r="AR69" s="1">
        <f t="shared" si="15"/>
        <v>8.0396136601810202</v>
      </c>
    </row>
    <row r="70" spans="1:44">
      <c r="A70" s="1">
        <v>69</v>
      </c>
      <c r="B70" s="1" t="s">
        <v>626</v>
      </c>
      <c r="C70" s="1" t="s">
        <v>21</v>
      </c>
      <c r="D70" s="1">
        <v>0.15262848482209801</v>
      </c>
      <c r="E70" s="1" t="s">
        <v>24</v>
      </c>
      <c r="F70" s="1">
        <v>112370.38</v>
      </c>
      <c r="G70" s="1">
        <v>6</v>
      </c>
      <c r="H70" s="1">
        <v>275585.57</v>
      </c>
      <c r="I70" s="1">
        <v>2</v>
      </c>
      <c r="J70" s="1">
        <v>0</v>
      </c>
      <c r="K70" s="1">
        <v>0</v>
      </c>
      <c r="L70" s="1">
        <v>21799.5999999999</v>
      </c>
      <c r="M70" s="1">
        <v>1</v>
      </c>
      <c r="N70" s="1">
        <v>0</v>
      </c>
      <c r="O70" s="1">
        <v>0</v>
      </c>
      <c r="P70" s="1">
        <v>0</v>
      </c>
      <c r="Q70" s="1">
        <v>0</v>
      </c>
      <c r="R70" s="1">
        <v>4842.0886114109699</v>
      </c>
      <c r="S70" s="1">
        <v>152628.484822097</v>
      </c>
      <c r="T70" s="61">
        <f>IF(E70="East", IF(C70="Central",('Connecting shares (%)'!$F$3/100*F70+'Connecting shares (%)'!$G$3/100*H70+'Connecting shares (%)'!$H$3/100*J70)/1000000,0),0)</f>
        <v>0</v>
      </c>
      <c r="U70" s="61">
        <f>IF(E70="East", IF(C70="Central",D70*'Connecting shares (%)'!$M$16*(F70+H70+J70)/(F70+H70+J70+L70+N70+P70),0),0)</f>
        <v>0</v>
      </c>
      <c r="V70" s="61">
        <f>IF(E70="East", IF(C70="Decentral",('Connecting shares (%)'!$F$7/100*F70+'Connecting shares (%)'!$G$7/100*H70+'Connecting shares (%)'!$H$7/100*J70)/1000000,0),0)</f>
        <v>0.38795594999999999</v>
      </c>
      <c r="W70" s="63">
        <f>IF(E70="East", IF(C70="Decentral",D70*'Connecting shares (%)'!$M$16*(F70+H70+J70)/(F70+H70+J70+L70+N70+P70),0),0)</f>
        <v>2.8901684834393397</v>
      </c>
      <c r="X70" s="61">
        <f>IF(E70="East", IF(C70="Central",('Connecting shares (%)'!$F$5/100*L70+'Connecting shares (%)'!$G$5/100*N70+'Connecting shares (%)'!$H$5/100*P70)/1000000,0),0)</f>
        <v>0</v>
      </c>
      <c r="Y70" s="63">
        <f>IF(E70="East", IF(C70="Central",D70*'Connecting shares (%)'!$M$16*(L70+N70+P70)/(F70+H70+J70+L70+N70+P70),0),0)</f>
        <v>0</v>
      </c>
      <c r="Z70" s="1">
        <f>IF(E70="East", IF(C70="Decentral",('Connecting shares (%)'!$F$9/100*L70+'Connecting shares (%)'!$G$9/100*N70+'Connecting shares (%)'!$H$9/100*P70)/1000000,0),0)</f>
        <v>2.1799599999999902E-2</v>
      </c>
      <c r="AA70" s="63">
        <f>IF(E70="East", IF(C70="Decentral",D70*'Connecting shares (%)'!$M$16*(L70+N70+P70)/(F70+H70+J70+L70+N70+P70),0),0)</f>
        <v>0.16240121300262036</v>
      </c>
      <c r="AB70" s="61">
        <f>IF(E70="West", IF(C70="Central",('Connecting shares (%)'!$F$11/100*F70+'Connecting shares (%)'!$G$11/100*H70+'Connecting shares (%)'!$H$11/100*J70)/1000000,0),0)</f>
        <v>0</v>
      </c>
      <c r="AC70" s="64">
        <f>IF(E70="west", IF(C70="Central",D70*'Connecting shares (%)'!$M$16*(F70+H70+J70)/(F70+H70+J70+L70+N70+P70),0),0)</f>
        <v>0</v>
      </c>
      <c r="AD70" s="61">
        <f>IF(E70="West", IF(C70="Decentral",('Connecting shares (%)'!$F$15/100*F70+'Connecting shares (%)'!$G$15/100*H70+'Connecting shares (%)'!$H$15/100*J70)/1000000,0),0)</f>
        <v>0</v>
      </c>
      <c r="AE70" s="63">
        <f>IF(E70="west", IF(C70="Decentral",D70*'Connecting shares (%)'!$M$16*(F70+H70+J70)/(F70+H70+J70+L70+N70+P70),0),0)</f>
        <v>0</v>
      </c>
      <c r="AF70" s="61">
        <f>IF(E70="West", IF(C70="Central",('Connecting shares (%)'!$F$13/100*L70+'Connecting shares (%)'!$G$13/100*N70+'Connecting shares (%)'!$H$13/100*P70)/1000000,0),0)</f>
        <v>0</v>
      </c>
      <c r="AG70" s="63">
        <f>IF(E70="west", IF(C70="Central",D70*'Connecting shares (%)'!$M$16*(L70+N70+P70)/(F70+H70+J70+L70+N70+P70),0),0)</f>
        <v>0</v>
      </c>
      <c r="AH70" s="1">
        <f>IF(E70="West", IF(C70="Decentral",('Connecting shares (%)'!$F$17/100*L70+'Connecting shares (%)'!$G$17/100*N70+'Connecting shares (%)'!$H$17/100*P70)/1000000,0),0)</f>
        <v>0</v>
      </c>
      <c r="AI70" s="63">
        <f>IF(E70="west", IF(C70="Decentral",D70*'Connecting shares (%)'!$M$16*(L70+N70+P70)/(F70+H70+J70+L70+N70+P70),0),0)</f>
        <v>0</v>
      </c>
      <c r="AK70" s="1">
        <f t="shared" si="8"/>
        <v>0</v>
      </c>
      <c r="AL70" s="1">
        <f t="shared" si="9"/>
        <v>0</v>
      </c>
      <c r="AM70" s="1">
        <f t="shared" si="10"/>
        <v>0.40975554999999991</v>
      </c>
      <c r="AN70" s="1">
        <f t="shared" si="11"/>
        <v>3.0525696964419602</v>
      </c>
      <c r="AO70" s="1">
        <f t="shared" si="12"/>
        <v>0</v>
      </c>
      <c r="AP70" s="1">
        <f t="shared" si="13"/>
        <v>0</v>
      </c>
      <c r="AQ70" s="1">
        <f t="shared" si="14"/>
        <v>0</v>
      </c>
      <c r="AR70" s="1">
        <f t="shared" si="15"/>
        <v>0</v>
      </c>
    </row>
    <row r="71" spans="1:44">
      <c r="A71" s="1">
        <v>70</v>
      </c>
      <c r="B71" s="1" t="s">
        <v>344</v>
      </c>
      <c r="C71" s="1" t="s">
        <v>21</v>
      </c>
      <c r="D71" s="1">
        <v>0.477199408385729</v>
      </c>
      <c r="E71" s="1" t="s">
        <v>23</v>
      </c>
      <c r="F71" s="1">
        <v>588681.11999999895</v>
      </c>
      <c r="G71" s="1">
        <v>36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14816.624184574601</v>
      </c>
      <c r="S71" s="1">
        <v>477199.40838572901</v>
      </c>
      <c r="T71" s="61">
        <f>IF(E71="East", IF(C71="Central",('Connecting shares (%)'!$F$3/100*F71+'Connecting shares (%)'!$G$3/100*H71+'Connecting shares (%)'!$H$3/100*J71)/1000000,0),0)</f>
        <v>0</v>
      </c>
      <c r="U71" s="61">
        <f>IF(E71="East", IF(C71="Central",D71*'Connecting shares (%)'!$M$16*(F71+H71+J71)/(F71+H71+J71+L71+N71+P71),0),0)</f>
        <v>0</v>
      </c>
      <c r="V71" s="61">
        <f>IF(E71="East", IF(C71="Decentral",('Connecting shares (%)'!$F$7/100*F71+'Connecting shares (%)'!$G$7/100*H71+'Connecting shares (%)'!$H$7/100*J71)/1000000,0),0)</f>
        <v>0</v>
      </c>
      <c r="W71" s="63">
        <f>IF(E71="East", IF(C71="Decentral",D71*'Connecting shares (%)'!$M$16*(F71+H71+J71)/(F71+H71+J71+L71+N71+P71),0),0)</f>
        <v>0</v>
      </c>
      <c r="X71" s="61">
        <f>IF(E71="East", IF(C71="Central",('Connecting shares (%)'!$F$5/100*L71+'Connecting shares (%)'!$G$5/100*N71+'Connecting shares (%)'!$H$5/100*P71)/1000000,0),0)</f>
        <v>0</v>
      </c>
      <c r="Y71" s="63">
        <f>IF(E71="East", IF(C71="Central",D71*'Connecting shares (%)'!$M$16*(L71+N71+P71)/(F71+H71+J71+L71+N71+P71),0),0)</f>
        <v>0</v>
      </c>
      <c r="Z71" s="1">
        <f>IF(E71="East", IF(C71="Decentral",('Connecting shares (%)'!$F$9/100*L71+'Connecting shares (%)'!$G$9/100*N71+'Connecting shares (%)'!$H$9/100*P71)/1000000,0),0)</f>
        <v>0</v>
      </c>
      <c r="AA71" s="63">
        <f>IF(E71="East", IF(C71="Decentral",D71*'Connecting shares (%)'!$M$16*(L71+N71+P71)/(F71+H71+J71+L71+N71+P71),0),0)</f>
        <v>0</v>
      </c>
      <c r="AB71" s="61">
        <f>IF(E71="West", IF(C71="Central",('Connecting shares (%)'!$F$11/100*F71+'Connecting shares (%)'!$G$11/100*H71+'Connecting shares (%)'!$H$11/100*J71)/1000000,0),0)</f>
        <v>0</v>
      </c>
      <c r="AC71" s="64">
        <f>IF(E71="west", IF(C71="Central",D71*'Connecting shares (%)'!$M$16*(F71+H71+J71)/(F71+H71+J71+L71+N71+P71),0),0)</f>
        <v>0</v>
      </c>
      <c r="AD71" s="61">
        <f>IF(E71="West", IF(C71="Decentral",('Connecting shares (%)'!$F$15/100*F71+'Connecting shares (%)'!$G$15/100*H71+'Connecting shares (%)'!$H$15/100*J71)/1000000,0),0)</f>
        <v>0.58868111999999895</v>
      </c>
      <c r="AE71" s="63">
        <f>IF(E71="west", IF(C71="Decentral",D71*'Connecting shares (%)'!$M$16*(F71+H71+J71)/(F71+H71+J71+L71+N71+P71),0),0)</f>
        <v>9.5439881677145806</v>
      </c>
      <c r="AF71" s="61">
        <f>IF(E71="West", IF(C71="Central",('Connecting shares (%)'!$F$13/100*L71+'Connecting shares (%)'!$G$13/100*N71+'Connecting shares (%)'!$H$13/100*P71)/1000000,0),0)</f>
        <v>0</v>
      </c>
      <c r="AG71" s="63">
        <f>IF(E71="west", IF(C71="Central",D71*'Connecting shares (%)'!$M$16*(L71+N71+P71)/(F71+H71+J71+L71+N71+P71),0),0)</f>
        <v>0</v>
      </c>
      <c r="AH71" s="1">
        <f>IF(E71="West", IF(C71="Decentral",('Connecting shares (%)'!$F$17/100*L71+'Connecting shares (%)'!$G$17/100*N71+'Connecting shares (%)'!$H$17/100*P71)/1000000,0),0)</f>
        <v>0</v>
      </c>
      <c r="AI71" s="63">
        <f>IF(E71="west", IF(C71="Decentral",D71*'Connecting shares (%)'!$M$16*(L71+N71+P71)/(F71+H71+J71+L71+N71+P71),0),0)</f>
        <v>0</v>
      </c>
      <c r="AK71" s="1">
        <f t="shared" si="8"/>
        <v>0</v>
      </c>
      <c r="AL71" s="1">
        <f t="shared" si="9"/>
        <v>0</v>
      </c>
      <c r="AM71" s="1">
        <f t="shared" si="10"/>
        <v>0</v>
      </c>
      <c r="AN71" s="1">
        <f t="shared" si="11"/>
        <v>0</v>
      </c>
      <c r="AO71" s="1">
        <f t="shared" si="12"/>
        <v>0</v>
      </c>
      <c r="AP71" s="1">
        <f t="shared" si="13"/>
        <v>0</v>
      </c>
      <c r="AQ71" s="1">
        <f t="shared" si="14"/>
        <v>0.58868111999999895</v>
      </c>
      <c r="AR71" s="1">
        <f t="shared" si="15"/>
        <v>9.5439881677145806</v>
      </c>
    </row>
    <row r="72" spans="1:44">
      <c r="A72" s="1">
        <v>71</v>
      </c>
      <c r="B72" s="1" t="s">
        <v>565</v>
      </c>
      <c r="C72" s="1" t="s">
        <v>21</v>
      </c>
      <c r="D72" s="1">
        <v>0.83005333118325098</v>
      </c>
      <c r="E72" s="1" t="s">
        <v>23</v>
      </c>
      <c r="F72" s="1">
        <v>1751532.12</v>
      </c>
      <c r="G72" s="1">
        <v>107</v>
      </c>
      <c r="H72" s="1">
        <v>50579.93</v>
      </c>
      <c r="I72" s="1">
        <v>1</v>
      </c>
      <c r="J72" s="1">
        <v>0</v>
      </c>
      <c r="K72" s="1">
        <v>0</v>
      </c>
      <c r="L72" s="1">
        <v>71508.52</v>
      </c>
      <c r="M72" s="1">
        <v>4</v>
      </c>
      <c r="N72" s="1">
        <v>0</v>
      </c>
      <c r="O72" s="1">
        <v>0</v>
      </c>
      <c r="P72" s="1">
        <v>0</v>
      </c>
      <c r="Q72" s="1">
        <v>0</v>
      </c>
      <c r="R72" s="1">
        <v>17044.6773392016</v>
      </c>
      <c r="S72" s="1">
        <v>830053.33118324995</v>
      </c>
      <c r="T72" s="61">
        <f>IF(E72="East", IF(C72="Central",('Connecting shares (%)'!$F$3/100*F72+'Connecting shares (%)'!$G$3/100*H72+'Connecting shares (%)'!$H$3/100*J72)/1000000,0),0)</f>
        <v>0</v>
      </c>
      <c r="U72" s="61">
        <f>IF(E72="East", IF(C72="Central",D72*'Connecting shares (%)'!$M$16*(F72+H72+J72)/(F72+H72+J72+L72+N72+P72),0),0)</f>
        <v>0</v>
      </c>
      <c r="V72" s="61">
        <f>IF(E72="East", IF(C72="Decentral",('Connecting shares (%)'!$F$7/100*F72+'Connecting shares (%)'!$G$7/100*H72+'Connecting shares (%)'!$H$7/100*J72)/1000000,0),0)</f>
        <v>0</v>
      </c>
      <c r="W72" s="63">
        <f>IF(E72="East", IF(C72="Decentral",D72*'Connecting shares (%)'!$M$16*(F72+H72+J72)/(F72+H72+J72+L72+N72+P72),0),0)</f>
        <v>0</v>
      </c>
      <c r="X72" s="61">
        <f>IF(E72="East", IF(C72="Central",('Connecting shares (%)'!$F$5/100*L72+'Connecting shares (%)'!$G$5/100*N72+'Connecting shares (%)'!$H$5/100*P72)/1000000,0),0)</f>
        <v>0</v>
      </c>
      <c r="Y72" s="63">
        <f>IF(E72="East", IF(C72="Central",D72*'Connecting shares (%)'!$M$16*(L72+N72+P72)/(F72+H72+J72+L72+N72+P72),0),0)</f>
        <v>0</v>
      </c>
      <c r="Z72" s="1">
        <f>IF(E72="East", IF(C72="Decentral",('Connecting shares (%)'!$F$9/100*L72+'Connecting shares (%)'!$G$9/100*N72+'Connecting shares (%)'!$H$9/100*P72)/1000000,0),0)</f>
        <v>0</v>
      </c>
      <c r="AA72" s="63">
        <f>IF(E72="East", IF(C72="Decentral",D72*'Connecting shares (%)'!$M$16*(L72+N72+P72)/(F72+H72+J72+L72+N72+P72),0),0)</f>
        <v>0</v>
      </c>
      <c r="AB72" s="61">
        <f>IF(E72="West", IF(C72="Central",('Connecting shares (%)'!$F$11/100*F72+'Connecting shares (%)'!$G$11/100*H72+'Connecting shares (%)'!$H$11/100*J72)/1000000,0),0)</f>
        <v>0</v>
      </c>
      <c r="AC72" s="64">
        <f>IF(E72="west", IF(C72="Central",D72*'Connecting shares (%)'!$M$16*(F72+H72+J72)/(F72+H72+J72+L72+N72+P72),0),0)</f>
        <v>0</v>
      </c>
      <c r="AD72" s="61">
        <f>IF(E72="West", IF(C72="Decentral",('Connecting shares (%)'!$F$15/100*F72+'Connecting shares (%)'!$G$15/100*H72+'Connecting shares (%)'!$H$15/100*J72)/1000000,0),0)</f>
        <v>1.8021120500000001</v>
      </c>
      <c r="AE72" s="63">
        <f>IF(E72="west", IF(C72="Decentral",D72*'Connecting shares (%)'!$M$16*(F72+H72+J72)/(F72+H72+J72+L72+N72+P72),0),0)</f>
        <v>15.967471047438142</v>
      </c>
      <c r="AF72" s="61">
        <f>IF(E72="West", IF(C72="Central",('Connecting shares (%)'!$F$13/100*L72+'Connecting shares (%)'!$G$13/100*N72+'Connecting shares (%)'!$H$13/100*P72)/1000000,0),0)</f>
        <v>0</v>
      </c>
      <c r="AG72" s="63">
        <f>IF(E72="west", IF(C72="Central",D72*'Connecting shares (%)'!$M$16*(L72+N72+P72)/(F72+H72+J72+L72+N72+P72),0),0)</f>
        <v>0</v>
      </c>
      <c r="AH72" s="1">
        <f>IF(E72="West", IF(C72="Decentral",('Connecting shares (%)'!$F$17/100*L72+'Connecting shares (%)'!$G$17/100*N72+'Connecting shares (%)'!$H$17/100*P72)/1000000,0),0)</f>
        <v>7.1508520000000006E-2</v>
      </c>
      <c r="AI72" s="63">
        <f>IF(E72="west", IF(C72="Decentral",D72*'Connecting shares (%)'!$M$16*(L72+N72+P72)/(F72+H72+J72+L72+N72+P72),0),0)</f>
        <v>0.63359557622687857</v>
      </c>
      <c r="AK72" s="1">
        <f t="shared" si="8"/>
        <v>0</v>
      </c>
      <c r="AL72" s="1">
        <f t="shared" si="9"/>
        <v>0</v>
      </c>
      <c r="AM72" s="1">
        <f t="shared" si="10"/>
        <v>0</v>
      </c>
      <c r="AN72" s="1">
        <f t="shared" si="11"/>
        <v>0</v>
      </c>
      <c r="AO72" s="1">
        <f t="shared" si="12"/>
        <v>0</v>
      </c>
      <c r="AP72" s="1">
        <f t="shared" si="13"/>
        <v>0</v>
      </c>
      <c r="AQ72" s="1">
        <f t="shared" si="14"/>
        <v>1.8736205700000002</v>
      </c>
      <c r="AR72" s="1">
        <f t="shared" si="15"/>
        <v>16.60106662366502</v>
      </c>
    </row>
    <row r="73" spans="1:44">
      <c r="A73" s="1">
        <v>72</v>
      </c>
      <c r="B73" s="1" t="s">
        <v>560</v>
      </c>
      <c r="C73" s="1" t="s">
        <v>21</v>
      </c>
      <c r="D73" s="1">
        <v>0.303056088883636</v>
      </c>
      <c r="E73" s="1" t="s">
        <v>23</v>
      </c>
      <c r="F73" s="1">
        <v>396446.26</v>
      </c>
      <c r="G73" s="1">
        <v>27</v>
      </c>
      <c r="H73" s="1">
        <v>103854.07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11823.675098317701</v>
      </c>
      <c r="S73" s="1">
        <v>303056.088883636</v>
      </c>
      <c r="T73" s="61">
        <f>IF(E73="East", IF(C73="Central",('Connecting shares (%)'!$F$3/100*F73+'Connecting shares (%)'!$G$3/100*H73+'Connecting shares (%)'!$H$3/100*J73)/1000000,0),0)</f>
        <v>0</v>
      </c>
      <c r="U73" s="61">
        <f>IF(E73="East", IF(C73="Central",D73*'Connecting shares (%)'!$M$16*(F73+H73+J73)/(F73+H73+J73+L73+N73+P73),0),0)</f>
        <v>0</v>
      </c>
      <c r="V73" s="61">
        <f>IF(E73="East", IF(C73="Decentral",('Connecting shares (%)'!$F$7/100*F73+'Connecting shares (%)'!$G$7/100*H73+'Connecting shares (%)'!$H$7/100*J73)/1000000,0),0)</f>
        <v>0</v>
      </c>
      <c r="W73" s="63">
        <f>IF(E73="East", IF(C73="Decentral",D73*'Connecting shares (%)'!$M$16*(F73+H73+J73)/(F73+H73+J73+L73+N73+P73),0),0)</f>
        <v>0</v>
      </c>
      <c r="X73" s="61">
        <f>IF(E73="East", IF(C73="Central",('Connecting shares (%)'!$F$5/100*L73+'Connecting shares (%)'!$G$5/100*N73+'Connecting shares (%)'!$H$5/100*P73)/1000000,0),0)</f>
        <v>0</v>
      </c>
      <c r="Y73" s="63">
        <f>IF(E73="East", IF(C73="Central",D73*'Connecting shares (%)'!$M$16*(L73+N73+P73)/(F73+H73+J73+L73+N73+P73),0),0)</f>
        <v>0</v>
      </c>
      <c r="Z73" s="1">
        <f>IF(E73="East", IF(C73="Decentral",('Connecting shares (%)'!$F$9/100*L73+'Connecting shares (%)'!$G$9/100*N73+'Connecting shares (%)'!$H$9/100*P73)/1000000,0),0)</f>
        <v>0</v>
      </c>
      <c r="AA73" s="63">
        <f>IF(E73="East", IF(C73="Decentral",D73*'Connecting shares (%)'!$M$16*(L73+N73+P73)/(F73+H73+J73+L73+N73+P73),0),0)</f>
        <v>0</v>
      </c>
      <c r="AB73" s="61">
        <f>IF(E73="West", IF(C73="Central",('Connecting shares (%)'!$F$11/100*F73+'Connecting shares (%)'!$G$11/100*H73+'Connecting shares (%)'!$H$11/100*J73)/1000000,0),0)</f>
        <v>0</v>
      </c>
      <c r="AC73" s="64">
        <f>IF(E73="west", IF(C73="Central",D73*'Connecting shares (%)'!$M$16*(F73+H73+J73)/(F73+H73+J73+L73+N73+P73),0),0)</f>
        <v>0</v>
      </c>
      <c r="AD73" s="61">
        <f>IF(E73="West", IF(C73="Decentral",('Connecting shares (%)'!$F$15/100*F73+'Connecting shares (%)'!$G$15/100*H73+'Connecting shares (%)'!$H$15/100*J73)/1000000,0),0)</f>
        <v>0.50030033000000007</v>
      </c>
      <c r="AE73" s="63">
        <f>IF(E73="west", IF(C73="Decentral",D73*'Connecting shares (%)'!$M$16*(F73+H73+J73)/(F73+H73+J73+L73+N73+P73),0),0)</f>
        <v>6.06112177767272</v>
      </c>
      <c r="AF73" s="61">
        <f>IF(E73="West", IF(C73="Central",('Connecting shares (%)'!$F$13/100*L73+'Connecting shares (%)'!$G$13/100*N73+'Connecting shares (%)'!$H$13/100*P73)/1000000,0),0)</f>
        <v>0</v>
      </c>
      <c r="AG73" s="63">
        <f>IF(E73="west", IF(C73="Central",D73*'Connecting shares (%)'!$M$16*(L73+N73+P73)/(F73+H73+J73+L73+N73+P73),0),0)</f>
        <v>0</v>
      </c>
      <c r="AH73" s="1">
        <f>IF(E73="West", IF(C73="Decentral",('Connecting shares (%)'!$F$17/100*L73+'Connecting shares (%)'!$G$17/100*N73+'Connecting shares (%)'!$H$17/100*P73)/1000000,0),0)</f>
        <v>0</v>
      </c>
      <c r="AI73" s="63">
        <f>IF(E73="west", IF(C73="Decentral",D73*'Connecting shares (%)'!$M$16*(L73+N73+P73)/(F73+H73+J73+L73+N73+P73),0),0)</f>
        <v>0</v>
      </c>
      <c r="AK73" s="1">
        <f t="shared" si="8"/>
        <v>0</v>
      </c>
      <c r="AL73" s="1">
        <f t="shared" si="9"/>
        <v>0</v>
      </c>
      <c r="AM73" s="1">
        <f t="shared" si="10"/>
        <v>0</v>
      </c>
      <c r="AN73" s="1">
        <f t="shared" si="11"/>
        <v>0</v>
      </c>
      <c r="AO73" s="1">
        <f t="shared" si="12"/>
        <v>0</v>
      </c>
      <c r="AP73" s="1">
        <f t="shared" si="13"/>
        <v>0</v>
      </c>
      <c r="AQ73" s="1">
        <f t="shared" si="14"/>
        <v>0.50030033000000007</v>
      </c>
      <c r="AR73" s="1">
        <f t="shared" si="15"/>
        <v>6.06112177767272</v>
      </c>
    </row>
    <row r="74" spans="1:44">
      <c r="A74" s="1">
        <v>73</v>
      </c>
      <c r="B74" s="1" t="s">
        <v>775</v>
      </c>
      <c r="C74" s="1" t="s">
        <v>22</v>
      </c>
      <c r="D74" s="1">
        <v>0.66588428594544602</v>
      </c>
      <c r="E74" s="1" t="s">
        <v>23</v>
      </c>
      <c r="F74" s="1">
        <v>645284.73999999894</v>
      </c>
      <c r="G74" s="1">
        <v>39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20300.162100219601</v>
      </c>
      <c r="S74" s="1">
        <v>665884.285945446</v>
      </c>
      <c r="T74" s="61">
        <f>IF(E74="East", IF(C74="Central",('Connecting shares (%)'!$F$3/100*F74+'Connecting shares (%)'!$G$3/100*H74+'Connecting shares (%)'!$H$3/100*J74)/1000000,0),0)</f>
        <v>0</v>
      </c>
      <c r="U74" s="61">
        <f>IF(E74="East", IF(C74="Central",D74*'Connecting shares (%)'!$M$16*(F74+H74+J74)/(F74+H74+J74+L74+N74+P74),0),0)</f>
        <v>0</v>
      </c>
      <c r="V74" s="61">
        <f>IF(E74="East", IF(C74="Decentral",('Connecting shares (%)'!$F$7/100*F74+'Connecting shares (%)'!$G$7/100*H74+'Connecting shares (%)'!$H$7/100*J74)/1000000,0),0)</f>
        <v>0</v>
      </c>
      <c r="W74" s="63">
        <f>IF(E74="East", IF(C74="Decentral",D74*'Connecting shares (%)'!$M$16*(F74+H74+J74)/(F74+H74+J74+L74+N74+P74),0),0)</f>
        <v>0</v>
      </c>
      <c r="X74" s="61">
        <f>IF(E74="East", IF(C74="Central",('Connecting shares (%)'!$F$5/100*L74+'Connecting shares (%)'!$G$5/100*N74+'Connecting shares (%)'!$H$5/100*P74)/1000000,0),0)</f>
        <v>0</v>
      </c>
      <c r="Y74" s="63">
        <f>IF(E74="East", IF(C74="Central",D74*'Connecting shares (%)'!$M$16*(L74+N74+P74)/(F74+H74+J74+L74+N74+P74),0),0)</f>
        <v>0</v>
      </c>
      <c r="Z74" s="1">
        <f>IF(E74="East", IF(C74="Decentral",('Connecting shares (%)'!$F$9/100*L74+'Connecting shares (%)'!$G$9/100*N74+'Connecting shares (%)'!$H$9/100*P74)/1000000,0),0)</f>
        <v>0</v>
      </c>
      <c r="AA74" s="63">
        <f>IF(E74="East", IF(C74="Decentral",D74*'Connecting shares (%)'!$M$16*(L74+N74+P74)/(F74+H74+J74+L74+N74+P74),0),0)</f>
        <v>0</v>
      </c>
      <c r="AB74" s="61">
        <f>IF(E74="West", IF(C74="Central",('Connecting shares (%)'!$F$11/100*F74+'Connecting shares (%)'!$G$11/100*H74+'Connecting shares (%)'!$H$11/100*J74)/1000000,0),0)</f>
        <v>0.64528473999999891</v>
      </c>
      <c r="AC74" s="64">
        <f>IF(E74="west", IF(C74="Central",D74*'Connecting shares (%)'!$M$16*(F74+H74+J74)/(F74+H74+J74+L74+N74+P74),0),0)</f>
        <v>13.317685718908921</v>
      </c>
      <c r="AD74" s="61">
        <f>IF(E74="West", IF(C74="Decentral",('Connecting shares (%)'!$F$15/100*F74+'Connecting shares (%)'!$G$15/100*H74+'Connecting shares (%)'!$H$15/100*J74)/1000000,0),0)</f>
        <v>0</v>
      </c>
      <c r="AE74" s="63">
        <f>IF(E74="west", IF(C74="Decentral",D74*'Connecting shares (%)'!$M$16*(F74+H74+J74)/(F74+H74+J74+L74+N74+P74),0),0)</f>
        <v>0</v>
      </c>
      <c r="AF74" s="61">
        <f>IF(E74="West", IF(C74="Central",('Connecting shares (%)'!$F$13/100*L74+'Connecting shares (%)'!$G$13/100*N74+'Connecting shares (%)'!$H$13/100*P74)/1000000,0),0)</f>
        <v>0</v>
      </c>
      <c r="AG74" s="63">
        <f>IF(E74="west", IF(C74="Central",D74*'Connecting shares (%)'!$M$16*(L74+N74+P74)/(F74+H74+J74+L74+N74+P74),0),0)</f>
        <v>0</v>
      </c>
      <c r="AH74" s="1">
        <f>IF(E74="West", IF(C74="Decentral",('Connecting shares (%)'!$F$17/100*L74+'Connecting shares (%)'!$G$17/100*N74+'Connecting shares (%)'!$H$17/100*P74)/1000000,0),0)</f>
        <v>0</v>
      </c>
      <c r="AI74" s="63">
        <f>IF(E74="west", IF(C74="Decentral",D74*'Connecting shares (%)'!$M$16*(L74+N74+P74)/(F74+H74+J74+L74+N74+P74),0),0)</f>
        <v>0</v>
      </c>
      <c r="AK74" s="1">
        <f t="shared" si="8"/>
        <v>0</v>
      </c>
      <c r="AL74" s="1">
        <f t="shared" si="9"/>
        <v>0</v>
      </c>
      <c r="AM74" s="1">
        <f t="shared" si="10"/>
        <v>0</v>
      </c>
      <c r="AN74" s="1">
        <f t="shared" si="11"/>
        <v>0</v>
      </c>
      <c r="AO74" s="1">
        <f t="shared" si="12"/>
        <v>0.64528473999999891</v>
      </c>
      <c r="AP74" s="1">
        <f t="shared" si="13"/>
        <v>13.317685718908921</v>
      </c>
      <c r="AQ74" s="1">
        <f t="shared" si="14"/>
        <v>0</v>
      </c>
      <c r="AR74" s="1">
        <f t="shared" si="15"/>
        <v>0</v>
      </c>
    </row>
    <row r="75" spans="1:44">
      <c r="A75" s="1">
        <v>74</v>
      </c>
      <c r="B75" s="1" t="s">
        <v>271</v>
      </c>
      <c r="C75" s="1" t="s">
        <v>21</v>
      </c>
      <c r="D75" s="1">
        <v>1.12544442662429</v>
      </c>
      <c r="E75" s="1" t="s">
        <v>23</v>
      </c>
      <c r="F75" s="1">
        <v>292571.84999999899</v>
      </c>
      <c r="G75" s="1">
        <v>15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14044.123910148901</v>
      </c>
      <c r="S75" s="1">
        <v>1125444.4266242799</v>
      </c>
      <c r="T75" s="61">
        <f>IF(E75="East", IF(C75="Central",('Connecting shares (%)'!$F$3/100*F75+'Connecting shares (%)'!$G$3/100*H75+'Connecting shares (%)'!$H$3/100*J75)/1000000,0),0)</f>
        <v>0</v>
      </c>
      <c r="U75" s="61">
        <f>IF(E75="East", IF(C75="Central",D75*'Connecting shares (%)'!$M$16*(F75+H75+J75)/(F75+H75+J75+L75+N75+P75),0),0)</f>
        <v>0</v>
      </c>
      <c r="V75" s="61">
        <f>IF(E75="East", IF(C75="Decentral",('Connecting shares (%)'!$F$7/100*F75+'Connecting shares (%)'!$G$7/100*H75+'Connecting shares (%)'!$H$7/100*J75)/1000000,0),0)</f>
        <v>0</v>
      </c>
      <c r="W75" s="63">
        <f>IF(E75="East", IF(C75="Decentral",D75*'Connecting shares (%)'!$M$16*(F75+H75+J75)/(F75+H75+J75+L75+N75+P75),0),0)</f>
        <v>0</v>
      </c>
      <c r="X75" s="61">
        <f>IF(E75="East", IF(C75="Central",('Connecting shares (%)'!$F$5/100*L75+'Connecting shares (%)'!$G$5/100*N75+'Connecting shares (%)'!$H$5/100*P75)/1000000,0),0)</f>
        <v>0</v>
      </c>
      <c r="Y75" s="63">
        <f>IF(E75="East", IF(C75="Central",D75*'Connecting shares (%)'!$M$16*(L75+N75+P75)/(F75+H75+J75+L75+N75+P75),0),0)</f>
        <v>0</v>
      </c>
      <c r="Z75" s="1">
        <f>IF(E75="East", IF(C75="Decentral",('Connecting shares (%)'!$F$9/100*L75+'Connecting shares (%)'!$G$9/100*N75+'Connecting shares (%)'!$H$9/100*P75)/1000000,0),0)</f>
        <v>0</v>
      </c>
      <c r="AA75" s="63">
        <f>IF(E75="East", IF(C75="Decentral",D75*'Connecting shares (%)'!$M$16*(L75+N75+P75)/(F75+H75+J75+L75+N75+P75),0),0)</f>
        <v>0</v>
      </c>
      <c r="AB75" s="61">
        <f>IF(E75="West", IF(C75="Central",('Connecting shares (%)'!$F$11/100*F75+'Connecting shares (%)'!$G$11/100*H75+'Connecting shares (%)'!$H$11/100*J75)/1000000,0),0)</f>
        <v>0</v>
      </c>
      <c r="AC75" s="64">
        <f>IF(E75="west", IF(C75="Central",D75*'Connecting shares (%)'!$M$16*(F75+H75+J75)/(F75+H75+J75+L75+N75+P75),0),0)</f>
        <v>0</v>
      </c>
      <c r="AD75" s="61">
        <f>IF(E75="West", IF(C75="Decentral",('Connecting shares (%)'!$F$15/100*F75+'Connecting shares (%)'!$G$15/100*H75+'Connecting shares (%)'!$H$15/100*J75)/1000000,0),0)</f>
        <v>0.29257184999999897</v>
      </c>
      <c r="AE75" s="63">
        <f>IF(E75="west", IF(C75="Decentral",D75*'Connecting shares (%)'!$M$16*(F75+H75+J75)/(F75+H75+J75+L75+N75+P75),0),0)</f>
        <v>22.508888532485798</v>
      </c>
      <c r="AF75" s="61">
        <f>IF(E75="West", IF(C75="Central",('Connecting shares (%)'!$F$13/100*L75+'Connecting shares (%)'!$G$13/100*N75+'Connecting shares (%)'!$H$13/100*P75)/1000000,0),0)</f>
        <v>0</v>
      </c>
      <c r="AG75" s="63">
        <f>IF(E75="west", IF(C75="Central",D75*'Connecting shares (%)'!$M$16*(L75+N75+P75)/(F75+H75+J75+L75+N75+P75),0),0)</f>
        <v>0</v>
      </c>
      <c r="AH75" s="1">
        <f>IF(E75="West", IF(C75="Decentral",('Connecting shares (%)'!$F$17/100*L75+'Connecting shares (%)'!$G$17/100*N75+'Connecting shares (%)'!$H$17/100*P75)/1000000,0),0)</f>
        <v>0</v>
      </c>
      <c r="AI75" s="63">
        <f>IF(E75="west", IF(C75="Decentral",D75*'Connecting shares (%)'!$M$16*(L75+N75+P75)/(F75+H75+J75+L75+N75+P75),0),0)</f>
        <v>0</v>
      </c>
      <c r="AK75" s="1">
        <f t="shared" si="8"/>
        <v>0</v>
      </c>
      <c r="AL75" s="1">
        <f t="shared" si="9"/>
        <v>0</v>
      </c>
      <c r="AM75" s="1">
        <f t="shared" si="10"/>
        <v>0</v>
      </c>
      <c r="AN75" s="1">
        <f t="shared" si="11"/>
        <v>0</v>
      </c>
      <c r="AO75" s="1">
        <f t="shared" si="12"/>
        <v>0</v>
      </c>
      <c r="AP75" s="1">
        <f t="shared" si="13"/>
        <v>0</v>
      </c>
      <c r="AQ75" s="1">
        <f t="shared" si="14"/>
        <v>0.29257184999999897</v>
      </c>
      <c r="AR75" s="1">
        <f t="shared" si="15"/>
        <v>22.508888532485798</v>
      </c>
    </row>
    <row r="76" spans="1:44">
      <c r="A76" s="1">
        <v>75</v>
      </c>
      <c r="B76" s="1" t="s">
        <v>525</v>
      </c>
      <c r="C76" s="1" t="s">
        <v>21</v>
      </c>
      <c r="D76" s="1">
        <v>1.7041383402837</v>
      </c>
      <c r="E76" s="1" t="s">
        <v>23</v>
      </c>
      <c r="F76" s="1">
        <v>1190165.3399999901</v>
      </c>
      <c r="G76" s="1">
        <v>71</v>
      </c>
      <c r="H76" s="1">
        <v>0</v>
      </c>
      <c r="I76" s="1">
        <v>0</v>
      </c>
      <c r="J76" s="1">
        <v>0</v>
      </c>
      <c r="K76" s="1">
        <v>0</v>
      </c>
      <c r="L76" s="1">
        <v>69170.16</v>
      </c>
      <c r="M76" s="1">
        <v>2</v>
      </c>
      <c r="N76" s="1">
        <v>84319.619999999893</v>
      </c>
      <c r="O76" s="1">
        <v>1</v>
      </c>
      <c r="P76" s="1">
        <v>0</v>
      </c>
      <c r="Q76" s="1">
        <v>0</v>
      </c>
      <c r="R76" s="1">
        <v>20453.246831369499</v>
      </c>
      <c r="S76" s="1">
        <v>1704138.3402837</v>
      </c>
      <c r="T76" s="61">
        <f>IF(E76="East", IF(C76="Central",('Connecting shares (%)'!$F$3/100*F76+'Connecting shares (%)'!$G$3/100*H76+'Connecting shares (%)'!$H$3/100*J76)/1000000,0),0)</f>
        <v>0</v>
      </c>
      <c r="U76" s="61">
        <f>IF(E76="East", IF(C76="Central",D76*'Connecting shares (%)'!$M$16*(F76+H76+J76)/(F76+H76+J76+L76+N76+P76),0),0)</f>
        <v>0</v>
      </c>
      <c r="V76" s="61">
        <f>IF(E76="East", IF(C76="Decentral",('Connecting shares (%)'!$F$7/100*F76+'Connecting shares (%)'!$G$7/100*H76+'Connecting shares (%)'!$H$7/100*J76)/1000000,0),0)</f>
        <v>0</v>
      </c>
      <c r="W76" s="63">
        <f>IF(E76="East", IF(C76="Decentral",D76*'Connecting shares (%)'!$M$16*(F76+H76+J76)/(F76+H76+J76+L76+N76+P76),0),0)</f>
        <v>0</v>
      </c>
      <c r="X76" s="61">
        <f>IF(E76="East", IF(C76="Central",('Connecting shares (%)'!$F$5/100*L76+'Connecting shares (%)'!$G$5/100*N76+'Connecting shares (%)'!$H$5/100*P76)/1000000,0),0)</f>
        <v>0</v>
      </c>
      <c r="Y76" s="63">
        <f>IF(E76="East", IF(C76="Central",D76*'Connecting shares (%)'!$M$16*(L76+N76+P76)/(F76+H76+J76+L76+N76+P76),0),0)</f>
        <v>0</v>
      </c>
      <c r="Z76" s="1">
        <f>IF(E76="East", IF(C76="Decentral",('Connecting shares (%)'!$F$9/100*L76+'Connecting shares (%)'!$G$9/100*N76+'Connecting shares (%)'!$H$9/100*P76)/1000000,0),0)</f>
        <v>0</v>
      </c>
      <c r="AA76" s="63">
        <f>IF(E76="East", IF(C76="Decentral",D76*'Connecting shares (%)'!$M$16*(L76+N76+P76)/(F76+H76+J76+L76+N76+P76),0),0)</f>
        <v>0</v>
      </c>
      <c r="AB76" s="61">
        <f>IF(E76="West", IF(C76="Central",('Connecting shares (%)'!$F$11/100*F76+'Connecting shares (%)'!$G$11/100*H76+'Connecting shares (%)'!$H$11/100*J76)/1000000,0),0)</f>
        <v>0</v>
      </c>
      <c r="AC76" s="64">
        <f>IF(E76="west", IF(C76="Central",D76*'Connecting shares (%)'!$M$16*(F76+H76+J76)/(F76+H76+J76+L76+N76+P76),0),0)</f>
        <v>0</v>
      </c>
      <c r="AD76" s="61">
        <f>IF(E76="West", IF(C76="Decentral",('Connecting shares (%)'!$F$15/100*F76+'Connecting shares (%)'!$G$15/100*H76+'Connecting shares (%)'!$H$15/100*J76)/1000000,0),0)</f>
        <v>1.1901653399999901</v>
      </c>
      <c r="AE76" s="63">
        <f>IF(E76="west", IF(C76="Decentral",D76*'Connecting shares (%)'!$M$16*(F76+H76+J76)/(F76+H76+J76+L76+N76+P76),0),0)</f>
        <v>30.189389479210764</v>
      </c>
      <c r="AF76" s="61">
        <f>IF(E76="West", IF(C76="Central",('Connecting shares (%)'!$F$13/100*L76+'Connecting shares (%)'!$G$13/100*N76+'Connecting shares (%)'!$H$13/100*P76)/1000000,0),0)</f>
        <v>0</v>
      </c>
      <c r="AG76" s="63">
        <f>IF(E76="west", IF(C76="Central",D76*'Connecting shares (%)'!$M$16*(L76+N76+P76)/(F76+H76+J76+L76+N76+P76),0),0)</f>
        <v>0</v>
      </c>
      <c r="AH76" s="1">
        <f>IF(E76="West", IF(C76="Decentral",('Connecting shares (%)'!$F$17/100*L76+'Connecting shares (%)'!$G$17/100*N76+'Connecting shares (%)'!$H$17/100*P76)/1000000,0),0)</f>
        <v>0.15348977999999991</v>
      </c>
      <c r="AI76" s="63">
        <f>IF(E76="west", IF(C76="Decentral",D76*'Connecting shares (%)'!$M$16*(L76+N76+P76)/(F76+H76+J76+L76+N76+P76),0),0)</f>
        <v>3.8933773264632379</v>
      </c>
      <c r="AK76" s="1">
        <f t="shared" si="8"/>
        <v>0</v>
      </c>
      <c r="AL76" s="1">
        <f t="shared" si="9"/>
        <v>0</v>
      </c>
      <c r="AM76" s="1">
        <f t="shared" si="10"/>
        <v>0</v>
      </c>
      <c r="AN76" s="1">
        <f t="shared" si="11"/>
        <v>0</v>
      </c>
      <c r="AO76" s="1">
        <f t="shared" si="12"/>
        <v>0</v>
      </c>
      <c r="AP76" s="1">
        <f t="shared" si="13"/>
        <v>0</v>
      </c>
      <c r="AQ76" s="1">
        <f t="shared" si="14"/>
        <v>1.34365511999999</v>
      </c>
      <c r="AR76" s="1">
        <f t="shared" si="15"/>
        <v>34.082766805673998</v>
      </c>
    </row>
    <row r="77" spans="1:44">
      <c r="A77" s="1">
        <v>76</v>
      </c>
      <c r="B77" s="1" t="s">
        <v>292</v>
      </c>
      <c r="C77" s="1" t="s">
        <v>21</v>
      </c>
      <c r="D77" s="1">
        <v>0.55289183223818295</v>
      </c>
      <c r="E77" s="1" t="s">
        <v>23</v>
      </c>
      <c r="F77" s="1">
        <v>1436002.46</v>
      </c>
      <c r="G77" s="1">
        <v>85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12788.9427906685</v>
      </c>
      <c r="S77" s="1">
        <v>552891.83223818301</v>
      </c>
      <c r="T77" s="61">
        <f>IF(E77="East", IF(C77="Central",('Connecting shares (%)'!$F$3/100*F77+'Connecting shares (%)'!$G$3/100*H77+'Connecting shares (%)'!$H$3/100*J77)/1000000,0),0)</f>
        <v>0</v>
      </c>
      <c r="U77" s="61">
        <f>IF(E77="East", IF(C77="Central",D77*'Connecting shares (%)'!$M$16*(F77+H77+J77)/(F77+H77+J77+L77+N77+P77),0),0)</f>
        <v>0</v>
      </c>
      <c r="V77" s="61">
        <f>IF(E77="East", IF(C77="Decentral",('Connecting shares (%)'!$F$7/100*F77+'Connecting shares (%)'!$G$7/100*H77+'Connecting shares (%)'!$H$7/100*J77)/1000000,0),0)</f>
        <v>0</v>
      </c>
      <c r="W77" s="63">
        <f>IF(E77="East", IF(C77="Decentral",D77*'Connecting shares (%)'!$M$16*(F77+H77+J77)/(F77+H77+J77+L77+N77+P77),0),0)</f>
        <v>0</v>
      </c>
      <c r="X77" s="61">
        <f>IF(E77="East", IF(C77="Central",('Connecting shares (%)'!$F$5/100*L77+'Connecting shares (%)'!$G$5/100*N77+'Connecting shares (%)'!$H$5/100*P77)/1000000,0),0)</f>
        <v>0</v>
      </c>
      <c r="Y77" s="63">
        <f>IF(E77="East", IF(C77="Central",D77*'Connecting shares (%)'!$M$16*(L77+N77+P77)/(F77+H77+J77+L77+N77+P77),0),0)</f>
        <v>0</v>
      </c>
      <c r="Z77" s="1">
        <f>IF(E77="East", IF(C77="Decentral",('Connecting shares (%)'!$F$9/100*L77+'Connecting shares (%)'!$G$9/100*N77+'Connecting shares (%)'!$H$9/100*P77)/1000000,0),0)</f>
        <v>0</v>
      </c>
      <c r="AA77" s="63">
        <f>IF(E77="East", IF(C77="Decentral",D77*'Connecting shares (%)'!$M$16*(L77+N77+P77)/(F77+H77+J77+L77+N77+P77),0),0)</f>
        <v>0</v>
      </c>
      <c r="AB77" s="61">
        <f>IF(E77="West", IF(C77="Central",('Connecting shares (%)'!$F$11/100*F77+'Connecting shares (%)'!$G$11/100*H77+'Connecting shares (%)'!$H$11/100*J77)/1000000,0),0)</f>
        <v>0</v>
      </c>
      <c r="AC77" s="64">
        <f>IF(E77="west", IF(C77="Central",D77*'Connecting shares (%)'!$M$16*(F77+H77+J77)/(F77+H77+J77+L77+N77+P77),0),0)</f>
        <v>0</v>
      </c>
      <c r="AD77" s="61">
        <f>IF(E77="West", IF(C77="Decentral",('Connecting shares (%)'!$F$15/100*F77+'Connecting shares (%)'!$G$15/100*H77+'Connecting shares (%)'!$H$15/100*J77)/1000000,0),0)</f>
        <v>1.4360024599999999</v>
      </c>
      <c r="AE77" s="63">
        <f>IF(E77="west", IF(C77="Decentral",D77*'Connecting shares (%)'!$M$16*(F77+H77+J77)/(F77+H77+J77+L77+N77+P77),0),0)</f>
        <v>11.057836644763659</v>
      </c>
      <c r="AF77" s="61">
        <f>IF(E77="West", IF(C77="Central",('Connecting shares (%)'!$F$13/100*L77+'Connecting shares (%)'!$G$13/100*N77+'Connecting shares (%)'!$H$13/100*P77)/1000000,0),0)</f>
        <v>0</v>
      </c>
      <c r="AG77" s="63">
        <f>IF(E77="west", IF(C77="Central",D77*'Connecting shares (%)'!$M$16*(L77+N77+P77)/(F77+H77+J77+L77+N77+P77),0),0)</f>
        <v>0</v>
      </c>
      <c r="AH77" s="1">
        <f>IF(E77="West", IF(C77="Decentral",('Connecting shares (%)'!$F$17/100*L77+'Connecting shares (%)'!$G$17/100*N77+'Connecting shares (%)'!$H$17/100*P77)/1000000,0),0)</f>
        <v>0</v>
      </c>
      <c r="AI77" s="63">
        <f>IF(E77="west", IF(C77="Decentral",D77*'Connecting shares (%)'!$M$16*(L77+N77+P77)/(F77+H77+J77+L77+N77+P77),0),0)</f>
        <v>0</v>
      </c>
      <c r="AK77" s="1">
        <f t="shared" si="8"/>
        <v>0</v>
      </c>
      <c r="AL77" s="1">
        <f t="shared" si="9"/>
        <v>0</v>
      </c>
      <c r="AM77" s="1">
        <f t="shared" si="10"/>
        <v>0</v>
      </c>
      <c r="AN77" s="1">
        <f t="shared" si="11"/>
        <v>0</v>
      </c>
      <c r="AO77" s="1">
        <f t="shared" si="12"/>
        <v>0</v>
      </c>
      <c r="AP77" s="1">
        <f t="shared" si="13"/>
        <v>0</v>
      </c>
      <c r="AQ77" s="1">
        <f t="shared" si="14"/>
        <v>1.4360024599999999</v>
      </c>
      <c r="AR77" s="1">
        <f t="shared" si="15"/>
        <v>11.057836644763659</v>
      </c>
    </row>
    <row r="78" spans="1:44">
      <c r="A78" s="1">
        <v>77</v>
      </c>
      <c r="B78" s="1" t="s">
        <v>463</v>
      </c>
      <c r="C78" s="1" t="s">
        <v>22</v>
      </c>
      <c r="D78" s="1">
        <v>0.24767250413966799</v>
      </c>
      <c r="E78" s="1" t="s">
        <v>23</v>
      </c>
      <c r="F78" s="1">
        <v>101591.26</v>
      </c>
      <c r="G78" s="1">
        <v>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12438.847756769601</v>
      </c>
      <c r="S78" s="1">
        <v>247672.504139667</v>
      </c>
      <c r="T78" s="61">
        <f>IF(E78="East", IF(C78="Central",('Connecting shares (%)'!$F$3/100*F78+'Connecting shares (%)'!$G$3/100*H78+'Connecting shares (%)'!$H$3/100*J78)/1000000,0),0)</f>
        <v>0</v>
      </c>
      <c r="U78" s="61">
        <f>IF(E78="East", IF(C78="Central",D78*'Connecting shares (%)'!$M$16*(F78+H78+J78)/(F78+H78+J78+L78+N78+P78),0),0)</f>
        <v>0</v>
      </c>
      <c r="V78" s="61">
        <f>IF(E78="East", IF(C78="Decentral",('Connecting shares (%)'!$F$7/100*F78+'Connecting shares (%)'!$G$7/100*H78+'Connecting shares (%)'!$H$7/100*J78)/1000000,0),0)</f>
        <v>0</v>
      </c>
      <c r="W78" s="63">
        <f>IF(E78="East", IF(C78="Decentral",D78*'Connecting shares (%)'!$M$16*(F78+H78+J78)/(F78+H78+J78+L78+N78+P78),0),0)</f>
        <v>0</v>
      </c>
      <c r="X78" s="61">
        <f>IF(E78="East", IF(C78="Central",('Connecting shares (%)'!$F$5/100*L78+'Connecting shares (%)'!$G$5/100*N78+'Connecting shares (%)'!$H$5/100*P78)/1000000,0),0)</f>
        <v>0</v>
      </c>
      <c r="Y78" s="63">
        <f>IF(E78="East", IF(C78="Central",D78*'Connecting shares (%)'!$M$16*(L78+N78+P78)/(F78+H78+J78+L78+N78+P78),0),0)</f>
        <v>0</v>
      </c>
      <c r="Z78" s="1">
        <f>IF(E78="East", IF(C78="Decentral",('Connecting shares (%)'!$F$9/100*L78+'Connecting shares (%)'!$G$9/100*N78+'Connecting shares (%)'!$H$9/100*P78)/1000000,0),0)</f>
        <v>0</v>
      </c>
      <c r="AA78" s="63">
        <f>IF(E78="East", IF(C78="Decentral",D78*'Connecting shares (%)'!$M$16*(L78+N78+P78)/(F78+H78+J78+L78+N78+P78),0),0)</f>
        <v>0</v>
      </c>
      <c r="AB78" s="61">
        <f>IF(E78="West", IF(C78="Central",('Connecting shares (%)'!$F$11/100*F78+'Connecting shares (%)'!$G$11/100*H78+'Connecting shares (%)'!$H$11/100*J78)/1000000,0),0)</f>
        <v>0.10159125999999999</v>
      </c>
      <c r="AC78" s="64">
        <f>IF(E78="west", IF(C78="Central",D78*'Connecting shares (%)'!$M$16*(F78+H78+J78)/(F78+H78+J78+L78+N78+P78),0),0)</f>
        <v>4.9534500827933599</v>
      </c>
      <c r="AD78" s="61">
        <f>IF(E78="West", IF(C78="Decentral",('Connecting shares (%)'!$F$15/100*F78+'Connecting shares (%)'!$G$15/100*H78+'Connecting shares (%)'!$H$15/100*J78)/1000000,0),0)</f>
        <v>0</v>
      </c>
      <c r="AE78" s="63">
        <f>IF(E78="west", IF(C78="Decentral",D78*'Connecting shares (%)'!$M$16*(F78+H78+J78)/(F78+H78+J78+L78+N78+P78),0),0)</f>
        <v>0</v>
      </c>
      <c r="AF78" s="61">
        <f>IF(E78="West", IF(C78="Central",('Connecting shares (%)'!$F$13/100*L78+'Connecting shares (%)'!$G$13/100*N78+'Connecting shares (%)'!$H$13/100*P78)/1000000,0),0)</f>
        <v>0</v>
      </c>
      <c r="AG78" s="63">
        <f>IF(E78="west", IF(C78="Central",D78*'Connecting shares (%)'!$M$16*(L78+N78+P78)/(F78+H78+J78+L78+N78+P78),0),0)</f>
        <v>0</v>
      </c>
      <c r="AH78" s="1">
        <f>IF(E78="West", IF(C78="Decentral",('Connecting shares (%)'!$F$17/100*L78+'Connecting shares (%)'!$G$17/100*N78+'Connecting shares (%)'!$H$17/100*P78)/1000000,0),0)</f>
        <v>0</v>
      </c>
      <c r="AI78" s="63">
        <f>IF(E78="west", IF(C78="Decentral",D78*'Connecting shares (%)'!$M$16*(L78+N78+P78)/(F78+H78+J78+L78+N78+P78),0),0)</f>
        <v>0</v>
      </c>
      <c r="AK78" s="1">
        <f t="shared" si="8"/>
        <v>0</v>
      </c>
      <c r="AL78" s="1">
        <f t="shared" si="9"/>
        <v>0</v>
      </c>
      <c r="AM78" s="1">
        <f t="shared" si="10"/>
        <v>0</v>
      </c>
      <c r="AN78" s="1">
        <f t="shared" si="11"/>
        <v>0</v>
      </c>
      <c r="AO78" s="1">
        <f t="shared" si="12"/>
        <v>0.10159125999999999</v>
      </c>
      <c r="AP78" s="1">
        <f t="shared" si="13"/>
        <v>4.9534500827933599</v>
      </c>
      <c r="AQ78" s="1">
        <f t="shared" si="14"/>
        <v>0</v>
      </c>
      <c r="AR78" s="1">
        <f t="shared" si="15"/>
        <v>0</v>
      </c>
    </row>
    <row r="79" spans="1:44">
      <c r="A79" s="1">
        <v>78</v>
      </c>
      <c r="B79" s="1" t="s">
        <v>409</v>
      </c>
      <c r="C79" s="1" t="s">
        <v>22</v>
      </c>
      <c r="D79" s="1">
        <v>8.9041533530266004E-2</v>
      </c>
      <c r="E79" s="1" t="s">
        <v>23</v>
      </c>
      <c r="F79" s="1">
        <v>128815.2</v>
      </c>
      <c r="G79" s="1">
        <v>8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3638.8286885225398</v>
      </c>
      <c r="S79" s="1">
        <v>89041.533530265602</v>
      </c>
      <c r="T79" s="61">
        <f>IF(E79="East", IF(C79="Central",('Connecting shares (%)'!$F$3/100*F79+'Connecting shares (%)'!$G$3/100*H79+'Connecting shares (%)'!$H$3/100*J79)/1000000,0),0)</f>
        <v>0</v>
      </c>
      <c r="U79" s="61">
        <f>IF(E79="East", IF(C79="Central",D79*'Connecting shares (%)'!$M$16*(F79+H79+J79)/(F79+H79+J79+L79+N79+P79),0),0)</f>
        <v>0</v>
      </c>
      <c r="V79" s="61">
        <f>IF(E79="East", IF(C79="Decentral",('Connecting shares (%)'!$F$7/100*F79+'Connecting shares (%)'!$G$7/100*H79+'Connecting shares (%)'!$H$7/100*J79)/1000000,0),0)</f>
        <v>0</v>
      </c>
      <c r="W79" s="63">
        <f>IF(E79="East", IF(C79="Decentral",D79*'Connecting shares (%)'!$M$16*(F79+H79+J79)/(F79+H79+J79+L79+N79+P79),0),0)</f>
        <v>0</v>
      </c>
      <c r="X79" s="61">
        <f>IF(E79="East", IF(C79="Central",('Connecting shares (%)'!$F$5/100*L79+'Connecting shares (%)'!$G$5/100*N79+'Connecting shares (%)'!$H$5/100*P79)/1000000,0),0)</f>
        <v>0</v>
      </c>
      <c r="Y79" s="63">
        <f>IF(E79="East", IF(C79="Central",D79*'Connecting shares (%)'!$M$16*(L79+N79+P79)/(F79+H79+J79+L79+N79+P79),0),0)</f>
        <v>0</v>
      </c>
      <c r="Z79" s="1">
        <f>IF(E79="East", IF(C79="Decentral",('Connecting shares (%)'!$F$9/100*L79+'Connecting shares (%)'!$G$9/100*N79+'Connecting shares (%)'!$H$9/100*P79)/1000000,0),0)</f>
        <v>0</v>
      </c>
      <c r="AA79" s="63">
        <f>IF(E79="East", IF(C79="Decentral",D79*'Connecting shares (%)'!$M$16*(L79+N79+P79)/(F79+H79+J79+L79+N79+P79),0),0)</f>
        <v>0</v>
      </c>
      <c r="AB79" s="61">
        <f>IF(E79="West", IF(C79="Central",('Connecting shares (%)'!$F$11/100*F79+'Connecting shares (%)'!$G$11/100*H79+'Connecting shares (%)'!$H$11/100*J79)/1000000,0),0)</f>
        <v>0.12881519999999999</v>
      </c>
      <c r="AC79" s="64">
        <f>IF(E79="west", IF(C79="Central",D79*'Connecting shares (%)'!$M$16*(F79+H79+J79)/(F79+H79+J79+L79+N79+P79),0),0)</f>
        <v>1.7808306706053201</v>
      </c>
      <c r="AD79" s="61">
        <f>IF(E79="West", IF(C79="Decentral",('Connecting shares (%)'!$F$15/100*F79+'Connecting shares (%)'!$G$15/100*H79+'Connecting shares (%)'!$H$15/100*J79)/1000000,0),0)</f>
        <v>0</v>
      </c>
      <c r="AE79" s="63">
        <f>IF(E79="west", IF(C79="Decentral",D79*'Connecting shares (%)'!$M$16*(F79+H79+J79)/(F79+H79+J79+L79+N79+P79),0),0)</f>
        <v>0</v>
      </c>
      <c r="AF79" s="61">
        <f>IF(E79="West", IF(C79="Central",('Connecting shares (%)'!$F$13/100*L79+'Connecting shares (%)'!$G$13/100*N79+'Connecting shares (%)'!$H$13/100*P79)/1000000,0),0)</f>
        <v>0</v>
      </c>
      <c r="AG79" s="63">
        <f>IF(E79="west", IF(C79="Central",D79*'Connecting shares (%)'!$M$16*(L79+N79+P79)/(F79+H79+J79+L79+N79+P79),0),0)</f>
        <v>0</v>
      </c>
      <c r="AH79" s="1">
        <f>IF(E79="West", IF(C79="Decentral",('Connecting shares (%)'!$F$17/100*L79+'Connecting shares (%)'!$G$17/100*N79+'Connecting shares (%)'!$H$17/100*P79)/1000000,0),0)</f>
        <v>0</v>
      </c>
      <c r="AI79" s="63">
        <f>IF(E79="west", IF(C79="Decentral",D79*'Connecting shares (%)'!$M$16*(L79+N79+P79)/(F79+H79+J79+L79+N79+P79),0),0)</f>
        <v>0</v>
      </c>
      <c r="AK79" s="1">
        <f t="shared" si="8"/>
        <v>0</v>
      </c>
      <c r="AL79" s="1">
        <f t="shared" si="9"/>
        <v>0</v>
      </c>
      <c r="AM79" s="1">
        <f t="shared" si="10"/>
        <v>0</v>
      </c>
      <c r="AN79" s="1">
        <f t="shared" si="11"/>
        <v>0</v>
      </c>
      <c r="AO79" s="1">
        <f t="shared" si="12"/>
        <v>0.12881519999999999</v>
      </c>
      <c r="AP79" s="1">
        <f t="shared" si="13"/>
        <v>1.7808306706053201</v>
      </c>
      <c r="AQ79" s="1">
        <f t="shared" si="14"/>
        <v>0</v>
      </c>
      <c r="AR79" s="1">
        <f t="shared" si="15"/>
        <v>0</v>
      </c>
    </row>
    <row r="80" spans="1:44">
      <c r="A80" s="1">
        <v>79</v>
      </c>
      <c r="B80" s="1" t="s">
        <v>756</v>
      </c>
      <c r="C80" s="1" t="s">
        <v>22</v>
      </c>
      <c r="D80" s="1">
        <v>4.2351619486163998E-2</v>
      </c>
      <c r="E80" s="1" t="s">
        <v>23</v>
      </c>
      <c r="F80" s="1">
        <v>31840.48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1950.57154498266</v>
      </c>
      <c r="S80" s="1">
        <v>42351.619486164003</v>
      </c>
      <c r="T80" s="61">
        <f>IF(E80="East", IF(C80="Central",('Connecting shares (%)'!$F$3/100*F80+'Connecting shares (%)'!$G$3/100*H80+'Connecting shares (%)'!$H$3/100*J80)/1000000,0),0)</f>
        <v>0</v>
      </c>
      <c r="U80" s="61">
        <f>IF(E80="East", IF(C80="Central",D80*'Connecting shares (%)'!$M$16*(F80+H80+J80)/(F80+H80+J80+L80+N80+P80),0),0)</f>
        <v>0</v>
      </c>
      <c r="V80" s="61">
        <f>IF(E80="East", IF(C80="Decentral",('Connecting shares (%)'!$F$7/100*F80+'Connecting shares (%)'!$G$7/100*H80+'Connecting shares (%)'!$H$7/100*J80)/1000000,0),0)</f>
        <v>0</v>
      </c>
      <c r="W80" s="63">
        <f>IF(E80="East", IF(C80="Decentral",D80*'Connecting shares (%)'!$M$16*(F80+H80+J80)/(F80+H80+J80+L80+N80+P80),0),0)</f>
        <v>0</v>
      </c>
      <c r="X80" s="61">
        <f>IF(E80="East", IF(C80="Central",('Connecting shares (%)'!$F$5/100*L80+'Connecting shares (%)'!$G$5/100*N80+'Connecting shares (%)'!$H$5/100*P80)/1000000,0),0)</f>
        <v>0</v>
      </c>
      <c r="Y80" s="63">
        <f>IF(E80="East", IF(C80="Central",D80*'Connecting shares (%)'!$M$16*(L80+N80+P80)/(F80+H80+J80+L80+N80+P80),0),0)</f>
        <v>0</v>
      </c>
      <c r="Z80" s="1">
        <f>IF(E80="East", IF(C80="Decentral",('Connecting shares (%)'!$F$9/100*L80+'Connecting shares (%)'!$G$9/100*N80+'Connecting shares (%)'!$H$9/100*P80)/1000000,0),0)</f>
        <v>0</v>
      </c>
      <c r="AA80" s="63">
        <f>IF(E80="East", IF(C80="Decentral",D80*'Connecting shares (%)'!$M$16*(L80+N80+P80)/(F80+H80+J80+L80+N80+P80),0),0)</f>
        <v>0</v>
      </c>
      <c r="AB80" s="61">
        <f>IF(E80="West", IF(C80="Central",('Connecting shares (%)'!$F$11/100*F80+'Connecting shares (%)'!$G$11/100*H80+'Connecting shares (%)'!$H$11/100*J80)/1000000,0),0)</f>
        <v>3.1840479999999997E-2</v>
      </c>
      <c r="AC80" s="64">
        <f>IF(E80="west", IF(C80="Central",D80*'Connecting shares (%)'!$M$16*(F80+H80+J80)/(F80+H80+J80+L80+N80+P80),0),0)</f>
        <v>0.84703238972327999</v>
      </c>
      <c r="AD80" s="61">
        <f>IF(E80="West", IF(C80="Decentral",('Connecting shares (%)'!$F$15/100*F80+'Connecting shares (%)'!$G$15/100*H80+'Connecting shares (%)'!$H$15/100*J80)/1000000,0),0)</f>
        <v>0</v>
      </c>
      <c r="AE80" s="63">
        <f>IF(E80="west", IF(C80="Decentral",D80*'Connecting shares (%)'!$M$16*(F80+H80+J80)/(F80+H80+J80+L80+N80+P80),0),0)</f>
        <v>0</v>
      </c>
      <c r="AF80" s="61">
        <f>IF(E80="West", IF(C80="Central",('Connecting shares (%)'!$F$13/100*L80+'Connecting shares (%)'!$G$13/100*N80+'Connecting shares (%)'!$H$13/100*P80)/1000000,0),0)</f>
        <v>0</v>
      </c>
      <c r="AG80" s="63">
        <f>IF(E80="west", IF(C80="Central",D80*'Connecting shares (%)'!$M$16*(L80+N80+P80)/(F80+H80+J80+L80+N80+P80),0),0)</f>
        <v>0</v>
      </c>
      <c r="AH80" s="1">
        <f>IF(E80="West", IF(C80="Decentral",('Connecting shares (%)'!$F$17/100*L80+'Connecting shares (%)'!$G$17/100*N80+'Connecting shares (%)'!$H$17/100*P80)/1000000,0),0)</f>
        <v>0</v>
      </c>
      <c r="AI80" s="63">
        <f>IF(E80="west", IF(C80="Decentral",D80*'Connecting shares (%)'!$M$16*(L80+N80+P80)/(F80+H80+J80+L80+N80+P80),0),0)</f>
        <v>0</v>
      </c>
      <c r="AK80" s="1">
        <f t="shared" si="8"/>
        <v>0</v>
      </c>
      <c r="AL80" s="1">
        <f t="shared" si="9"/>
        <v>0</v>
      </c>
      <c r="AM80" s="1">
        <f t="shared" si="10"/>
        <v>0</v>
      </c>
      <c r="AN80" s="1">
        <f t="shared" si="11"/>
        <v>0</v>
      </c>
      <c r="AO80" s="1">
        <f t="shared" si="12"/>
        <v>3.1840479999999997E-2</v>
      </c>
      <c r="AP80" s="1">
        <f t="shared" si="13"/>
        <v>0.84703238972327999</v>
      </c>
      <c r="AQ80" s="1">
        <f t="shared" si="14"/>
        <v>0</v>
      </c>
      <c r="AR80" s="1">
        <f t="shared" si="15"/>
        <v>0</v>
      </c>
    </row>
    <row r="81" spans="1:44">
      <c r="A81" s="1">
        <v>80</v>
      </c>
      <c r="B81" s="1" t="s">
        <v>129</v>
      </c>
      <c r="C81" s="1" t="s">
        <v>21</v>
      </c>
      <c r="D81" s="1">
        <v>0.45825632844998099</v>
      </c>
      <c r="E81" s="1" t="s">
        <v>24</v>
      </c>
      <c r="F81" s="1">
        <v>1372683.1799999899</v>
      </c>
      <c r="G81" s="1">
        <v>94</v>
      </c>
      <c r="H81" s="1">
        <v>212295.87</v>
      </c>
      <c r="I81" s="1">
        <v>3</v>
      </c>
      <c r="J81" s="1">
        <v>0</v>
      </c>
      <c r="K81" s="1">
        <v>0</v>
      </c>
      <c r="L81" s="1">
        <v>196733.62</v>
      </c>
      <c r="M81" s="1">
        <v>20</v>
      </c>
      <c r="N81" s="1">
        <v>0</v>
      </c>
      <c r="O81" s="1">
        <v>0</v>
      </c>
      <c r="P81" s="1">
        <v>0</v>
      </c>
      <c r="Q81" s="1">
        <v>0</v>
      </c>
      <c r="R81" s="1">
        <v>3739.0090478124498</v>
      </c>
      <c r="S81" s="1">
        <v>458256.32844998001</v>
      </c>
      <c r="T81" s="61">
        <f>IF(E81="East", IF(C81="Central",('Connecting shares (%)'!$F$3/100*F81+'Connecting shares (%)'!$G$3/100*H81+'Connecting shares (%)'!$H$3/100*J81)/1000000,0),0)</f>
        <v>0</v>
      </c>
      <c r="U81" s="61">
        <f>IF(E81="East", IF(C81="Central",D81*'Connecting shares (%)'!$M$16*(F81+H81+J81)/(F81+H81+J81+L81+N81+P81),0),0)</f>
        <v>0</v>
      </c>
      <c r="V81" s="61">
        <f>IF(E81="East", IF(C81="Decentral",('Connecting shares (%)'!$F$7/100*F81+'Connecting shares (%)'!$G$7/100*H81+'Connecting shares (%)'!$H$7/100*J81)/1000000,0),0)</f>
        <v>1.5849790499999901</v>
      </c>
      <c r="W81" s="63">
        <f>IF(E81="East", IF(C81="Decentral",D81*'Connecting shares (%)'!$M$16*(F81+H81+J81)/(F81+H81+J81+L81+N81+P81),0),0)</f>
        <v>8.153129203746845</v>
      </c>
      <c r="X81" s="61">
        <f>IF(E81="East", IF(C81="Central",('Connecting shares (%)'!$F$5/100*L81+'Connecting shares (%)'!$G$5/100*N81+'Connecting shares (%)'!$H$5/100*P81)/1000000,0),0)</f>
        <v>0</v>
      </c>
      <c r="Y81" s="63">
        <f>IF(E81="East", IF(C81="Central",D81*'Connecting shares (%)'!$M$16*(L81+N81+P81)/(F81+H81+J81+L81+N81+P81),0),0)</f>
        <v>0</v>
      </c>
      <c r="Z81" s="1">
        <f>IF(E81="East", IF(C81="Decentral",('Connecting shares (%)'!$F$9/100*L81+'Connecting shares (%)'!$G$9/100*N81+'Connecting shares (%)'!$H$9/100*P81)/1000000,0),0)</f>
        <v>0.19673362</v>
      </c>
      <c r="AA81" s="63">
        <f>IF(E81="East", IF(C81="Decentral",D81*'Connecting shares (%)'!$M$16*(L81+N81+P81)/(F81+H81+J81+L81+N81+P81),0),0)</f>
        <v>1.0119973652527738</v>
      </c>
      <c r="AB81" s="61">
        <f>IF(E81="West", IF(C81="Central",('Connecting shares (%)'!$F$11/100*F81+'Connecting shares (%)'!$G$11/100*H81+'Connecting shares (%)'!$H$11/100*J81)/1000000,0),0)</f>
        <v>0</v>
      </c>
      <c r="AC81" s="64">
        <f>IF(E81="west", IF(C81="Central",D81*'Connecting shares (%)'!$M$16*(F81+H81+J81)/(F81+H81+J81+L81+N81+P81),0),0)</f>
        <v>0</v>
      </c>
      <c r="AD81" s="61">
        <f>IF(E81="West", IF(C81="Decentral",('Connecting shares (%)'!$F$15/100*F81+'Connecting shares (%)'!$G$15/100*H81+'Connecting shares (%)'!$H$15/100*J81)/1000000,0),0)</f>
        <v>0</v>
      </c>
      <c r="AE81" s="63">
        <f>IF(E81="west", IF(C81="Decentral",D81*'Connecting shares (%)'!$M$16*(F81+H81+J81)/(F81+H81+J81+L81+N81+P81),0),0)</f>
        <v>0</v>
      </c>
      <c r="AF81" s="61">
        <f>IF(E81="West", IF(C81="Central",('Connecting shares (%)'!$F$13/100*L81+'Connecting shares (%)'!$G$13/100*N81+'Connecting shares (%)'!$H$13/100*P81)/1000000,0),0)</f>
        <v>0</v>
      </c>
      <c r="AG81" s="63">
        <f>IF(E81="west", IF(C81="Central",D81*'Connecting shares (%)'!$M$16*(L81+N81+P81)/(F81+H81+J81+L81+N81+P81),0),0)</f>
        <v>0</v>
      </c>
      <c r="AH81" s="1">
        <f>IF(E81="West", IF(C81="Decentral",('Connecting shares (%)'!$F$17/100*L81+'Connecting shares (%)'!$G$17/100*N81+'Connecting shares (%)'!$H$17/100*P81)/1000000,0),0)</f>
        <v>0</v>
      </c>
      <c r="AI81" s="63">
        <f>IF(E81="west", IF(C81="Decentral",D81*'Connecting shares (%)'!$M$16*(L81+N81+P81)/(F81+H81+J81+L81+N81+P81),0),0)</f>
        <v>0</v>
      </c>
      <c r="AK81" s="1">
        <f t="shared" si="8"/>
        <v>0</v>
      </c>
      <c r="AL81" s="1">
        <f t="shared" si="9"/>
        <v>0</v>
      </c>
      <c r="AM81" s="1">
        <f t="shared" si="10"/>
        <v>1.7817126699999901</v>
      </c>
      <c r="AN81" s="1">
        <f t="shared" si="11"/>
        <v>9.165126568999618</v>
      </c>
      <c r="AO81" s="1">
        <f t="shared" si="12"/>
        <v>0</v>
      </c>
      <c r="AP81" s="1">
        <f t="shared" si="13"/>
        <v>0</v>
      </c>
      <c r="AQ81" s="1">
        <f t="shared" si="14"/>
        <v>0</v>
      </c>
      <c r="AR81" s="1">
        <f t="shared" si="15"/>
        <v>0</v>
      </c>
    </row>
    <row r="82" spans="1:44">
      <c r="A82" s="1">
        <v>81</v>
      </c>
      <c r="B82" s="1" t="s">
        <v>366</v>
      </c>
      <c r="C82" s="1" t="s">
        <v>21</v>
      </c>
      <c r="D82" s="1">
        <v>5.4074362607685E-2</v>
      </c>
      <c r="E82" s="1" t="s">
        <v>23</v>
      </c>
      <c r="F82" s="1">
        <v>111732.72</v>
      </c>
      <c r="G82" s="1">
        <v>6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3395.17121922144</v>
      </c>
      <c r="S82" s="1">
        <v>54074.362607684903</v>
      </c>
      <c r="T82" s="61">
        <f>IF(E82="East", IF(C82="Central",('Connecting shares (%)'!$F$3/100*F82+'Connecting shares (%)'!$G$3/100*H82+'Connecting shares (%)'!$H$3/100*J82)/1000000,0),0)</f>
        <v>0</v>
      </c>
      <c r="U82" s="61">
        <f>IF(E82="East", IF(C82="Central",D82*'Connecting shares (%)'!$M$16*(F82+H82+J82)/(F82+H82+J82+L82+N82+P82),0),0)</f>
        <v>0</v>
      </c>
      <c r="V82" s="61">
        <f>IF(E82="East", IF(C82="Decentral",('Connecting shares (%)'!$F$7/100*F82+'Connecting shares (%)'!$G$7/100*H82+'Connecting shares (%)'!$H$7/100*J82)/1000000,0),0)</f>
        <v>0</v>
      </c>
      <c r="W82" s="63">
        <f>IF(E82="East", IF(C82="Decentral",D82*'Connecting shares (%)'!$M$16*(F82+H82+J82)/(F82+H82+J82+L82+N82+P82),0),0)</f>
        <v>0</v>
      </c>
      <c r="X82" s="61">
        <f>IF(E82="East", IF(C82="Central",('Connecting shares (%)'!$F$5/100*L82+'Connecting shares (%)'!$G$5/100*N82+'Connecting shares (%)'!$H$5/100*P82)/1000000,0),0)</f>
        <v>0</v>
      </c>
      <c r="Y82" s="63">
        <f>IF(E82="East", IF(C82="Central",D82*'Connecting shares (%)'!$M$16*(L82+N82+P82)/(F82+H82+J82+L82+N82+P82),0),0)</f>
        <v>0</v>
      </c>
      <c r="Z82" s="1">
        <f>IF(E82="East", IF(C82="Decentral",('Connecting shares (%)'!$F$9/100*L82+'Connecting shares (%)'!$G$9/100*N82+'Connecting shares (%)'!$H$9/100*P82)/1000000,0),0)</f>
        <v>0</v>
      </c>
      <c r="AA82" s="63">
        <f>IF(E82="East", IF(C82="Decentral",D82*'Connecting shares (%)'!$M$16*(L82+N82+P82)/(F82+H82+J82+L82+N82+P82),0),0)</f>
        <v>0</v>
      </c>
      <c r="AB82" s="61">
        <f>IF(E82="West", IF(C82="Central",('Connecting shares (%)'!$F$11/100*F82+'Connecting shares (%)'!$G$11/100*H82+'Connecting shares (%)'!$H$11/100*J82)/1000000,0),0)</f>
        <v>0</v>
      </c>
      <c r="AC82" s="64">
        <f>IF(E82="west", IF(C82="Central",D82*'Connecting shares (%)'!$M$16*(F82+H82+J82)/(F82+H82+J82+L82+N82+P82),0),0)</f>
        <v>0</v>
      </c>
      <c r="AD82" s="61">
        <f>IF(E82="West", IF(C82="Decentral",('Connecting shares (%)'!$F$15/100*F82+'Connecting shares (%)'!$G$15/100*H82+'Connecting shares (%)'!$H$15/100*J82)/1000000,0),0)</f>
        <v>0.11173272000000001</v>
      </c>
      <c r="AE82" s="63">
        <f>IF(E82="west", IF(C82="Decentral",D82*'Connecting shares (%)'!$M$16*(F82+H82+J82)/(F82+H82+J82+L82+N82+P82),0),0)</f>
        <v>1.0814872521537</v>
      </c>
      <c r="AF82" s="61">
        <f>IF(E82="West", IF(C82="Central",('Connecting shares (%)'!$F$13/100*L82+'Connecting shares (%)'!$G$13/100*N82+'Connecting shares (%)'!$H$13/100*P82)/1000000,0),0)</f>
        <v>0</v>
      </c>
      <c r="AG82" s="63">
        <f>IF(E82="west", IF(C82="Central",D82*'Connecting shares (%)'!$M$16*(L82+N82+P82)/(F82+H82+J82+L82+N82+P82),0),0)</f>
        <v>0</v>
      </c>
      <c r="AH82" s="1">
        <f>IF(E82="West", IF(C82="Decentral",('Connecting shares (%)'!$F$17/100*L82+'Connecting shares (%)'!$G$17/100*N82+'Connecting shares (%)'!$H$17/100*P82)/1000000,0),0)</f>
        <v>0</v>
      </c>
      <c r="AI82" s="63">
        <f>IF(E82="west", IF(C82="Decentral",D82*'Connecting shares (%)'!$M$16*(L82+N82+P82)/(F82+H82+J82+L82+N82+P82),0),0)</f>
        <v>0</v>
      </c>
      <c r="AK82" s="1">
        <f t="shared" si="8"/>
        <v>0</v>
      </c>
      <c r="AL82" s="1">
        <f t="shared" si="9"/>
        <v>0</v>
      </c>
      <c r="AM82" s="1">
        <f t="shared" si="10"/>
        <v>0</v>
      </c>
      <c r="AN82" s="1">
        <f t="shared" si="11"/>
        <v>0</v>
      </c>
      <c r="AO82" s="1">
        <f t="shared" si="12"/>
        <v>0</v>
      </c>
      <c r="AP82" s="1">
        <f t="shared" si="13"/>
        <v>0</v>
      </c>
      <c r="AQ82" s="1">
        <f t="shared" si="14"/>
        <v>0.11173272000000001</v>
      </c>
      <c r="AR82" s="1">
        <f t="shared" si="15"/>
        <v>1.0814872521537</v>
      </c>
    </row>
    <row r="83" spans="1:44">
      <c r="A83" s="1">
        <v>82</v>
      </c>
      <c r="B83" s="1" t="s">
        <v>292</v>
      </c>
      <c r="C83" s="1" t="s">
        <v>21</v>
      </c>
      <c r="D83" s="1">
        <v>0.110415267330818</v>
      </c>
      <c r="E83" s="1" t="s">
        <v>23</v>
      </c>
      <c r="F83" s="1">
        <v>73546.080000000002</v>
      </c>
      <c r="G83" s="1">
        <v>4</v>
      </c>
      <c r="H83" s="1">
        <v>0</v>
      </c>
      <c r="I83" s="1">
        <v>0</v>
      </c>
      <c r="J83" s="1">
        <v>0</v>
      </c>
      <c r="K83" s="1">
        <v>0</v>
      </c>
      <c r="L83" s="1">
        <v>11170.129999999899</v>
      </c>
      <c r="M83" s="1">
        <v>1</v>
      </c>
      <c r="N83" s="1">
        <v>0</v>
      </c>
      <c r="O83" s="1">
        <v>0</v>
      </c>
      <c r="P83" s="1">
        <v>0</v>
      </c>
      <c r="Q83" s="1">
        <v>0</v>
      </c>
      <c r="R83" s="1">
        <v>5225.7631175442802</v>
      </c>
      <c r="S83" s="1">
        <v>110415.26733081799</v>
      </c>
      <c r="T83" s="61">
        <f>IF(E83="East", IF(C83="Central",('Connecting shares (%)'!$F$3/100*F83+'Connecting shares (%)'!$G$3/100*H83+'Connecting shares (%)'!$H$3/100*J83)/1000000,0),0)</f>
        <v>0</v>
      </c>
      <c r="U83" s="61">
        <f>IF(E83="East", IF(C83="Central",D83*'Connecting shares (%)'!$M$16*(F83+H83+J83)/(F83+H83+J83+L83+N83+P83),0),0)</f>
        <v>0</v>
      </c>
      <c r="V83" s="61">
        <f>IF(E83="East", IF(C83="Decentral",('Connecting shares (%)'!$F$7/100*F83+'Connecting shares (%)'!$G$7/100*H83+'Connecting shares (%)'!$H$7/100*J83)/1000000,0),0)</f>
        <v>0</v>
      </c>
      <c r="W83" s="63">
        <f>IF(E83="East", IF(C83="Decentral",D83*'Connecting shares (%)'!$M$16*(F83+H83+J83)/(F83+H83+J83+L83+N83+P83),0),0)</f>
        <v>0</v>
      </c>
      <c r="X83" s="61">
        <f>IF(E83="East", IF(C83="Central",('Connecting shares (%)'!$F$5/100*L83+'Connecting shares (%)'!$G$5/100*N83+'Connecting shares (%)'!$H$5/100*P83)/1000000,0),0)</f>
        <v>0</v>
      </c>
      <c r="Y83" s="63">
        <f>IF(E83="East", IF(C83="Central",D83*'Connecting shares (%)'!$M$16*(L83+N83+P83)/(F83+H83+J83+L83+N83+P83),0),0)</f>
        <v>0</v>
      </c>
      <c r="Z83" s="1">
        <f>IF(E83="East", IF(C83="Decentral",('Connecting shares (%)'!$F$9/100*L83+'Connecting shares (%)'!$G$9/100*N83+'Connecting shares (%)'!$H$9/100*P83)/1000000,0),0)</f>
        <v>0</v>
      </c>
      <c r="AA83" s="63">
        <f>IF(E83="East", IF(C83="Decentral",D83*'Connecting shares (%)'!$M$16*(L83+N83+P83)/(F83+H83+J83+L83+N83+P83),0),0)</f>
        <v>0</v>
      </c>
      <c r="AB83" s="61">
        <f>IF(E83="West", IF(C83="Central",('Connecting shares (%)'!$F$11/100*F83+'Connecting shares (%)'!$G$11/100*H83+'Connecting shares (%)'!$H$11/100*J83)/1000000,0),0)</f>
        <v>0</v>
      </c>
      <c r="AC83" s="64">
        <f>IF(E83="west", IF(C83="Central",D83*'Connecting shares (%)'!$M$16*(F83+H83+J83)/(F83+H83+J83+L83+N83+P83),0),0)</f>
        <v>0</v>
      </c>
      <c r="AD83" s="61">
        <f>IF(E83="West", IF(C83="Decentral",('Connecting shares (%)'!$F$15/100*F83+'Connecting shares (%)'!$G$15/100*H83+'Connecting shares (%)'!$H$15/100*J83)/1000000,0),0)</f>
        <v>7.354608E-2</v>
      </c>
      <c r="AE83" s="63">
        <f>IF(E83="west", IF(C83="Decentral",D83*'Connecting shares (%)'!$M$16*(F83+H83+J83)/(F83+H83+J83+L83+N83+P83),0),0)</f>
        <v>1.9171325261915602</v>
      </c>
      <c r="AF83" s="61">
        <f>IF(E83="West", IF(C83="Central",('Connecting shares (%)'!$F$13/100*L83+'Connecting shares (%)'!$G$13/100*N83+'Connecting shares (%)'!$H$13/100*P83)/1000000,0),0)</f>
        <v>0</v>
      </c>
      <c r="AG83" s="63">
        <f>IF(E83="west", IF(C83="Central",D83*'Connecting shares (%)'!$M$16*(L83+N83+P83)/(F83+H83+J83+L83+N83+P83),0),0)</f>
        <v>0</v>
      </c>
      <c r="AH83" s="1">
        <f>IF(E83="West", IF(C83="Decentral",('Connecting shares (%)'!$F$17/100*L83+'Connecting shares (%)'!$G$17/100*N83+'Connecting shares (%)'!$H$17/100*P83)/1000000,0),0)</f>
        <v>1.11701299999999E-2</v>
      </c>
      <c r="AI83" s="63">
        <f>IF(E83="west", IF(C83="Decentral",D83*'Connecting shares (%)'!$M$16*(L83+N83+P83)/(F83+H83+J83+L83+N83+P83),0),0)</f>
        <v>0.29117282042479953</v>
      </c>
      <c r="AK83" s="1">
        <f t="shared" si="8"/>
        <v>0</v>
      </c>
      <c r="AL83" s="1">
        <f t="shared" si="9"/>
        <v>0</v>
      </c>
      <c r="AM83" s="1">
        <f t="shared" si="10"/>
        <v>0</v>
      </c>
      <c r="AN83" s="1">
        <f t="shared" si="11"/>
        <v>0</v>
      </c>
      <c r="AO83" s="1">
        <f t="shared" si="12"/>
        <v>0</v>
      </c>
      <c r="AP83" s="1">
        <f t="shared" si="13"/>
        <v>0</v>
      </c>
      <c r="AQ83" s="1">
        <f t="shared" si="14"/>
        <v>8.4716209999999903E-2</v>
      </c>
      <c r="AR83" s="1">
        <f t="shared" si="15"/>
        <v>2.2083053466163598</v>
      </c>
    </row>
    <row r="84" spans="1:44">
      <c r="A84" s="1">
        <v>83</v>
      </c>
      <c r="B84" s="1" t="s">
        <v>764</v>
      </c>
      <c r="C84" s="1" t="s">
        <v>21</v>
      </c>
      <c r="D84" s="1">
        <v>9.7046158995319001E-2</v>
      </c>
      <c r="E84" s="1" t="s">
        <v>23</v>
      </c>
      <c r="F84" s="1">
        <v>145798.24</v>
      </c>
      <c r="G84" s="1">
        <v>10</v>
      </c>
      <c r="H84" s="1">
        <v>0</v>
      </c>
      <c r="I84" s="1">
        <v>0</v>
      </c>
      <c r="J84" s="1">
        <v>0</v>
      </c>
      <c r="K84" s="1">
        <v>0</v>
      </c>
      <c r="L84" s="1">
        <v>9353.85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5493.4402657389401</v>
      </c>
      <c r="S84" s="1">
        <v>97046.1589953191</v>
      </c>
      <c r="T84" s="61">
        <f>IF(E84="East", IF(C84="Central",('Connecting shares (%)'!$F$3/100*F84+'Connecting shares (%)'!$G$3/100*H84+'Connecting shares (%)'!$H$3/100*J84)/1000000,0),0)</f>
        <v>0</v>
      </c>
      <c r="U84" s="61">
        <f>IF(E84="East", IF(C84="Central",D84*'Connecting shares (%)'!$M$16*(F84+H84+J84)/(F84+H84+J84+L84+N84+P84),0),0)</f>
        <v>0</v>
      </c>
      <c r="V84" s="61">
        <f>IF(E84="East", IF(C84="Decentral",('Connecting shares (%)'!$F$7/100*F84+'Connecting shares (%)'!$G$7/100*H84+'Connecting shares (%)'!$H$7/100*J84)/1000000,0),0)</f>
        <v>0</v>
      </c>
      <c r="W84" s="63">
        <f>IF(E84="East", IF(C84="Decentral",D84*'Connecting shares (%)'!$M$16*(F84+H84+J84)/(F84+H84+J84+L84+N84+P84),0),0)</f>
        <v>0</v>
      </c>
      <c r="X84" s="61">
        <f>IF(E84="East", IF(C84="Central",('Connecting shares (%)'!$F$5/100*L84+'Connecting shares (%)'!$G$5/100*N84+'Connecting shares (%)'!$H$5/100*P84)/1000000,0),0)</f>
        <v>0</v>
      </c>
      <c r="Y84" s="63">
        <f>IF(E84="East", IF(C84="Central",D84*'Connecting shares (%)'!$M$16*(L84+N84+P84)/(F84+H84+J84+L84+N84+P84),0),0)</f>
        <v>0</v>
      </c>
      <c r="Z84" s="1">
        <f>IF(E84="East", IF(C84="Decentral",('Connecting shares (%)'!$F$9/100*L84+'Connecting shares (%)'!$G$9/100*N84+'Connecting shares (%)'!$H$9/100*P84)/1000000,0),0)</f>
        <v>0</v>
      </c>
      <c r="AA84" s="63">
        <f>IF(E84="East", IF(C84="Decentral",D84*'Connecting shares (%)'!$M$16*(L84+N84+P84)/(F84+H84+J84+L84+N84+P84),0),0)</f>
        <v>0</v>
      </c>
      <c r="AB84" s="61">
        <f>IF(E84="West", IF(C84="Central",('Connecting shares (%)'!$F$11/100*F84+'Connecting shares (%)'!$G$11/100*H84+'Connecting shares (%)'!$H$11/100*J84)/1000000,0),0)</f>
        <v>0</v>
      </c>
      <c r="AC84" s="64">
        <f>IF(E84="west", IF(C84="Central",D84*'Connecting shares (%)'!$M$16*(F84+H84+J84)/(F84+H84+J84+L84+N84+P84),0),0)</f>
        <v>0</v>
      </c>
      <c r="AD84" s="61">
        <f>IF(E84="West", IF(C84="Decentral",('Connecting shares (%)'!$F$15/100*F84+'Connecting shares (%)'!$G$15/100*H84+'Connecting shares (%)'!$H$15/100*J84)/1000000,0),0)</f>
        <v>0.14579824</v>
      </c>
      <c r="AE84" s="63">
        <f>IF(E84="west", IF(C84="Decentral",D84*'Connecting shares (%)'!$M$16*(F84+H84+J84)/(F84+H84+J84+L84+N84+P84),0),0)</f>
        <v>1.8239082928599513</v>
      </c>
      <c r="AF84" s="61">
        <f>IF(E84="West", IF(C84="Central",('Connecting shares (%)'!$F$13/100*L84+'Connecting shares (%)'!$G$13/100*N84+'Connecting shares (%)'!$H$13/100*P84)/1000000,0),0)</f>
        <v>0</v>
      </c>
      <c r="AG84" s="63">
        <f>IF(E84="west", IF(C84="Central",D84*'Connecting shares (%)'!$M$16*(L84+N84+P84)/(F84+H84+J84+L84+N84+P84),0),0)</f>
        <v>0</v>
      </c>
      <c r="AH84" s="1">
        <f>IF(E84="West", IF(C84="Decentral",('Connecting shares (%)'!$F$17/100*L84+'Connecting shares (%)'!$G$17/100*N84+'Connecting shares (%)'!$H$17/100*P84)/1000000,0),0)</f>
        <v>9.3538500000000004E-3</v>
      </c>
      <c r="AI84" s="63">
        <f>IF(E84="west", IF(C84="Decentral",D84*'Connecting shares (%)'!$M$16*(L84+N84+P84)/(F84+H84+J84+L84+N84+P84),0),0)</f>
        <v>0.1170148870464284</v>
      </c>
      <c r="AK84" s="1">
        <f t="shared" si="8"/>
        <v>0</v>
      </c>
      <c r="AL84" s="1">
        <f t="shared" si="9"/>
        <v>0</v>
      </c>
      <c r="AM84" s="1">
        <f t="shared" si="10"/>
        <v>0</v>
      </c>
      <c r="AN84" s="1">
        <f t="shared" si="11"/>
        <v>0</v>
      </c>
      <c r="AO84" s="1">
        <f t="shared" si="12"/>
        <v>0</v>
      </c>
      <c r="AP84" s="1">
        <f t="shared" si="13"/>
        <v>0</v>
      </c>
      <c r="AQ84" s="1">
        <f t="shared" si="14"/>
        <v>0.15515208999999999</v>
      </c>
      <c r="AR84" s="1">
        <f t="shared" si="15"/>
        <v>1.9409231799063797</v>
      </c>
    </row>
    <row r="85" spans="1:44">
      <c r="A85" s="1">
        <v>84</v>
      </c>
      <c r="B85" s="1" t="s">
        <v>547</v>
      </c>
      <c r="C85" s="1" t="s">
        <v>21</v>
      </c>
      <c r="D85" s="1">
        <v>0.18686016394987701</v>
      </c>
      <c r="E85" s="1" t="s">
        <v>23</v>
      </c>
      <c r="F85" s="1">
        <v>1030516.76</v>
      </c>
      <c r="G85" s="1">
        <v>64</v>
      </c>
      <c r="H85" s="1">
        <v>0</v>
      </c>
      <c r="I85" s="1">
        <v>0</v>
      </c>
      <c r="J85" s="1">
        <v>0</v>
      </c>
      <c r="K85" s="1">
        <v>0</v>
      </c>
      <c r="L85" s="1">
        <v>41927.47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5149.5150052449299</v>
      </c>
      <c r="S85" s="1">
        <v>186860.16394987699</v>
      </c>
      <c r="T85" s="61">
        <f>IF(E85="East", IF(C85="Central",('Connecting shares (%)'!$F$3/100*F85+'Connecting shares (%)'!$G$3/100*H85+'Connecting shares (%)'!$H$3/100*J85)/1000000,0),0)</f>
        <v>0</v>
      </c>
      <c r="U85" s="61">
        <f>IF(E85="East", IF(C85="Central",D85*'Connecting shares (%)'!$M$16*(F85+H85+J85)/(F85+H85+J85+L85+N85+P85),0),0)</f>
        <v>0</v>
      </c>
      <c r="V85" s="61">
        <f>IF(E85="East", IF(C85="Decentral",('Connecting shares (%)'!$F$7/100*F85+'Connecting shares (%)'!$G$7/100*H85+'Connecting shares (%)'!$H$7/100*J85)/1000000,0),0)</f>
        <v>0</v>
      </c>
      <c r="W85" s="63">
        <f>IF(E85="East", IF(C85="Decentral",D85*'Connecting shares (%)'!$M$16*(F85+H85+J85)/(F85+H85+J85+L85+N85+P85),0),0)</f>
        <v>0</v>
      </c>
      <c r="X85" s="61">
        <f>IF(E85="East", IF(C85="Central",('Connecting shares (%)'!$F$5/100*L85+'Connecting shares (%)'!$G$5/100*N85+'Connecting shares (%)'!$H$5/100*P85)/1000000,0),0)</f>
        <v>0</v>
      </c>
      <c r="Y85" s="63">
        <f>IF(E85="East", IF(C85="Central",D85*'Connecting shares (%)'!$M$16*(L85+N85+P85)/(F85+H85+J85+L85+N85+P85),0),0)</f>
        <v>0</v>
      </c>
      <c r="Z85" s="1">
        <f>IF(E85="East", IF(C85="Decentral",('Connecting shares (%)'!$F$9/100*L85+'Connecting shares (%)'!$G$9/100*N85+'Connecting shares (%)'!$H$9/100*P85)/1000000,0),0)</f>
        <v>0</v>
      </c>
      <c r="AA85" s="63">
        <f>IF(E85="East", IF(C85="Decentral",D85*'Connecting shares (%)'!$M$16*(L85+N85+P85)/(F85+H85+J85+L85+N85+P85),0),0)</f>
        <v>0</v>
      </c>
      <c r="AB85" s="61">
        <f>IF(E85="West", IF(C85="Central",('Connecting shares (%)'!$F$11/100*F85+'Connecting shares (%)'!$G$11/100*H85+'Connecting shares (%)'!$H$11/100*J85)/1000000,0),0)</f>
        <v>0</v>
      </c>
      <c r="AC85" s="64">
        <f>IF(E85="west", IF(C85="Central",D85*'Connecting shares (%)'!$M$16*(F85+H85+J85)/(F85+H85+J85+L85+N85+P85),0),0)</f>
        <v>0</v>
      </c>
      <c r="AD85" s="61">
        <f>IF(E85="West", IF(C85="Decentral",('Connecting shares (%)'!$F$15/100*F85+'Connecting shares (%)'!$G$15/100*H85+'Connecting shares (%)'!$H$15/100*J85)/1000000,0),0)</f>
        <v>1.03051676</v>
      </c>
      <c r="AE85" s="63">
        <f>IF(E85="west", IF(C85="Decentral",D85*'Connecting shares (%)'!$M$16*(F85+H85+J85)/(F85+H85+J85+L85+N85+P85),0),0)</f>
        <v>3.5910964009139397</v>
      </c>
      <c r="AF85" s="61">
        <f>IF(E85="West", IF(C85="Central",('Connecting shares (%)'!$F$13/100*L85+'Connecting shares (%)'!$G$13/100*N85+'Connecting shares (%)'!$H$13/100*P85)/1000000,0),0)</f>
        <v>0</v>
      </c>
      <c r="AG85" s="63">
        <f>IF(E85="west", IF(C85="Central",D85*'Connecting shares (%)'!$M$16*(L85+N85+P85)/(F85+H85+J85+L85+N85+P85),0),0)</f>
        <v>0</v>
      </c>
      <c r="AH85" s="1">
        <f>IF(E85="West", IF(C85="Decentral",('Connecting shares (%)'!$F$17/100*L85+'Connecting shares (%)'!$G$17/100*N85+'Connecting shares (%)'!$H$17/100*P85)/1000000,0),0)</f>
        <v>4.1927470000000001E-2</v>
      </c>
      <c r="AI85" s="63">
        <f>IF(E85="west", IF(C85="Decentral",D85*'Connecting shares (%)'!$M$16*(L85+N85+P85)/(F85+H85+J85+L85+N85+P85),0),0)</f>
        <v>0.14610687808360068</v>
      </c>
      <c r="AK85" s="1">
        <f t="shared" si="8"/>
        <v>0</v>
      </c>
      <c r="AL85" s="1">
        <f t="shared" si="9"/>
        <v>0</v>
      </c>
      <c r="AM85" s="1">
        <f t="shared" si="10"/>
        <v>0</v>
      </c>
      <c r="AN85" s="1">
        <f t="shared" si="11"/>
        <v>0</v>
      </c>
      <c r="AO85" s="1">
        <f t="shared" si="12"/>
        <v>0</v>
      </c>
      <c r="AP85" s="1">
        <f t="shared" si="13"/>
        <v>0</v>
      </c>
      <c r="AQ85" s="1">
        <f t="shared" si="14"/>
        <v>1.0724442300000001</v>
      </c>
      <c r="AR85" s="1">
        <f t="shared" si="15"/>
        <v>3.7372032789975402</v>
      </c>
    </row>
    <row r="86" spans="1:44">
      <c r="A86" s="1">
        <v>85</v>
      </c>
      <c r="B86" s="1" t="s">
        <v>161</v>
      </c>
      <c r="C86" s="1" t="s">
        <v>21</v>
      </c>
      <c r="D86" s="1">
        <v>7.3058174584404001E-2</v>
      </c>
      <c r="E86" s="1" t="s">
        <v>24</v>
      </c>
      <c r="F86" s="1">
        <v>103357.96</v>
      </c>
      <c r="G86" s="1">
        <v>8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3699.5832435131001</v>
      </c>
      <c r="S86" s="1">
        <v>73058.174584403998</v>
      </c>
      <c r="T86" s="61">
        <f>IF(E86="East", IF(C86="Central",('Connecting shares (%)'!$F$3/100*F86+'Connecting shares (%)'!$G$3/100*H86+'Connecting shares (%)'!$H$3/100*J86)/1000000,0),0)</f>
        <v>0</v>
      </c>
      <c r="U86" s="61">
        <f>IF(E86="East", IF(C86="Central",D86*'Connecting shares (%)'!$M$16*(F86+H86+J86)/(F86+H86+J86+L86+N86+P86),0),0)</f>
        <v>0</v>
      </c>
      <c r="V86" s="61">
        <f>IF(E86="East", IF(C86="Decentral",('Connecting shares (%)'!$F$7/100*F86+'Connecting shares (%)'!$G$7/100*H86+'Connecting shares (%)'!$H$7/100*J86)/1000000,0),0)</f>
        <v>0.10335796000000001</v>
      </c>
      <c r="W86" s="63">
        <f>IF(E86="East", IF(C86="Decentral",D86*'Connecting shares (%)'!$M$16*(F86+H86+J86)/(F86+H86+J86+L86+N86+P86),0),0)</f>
        <v>1.46116349168808</v>
      </c>
      <c r="X86" s="61">
        <f>IF(E86="East", IF(C86="Central",('Connecting shares (%)'!$F$5/100*L86+'Connecting shares (%)'!$G$5/100*N86+'Connecting shares (%)'!$H$5/100*P86)/1000000,0),0)</f>
        <v>0</v>
      </c>
      <c r="Y86" s="63">
        <f>IF(E86="East", IF(C86="Central",D86*'Connecting shares (%)'!$M$16*(L86+N86+P86)/(F86+H86+J86+L86+N86+P86),0),0)</f>
        <v>0</v>
      </c>
      <c r="Z86" s="1">
        <f>IF(E86="East", IF(C86="Decentral",('Connecting shares (%)'!$F$9/100*L86+'Connecting shares (%)'!$G$9/100*N86+'Connecting shares (%)'!$H$9/100*P86)/1000000,0),0)</f>
        <v>0</v>
      </c>
      <c r="AA86" s="63">
        <f>IF(E86="East", IF(C86="Decentral",D86*'Connecting shares (%)'!$M$16*(L86+N86+P86)/(F86+H86+J86+L86+N86+P86),0),0)</f>
        <v>0</v>
      </c>
      <c r="AB86" s="61">
        <f>IF(E86="West", IF(C86="Central",('Connecting shares (%)'!$F$11/100*F86+'Connecting shares (%)'!$G$11/100*H86+'Connecting shares (%)'!$H$11/100*J86)/1000000,0),0)</f>
        <v>0</v>
      </c>
      <c r="AC86" s="64">
        <f>IF(E86="west", IF(C86="Central",D86*'Connecting shares (%)'!$M$16*(F86+H86+J86)/(F86+H86+J86+L86+N86+P86),0),0)</f>
        <v>0</v>
      </c>
      <c r="AD86" s="61">
        <f>IF(E86="West", IF(C86="Decentral",('Connecting shares (%)'!$F$15/100*F86+'Connecting shares (%)'!$G$15/100*H86+'Connecting shares (%)'!$H$15/100*J86)/1000000,0),0)</f>
        <v>0</v>
      </c>
      <c r="AE86" s="63">
        <f>IF(E86="west", IF(C86="Decentral",D86*'Connecting shares (%)'!$M$16*(F86+H86+J86)/(F86+H86+J86+L86+N86+P86),0),0)</f>
        <v>0</v>
      </c>
      <c r="AF86" s="61">
        <f>IF(E86="West", IF(C86="Central",('Connecting shares (%)'!$F$13/100*L86+'Connecting shares (%)'!$G$13/100*N86+'Connecting shares (%)'!$H$13/100*P86)/1000000,0),0)</f>
        <v>0</v>
      </c>
      <c r="AG86" s="63">
        <f>IF(E86="west", IF(C86="Central",D86*'Connecting shares (%)'!$M$16*(L86+N86+P86)/(F86+H86+J86+L86+N86+P86),0),0)</f>
        <v>0</v>
      </c>
      <c r="AH86" s="1">
        <f>IF(E86="West", IF(C86="Decentral",('Connecting shares (%)'!$F$17/100*L86+'Connecting shares (%)'!$G$17/100*N86+'Connecting shares (%)'!$H$17/100*P86)/1000000,0),0)</f>
        <v>0</v>
      </c>
      <c r="AI86" s="63">
        <f>IF(E86="west", IF(C86="Decentral",D86*'Connecting shares (%)'!$M$16*(L86+N86+P86)/(F86+H86+J86+L86+N86+P86),0),0)</f>
        <v>0</v>
      </c>
      <c r="AK86" s="1">
        <f t="shared" si="8"/>
        <v>0</v>
      </c>
      <c r="AL86" s="1">
        <f t="shared" si="9"/>
        <v>0</v>
      </c>
      <c r="AM86" s="1">
        <f t="shared" si="10"/>
        <v>0.10335796000000001</v>
      </c>
      <c r="AN86" s="1">
        <f t="shared" si="11"/>
        <v>1.46116349168808</v>
      </c>
      <c r="AO86" s="1">
        <f t="shared" si="12"/>
        <v>0</v>
      </c>
      <c r="AP86" s="1">
        <f t="shared" si="13"/>
        <v>0</v>
      </c>
      <c r="AQ86" s="1">
        <f t="shared" si="14"/>
        <v>0</v>
      </c>
      <c r="AR86" s="1">
        <f t="shared" si="15"/>
        <v>0</v>
      </c>
    </row>
    <row r="87" spans="1:44">
      <c r="A87" s="1">
        <v>86</v>
      </c>
      <c r="B87" s="1" t="s">
        <v>338</v>
      </c>
      <c r="C87" s="1" t="s">
        <v>21</v>
      </c>
      <c r="D87" s="1">
        <v>8.2055815866398998E-2</v>
      </c>
      <c r="E87" s="1" t="s">
        <v>23</v>
      </c>
      <c r="F87" s="1">
        <v>195247.47</v>
      </c>
      <c r="G87" s="1">
        <v>9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5549.3746359009001</v>
      </c>
      <c r="S87" s="1">
        <v>82055.815866399003</v>
      </c>
      <c r="T87" s="61">
        <f>IF(E87="East", IF(C87="Central",('Connecting shares (%)'!$F$3/100*F87+'Connecting shares (%)'!$G$3/100*H87+'Connecting shares (%)'!$H$3/100*J87)/1000000,0),0)</f>
        <v>0</v>
      </c>
      <c r="U87" s="61">
        <f>IF(E87="East", IF(C87="Central",D87*'Connecting shares (%)'!$M$16*(F87+H87+J87)/(F87+H87+J87+L87+N87+P87),0),0)</f>
        <v>0</v>
      </c>
      <c r="V87" s="61">
        <f>IF(E87="East", IF(C87="Decentral",('Connecting shares (%)'!$F$7/100*F87+'Connecting shares (%)'!$G$7/100*H87+'Connecting shares (%)'!$H$7/100*J87)/1000000,0),0)</f>
        <v>0</v>
      </c>
      <c r="W87" s="63">
        <f>IF(E87="East", IF(C87="Decentral",D87*'Connecting shares (%)'!$M$16*(F87+H87+J87)/(F87+H87+J87+L87+N87+P87),0),0)</f>
        <v>0</v>
      </c>
      <c r="X87" s="61">
        <f>IF(E87="East", IF(C87="Central",('Connecting shares (%)'!$F$5/100*L87+'Connecting shares (%)'!$G$5/100*N87+'Connecting shares (%)'!$H$5/100*P87)/1000000,0),0)</f>
        <v>0</v>
      </c>
      <c r="Y87" s="63">
        <f>IF(E87="East", IF(C87="Central",D87*'Connecting shares (%)'!$M$16*(L87+N87+P87)/(F87+H87+J87+L87+N87+P87),0),0)</f>
        <v>0</v>
      </c>
      <c r="Z87" s="1">
        <f>IF(E87="East", IF(C87="Decentral",('Connecting shares (%)'!$F$9/100*L87+'Connecting shares (%)'!$G$9/100*N87+'Connecting shares (%)'!$H$9/100*P87)/1000000,0),0)</f>
        <v>0</v>
      </c>
      <c r="AA87" s="63">
        <f>IF(E87="East", IF(C87="Decentral",D87*'Connecting shares (%)'!$M$16*(L87+N87+P87)/(F87+H87+J87+L87+N87+P87),0),0)</f>
        <v>0</v>
      </c>
      <c r="AB87" s="61">
        <f>IF(E87="West", IF(C87="Central",('Connecting shares (%)'!$F$11/100*F87+'Connecting shares (%)'!$G$11/100*H87+'Connecting shares (%)'!$H$11/100*J87)/1000000,0),0)</f>
        <v>0</v>
      </c>
      <c r="AC87" s="64">
        <f>IF(E87="west", IF(C87="Central",D87*'Connecting shares (%)'!$M$16*(F87+H87+J87)/(F87+H87+J87+L87+N87+P87),0),0)</f>
        <v>0</v>
      </c>
      <c r="AD87" s="61">
        <f>IF(E87="West", IF(C87="Decentral",('Connecting shares (%)'!$F$15/100*F87+'Connecting shares (%)'!$G$15/100*H87+'Connecting shares (%)'!$H$15/100*J87)/1000000,0),0)</f>
        <v>0.19524747000000001</v>
      </c>
      <c r="AE87" s="63">
        <f>IF(E87="west", IF(C87="Decentral",D87*'Connecting shares (%)'!$M$16*(F87+H87+J87)/(F87+H87+J87+L87+N87+P87),0),0)</f>
        <v>1.6411163173279801</v>
      </c>
      <c r="AF87" s="61">
        <f>IF(E87="West", IF(C87="Central",('Connecting shares (%)'!$F$13/100*L87+'Connecting shares (%)'!$G$13/100*N87+'Connecting shares (%)'!$H$13/100*P87)/1000000,0),0)</f>
        <v>0</v>
      </c>
      <c r="AG87" s="63">
        <f>IF(E87="west", IF(C87="Central",D87*'Connecting shares (%)'!$M$16*(L87+N87+P87)/(F87+H87+J87+L87+N87+P87),0),0)</f>
        <v>0</v>
      </c>
      <c r="AH87" s="1">
        <f>IF(E87="West", IF(C87="Decentral",('Connecting shares (%)'!$F$17/100*L87+'Connecting shares (%)'!$G$17/100*N87+'Connecting shares (%)'!$H$17/100*P87)/1000000,0),0)</f>
        <v>0</v>
      </c>
      <c r="AI87" s="63">
        <f>IF(E87="west", IF(C87="Decentral",D87*'Connecting shares (%)'!$M$16*(L87+N87+P87)/(F87+H87+J87+L87+N87+P87),0),0)</f>
        <v>0</v>
      </c>
      <c r="AK87" s="1">
        <f t="shared" si="8"/>
        <v>0</v>
      </c>
      <c r="AL87" s="1">
        <f t="shared" si="9"/>
        <v>0</v>
      </c>
      <c r="AM87" s="1">
        <f t="shared" si="10"/>
        <v>0</v>
      </c>
      <c r="AN87" s="1">
        <f t="shared" si="11"/>
        <v>0</v>
      </c>
      <c r="AO87" s="1">
        <f t="shared" si="12"/>
        <v>0</v>
      </c>
      <c r="AP87" s="1">
        <f t="shared" si="13"/>
        <v>0</v>
      </c>
      <c r="AQ87" s="1">
        <f t="shared" si="14"/>
        <v>0.19524747000000001</v>
      </c>
      <c r="AR87" s="1">
        <f t="shared" si="15"/>
        <v>1.6411163173279801</v>
      </c>
    </row>
    <row r="88" spans="1:44">
      <c r="A88" s="1">
        <v>87</v>
      </c>
      <c r="B88" s="1" t="s">
        <v>531</v>
      </c>
      <c r="C88" s="1" t="s">
        <v>21</v>
      </c>
      <c r="D88" s="1">
        <v>6.6435338291760002E-2</v>
      </c>
      <c r="E88" s="1" t="s">
        <v>23</v>
      </c>
      <c r="F88" s="1">
        <v>107327.98</v>
      </c>
      <c r="G88" s="1">
        <v>8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6032.3551981662204</v>
      </c>
      <c r="S88" s="1">
        <v>66435.338291760097</v>
      </c>
      <c r="T88" s="61">
        <f>IF(E88="East", IF(C88="Central",('Connecting shares (%)'!$F$3/100*F88+'Connecting shares (%)'!$G$3/100*H88+'Connecting shares (%)'!$H$3/100*J88)/1000000,0),0)</f>
        <v>0</v>
      </c>
      <c r="U88" s="61">
        <f>IF(E88="East", IF(C88="Central",D88*'Connecting shares (%)'!$M$16*(F88+H88+J88)/(F88+H88+J88+L88+N88+P88),0),0)</f>
        <v>0</v>
      </c>
      <c r="V88" s="61">
        <f>IF(E88="East", IF(C88="Decentral",('Connecting shares (%)'!$F$7/100*F88+'Connecting shares (%)'!$G$7/100*H88+'Connecting shares (%)'!$H$7/100*J88)/1000000,0),0)</f>
        <v>0</v>
      </c>
      <c r="W88" s="63">
        <f>IF(E88="East", IF(C88="Decentral",D88*'Connecting shares (%)'!$M$16*(F88+H88+J88)/(F88+H88+J88+L88+N88+P88),0),0)</f>
        <v>0</v>
      </c>
      <c r="X88" s="61">
        <f>IF(E88="East", IF(C88="Central",('Connecting shares (%)'!$F$5/100*L88+'Connecting shares (%)'!$G$5/100*N88+'Connecting shares (%)'!$H$5/100*P88)/1000000,0),0)</f>
        <v>0</v>
      </c>
      <c r="Y88" s="63">
        <f>IF(E88="East", IF(C88="Central",D88*'Connecting shares (%)'!$M$16*(L88+N88+P88)/(F88+H88+J88+L88+N88+P88),0),0)</f>
        <v>0</v>
      </c>
      <c r="Z88" s="1">
        <f>IF(E88="East", IF(C88="Decentral",('Connecting shares (%)'!$F$9/100*L88+'Connecting shares (%)'!$G$9/100*N88+'Connecting shares (%)'!$H$9/100*P88)/1000000,0),0)</f>
        <v>0</v>
      </c>
      <c r="AA88" s="63">
        <f>IF(E88="East", IF(C88="Decentral",D88*'Connecting shares (%)'!$M$16*(L88+N88+P88)/(F88+H88+J88+L88+N88+P88),0),0)</f>
        <v>0</v>
      </c>
      <c r="AB88" s="61">
        <f>IF(E88="West", IF(C88="Central",('Connecting shares (%)'!$F$11/100*F88+'Connecting shares (%)'!$G$11/100*H88+'Connecting shares (%)'!$H$11/100*J88)/1000000,0),0)</f>
        <v>0</v>
      </c>
      <c r="AC88" s="64">
        <f>IF(E88="west", IF(C88="Central",D88*'Connecting shares (%)'!$M$16*(F88+H88+J88)/(F88+H88+J88+L88+N88+P88),0),0)</f>
        <v>0</v>
      </c>
      <c r="AD88" s="61">
        <f>IF(E88="West", IF(C88="Decentral",('Connecting shares (%)'!$F$15/100*F88+'Connecting shares (%)'!$G$15/100*H88+'Connecting shares (%)'!$H$15/100*J88)/1000000,0),0)</f>
        <v>0.10732797999999999</v>
      </c>
      <c r="AE88" s="63">
        <f>IF(E88="west", IF(C88="Decentral",D88*'Connecting shares (%)'!$M$16*(F88+H88+J88)/(F88+H88+J88+L88+N88+P88),0),0)</f>
        <v>1.3287067658352003</v>
      </c>
      <c r="AF88" s="61">
        <f>IF(E88="West", IF(C88="Central",('Connecting shares (%)'!$F$13/100*L88+'Connecting shares (%)'!$G$13/100*N88+'Connecting shares (%)'!$H$13/100*P88)/1000000,0),0)</f>
        <v>0</v>
      </c>
      <c r="AG88" s="63">
        <f>IF(E88="west", IF(C88="Central",D88*'Connecting shares (%)'!$M$16*(L88+N88+P88)/(F88+H88+J88+L88+N88+P88),0),0)</f>
        <v>0</v>
      </c>
      <c r="AH88" s="1">
        <f>IF(E88="West", IF(C88="Decentral",('Connecting shares (%)'!$F$17/100*L88+'Connecting shares (%)'!$G$17/100*N88+'Connecting shares (%)'!$H$17/100*P88)/1000000,0),0)</f>
        <v>0</v>
      </c>
      <c r="AI88" s="63">
        <f>IF(E88="west", IF(C88="Decentral",D88*'Connecting shares (%)'!$M$16*(L88+N88+P88)/(F88+H88+J88+L88+N88+P88),0),0)</f>
        <v>0</v>
      </c>
      <c r="AK88" s="1">
        <f t="shared" si="8"/>
        <v>0</v>
      </c>
      <c r="AL88" s="1">
        <f t="shared" si="9"/>
        <v>0</v>
      </c>
      <c r="AM88" s="1">
        <f t="shared" si="10"/>
        <v>0</v>
      </c>
      <c r="AN88" s="1">
        <f t="shared" si="11"/>
        <v>0</v>
      </c>
      <c r="AO88" s="1">
        <f t="shared" si="12"/>
        <v>0</v>
      </c>
      <c r="AP88" s="1">
        <f t="shared" si="13"/>
        <v>0</v>
      </c>
      <c r="AQ88" s="1">
        <f t="shared" si="14"/>
        <v>0.10732797999999999</v>
      </c>
      <c r="AR88" s="1">
        <f t="shared" si="15"/>
        <v>1.3287067658352003</v>
      </c>
    </row>
    <row r="89" spans="1:44">
      <c r="A89" s="1">
        <v>88</v>
      </c>
      <c r="B89" s="1" t="s">
        <v>891</v>
      </c>
      <c r="C89" s="1" t="s">
        <v>22</v>
      </c>
      <c r="D89" s="1">
        <v>0.59331118317409004</v>
      </c>
      <c r="E89" s="1" t="s">
        <v>24</v>
      </c>
      <c r="F89" s="1">
        <v>6670766.25000004</v>
      </c>
      <c r="G89" s="1">
        <v>414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6110.6432677911498</v>
      </c>
      <c r="S89" s="1">
        <v>593311.18317408895</v>
      </c>
      <c r="T89" s="61">
        <f>IF(E89="East", IF(C89="Central",('Connecting shares (%)'!$F$3/100*F89+'Connecting shares (%)'!$G$3/100*H89+'Connecting shares (%)'!$H$3/100*J89)/1000000,0),0)</f>
        <v>6.6707662500000398</v>
      </c>
      <c r="U89" s="61">
        <f>IF(E89="East", IF(C89="Central",D89*'Connecting shares (%)'!$M$16*(F89+H89+J89)/(F89+H89+J89+L89+N89+P89),0),0)</f>
        <v>11.866223663481801</v>
      </c>
      <c r="V89" s="61">
        <f>IF(E89="East", IF(C89="Decentral",('Connecting shares (%)'!$F$7/100*F89+'Connecting shares (%)'!$G$7/100*H89+'Connecting shares (%)'!$H$7/100*J89)/1000000,0),0)</f>
        <v>0</v>
      </c>
      <c r="W89" s="63">
        <f>IF(E89="East", IF(C89="Decentral",D89*'Connecting shares (%)'!$M$16*(F89+H89+J89)/(F89+H89+J89+L89+N89+P89),0),0)</f>
        <v>0</v>
      </c>
      <c r="X89" s="61">
        <f>IF(E89="East", IF(C89="Central",('Connecting shares (%)'!$F$5/100*L89+'Connecting shares (%)'!$G$5/100*N89+'Connecting shares (%)'!$H$5/100*P89)/1000000,0),0)</f>
        <v>0</v>
      </c>
      <c r="Y89" s="63">
        <f>IF(E89="East", IF(C89="Central",D89*'Connecting shares (%)'!$M$16*(L89+N89+P89)/(F89+H89+J89+L89+N89+P89),0),0)</f>
        <v>0</v>
      </c>
      <c r="Z89" s="1">
        <f>IF(E89="East", IF(C89="Decentral",('Connecting shares (%)'!$F$9/100*L89+'Connecting shares (%)'!$G$9/100*N89+'Connecting shares (%)'!$H$9/100*P89)/1000000,0),0)</f>
        <v>0</v>
      </c>
      <c r="AA89" s="63">
        <f>IF(E89="East", IF(C89="Decentral",D89*'Connecting shares (%)'!$M$16*(L89+N89+P89)/(F89+H89+J89+L89+N89+P89),0),0)</f>
        <v>0</v>
      </c>
      <c r="AB89" s="61">
        <f>IF(E89="West", IF(C89="Central",('Connecting shares (%)'!$F$11/100*F89+'Connecting shares (%)'!$G$11/100*H89+'Connecting shares (%)'!$H$11/100*J89)/1000000,0),0)</f>
        <v>0</v>
      </c>
      <c r="AC89" s="64">
        <f>IF(E89="west", IF(C89="Central",D89*'Connecting shares (%)'!$M$16*(F89+H89+J89)/(F89+H89+J89+L89+N89+P89),0),0)</f>
        <v>0</v>
      </c>
      <c r="AD89" s="61">
        <f>IF(E89="West", IF(C89="Decentral",('Connecting shares (%)'!$F$15/100*F89+'Connecting shares (%)'!$G$15/100*H89+'Connecting shares (%)'!$H$15/100*J89)/1000000,0),0)</f>
        <v>0</v>
      </c>
      <c r="AE89" s="63">
        <f>IF(E89="west", IF(C89="Decentral",D89*'Connecting shares (%)'!$M$16*(F89+H89+J89)/(F89+H89+J89+L89+N89+P89),0),0)</f>
        <v>0</v>
      </c>
      <c r="AF89" s="61">
        <f>IF(E89="West", IF(C89="Central",('Connecting shares (%)'!$F$13/100*L89+'Connecting shares (%)'!$G$13/100*N89+'Connecting shares (%)'!$H$13/100*P89)/1000000,0),0)</f>
        <v>0</v>
      </c>
      <c r="AG89" s="63">
        <f>IF(E89="west", IF(C89="Central",D89*'Connecting shares (%)'!$M$16*(L89+N89+P89)/(F89+H89+J89+L89+N89+P89),0),0)</f>
        <v>0</v>
      </c>
      <c r="AH89" s="1">
        <f>IF(E89="West", IF(C89="Decentral",('Connecting shares (%)'!$F$17/100*L89+'Connecting shares (%)'!$G$17/100*N89+'Connecting shares (%)'!$H$17/100*P89)/1000000,0),0)</f>
        <v>0</v>
      </c>
      <c r="AI89" s="63">
        <f>IF(E89="west", IF(C89="Decentral",D89*'Connecting shares (%)'!$M$16*(L89+N89+P89)/(F89+H89+J89+L89+N89+P89),0),0)</f>
        <v>0</v>
      </c>
      <c r="AK89" s="1">
        <f t="shared" si="8"/>
        <v>6.6707662500000398</v>
      </c>
      <c r="AL89" s="1">
        <f t="shared" si="9"/>
        <v>11.866223663481801</v>
      </c>
      <c r="AM89" s="1">
        <f t="shared" si="10"/>
        <v>0</v>
      </c>
      <c r="AN89" s="1">
        <f t="shared" si="11"/>
        <v>0</v>
      </c>
      <c r="AO89" s="1">
        <f t="shared" si="12"/>
        <v>0</v>
      </c>
      <c r="AP89" s="1">
        <f t="shared" si="13"/>
        <v>0</v>
      </c>
      <c r="AQ89" s="1">
        <f t="shared" si="14"/>
        <v>0</v>
      </c>
      <c r="AR89" s="1">
        <f t="shared" si="15"/>
        <v>0</v>
      </c>
    </row>
    <row r="90" spans="1:44">
      <c r="A90" s="1">
        <v>89</v>
      </c>
      <c r="B90" s="1" t="s">
        <v>364</v>
      </c>
      <c r="C90" s="1" t="s">
        <v>21</v>
      </c>
      <c r="D90" s="1">
        <v>0.18439358460164201</v>
      </c>
      <c r="E90" s="1" t="s">
        <v>23</v>
      </c>
      <c r="F90" s="1">
        <v>261670.96</v>
      </c>
      <c r="G90" s="1">
        <v>15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8730.65925614771</v>
      </c>
      <c r="S90" s="1">
        <v>184393.58460164099</v>
      </c>
      <c r="T90" s="61">
        <f>IF(E90="East", IF(C90="Central",('Connecting shares (%)'!$F$3/100*F90+'Connecting shares (%)'!$G$3/100*H90+'Connecting shares (%)'!$H$3/100*J90)/1000000,0),0)</f>
        <v>0</v>
      </c>
      <c r="U90" s="61">
        <f>IF(E90="East", IF(C90="Central",D90*'Connecting shares (%)'!$M$16*(F90+H90+J90)/(F90+H90+J90+L90+N90+P90),0),0)</f>
        <v>0</v>
      </c>
      <c r="V90" s="61">
        <f>IF(E90="East", IF(C90="Decentral",('Connecting shares (%)'!$F$7/100*F90+'Connecting shares (%)'!$G$7/100*H90+'Connecting shares (%)'!$H$7/100*J90)/1000000,0),0)</f>
        <v>0</v>
      </c>
      <c r="W90" s="63">
        <f>IF(E90="East", IF(C90="Decentral",D90*'Connecting shares (%)'!$M$16*(F90+H90+J90)/(F90+H90+J90+L90+N90+P90),0),0)</f>
        <v>0</v>
      </c>
      <c r="X90" s="61">
        <f>IF(E90="East", IF(C90="Central",('Connecting shares (%)'!$F$5/100*L90+'Connecting shares (%)'!$G$5/100*N90+'Connecting shares (%)'!$H$5/100*P90)/1000000,0),0)</f>
        <v>0</v>
      </c>
      <c r="Y90" s="63">
        <f>IF(E90="East", IF(C90="Central",D90*'Connecting shares (%)'!$M$16*(L90+N90+P90)/(F90+H90+J90+L90+N90+P90),0),0)</f>
        <v>0</v>
      </c>
      <c r="Z90" s="1">
        <f>IF(E90="East", IF(C90="Decentral",('Connecting shares (%)'!$F$9/100*L90+'Connecting shares (%)'!$G$9/100*N90+'Connecting shares (%)'!$H$9/100*P90)/1000000,0),0)</f>
        <v>0</v>
      </c>
      <c r="AA90" s="63">
        <f>IF(E90="East", IF(C90="Decentral",D90*'Connecting shares (%)'!$M$16*(L90+N90+P90)/(F90+H90+J90+L90+N90+P90),0),0)</f>
        <v>0</v>
      </c>
      <c r="AB90" s="61">
        <f>IF(E90="West", IF(C90="Central",('Connecting shares (%)'!$F$11/100*F90+'Connecting shares (%)'!$G$11/100*H90+'Connecting shares (%)'!$H$11/100*J90)/1000000,0),0)</f>
        <v>0</v>
      </c>
      <c r="AC90" s="64">
        <f>IF(E90="west", IF(C90="Central",D90*'Connecting shares (%)'!$M$16*(F90+H90+J90)/(F90+H90+J90+L90+N90+P90),0),0)</f>
        <v>0</v>
      </c>
      <c r="AD90" s="61">
        <f>IF(E90="West", IF(C90="Decentral",('Connecting shares (%)'!$F$15/100*F90+'Connecting shares (%)'!$G$15/100*H90+'Connecting shares (%)'!$H$15/100*J90)/1000000,0),0)</f>
        <v>0.26167096000000001</v>
      </c>
      <c r="AE90" s="63">
        <f>IF(E90="west", IF(C90="Decentral",D90*'Connecting shares (%)'!$M$16*(F90+H90+J90)/(F90+H90+J90+L90+N90+P90),0),0)</f>
        <v>3.6878716920328403</v>
      </c>
      <c r="AF90" s="61">
        <f>IF(E90="West", IF(C90="Central",('Connecting shares (%)'!$F$13/100*L90+'Connecting shares (%)'!$G$13/100*N90+'Connecting shares (%)'!$H$13/100*P90)/1000000,0),0)</f>
        <v>0</v>
      </c>
      <c r="AG90" s="63">
        <f>IF(E90="west", IF(C90="Central",D90*'Connecting shares (%)'!$M$16*(L90+N90+P90)/(F90+H90+J90+L90+N90+P90),0),0)</f>
        <v>0</v>
      </c>
      <c r="AH90" s="1">
        <f>IF(E90="West", IF(C90="Decentral",('Connecting shares (%)'!$F$17/100*L90+'Connecting shares (%)'!$G$17/100*N90+'Connecting shares (%)'!$H$17/100*P90)/1000000,0),0)</f>
        <v>0</v>
      </c>
      <c r="AI90" s="63">
        <f>IF(E90="west", IF(C90="Decentral",D90*'Connecting shares (%)'!$M$16*(L90+N90+P90)/(F90+H90+J90+L90+N90+P90),0),0)</f>
        <v>0</v>
      </c>
      <c r="AK90" s="1">
        <f t="shared" si="8"/>
        <v>0</v>
      </c>
      <c r="AL90" s="1">
        <f t="shared" si="9"/>
        <v>0</v>
      </c>
      <c r="AM90" s="1">
        <f t="shared" si="10"/>
        <v>0</v>
      </c>
      <c r="AN90" s="1">
        <f t="shared" si="11"/>
        <v>0</v>
      </c>
      <c r="AO90" s="1">
        <f t="shared" si="12"/>
        <v>0</v>
      </c>
      <c r="AP90" s="1">
        <f t="shared" si="13"/>
        <v>0</v>
      </c>
      <c r="AQ90" s="1">
        <f t="shared" si="14"/>
        <v>0.26167096000000001</v>
      </c>
      <c r="AR90" s="1">
        <f t="shared" si="15"/>
        <v>3.6878716920328403</v>
      </c>
    </row>
    <row r="91" spans="1:44">
      <c r="A91" s="1">
        <v>90</v>
      </c>
      <c r="B91" s="1" t="s">
        <v>480</v>
      </c>
      <c r="C91" s="1" t="s">
        <v>22</v>
      </c>
      <c r="D91" s="1">
        <v>0.38967295406847802</v>
      </c>
      <c r="E91" s="1" t="s">
        <v>23</v>
      </c>
      <c r="F91" s="1">
        <v>257223.139999999</v>
      </c>
      <c r="G91" s="1">
        <v>15</v>
      </c>
      <c r="H91" s="1">
        <v>0</v>
      </c>
      <c r="I91" s="1">
        <v>0</v>
      </c>
      <c r="J91" s="1">
        <v>0</v>
      </c>
      <c r="K91" s="1">
        <v>0</v>
      </c>
      <c r="L91" s="1">
        <v>21627.709999999901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6114.6189752931596</v>
      </c>
      <c r="S91" s="1">
        <v>389672.95406847697</v>
      </c>
      <c r="T91" s="61">
        <f>IF(E91="East", IF(C91="Central",('Connecting shares (%)'!$F$3/100*F91+'Connecting shares (%)'!$G$3/100*H91+'Connecting shares (%)'!$H$3/100*J91)/1000000,0),0)</f>
        <v>0</v>
      </c>
      <c r="U91" s="61">
        <f>IF(E91="East", IF(C91="Central",D91*'Connecting shares (%)'!$M$16*(F91+H91+J91)/(F91+H91+J91+L91+N91+P91),0),0)</f>
        <v>0</v>
      </c>
      <c r="V91" s="61">
        <f>IF(E91="East", IF(C91="Decentral",('Connecting shares (%)'!$F$7/100*F91+'Connecting shares (%)'!$G$7/100*H91+'Connecting shares (%)'!$H$7/100*J91)/1000000,0),0)</f>
        <v>0</v>
      </c>
      <c r="W91" s="63">
        <f>IF(E91="East", IF(C91="Decentral",D91*'Connecting shares (%)'!$M$16*(F91+H91+J91)/(F91+H91+J91+L91+N91+P91),0),0)</f>
        <v>0</v>
      </c>
      <c r="X91" s="61">
        <f>IF(E91="East", IF(C91="Central",('Connecting shares (%)'!$F$5/100*L91+'Connecting shares (%)'!$G$5/100*N91+'Connecting shares (%)'!$H$5/100*P91)/1000000,0),0)</f>
        <v>0</v>
      </c>
      <c r="Y91" s="63">
        <f>IF(E91="East", IF(C91="Central",D91*'Connecting shares (%)'!$M$16*(L91+N91+P91)/(F91+H91+J91+L91+N91+P91),0),0)</f>
        <v>0</v>
      </c>
      <c r="Z91" s="1">
        <f>IF(E91="East", IF(C91="Decentral",('Connecting shares (%)'!$F$9/100*L91+'Connecting shares (%)'!$G$9/100*N91+'Connecting shares (%)'!$H$9/100*P91)/1000000,0),0)</f>
        <v>0</v>
      </c>
      <c r="AA91" s="63">
        <f>IF(E91="East", IF(C91="Decentral",D91*'Connecting shares (%)'!$M$16*(L91+N91+P91)/(F91+H91+J91+L91+N91+P91),0),0)</f>
        <v>0</v>
      </c>
      <c r="AB91" s="61">
        <f>IF(E91="West", IF(C91="Central",('Connecting shares (%)'!$F$11/100*F91+'Connecting shares (%)'!$G$11/100*H91+'Connecting shares (%)'!$H$11/100*J91)/1000000,0),0)</f>
        <v>0.25722313999999902</v>
      </c>
      <c r="AC91" s="64">
        <f>IF(E91="west", IF(C91="Central",D91*'Connecting shares (%)'!$M$16*(F91+H91+J91)/(F91+H91+J91+L91+N91+P91),0),0)</f>
        <v>7.1889973309078812</v>
      </c>
      <c r="AD91" s="61">
        <f>IF(E91="West", IF(C91="Decentral",('Connecting shares (%)'!$F$15/100*F91+'Connecting shares (%)'!$G$15/100*H91+'Connecting shares (%)'!$H$15/100*J91)/1000000,0),0)</f>
        <v>0</v>
      </c>
      <c r="AE91" s="63">
        <f>IF(E91="west", IF(C91="Decentral",D91*'Connecting shares (%)'!$M$16*(F91+H91+J91)/(F91+H91+J91+L91+N91+P91),0),0)</f>
        <v>0</v>
      </c>
      <c r="AF91" s="61">
        <f>IF(E91="West", IF(C91="Central",('Connecting shares (%)'!$F$13/100*L91+'Connecting shares (%)'!$G$13/100*N91+'Connecting shares (%)'!$H$13/100*P91)/1000000,0),0)</f>
        <v>2.1627709999999901E-2</v>
      </c>
      <c r="AG91" s="63">
        <f>IF(E91="west", IF(C91="Central",D91*'Connecting shares (%)'!$M$16*(L91+N91+P91)/(F91+H91+J91+L91+N91+P91),0),0)</f>
        <v>0.60446175046167927</v>
      </c>
      <c r="AH91" s="1">
        <f>IF(E91="West", IF(C91="Decentral",('Connecting shares (%)'!$F$17/100*L91+'Connecting shares (%)'!$G$17/100*N91+'Connecting shares (%)'!$H$17/100*P91)/1000000,0),0)</f>
        <v>0</v>
      </c>
      <c r="AI91" s="63">
        <f>IF(E91="west", IF(C91="Decentral",D91*'Connecting shares (%)'!$M$16*(L91+N91+P91)/(F91+H91+J91+L91+N91+P91),0),0)</f>
        <v>0</v>
      </c>
      <c r="AK91" s="1">
        <f t="shared" si="8"/>
        <v>0</v>
      </c>
      <c r="AL91" s="1">
        <f t="shared" si="9"/>
        <v>0</v>
      </c>
      <c r="AM91" s="1">
        <f t="shared" si="10"/>
        <v>0</v>
      </c>
      <c r="AN91" s="1">
        <f t="shared" si="11"/>
        <v>0</v>
      </c>
      <c r="AO91" s="1">
        <f t="shared" si="12"/>
        <v>0.27885084999999893</v>
      </c>
      <c r="AP91" s="1">
        <f t="shared" si="13"/>
        <v>7.7934590813695603</v>
      </c>
      <c r="AQ91" s="1">
        <f t="shared" si="14"/>
        <v>0</v>
      </c>
      <c r="AR91" s="1">
        <f t="shared" si="15"/>
        <v>0</v>
      </c>
    </row>
    <row r="92" spans="1:44">
      <c r="A92" s="1">
        <v>91</v>
      </c>
      <c r="B92" s="1" t="s">
        <v>402</v>
      </c>
      <c r="C92" s="1" t="s">
        <v>21</v>
      </c>
      <c r="D92" s="1">
        <v>0.12034654507918401</v>
      </c>
      <c r="E92" s="1" t="s">
        <v>23</v>
      </c>
      <c r="F92" s="1">
        <v>208112.45</v>
      </c>
      <c r="G92" s="1">
        <v>11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7717.6357083003904</v>
      </c>
      <c r="S92" s="1">
        <v>120346.545079184</v>
      </c>
      <c r="T92" s="61">
        <f>IF(E92="East", IF(C92="Central",('Connecting shares (%)'!$F$3/100*F92+'Connecting shares (%)'!$G$3/100*H92+'Connecting shares (%)'!$H$3/100*J92)/1000000,0),0)</f>
        <v>0</v>
      </c>
      <c r="U92" s="61">
        <f>IF(E92="East", IF(C92="Central",D92*'Connecting shares (%)'!$M$16*(F92+H92+J92)/(F92+H92+J92+L92+N92+P92),0),0)</f>
        <v>0</v>
      </c>
      <c r="V92" s="61">
        <f>IF(E92="East", IF(C92="Decentral",('Connecting shares (%)'!$F$7/100*F92+'Connecting shares (%)'!$G$7/100*H92+'Connecting shares (%)'!$H$7/100*J92)/1000000,0),0)</f>
        <v>0</v>
      </c>
      <c r="W92" s="63">
        <f>IF(E92="East", IF(C92="Decentral",D92*'Connecting shares (%)'!$M$16*(F92+H92+J92)/(F92+H92+J92+L92+N92+P92),0),0)</f>
        <v>0</v>
      </c>
      <c r="X92" s="61">
        <f>IF(E92="East", IF(C92="Central",('Connecting shares (%)'!$F$5/100*L92+'Connecting shares (%)'!$G$5/100*N92+'Connecting shares (%)'!$H$5/100*P92)/1000000,0),0)</f>
        <v>0</v>
      </c>
      <c r="Y92" s="63">
        <f>IF(E92="East", IF(C92="Central",D92*'Connecting shares (%)'!$M$16*(L92+N92+P92)/(F92+H92+J92+L92+N92+P92),0),0)</f>
        <v>0</v>
      </c>
      <c r="Z92" s="1">
        <f>IF(E92="East", IF(C92="Decentral",('Connecting shares (%)'!$F$9/100*L92+'Connecting shares (%)'!$G$9/100*N92+'Connecting shares (%)'!$H$9/100*P92)/1000000,0),0)</f>
        <v>0</v>
      </c>
      <c r="AA92" s="63">
        <f>IF(E92="East", IF(C92="Decentral",D92*'Connecting shares (%)'!$M$16*(L92+N92+P92)/(F92+H92+J92+L92+N92+P92),0),0)</f>
        <v>0</v>
      </c>
      <c r="AB92" s="61">
        <f>IF(E92="West", IF(C92="Central",('Connecting shares (%)'!$F$11/100*F92+'Connecting shares (%)'!$G$11/100*H92+'Connecting shares (%)'!$H$11/100*J92)/1000000,0),0)</f>
        <v>0</v>
      </c>
      <c r="AC92" s="64">
        <f>IF(E92="west", IF(C92="Central",D92*'Connecting shares (%)'!$M$16*(F92+H92+J92)/(F92+H92+J92+L92+N92+P92),0),0)</f>
        <v>0</v>
      </c>
      <c r="AD92" s="61">
        <f>IF(E92="West", IF(C92="Decentral",('Connecting shares (%)'!$F$15/100*F92+'Connecting shares (%)'!$G$15/100*H92+'Connecting shares (%)'!$H$15/100*J92)/1000000,0),0)</f>
        <v>0.20811245</v>
      </c>
      <c r="AE92" s="63">
        <f>IF(E92="west", IF(C92="Decentral",D92*'Connecting shares (%)'!$M$16*(F92+H92+J92)/(F92+H92+J92+L92+N92+P92),0),0)</f>
        <v>2.4069309015836802</v>
      </c>
      <c r="AF92" s="61">
        <f>IF(E92="West", IF(C92="Central",('Connecting shares (%)'!$F$13/100*L92+'Connecting shares (%)'!$G$13/100*N92+'Connecting shares (%)'!$H$13/100*P92)/1000000,0),0)</f>
        <v>0</v>
      </c>
      <c r="AG92" s="63">
        <f>IF(E92="west", IF(C92="Central",D92*'Connecting shares (%)'!$M$16*(L92+N92+P92)/(F92+H92+J92+L92+N92+P92),0),0)</f>
        <v>0</v>
      </c>
      <c r="AH92" s="1">
        <f>IF(E92="West", IF(C92="Decentral",('Connecting shares (%)'!$F$17/100*L92+'Connecting shares (%)'!$G$17/100*N92+'Connecting shares (%)'!$H$17/100*P92)/1000000,0),0)</f>
        <v>0</v>
      </c>
      <c r="AI92" s="63">
        <f>IF(E92="west", IF(C92="Decentral",D92*'Connecting shares (%)'!$M$16*(L92+N92+P92)/(F92+H92+J92+L92+N92+P92),0),0)</f>
        <v>0</v>
      </c>
      <c r="AK92" s="1">
        <f t="shared" si="8"/>
        <v>0</v>
      </c>
      <c r="AL92" s="1">
        <f t="shared" si="9"/>
        <v>0</v>
      </c>
      <c r="AM92" s="1">
        <f t="shared" si="10"/>
        <v>0</v>
      </c>
      <c r="AN92" s="1">
        <f t="shared" si="11"/>
        <v>0</v>
      </c>
      <c r="AO92" s="1">
        <f t="shared" si="12"/>
        <v>0</v>
      </c>
      <c r="AP92" s="1">
        <f t="shared" si="13"/>
        <v>0</v>
      </c>
      <c r="AQ92" s="1">
        <f t="shared" si="14"/>
        <v>0.20811245</v>
      </c>
      <c r="AR92" s="1">
        <f t="shared" si="15"/>
        <v>2.4069309015836802</v>
      </c>
    </row>
    <row r="93" spans="1:44">
      <c r="A93" s="1">
        <v>92</v>
      </c>
      <c r="B93" s="1" t="s">
        <v>317</v>
      </c>
      <c r="C93" s="1" t="s">
        <v>21</v>
      </c>
      <c r="D93" s="1">
        <v>5.1700133840289E-2</v>
      </c>
      <c r="E93" s="1" t="s">
        <v>23</v>
      </c>
      <c r="F93" s="1">
        <v>19965.7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3619.5169038671802</v>
      </c>
      <c r="S93" s="1">
        <v>51700.133840288501</v>
      </c>
      <c r="T93" s="61">
        <f>IF(E93="East", IF(C93="Central",('Connecting shares (%)'!$F$3/100*F93+'Connecting shares (%)'!$G$3/100*H93+'Connecting shares (%)'!$H$3/100*J93)/1000000,0),0)</f>
        <v>0</v>
      </c>
      <c r="U93" s="61">
        <f>IF(E93="East", IF(C93="Central",D93*'Connecting shares (%)'!$M$16*(F93+H93+J93)/(F93+H93+J93+L93+N93+P93),0),0)</f>
        <v>0</v>
      </c>
      <c r="V93" s="61">
        <f>IF(E93="East", IF(C93="Decentral",('Connecting shares (%)'!$F$7/100*F93+'Connecting shares (%)'!$G$7/100*H93+'Connecting shares (%)'!$H$7/100*J93)/1000000,0),0)</f>
        <v>0</v>
      </c>
      <c r="W93" s="63">
        <f>IF(E93="East", IF(C93="Decentral",D93*'Connecting shares (%)'!$M$16*(F93+H93+J93)/(F93+H93+J93+L93+N93+P93),0),0)</f>
        <v>0</v>
      </c>
      <c r="X93" s="61">
        <f>IF(E93="East", IF(C93="Central",('Connecting shares (%)'!$F$5/100*L93+'Connecting shares (%)'!$G$5/100*N93+'Connecting shares (%)'!$H$5/100*P93)/1000000,0),0)</f>
        <v>0</v>
      </c>
      <c r="Y93" s="63">
        <f>IF(E93="East", IF(C93="Central",D93*'Connecting shares (%)'!$M$16*(L93+N93+P93)/(F93+H93+J93+L93+N93+P93),0),0)</f>
        <v>0</v>
      </c>
      <c r="Z93" s="1">
        <f>IF(E93="East", IF(C93="Decentral",('Connecting shares (%)'!$F$9/100*L93+'Connecting shares (%)'!$G$9/100*N93+'Connecting shares (%)'!$H$9/100*P93)/1000000,0),0)</f>
        <v>0</v>
      </c>
      <c r="AA93" s="63">
        <f>IF(E93="East", IF(C93="Decentral",D93*'Connecting shares (%)'!$M$16*(L93+N93+P93)/(F93+H93+J93+L93+N93+P93),0),0)</f>
        <v>0</v>
      </c>
      <c r="AB93" s="61">
        <f>IF(E93="West", IF(C93="Central",('Connecting shares (%)'!$F$11/100*F93+'Connecting shares (%)'!$G$11/100*H93+'Connecting shares (%)'!$H$11/100*J93)/1000000,0),0)</f>
        <v>0</v>
      </c>
      <c r="AC93" s="64">
        <f>IF(E93="west", IF(C93="Central",D93*'Connecting shares (%)'!$M$16*(F93+H93+J93)/(F93+H93+J93+L93+N93+P93),0),0)</f>
        <v>0</v>
      </c>
      <c r="AD93" s="61">
        <f>IF(E93="West", IF(C93="Decentral",('Connecting shares (%)'!$F$15/100*F93+'Connecting shares (%)'!$G$15/100*H93+'Connecting shares (%)'!$H$15/100*J93)/1000000,0),0)</f>
        <v>1.9965699999999999E-2</v>
      </c>
      <c r="AE93" s="63">
        <f>IF(E93="west", IF(C93="Decentral",D93*'Connecting shares (%)'!$M$16*(F93+H93+J93)/(F93+H93+J93+L93+N93+P93),0),0)</f>
        <v>1.03400267680578</v>
      </c>
      <c r="AF93" s="61">
        <f>IF(E93="West", IF(C93="Central",('Connecting shares (%)'!$F$13/100*L93+'Connecting shares (%)'!$G$13/100*N93+'Connecting shares (%)'!$H$13/100*P93)/1000000,0),0)</f>
        <v>0</v>
      </c>
      <c r="AG93" s="63">
        <f>IF(E93="west", IF(C93="Central",D93*'Connecting shares (%)'!$M$16*(L93+N93+P93)/(F93+H93+J93+L93+N93+P93),0),0)</f>
        <v>0</v>
      </c>
      <c r="AH93" s="1">
        <f>IF(E93="West", IF(C93="Decentral",('Connecting shares (%)'!$F$17/100*L93+'Connecting shares (%)'!$G$17/100*N93+'Connecting shares (%)'!$H$17/100*P93)/1000000,0),0)</f>
        <v>0</v>
      </c>
      <c r="AI93" s="63">
        <f>IF(E93="west", IF(C93="Decentral",D93*'Connecting shares (%)'!$M$16*(L93+N93+P93)/(F93+H93+J93+L93+N93+P93),0),0)</f>
        <v>0</v>
      </c>
      <c r="AK93" s="1">
        <f t="shared" si="8"/>
        <v>0</v>
      </c>
      <c r="AL93" s="1">
        <f t="shared" si="9"/>
        <v>0</v>
      </c>
      <c r="AM93" s="1">
        <f t="shared" si="10"/>
        <v>0</v>
      </c>
      <c r="AN93" s="1">
        <f t="shared" si="11"/>
        <v>0</v>
      </c>
      <c r="AO93" s="1">
        <f t="shared" si="12"/>
        <v>0</v>
      </c>
      <c r="AP93" s="1">
        <f t="shared" si="13"/>
        <v>0</v>
      </c>
      <c r="AQ93" s="1">
        <f t="shared" si="14"/>
        <v>1.9965699999999999E-2</v>
      </c>
      <c r="AR93" s="1">
        <f t="shared" si="15"/>
        <v>1.03400267680578</v>
      </c>
    </row>
    <row r="94" spans="1:44">
      <c r="A94" s="1">
        <v>93</v>
      </c>
      <c r="B94" s="1" t="s">
        <v>477</v>
      </c>
      <c r="C94" s="1" t="s">
        <v>21</v>
      </c>
      <c r="D94" s="1">
        <v>0.58286816384396201</v>
      </c>
      <c r="E94" s="1" t="s">
        <v>23</v>
      </c>
      <c r="F94" s="1">
        <v>2928586.62</v>
      </c>
      <c r="G94" s="1">
        <v>211</v>
      </c>
      <c r="H94" s="1">
        <v>0</v>
      </c>
      <c r="I94" s="1">
        <v>0</v>
      </c>
      <c r="J94" s="1">
        <v>0</v>
      </c>
      <c r="K94" s="1">
        <v>0</v>
      </c>
      <c r="L94" s="1">
        <v>208123.25999999899</v>
      </c>
      <c r="M94" s="1">
        <v>9</v>
      </c>
      <c r="N94" s="1">
        <v>0</v>
      </c>
      <c r="O94" s="1">
        <v>0</v>
      </c>
      <c r="P94" s="1">
        <v>0</v>
      </c>
      <c r="Q94" s="1">
        <v>0</v>
      </c>
      <c r="R94" s="1">
        <v>12606.6016185919</v>
      </c>
      <c r="S94" s="1">
        <v>582868.16384396097</v>
      </c>
      <c r="T94" s="61">
        <f>IF(E94="East", IF(C94="Central",('Connecting shares (%)'!$F$3/100*F94+'Connecting shares (%)'!$G$3/100*H94+'Connecting shares (%)'!$H$3/100*J94)/1000000,0),0)</f>
        <v>0</v>
      </c>
      <c r="U94" s="61">
        <f>IF(E94="East", IF(C94="Central",D94*'Connecting shares (%)'!$M$16*(F94+H94+J94)/(F94+H94+J94+L94+N94+P94),0),0)</f>
        <v>0</v>
      </c>
      <c r="V94" s="61">
        <f>IF(E94="East", IF(C94="Decentral",('Connecting shares (%)'!$F$7/100*F94+'Connecting shares (%)'!$G$7/100*H94+'Connecting shares (%)'!$H$7/100*J94)/1000000,0),0)</f>
        <v>0</v>
      </c>
      <c r="W94" s="63">
        <f>IF(E94="East", IF(C94="Decentral",D94*'Connecting shares (%)'!$M$16*(F94+H94+J94)/(F94+H94+J94+L94+N94+P94),0),0)</f>
        <v>0</v>
      </c>
      <c r="X94" s="61">
        <f>IF(E94="East", IF(C94="Central",('Connecting shares (%)'!$F$5/100*L94+'Connecting shares (%)'!$G$5/100*N94+'Connecting shares (%)'!$H$5/100*P94)/1000000,0),0)</f>
        <v>0</v>
      </c>
      <c r="Y94" s="63">
        <f>IF(E94="East", IF(C94="Central",D94*'Connecting shares (%)'!$M$16*(L94+N94+P94)/(F94+H94+J94+L94+N94+P94),0),0)</f>
        <v>0</v>
      </c>
      <c r="Z94" s="1">
        <f>IF(E94="East", IF(C94="Decentral",('Connecting shares (%)'!$F$9/100*L94+'Connecting shares (%)'!$G$9/100*N94+'Connecting shares (%)'!$H$9/100*P94)/1000000,0),0)</f>
        <v>0</v>
      </c>
      <c r="AA94" s="63">
        <f>IF(E94="East", IF(C94="Decentral",D94*'Connecting shares (%)'!$M$16*(L94+N94+P94)/(F94+H94+J94+L94+N94+P94),0),0)</f>
        <v>0</v>
      </c>
      <c r="AB94" s="61">
        <f>IF(E94="West", IF(C94="Central",('Connecting shares (%)'!$F$11/100*F94+'Connecting shares (%)'!$G$11/100*H94+'Connecting shares (%)'!$H$11/100*J94)/1000000,0),0)</f>
        <v>0</v>
      </c>
      <c r="AC94" s="64">
        <f>IF(E94="west", IF(C94="Central",D94*'Connecting shares (%)'!$M$16*(F94+H94+J94)/(F94+H94+J94+L94+N94+P94),0),0)</f>
        <v>0</v>
      </c>
      <c r="AD94" s="61">
        <f>IF(E94="West", IF(C94="Decentral",('Connecting shares (%)'!$F$15/100*F94+'Connecting shares (%)'!$G$15/100*H94+'Connecting shares (%)'!$H$15/100*J94)/1000000,0),0)</f>
        <v>2.9285866199999999</v>
      </c>
      <c r="AE94" s="63">
        <f>IF(E94="west", IF(C94="Decentral",D94*'Connecting shares (%)'!$M$16*(F94+H94+J94)/(F94+H94+J94+L94+N94+P94),0),0)</f>
        <v>10.883887711396476</v>
      </c>
      <c r="AF94" s="61">
        <f>IF(E94="West", IF(C94="Central",('Connecting shares (%)'!$F$13/100*L94+'Connecting shares (%)'!$G$13/100*N94+'Connecting shares (%)'!$H$13/100*P94)/1000000,0),0)</f>
        <v>0</v>
      </c>
      <c r="AG94" s="63">
        <f>IF(E94="west", IF(C94="Central",D94*'Connecting shares (%)'!$M$16*(L94+N94+P94)/(F94+H94+J94+L94+N94+P94),0),0)</f>
        <v>0</v>
      </c>
      <c r="AH94" s="1">
        <f>IF(E94="West", IF(C94="Decentral",('Connecting shares (%)'!$F$17/100*L94+'Connecting shares (%)'!$G$17/100*N94+'Connecting shares (%)'!$H$17/100*P94)/1000000,0),0)</f>
        <v>0.20812325999999898</v>
      </c>
      <c r="AI94" s="63">
        <f>IF(E94="west", IF(C94="Decentral",D94*'Connecting shares (%)'!$M$16*(L94+N94+P94)/(F94+H94+J94+L94+N94+P94),0),0)</f>
        <v>0.77347556548276597</v>
      </c>
      <c r="AK94" s="1">
        <f t="shared" si="8"/>
        <v>0</v>
      </c>
      <c r="AL94" s="1">
        <f t="shared" si="9"/>
        <v>0</v>
      </c>
      <c r="AM94" s="1">
        <f t="shared" si="10"/>
        <v>0</v>
      </c>
      <c r="AN94" s="1">
        <f t="shared" si="11"/>
        <v>0</v>
      </c>
      <c r="AO94" s="1">
        <f t="shared" si="12"/>
        <v>0</v>
      </c>
      <c r="AP94" s="1">
        <f t="shared" si="13"/>
        <v>0</v>
      </c>
      <c r="AQ94" s="1">
        <f t="shared" si="14"/>
        <v>3.1367098799999988</v>
      </c>
      <c r="AR94" s="1">
        <f t="shared" si="15"/>
        <v>11.657363276879241</v>
      </c>
    </row>
    <row r="95" spans="1:44">
      <c r="A95" s="1">
        <v>94</v>
      </c>
      <c r="B95" s="1" t="s">
        <v>327</v>
      </c>
      <c r="C95" s="1" t="s">
        <v>21</v>
      </c>
      <c r="D95" s="1">
        <v>0.21791374241629499</v>
      </c>
      <c r="E95" s="1" t="s">
        <v>23</v>
      </c>
      <c r="F95" s="1">
        <v>280419.59999999899</v>
      </c>
      <c r="G95" s="1">
        <v>17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9036.6454309070596</v>
      </c>
      <c r="S95" s="1">
        <v>217913.74241629499</v>
      </c>
      <c r="T95" s="61">
        <f>IF(E95="East", IF(C95="Central",('Connecting shares (%)'!$F$3/100*F95+'Connecting shares (%)'!$G$3/100*H95+'Connecting shares (%)'!$H$3/100*J95)/1000000,0),0)</f>
        <v>0</v>
      </c>
      <c r="U95" s="61">
        <f>IF(E95="East", IF(C95="Central",D95*'Connecting shares (%)'!$M$16*(F95+H95+J95)/(F95+H95+J95+L95+N95+P95),0),0)</f>
        <v>0</v>
      </c>
      <c r="V95" s="61">
        <f>IF(E95="East", IF(C95="Decentral",('Connecting shares (%)'!$F$7/100*F95+'Connecting shares (%)'!$G$7/100*H95+'Connecting shares (%)'!$H$7/100*J95)/1000000,0),0)</f>
        <v>0</v>
      </c>
      <c r="W95" s="63">
        <f>IF(E95="East", IF(C95="Decentral",D95*'Connecting shares (%)'!$M$16*(F95+H95+J95)/(F95+H95+J95+L95+N95+P95),0),0)</f>
        <v>0</v>
      </c>
      <c r="X95" s="61">
        <f>IF(E95="East", IF(C95="Central",('Connecting shares (%)'!$F$5/100*L95+'Connecting shares (%)'!$G$5/100*N95+'Connecting shares (%)'!$H$5/100*P95)/1000000,0),0)</f>
        <v>0</v>
      </c>
      <c r="Y95" s="63">
        <f>IF(E95="East", IF(C95="Central",D95*'Connecting shares (%)'!$M$16*(L95+N95+P95)/(F95+H95+J95+L95+N95+P95),0),0)</f>
        <v>0</v>
      </c>
      <c r="Z95" s="1">
        <f>IF(E95="East", IF(C95="Decentral",('Connecting shares (%)'!$F$9/100*L95+'Connecting shares (%)'!$G$9/100*N95+'Connecting shares (%)'!$H$9/100*P95)/1000000,0),0)</f>
        <v>0</v>
      </c>
      <c r="AA95" s="63">
        <f>IF(E95="East", IF(C95="Decentral",D95*'Connecting shares (%)'!$M$16*(L95+N95+P95)/(F95+H95+J95+L95+N95+P95),0),0)</f>
        <v>0</v>
      </c>
      <c r="AB95" s="61">
        <f>IF(E95="West", IF(C95="Central",('Connecting shares (%)'!$F$11/100*F95+'Connecting shares (%)'!$G$11/100*H95+'Connecting shares (%)'!$H$11/100*J95)/1000000,0),0)</f>
        <v>0</v>
      </c>
      <c r="AC95" s="64">
        <f>IF(E95="west", IF(C95="Central",D95*'Connecting shares (%)'!$M$16*(F95+H95+J95)/(F95+H95+J95+L95+N95+P95),0),0)</f>
        <v>0</v>
      </c>
      <c r="AD95" s="61">
        <f>IF(E95="West", IF(C95="Decentral",('Connecting shares (%)'!$F$15/100*F95+'Connecting shares (%)'!$G$15/100*H95+'Connecting shares (%)'!$H$15/100*J95)/1000000,0),0)</f>
        <v>0.28041959999999899</v>
      </c>
      <c r="AE95" s="63">
        <f>IF(E95="west", IF(C95="Decentral",D95*'Connecting shares (%)'!$M$16*(F95+H95+J95)/(F95+H95+J95+L95+N95+P95),0),0)</f>
        <v>4.3582748483259</v>
      </c>
      <c r="AF95" s="61">
        <f>IF(E95="West", IF(C95="Central",('Connecting shares (%)'!$F$13/100*L95+'Connecting shares (%)'!$G$13/100*N95+'Connecting shares (%)'!$H$13/100*P95)/1000000,0),0)</f>
        <v>0</v>
      </c>
      <c r="AG95" s="63">
        <f>IF(E95="west", IF(C95="Central",D95*'Connecting shares (%)'!$M$16*(L95+N95+P95)/(F95+H95+J95+L95+N95+P95),0),0)</f>
        <v>0</v>
      </c>
      <c r="AH95" s="1">
        <f>IF(E95="West", IF(C95="Decentral",('Connecting shares (%)'!$F$17/100*L95+'Connecting shares (%)'!$G$17/100*N95+'Connecting shares (%)'!$H$17/100*P95)/1000000,0),0)</f>
        <v>0</v>
      </c>
      <c r="AI95" s="63">
        <f>IF(E95="west", IF(C95="Decentral",D95*'Connecting shares (%)'!$M$16*(L95+N95+P95)/(F95+H95+J95+L95+N95+P95),0),0)</f>
        <v>0</v>
      </c>
      <c r="AK95" s="1">
        <f t="shared" si="8"/>
        <v>0</v>
      </c>
      <c r="AL95" s="1">
        <f t="shared" si="9"/>
        <v>0</v>
      </c>
      <c r="AM95" s="1">
        <f t="shared" si="10"/>
        <v>0</v>
      </c>
      <c r="AN95" s="1">
        <f t="shared" si="11"/>
        <v>0</v>
      </c>
      <c r="AO95" s="1">
        <f t="shared" si="12"/>
        <v>0</v>
      </c>
      <c r="AP95" s="1">
        <f t="shared" si="13"/>
        <v>0</v>
      </c>
      <c r="AQ95" s="1">
        <f t="shared" si="14"/>
        <v>0.28041959999999899</v>
      </c>
      <c r="AR95" s="1">
        <f t="shared" si="15"/>
        <v>4.3582748483259</v>
      </c>
    </row>
    <row r="96" spans="1:44">
      <c r="A96" s="1">
        <v>95</v>
      </c>
      <c r="B96" s="1" t="s">
        <v>523</v>
      </c>
      <c r="C96" s="1" t="s">
        <v>21</v>
      </c>
      <c r="D96" s="1">
        <v>0.53497580160013403</v>
      </c>
      <c r="E96" s="1" t="s">
        <v>23</v>
      </c>
      <c r="F96" s="1">
        <v>2649641.3599999901</v>
      </c>
      <c r="G96" s="1">
        <v>168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8878.2063279896793</v>
      </c>
      <c r="S96" s="1">
        <v>534975.801600134</v>
      </c>
      <c r="T96" s="61">
        <f>IF(E96="East", IF(C96="Central",('Connecting shares (%)'!$F$3/100*F96+'Connecting shares (%)'!$G$3/100*H96+'Connecting shares (%)'!$H$3/100*J96)/1000000,0),0)</f>
        <v>0</v>
      </c>
      <c r="U96" s="61">
        <f>IF(E96="East", IF(C96="Central",D96*'Connecting shares (%)'!$M$16*(F96+H96+J96)/(F96+H96+J96+L96+N96+P96),0),0)</f>
        <v>0</v>
      </c>
      <c r="V96" s="61">
        <f>IF(E96="East", IF(C96="Decentral",('Connecting shares (%)'!$F$7/100*F96+'Connecting shares (%)'!$G$7/100*H96+'Connecting shares (%)'!$H$7/100*J96)/1000000,0),0)</f>
        <v>0</v>
      </c>
      <c r="W96" s="63">
        <f>IF(E96="East", IF(C96="Decentral",D96*'Connecting shares (%)'!$M$16*(F96+H96+J96)/(F96+H96+J96+L96+N96+P96),0),0)</f>
        <v>0</v>
      </c>
      <c r="X96" s="61">
        <f>IF(E96="East", IF(C96="Central",('Connecting shares (%)'!$F$5/100*L96+'Connecting shares (%)'!$G$5/100*N96+'Connecting shares (%)'!$H$5/100*P96)/1000000,0),0)</f>
        <v>0</v>
      </c>
      <c r="Y96" s="63">
        <f>IF(E96="East", IF(C96="Central",D96*'Connecting shares (%)'!$M$16*(L96+N96+P96)/(F96+H96+J96+L96+N96+P96),0),0)</f>
        <v>0</v>
      </c>
      <c r="Z96" s="1">
        <f>IF(E96="East", IF(C96="Decentral",('Connecting shares (%)'!$F$9/100*L96+'Connecting shares (%)'!$G$9/100*N96+'Connecting shares (%)'!$H$9/100*P96)/1000000,0),0)</f>
        <v>0</v>
      </c>
      <c r="AA96" s="63">
        <f>IF(E96="East", IF(C96="Decentral",D96*'Connecting shares (%)'!$M$16*(L96+N96+P96)/(F96+H96+J96+L96+N96+P96),0),0)</f>
        <v>0</v>
      </c>
      <c r="AB96" s="61">
        <f>IF(E96="West", IF(C96="Central",('Connecting shares (%)'!$F$11/100*F96+'Connecting shares (%)'!$G$11/100*H96+'Connecting shares (%)'!$H$11/100*J96)/1000000,0),0)</f>
        <v>0</v>
      </c>
      <c r="AC96" s="64">
        <f>IF(E96="west", IF(C96="Central",D96*'Connecting shares (%)'!$M$16*(F96+H96+J96)/(F96+H96+J96+L96+N96+P96),0),0)</f>
        <v>0</v>
      </c>
      <c r="AD96" s="61">
        <f>IF(E96="West", IF(C96="Decentral",('Connecting shares (%)'!$F$15/100*F96+'Connecting shares (%)'!$G$15/100*H96+'Connecting shares (%)'!$H$15/100*J96)/1000000,0),0)</f>
        <v>2.6496413599999902</v>
      </c>
      <c r="AE96" s="63">
        <f>IF(E96="west", IF(C96="Decentral",D96*'Connecting shares (%)'!$M$16*(F96+H96+J96)/(F96+H96+J96+L96+N96+P96),0),0)</f>
        <v>10.699516032002681</v>
      </c>
      <c r="AF96" s="61">
        <f>IF(E96="West", IF(C96="Central",('Connecting shares (%)'!$F$13/100*L96+'Connecting shares (%)'!$G$13/100*N96+'Connecting shares (%)'!$H$13/100*P96)/1000000,0),0)</f>
        <v>0</v>
      </c>
      <c r="AG96" s="63">
        <f>IF(E96="west", IF(C96="Central",D96*'Connecting shares (%)'!$M$16*(L96+N96+P96)/(F96+H96+J96+L96+N96+P96),0),0)</f>
        <v>0</v>
      </c>
      <c r="AH96" s="1">
        <f>IF(E96="West", IF(C96="Decentral",('Connecting shares (%)'!$F$17/100*L96+'Connecting shares (%)'!$G$17/100*N96+'Connecting shares (%)'!$H$17/100*P96)/1000000,0),0)</f>
        <v>0</v>
      </c>
      <c r="AI96" s="63">
        <f>IF(E96="west", IF(C96="Decentral",D96*'Connecting shares (%)'!$M$16*(L96+N96+P96)/(F96+H96+J96+L96+N96+P96),0),0)</f>
        <v>0</v>
      </c>
      <c r="AK96" s="1">
        <f t="shared" si="8"/>
        <v>0</v>
      </c>
      <c r="AL96" s="1">
        <f t="shared" si="9"/>
        <v>0</v>
      </c>
      <c r="AM96" s="1">
        <f t="shared" si="10"/>
        <v>0</v>
      </c>
      <c r="AN96" s="1">
        <f t="shared" si="11"/>
        <v>0</v>
      </c>
      <c r="AO96" s="1">
        <f t="shared" si="12"/>
        <v>0</v>
      </c>
      <c r="AP96" s="1">
        <f t="shared" si="13"/>
        <v>0</v>
      </c>
      <c r="AQ96" s="1">
        <f t="shared" si="14"/>
        <v>2.6496413599999902</v>
      </c>
      <c r="AR96" s="1">
        <f t="shared" si="15"/>
        <v>10.699516032002681</v>
      </c>
    </row>
    <row r="97" spans="1:44">
      <c r="A97" s="1">
        <v>96</v>
      </c>
      <c r="B97" s="1" t="s">
        <v>262</v>
      </c>
      <c r="C97" s="1" t="s">
        <v>21</v>
      </c>
      <c r="D97" s="1">
        <v>0.14410869442746699</v>
      </c>
      <c r="E97" s="1" t="s">
        <v>23</v>
      </c>
      <c r="F97" s="1">
        <v>183049.76</v>
      </c>
      <c r="G97" s="1">
        <v>13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7114.5875631887502</v>
      </c>
      <c r="S97" s="1">
        <v>144108.69442746599</v>
      </c>
      <c r="T97" s="61">
        <f>IF(E97="East", IF(C97="Central",('Connecting shares (%)'!$F$3/100*F97+'Connecting shares (%)'!$G$3/100*H97+'Connecting shares (%)'!$H$3/100*J97)/1000000,0),0)</f>
        <v>0</v>
      </c>
      <c r="U97" s="61">
        <f>IF(E97="East", IF(C97="Central",D97*'Connecting shares (%)'!$M$16*(F97+H97+J97)/(F97+H97+J97+L97+N97+P97),0),0)</f>
        <v>0</v>
      </c>
      <c r="V97" s="61">
        <f>IF(E97="East", IF(C97="Decentral",('Connecting shares (%)'!$F$7/100*F97+'Connecting shares (%)'!$G$7/100*H97+'Connecting shares (%)'!$H$7/100*J97)/1000000,0),0)</f>
        <v>0</v>
      </c>
      <c r="W97" s="63">
        <f>IF(E97="East", IF(C97="Decentral",D97*'Connecting shares (%)'!$M$16*(F97+H97+J97)/(F97+H97+J97+L97+N97+P97),0),0)</f>
        <v>0</v>
      </c>
      <c r="X97" s="61">
        <f>IF(E97="East", IF(C97="Central",('Connecting shares (%)'!$F$5/100*L97+'Connecting shares (%)'!$G$5/100*N97+'Connecting shares (%)'!$H$5/100*P97)/1000000,0),0)</f>
        <v>0</v>
      </c>
      <c r="Y97" s="63">
        <f>IF(E97="East", IF(C97="Central",D97*'Connecting shares (%)'!$M$16*(L97+N97+P97)/(F97+H97+J97+L97+N97+P97),0),0)</f>
        <v>0</v>
      </c>
      <c r="Z97" s="1">
        <f>IF(E97="East", IF(C97="Decentral",('Connecting shares (%)'!$F$9/100*L97+'Connecting shares (%)'!$G$9/100*N97+'Connecting shares (%)'!$H$9/100*P97)/1000000,0),0)</f>
        <v>0</v>
      </c>
      <c r="AA97" s="63">
        <f>IF(E97="East", IF(C97="Decentral",D97*'Connecting shares (%)'!$M$16*(L97+N97+P97)/(F97+H97+J97+L97+N97+P97),0),0)</f>
        <v>0</v>
      </c>
      <c r="AB97" s="61">
        <f>IF(E97="West", IF(C97="Central",('Connecting shares (%)'!$F$11/100*F97+'Connecting shares (%)'!$G$11/100*H97+'Connecting shares (%)'!$H$11/100*J97)/1000000,0),0)</f>
        <v>0</v>
      </c>
      <c r="AC97" s="64">
        <f>IF(E97="west", IF(C97="Central",D97*'Connecting shares (%)'!$M$16*(F97+H97+J97)/(F97+H97+J97+L97+N97+P97),0),0)</f>
        <v>0</v>
      </c>
      <c r="AD97" s="61">
        <f>IF(E97="West", IF(C97="Decentral",('Connecting shares (%)'!$F$15/100*F97+'Connecting shares (%)'!$G$15/100*H97+'Connecting shares (%)'!$H$15/100*J97)/1000000,0),0)</f>
        <v>0.18304976000000001</v>
      </c>
      <c r="AE97" s="63">
        <f>IF(E97="west", IF(C97="Decentral",D97*'Connecting shares (%)'!$M$16*(F97+H97+J97)/(F97+H97+J97+L97+N97+P97),0),0)</f>
        <v>2.8821738885493398</v>
      </c>
      <c r="AF97" s="61">
        <f>IF(E97="West", IF(C97="Central",('Connecting shares (%)'!$F$13/100*L97+'Connecting shares (%)'!$G$13/100*N97+'Connecting shares (%)'!$H$13/100*P97)/1000000,0),0)</f>
        <v>0</v>
      </c>
      <c r="AG97" s="63">
        <f>IF(E97="west", IF(C97="Central",D97*'Connecting shares (%)'!$M$16*(L97+N97+P97)/(F97+H97+J97+L97+N97+P97),0),0)</f>
        <v>0</v>
      </c>
      <c r="AH97" s="1">
        <f>IF(E97="West", IF(C97="Decentral",('Connecting shares (%)'!$F$17/100*L97+'Connecting shares (%)'!$G$17/100*N97+'Connecting shares (%)'!$H$17/100*P97)/1000000,0),0)</f>
        <v>0</v>
      </c>
      <c r="AI97" s="63">
        <f>IF(E97="west", IF(C97="Decentral",D97*'Connecting shares (%)'!$M$16*(L97+N97+P97)/(F97+H97+J97+L97+N97+P97),0),0)</f>
        <v>0</v>
      </c>
      <c r="AK97" s="1">
        <f t="shared" si="8"/>
        <v>0</v>
      </c>
      <c r="AL97" s="1">
        <f t="shared" si="9"/>
        <v>0</v>
      </c>
      <c r="AM97" s="1">
        <f t="shared" si="10"/>
        <v>0</v>
      </c>
      <c r="AN97" s="1">
        <f t="shared" si="11"/>
        <v>0</v>
      </c>
      <c r="AO97" s="1">
        <f t="shared" si="12"/>
        <v>0</v>
      </c>
      <c r="AP97" s="1">
        <f t="shared" si="13"/>
        <v>0</v>
      </c>
      <c r="AQ97" s="1">
        <f t="shared" si="14"/>
        <v>0.18304976000000001</v>
      </c>
      <c r="AR97" s="1">
        <f t="shared" si="15"/>
        <v>2.8821738885493398</v>
      </c>
    </row>
    <row r="98" spans="1:44">
      <c r="A98" s="1">
        <v>97</v>
      </c>
      <c r="B98" s="1" t="s">
        <v>567</v>
      </c>
      <c r="C98" s="1" t="s">
        <v>21</v>
      </c>
      <c r="D98" s="1">
        <v>0.27455667153302399</v>
      </c>
      <c r="E98" s="1" t="s">
        <v>23</v>
      </c>
      <c r="F98" s="1">
        <v>379521.20999999897</v>
      </c>
      <c r="G98" s="1">
        <v>24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8297.9628439114204</v>
      </c>
      <c r="S98" s="1">
        <v>274556.671533024</v>
      </c>
      <c r="T98" s="61">
        <f>IF(E98="East", IF(C98="Central",('Connecting shares (%)'!$F$3/100*F98+'Connecting shares (%)'!$G$3/100*H98+'Connecting shares (%)'!$H$3/100*J98)/1000000,0),0)</f>
        <v>0</v>
      </c>
      <c r="U98" s="61">
        <f>IF(E98="East", IF(C98="Central",D98*'Connecting shares (%)'!$M$16*(F98+H98+J98)/(F98+H98+J98+L98+N98+P98),0),0)</f>
        <v>0</v>
      </c>
      <c r="V98" s="61">
        <f>IF(E98="East", IF(C98="Decentral",('Connecting shares (%)'!$F$7/100*F98+'Connecting shares (%)'!$G$7/100*H98+'Connecting shares (%)'!$H$7/100*J98)/1000000,0),0)</f>
        <v>0</v>
      </c>
      <c r="W98" s="63">
        <f>IF(E98="East", IF(C98="Decentral",D98*'Connecting shares (%)'!$M$16*(F98+H98+J98)/(F98+H98+J98+L98+N98+P98),0),0)</f>
        <v>0</v>
      </c>
      <c r="X98" s="61">
        <f>IF(E98="East", IF(C98="Central",('Connecting shares (%)'!$F$5/100*L98+'Connecting shares (%)'!$G$5/100*N98+'Connecting shares (%)'!$H$5/100*P98)/1000000,0),0)</f>
        <v>0</v>
      </c>
      <c r="Y98" s="63">
        <f>IF(E98="East", IF(C98="Central",D98*'Connecting shares (%)'!$M$16*(L98+N98+P98)/(F98+H98+J98+L98+N98+P98),0),0)</f>
        <v>0</v>
      </c>
      <c r="Z98" s="1">
        <f>IF(E98="East", IF(C98="Decentral",('Connecting shares (%)'!$F$9/100*L98+'Connecting shares (%)'!$G$9/100*N98+'Connecting shares (%)'!$H$9/100*P98)/1000000,0),0)</f>
        <v>0</v>
      </c>
      <c r="AA98" s="63">
        <f>IF(E98="East", IF(C98="Decentral",D98*'Connecting shares (%)'!$M$16*(L98+N98+P98)/(F98+H98+J98+L98+N98+P98),0),0)</f>
        <v>0</v>
      </c>
      <c r="AB98" s="61">
        <f>IF(E98="West", IF(C98="Central",('Connecting shares (%)'!$F$11/100*F98+'Connecting shares (%)'!$G$11/100*H98+'Connecting shares (%)'!$H$11/100*J98)/1000000,0),0)</f>
        <v>0</v>
      </c>
      <c r="AC98" s="64">
        <f>IF(E98="west", IF(C98="Central",D98*'Connecting shares (%)'!$M$16*(F98+H98+J98)/(F98+H98+J98+L98+N98+P98),0),0)</f>
        <v>0</v>
      </c>
      <c r="AD98" s="61">
        <f>IF(E98="West", IF(C98="Decentral",('Connecting shares (%)'!$F$15/100*F98+'Connecting shares (%)'!$G$15/100*H98+'Connecting shares (%)'!$H$15/100*J98)/1000000,0),0)</f>
        <v>0.379521209999999</v>
      </c>
      <c r="AE98" s="63">
        <f>IF(E98="west", IF(C98="Decentral",D98*'Connecting shares (%)'!$M$16*(F98+H98+J98)/(F98+H98+J98+L98+N98+P98),0),0)</f>
        <v>5.4911334306604793</v>
      </c>
      <c r="AF98" s="61">
        <f>IF(E98="West", IF(C98="Central",('Connecting shares (%)'!$F$13/100*L98+'Connecting shares (%)'!$G$13/100*N98+'Connecting shares (%)'!$H$13/100*P98)/1000000,0),0)</f>
        <v>0</v>
      </c>
      <c r="AG98" s="63">
        <f>IF(E98="west", IF(C98="Central",D98*'Connecting shares (%)'!$M$16*(L98+N98+P98)/(F98+H98+J98+L98+N98+P98),0),0)</f>
        <v>0</v>
      </c>
      <c r="AH98" s="1">
        <f>IF(E98="West", IF(C98="Decentral",('Connecting shares (%)'!$F$17/100*L98+'Connecting shares (%)'!$G$17/100*N98+'Connecting shares (%)'!$H$17/100*P98)/1000000,0),0)</f>
        <v>0</v>
      </c>
      <c r="AI98" s="63">
        <f>IF(E98="west", IF(C98="Decentral",D98*'Connecting shares (%)'!$M$16*(L98+N98+P98)/(F98+H98+J98+L98+N98+P98),0),0)</f>
        <v>0</v>
      </c>
      <c r="AK98" s="1">
        <f t="shared" si="8"/>
        <v>0</v>
      </c>
      <c r="AL98" s="1">
        <f t="shared" si="9"/>
        <v>0</v>
      </c>
      <c r="AM98" s="1">
        <f t="shared" si="10"/>
        <v>0</v>
      </c>
      <c r="AN98" s="1">
        <f t="shared" si="11"/>
        <v>0</v>
      </c>
      <c r="AO98" s="1">
        <f t="shared" si="12"/>
        <v>0</v>
      </c>
      <c r="AP98" s="1">
        <f t="shared" si="13"/>
        <v>0</v>
      </c>
      <c r="AQ98" s="1">
        <f t="shared" si="14"/>
        <v>0.379521209999999</v>
      </c>
      <c r="AR98" s="1">
        <f t="shared" si="15"/>
        <v>5.4911334306604793</v>
      </c>
    </row>
    <row r="99" spans="1:44">
      <c r="A99" s="1">
        <v>98</v>
      </c>
      <c r="B99" s="1" t="s">
        <v>113</v>
      </c>
      <c r="C99" s="1" t="s">
        <v>21</v>
      </c>
      <c r="D99" s="1">
        <v>0.21655991297263899</v>
      </c>
      <c r="E99" s="1" t="s">
        <v>24</v>
      </c>
      <c r="F99" s="1">
        <v>98910.139999999898</v>
      </c>
      <c r="G99" s="1">
        <v>6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9228.2769211814393</v>
      </c>
      <c r="S99" s="1">
        <v>216559.91297263899</v>
      </c>
      <c r="T99" s="61">
        <f>IF(E99="East", IF(C99="Central",('Connecting shares (%)'!$F$3/100*F99+'Connecting shares (%)'!$G$3/100*H99+'Connecting shares (%)'!$H$3/100*J99)/1000000,0),0)</f>
        <v>0</v>
      </c>
      <c r="U99" s="61">
        <f>IF(E99="East", IF(C99="Central",D99*'Connecting shares (%)'!$M$16*(F99+H99+J99)/(F99+H99+J99+L99+N99+P99),0),0)</f>
        <v>0</v>
      </c>
      <c r="V99" s="61">
        <f>IF(E99="East", IF(C99="Decentral",('Connecting shares (%)'!$F$7/100*F99+'Connecting shares (%)'!$G$7/100*H99+'Connecting shares (%)'!$H$7/100*J99)/1000000,0),0)</f>
        <v>9.8910139999999896E-2</v>
      </c>
      <c r="W99" s="63">
        <f>IF(E99="East", IF(C99="Decentral",D99*'Connecting shares (%)'!$M$16*(F99+H99+J99)/(F99+H99+J99+L99+N99+P99),0),0)</f>
        <v>4.3311982594527798</v>
      </c>
      <c r="X99" s="61">
        <f>IF(E99="East", IF(C99="Central",('Connecting shares (%)'!$F$5/100*L99+'Connecting shares (%)'!$G$5/100*N99+'Connecting shares (%)'!$H$5/100*P99)/1000000,0),0)</f>
        <v>0</v>
      </c>
      <c r="Y99" s="63">
        <f>IF(E99="East", IF(C99="Central",D99*'Connecting shares (%)'!$M$16*(L99+N99+P99)/(F99+H99+J99+L99+N99+P99),0),0)</f>
        <v>0</v>
      </c>
      <c r="Z99" s="1">
        <f>IF(E99="East", IF(C99="Decentral",('Connecting shares (%)'!$F$9/100*L99+'Connecting shares (%)'!$G$9/100*N99+'Connecting shares (%)'!$H$9/100*P99)/1000000,0),0)</f>
        <v>0</v>
      </c>
      <c r="AA99" s="63">
        <f>IF(E99="East", IF(C99="Decentral",D99*'Connecting shares (%)'!$M$16*(L99+N99+P99)/(F99+H99+J99+L99+N99+P99),0),0)</f>
        <v>0</v>
      </c>
      <c r="AB99" s="61">
        <f>IF(E99="West", IF(C99="Central",('Connecting shares (%)'!$F$11/100*F99+'Connecting shares (%)'!$G$11/100*H99+'Connecting shares (%)'!$H$11/100*J99)/1000000,0),0)</f>
        <v>0</v>
      </c>
      <c r="AC99" s="64">
        <f>IF(E99="west", IF(C99="Central",D99*'Connecting shares (%)'!$M$16*(F99+H99+J99)/(F99+H99+J99+L99+N99+P99),0),0)</f>
        <v>0</v>
      </c>
      <c r="AD99" s="61">
        <f>IF(E99="West", IF(C99="Decentral",('Connecting shares (%)'!$F$15/100*F99+'Connecting shares (%)'!$G$15/100*H99+'Connecting shares (%)'!$H$15/100*J99)/1000000,0),0)</f>
        <v>0</v>
      </c>
      <c r="AE99" s="63">
        <f>IF(E99="west", IF(C99="Decentral",D99*'Connecting shares (%)'!$M$16*(F99+H99+J99)/(F99+H99+J99+L99+N99+P99),0),0)</f>
        <v>0</v>
      </c>
      <c r="AF99" s="61">
        <f>IF(E99="West", IF(C99="Central",('Connecting shares (%)'!$F$13/100*L99+'Connecting shares (%)'!$G$13/100*N99+'Connecting shares (%)'!$H$13/100*P99)/1000000,0),0)</f>
        <v>0</v>
      </c>
      <c r="AG99" s="63">
        <f>IF(E99="west", IF(C99="Central",D99*'Connecting shares (%)'!$M$16*(L99+N99+P99)/(F99+H99+J99+L99+N99+P99),0),0)</f>
        <v>0</v>
      </c>
      <c r="AH99" s="1">
        <f>IF(E99="West", IF(C99="Decentral",('Connecting shares (%)'!$F$17/100*L99+'Connecting shares (%)'!$G$17/100*N99+'Connecting shares (%)'!$H$17/100*P99)/1000000,0),0)</f>
        <v>0</v>
      </c>
      <c r="AI99" s="63">
        <f>IF(E99="west", IF(C99="Decentral",D99*'Connecting shares (%)'!$M$16*(L99+N99+P99)/(F99+H99+J99+L99+N99+P99),0),0)</f>
        <v>0</v>
      </c>
      <c r="AK99" s="1">
        <f t="shared" si="8"/>
        <v>0</v>
      </c>
      <c r="AL99" s="1">
        <f t="shared" si="9"/>
        <v>0</v>
      </c>
      <c r="AM99" s="1">
        <f t="shared" si="10"/>
        <v>9.8910139999999896E-2</v>
      </c>
      <c r="AN99" s="1">
        <f t="shared" si="11"/>
        <v>4.3311982594527798</v>
      </c>
      <c r="AO99" s="1">
        <f t="shared" si="12"/>
        <v>0</v>
      </c>
      <c r="AP99" s="1">
        <f t="shared" si="13"/>
        <v>0</v>
      </c>
      <c r="AQ99" s="1">
        <f t="shared" si="14"/>
        <v>0</v>
      </c>
      <c r="AR99" s="1">
        <f t="shared" si="15"/>
        <v>0</v>
      </c>
    </row>
    <row r="100" spans="1:44">
      <c r="A100" s="1">
        <v>99</v>
      </c>
      <c r="B100" s="1" t="s">
        <v>655</v>
      </c>
      <c r="C100" s="1" t="s">
        <v>21</v>
      </c>
      <c r="D100" s="1">
        <v>0.41352875271077399</v>
      </c>
      <c r="E100" s="1" t="s">
        <v>24</v>
      </c>
      <c r="F100" s="1">
        <v>3890567.6799999899</v>
      </c>
      <c r="G100" s="1">
        <v>225</v>
      </c>
      <c r="H100" s="1">
        <v>0</v>
      </c>
      <c r="I100" s="1">
        <v>0</v>
      </c>
      <c r="J100" s="1">
        <v>0</v>
      </c>
      <c r="K100" s="1">
        <v>0</v>
      </c>
      <c r="L100" s="1">
        <v>171990.09</v>
      </c>
      <c r="M100" s="1">
        <v>25</v>
      </c>
      <c r="N100" s="1">
        <v>0</v>
      </c>
      <c r="O100" s="1">
        <v>0</v>
      </c>
      <c r="P100" s="1">
        <v>0</v>
      </c>
      <c r="Q100" s="1">
        <v>0</v>
      </c>
      <c r="R100" s="1">
        <v>6875.9492440174199</v>
      </c>
      <c r="S100" s="1">
        <v>413528.75271077402</v>
      </c>
      <c r="T100" s="61">
        <f>IF(E100="East", IF(C100="Central",('Connecting shares (%)'!$F$3/100*F100+'Connecting shares (%)'!$G$3/100*H100+'Connecting shares (%)'!$H$3/100*J100)/1000000,0),0)</f>
        <v>0</v>
      </c>
      <c r="U100" s="61">
        <f>IF(E100="East", IF(C100="Central",D100*'Connecting shares (%)'!$M$16*(F100+H100+J100)/(F100+H100+J100+L100+N100+P100),0),0)</f>
        <v>0</v>
      </c>
      <c r="V100" s="61">
        <f>IF(E100="East", IF(C100="Decentral",('Connecting shares (%)'!$F$7/100*F100+'Connecting shares (%)'!$G$7/100*H100+'Connecting shares (%)'!$H$7/100*J100)/1000000,0),0)</f>
        <v>3.89056767999999</v>
      </c>
      <c r="W100" s="63">
        <f>IF(E100="East", IF(C100="Decentral",D100*'Connecting shares (%)'!$M$16*(F100+H100+J100)/(F100+H100+J100+L100+N100+P100),0),0)</f>
        <v>7.9204367845690946</v>
      </c>
      <c r="X100" s="61">
        <f>IF(E100="East", IF(C100="Central",('Connecting shares (%)'!$F$5/100*L100+'Connecting shares (%)'!$G$5/100*N100+'Connecting shares (%)'!$H$5/100*P100)/1000000,0),0)</f>
        <v>0</v>
      </c>
      <c r="Y100" s="63">
        <f>IF(E100="East", IF(C100="Central",D100*'Connecting shares (%)'!$M$16*(L100+N100+P100)/(F100+H100+J100+L100+N100+P100),0),0)</f>
        <v>0</v>
      </c>
      <c r="Z100" s="1">
        <f>IF(E100="East", IF(C100="Decentral",('Connecting shares (%)'!$F$9/100*L100+'Connecting shares (%)'!$G$9/100*N100+'Connecting shares (%)'!$H$9/100*P100)/1000000,0),0)</f>
        <v>0.17199008999999998</v>
      </c>
      <c r="AA100" s="63">
        <f>IF(E100="East", IF(C100="Decentral",D100*'Connecting shares (%)'!$M$16*(L100+N100+P100)/(F100+H100+J100+L100+N100+P100),0),0)</f>
        <v>0.35013826964638556</v>
      </c>
      <c r="AB100" s="61">
        <f>IF(E100="West", IF(C100="Central",('Connecting shares (%)'!$F$11/100*F100+'Connecting shares (%)'!$G$11/100*H100+'Connecting shares (%)'!$H$11/100*J100)/1000000,0),0)</f>
        <v>0</v>
      </c>
      <c r="AC100" s="64">
        <f>IF(E100="west", IF(C100="Central",D100*'Connecting shares (%)'!$M$16*(F100+H100+J100)/(F100+H100+J100+L100+N100+P100),0),0)</f>
        <v>0</v>
      </c>
      <c r="AD100" s="61">
        <f>IF(E100="West", IF(C100="Decentral",('Connecting shares (%)'!$F$15/100*F100+'Connecting shares (%)'!$G$15/100*H100+'Connecting shares (%)'!$H$15/100*J100)/1000000,0),0)</f>
        <v>0</v>
      </c>
      <c r="AE100" s="63">
        <f>IF(E100="west", IF(C100="Decentral",D100*'Connecting shares (%)'!$M$16*(F100+H100+J100)/(F100+H100+J100+L100+N100+P100),0),0)</f>
        <v>0</v>
      </c>
      <c r="AF100" s="61">
        <f>IF(E100="West", IF(C100="Central",('Connecting shares (%)'!$F$13/100*L100+'Connecting shares (%)'!$G$13/100*N100+'Connecting shares (%)'!$H$13/100*P100)/1000000,0),0)</f>
        <v>0</v>
      </c>
      <c r="AG100" s="63">
        <f>IF(E100="west", IF(C100="Central",D100*'Connecting shares (%)'!$M$16*(L100+N100+P100)/(F100+H100+J100+L100+N100+P100),0),0)</f>
        <v>0</v>
      </c>
      <c r="AH100" s="1">
        <f>IF(E100="West", IF(C100="Decentral",('Connecting shares (%)'!$F$17/100*L100+'Connecting shares (%)'!$G$17/100*N100+'Connecting shares (%)'!$H$17/100*P100)/1000000,0),0)</f>
        <v>0</v>
      </c>
      <c r="AI100" s="63">
        <f>IF(E100="west", IF(C100="Decentral",D100*'Connecting shares (%)'!$M$16*(L100+N100+P100)/(F100+H100+J100+L100+N100+P100),0),0)</f>
        <v>0</v>
      </c>
      <c r="AK100" s="1">
        <f t="shared" si="8"/>
        <v>0</v>
      </c>
      <c r="AL100" s="1">
        <f t="shared" si="9"/>
        <v>0</v>
      </c>
      <c r="AM100" s="1">
        <f t="shared" si="10"/>
        <v>4.06255776999999</v>
      </c>
      <c r="AN100" s="1">
        <f t="shared" si="11"/>
        <v>8.270575054215481</v>
      </c>
      <c r="AO100" s="1">
        <f t="shared" si="12"/>
        <v>0</v>
      </c>
      <c r="AP100" s="1">
        <f t="shared" si="13"/>
        <v>0</v>
      </c>
      <c r="AQ100" s="1">
        <f t="shared" si="14"/>
        <v>0</v>
      </c>
      <c r="AR100" s="1">
        <f t="shared" si="15"/>
        <v>0</v>
      </c>
    </row>
    <row r="101" spans="1:44">
      <c r="A101" s="1">
        <v>100</v>
      </c>
      <c r="B101" s="1" t="s">
        <v>522</v>
      </c>
      <c r="C101" s="1" t="s">
        <v>21</v>
      </c>
      <c r="D101" s="1">
        <v>0.15538564190002799</v>
      </c>
      <c r="E101" s="1" t="s">
        <v>23</v>
      </c>
      <c r="F101" s="1">
        <v>290404.84000000003</v>
      </c>
      <c r="G101" s="1">
        <v>15</v>
      </c>
      <c r="H101" s="1">
        <v>0</v>
      </c>
      <c r="I101" s="1">
        <v>0</v>
      </c>
      <c r="J101" s="1">
        <v>0</v>
      </c>
      <c r="K101" s="1">
        <v>0</v>
      </c>
      <c r="L101" s="1">
        <v>26001.56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9127.1782762623607</v>
      </c>
      <c r="S101" s="1">
        <v>155385.64190002799</v>
      </c>
      <c r="T101" s="61">
        <f>IF(E101="East", IF(C101="Central",('Connecting shares (%)'!$F$3/100*F101+'Connecting shares (%)'!$G$3/100*H101+'Connecting shares (%)'!$H$3/100*J101)/1000000,0),0)</f>
        <v>0</v>
      </c>
      <c r="U101" s="61">
        <f>IF(E101="East", IF(C101="Central",D101*'Connecting shares (%)'!$M$16*(F101+H101+J101)/(F101+H101+J101+L101+N101+P101),0),0)</f>
        <v>0</v>
      </c>
      <c r="V101" s="61">
        <f>IF(E101="East", IF(C101="Decentral",('Connecting shares (%)'!$F$7/100*F101+'Connecting shares (%)'!$G$7/100*H101+'Connecting shares (%)'!$H$7/100*J101)/1000000,0),0)</f>
        <v>0</v>
      </c>
      <c r="W101" s="63">
        <f>IF(E101="East", IF(C101="Decentral",D101*'Connecting shares (%)'!$M$16*(F101+H101+J101)/(F101+H101+J101+L101+N101+P101),0),0)</f>
        <v>0</v>
      </c>
      <c r="X101" s="61">
        <f>IF(E101="East", IF(C101="Central",('Connecting shares (%)'!$F$5/100*L101+'Connecting shares (%)'!$G$5/100*N101+'Connecting shares (%)'!$H$5/100*P101)/1000000,0),0)</f>
        <v>0</v>
      </c>
      <c r="Y101" s="63">
        <f>IF(E101="East", IF(C101="Central",D101*'Connecting shares (%)'!$M$16*(L101+N101+P101)/(F101+H101+J101+L101+N101+P101),0),0)</f>
        <v>0</v>
      </c>
      <c r="Z101" s="1">
        <f>IF(E101="East", IF(C101="Decentral",('Connecting shares (%)'!$F$9/100*L101+'Connecting shares (%)'!$G$9/100*N101+'Connecting shares (%)'!$H$9/100*P101)/1000000,0),0)</f>
        <v>0</v>
      </c>
      <c r="AA101" s="63">
        <f>IF(E101="East", IF(C101="Decentral",D101*'Connecting shares (%)'!$M$16*(L101+N101+P101)/(F101+H101+J101+L101+N101+P101),0),0)</f>
        <v>0</v>
      </c>
      <c r="AB101" s="61">
        <f>IF(E101="West", IF(C101="Central",('Connecting shares (%)'!$F$11/100*F101+'Connecting shares (%)'!$G$11/100*H101+'Connecting shares (%)'!$H$11/100*J101)/1000000,0),0)</f>
        <v>0</v>
      </c>
      <c r="AC101" s="64">
        <f>IF(E101="west", IF(C101="Central",D101*'Connecting shares (%)'!$M$16*(F101+H101+J101)/(F101+H101+J101+L101+N101+P101),0),0)</f>
        <v>0</v>
      </c>
      <c r="AD101" s="61">
        <f>IF(E101="West", IF(C101="Decentral",('Connecting shares (%)'!$F$15/100*F101+'Connecting shares (%)'!$G$15/100*H101+'Connecting shares (%)'!$H$15/100*J101)/1000000,0),0)</f>
        <v>0.29040484000000005</v>
      </c>
      <c r="AE101" s="63">
        <f>IF(E101="west", IF(C101="Decentral",D101*'Connecting shares (%)'!$M$16*(F101+H101+J101)/(F101+H101+J101+L101+N101+P101),0),0)</f>
        <v>2.8523280486282787</v>
      </c>
      <c r="AF101" s="61">
        <f>IF(E101="West", IF(C101="Central",('Connecting shares (%)'!$F$13/100*L101+'Connecting shares (%)'!$G$13/100*N101+'Connecting shares (%)'!$H$13/100*P101)/1000000,0),0)</f>
        <v>0</v>
      </c>
      <c r="AG101" s="63">
        <f>IF(E101="west", IF(C101="Central",D101*'Connecting shares (%)'!$M$16*(L101+N101+P101)/(F101+H101+J101+L101+N101+P101),0),0)</f>
        <v>0</v>
      </c>
      <c r="AH101" s="1">
        <f>IF(E101="West", IF(C101="Decentral",('Connecting shares (%)'!$F$17/100*L101+'Connecting shares (%)'!$G$17/100*N101+'Connecting shares (%)'!$H$17/100*P101)/1000000,0),0)</f>
        <v>2.600156E-2</v>
      </c>
      <c r="AI101" s="63">
        <f>IF(E101="west", IF(C101="Decentral",D101*'Connecting shares (%)'!$M$16*(L101+N101+P101)/(F101+H101+J101+L101+N101+P101),0),0)</f>
        <v>0.25538478937228148</v>
      </c>
      <c r="AK101" s="1">
        <f t="shared" si="8"/>
        <v>0</v>
      </c>
      <c r="AL101" s="1">
        <f t="shared" si="9"/>
        <v>0</v>
      </c>
      <c r="AM101" s="1">
        <f t="shared" si="10"/>
        <v>0</v>
      </c>
      <c r="AN101" s="1">
        <f t="shared" si="11"/>
        <v>0</v>
      </c>
      <c r="AO101" s="1">
        <f t="shared" si="12"/>
        <v>0</v>
      </c>
      <c r="AP101" s="1">
        <f t="shared" si="13"/>
        <v>0</v>
      </c>
      <c r="AQ101" s="1">
        <f t="shared" si="14"/>
        <v>0.31640640000000003</v>
      </c>
      <c r="AR101" s="1">
        <f t="shared" si="15"/>
        <v>3.1077128380005603</v>
      </c>
    </row>
    <row r="102" spans="1:44">
      <c r="A102" s="1">
        <v>101</v>
      </c>
      <c r="B102" s="1" t="s">
        <v>107</v>
      </c>
      <c r="C102" s="1" t="s">
        <v>21</v>
      </c>
      <c r="D102" s="1">
        <v>1.22308720340189</v>
      </c>
      <c r="E102" s="1" t="s">
        <v>24</v>
      </c>
      <c r="F102" s="1">
        <v>2608766.0799999898</v>
      </c>
      <c r="G102" s="1">
        <v>189</v>
      </c>
      <c r="H102" s="1">
        <v>0</v>
      </c>
      <c r="I102" s="1">
        <v>0</v>
      </c>
      <c r="J102" s="1">
        <v>0</v>
      </c>
      <c r="K102" s="1">
        <v>0</v>
      </c>
      <c r="L102" s="1">
        <v>257888.62</v>
      </c>
      <c r="M102" s="1">
        <v>37</v>
      </c>
      <c r="N102" s="1">
        <v>0</v>
      </c>
      <c r="O102" s="1">
        <v>0</v>
      </c>
      <c r="P102" s="1">
        <v>0</v>
      </c>
      <c r="Q102" s="1">
        <v>0</v>
      </c>
      <c r="R102" s="1">
        <v>18514.142395109098</v>
      </c>
      <c r="S102" s="1">
        <v>1223087.2034018899</v>
      </c>
      <c r="T102" s="61">
        <f>IF(E102="East", IF(C102="Central",('Connecting shares (%)'!$F$3/100*F102+'Connecting shares (%)'!$G$3/100*H102+'Connecting shares (%)'!$H$3/100*J102)/1000000,0),0)</f>
        <v>0</v>
      </c>
      <c r="U102" s="61">
        <f>IF(E102="East", IF(C102="Central",D102*'Connecting shares (%)'!$M$16*(F102+H102+J102)/(F102+H102+J102+L102+N102+P102),0),0)</f>
        <v>0</v>
      </c>
      <c r="V102" s="61">
        <f>IF(E102="East", IF(C102="Decentral",('Connecting shares (%)'!$F$7/100*F102+'Connecting shares (%)'!$G$7/100*H102+'Connecting shares (%)'!$H$7/100*J102)/1000000,0),0)</f>
        <v>2.6087660799999899</v>
      </c>
      <c r="W102" s="63">
        <f>IF(E102="East", IF(C102="Decentral",D102*'Connecting shares (%)'!$M$16*(F102+H102+J102)/(F102+H102+J102+L102+N102+P102),0),0)</f>
        <v>22.261128339711863</v>
      </c>
      <c r="X102" s="61">
        <f>IF(E102="East", IF(C102="Central",('Connecting shares (%)'!$F$5/100*L102+'Connecting shares (%)'!$G$5/100*N102+'Connecting shares (%)'!$H$5/100*P102)/1000000,0),0)</f>
        <v>0</v>
      </c>
      <c r="Y102" s="63">
        <f>IF(E102="East", IF(C102="Central",D102*'Connecting shares (%)'!$M$16*(L102+N102+P102)/(F102+H102+J102+L102+N102+P102),0),0)</f>
        <v>0</v>
      </c>
      <c r="Z102" s="1">
        <f>IF(E102="East", IF(C102="Decentral",('Connecting shares (%)'!$F$9/100*L102+'Connecting shares (%)'!$G$9/100*N102+'Connecting shares (%)'!$H$9/100*P102)/1000000,0),0)</f>
        <v>0.25788862000000001</v>
      </c>
      <c r="AA102" s="63">
        <f>IF(E102="East", IF(C102="Decentral",D102*'Connecting shares (%)'!$M$16*(L102+N102+P102)/(F102+H102+J102+L102+N102+P102),0),0)</f>
        <v>2.2006157283259395</v>
      </c>
      <c r="AB102" s="61">
        <f>IF(E102="West", IF(C102="Central",('Connecting shares (%)'!$F$11/100*F102+'Connecting shares (%)'!$G$11/100*H102+'Connecting shares (%)'!$H$11/100*J102)/1000000,0),0)</f>
        <v>0</v>
      </c>
      <c r="AC102" s="64">
        <f>IF(E102="west", IF(C102="Central",D102*'Connecting shares (%)'!$M$16*(F102+H102+J102)/(F102+H102+J102+L102+N102+P102),0),0)</f>
        <v>0</v>
      </c>
      <c r="AD102" s="61">
        <f>IF(E102="West", IF(C102="Decentral",('Connecting shares (%)'!$F$15/100*F102+'Connecting shares (%)'!$G$15/100*H102+'Connecting shares (%)'!$H$15/100*J102)/1000000,0),0)</f>
        <v>0</v>
      </c>
      <c r="AE102" s="63">
        <f>IF(E102="west", IF(C102="Decentral",D102*'Connecting shares (%)'!$M$16*(F102+H102+J102)/(F102+H102+J102+L102+N102+P102),0),0)</f>
        <v>0</v>
      </c>
      <c r="AF102" s="61">
        <f>IF(E102="West", IF(C102="Central",('Connecting shares (%)'!$F$13/100*L102+'Connecting shares (%)'!$G$13/100*N102+'Connecting shares (%)'!$H$13/100*P102)/1000000,0),0)</f>
        <v>0</v>
      </c>
      <c r="AG102" s="63">
        <f>IF(E102="west", IF(C102="Central",D102*'Connecting shares (%)'!$M$16*(L102+N102+P102)/(F102+H102+J102+L102+N102+P102),0),0)</f>
        <v>0</v>
      </c>
      <c r="AH102" s="1">
        <f>IF(E102="West", IF(C102="Decentral",('Connecting shares (%)'!$F$17/100*L102+'Connecting shares (%)'!$G$17/100*N102+'Connecting shares (%)'!$H$17/100*P102)/1000000,0),0)</f>
        <v>0</v>
      </c>
      <c r="AI102" s="63">
        <f>IF(E102="west", IF(C102="Decentral",D102*'Connecting shares (%)'!$M$16*(L102+N102+P102)/(F102+H102+J102+L102+N102+P102),0),0)</f>
        <v>0</v>
      </c>
      <c r="AK102" s="1">
        <f t="shared" si="8"/>
        <v>0</v>
      </c>
      <c r="AL102" s="1">
        <f t="shared" si="9"/>
        <v>0</v>
      </c>
      <c r="AM102" s="1">
        <f t="shared" si="10"/>
        <v>2.86665469999999</v>
      </c>
      <c r="AN102" s="1">
        <f t="shared" si="11"/>
        <v>24.461744068037802</v>
      </c>
      <c r="AO102" s="1">
        <f t="shared" si="12"/>
        <v>0</v>
      </c>
      <c r="AP102" s="1">
        <f t="shared" si="13"/>
        <v>0</v>
      </c>
      <c r="AQ102" s="1">
        <f t="shared" si="14"/>
        <v>0</v>
      </c>
      <c r="AR102" s="1">
        <f t="shared" si="15"/>
        <v>0</v>
      </c>
    </row>
    <row r="103" spans="1:44">
      <c r="A103" s="1">
        <v>102</v>
      </c>
      <c r="B103" s="1" t="s">
        <v>594</v>
      </c>
      <c r="C103" s="1" t="s">
        <v>21</v>
      </c>
      <c r="D103" s="1">
        <v>0.50138362513518597</v>
      </c>
      <c r="E103" s="1" t="s">
        <v>24</v>
      </c>
      <c r="F103" s="1">
        <v>115582.12</v>
      </c>
      <c r="G103" s="1">
        <v>7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11265.5085966975</v>
      </c>
      <c r="S103" s="1">
        <v>501383.62513518502</v>
      </c>
      <c r="T103" s="61">
        <f>IF(E103="East", IF(C103="Central",('Connecting shares (%)'!$F$3/100*F103+'Connecting shares (%)'!$G$3/100*H103+'Connecting shares (%)'!$H$3/100*J103)/1000000,0),0)</f>
        <v>0</v>
      </c>
      <c r="U103" s="61">
        <f>IF(E103="East", IF(C103="Central",D103*'Connecting shares (%)'!$M$16*(F103+H103+J103)/(F103+H103+J103+L103+N103+P103),0),0)</f>
        <v>0</v>
      </c>
      <c r="V103" s="61">
        <f>IF(E103="East", IF(C103="Decentral",('Connecting shares (%)'!$F$7/100*F103+'Connecting shares (%)'!$G$7/100*H103+'Connecting shares (%)'!$H$7/100*J103)/1000000,0),0)</f>
        <v>0.11558212</v>
      </c>
      <c r="W103" s="63">
        <f>IF(E103="East", IF(C103="Decentral",D103*'Connecting shares (%)'!$M$16*(F103+H103+J103)/(F103+H103+J103+L103+N103+P103),0),0)</f>
        <v>10.027672502703719</v>
      </c>
      <c r="X103" s="61">
        <f>IF(E103="East", IF(C103="Central",('Connecting shares (%)'!$F$5/100*L103+'Connecting shares (%)'!$G$5/100*N103+'Connecting shares (%)'!$H$5/100*P103)/1000000,0),0)</f>
        <v>0</v>
      </c>
      <c r="Y103" s="63">
        <f>IF(E103="East", IF(C103="Central",D103*'Connecting shares (%)'!$M$16*(L103+N103+P103)/(F103+H103+J103+L103+N103+P103),0),0)</f>
        <v>0</v>
      </c>
      <c r="Z103" s="1">
        <f>IF(E103="East", IF(C103="Decentral",('Connecting shares (%)'!$F$9/100*L103+'Connecting shares (%)'!$G$9/100*N103+'Connecting shares (%)'!$H$9/100*P103)/1000000,0),0)</f>
        <v>0</v>
      </c>
      <c r="AA103" s="63">
        <f>IF(E103="East", IF(C103="Decentral",D103*'Connecting shares (%)'!$M$16*(L103+N103+P103)/(F103+H103+J103+L103+N103+P103),0),0)</f>
        <v>0</v>
      </c>
      <c r="AB103" s="61">
        <f>IF(E103="West", IF(C103="Central",('Connecting shares (%)'!$F$11/100*F103+'Connecting shares (%)'!$G$11/100*H103+'Connecting shares (%)'!$H$11/100*J103)/1000000,0),0)</f>
        <v>0</v>
      </c>
      <c r="AC103" s="64">
        <f>IF(E103="west", IF(C103="Central",D103*'Connecting shares (%)'!$M$16*(F103+H103+J103)/(F103+H103+J103+L103+N103+P103),0),0)</f>
        <v>0</v>
      </c>
      <c r="AD103" s="61">
        <f>IF(E103="West", IF(C103="Decentral",('Connecting shares (%)'!$F$15/100*F103+'Connecting shares (%)'!$G$15/100*H103+'Connecting shares (%)'!$H$15/100*J103)/1000000,0),0)</f>
        <v>0</v>
      </c>
      <c r="AE103" s="63">
        <f>IF(E103="west", IF(C103="Decentral",D103*'Connecting shares (%)'!$M$16*(F103+H103+J103)/(F103+H103+J103+L103+N103+P103),0),0)</f>
        <v>0</v>
      </c>
      <c r="AF103" s="61">
        <f>IF(E103="West", IF(C103="Central",('Connecting shares (%)'!$F$13/100*L103+'Connecting shares (%)'!$G$13/100*N103+'Connecting shares (%)'!$H$13/100*P103)/1000000,0),0)</f>
        <v>0</v>
      </c>
      <c r="AG103" s="63">
        <f>IF(E103="west", IF(C103="Central",D103*'Connecting shares (%)'!$M$16*(L103+N103+P103)/(F103+H103+J103+L103+N103+P103),0),0)</f>
        <v>0</v>
      </c>
      <c r="AH103" s="1">
        <f>IF(E103="West", IF(C103="Decentral",('Connecting shares (%)'!$F$17/100*L103+'Connecting shares (%)'!$G$17/100*N103+'Connecting shares (%)'!$H$17/100*P103)/1000000,0),0)</f>
        <v>0</v>
      </c>
      <c r="AI103" s="63">
        <f>IF(E103="west", IF(C103="Decentral",D103*'Connecting shares (%)'!$M$16*(L103+N103+P103)/(F103+H103+J103+L103+N103+P103),0),0)</f>
        <v>0</v>
      </c>
      <c r="AK103" s="1">
        <f t="shared" si="8"/>
        <v>0</v>
      </c>
      <c r="AL103" s="1">
        <f t="shared" si="9"/>
        <v>0</v>
      </c>
      <c r="AM103" s="1">
        <f t="shared" si="10"/>
        <v>0.11558212</v>
      </c>
      <c r="AN103" s="1">
        <f t="shared" si="11"/>
        <v>10.027672502703719</v>
      </c>
      <c r="AO103" s="1">
        <f t="shared" si="12"/>
        <v>0</v>
      </c>
      <c r="AP103" s="1">
        <f t="shared" si="13"/>
        <v>0</v>
      </c>
      <c r="AQ103" s="1">
        <f t="shared" si="14"/>
        <v>0</v>
      </c>
      <c r="AR103" s="1">
        <f t="shared" si="15"/>
        <v>0</v>
      </c>
    </row>
    <row r="104" spans="1:44">
      <c r="A104" s="1">
        <v>103</v>
      </c>
      <c r="B104" s="1" t="s">
        <v>377</v>
      </c>
      <c r="C104" s="1" t="s">
        <v>21</v>
      </c>
      <c r="D104" s="1">
        <v>0.79968010269772605</v>
      </c>
      <c r="E104" s="1" t="s">
        <v>23</v>
      </c>
      <c r="F104" s="1">
        <v>52025.779999999897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10940.709940855</v>
      </c>
      <c r="S104" s="1">
        <v>799680.10269772599</v>
      </c>
      <c r="T104" s="61">
        <f>IF(E104="East", IF(C104="Central",('Connecting shares (%)'!$F$3/100*F104+'Connecting shares (%)'!$G$3/100*H104+'Connecting shares (%)'!$H$3/100*J104)/1000000,0),0)</f>
        <v>0</v>
      </c>
      <c r="U104" s="61">
        <f>IF(E104="East", IF(C104="Central",D104*'Connecting shares (%)'!$M$16*(F104+H104+J104)/(F104+H104+J104+L104+N104+P104),0),0)</f>
        <v>0</v>
      </c>
      <c r="V104" s="61">
        <f>IF(E104="East", IF(C104="Decentral",('Connecting shares (%)'!$F$7/100*F104+'Connecting shares (%)'!$G$7/100*H104+'Connecting shares (%)'!$H$7/100*J104)/1000000,0),0)</f>
        <v>0</v>
      </c>
      <c r="W104" s="63">
        <f>IF(E104="East", IF(C104="Decentral",D104*'Connecting shares (%)'!$M$16*(F104+H104+J104)/(F104+H104+J104+L104+N104+P104),0),0)</f>
        <v>0</v>
      </c>
      <c r="X104" s="61">
        <f>IF(E104="East", IF(C104="Central",('Connecting shares (%)'!$F$5/100*L104+'Connecting shares (%)'!$G$5/100*N104+'Connecting shares (%)'!$H$5/100*P104)/1000000,0),0)</f>
        <v>0</v>
      </c>
      <c r="Y104" s="63">
        <f>IF(E104="East", IF(C104="Central",D104*'Connecting shares (%)'!$M$16*(L104+N104+P104)/(F104+H104+J104+L104+N104+P104),0),0)</f>
        <v>0</v>
      </c>
      <c r="Z104" s="1">
        <f>IF(E104="East", IF(C104="Decentral",('Connecting shares (%)'!$F$9/100*L104+'Connecting shares (%)'!$G$9/100*N104+'Connecting shares (%)'!$H$9/100*P104)/1000000,0),0)</f>
        <v>0</v>
      </c>
      <c r="AA104" s="63">
        <f>IF(E104="East", IF(C104="Decentral",D104*'Connecting shares (%)'!$M$16*(L104+N104+P104)/(F104+H104+J104+L104+N104+P104),0),0)</f>
        <v>0</v>
      </c>
      <c r="AB104" s="61">
        <f>IF(E104="West", IF(C104="Central",('Connecting shares (%)'!$F$11/100*F104+'Connecting shares (%)'!$G$11/100*H104+'Connecting shares (%)'!$H$11/100*J104)/1000000,0),0)</f>
        <v>0</v>
      </c>
      <c r="AC104" s="64">
        <f>IF(E104="west", IF(C104="Central",D104*'Connecting shares (%)'!$M$16*(F104+H104+J104)/(F104+H104+J104+L104+N104+P104),0),0)</f>
        <v>0</v>
      </c>
      <c r="AD104" s="61">
        <f>IF(E104="West", IF(C104="Decentral",('Connecting shares (%)'!$F$15/100*F104+'Connecting shares (%)'!$G$15/100*H104+'Connecting shares (%)'!$H$15/100*J104)/1000000,0),0)</f>
        <v>5.2025779999999897E-2</v>
      </c>
      <c r="AE104" s="63">
        <f>IF(E104="west", IF(C104="Decentral",D104*'Connecting shares (%)'!$M$16*(F104+H104+J104)/(F104+H104+J104+L104+N104+P104),0),0)</f>
        <v>15.993602053954522</v>
      </c>
      <c r="AF104" s="61">
        <f>IF(E104="West", IF(C104="Central",('Connecting shares (%)'!$F$13/100*L104+'Connecting shares (%)'!$G$13/100*N104+'Connecting shares (%)'!$H$13/100*P104)/1000000,0),0)</f>
        <v>0</v>
      </c>
      <c r="AG104" s="63">
        <f>IF(E104="west", IF(C104="Central",D104*'Connecting shares (%)'!$M$16*(L104+N104+P104)/(F104+H104+J104+L104+N104+P104),0),0)</f>
        <v>0</v>
      </c>
      <c r="AH104" s="1">
        <f>IF(E104="West", IF(C104="Decentral",('Connecting shares (%)'!$F$17/100*L104+'Connecting shares (%)'!$G$17/100*N104+'Connecting shares (%)'!$H$17/100*P104)/1000000,0),0)</f>
        <v>0</v>
      </c>
      <c r="AI104" s="63">
        <f>IF(E104="west", IF(C104="Decentral",D104*'Connecting shares (%)'!$M$16*(L104+N104+P104)/(F104+H104+J104+L104+N104+P104),0),0)</f>
        <v>0</v>
      </c>
      <c r="AK104" s="1">
        <f t="shared" si="8"/>
        <v>0</v>
      </c>
      <c r="AL104" s="1">
        <f t="shared" si="9"/>
        <v>0</v>
      </c>
      <c r="AM104" s="1">
        <f t="shared" si="10"/>
        <v>0</v>
      </c>
      <c r="AN104" s="1">
        <f t="shared" si="11"/>
        <v>0</v>
      </c>
      <c r="AO104" s="1">
        <f t="shared" si="12"/>
        <v>0</v>
      </c>
      <c r="AP104" s="1">
        <f t="shared" si="13"/>
        <v>0</v>
      </c>
      <c r="AQ104" s="1">
        <f t="shared" si="14"/>
        <v>5.2025779999999897E-2</v>
      </c>
      <c r="AR104" s="1">
        <f t="shared" si="15"/>
        <v>15.993602053954522</v>
      </c>
    </row>
    <row r="105" spans="1:44">
      <c r="A105" s="1">
        <v>104</v>
      </c>
      <c r="B105" s="1" t="s">
        <v>682</v>
      </c>
      <c r="C105" s="1" t="s">
        <v>21</v>
      </c>
      <c r="D105" s="1">
        <v>0.81544742360011901</v>
      </c>
      <c r="E105" s="1" t="s">
        <v>24</v>
      </c>
      <c r="F105" s="1">
        <v>5487356.9400000004</v>
      </c>
      <c r="G105" s="1">
        <v>335</v>
      </c>
      <c r="H105" s="1">
        <v>59748.099999999897</v>
      </c>
      <c r="I105" s="1">
        <v>1</v>
      </c>
      <c r="J105" s="1">
        <v>0</v>
      </c>
      <c r="K105" s="1">
        <v>0</v>
      </c>
      <c r="L105" s="1">
        <v>386932.21</v>
      </c>
      <c r="M105" s="1">
        <v>59</v>
      </c>
      <c r="N105" s="1">
        <v>0</v>
      </c>
      <c r="O105" s="1">
        <v>0</v>
      </c>
      <c r="P105" s="1">
        <v>0</v>
      </c>
      <c r="Q105" s="1">
        <v>0</v>
      </c>
      <c r="R105" s="1">
        <v>8647.9781618167908</v>
      </c>
      <c r="S105" s="1">
        <v>815447.42360011896</v>
      </c>
      <c r="T105" s="61">
        <f>IF(E105="East", IF(C105="Central",('Connecting shares (%)'!$F$3/100*F105+'Connecting shares (%)'!$G$3/100*H105+'Connecting shares (%)'!$H$3/100*J105)/1000000,0),0)</f>
        <v>0</v>
      </c>
      <c r="U105" s="61">
        <f>IF(E105="East", IF(C105="Central",D105*'Connecting shares (%)'!$M$16*(F105+H105+J105)/(F105+H105+J105+L105+N105+P105),0),0)</f>
        <v>0</v>
      </c>
      <c r="V105" s="61">
        <f>IF(E105="East", IF(C105="Decentral",('Connecting shares (%)'!$F$7/100*F105+'Connecting shares (%)'!$G$7/100*H105+'Connecting shares (%)'!$H$7/100*J105)/1000000,0),0)</f>
        <v>5.5471050399999999</v>
      </c>
      <c r="W105" s="63">
        <f>IF(E105="East", IF(C105="Decentral",D105*'Connecting shares (%)'!$M$16*(F105+H105+J105)/(F105+H105+J105+L105+N105+P105),0),0)</f>
        <v>15.245514386709438</v>
      </c>
      <c r="X105" s="61">
        <f>IF(E105="East", IF(C105="Central",('Connecting shares (%)'!$F$5/100*L105+'Connecting shares (%)'!$G$5/100*N105+'Connecting shares (%)'!$H$5/100*P105)/1000000,0),0)</f>
        <v>0</v>
      </c>
      <c r="Y105" s="63">
        <f>IF(E105="East", IF(C105="Central",D105*'Connecting shares (%)'!$M$16*(L105+N105+P105)/(F105+H105+J105+L105+N105+P105),0),0)</f>
        <v>0</v>
      </c>
      <c r="Z105" s="1">
        <f>IF(E105="East", IF(C105="Decentral",('Connecting shares (%)'!$F$9/100*L105+'Connecting shares (%)'!$G$9/100*N105+'Connecting shares (%)'!$H$9/100*P105)/1000000,0),0)</f>
        <v>0.38693221</v>
      </c>
      <c r="AA105" s="63">
        <f>IF(E105="East", IF(C105="Decentral",D105*'Connecting shares (%)'!$M$16*(L105+N105+P105)/(F105+H105+J105+L105+N105+P105),0),0)</f>
        <v>1.0634340852929436</v>
      </c>
      <c r="AB105" s="61">
        <f>IF(E105="West", IF(C105="Central",('Connecting shares (%)'!$F$11/100*F105+'Connecting shares (%)'!$G$11/100*H105+'Connecting shares (%)'!$H$11/100*J105)/1000000,0),0)</f>
        <v>0</v>
      </c>
      <c r="AC105" s="64">
        <f>IF(E105="west", IF(C105="Central",D105*'Connecting shares (%)'!$M$16*(F105+H105+J105)/(F105+H105+J105+L105+N105+P105),0),0)</f>
        <v>0</v>
      </c>
      <c r="AD105" s="61">
        <f>IF(E105="West", IF(C105="Decentral",('Connecting shares (%)'!$F$15/100*F105+'Connecting shares (%)'!$G$15/100*H105+'Connecting shares (%)'!$H$15/100*J105)/1000000,0),0)</f>
        <v>0</v>
      </c>
      <c r="AE105" s="63">
        <f>IF(E105="west", IF(C105="Decentral",D105*'Connecting shares (%)'!$M$16*(F105+H105+J105)/(F105+H105+J105+L105+N105+P105),0),0)</f>
        <v>0</v>
      </c>
      <c r="AF105" s="61">
        <f>IF(E105="West", IF(C105="Central",('Connecting shares (%)'!$F$13/100*L105+'Connecting shares (%)'!$G$13/100*N105+'Connecting shares (%)'!$H$13/100*P105)/1000000,0),0)</f>
        <v>0</v>
      </c>
      <c r="AG105" s="63">
        <f>IF(E105="west", IF(C105="Central",D105*'Connecting shares (%)'!$M$16*(L105+N105+P105)/(F105+H105+J105+L105+N105+P105),0),0)</f>
        <v>0</v>
      </c>
      <c r="AH105" s="1">
        <f>IF(E105="West", IF(C105="Decentral",('Connecting shares (%)'!$F$17/100*L105+'Connecting shares (%)'!$G$17/100*N105+'Connecting shares (%)'!$H$17/100*P105)/1000000,0),0)</f>
        <v>0</v>
      </c>
      <c r="AI105" s="63">
        <f>IF(E105="west", IF(C105="Decentral",D105*'Connecting shares (%)'!$M$16*(L105+N105+P105)/(F105+H105+J105+L105+N105+P105),0),0)</f>
        <v>0</v>
      </c>
      <c r="AK105" s="1">
        <f t="shared" si="8"/>
        <v>0</v>
      </c>
      <c r="AL105" s="1">
        <f t="shared" si="9"/>
        <v>0</v>
      </c>
      <c r="AM105" s="1">
        <f t="shared" si="10"/>
        <v>5.9340372500000003</v>
      </c>
      <c r="AN105" s="1">
        <f t="shared" si="11"/>
        <v>16.308948472002381</v>
      </c>
      <c r="AO105" s="1">
        <f t="shared" si="12"/>
        <v>0</v>
      </c>
      <c r="AP105" s="1">
        <f t="shared" si="13"/>
        <v>0</v>
      </c>
      <c r="AQ105" s="1">
        <f t="shared" si="14"/>
        <v>0</v>
      </c>
      <c r="AR105" s="1">
        <f t="shared" si="15"/>
        <v>0</v>
      </c>
    </row>
    <row r="106" spans="1:44">
      <c r="A106" s="1">
        <v>105</v>
      </c>
      <c r="B106" s="1" t="s">
        <v>546</v>
      </c>
      <c r="C106" s="1" t="s">
        <v>21</v>
      </c>
      <c r="D106" s="1">
        <v>0.62999904212823699</v>
      </c>
      <c r="E106" s="1" t="s">
        <v>23</v>
      </c>
      <c r="F106" s="1">
        <v>2395212.48999999</v>
      </c>
      <c r="G106" s="1">
        <v>142</v>
      </c>
      <c r="H106" s="1">
        <v>0</v>
      </c>
      <c r="I106" s="1">
        <v>0</v>
      </c>
      <c r="J106" s="1">
        <v>0</v>
      </c>
      <c r="K106" s="1">
        <v>0</v>
      </c>
      <c r="L106" s="1">
        <v>10242.24</v>
      </c>
      <c r="M106" s="1">
        <v>1</v>
      </c>
      <c r="N106" s="1">
        <v>64674.37</v>
      </c>
      <c r="O106" s="1">
        <v>1</v>
      </c>
      <c r="P106" s="1">
        <v>0</v>
      </c>
      <c r="Q106" s="1">
        <v>0</v>
      </c>
      <c r="R106" s="1">
        <v>12313.770619564701</v>
      </c>
      <c r="S106" s="1">
        <v>629999.04212823603</v>
      </c>
      <c r="T106" s="61">
        <f>IF(E106="East", IF(C106="Central",('Connecting shares (%)'!$F$3/100*F106+'Connecting shares (%)'!$G$3/100*H106+'Connecting shares (%)'!$H$3/100*J106)/1000000,0),0)</f>
        <v>0</v>
      </c>
      <c r="U106" s="61">
        <f>IF(E106="East", IF(C106="Central",D106*'Connecting shares (%)'!$M$16*(F106+H106+J106)/(F106+H106+J106+L106+N106+P106),0),0)</f>
        <v>0</v>
      </c>
      <c r="V106" s="61">
        <f>IF(E106="East", IF(C106="Decentral",('Connecting shares (%)'!$F$7/100*F106+'Connecting shares (%)'!$G$7/100*H106+'Connecting shares (%)'!$H$7/100*J106)/1000000,0),0)</f>
        <v>0</v>
      </c>
      <c r="W106" s="63">
        <f>IF(E106="East", IF(C106="Decentral",D106*'Connecting shares (%)'!$M$16*(F106+H106+J106)/(F106+H106+J106+L106+N106+P106),0),0)</f>
        <v>0</v>
      </c>
      <c r="X106" s="61">
        <f>IF(E106="East", IF(C106="Central",('Connecting shares (%)'!$F$5/100*L106+'Connecting shares (%)'!$G$5/100*N106+'Connecting shares (%)'!$H$5/100*P106)/1000000,0),0)</f>
        <v>0</v>
      </c>
      <c r="Y106" s="63">
        <f>IF(E106="East", IF(C106="Central",D106*'Connecting shares (%)'!$M$16*(L106+N106+P106)/(F106+H106+J106+L106+N106+P106),0),0)</f>
        <v>0</v>
      </c>
      <c r="Z106" s="1">
        <f>IF(E106="East", IF(C106="Decentral",('Connecting shares (%)'!$F$9/100*L106+'Connecting shares (%)'!$G$9/100*N106+'Connecting shares (%)'!$H$9/100*P106)/1000000,0),0)</f>
        <v>0</v>
      </c>
      <c r="AA106" s="63">
        <f>IF(E106="East", IF(C106="Decentral",D106*'Connecting shares (%)'!$M$16*(L106+N106+P106)/(F106+H106+J106+L106+N106+P106),0),0)</f>
        <v>0</v>
      </c>
      <c r="AB106" s="61">
        <f>IF(E106="West", IF(C106="Central",('Connecting shares (%)'!$F$11/100*F106+'Connecting shares (%)'!$G$11/100*H106+'Connecting shares (%)'!$H$11/100*J106)/1000000,0),0)</f>
        <v>0</v>
      </c>
      <c r="AC106" s="64">
        <f>IF(E106="west", IF(C106="Central",D106*'Connecting shares (%)'!$M$16*(F106+H106+J106)/(F106+H106+J106+L106+N106+P106),0),0)</f>
        <v>0</v>
      </c>
      <c r="AD106" s="61">
        <f>IF(E106="West", IF(C106="Decentral",('Connecting shares (%)'!$F$15/100*F106+'Connecting shares (%)'!$G$15/100*H106+'Connecting shares (%)'!$H$15/100*J106)/1000000,0),0)</f>
        <v>2.3952124899999898</v>
      </c>
      <c r="AE106" s="63">
        <f>IF(E106="west", IF(C106="Decentral",D106*'Connecting shares (%)'!$M$16*(F106+H106+J106)/(F106+H106+J106+L106+N106+P106),0),0)</f>
        <v>12.217835694446812</v>
      </c>
      <c r="AF106" s="61">
        <f>IF(E106="West", IF(C106="Central",('Connecting shares (%)'!$F$13/100*L106+'Connecting shares (%)'!$G$13/100*N106+'Connecting shares (%)'!$H$13/100*P106)/1000000,0),0)</f>
        <v>0</v>
      </c>
      <c r="AG106" s="63">
        <f>IF(E106="west", IF(C106="Central",D106*'Connecting shares (%)'!$M$16*(L106+N106+P106)/(F106+H106+J106+L106+N106+P106),0),0)</f>
        <v>0</v>
      </c>
      <c r="AH106" s="1">
        <f>IF(E106="West", IF(C106="Decentral",('Connecting shares (%)'!$F$17/100*L106+'Connecting shares (%)'!$G$17/100*N106+'Connecting shares (%)'!$H$17/100*P106)/1000000,0),0)</f>
        <v>7.4916609999999995E-2</v>
      </c>
      <c r="AI106" s="63">
        <f>IF(E106="west", IF(C106="Decentral",D106*'Connecting shares (%)'!$M$16*(L106+N106+P106)/(F106+H106+J106+L106+N106+P106),0),0)</f>
        <v>0.38214514811792538</v>
      </c>
      <c r="AK106" s="1">
        <f t="shared" si="8"/>
        <v>0</v>
      </c>
      <c r="AL106" s="1">
        <f t="shared" si="9"/>
        <v>0</v>
      </c>
      <c r="AM106" s="1">
        <f t="shared" si="10"/>
        <v>0</v>
      </c>
      <c r="AN106" s="1">
        <f t="shared" si="11"/>
        <v>0</v>
      </c>
      <c r="AO106" s="1">
        <f t="shared" si="12"/>
        <v>0</v>
      </c>
      <c r="AP106" s="1">
        <f t="shared" si="13"/>
        <v>0</v>
      </c>
      <c r="AQ106" s="1">
        <f t="shared" si="14"/>
        <v>2.4701290999999896</v>
      </c>
      <c r="AR106" s="1">
        <f t="shared" si="15"/>
        <v>12.599980842564737</v>
      </c>
    </row>
    <row r="107" spans="1:44">
      <c r="A107" s="1">
        <v>106</v>
      </c>
      <c r="B107" s="1" t="s">
        <v>398</v>
      </c>
      <c r="C107" s="1" t="s">
        <v>21</v>
      </c>
      <c r="D107" s="1">
        <v>0.13783638500270101</v>
      </c>
      <c r="E107" s="1" t="s">
        <v>23</v>
      </c>
      <c r="F107" s="1">
        <v>53649.369999999901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7794.3281491881598</v>
      </c>
      <c r="S107" s="1">
        <v>137836.38500270099</v>
      </c>
      <c r="T107" s="61">
        <f>IF(E107="East", IF(C107="Central",('Connecting shares (%)'!$F$3/100*F107+'Connecting shares (%)'!$G$3/100*H107+'Connecting shares (%)'!$H$3/100*J107)/1000000,0),0)</f>
        <v>0</v>
      </c>
      <c r="U107" s="61">
        <f>IF(E107="East", IF(C107="Central",D107*'Connecting shares (%)'!$M$16*(F107+H107+J107)/(F107+H107+J107+L107+N107+P107),0),0)</f>
        <v>0</v>
      </c>
      <c r="V107" s="61">
        <f>IF(E107="East", IF(C107="Decentral",('Connecting shares (%)'!$F$7/100*F107+'Connecting shares (%)'!$G$7/100*H107+'Connecting shares (%)'!$H$7/100*J107)/1000000,0),0)</f>
        <v>0</v>
      </c>
      <c r="W107" s="63">
        <f>IF(E107="East", IF(C107="Decentral",D107*'Connecting shares (%)'!$M$16*(F107+H107+J107)/(F107+H107+J107+L107+N107+P107),0),0)</f>
        <v>0</v>
      </c>
      <c r="X107" s="61">
        <f>IF(E107="East", IF(C107="Central",('Connecting shares (%)'!$F$5/100*L107+'Connecting shares (%)'!$G$5/100*N107+'Connecting shares (%)'!$H$5/100*P107)/1000000,0),0)</f>
        <v>0</v>
      </c>
      <c r="Y107" s="63">
        <f>IF(E107="East", IF(C107="Central",D107*'Connecting shares (%)'!$M$16*(L107+N107+P107)/(F107+H107+J107+L107+N107+P107),0),0)</f>
        <v>0</v>
      </c>
      <c r="Z107" s="1">
        <f>IF(E107="East", IF(C107="Decentral",('Connecting shares (%)'!$F$9/100*L107+'Connecting shares (%)'!$G$9/100*N107+'Connecting shares (%)'!$H$9/100*P107)/1000000,0),0)</f>
        <v>0</v>
      </c>
      <c r="AA107" s="63">
        <f>IF(E107="East", IF(C107="Decentral",D107*'Connecting shares (%)'!$M$16*(L107+N107+P107)/(F107+H107+J107+L107+N107+P107),0),0)</f>
        <v>0</v>
      </c>
      <c r="AB107" s="61">
        <f>IF(E107="West", IF(C107="Central",('Connecting shares (%)'!$F$11/100*F107+'Connecting shares (%)'!$G$11/100*H107+'Connecting shares (%)'!$H$11/100*J107)/1000000,0),0)</f>
        <v>0</v>
      </c>
      <c r="AC107" s="64">
        <f>IF(E107="west", IF(C107="Central",D107*'Connecting shares (%)'!$M$16*(F107+H107+J107)/(F107+H107+J107+L107+N107+P107),0),0)</f>
        <v>0</v>
      </c>
      <c r="AD107" s="61">
        <f>IF(E107="West", IF(C107="Decentral",('Connecting shares (%)'!$F$15/100*F107+'Connecting shares (%)'!$G$15/100*H107+'Connecting shares (%)'!$H$15/100*J107)/1000000,0),0)</f>
        <v>5.3649369999999898E-2</v>
      </c>
      <c r="AE107" s="63">
        <f>IF(E107="west", IF(C107="Decentral",D107*'Connecting shares (%)'!$M$16*(F107+H107+J107)/(F107+H107+J107+L107+N107+P107),0),0)</f>
        <v>2.7567277000540202</v>
      </c>
      <c r="AF107" s="61">
        <f>IF(E107="West", IF(C107="Central",('Connecting shares (%)'!$F$13/100*L107+'Connecting shares (%)'!$G$13/100*N107+'Connecting shares (%)'!$H$13/100*P107)/1000000,0),0)</f>
        <v>0</v>
      </c>
      <c r="AG107" s="63">
        <f>IF(E107="west", IF(C107="Central",D107*'Connecting shares (%)'!$M$16*(L107+N107+P107)/(F107+H107+J107+L107+N107+P107),0),0)</f>
        <v>0</v>
      </c>
      <c r="AH107" s="1">
        <f>IF(E107="West", IF(C107="Decentral",('Connecting shares (%)'!$F$17/100*L107+'Connecting shares (%)'!$G$17/100*N107+'Connecting shares (%)'!$H$17/100*P107)/1000000,0),0)</f>
        <v>0</v>
      </c>
      <c r="AI107" s="63">
        <f>IF(E107="west", IF(C107="Decentral",D107*'Connecting shares (%)'!$M$16*(L107+N107+P107)/(F107+H107+J107+L107+N107+P107),0),0)</f>
        <v>0</v>
      </c>
      <c r="AK107" s="1">
        <f t="shared" si="8"/>
        <v>0</v>
      </c>
      <c r="AL107" s="1">
        <f t="shared" si="9"/>
        <v>0</v>
      </c>
      <c r="AM107" s="1">
        <f t="shared" si="10"/>
        <v>0</v>
      </c>
      <c r="AN107" s="1">
        <f t="shared" si="11"/>
        <v>0</v>
      </c>
      <c r="AO107" s="1">
        <f t="shared" si="12"/>
        <v>0</v>
      </c>
      <c r="AP107" s="1">
        <f t="shared" si="13"/>
        <v>0</v>
      </c>
      <c r="AQ107" s="1">
        <f t="shared" si="14"/>
        <v>5.3649369999999898E-2</v>
      </c>
      <c r="AR107" s="1">
        <f t="shared" si="15"/>
        <v>2.7567277000540202</v>
      </c>
    </row>
    <row r="108" spans="1:44">
      <c r="A108" s="1">
        <v>107</v>
      </c>
      <c r="B108" s="1" t="s">
        <v>77</v>
      </c>
      <c r="C108" s="1" t="s">
        <v>21</v>
      </c>
      <c r="D108" s="1">
        <v>1.76322011261366</v>
      </c>
      <c r="E108" s="1" t="s">
        <v>23</v>
      </c>
      <c r="F108" s="1">
        <v>12552297.9799999</v>
      </c>
      <c r="G108" s="1">
        <v>791</v>
      </c>
      <c r="H108" s="1">
        <v>106721.459999999</v>
      </c>
      <c r="I108" s="1">
        <v>2</v>
      </c>
      <c r="J108" s="1">
        <v>0</v>
      </c>
      <c r="K108" s="1">
        <v>0</v>
      </c>
      <c r="L108" s="1">
        <v>1252522.01999999</v>
      </c>
      <c r="M108" s="1">
        <v>251</v>
      </c>
      <c r="N108" s="1">
        <v>211493.32</v>
      </c>
      <c r="O108" s="1">
        <v>3</v>
      </c>
      <c r="P108" s="1">
        <v>0</v>
      </c>
      <c r="Q108" s="1">
        <v>0</v>
      </c>
      <c r="R108" s="1">
        <v>15058.0085983463</v>
      </c>
      <c r="S108" s="1">
        <v>1763220.1126136601</v>
      </c>
      <c r="T108" s="61">
        <f>IF(E108="East", IF(C108="Central",('Connecting shares (%)'!$F$3/100*F108+'Connecting shares (%)'!$G$3/100*H108+'Connecting shares (%)'!$H$3/100*J108)/1000000,0),0)</f>
        <v>0</v>
      </c>
      <c r="U108" s="61">
        <f>IF(E108="East", IF(C108="Central",D108*'Connecting shares (%)'!$M$16*(F108+H108+J108)/(F108+H108+J108+L108+N108+P108),0),0)</f>
        <v>0</v>
      </c>
      <c r="V108" s="61">
        <f>IF(E108="East", IF(C108="Decentral",('Connecting shares (%)'!$F$7/100*F108+'Connecting shares (%)'!$G$7/100*H108+'Connecting shares (%)'!$H$7/100*J108)/1000000,0),0)</f>
        <v>0</v>
      </c>
      <c r="W108" s="63">
        <f>IF(E108="East", IF(C108="Decentral",D108*'Connecting shares (%)'!$M$16*(F108+H108+J108)/(F108+H108+J108+L108+N108+P108),0),0)</f>
        <v>0</v>
      </c>
      <c r="X108" s="61">
        <f>IF(E108="East", IF(C108="Central",('Connecting shares (%)'!$F$5/100*L108+'Connecting shares (%)'!$G$5/100*N108+'Connecting shares (%)'!$H$5/100*P108)/1000000,0),0)</f>
        <v>0</v>
      </c>
      <c r="Y108" s="63">
        <f>IF(E108="East", IF(C108="Central",D108*'Connecting shares (%)'!$M$16*(L108+N108+P108)/(F108+H108+J108+L108+N108+P108),0),0)</f>
        <v>0</v>
      </c>
      <c r="Z108" s="1">
        <f>IF(E108="East", IF(C108="Decentral",('Connecting shares (%)'!$F$9/100*L108+'Connecting shares (%)'!$G$9/100*N108+'Connecting shares (%)'!$H$9/100*P108)/1000000,0),0)</f>
        <v>0</v>
      </c>
      <c r="AA108" s="63">
        <f>IF(E108="East", IF(C108="Decentral",D108*'Connecting shares (%)'!$M$16*(L108+N108+P108)/(F108+H108+J108+L108+N108+P108),0),0)</f>
        <v>0</v>
      </c>
      <c r="AB108" s="61">
        <f>IF(E108="West", IF(C108="Central",('Connecting shares (%)'!$F$11/100*F108+'Connecting shares (%)'!$G$11/100*H108+'Connecting shares (%)'!$H$11/100*J108)/1000000,0),0)</f>
        <v>0</v>
      </c>
      <c r="AC108" s="64">
        <f>IF(E108="west", IF(C108="Central",D108*'Connecting shares (%)'!$M$16*(F108+H108+J108)/(F108+H108+J108+L108+N108+P108),0),0)</f>
        <v>0</v>
      </c>
      <c r="AD108" s="61">
        <f>IF(E108="West", IF(C108="Decentral",('Connecting shares (%)'!$F$15/100*F108+'Connecting shares (%)'!$G$15/100*H108+'Connecting shares (%)'!$H$15/100*J108)/1000000,0),0)</f>
        <v>12.659019439999899</v>
      </c>
      <c r="AE108" s="63">
        <f>IF(E108="west", IF(C108="Decentral",D108*'Connecting shares (%)'!$M$16*(F108+H108+J108)/(F108+H108+J108+L108+N108+P108),0),0)</f>
        <v>31.608840493948438</v>
      </c>
      <c r="AF108" s="61">
        <f>IF(E108="West", IF(C108="Central",('Connecting shares (%)'!$F$13/100*L108+'Connecting shares (%)'!$G$13/100*N108+'Connecting shares (%)'!$H$13/100*P108)/1000000,0),0)</f>
        <v>0</v>
      </c>
      <c r="AG108" s="63">
        <f>IF(E108="west", IF(C108="Central",D108*'Connecting shares (%)'!$M$16*(L108+N108+P108)/(F108+H108+J108+L108+N108+P108),0),0)</f>
        <v>0</v>
      </c>
      <c r="AH108" s="1">
        <f>IF(E108="West", IF(C108="Decentral",('Connecting shares (%)'!$F$17/100*L108+'Connecting shares (%)'!$G$17/100*N108+'Connecting shares (%)'!$H$17/100*P108)/1000000,0),0)</f>
        <v>1.46401533999999</v>
      </c>
      <c r="AI108" s="63">
        <f>IF(E108="west", IF(C108="Decentral",D108*'Connecting shares (%)'!$M$16*(L108+N108+P108)/(F108+H108+J108+L108+N108+P108),0),0)</f>
        <v>3.6555617583247617</v>
      </c>
      <c r="AK108" s="1">
        <f t="shared" si="8"/>
        <v>0</v>
      </c>
      <c r="AL108" s="1">
        <f t="shared" si="9"/>
        <v>0</v>
      </c>
      <c r="AM108" s="1">
        <f t="shared" si="10"/>
        <v>0</v>
      </c>
      <c r="AN108" s="1">
        <f t="shared" si="11"/>
        <v>0</v>
      </c>
      <c r="AO108" s="1">
        <f t="shared" si="12"/>
        <v>0</v>
      </c>
      <c r="AP108" s="1">
        <f t="shared" si="13"/>
        <v>0</v>
      </c>
      <c r="AQ108" s="1">
        <f t="shared" si="14"/>
        <v>14.123034779999889</v>
      </c>
      <c r="AR108" s="1">
        <f t="shared" si="15"/>
        <v>35.2644022522732</v>
      </c>
    </row>
    <row r="109" spans="1:44">
      <c r="A109" s="1">
        <v>108</v>
      </c>
      <c r="B109" s="1" t="s">
        <v>735</v>
      </c>
      <c r="C109" s="1" t="s">
        <v>21</v>
      </c>
      <c r="D109" s="1">
        <v>0.145556697022452</v>
      </c>
      <c r="E109" s="1" t="s">
        <v>23</v>
      </c>
      <c r="F109" s="1">
        <v>233153.64</v>
      </c>
      <c r="G109" s="1">
        <v>13</v>
      </c>
      <c r="H109" s="1">
        <v>0</v>
      </c>
      <c r="I109" s="1">
        <v>0</v>
      </c>
      <c r="J109" s="1">
        <v>0</v>
      </c>
      <c r="K109" s="1">
        <v>0</v>
      </c>
      <c r="L109" s="1">
        <v>16253.75</v>
      </c>
      <c r="M109" s="1">
        <v>1</v>
      </c>
      <c r="N109" s="1">
        <v>0</v>
      </c>
      <c r="O109" s="1">
        <v>0</v>
      </c>
      <c r="P109" s="1">
        <v>0</v>
      </c>
      <c r="Q109" s="1">
        <v>0</v>
      </c>
      <c r="R109" s="1">
        <v>7894.3822931907998</v>
      </c>
      <c r="S109" s="1">
        <v>145556.697022451</v>
      </c>
      <c r="T109" s="61">
        <f>IF(E109="East", IF(C109="Central",('Connecting shares (%)'!$F$3/100*F109+'Connecting shares (%)'!$G$3/100*H109+'Connecting shares (%)'!$H$3/100*J109)/1000000,0),0)</f>
        <v>0</v>
      </c>
      <c r="U109" s="61">
        <f>IF(E109="East", IF(C109="Central",D109*'Connecting shares (%)'!$M$16*(F109+H109+J109)/(F109+H109+J109+L109+N109+P109),0),0)</f>
        <v>0</v>
      </c>
      <c r="V109" s="61">
        <f>IF(E109="East", IF(C109="Decentral",('Connecting shares (%)'!$F$7/100*F109+'Connecting shares (%)'!$G$7/100*H109+'Connecting shares (%)'!$H$7/100*J109)/1000000,0),0)</f>
        <v>0</v>
      </c>
      <c r="W109" s="63">
        <f>IF(E109="East", IF(C109="Decentral",D109*'Connecting shares (%)'!$M$16*(F109+H109+J109)/(F109+H109+J109+L109+N109+P109),0),0)</f>
        <v>0</v>
      </c>
      <c r="X109" s="61">
        <f>IF(E109="East", IF(C109="Central",('Connecting shares (%)'!$F$5/100*L109+'Connecting shares (%)'!$G$5/100*N109+'Connecting shares (%)'!$H$5/100*P109)/1000000,0),0)</f>
        <v>0</v>
      </c>
      <c r="Y109" s="63">
        <f>IF(E109="East", IF(C109="Central",D109*'Connecting shares (%)'!$M$16*(L109+N109+P109)/(F109+H109+J109+L109+N109+P109),0),0)</f>
        <v>0</v>
      </c>
      <c r="Z109" s="1">
        <f>IF(E109="East", IF(C109="Decentral",('Connecting shares (%)'!$F$9/100*L109+'Connecting shares (%)'!$G$9/100*N109+'Connecting shares (%)'!$H$9/100*P109)/1000000,0),0)</f>
        <v>0</v>
      </c>
      <c r="AA109" s="63">
        <f>IF(E109="East", IF(C109="Decentral",D109*'Connecting shares (%)'!$M$16*(L109+N109+P109)/(F109+H109+J109+L109+N109+P109),0),0)</f>
        <v>0</v>
      </c>
      <c r="AB109" s="61">
        <f>IF(E109="West", IF(C109="Central",('Connecting shares (%)'!$F$11/100*F109+'Connecting shares (%)'!$G$11/100*H109+'Connecting shares (%)'!$H$11/100*J109)/1000000,0),0)</f>
        <v>0</v>
      </c>
      <c r="AC109" s="64">
        <f>IF(E109="west", IF(C109="Central",D109*'Connecting shares (%)'!$M$16*(F109+H109+J109)/(F109+H109+J109+L109+N109+P109),0),0)</f>
        <v>0</v>
      </c>
      <c r="AD109" s="61">
        <f>IF(E109="West", IF(C109="Decentral",('Connecting shares (%)'!$F$15/100*F109+'Connecting shares (%)'!$G$15/100*H109+'Connecting shares (%)'!$H$15/100*J109)/1000000,0),0)</f>
        <v>0.23315364000000002</v>
      </c>
      <c r="AE109" s="63">
        <f>IF(E109="west", IF(C109="Decentral",D109*'Connecting shares (%)'!$M$16*(F109+H109+J109)/(F109+H109+J109+L109+N109+P109),0),0)</f>
        <v>2.7214168543411521</v>
      </c>
      <c r="AF109" s="61">
        <f>IF(E109="West", IF(C109="Central",('Connecting shares (%)'!$F$13/100*L109+'Connecting shares (%)'!$G$13/100*N109+'Connecting shares (%)'!$H$13/100*P109)/1000000,0),0)</f>
        <v>0</v>
      </c>
      <c r="AG109" s="63">
        <f>IF(E109="west", IF(C109="Central",D109*'Connecting shares (%)'!$M$16*(L109+N109+P109)/(F109+H109+J109+L109+N109+P109),0),0)</f>
        <v>0</v>
      </c>
      <c r="AH109" s="1">
        <f>IF(E109="West", IF(C109="Decentral",('Connecting shares (%)'!$F$17/100*L109+'Connecting shares (%)'!$G$17/100*N109+'Connecting shares (%)'!$H$17/100*P109)/1000000,0),0)</f>
        <v>1.6253750000000001E-2</v>
      </c>
      <c r="AI109" s="63">
        <f>IF(E109="west", IF(C109="Decentral",D109*'Connecting shares (%)'!$M$16*(L109+N109+P109)/(F109+H109+J109+L109+N109+P109),0),0)</f>
        <v>0.1897170861078879</v>
      </c>
      <c r="AK109" s="1">
        <f t="shared" si="8"/>
        <v>0</v>
      </c>
      <c r="AL109" s="1">
        <f t="shared" si="9"/>
        <v>0</v>
      </c>
      <c r="AM109" s="1">
        <f t="shared" si="10"/>
        <v>0</v>
      </c>
      <c r="AN109" s="1">
        <f t="shared" si="11"/>
        <v>0</v>
      </c>
      <c r="AO109" s="1">
        <f t="shared" si="12"/>
        <v>0</v>
      </c>
      <c r="AP109" s="1">
        <f t="shared" si="13"/>
        <v>0</v>
      </c>
      <c r="AQ109" s="1">
        <f t="shared" si="14"/>
        <v>0.24940739000000003</v>
      </c>
      <c r="AR109" s="1">
        <f t="shared" si="15"/>
        <v>2.9111339404490399</v>
      </c>
    </row>
    <row r="110" spans="1:44">
      <c r="A110" s="1">
        <v>109</v>
      </c>
      <c r="B110" s="1" t="s">
        <v>582</v>
      </c>
      <c r="C110" s="1" t="s">
        <v>21</v>
      </c>
      <c r="D110" s="1">
        <v>0.186221614572565</v>
      </c>
      <c r="E110" s="1" t="s">
        <v>23</v>
      </c>
      <c r="F110" s="1">
        <v>339850.5</v>
      </c>
      <c r="G110" s="1">
        <v>19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9999.2055250418507</v>
      </c>
      <c r="S110" s="1">
        <v>186221.61457256501</v>
      </c>
      <c r="T110" s="61">
        <f>IF(E110="East", IF(C110="Central",('Connecting shares (%)'!$F$3/100*F110+'Connecting shares (%)'!$G$3/100*H110+'Connecting shares (%)'!$H$3/100*J110)/1000000,0),0)</f>
        <v>0</v>
      </c>
      <c r="U110" s="61">
        <f>IF(E110="East", IF(C110="Central",D110*'Connecting shares (%)'!$M$16*(F110+H110+J110)/(F110+H110+J110+L110+N110+P110),0),0)</f>
        <v>0</v>
      </c>
      <c r="V110" s="61">
        <f>IF(E110="East", IF(C110="Decentral",('Connecting shares (%)'!$F$7/100*F110+'Connecting shares (%)'!$G$7/100*H110+'Connecting shares (%)'!$H$7/100*J110)/1000000,0),0)</f>
        <v>0</v>
      </c>
      <c r="W110" s="63">
        <f>IF(E110="East", IF(C110="Decentral",D110*'Connecting shares (%)'!$M$16*(F110+H110+J110)/(F110+H110+J110+L110+N110+P110),0),0)</f>
        <v>0</v>
      </c>
      <c r="X110" s="61">
        <f>IF(E110="East", IF(C110="Central",('Connecting shares (%)'!$F$5/100*L110+'Connecting shares (%)'!$G$5/100*N110+'Connecting shares (%)'!$H$5/100*P110)/1000000,0),0)</f>
        <v>0</v>
      </c>
      <c r="Y110" s="63">
        <f>IF(E110="East", IF(C110="Central",D110*'Connecting shares (%)'!$M$16*(L110+N110+P110)/(F110+H110+J110+L110+N110+P110),0),0)</f>
        <v>0</v>
      </c>
      <c r="Z110" s="1">
        <f>IF(E110="East", IF(C110="Decentral",('Connecting shares (%)'!$F$9/100*L110+'Connecting shares (%)'!$G$9/100*N110+'Connecting shares (%)'!$H$9/100*P110)/1000000,0),0)</f>
        <v>0</v>
      </c>
      <c r="AA110" s="63">
        <f>IF(E110="East", IF(C110="Decentral",D110*'Connecting shares (%)'!$M$16*(L110+N110+P110)/(F110+H110+J110+L110+N110+P110),0),0)</f>
        <v>0</v>
      </c>
      <c r="AB110" s="61">
        <f>IF(E110="West", IF(C110="Central",('Connecting shares (%)'!$F$11/100*F110+'Connecting shares (%)'!$G$11/100*H110+'Connecting shares (%)'!$H$11/100*J110)/1000000,0),0)</f>
        <v>0</v>
      </c>
      <c r="AC110" s="64">
        <f>IF(E110="west", IF(C110="Central",D110*'Connecting shares (%)'!$M$16*(F110+H110+J110)/(F110+H110+J110+L110+N110+P110),0),0)</f>
        <v>0</v>
      </c>
      <c r="AD110" s="61">
        <f>IF(E110="West", IF(C110="Decentral",('Connecting shares (%)'!$F$15/100*F110+'Connecting shares (%)'!$G$15/100*H110+'Connecting shares (%)'!$H$15/100*J110)/1000000,0),0)</f>
        <v>0.3398505</v>
      </c>
      <c r="AE110" s="63">
        <f>IF(E110="west", IF(C110="Decentral",D110*'Connecting shares (%)'!$M$16*(F110+H110+J110)/(F110+H110+J110+L110+N110+P110),0),0)</f>
        <v>3.7244322914513002</v>
      </c>
      <c r="AF110" s="61">
        <f>IF(E110="West", IF(C110="Central",('Connecting shares (%)'!$F$13/100*L110+'Connecting shares (%)'!$G$13/100*N110+'Connecting shares (%)'!$H$13/100*P110)/1000000,0),0)</f>
        <v>0</v>
      </c>
      <c r="AG110" s="63">
        <f>IF(E110="west", IF(C110="Central",D110*'Connecting shares (%)'!$M$16*(L110+N110+P110)/(F110+H110+J110+L110+N110+P110),0),0)</f>
        <v>0</v>
      </c>
      <c r="AH110" s="1">
        <f>IF(E110="West", IF(C110="Decentral",('Connecting shares (%)'!$F$17/100*L110+'Connecting shares (%)'!$G$17/100*N110+'Connecting shares (%)'!$H$17/100*P110)/1000000,0),0)</f>
        <v>0</v>
      </c>
      <c r="AI110" s="63">
        <f>IF(E110="west", IF(C110="Decentral",D110*'Connecting shares (%)'!$M$16*(L110+N110+P110)/(F110+H110+J110+L110+N110+P110),0),0)</f>
        <v>0</v>
      </c>
      <c r="AK110" s="1">
        <f t="shared" si="8"/>
        <v>0</v>
      </c>
      <c r="AL110" s="1">
        <f t="shared" si="9"/>
        <v>0</v>
      </c>
      <c r="AM110" s="1">
        <f t="shared" si="10"/>
        <v>0</v>
      </c>
      <c r="AN110" s="1">
        <f t="shared" si="11"/>
        <v>0</v>
      </c>
      <c r="AO110" s="1">
        <f t="shared" si="12"/>
        <v>0</v>
      </c>
      <c r="AP110" s="1">
        <f t="shared" si="13"/>
        <v>0</v>
      </c>
      <c r="AQ110" s="1">
        <f t="shared" si="14"/>
        <v>0.3398505</v>
      </c>
      <c r="AR110" s="1">
        <f t="shared" si="15"/>
        <v>3.7244322914513002</v>
      </c>
    </row>
    <row r="111" spans="1:44">
      <c r="A111" s="1">
        <v>110</v>
      </c>
      <c r="B111" s="1" t="s">
        <v>590</v>
      </c>
      <c r="C111" s="1" t="s">
        <v>21</v>
      </c>
      <c r="D111" s="1">
        <v>0.12536636572068599</v>
      </c>
      <c r="E111" s="1" t="s">
        <v>23</v>
      </c>
      <c r="F111" s="1">
        <v>79991.83</v>
      </c>
      <c r="G111" s="1">
        <v>5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7687.0646926009103</v>
      </c>
      <c r="S111" s="1">
        <v>125366.36572068599</v>
      </c>
      <c r="T111" s="61">
        <f>IF(E111="East", IF(C111="Central",('Connecting shares (%)'!$F$3/100*F111+'Connecting shares (%)'!$G$3/100*H111+'Connecting shares (%)'!$H$3/100*J111)/1000000,0),0)</f>
        <v>0</v>
      </c>
      <c r="U111" s="61">
        <f>IF(E111="East", IF(C111="Central",D111*'Connecting shares (%)'!$M$16*(F111+H111+J111)/(F111+H111+J111+L111+N111+P111),0),0)</f>
        <v>0</v>
      </c>
      <c r="V111" s="61">
        <f>IF(E111="East", IF(C111="Decentral",('Connecting shares (%)'!$F$7/100*F111+'Connecting shares (%)'!$G$7/100*H111+'Connecting shares (%)'!$H$7/100*J111)/1000000,0),0)</f>
        <v>0</v>
      </c>
      <c r="W111" s="63">
        <f>IF(E111="East", IF(C111="Decentral",D111*'Connecting shares (%)'!$M$16*(F111+H111+J111)/(F111+H111+J111+L111+N111+P111),0),0)</f>
        <v>0</v>
      </c>
      <c r="X111" s="61">
        <f>IF(E111="East", IF(C111="Central",('Connecting shares (%)'!$F$5/100*L111+'Connecting shares (%)'!$G$5/100*N111+'Connecting shares (%)'!$H$5/100*P111)/1000000,0),0)</f>
        <v>0</v>
      </c>
      <c r="Y111" s="63">
        <f>IF(E111="East", IF(C111="Central",D111*'Connecting shares (%)'!$M$16*(L111+N111+P111)/(F111+H111+J111+L111+N111+P111),0),0)</f>
        <v>0</v>
      </c>
      <c r="Z111" s="1">
        <f>IF(E111="East", IF(C111="Decentral",('Connecting shares (%)'!$F$9/100*L111+'Connecting shares (%)'!$G$9/100*N111+'Connecting shares (%)'!$H$9/100*P111)/1000000,0),0)</f>
        <v>0</v>
      </c>
      <c r="AA111" s="63">
        <f>IF(E111="East", IF(C111="Decentral",D111*'Connecting shares (%)'!$M$16*(L111+N111+P111)/(F111+H111+J111+L111+N111+P111),0),0)</f>
        <v>0</v>
      </c>
      <c r="AB111" s="61">
        <f>IF(E111="West", IF(C111="Central",('Connecting shares (%)'!$F$11/100*F111+'Connecting shares (%)'!$G$11/100*H111+'Connecting shares (%)'!$H$11/100*J111)/1000000,0),0)</f>
        <v>0</v>
      </c>
      <c r="AC111" s="64">
        <f>IF(E111="west", IF(C111="Central",D111*'Connecting shares (%)'!$M$16*(F111+H111+J111)/(F111+H111+J111+L111+N111+P111),0),0)</f>
        <v>0</v>
      </c>
      <c r="AD111" s="61">
        <f>IF(E111="West", IF(C111="Decentral",('Connecting shares (%)'!$F$15/100*F111+'Connecting shares (%)'!$G$15/100*H111+'Connecting shares (%)'!$H$15/100*J111)/1000000,0),0)</f>
        <v>7.999183E-2</v>
      </c>
      <c r="AE111" s="63">
        <f>IF(E111="west", IF(C111="Decentral",D111*'Connecting shares (%)'!$M$16*(F111+H111+J111)/(F111+H111+J111+L111+N111+P111),0),0)</f>
        <v>2.50732731441372</v>
      </c>
      <c r="AF111" s="61">
        <f>IF(E111="West", IF(C111="Central",('Connecting shares (%)'!$F$13/100*L111+'Connecting shares (%)'!$G$13/100*N111+'Connecting shares (%)'!$H$13/100*P111)/1000000,0),0)</f>
        <v>0</v>
      </c>
      <c r="AG111" s="63">
        <f>IF(E111="west", IF(C111="Central",D111*'Connecting shares (%)'!$M$16*(L111+N111+P111)/(F111+H111+J111+L111+N111+P111),0),0)</f>
        <v>0</v>
      </c>
      <c r="AH111" s="1">
        <f>IF(E111="West", IF(C111="Decentral",('Connecting shares (%)'!$F$17/100*L111+'Connecting shares (%)'!$G$17/100*N111+'Connecting shares (%)'!$H$17/100*P111)/1000000,0),0)</f>
        <v>0</v>
      </c>
      <c r="AI111" s="63">
        <f>IF(E111="west", IF(C111="Decentral",D111*'Connecting shares (%)'!$M$16*(L111+N111+P111)/(F111+H111+J111+L111+N111+P111),0),0)</f>
        <v>0</v>
      </c>
      <c r="AK111" s="1">
        <f t="shared" si="8"/>
        <v>0</v>
      </c>
      <c r="AL111" s="1">
        <f t="shared" si="9"/>
        <v>0</v>
      </c>
      <c r="AM111" s="1">
        <f t="shared" si="10"/>
        <v>0</v>
      </c>
      <c r="AN111" s="1">
        <f t="shared" si="11"/>
        <v>0</v>
      </c>
      <c r="AO111" s="1">
        <f t="shared" si="12"/>
        <v>0</v>
      </c>
      <c r="AP111" s="1">
        <f t="shared" si="13"/>
        <v>0</v>
      </c>
      <c r="AQ111" s="1">
        <f t="shared" si="14"/>
        <v>7.999183E-2</v>
      </c>
      <c r="AR111" s="1">
        <f t="shared" si="15"/>
        <v>2.50732731441372</v>
      </c>
    </row>
    <row r="112" spans="1:44">
      <c r="A112" s="1">
        <v>111</v>
      </c>
      <c r="B112" s="1" t="s">
        <v>710</v>
      </c>
      <c r="C112" s="1" t="s">
        <v>21</v>
      </c>
      <c r="D112" s="1">
        <v>0.27383691949225603</v>
      </c>
      <c r="E112" s="1" t="s">
        <v>23</v>
      </c>
      <c r="F112" s="1">
        <v>210136.22</v>
      </c>
      <c r="G112" s="1">
        <v>13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9707.5281738689991</v>
      </c>
      <c r="S112" s="1">
        <v>273836.91949225601</v>
      </c>
      <c r="T112" s="61">
        <f>IF(E112="East", IF(C112="Central",('Connecting shares (%)'!$F$3/100*F112+'Connecting shares (%)'!$G$3/100*H112+'Connecting shares (%)'!$H$3/100*J112)/1000000,0),0)</f>
        <v>0</v>
      </c>
      <c r="U112" s="61">
        <f>IF(E112="East", IF(C112="Central",D112*'Connecting shares (%)'!$M$16*(F112+H112+J112)/(F112+H112+J112+L112+N112+P112),0),0)</f>
        <v>0</v>
      </c>
      <c r="V112" s="61">
        <f>IF(E112="East", IF(C112="Decentral",('Connecting shares (%)'!$F$7/100*F112+'Connecting shares (%)'!$G$7/100*H112+'Connecting shares (%)'!$H$7/100*J112)/1000000,0),0)</f>
        <v>0</v>
      </c>
      <c r="W112" s="63">
        <f>IF(E112="East", IF(C112="Decentral",D112*'Connecting shares (%)'!$M$16*(F112+H112+J112)/(F112+H112+J112+L112+N112+P112),0),0)</f>
        <v>0</v>
      </c>
      <c r="X112" s="61">
        <f>IF(E112="East", IF(C112="Central",('Connecting shares (%)'!$F$5/100*L112+'Connecting shares (%)'!$G$5/100*N112+'Connecting shares (%)'!$H$5/100*P112)/1000000,0),0)</f>
        <v>0</v>
      </c>
      <c r="Y112" s="63">
        <f>IF(E112="East", IF(C112="Central",D112*'Connecting shares (%)'!$M$16*(L112+N112+P112)/(F112+H112+J112+L112+N112+P112),0),0)</f>
        <v>0</v>
      </c>
      <c r="Z112" s="1">
        <f>IF(E112="East", IF(C112="Decentral",('Connecting shares (%)'!$F$9/100*L112+'Connecting shares (%)'!$G$9/100*N112+'Connecting shares (%)'!$H$9/100*P112)/1000000,0),0)</f>
        <v>0</v>
      </c>
      <c r="AA112" s="63">
        <f>IF(E112="East", IF(C112="Decentral",D112*'Connecting shares (%)'!$M$16*(L112+N112+P112)/(F112+H112+J112+L112+N112+P112),0),0)</f>
        <v>0</v>
      </c>
      <c r="AB112" s="61">
        <f>IF(E112="West", IF(C112="Central",('Connecting shares (%)'!$F$11/100*F112+'Connecting shares (%)'!$G$11/100*H112+'Connecting shares (%)'!$H$11/100*J112)/1000000,0),0)</f>
        <v>0</v>
      </c>
      <c r="AC112" s="64">
        <f>IF(E112="west", IF(C112="Central",D112*'Connecting shares (%)'!$M$16*(F112+H112+J112)/(F112+H112+J112+L112+N112+P112),0),0)</f>
        <v>0</v>
      </c>
      <c r="AD112" s="61">
        <f>IF(E112="West", IF(C112="Decentral",('Connecting shares (%)'!$F$15/100*F112+'Connecting shares (%)'!$G$15/100*H112+'Connecting shares (%)'!$H$15/100*J112)/1000000,0),0)</f>
        <v>0.21013622000000001</v>
      </c>
      <c r="AE112" s="63">
        <f>IF(E112="west", IF(C112="Decentral",D112*'Connecting shares (%)'!$M$16*(F112+H112+J112)/(F112+H112+J112+L112+N112+P112),0),0)</f>
        <v>5.4767383898451198</v>
      </c>
      <c r="AF112" s="61">
        <f>IF(E112="West", IF(C112="Central",('Connecting shares (%)'!$F$13/100*L112+'Connecting shares (%)'!$G$13/100*N112+'Connecting shares (%)'!$H$13/100*P112)/1000000,0),0)</f>
        <v>0</v>
      </c>
      <c r="AG112" s="63">
        <f>IF(E112="west", IF(C112="Central",D112*'Connecting shares (%)'!$M$16*(L112+N112+P112)/(F112+H112+J112+L112+N112+P112),0),0)</f>
        <v>0</v>
      </c>
      <c r="AH112" s="1">
        <f>IF(E112="West", IF(C112="Decentral",('Connecting shares (%)'!$F$17/100*L112+'Connecting shares (%)'!$G$17/100*N112+'Connecting shares (%)'!$H$17/100*P112)/1000000,0),0)</f>
        <v>0</v>
      </c>
      <c r="AI112" s="63">
        <f>IF(E112="west", IF(C112="Decentral",D112*'Connecting shares (%)'!$M$16*(L112+N112+P112)/(F112+H112+J112+L112+N112+P112),0),0)</f>
        <v>0</v>
      </c>
      <c r="AK112" s="1">
        <f t="shared" si="8"/>
        <v>0</v>
      </c>
      <c r="AL112" s="1">
        <f t="shared" si="9"/>
        <v>0</v>
      </c>
      <c r="AM112" s="1">
        <f t="shared" si="10"/>
        <v>0</v>
      </c>
      <c r="AN112" s="1">
        <f t="shared" si="11"/>
        <v>0</v>
      </c>
      <c r="AO112" s="1">
        <f t="shared" si="12"/>
        <v>0</v>
      </c>
      <c r="AP112" s="1">
        <f t="shared" si="13"/>
        <v>0</v>
      </c>
      <c r="AQ112" s="1">
        <f t="shared" si="14"/>
        <v>0.21013622000000001</v>
      </c>
      <c r="AR112" s="1">
        <f t="shared" si="15"/>
        <v>5.4767383898451198</v>
      </c>
    </row>
    <row r="113" spans="1:44">
      <c r="A113" s="1">
        <v>112</v>
      </c>
      <c r="B113" s="1" t="s">
        <v>781</v>
      </c>
      <c r="C113" s="1" t="s">
        <v>21</v>
      </c>
      <c r="D113" s="1">
        <v>0.65250688889979602</v>
      </c>
      <c r="E113" s="1" t="s">
        <v>23</v>
      </c>
      <c r="F113" s="1">
        <v>3080321.2899999898</v>
      </c>
      <c r="G113" s="1">
        <v>206</v>
      </c>
      <c r="H113" s="1">
        <v>0</v>
      </c>
      <c r="I113" s="1">
        <v>0</v>
      </c>
      <c r="J113" s="1">
        <v>0</v>
      </c>
      <c r="K113" s="1">
        <v>0</v>
      </c>
      <c r="L113" s="1">
        <v>130406.81</v>
      </c>
      <c r="M113" s="1">
        <v>12</v>
      </c>
      <c r="N113" s="1">
        <v>59866.44</v>
      </c>
      <c r="O113" s="1">
        <v>1</v>
      </c>
      <c r="P113" s="1">
        <v>0</v>
      </c>
      <c r="Q113" s="1">
        <v>0</v>
      </c>
      <c r="R113" s="1">
        <v>12577.024777959299</v>
      </c>
      <c r="S113" s="1">
        <v>652506.88889979501</v>
      </c>
      <c r="T113" s="61">
        <f>IF(E113="East", IF(C113="Central",('Connecting shares (%)'!$F$3/100*F113+'Connecting shares (%)'!$G$3/100*H113+'Connecting shares (%)'!$H$3/100*J113)/1000000,0),0)</f>
        <v>0</v>
      </c>
      <c r="U113" s="61">
        <f>IF(E113="East", IF(C113="Central",D113*'Connecting shares (%)'!$M$16*(F113+H113+J113)/(F113+H113+J113+L113+N113+P113),0),0)</f>
        <v>0</v>
      </c>
      <c r="V113" s="61">
        <f>IF(E113="East", IF(C113="Decentral",('Connecting shares (%)'!$F$7/100*F113+'Connecting shares (%)'!$G$7/100*H113+'Connecting shares (%)'!$H$7/100*J113)/1000000,0),0)</f>
        <v>0</v>
      </c>
      <c r="W113" s="63">
        <f>IF(E113="East", IF(C113="Decentral",D113*'Connecting shares (%)'!$M$16*(F113+H113+J113)/(F113+H113+J113+L113+N113+P113),0),0)</f>
        <v>0</v>
      </c>
      <c r="X113" s="61">
        <f>IF(E113="East", IF(C113="Central",('Connecting shares (%)'!$F$5/100*L113+'Connecting shares (%)'!$G$5/100*N113+'Connecting shares (%)'!$H$5/100*P113)/1000000,0),0)</f>
        <v>0</v>
      </c>
      <c r="Y113" s="63">
        <f>IF(E113="East", IF(C113="Central",D113*'Connecting shares (%)'!$M$16*(L113+N113+P113)/(F113+H113+J113+L113+N113+P113),0),0)</f>
        <v>0</v>
      </c>
      <c r="Z113" s="1">
        <f>IF(E113="East", IF(C113="Decentral",('Connecting shares (%)'!$F$9/100*L113+'Connecting shares (%)'!$G$9/100*N113+'Connecting shares (%)'!$H$9/100*P113)/1000000,0),0)</f>
        <v>0</v>
      </c>
      <c r="AA113" s="63">
        <f>IF(E113="East", IF(C113="Decentral",D113*'Connecting shares (%)'!$M$16*(L113+N113+P113)/(F113+H113+J113+L113+N113+P113),0),0)</f>
        <v>0</v>
      </c>
      <c r="AB113" s="61">
        <f>IF(E113="West", IF(C113="Central",('Connecting shares (%)'!$F$11/100*F113+'Connecting shares (%)'!$G$11/100*H113+'Connecting shares (%)'!$H$11/100*J113)/1000000,0),0)</f>
        <v>0</v>
      </c>
      <c r="AC113" s="64">
        <f>IF(E113="west", IF(C113="Central",D113*'Connecting shares (%)'!$M$16*(F113+H113+J113)/(F113+H113+J113+L113+N113+P113),0),0)</f>
        <v>0</v>
      </c>
      <c r="AD113" s="61">
        <f>IF(E113="West", IF(C113="Decentral",('Connecting shares (%)'!$F$15/100*F113+'Connecting shares (%)'!$G$15/100*H113+'Connecting shares (%)'!$H$15/100*J113)/1000000,0),0)</f>
        <v>3.0803212899999899</v>
      </c>
      <c r="AE113" s="63">
        <f>IF(E113="west", IF(C113="Decentral",D113*'Connecting shares (%)'!$M$16*(F113+H113+J113)/(F113+H113+J113+L113+N113+P113),0),0)</f>
        <v>12.290920425432533</v>
      </c>
      <c r="AF113" s="61">
        <f>IF(E113="West", IF(C113="Central",('Connecting shares (%)'!$F$13/100*L113+'Connecting shares (%)'!$G$13/100*N113+'Connecting shares (%)'!$H$13/100*P113)/1000000,0),0)</f>
        <v>0</v>
      </c>
      <c r="AG113" s="63">
        <f>IF(E113="west", IF(C113="Central",D113*'Connecting shares (%)'!$M$16*(L113+N113+P113)/(F113+H113+J113+L113+N113+P113),0),0)</f>
        <v>0</v>
      </c>
      <c r="AH113" s="1">
        <f>IF(E113="West", IF(C113="Decentral",('Connecting shares (%)'!$F$17/100*L113+'Connecting shares (%)'!$G$17/100*N113+'Connecting shares (%)'!$H$17/100*P113)/1000000,0),0)</f>
        <v>0.19027325</v>
      </c>
      <c r="AI113" s="63">
        <f>IF(E113="west", IF(C113="Decentral",D113*'Connecting shares (%)'!$M$16*(L113+N113+P113)/(F113+H113+J113+L113+N113+P113),0),0)</f>
        <v>0.75921735256338752</v>
      </c>
      <c r="AK113" s="1">
        <f t="shared" si="8"/>
        <v>0</v>
      </c>
      <c r="AL113" s="1">
        <f t="shared" si="9"/>
        <v>0</v>
      </c>
      <c r="AM113" s="1">
        <f t="shared" si="10"/>
        <v>0</v>
      </c>
      <c r="AN113" s="1">
        <f t="shared" si="11"/>
        <v>0</v>
      </c>
      <c r="AO113" s="1">
        <f t="shared" si="12"/>
        <v>0</v>
      </c>
      <c r="AP113" s="1">
        <f t="shared" si="13"/>
        <v>0</v>
      </c>
      <c r="AQ113" s="1">
        <f t="shared" si="14"/>
        <v>3.2705945399999901</v>
      </c>
      <c r="AR113" s="1">
        <f t="shared" si="15"/>
        <v>13.050137777995921</v>
      </c>
    </row>
    <row r="114" spans="1:44">
      <c r="A114" s="1">
        <v>113</v>
      </c>
      <c r="B114" s="1" t="s">
        <v>644</v>
      </c>
      <c r="C114" s="1" t="s">
        <v>21</v>
      </c>
      <c r="D114" s="1">
        <v>0.91223340677200204</v>
      </c>
      <c r="E114" s="1" t="s">
        <v>24</v>
      </c>
      <c r="F114" s="1">
        <v>4290308.8099999996</v>
      </c>
      <c r="G114" s="1">
        <v>255</v>
      </c>
      <c r="H114" s="1">
        <v>0</v>
      </c>
      <c r="I114" s="1">
        <v>0</v>
      </c>
      <c r="J114" s="1">
        <v>0</v>
      </c>
      <c r="K114" s="1">
        <v>0</v>
      </c>
      <c r="L114" s="1">
        <v>242622.049999999</v>
      </c>
      <c r="M114" s="1">
        <v>63</v>
      </c>
      <c r="N114" s="1">
        <v>126270.03</v>
      </c>
      <c r="O114" s="1">
        <v>2</v>
      </c>
      <c r="P114" s="1">
        <v>0</v>
      </c>
      <c r="Q114" s="1">
        <v>0</v>
      </c>
      <c r="R114" s="1">
        <v>15686.7883979163</v>
      </c>
      <c r="S114" s="1">
        <v>912233.406772002</v>
      </c>
      <c r="T114" s="61">
        <f>IF(E114="East", IF(C114="Central",('Connecting shares (%)'!$F$3/100*F114+'Connecting shares (%)'!$G$3/100*H114+'Connecting shares (%)'!$H$3/100*J114)/1000000,0),0)</f>
        <v>0</v>
      </c>
      <c r="U114" s="61">
        <f>IF(E114="East", IF(C114="Central",D114*'Connecting shares (%)'!$M$16*(F114+H114+J114)/(F114+H114+J114+L114+N114+P114),0),0)</f>
        <v>0</v>
      </c>
      <c r="V114" s="61">
        <f>IF(E114="East", IF(C114="Decentral",('Connecting shares (%)'!$F$7/100*F114+'Connecting shares (%)'!$G$7/100*H114+'Connecting shares (%)'!$H$7/100*J114)/1000000,0),0)</f>
        <v>4.29030881</v>
      </c>
      <c r="W114" s="63">
        <f>IF(E114="East", IF(C114="Decentral",D114*'Connecting shares (%)'!$M$16*(F114+H114+J114)/(F114+H114+J114+L114+N114+P114),0),0)</f>
        <v>16.80014712501583</v>
      </c>
      <c r="X114" s="61">
        <f>IF(E114="East", IF(C114="Central",('Connecting shares (%)'!$F$5/100*L114+'Connecting shares (%)'!$G$5/100*N114+'Connecting shares (%)'!$H$5/100*P114)/1000000,0),0)</f>
        <v>0</v>
      </c>
      <c r="Y114" s="63">
        <f>IF(E114="East", IF(C114="Central",D114*'Connecting shares (%)'!$M$16*(L114+N114+P114)/(F114+H114+J114+L114+N114+P114),0),0)</f>
        <v>0</v>
      </c>
      <c r="Z114" s="1">
        <f>IF(E114="East", IF(C114="Decentral",('Connecting shares (%)'!$F$9/100*L114+'Connecting shares (%)'!$G$9/100*N114+'Connecting shares (%)'!$H$9/100*P114)/1000000,0),0)</f>
        <v>0.36889207999999901</v>
      </c>
      <c r="AA114" s="63">
        <f>IF(E114="East", IF(C114="Decentral",D114*'Connecting shares (%)'!$M$16*(L114+N114+P114)/(F114+H114+J114+L114+N114+P114),0),0)</f>
        <v>1.4445210104242108</v>
      </c>
      <c r="AB114" s="61">
        <f>IF(E114="West", IF(C114="Central",('Connecting shares (%)'!$F$11/100*F114+'Connecting shares (%)'!$G$11/100*H114+'Connecting shares (%)'!$H$11/100*J114)/1000000,0),0)</f>
        <v>0</v>
      </c>
      <c r="AC114" s="64">
        <f>IF(E114="west", IF(C114="Central",D114*'Connecting shares (%)'!$M$16*(F114+H114+J114)/(F114+H114+J114+L114+N114+P114),0),0)</f>
        <v>0</v>
      </c>
      <c r="AD114" s="61">
        <f>IF(E114="West", IF(C114="Decentral",('Connecting shares (%)'!$F$15/100*F114+'Connecting shares (%)'!$G$15/100*H114+'Connecting shares (%)'!$H$15/100*J114)/1000000,0),0)</f>
        <v>0</v>
      </c>
      <c r="AE114" s="63">
        <f>IF(E114="west", IF(C114="Decentral",D114*'Connecting shares (%)'!$M$16*(F114+H114+J114)/(F114+H114+J114+L114+N114+P114),0),0)</f>
        <v>0</v>
      </c>
      <c r="AF114" s="61">
        <f>IF(E114="West", IF(C114="Central",('Connecting shares (%)'!$F$13/100*L114+'Connecting shares (%)'!$G$13/100*N114+'Connecting shares (%)'!$H$13/100*P114)/1000000,0),0)</f>
        <v>0</v>
      </c>
      <c r="AG114" s="63">
        <f>IF(E114="west", IF(C114="Central",D114*'Connecting shares (%)'!$M$16*(L114+N114+P114)/(F114+H114+J114+L114+N114+P114),0),0)</f>
        <v>0</v>
      </c>
      <c r="AH114" s="1">
        <f>IF(E114="West", IF(C114="Decentral",('Connecting shares (%)'!$F$17/100*L114+'Connecting shares (%)'!$G$17/100*N114+'Connecting shares (%)'!$H$17/100*P114)/1000000,0),0)</f>
        <v>0</v>
      </c>
      <c r="AI114" s="63">
        <f>IF(E114="west", IF(C114="Decentral",D114*'Connecting shares (%)'!$M$16*(L114+N114+P114)/(F114+H114+J114+L114+N114+P114),0),0)</f>
        <v>0</v>
      </c>
      <c r="AK114" s="1">
        <f t="shared" si="8"/>
        <v>0</v>
      </c>
      <c r="AL114" s="1">
        <f t="shared" si="9"/>
        <v>0</v>
      </c>
      <c r="AM114" s="1">
        <f t="shared" si="10"/>
        <v>4.6592008899999993</v>
      </c>
      <c r="AN114" s="1">
        <f t="shared" si="11"/>
        <v>18.24466813544004</v>
      </c>
      <c r="AO114" s="1">
        <f t="shared" si="12"/>
        <v>0</v>
      </c>
      <c r="AP114" s="1">
        <f t="shared" si="13"/>
        <v>0</v>
      </c>
      <c r="AQ114" s="1">
        <f t="shared" si="14"/>
        <v>0</v>
      </c>
      <c r="AR114" s="1">
        <f t="shared" si="15"/>
        <v>0</v>
      </c>
    </row>
    <row r="115" spans="1:44">
      <c r="A115" s="1">
        <v>114</v>
      </c>
      <c r="B115" s="1" t="s">
        <v>55</v>
      </c>
      <c r="C115" s="1" t="s">
        <v>21</v>
      </c>
      <c r="D115" s="1">
        <v>1.0902395863741601</v>
      </c>
      <c r="E115" s="1" t="s">
        <v>23</v>
      </c>
      <c r="F115" s="1">
        <v>5094724.8599999901</v>
      </c>
      <c r="G115" s="1">
        <v>327</v>
      </c>
      <c r="H115" s="1">
        <v>178046.149999999</v>
      </c>
      <c r="I115" s="1">
        <v>3</v>
      </c>
      <c r="J115" s="1">
        <v>0</v>
      </c>
      <c r="K115" s="1">
        <v>0</v>
      </c>
      <c r="L115" s="1">
        <v>83984.569999999905</v>
      </c>
      <c r="M115" s="1">
        <v>10</v>
      </c>
      <c r="N115" s="1">
        <v>0</v>
      </c>
      <c r="O115" s="1">
        <v>0</v>
      </c>
      <c r="P115" s="1">
        <v>0</v>
      </c>
      <c r="Q115" s="1">
        <v>0</v>
      </c>
      <c r="R115" s="1">
        <v>16134.7014410677</v>
      </c>
      <c r="S115" s="1">
        <v>1090239.5863741599</v>
      </c>
      <c r="T115" s="61">
        <f>IF(E115="East", IF(C115="Central",('Connecting shares (%)'!$F$3/100*F115+'Connecting shares (%)'!$G$3/100*H115+'Connecting shares (%)'!$H$3/100*J115)/1000000,0),0)</f>
        <v>0</v>
      </c>
      <c r="U115" s="61">
        <f>IF(E115="East", IF(C115="Central",D115*'Connecting shares (%)'!$M$16*(F115+H115+J115)/(F115+H115+J115+L115+N115+P115),0),0)</f>
        <v>0</v>
      </c>
      <c r="V115" s="61">
        <f>IF(E115="East", IF(C115="Decentral",('Connecting shares (%)'!$F$7/100*F115+'Connecting shares (%)'!$G$7/100*H115+'Connecting shares (%)'!$H$7/100*J115)/1000000,0),0)</f>
        <v>0</v>
      </c>
      <c r="W115" s="63">
        <f>IF(E115="East", IF(C115="Decentral",D115*'Connecting shares (%)'!$M$16*(F115+H115+J115)/(F115+H115+J115+L115+N115+P115),0),0)</f>
        <v>0</v>
      </c>
      <c r="X115" s="61">
        <f>IF(E115="East", IF(C115="Central",('Connecting shares (%)'!$F$5/100*L115+'Connecting shares (%)'!$G$5/100*N115+'Connecting shares (%)'!$H$5/100*P115)/1000000,0),0)</f>
        <v>0</v>
      </c>
      <c r="Y115" s="63">
        <f>IF(E115="East", IF(C115="Central",D115*'Connecting shares (%)'!$M$16*(L115+N115+P115)/(F115+H115+J115+L115+N115+P115),0),0)</f>
        <v>0</v>
      </c>
      <c r="Z115" s="1">
        <f>IF(E115="East", IF(C115="Decentral",('Connecting shares (%)'!$F$9/100*L115+'Connecting shares (%)'!$G$9/100*N115+'Connecting shares (%)'!$H$9/100*P115)/1000000,0),0)</f>
        <v>0</v>
      </c>
      <c r="AA115" s="63">
        <f>IF(E115="East", IF(C115="Decentral",D115*'Connecting shares (%)'!$M$16*(L115+N115+P115)/(F115+H115+J115+L115+N115+P115),0),0)</f>
        <v>0</v>
      </c>
      <c r="AB115" s="61">
        <f>IF(E115="West", IF(C115="Central",('Connecting shares (%)'!$F$11/100*F115+'Connecting shares (%)'!$G$11/100*H115+'Connecting shares (%)'!$H$11/100*J115)/1000000,0),0)</f>
        <v>0</v>
      </c>
      <c r="AC115" s="64">
        <f>IF(E115="west", IF(C115="Central",D115*'Connecting shares (%)'!$M$16*(F115+H115+J115)/(F115+H115+J115+L115+N115+P115),0),0)</f>
        <v>0</v>
      </c>
      <c r="AD115" s="61">
        <f>IF(E115="West", IF(C115="Decentral",('Connecting shares (%)'!$F$15/100*F115+'Connecting shares (%)'!$G$15/100*H115+'Connecting shares (%)'!$H$15/100*J115)/1000000,0),0)</f>
        <v>5.2727710099999898</v>
      </c>
      <c r="AE115" s="63">
        <f>IF(E115="west", IF(C115="Decentral",D115*'Connecting shares (%)'!$M$16*(F115+H115+J115)/(F115+H115+J115+L115+N115+P115),0),0)</f>
        <v>21.462930683083592</v>
      </c>
      <c r="AF115" s="61">
        <f>IF(E115="West", IF(C115="Central",('Connecting shares (%)'!$F$13/100*L115+'Connecting shares (%)'!$G$13/100*N115+'Connecting shares (%)'!$H$13/100*P115)/1000000,0),0)</f>
        <v>0</v>
      </c>
      <c r="AG115" s="63">
        <f>IF(E115="west", IF(C115="Central",D115*'Connecting shares (%)'!$M$16*(L115+N115+P115)/(F115+H115+J115+L115+N115+P115),0),0)</f>
        <v>0</v>
      </c>
      <c r="AH115" s="1">
        <f>IF(E115="West", IF(C115="Decentral",('Connecting shares (%)'!$F$17/100*L115+'Connecting shares (%)'!$G$17/100*N115+'Connecting shares (%)'!$H$17/100*P115)/1000000,0),0)</f>
        <v>8.3984569999999911E-2</v>
      </c>
      <c r="AI115" s="63">
        <f>IF(E115="west", IF(C115="Decentral",D115*'Connecting shares (%)'!$M$16*(L115+N115+P115)/(F115+H115+J115+L115+N115+P115),0),0)</f>
        <v>0.3418610443996094</v>
      </c>
      <c r="AK115" s="1">
        <f t="shared" si="8"/>
        <v>0</v>
      </c>
      <c r="AL115" s="1">
        <f t="shared" si="9"/>
        <v>0</v>
      </c>
      <c r="AM115" s="1">
        <f t="shared" si="10"/>
        <v>0</v>
      </c>
      <c r="AN115" s="1">
        <f t="shared" si="11"/>
        <v>0</v>
      </c>
      <c r="AO115" s="1">
        <f t="shared" si="12"/>
        <v>0</v>
      </c>
      <c r="AP115" s="1">
        <f t="shared" si="13"/>
        <v>0</v>
      </c>
      <c r="AQ115" s="1">
        <f t="shared" si="14"/>
        <v>5.35675557999999</v>
      </c>
      <c r="AR115" s="1">
        <f t="shared" si="15"/>
        <v>21.804791727483202</v>
      </c>
    </row>
    <row r="116" spans="1:44">
      <c r="A116" s="1">
        <v>115</v>
      </c>
      <c r="B116" s="1" t="s">
        <v>586</v>
      </c>
      <c r="C116" s="1" t="s">
        <v>21</v>
      </c>
      <c r="D116" s="1">
        <v>0.66421063195229801</v>
      </c>
      <c r="E116" s="1" t="s">
        <v>23</v>
      </c>
      <c r="F116" s="1">
        <v>1812789.95999999</v>
      </c>
      <c r="G116" s="1">
        <v>122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14046.274762707701</v>
      </c>
      <c r="S116" s="1">
        <v>664210.63195229694</v>
      </c>
      <c r="T116" s="61">
        <f>IF(E116="East", IF(C116="Central",('Connecting shares (%)'!$F$3/100*F116+'Connecting shares (%)'!$G$3/100*H116+'Connecting shares (%)'!$H$3/100*J116)/1000000,0),0)</f>
        <v>0</v>
      </c>
      <c r="U116" s="61">
        <f>IF(E116="East", IF(C116="Central",D116*'Connecting shares (%)'!$M$16*(F116+H116+J116)/(F116+H116+J116+L116+N116+P116),0),0)</f>
        <v>0</v>
      </c>
      <c r="V116" s="61">
        <f>IF(E116="East", IF(C116="Decentral",('Connecting shares (%)'!$F$7/100*F116+'Connecting shares (%)'!$G$7/100*H116+'Connecting shares (%)'!$H$7/100*J116)/1000000,0),0)</f>
        <v>0</v>
      </c>
      <c r="W116" s="63">
        <f>IF(E116="East", IF(C116="Decentral",D116*'Connecting shares (%)'!$M$16*(F116+H116+J116)/(F116+H116+J116+L116+N116+P116),0),0)</f>
        <v>0</v>
      </c>
      <c r="X116" s="61">
        <f>IF(E116="East", IF(C116="Central",('Connecting shares (%)'!$F$5/100*L116+'Connecting shares (%)'!$G$5/100*N116+'Connecting shares (%)'!$H$5/100*P116)/1000000,0),0)</f>
        <v>0</v>
      </c>
      <c r="Y116" s="63">
        <f>IF(E116="East", IF(C116="Central",D116*'Connecting shares (%)'!$M$16*(L116+N116+P116)/(F116+H116+J116+L116+N116+P116),0),0)</f>
        <v>0</v>
      </c>
      <c r="Z116" s="1">
        <f>IF(E116="East", IF(C116="Decentral",('Connecting shares (%)'!$F$9/100*L116+'Connecting shares (%)'!$G$9/100*N116+'Connecting shares (%)'!$H$9/100*P116)/1000000,0),0)</f>
        <v>0</v>
      </c>
      <c r="AA116" s="63">
        <f>IF(E116="East", IF(C116="Decentral",D116*'Connecting shares (%)'!$M$16*(L116+N116+P116)/(F116+H116+J116+L116+N116+P116),0),0)</f>
        <v>0</v>
      </c>
      <c r="AB116" s="61">
        <f>IF(E116="West", IF(C116="Central",('Connecting shares (%)'!$F$11/100*F116+'Connecting shares (%)'!$G$11/100*H116+'Connecting shares (%)'!$H$11/100*J116)/1000000,0),0)</f>
        <v>0</v>
      </c>
      <c r="AC116" s="64">
        <f>IF(E116="west", IF(C116="Central",D116*'Connecting shares (%)'!$M$16*(F116+H116+J116)/(F116+H116+J116+L116+N116+P116),0),0)</f>
        <v>0</v>
      </c>
      <c r="AD116" s="61">
        <f>IF(E116="West", IF(C116="Decentral",('Connecting shares (%)'!$F$15/100*F116+'Connecting shares (%)'!$G$15/100*H116+'Connecting shares (%)'!$H$15/100*J116)/1000000,0),0)</f>
        <v>1.8127899599999899</v>
      </c>
      <c r="AE116" s="63">
        <f>IF(E116="west", IF(C116="Decentral",D116*'Connecting shares (%)'!$M$16*(F116+H116+J116)/(F116+H116+J116+L116+N116+P116),0),0)</f>
        <v>13.284212639045961</v>
      </c>
      <c r="AF116" s="61">
        <f>IF(E116="West", IF(C116="Central",('Connecting shares (%)'!$F$13/100*L116+'Connecting shares (%)'!$G$13/100*N116+'Connecting shares (%)'!$H$13/100*P116)/1000000,0),0)</f>
        <v>0</v>
      </c>
      <c r="AG116" s="63">
        <f>IF(E116="west", IF(C116="Central",D116*'Connecting shares (%)'!$M$16*(L116+N116+P116)/(F116+H116+J116+L116+N116+P116),0),0)</f>
        <v>0</v>
      </c>
      <c r="AH116" s="1">
        <f>IF(E116="West", IF(C116="Decentral",('Connecting shares (%)'!$F$17/100*L116+'Connecting shares (%)'!$G$17/100*N116+'Connecting shares (%)'!$H$17/100*P116)/1000000,0),0)</f>
        <v>0</v>
      </c>
      <c r="AI116" s="63">
        <f>IF(E116="west", IF(C116="Decentral",D116*'Connecting shares (%)'!$M$16*(L116+N116+P116)/(F116+H116+J116+L116+N116+P116),0),0)</f>
        <v>0</v>
      </c>
      <c r="AK116" s="1">
        <f t="shared" si="8"/>
        <v>0</v>
      </c>
      <c r="AL116" s="1">
        <f t="shared" si="9"/>
        <v>0</v>
      </c>
      <c r="AM116" s="1">
        <f t="shared" si="10"/>
        <v>0</v>
      </c>
      <c r="AN116" s="1">
        <f t="shared" si="11"/>
        <v>0</v>
      </c>
      <c r="AO116" s="1">
        <f t="shared" si="12"/>
        <v>0</v>
      </c>
      <c r="AP116" s="1">
        <f t="shared" si="13"/>
        <v>0</v>
      </c>
      <c r="AQ116" s="1">
        <f t="shared" si="14"/>
        <v>1.8127899599999899</v>
      </c>
      <c r="AR116" s="1">
        <f t="shared" si="15"/>
        <v>13.284212639045961</v>
      </c>
    </row>
    <row r="117" spans="1:44">
      <c r="A117" s="1">
        <v>116</v>
      </c>
      <c r="B117" s="1" t="s">
        <v>455</v>
      </c>
      <c r="C117" s="1" t="s">
        <v>21</v>
      </c>
      <c r="D117" s="1">
        <v>0.32650998678204002</v>
      </c>
      <c r="E117" s="1" t="s">
        <v>23</v>
      </c>
      <c r="F117" s="1">
        <v>375802.5</v>
      </c>
      <c r="G117" s="1">
        <v>22</v>
      </c>
      <c r="H117" s="1">
        <v>0</v>
      </c>
      <c r="I117" s="1">
        <v>0</v>
      </c>
      <c r="J117" s="1">
        <v>0</v>
      </c>
      <c r="K117" s="1">
        <v>0</v>
      </c>
      <c r="L117" s="1">
        <v>6307.3599999999897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11513.7556554491</v>
      </c>
      <c r="S117" s="1">
        <v>326509.98678203899</v>
      </c>
      <c r="T117" s="61">
        <f>IF(E117="East", IF(C117="Central",('Connecting shares (%)'!$F$3/100*F117+'Connecting shares (%)'!$G$3/100*H117+'Connecting shares (%)'!$H$3/100*J117)/1000000,0),0)</f>
        <v>0</v>
      </c>
      <c r="U117" s="61">
        <f>IF(E117="East", IF(C117="Central",D117*'Connecting shares (%)'!$M$16*(F117+H117+J117)/(F117+H117+J117+L117+N117+P117),0),0)</f>
        <v>0</v>
      </c>
      <c r="V117" s="61">
        <f>IF(E117="East", IF(C117="Decentral",('Connecting shares (%)'!$F$7/100*F117+'Connecting shares (%)'!$G$7/100*H117+'Connecting shares (%)'!$H$7/100*J117)/1000000,0),0)</f>
        <v>0</v>
      </c>
      <c r="W117" s="63">
        <f>IF(E117="East", IF(C117="Decentral",D117*'Connecting shares (%)'!$M$16*(F117+H117+J117)/(F117+H117+J117+L117+N117+P117),0),0)</f>
        <v>0</v>
      </c>
      <c r="X117" s="61">
        <f>IF(E117="East", IF(C117="Central",('Connecting shares (%)'!$F$5/100*L117+'Connecting shares (%)'!$G$5/100*N117+'Connecting shares (%)'!$H$5/100*P117)/1000000,0),0)</f>
        <v>0</v>
      </c>
      <c r="Y117" s="63">
        <f>IF(E117="East", IF(C117="Central",D117*'Connecting shares (%)'!$M$16*(L117+N117+P117)/(F117+H117+J117+L117+N117+P117),0),0)</f>
        <v>0</v>
      </c>
      <c r="Z117" s="1">
        <f>IF(E117="East", IF(C117="Decentral",('Connecting shares (%)'!$F$9/100*L117+'Connecting shares (%)'!$G$9/100*N117+'Connecting shares (%)'!$H$9/100*P117)/1000000,0),0)</f>
        <v>0</v>
      </c>
      <c r="AA117" s="63">
        <f>IF(E117="East", IF(C117="Decentral",D117*'Connecting shares (%)'!$M$16*(L117+N117+P117)/(F117+H117+J117+L117+N117+P117),0),0)</f>
        <v>0</v>
      </c>
      <c r="AB117" s="61">
        <f>IF(E117="West", IF(C117="Central",('Connecting shares (%)'!$F$11/100*F117+'Connecting shares (%)'!$G$11/100*H117+'Connecting shares (%)'!$H$11/100*J117)/1000000,0),0)</f>
        <v>0</v>
      </c>
      <c r="AC117" s="64">
        <f>IF(E117="west", IF(C117="Central",D117*'Connecting shares (%)'!$M$16*(F117+H117+J117)/(F117+H117+J117+L117+N117+P117),0),0)</f>
        <v>0</v>
      </c>
      <c r="AD117" s="61">
        <f>IF(E117="West", IF(C117="Decentral",('Connecting shares (%)'!$F$15/100*F117+'Connecting shares (%)'!$G$15/100*H117+'Connecting shares (%)'!$H$15/100*J117)/1000000,0),0)</f>
        <v>0.37580249999999998</v>
      </c>
      <c r="AE117" s="63">
        <f>IF(E117="west", IF(C117="Decentral",D117*'Connecting shares (%)'!$M$16*(F117+H117+J117)/(F117+H117+J117+L117+N117+P117),0),0)</f>
        <v>6.4224079068599584</v>
      </c>
      <c r="AF117" s="61">
        <f>IF(E117="West", IF(C117="Central",('Connecting shares (%)'!$F$13/100*L117+'Connecting shares (%)'!$G$13/100*N117+'Connecting shares (%)'!$H$13/100*P117)/1000000,0),0)</f>
        <v>0</v>
      </c>
      <c r="AG117" s="63">
        <f>IF(E117="west", IF(C117="Central",D117*'Connecting shares (%)'!$M$16*(L117+N117+P117)/(F117+H117+J117+L117+N117+P117),0),0)</f>
        <v>0</v>
      </c>
      <c r="AH117" s="1">
        <f>IF(E117="West", IF(C117="Decentral",('Connecting shares (%)'!$F$17/100*L117+'Connecting shares (%)'!$G$17/100*N117+'Connecting shares (%)'!$H$17/100*P117)/1000000,0),0)</f>
        <v>6.3073599999999893E-3</v>
      </c>
      <c r="AI117" s="63">
        <f>IF(E117="west", IF(C117="Decentral",D117*'Connecting shares (%)'!$M$16*(L117+N117+P117)/(F117+H117+J117+L117+N117+P117),0),0)</f>
        <v>0.10779182878084143</v>
      </c>
      <c r="AK117" s="1">
        <f t="shared" si="8"/>
        <v>0</v>
      </c>
      <c r="AL117" s="1">
        <f t="shared" si="9"/>
        <v>0</v>
      </c>
      <c r="AM117" s="1">
        <f t="shared" si="10"/>
        <v>0</v>
      </c>
      <c r="AN117" s="1">
        <f t="shared" si="11"/>
        <v>0</v>
      </c>
      <c r="AO117" s="1">
        <f t="shared" si="12"/>
        <v>0</v>
      </c>
      <c r="AP117" s="1">
        <f t="shared" si="13"/>
        <v>0</v>
      </c>
      <c r="AQ117" s="1">
        <f t="shared" si="14"/>
        <v>0.38210985999999997</v>
      </c>
      <c r="AR117" s="1">
        <f t="shared" si="15"/>
        <v>6.5301997356407995</v>
      </c>
    </row>
    <row r="118" spans="1:44">
      <c r="A118" s="1">
        <v>117</v>
      </c>
      <c r="B118" s="1" t="s">
        <v>185</v>
      </c>
      <c r="C118" s="1" t="s">
        <v>21</v>
      </c>
      <c r="D118" s="1">
        <v>1.5886780471567099</v>
      </c>
      <c r="E118" s="1" t="s">
        <v>24</v>
      </c>
      <c r="F118" s="1">
        <v>8985563.6499999892</v>
      </c>
      <c r="G118" s="1">
        <v>650</v>
      </c>
      <c r="H118" s="1">
        <v>0</v>
      </c>
      <c r="I118" s="1">
        <v>0</v>
      </c>
      <c r="J118" s="1">
        <v>0</v>
      </c>
      <c r="K118" s="1">
        <v>0</v>
      </c>
      <c r="L118" s="1">
        <v>1335958.9399999899</v>
      </c>
      <c r="M118" s="1">
        <v>235</v>
      </c>
      <c r="N118" s="1">
        <v>423111.84999999899</v>
      </c>
      <c r="O118" s="1">
        <v>2</v>
      </c>
      <c r="P118" s="1">
        <v>0</v>
      </c>
      <c r="Q118" s="1">
        <v>0</v>
      </c>
      <c r="R118" s="1">
        <v>14742.5508019394</v>
      </c>
      <c r="S118" s="1">
        <v>1588678.0471567099</v>
      </c>
      <c r="T118" s="61">
        <f>IF(E118="East", IF(C118="Central",('Connecting shares (%)'!$F$3/100*F118+'Connecting shares (%)'!$G$3/100*H118+'Connecting shares (%)'!$H$3/100*J118)/1000000,0),0)</f>
        <v>0</v>
      </c>
      <c r="U118" s="61">
        <f>IF(E118="East", IF(C118="Central",D118*'Connecting shares (%)'!$M$16*(F118+H118+J118)/(F118+H118+J118+L118+N118+P118),0),0)</f>
        <v>0</v>
      </c>
      <c r="V118" s="61">
        <f>IF(E118="East", IF(C118="Decentral",('Connecting shares (%)'!$F$7/100*F118+'Connecting shares (%)'!$G$7/100*H118+'Connecting shares (%)'!$H$7/100*J118)/1000000,0),0)</f>
        <v>8.9855636499999889</v>
      </c>
      <c r="W118" s="63">
        <f>IF(E118="East", IF(C118="Decentral",D118*'Connecting shares (%)'!$M$16*(F118+H118+J118)/(F118+H118+J118+L118+N118+P118),0),0)</f>
        <v>26.571714080733919</v>
      </c>
      <c r="X118" s="61">
        <f>IF(E118="East", IF(C118="Central",('Connecting shares (%)'!$F$5/100*L118+'Connecting shares (%)'!$G$5/100*N118+'Connecting shares (%)'!$H$5/100*P118)/1000000,0),0)</f>
        <v>0</v>
      </c>
      <c r="Y118" s="63">
        <f>IF(E118="East", IF(C118="Central",D118*'Connecting shares (%)'!$M$16*(L118+N118+P118)/(F118+H118+J118+L118+N118+P118),0),0)</f>
        <v>0</v>
      </c>
      <c r="Z118" s="1">
        <f>IF(E118="East", IF(C118="Decentral",('Connecting shares (%)'!$F$9/100*L118+'Connecting shares (%)'!$G$9/100*N118+'Connecting shares (%)'!$H$9/100*P118)/1000000,0),0)</f>
        <v>1.7590707899999889</v>
      </c>
      <c r="AA118" s="63">
        <f>IF(E118="East", IF(C118="Decentral",D118*'Connecting shares (%)'!$M$16*(L118+N118+P118)/(F118+H118+J118+L118+N118+P118),0),0)</f>
        <v>5.2018468624002789</v>
      </c>
      <c r="AB118" s="61">
        <f>IF(E118="West", IF(C118="Central",('Connecting shares (%)'!$F$11/100*F118+'Connecting shares (%)'!$G$11/100*H118+'Connecting shares (%)'!$H$11/100*J118)/1000000,0),0)</f>
        <v>0</v>
      </c>
      <c r="AC118" s="64">
        <f>IF(E118="west", IF(C118="Central",D118*'Connecting shares (%)'!$M$16*(F118+H118+J118)/(F118+H118+J118+L118+N118+P118),0),0)</f>
        <v>0</v>
      </c>
      <c r="AD118" s="61">
        <f>IF(E118="West", IF(C118="Decentral",('Connecting shares (%)'!$F$15/100*F118+'Connecting shares (%)'!$G$15/100*H118+'Connecting shares (%)'!$H$15/100*J118)/1000000,0),0)</f>
        <v>0</v>
      </c>
      <c r="AE118" s="63">
        <f>IF(E118="west", IF(C118="Decentral",D118*'Connecting shares (%)'!$M$16*(F118+H118+J118)/(F118+H118+J118+L118+N118+P118),0),0)</f>
        <v>0</v>
      </c>
      <c r="AF118" s="61">
        <f>IF(E118="West", IF(C118="Central",('Connecting shares (%)'!$F$13/100*L118+'Connecting shares (%)'!$G$13/100*N118+'Connecting shares (%)'!$H$13/100*P118)/1000000,0),0)</f>
        <v>0</v>
      </c>
      <c r="AG118" s="63">
        <f>IF(E118="west", IF(C118="Central",D118*'Connecting shares (%)'!$M$16*(L118+N118+P118)/(F118+H118+J118+L118+N118+P118),0),0)</f>
        <v>0</v>
      </c>
      <c r="AH118" s="1">
        <f>IF(E118="West", IF(C118="Decentral",('Connecting shares (%)'!$F$17/100*L118+'Connecting shares (%)'!$G$17/100*N118+'Connecting shares (%)'!$H$17/100*P118)/1000000,0),0)</f>
        <v>0</v>
      </c>
      <c r="AI118" s="63">
        <f>IF(E118="west", IF(C118="Decentral",D118*'Connecting shares (%)'!$M$16*(L118+N118+P118)/(F118+H118+J118+L118+N118+P118),0),0)</f>
        <v>0</v>
      </c>
      <c r="AK118" s="1">
        <f t="shared" si="8"/>
        <v>0</v>
      </c>
      <c r="AL118" s="1">
        <f t="shared" si="9"/>
        <v>0</v>
      </c>
      <c r="AM118" s="1">
        <f t="shared" si="10"/>
        <v>10.744634439999977</v>
      </c>
      <c r="AN118" s="1">
        <f t="shared" si="11"/>
        <v>31.7735609431342</v>
      </c>
      <c r="AO118" s="1">
        <f t="shared" si="12"/>
        <v>0</v>
      </c>
      <c r="AP118" s="1">
        <f t="shared" si="13"/>
        <v>0</v>
      </c>
      <c r="AQ118" s="1">
        <f t="shared" si="14"/>
        <v>0</v>
      </c>
      <c r="AR118" s="1">
        <f t="shared" si="15"/>
        <v>0</v>
      </c>
    </row>
    <row r="119" spans="1:44">
      <c r="A119" s="1">
        <v>118</v>
      </c>
      <c r="B119" s="1" t="s">
        <v>249</v>
      </c>
      <c r="C119" s="1" t="s">
        <v>21</v>
      </c>
      <c r="D119" s="1">
        <v>0.41304268732167099</v>
      </c>
      <c r="E119" s="1" t="s">
        <v>23</v>
      </c>
      <c r="F119" s="1">
        <v>733746.31</v>
      </c>
      <c r="G119" s="1">
        <v>50</v>
      </c>
      <c r="H119" s="1">
        <v>0</v>
      </c>
      <c r="I119" s="1">
        <v>0</v>
      </c>
      <c r="J119" s="1">
        <v>0</v>
      </c>
      <c r="K119" s="1">
        <v>0</v>
      </c>
      <c r="L119" s="1">
        <v>28397.779999999901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13527.178903084099</v>
      </c>
      <c r="S119" s="1">
        <v>413042.68732167</v>
      </c>
      <c r="T119" s="61">
        <f>IF(E119="East", IF(C119="Central",('Connecting shares (%)'!$F$3/100*F119+'Connecting shares (%)'!$G$3/100*H119+'Connecting shares (%)'!$H$3/100*J119)/1000000,0),0)</f>
        <v>0</v>
      </c>
      <c r="U119" s="61">
        <f>IF(E119="East", IF(C119="Central",D119*'Connecting shares (%)'!$M$16*(F119+H119+J119)/(F119+H119+J119+L119+N119+P119),0),0)</f>
        <v>0</v>
      </c>
      <c r="V119" s="61">
        <f>IF(E119="East", IF(C119="Decentral",('Connecting shares (%)'!$F$7/100*F119+'Connecting shares (%)'!$G$7/100*H119+'Connecting shares (%)'!$H$7/100*J119)/1000000,0),0)</f>
        <v>0</v>
      </c>
      <c r="W119" s="63">
        <f>IF(E119="East", IF(C119="Decentral",D119*'Connecting shares (%)'!$M$16*(F119+H119+J119)/(F119+H119+J119+L119+N119+P119),0),0)</f>
        <v>0</v>
      </c>
      <c r="X119" s="61">
        <f>IF(E119="East", IF(C119="Central",('Connecting shares (%)'!$F$5/100*L119+'Connecting shares (%)'!$G$5/100*N119+'Connecting shares (%)'!$H$5/100*P119)/1000000,0),0)</f>
        <v>0</v>
      </c>
      <c r="Y119" s="63">
        <f>IF(E119="East", IF(C119="Central",D119*'Connecting shares (%)'!$M$16*(L119+N119+P119)/(F119+H119+J119+L119+N119+P119),0),0)</f>
        <v>0</v>
      </c>
      <c r="Z119" s="1">
        <f>IF(E119="East", IF(C119="Decentral",('Connecting shares (%)'!$F$9/100*L119+'Connecting shares (%)'!$G$9/100*N119+'Connecting shares (%)'!$H$9/100*P119)/1000000,0),0)</f>
        <v>0</v>
      </c>
      <c r="AA119" s="63">
        <f>IF(E119="East", IF(C119="Decentral",D119*'Connecting shares (%)'!$M$16*(L119+N119+P119)/(F119+H119+J119+L119+N119+P119),0),0)</f>
        <v>0</v>
      </c>
      <c r="AB119" s="61">
        <f>IF(E119="West", IF(C119="Central",('Connecting shares (%)'!$F$11/100*F119+'Connecting shares (%)'!$G$11/100*H119+'Connecting shares (%)'!$H$11/100*J119)/1000000,0),0)</f>
        <v>0</v>
      </c>
      <c r="AC119" s="64">
        <f>IF(E119="west", IF(C119="Central",D119*'Connecting shares (%)'!$M$16*(F119+H119+J119)/(F119+H119+J119+L119+N119+P119),0),0)</f>
        <v>0</v>
      </c>
      <c r="AD119" s="61">
        <f>IF(E119="West", IF(C119="Decentral",('Connecting shares (%)'!$F$15/100*F119+'Connecting shares (%)'!$G$15/100*H119+'Connecting shares (%)'!$H$15/100*J119)/1000000,0),0)</f>
        <v>0.73374631000000001</v>
      </c>
      <c r="AE119" s="63">
        <f>IF(E119="west", IF(C119="Decentral",D119*'Connecting shares (%)'!$M$16*(F119+H119+J119)/(F119+H119+J119+L119+N119+P119),0),0)</f>
        <v>7.9530511794629248</v>
      </c>
      <c r="AF119" s="61">
        <f>IF(E119="West", IF(C119="Central",('Connecting shares (%)'!$F$13/100*L119+'Connecting shares (%)'!$G$13/100*N119+'Connecting shares (%)'!$H$13/100*P119)/1000000,0),0)</f>
        <v>0</v>
      </c>
      <c r="AG119" s="63">
        <f>IF(E119="west", IF(C119="Central",D119*'Connecting shares (%)'!$M$16*(L119+N119+P119)/(F119+H119+J119+L119+N119+P119),0),0)</f>
        <v>0</v>
      </c>
      <c r="AH119" s="1">
        <f>IF(E119="West", IF(C119="Decentral",('Connecting shares (%)'!$F$17/100*L119+'Connecting shares (%)'!$G$17/100*N119+'Connecting shares (%)'!$H$17/100*P119)/1000000,0),0)</f>
        <v>2.83977799999999E-2</v>
      </c>
      <c r="AI119" s="63">
        <f>IF(E119="west", IF(C119="Decentral",D119*'Connecting shares (%)'!$M$16*(L119+N119+P119)/(F119+H119+J119+L119+N119+P119),0),0)</f>
        <v>0.30780256697049402</v>
      </c>
      <c r="AK119" s="1">
        <f t="shared" si="8"/>
        <v>0</v>
      </c>
      <c r="AL119" s="1">
        <f t="shared" si="9"/>
        <v>0</v>
      </c>
      <c r="AM119" s="1">
        <f t="shared" si="10"/>
        <v>0</v>
      </c>
      <c r="AN119" s="1">
        <f t="shared" si="11"/>
        <v>0</v>
      </c>
      <c r="AO119" s="1">
        <f t="shared" si="12"/>
        <v>0</v>
      </c>
      <c r="AP119" s="1">
        <f t="shared" si="13"/>
        <v>0</v>
      </c>
      <c r="AQ119" s="1">
        <f t="shared" si="14"/>
        <v>0.76214408999999994</v>
      </c>
      <c r="AR119" s="1">
        <f t="shared" si="15"/>
        <v>8.2608537464334191</v>
      </c>
    </row>
    <row r="120" spans="1:44">
      <c r="A120" s="1">
        <v>119</v>
      </c>
      <c r="B120" s="1" t="s">
        <v>459</v>
      </c>
      <c r="C120" s="1" t="s">
        <v>22</v>
      </c>
      <c r="D120" s="1">
        <v>8.8824135267275006E-2</v>
      </c>
      <c r="E120" s="1" t="s">
        <v>23</v>
      </c>
      <c r="F120" s="1">
        <v>28345.56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4175.9407013294503</v>
      </c>
      <c r="S120" s="1">
        <v>88824.1352672754</v>
      </c>
      <c r="T120" s="61">
        <f>IF(E120="East", IF(C120="Central",('Connecting shares (%)'!$F$3/100*F120+'Connecting shares (%)'!$G$3/100*H120+'Connecting shares (%)'!$H$3/100*J120)/1000000,0),0)</f>
        <v>0</v>
      </c>
      <c r="U120" s="61">
        <f>IF(E120="East", IF(C120="Central",D120*'Connecting shares (%)'!$M$16*(F120+H120+J120)/(F120+H120+J120+L120+N120+P120),0),0)</f>
        <v>0</v>
      </c>
      <c r="V120" s="61">
        <f>IF(E120="East", IF(C120="Decentral",('Connecting shares (%)'!$F$7/100*F120+'Connecting shares (%)'!$G$7/100*H120+'Connecting shares (%)'!$H$7/100*J120)/1000000,0),0)</f>
        <v>0</v>
      </c>
      <c r="W120" s="63">
        <f>IF(E120="East", IF(C120="Decentral",D120*'Connecting shares (%)'!$M$16*(F120+H120+J120)/(F120+H120+J120+L120+N120+P120),0),0)</f>
        <v>0</v>
      </c>
      <c r="X120" s="61">
        <f>IF(E120="East", IF(C120="Central",('Connecting shares (%)'!$F$5/100*L120+'Connecting shares (%)'!$G$5/100*N120+'Connecting shares (%)'!$H$5/100*P120)/1000000,0),0)</f>
        <v>0</v>
      </c>
      <c r="Y120" s="63">
        <f>IF(E120="East", IF(C120="Central",D120*'Connecting shares (%)'!$M$16*(L120+N120+P120)/(F120+H120+J120+L120+N120+P120),0),0)</f>
        <v>0</v>
      </c>
      <c r="Z120" s="1">
        <f>IF(E120="East", IF(C120="Decentral",('Connecting shares (%)'!$F$9/100*L120+'Connecting shares (%)'!$G$9/100*N120+'Connecting shares (%)'!$H$9/100*P120)/1000000,0),0)</f>
        <v>0</v>
      </c>
      <c r="AA120" s="63">
        <f>IF(E120="East", IF(C120="Decentral",D120*'Connecting shares (%)'!$M$16*(L120+N120+P120)/(F120+H120+J120+L120+N120+P120),0),0)</f>
        <v>0</v>
      </c>
      <c r="AB120" s="61">
        <f>IF(E120="West", IF(C120="Central",('Connecting shares (%)'!$F$11/100*F120+'Connecting shares (%)'!$G$11/100*H120+'Connecting shares (%)'!$H$11/100*J120)/1000000,0),0)</f>
        <v>2.8345560000000002E-2</v>
      </c>
      <c r="AC120" s="64">
        <f>IF(E120="west", IF(C120="Central",D120*'Connecting shares (%)'!$M$16*(F120+H120+J120)/(F120+H120+J120+L120+N120+P120),0),0)</f>
        <v>1.7764827053455001</v>
      </c>
      <c r="AD120" s="61">
        <f>IF(E120="West", IF(C120="Decentral",('Connecting shares (%)'!$F$15/100*F120+'Connecting shares (%)'!$G$15/100*H120+'Connecting shares (%)'!$H$15/100*J120)/1000000,0),0)</f>
        <v>0</v>
      </c>
      <c r="AE120" s="63">
        <f>IF(E120="west", IF(C120="Decentral",D120*'Connecting shares (%)'!$M$16*(F120+H120+J120)/(F120+H120+J120+L120+N120+P120),0),0)</f>
        <v>0</v>
      </c>
      <c r="AF120" s="61">
        <f>IF(E120="West", IF(C120="Central",('Connecting shares (%)'!$F$13/100*L120+'Connecting shares (%)'!$G$13/100*N120+'Connecting shares (%)'!$H$13/100*P120)/1000000,0),0)</f>
        <v>0</v>
      </c>
      <c r="AG120" s="63">
        <f>IF(E120="west", IF(C120="Central",D120*'Connecting shares (%)'!$M$16*(L120+N120+P120)/(F120+H120+J120+L120+N120+P120),0),0)</f>
        <v>0</v>
      </c>
      <c r="AH120" s="1">
        <f>IF(E120="West", IF(C120="Decentral",('Connecting shares (%)'!$F$17/100*L120+'Connecting shares (%)'!$G$17/100*N120+'Connecting shares (%)'!$H$17/100*P120)/1000000,0),0)</f>
        <v>0</v>
      </c>
      <c r="AI120" s="63">
        <f>IF(E120="west", IF(C120="Decentral",D120*'Connecting shares (%)'!$M$16*(L120+N120+P120)/(F120+H120+J120+L120+N120+P120),0),0)</f>
        <v>0</v>
      </c>
      <c r="AK120" s="1">
        <f t="shared" si="8"/>
        <v>0</v>
      </c>
      <c r="AL120" s="1">
        <f t="shared" si="9"/>
        <v>0</v>
      </c>
      <c r="AM120" s="1">
        <f t="shared" si="10"/>
        <v>0</v>
      </c>
      <c r="AN120" s="1">
        <f t="shared" si="11"/>
        <v>0</v>
      </c>
      <c r="AO120" s="1">
        <f t="shared" si="12"/>
        <v>2.8345560000000002E-2</v>
      </c>
      <c r="AP120" s="1">
        <f t="shared" si="13"/>
        <v>1.7764827053455001</v>
      </c>
      <c r="AQ120" s="1">
        <f t="shared" si="14"/>
        <v>0</v>
      </c>
      <c r="AR120" s="1">
        <f t="shared" si="15"/>
        <v>0</v>
      </c>
    </row>
    <row r="121" spans="1:44">
      <c r="A121" s="1">
        <v>120</v>
      </c>
      <c r="B121" s="1" t="s">
        <v>753</v>
      </c>
      <c r="C121" s="1" t="s">
        <v>21</v>
      </c>
      <c r="D121" s="1">
        <v>9.5228141545642006E-2</v>
      </c>
      <c r="E121" s="1" t="s">
        <v>23</v>
      </c>
      <c r="F121" s="1">
        <v>430997.58</v>
      </c>
      <c r="G121" s="1">
        <v>30</v>
      </c>
      <c r="H121" s="1">
        <v>0</v>
      </c>
      <c r="I121" s="1">
        <v>0</v>
      </c>
      <c r="J121" s="1">
        <v>0</v>
      </c>
      <c r="K121" s="1">
        <v>0</v>
      </c>
      <c r="L121" s="1">
        <v>9179.35</v>
      </c>
      <c r="M121" s="1">
        <v>2</v>
      </c>
      <c r="N121" s="1">
        <v>0</v>
      </c>
      <c r="O121" s="1">
        <v>0</v>
      </c>
      <c r="P121" s="1">
        <v>0</v>
      </c>
      <c r="Q121" s="1">
        <v>0</v>
      </c>
      <c r="R121" s="1">
        <v>2794.7634745096302</v>
      </c>
      <c r="S121" s="1">
        <v>95228.1415456424</v>
      </c>
      <c r="T121" s="61">
        <f>IF(E121="East", IF(C121="Central",('Connecting shares (%)'!$F$3/100*F121+'Connecting shares (%)'!$G$3/100*H121+'Connecting shares (%)'!$H$3/100*J121)/1000000,0),0)</f>
        <v>0</v>
      </c>
      <c r="U121" s="61">
        <f>IF(E121="East", IF(C121="Central",D121*'Connecting shares (%)'!$M$16*(F121+H121+J121)/(F121+H121+J121+L121+N121+P121),0),0)</f>
        <v>0</v>
      </c>
      <c r="V121" s="61">
        <f>IF(E121="East", IF(C121="Decentral",('Connecting shares (%)'!$F$7/100*F121+'Connecting shares (%)'!$G$7/100*H121+'Connecting shares (%)'!$H$7/100*J121)/1000000,0),0)</f>
        <v>0</v>
      </c>
      <c r="W121" s="63">
        <f>IF(E121="East", IF(C121="Decentral",D121*'Connecting shares (%)'!$M$16*(F121+H121+J121)/(F121+H121+J121+L121+N121+P121),0),0)</f>
        <v>0</v>
      </c>
      <c r="X121" s="61">
        <f>IF(E121="East", IF(C121="Central",('Connecting shares (%)'!$F$5/100*L121+'Connecting shares (%)'!$G$5/100*N121+'Connecting shares (%)'!$H$5/100*P121)/1000000,0),0)</f>
        <v>0</v>
      </c>
      <c r="Y121" s="63">
        <f>IF(E121="East", IF(C121="Central",D121*'Connecting shares (%)'!$M$16*(L121+N121+P121)/(F121+H121+J121+L121+N121+P121),0),0)</f>
        <v>0</v>
      </c>
      <c r="Z121" s="1">
        <f>IF(E121="East", IF(C121="Decentral",('Connecting shares (%)'!$F$9/100*L121+'Connecting shares (%)'!$G$9/100*N121+'Connecting shares (%)'!$H$9/100*P121)/1000000,0),0)</f>
        <v>0</v>
      </c>
      <c r="AA121" s="63">
        <f>IF(E121="East", IF(C121="Decentral",D121*'Connecting shares (%)'!$M$16*(L121+N121+P121)/(F121+H121+J121+L121+N121+P121),0),0)</f>
        <v>0</v>
      </c>
      <c r="AB121" s="61">
        <f>IF(E121="West", IF(C121="Central",('Connecting shares (%)'!$F$11/100*F121+'Connecting shares (%)'!$G$11/100*H121+'Connecting shares (%)'!$H$11/100*J121)/1000000,0),0)</f>
        <v>0</v>
      </c>
      <c r="AC121" s="64">
        <f>IF(E121="west", IF(C121="Central",D121*'Connecting shares (%)'!$M$16*(F121+H121+J121)/(F121+H121+J121+L121+N121+P121),0),0)</f>
        <v>0</v>
      </c>
      <c r="AD121" s="61">
        <f>IF(E121="West", IF(C121="Decentral",('Connecting shares (%)'!$F$15/100*F121+'Connecting shares (%)'!$G$15/100*H121+'Connecting shares (%)'!$H$15/100*J121)/1000000,0),0)</f>
        <v>0.43099757999999999</v>
      </c>
      <c r="AE121" s="63">
        <f>IF(E121="west", IF(C121="Decentral",D121*'Connecting shares (%)'!$M$16*(F121+H121+J121)/(F121+H121+J121+L121+N121+P121),0),0)</f>
        <v>1.8648455090124403</v>
      </c>
      <c r="AF121" s="61">
        <f>IF(E121="West", IF(C121="Central",('Connecting shares (%)'!$F$13/100*L121+'Connecting shares (%)'!$G$13/100*N121+'Connecting shares (%)'!$H$13/100*P121)/1000000,0),0)</f>
        <v>0</v>
      </c>
      <c r="AG121" s="63">
        <f>IF(E121="west", IF(C121="Central",D121*'Connecting shares (%)'!$M$16*(L121+N121+P121)/(F121+H121+J121+L121+N121+P121),0),0)</f>
        <v>0</v>
      </c>
      <c r="AH121" s="1">
        <f>IF(E121="West", IF(C121="Decentral",('Connecting shares (%)'!$F$17/100*L121+'Connecting shares (%)'!$G$17/100*N121+'Connecting shares (%)'!$H$17/100*P121)/1000000,0),0)</f>
        <v>9.1793500000000011E-3</v>
      </c>
      <c r="AI121" s="63">
        <f>IF(E121="west", IF(C121="Decentral",D121*'Connecting shares (%)'!$M$16*(L121+N121+P121)/(F121+H121+J121+L121+N121+P121),0),0)</f>
        <v>3.9717321900399866E-2</v>
      </c>
      <c r="AK121" s="1">
        <f t="shared" si="8"/>
        <v>0</v>
      </c>
      <c r="AL121" s="1">
        <f t="shared" si="9"/>
        <v>0</v>
      </c>
      <c r="AM121" s="1">
        <f t="shared" si="10"/>
        <v>0</v>
      </c>
      <c r="AN121" s="1">
        <f t="shared" si="11"/>
        <v>0</v>
      </c>
      <c r="AO121" s="1">
        <f t="shared" si="12"/>
        <v>0</v>
      </c>
      <c r="AP121" s="1">
        <f t="shared" si="13"/>
        <v>0</v>
      </c>
      <c r="AQ121" s="1">
        <f t="shared" si="14"/>
        <v>0.44017692999999997</v>
      </c>
      <c r="AR121" s="1">
        <f t="shared" si="15"/>
        <v>1.9045628309128402</v>
      </c>
    </row>
    <row r="122" spans="1:44">
      <c r="A122" s="1">
        <v>121</v>
      </c>
      <c r="B122" s="1" t="s">
        <v>230</v>
      </c>
      <c r="C122" s="1" t="s">
        <v>21</v>
      </c>
      <c r="D122" s="1">
        <v>0.14289420888665</v>
      </c>
      <c r="E122" s="1" t="s">
        <v>23</v>
      </c>
      <c r="F122" s="1">
        <v>126379.77</v>
      </c>
      <c r="G122" s="1">
        <v>7</v>
      </c>
      <c r="H122" s="1">
        <v>0</v>
      </c>
      <c r="I122" s="1">
        <v>0</v>
      </c>
      <c r="J122" s="1">
        <v>0</v>
      </c>
      <c r="K122" s="1">
        <v>0</v>
      </c>
      <c r="L122" s="1">
        <v>16744.209999999901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4783.1267287174396</v>
      </c>
      <c r="S122" s="1">
        <v>142894.20888665001</v>
      </c>
      <c r="T122" s="61">
        <f>IF(E122="East", IF(C122="Central",('Connecting shares (%)'!$F$3/100*F122+'Connecting shares (%)'!$G$3/100*H122+'Connecting shares (%)'!$H$3/100*J122)/1000000,0),0)</f>
        <v>0</v>
      </c>
      <c r="U122" s="61">
        <f>IF(E122="East", IF(C122="Central",D122*'Connecting shares (%)'!$M$16*(F122+H122+J122)/(F122+H122+J122+L122+N122+P122),0),0)</f>
        <v>0</v>
      </c>
      <c r="V122" s="61">
        <f>IF(E122="East", IF(C122="Decentral",('Connecting shares (%)'!$F$7/100*F122+'Connecting shares (%)'!$G$7/100*H122+'Connecting shares (%)'!$H$7/100*J122)/1000000,0),0)</f>
        <v>0</v>
      </c>
      <c r="W122" s="63">
        <f>IF(E122="East", IF(C122="Decentral",D122*'Connecting shares (%)'!$M$16*(F122+H122+J122)/(F122+H122+J122+L122+N122+P122),0),0)</f>
        <v>0</v>
      </c>
      <c r="X122" s="61">
        <f>IF(E122="East", IF(C122="Central",('Connecting shares (%)'!$F$5/100*L122+'Connecting shares (%)'!$G$5/100*N122+'Connecting shares (%)'!$H$5/100*P122)/1000000,0),0)</f>
        <v>0</v>
      </c>
      <c r="Y122" s="63">
        <f>IF(E122="East", IF(C122="Central",D122*'Connecting shares (%)'!$M$16*(L122+N122+P122)/(F122+H122+J122+L122+N122+P122),0),0)</f>
        <v>0</v>
      </c>
      <c r="Z122" s="1">
        <f>IF(E122="East", IF(C122="Decentral",('Connecting shares (%)'!$F$9/100*L122+'Connecting shares (%)'!$G$9/100*N122+'Connecting shares (%)'!$H$9/100*P122)/1000000,0),0)</f>
        <v>0</v>
      </c>
      <c r="AA122" s="63">
        <f>IF(E122="East", IF(C122="Decentral",D122*'Connecting shares (%)'!$M$16*(L122+N122+P122)/(F122+H122+J122+L122+N122+P122),0),0)</f>
        <v>0</v>
      </c>
      <c r="AB122" s="61">
        <f>IF(E122="West", IF(C122="Central",('Connecting shares (%)'!$F$11/100*F122+'Connecting shares (%)'!$G$11/100*H122+'Connecting shares (%)'!$H$11/100*J122)/1000000,0),0)</f>
        <v>0</v>
      </c>
      <c r="AC122" s="64">
        <f>IF(E122="west", IF(C122="Central",D122*'Connecting shares (%)'!$M$16*(F122+H122+J122)/(F122+H122+J122+L122+N122+P122),0),0)</f>
        <v>0</v>
      </c>
      <c r="AD122" s="61">
        <f>IF(E122="West", IF(C122="Decentral",('Connecting shares (%)'!$F$15/100*F122+'Connecting shares (%)'!$G$15/100*H122+'Connecting shares (%)'!$H$15/100*J122)/1000000,0),0)</f>
        <v>0.12637977</v>
      </c>
      <c r="AE122" s="63">
        <f>IF(E122="west", IF(C122="Decentral",D122*'Connecting shares (%)'!$M$16*(F122+H122+J122)/(F122+H122+J122+L122+N122+P122),0),0)</f>
        <v>2.5235376005372121</v>
      </c>
      <c r="AF122" s="61">
        <f>IF(E122="West", IF(C122="Central",('Connecting shares (%)'!$F$13/100*L122+'Connecting shares (%)'!$G$13/100*N122+'Connecting shares (%)'!$H$13/100*P122)/1000000,0),0)</f>
        <v>0</v>
      </c>
      <c r="AG122" s="63">
        <f>IF(E122="west", IF(C122="Central",D122*'Connecting shares (%)'!$M$16*(L122+N122+P122)/(F122+H122+J122+L122+N122+P122),0),0)</f>
        <v>0</v>
      </c>
      <c r="AH122" s="1">
        <f>IF(E122="West", IF(C122="Decentral",('Connecting shares (%)'!$F$17/100*L122+'Connecting shares (%)'!$G$17/100*N122+'Connecting shares (%)'!$H$17/100*P122)/1000000,0),0)</f>
        <v>1.6744209999999902E-2</v>
      </c>
      <c r="AI122" s="63">
        <f>IF(E122="west", IF(C122="Decentral",D122*'Connecting shares (%)'!$M$16*(L122+N122+P122)/(F122+H122+J122+L122+N122+P122),0),0)</f>
        <v>0.33434657719578809</v>
      </c>
      <c r="AK122" s="1">
        <f t="shared" si="8"/>
        <v>0</v>
      </c>
      <c r="AL122" s="1">
        <f t="shared" si="9"/>
        <v>0</v>
      </c>
      <c r="AM122" s="1">
        <f t="shared" si="10"/>
        <v>0</v>
      </c>
      <c r="AN122" s="1">
        <f t="shared" si="11"/>
        <v>0</v>
      </c>
      <c r="AO122" s="1">
        <f t="shared" si="12"/>
        <v>0</v>
      </c>
      <c r="AP122" s="1">
        <f t="shared" si="13"/>
        <v>0</v>
      </c>
      <c r="AQ122" s="1">
        <f t="shared" si="14"/>
        <v>0.1431239799999999</v>
      </c>
      <c r="AR122" s="1">
        <f t="shared" si="15"/>
        <v>2.8578841777330002</v>
      </c>
    </row>
    <row r="123" spans="1:44">
      <c r="A123" s="1">
        <v>122</v>
      </c>
      <c r="B123" s="1" t="s">
        <v>890</v>
      </c>
      <c r="C123" s="1" t="s">
        <v>22</v>
      </c>
      <c r="D123" s="1">
        <v>5.4027708226423998E-2</v>
      </c>
      <c r="E123" s="1" t="s">
        <v>23</v>
      </c>
      <c r="F123" s="1">
        <v>257445.34</v>
      </c>
      <c r="G123" s="1">
        <v>12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2493.5581055523999</v>
      </c>
      <c r="S123" s="1">
        <v>54027.708226424402</v>
      </c>
      <c r="T123" s="61">
        <f>IF(E123="East", IF(C123="Central",('Connecting shares (%)'!$F$3/100*F123+'Connecting shares (%)'!$G$3/100*H123+'Connecting shares (%)'!$H$3/100*J123)/1000000,0),0)</f>
        <v>0</v>
      </c>
      <c r="U123" s="61">
        <f>IF(E123="East", IF(C123="Central",D123*'Connecting shares (%)'!$M$16*(F123+H123+J123)/(F123+H123+J123+L123+N123+P123),0),0)</f>
        <v>0</v>
      </c>
      <c r="V123" s="61">
        <f>IF(E123="East", IF(C123="Decentral",('Connecting shares (%)'!$F$7/100*F123+'Connecting shares (%)'!$G$7/100*H123+'Connecting shares (%)'!$H$7/100*J123)/1000000,0),0)</f>
        <v>0</v>
      </c>
      <c r="W123" s="63">
        <f>IF(E123="East", IF(C123="Decentral",D123*'Connecting shares (%)'!$M$16*(F123+H123+J123)/(F123+H123+J123+L123+N123+P123),0),0)</f>
        <v>0</v>
      </c>
      <c r="X123" s="61">
        <f>IF(E123="East", IF(C123="Central",('Connecting shares (%)'!$F$5/100*L123+'Connecting shares (%)'!$G$5/100*N123+'Connecting shares (%)'!$H$5/100*P123)/1000000,0),0)</f>
        <v>0</v>
      </c>
      <c r="Y123" s="63">
        <f>IF(E123="East", IF(C123="Central",D123*'Connecting shares (%)'!$M$16*(L123+N123+P123)/(F123+H123+J123+L123+N123+P123),0),0)</f>
        <v>0</v>
      </c>
      <c r="Z123" s="1">
        <f>IF(E123="East", IF(C123="Decentral",('Connecting shares (%)'!$F$9/100*L123+'Connecting shares (%)'!$G$9/100*N123+'Connecting shares (%)'!$H$9/100*P123)/1000000,0),0)</f>
        <v>0</v>
      </c>
      <c r="AA123" s="63">
        <f>IF(E123="East", IF(C123="Decentral",D123*'Connecting shares (%)'!$M$16*(L123+N123+P123)/(F123+H123+J123+L123+N123+P123),0),0)</f>
        <v>0</v>
      </c>
      <c r="AB123" s="61">
        <f>IF(E123="West", IF(C123="Central",('Connecting shares (%)'!$F$11/100*F123+'Connecting shares (%)'!$G$11/100*H123+'Connecting shares (%)'!$H$11/100*J123)/1000000,0),0)</f>
        <v>0.25744534000000002</v>
      </c>
      <c r="AC123" s="64">
        <f>IF(E123="west", IF(C123="Central",D123*'Connecting shares (%)'!$M$16*(F123+H123+J123)/(F123+H123+J123+L123+N123+P123),0),0)</f>
        <v>1.08055416452848</v>
      </c>
      <c r="AD123" s="61">
        <f>IF(E123="West", IF(C123="Decentral",('Connecting shares (%)'!$F$15/100*F123+'Connecting shares (%)'!$G$15/100*H123+'Connecting shares (%)'!$H$15/100*J123)/1000000,0),0)</f>
        <v>0</v>
      </c>
      <c r="AE123" s="63">
        <f>IF(E123="west", IF(C123="Decentral",D123*'Connecting shares (%)'!$M$16*(F123+H123+J123)/(F123+H123+J123+L123+N123+P123),0),0)</f>
        <v>0</v>
      </c>
      <c r="AF123" s="61">
        <f>IF(E123="West", IF(C123="Central",('Connecting shares (%)'!$F$13/100*L123+'Connecting shares (%)'!$G$13/100*N123+'Connecting shares (%)'!$H$13/100*P123)/1000000,0),0)</f>
        <v>0</v>
      </c>
      <c r="AG123" s="63">
        <f>IF(E123="west", IF(C123="Central",D123*'Connecting shares (%)'!$M$16*(L123+N123+P123)/(F123+H123+J123+L123+N123+P123),0),0)</f>
        <v>0</v>
      </c>
      <c r="AH123" s="1">
        <f>IF(E123="West", IF(C123="Decentral",('Connecting shares (%)'!$F$17/100*L123+'Connecting shares (%)'!$G$17/100*N123+'Connecting shares (%)'!$H$17/100*P123)/1000000,0),0)</f>
        <v>0</v>
      </c>
      <c r="AI123" s="63">
        <f>IF(E123="west", IF(C123="Decentral",D123*'Connecting shares (%)'!$M$16*(L123+N123+P123)/(F123+H123+J123+L123+N123+P123),0),0)</f>
        <v>0</v>
      </c>
      <c r="AK123" s="1">
        <f t="shared" si="8"/>
        <v>0</v>
      </c>
      <c r="AL123" s="1">
        <f t="shared" si="9"/>
        <v>0</v>
      </c>
      <c r="AM123" s="1">
        <f t="shared" si="10"/>
        <v>0</v>
      </c>
      <c r="AN123" s="1">
        <f t="shared" si="11"/>
        <v>0</v>
      </c>
      <c r="AO123" s="1">
        <f t="shared" si="12"/>
        <v>0.25744534000000002</v>
      </c>
      <c r="AP123" s="1">
        <f t="shared" si="13"/>
        <v>1.08055416452848</v>
      </c>
      <c r="AQ123" s="1">
        <f t="shared" si="14"/>
        <v>0</v>
      </c>
      <c r="AR123" s="1">
        <f t="shared" si="15"/>
        <v>0</v>
      </c>
    </row>
    <row r="124" spans="1:44">
      <c r="A124" s="1">
        <v>123</v>
      </c>
      <c r="B124" s="1" t="s">
        <v>629</v>
      </c>
      <c r="C124" s="1" t="s">
        <v>21</v>
      </c>
      <c r="D124" s="1">
        <v>8.2395262505260997E-2</v>
      </c>
      <c r="E124" s="1" t="s">
        <v>23</v>
      </c>
      <c r="F124" s="1">
        <v>60273.29</v>
      </c>
      <c r="G124" s="1">
        <v>4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4856.2616490660703</v>
      </c>
      <c r="S124" s="1">
        <v>82395.262505261097</v>
      </c>
      <c r="T124" s="61">
        <f>IF(E124="East", IF(C124="Central",('Connecting shares (%)'!$F$3/100*F124+'Connecting shares (%)'!$G$3/100*H124+'Connecting shares (%)'!$H$3/100*J124)/1000000,0),0)</f>
        <v>0</v>
      </c>
      <c r="U124" s="61">
        <f>IF(E124="East", IF(C124="Central",D124*'Connecting shares (%)'!$M$16*(F124+H124+J124)/(F124+H124+J124+L124+N124+P124),0),0)</f>
        <v>0</v>
      </c>
      <c r="V124" s="61">
        <f>IF(E124="East", IF(C124="Decentral",('Connecting shares (%)'!$F$7/100*F124+'Connecting shares (%)'!$G$7/100*H124+'Connecting shares (%)'!$H$7/100*J124)/1000000,0),0)</f>
        <v>0</v>
      </c>
      <c r="W124" s="63">
        <f>IF(E124="East", IF(C124="Decentral",D124*'Connecting shares (%)'!$M$16*(F124+H124+J124)/(F124+H124+J124+L124+N124+P124),0),0)</f>
        <v>0</v>
      </c>
      <c r="X124" s="61">
        <f>IF(E124="East", IF(C124="Central",('Connecting shares (%)'!$F$5/100*L124+'Connecting shares (%)'!$G$5/100*N124+'Connecting shares (%)'!$H$5/100*P124)/1000000,0),0)</f>
        <v>0</v>
      </c>
      <c r="Y124" s="63">
        <f>IF(E124="East", IF(C124="Central",D124*'Connecting shares (%)'!$M$16*(L124+N124+P124)/(F124+H124+J124+L124+N124+P124),0),0)</f>
        <v>0</v>
      </c>
      <c r="Z124" s="1">
        <f>IF(E124="East", IF(C124="Decentral",('Connecting shares (%)'!$F$9/100*L124+'Connecting shares (%)'!$G$9/100*N124+'Connecting shares (%)'!$H$9/100*P124)/1000000,0),0)</f>
        <v>0</v>
      </c>
      <c r="AA124" s="63">
        <f>IF(E124="East", IF(C124="Decentral",D124*'Connecting shares (%)'!$M$16*(L124+N124+P124)/(F124+H124+J124+L124+N124+P124),0),0)</f>
        <v>0</v>
      </c>
      <c r="AB124" s="61">
        <f>IF(E124="West", IF(C124="Central",('Connecting shares (%)'!$F$11/100*F124+'Connecting shares (%)'!$G$11/100*H124+'Connecting shares (%)'!$H$11/100*J124)/1000000,0),0)</f>
        <v>0</v>
      </c>
      <c r="AC124" s="64">
        <f>IF(E124="west", IF(C124="Central",D124*'Connecting shares (%)'!$M$16*(F124+H124+J124)/(F124+H124+J124+L124+N124+P124),0),0)</f>
        <v>0</v>
      </c>
      <c r="AD124" s="61">
        <f>IF(E124="West", IF(C124="Decentral",('Connecting shares (%)'!$F$15/100*F124+'Connecting shares (%)'!$G$15/100*H124+'Connecting shares (%)'!$H$15/100*J124)/1000000,0),0)</f>
        <v>6.027329E-2</v>
      </c>
      <c r="AE124" s="63">
        <f>IF(E124="west", IF(C124="Decentral",D124*'Connecting shares (%)'!$M$16*(F124+H124+J124)/(F124+H124+J124+L124+N124+P124),0),0)</f>
        <v>1.6479052501052198</v>
      </c>
      <c r="AF124" s="61">
        <f>IF(E124="West", IF(C124="Central",('Connecting shares (%)'!$F$13/100*L124+'Connecting shares (%)'!$G$13/100*N124+'Connecting shares (%)'!$H$13/100*P124)/1000000,0),0)</f>
        <v>0</v>
      </c>
      <c r="AG124" s="63">
        <f>IF(E124="west", IF(C124="Central",D124*'Connecting shares (%)'!$M$16*(L124+N124+P124)/(F124+H124+J124+L124+N124+P124),0),0)</f>
        <v>0</v>
      </c>
      <c r="AH124" s="1">
        <f>IF(E124="West", IF(C124="Decentral",('Connecting shares (%)'!$F$17/100*L124+'Connecting shares (%)'!$G$17/100*N124+'Connecting shares (%)'!$H$17/100*P124)/1000000,0),0)</f>
        <v>0</v>
      </c>
      <c r="AI124" s="63">
        <f>IF(E124="west", IF(C124="Decentral",D124*'Connecting shares (%)'!$M$16*(L124+N124+P124)/(F124+H124+J124+L124+N124+P124),0),0)</f>
        <v>0</v>
      </c>
      <c r="AK124" s="1">
        <f t="shared" si="8"/>
        <v>0</v>
      </c>
      <c r="AL124" s="1">
        <f t="shared" si="9"/>
        <v>0</v>
      </c>
      <c r="AM124" s="1">
        <f t="shared" si="10"/>
        <v>0</v>
      </c>
      <c r="AN124" s="1">
        <f t="shared" si="11"/>
        <v>0</v>
      </c>
      <c r="AO124" s="1">
        <f t="shared" si="12"/>
        <v>0</v>
      </c>
      <c r="AP124" s="1">
        <f t="shared" si="13"/>
        <v>0</v>
      </c>
      <c r="AQ124" s="1">
        <f t="shared" si="14"/>
        <v>6.027329E-2</v>
      </c>
      <c r="AR124" s="1">
        <f t="shared" si="15"/>
        <v>1.6479052501052198</v>
      </c>
    </row>
    <row r="125" spans="1:44">
      <c r="A125" s="1">
        <v>124</v>
      </c>
      <c r="B125" s="1" t="s">
        <v>792</v>
      </c>
      <c r="C125" s="1" t="s">
        <v>22</v>
      </c>
      <c r="D125" s="1">
        <v>5.6637366827072003E-2</v>
      </c>
      <c r="E125" s="1" t="s">
        <v>23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3588.42402608559</v>
      </c>
      <c r="S125" s="1">
        <v>56637.366827072197</v>
      </c>
      <c r="T125" s="61">
        <f>IF(E125="East", IF(C125="Central",('Connecting shares (%)'!$F$3/100*F125+'Connecting shares (%)'!$G$3/100*H125+'Connecting shares (%)'!$H$3/100*J125)/1000000,0),0)</f>
        <v>0</v>
      </c>
      <c r="U125" s="61">
        <f>IF(E125="East", IF(C125="Central",D125*'Connecting shares (%)'!$M$16*(F125+H125+J125)/(F125+H125+J125+L125+N125+P125),0),0)</f>
        <v>0</v>
      </c>
      <c r="V125" s="61">
        <f>IF(E125="East", IF(C125="Decentral",('Connecting shares (%)'!$F$7/100*F125+'Connecting shares (%)'!$G$7/100*H125+'Connecting shares (%)'!$H$7/100*J125)/1000000,0),0)</f>
        <v>0</v>
      </c>
      <c r="W125" s="63">
        <f>IF(E125="East", IF(C125="Decentral",D125*'Connecting shares (%)'!$M$16*(F125+H125+J125)/(F125+H125+J125+L125+N125+P125),0),0)</f>
        <v>0</v>
      </c>
      <c r="X125" s="61">
        <f>IF(E125="East", IF(C125="Central",('Connecting shares (%)'!$F$5/100*L125+'Connecting shares (%)'!$G$5/100*N125+'Connecting shares (%)'!$H$5/100*P125)/1000000,0),0)</f>
        <v>0</v>
      </c>
      <c r="Y125" s="63">
        <f>IF(E125="East", IF(C125="Central",D125*'Connecting shares (%)'!$M$16*(L125+N125+P125)/(F125+H125+J125+L125+N125+P125),0),0)</f>
        <v>0</v>
      </c>
      <c r="Z125" s="1">
        <f>IF(E125="East", IF(C125="Decentral",('Connecting shares (%)'!$F$9/100*L125+'Connecting shares (%)'!$G$9/100*N125+'Connecting shares (%)'!$H$9/100*P125)/1000000,0),0)</f>
        <v>0</v>
      </c>
      <c r="AA125" s="63">
        <f>IF(E125="East", IF(C125="Decentral",D125*'Connecting shares (%)'!$M$16*(L125+N125+P125)/(F125+H125+J125+L125+N125+P125),0),0)</f>
        <v>0</v>
      </c>
      <c r="AB125" s="61">
        <f>IF(E125="West", IF(C125="Central",('Connecting shares (%)'!$F$11/100*F125+'Connecting shares (%)'!$G$11/100*H125+'Connecting shares (%)'!$H$11/100*J125)/1000000,0),0)</f>
        <v>0</v>
      </c>
      <c r="AC125" s="64" t="e">
        <f>IF(E125="west", IF(C125="Central",D125*'Connecting shares (%)'!$M$16*(F125+H125+J125)/(F125+H125+J125+L125+N125+P125),0),0)</f>
        <v>#DIV/0!</v>
      </c>
      <c r="AD125" s="61">
        <f>IF(E125="West", IF(C125="Decentral",('Connecting shares (%)'!$F$15/100*F125+'Connecting shares (%)'!$G$15/100*H125+'Connecting shares (%)'!$H$15/100*J125)/1000000,0),0)</f>
        <v>0</v>
      </c>
      <c r="AE125" s="63">
        <f>IF(E125="west", IF(C125="Decentral",D125*'Connecting shares (%)'!$M$16*(F125+H125+J125)/(F125+H125+J125+L125+N125+P125),0),0)</f>
        <v>0</v>
      </c>
      <c r="AF125" s="61">
        <f>IF(E125="West", IF(C125="Central",('Connecting shares (%)'!$F$13/100*L125+'Connecting shares (%)'!$G$13/100*N125+'Connecting shares (%)'!$H$13/100*P125)/1000000,0),0)</f>
        <v>0</v>
      </c>
      <c r="AG125" s="63" t="e">
        <f>IF(E125="west", IF(C125="Central",D125*'Connecting shares (%)'!$M$16*(L125+N125+P125)/(F125+H125+J125+L125+N125+P125),0),0)</f>
        <v>#DIV/0!</v>
      </c>
      <c r="AH125" s="1">
        <f>IF(E125="West", IF(C125="Decentral",('Connecting shares (%)'!$F$17/100*L125+'Connecting shares (%)'!$G$17/100*N125+'Connecting shares (%)'!$H$17/100*P125)/1000000,0),0)</f>
        <v>0</v>
      </c>
      <c r="AI125" s="63">
        <f>IF(E125="west", IF(C125="Decentral",D125*'Connecting shares (%)'!$M$16*(L125+N125+P125)/(F125+H125+J125+L125+N125+P125),0),0)</f>
        <v>0</v>
      </c>
      <c r="AK125" s="1">
        <f t="shared" si="8"/>
        <v>0</v>
      </c>
      <c r="AL125" s="1">
        <f t="shared" si="9"/>
        <v>0</v>
      </c>
      <c r="AM125" s="1">
        <f t="shared" si="10"/>
        <v>0</v>
      </c>
      <c r="AN125" s="1">
        <f t="shared" si="11"/>
        <v>0</v>
      </c>
      <c r="AO125" s="1">
        <f t="shared" si="12"/>
        <v>0</v>
      </c>
      <c r="AP125" s="1" t="e">
        <f t="shared" si="13"/>
        <v>#DIV/0!</v>
      </c>
      <c r="AQ125" s="1">
        <f t="shared" si="14"/>
        <v>0</v>
      </c>
      <c r="AR125" s="1">
        <f t="shared" si="15"/>
        <v>0</v>
      </c>
    </row>
    <row r="126" spans="1:44">
      <c r="A126" s="1">
        <v>125</v>
      </c>
      <c r="B126" s="1" t="s">
        <v>438</v>
      </c>
      <c r="C126" s="1" t="s">
        <v>22</v>
      </c>
      <c r="D126" s="1">
        <v>7.8349473328872002E-2</v>
      </c>
      <c r="E126" s="1" t="s">
        <v>23</v>
      </c>
      <c r="F126" s="1">
        <v>54050.58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4428.1192766413196</v>
      </c>
      <c r="S126" s="1">
        <v>78349.473328871594</v>
      </c>
      <c r="T126" s="61">
        <f>IF(E126="East", IF(C126="Central",('Connecting shares (%)'!$F$3/100*F126+'Connecting shares (%)'!$G$3/100*H126+'Connecting shares (%)'!$H$3/100*J126)/1000000,0),0)</f>
        <v>0</v>
      </c>
      <c r="U126" s="61">
        <f>IF(E126="East", IF(C126="Central",D126*'Connecting shares (%)'!$M$16*(F126+H126+J126)/(F126+H126+J126+L126+N126+P126),0),0)</f>
        <v>0</v>
      </c>
      <c r="V126" s="61">
        <f>IF(E126="East", IF(C126="Decentral",('Connecting shares (%)'!$F$7/100*F126+'Connecting shares (%)'!$G$7/100*H126+'Connecting shares (%)'!$H$7/100*J126)/1000000,0),0)</f>
        <v>0</v>
      </c>
      <c r="W126" s="63">
        <f>IF(E126="East", IF(C126="Decentral",D126*'Connecting shares (%)'!$M$16*(F126+H126+J126)/(F126+H126+J126+L126+N126+P126),0),0)</f>
        <v>0</v>
      </c>
      <c r="X126" s="61">
        <f>IF(E126="East", IF(C126="Central",('Connecting shares (%)'!$F$5/100*L126+'Connecting shares (%)'!$G$5/100*N126+'Connecting shares (%)'!$H$5/100*P126)/1000000,0),0)</f>
        <v>0</v>
      </c>
      <c r="Y126" s="63">
        <f>IF(E126="East", IF(C126="Central",D126*'Connecting shares (%)'!$M$16*(L126+N126+P126)/(F126+H126+J126+L126+N126+P126),0),0)</f>
        <v>0</v>
      </c>
      <c r="Z126" s="1">
        <f>IF(E126="East", IF(C126="Decentral",('Connecting shares (%)'!$F$9/100*L126+'Connecting shares (%)'!$G$9/100*N126+'Connecting shares (%)'!$H$9/100*P126)/1000000,0),0)</f>
        <v>0</v>
      </c>
      <c r="AA126" s="63">
        <f>IF(E126="East", IF(C126="Decentral",D126*'Connecting shares (%)'!$M$16*(L126+N126+P126)/(F126+H126+J126+L126+N126+P126),0),0)</f>
        <v>0</v>
      </c>
      <c r="AB126" s="61">
        <f>IF(E126="West", IF(C126="Central",('Connecting shares (%)'!$F$11/100*F126+'Connecting shares (%)'!$G$11/100*H126+'Connecting shares (%)'!$H$11/100*J126)/1000000,0),0)</f>
        <v>5.4050580000000001E-2</v>
      </c>
      <c r="AC126" s="64">
        <f>IF(E126="west", IF(C126="Central",D126*'Connecting shares (%)'!$M$16*(F126+H126+J126)/(F126+H126+J126+L126+N126+P126),0),0)</f>
        <v>1.5669894665774402</v>
      </c>
      <c r="AD126" s="61">
        <f>IF(E126="West", IF(C126="Decentral",('Connecting shares (%)'!$F$15/100*F126+'Connecting shares (%)'!$G$15/100*H126+'Connecting shares (%)'!$H$15/100*J126)/1000000,0),0)</f>
        <v>0</v>
      </c>
      <c r="AE126" s="63">
        <f>IF(E126="west", IF(C126="Decentral",D126*'Connecting shares (%)'!$M$16*(F126+H126+J126)/(F126+H126+J126+L126+N126+P126),0),0)</f>
        <v>0</v>
      </c>
      <c r="AF126" s="61">
        <f>IF(E126="West", IF(C126="Central",('Connecting shares (%)'!$F$13/100*L126+'Connecting shares (%)'!$G$13/100*N126+'Connecting shares (%)'!$H$13/100*P126)/1000000,0),0)</f>
        <v>0</v>
      </c>
      <c r="AG126" s="63">
        <f>IF(E126="west", IF(C126="Central",D126*'Connecting shares (%)'!$M$16*(L126+N126+P126)/(F126+H126+J126+L126+N126+P126),0),0)</f>
        <v>0</v>
      </c>
      <c r="AH126" s="1">
        <f>IF(E126="West", IF(C126="Decentral",('Connecting shares (%)'!$F$17/100*L126+'Connecting shares (%)'!$G$17/100*N126+'Connecting shares (%)'!$H$17/100*P126)/1000000,0),0)</f>
        <v>0</v>
      </c>
      <c r="AI126" s="63">
        <f>IF(E126="west", IF(C126="Decentral",D126*'Connecting shares (%)'!$M$16*(L126+N126+P126)/(F126+H126+J126+L126+N126+P126),0),0)</f>
        <v>0</v>
      </c>
      <c r="AK126" s="1">
        <f t="shared" si="8"/>
        <v>0</v>
      </c>
      <c r="AL126" s="1">
        <f t="shared" si="9"/>
        <v>0</v>
      </c>
      <c r="AM126" s="1">
        <f t="shared" si="10"/>
        <v>0</v>
      </c>
      <c r="AN126" s="1">
        <f t="shared" si="11"/>
        <v>0</v>
      </c>
      <c r="AO126" s="1">
        <f t="shared" si="12"/>
        <v>5.4050580000000001E-2</v>
      </c>
      <c r="AP126" s="1">
        <f t="shared" si="13"/>
        <v>1.5669894665774402</v>
      </c>
      <c r="AQ126" s="1">
        <f t="shared" si="14"/>
        <v>0</v>
      </c>
      <c r="AR126" s="1">
        <f t="shared" si="15"/>
        <v>0</v>
      </c>
    </row>
    <row r="127" spans="1:44">
      <c r="A127" s="1">
        <v>126</v>
      </c>
      <c r="B127" s="1" t="s">
        <v>191</v>
      </c>
      <c r="C127" s="1" t="s">
        <v>21</v>
      </c>
      <c r="D127" s="1">
        <v>0.128837728845766</v>
      </c>
      <c r="E127" s="1" t="s">
        <v>24</v>
      </c>
      <c r="F127" s="1">
        <v>188079.78</v>
      </c>
      <c r="G127" s="1">
        <v>8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5878.5380354340004</v>
      </c>
      <c r="S127" s="1">
        <v>128837.728845765</v>
      </c>
      <c r="T127" s="61">
        <f>IF(E127="East", IF(C127="Central",('Connecting shares (%)'!$F$3/100*F127+'Connecting shares (%)'!$G$3/100*H127+'Connecting shares (%)'!$H$3/100*J127)/1000000,0),0)</f>
        <v>0</v>
      </c>
      <c r="U127" s="61">
        <f>IF(E127="East", IF(C127="Central",D127*'Connecting shares (%)'!$M$16*(F127+H127+J127)/(F127+H127+J127+L127+N127+P127),0),0)</f>
        <v>0</v>
      </c>
      <c r="V127" s="61">
        <f>IF(E127="East", IF(C127="Decentral",('Connecting shares (%)'!$F$7/100*F127+'Connecting shares (%)'!$G$7/100*H127+'Connecting shares (%)'!$H$7/100*J127)/1000000,0),0)</f>
        <v>0.18807978</v>
      </c>
      <c r="W127" s="63">
        <f>IF(E127="East", IF(C127="Decentral",D127*'Connecting shares (%)'!$M$16*(F127+H127+J127)/(F127+H127+J127+L127+N127+P127),0),0)</f>
        <v>2.5767545769153202</v>
      </c>
      <c r="X127" s="61">
        <f>IF(E127="East", IF(C127="Central",('Connecting shares (%)'!$F$5/100*L127+'Connecting shares (%)'!$G$5/100*N127+'Connecting shares (%)'!$H$5/100*P127)/1000000,0),0)</f>
        <v>0</v>
      </c>
      <c r="Y127" s="63">
        <f>IF(E127="East", IF(C127="Central",D127*'Connecting shares (%)'!$M$16*(L127+N127+P127)/(F127+H127+J127+L127+N127+P127),0),0)</f>
        <v>0</v>
      </c>
      <c r="Z127" s="1">
        <f>IF(E127="East", IF(C127="Decentral",('Connecting shares (%)'!$F$9/100*L127+'Connecting shares (%)'!$G$9/100*N127+'Connecting shares (%)'!$H$9/100*P127)/1000000,0),0)</f>
        <v>0</v>
      </c>
      <c r="AA127" s="63">
        <f>IF(E127="East", IF(C127="Decentral",D127*'Connecting shares (%)'!$M$16*(L127+N127+P127)/(F127+H127+J127+L127+N127+P127),0),0)</f>
        <v>0</v>
      </c>
      <c r="AB127" s="61">
        <f>IF(E127="West", IF(C127="Central",('Connecting shares (%)'!$F$11/100*F127+'Connecting shares (%)'!$G$11/100*H127+'Connecting shares (%)'!$H$11/100*J127)/1000000,0),0)</f>
        <v>0</v>
      </c>
      <c r="AC127" s="64">
        <f>IF(E127="west", IF(C127="Central",D127*'Connecting shares (%)'!$M$16*(F127+H127+J127)/(F127+H127+J127+L127+N127+P127),0),0)</f>
        <v>0</v>
      </c>
      <c r="AD127" s="61">
        <f>IF(E127="West", IF(C127="Decentral",('Connecting shares (%)'!$F$15/100*F127+'Connecting shares (%)'!$G$15/100*H127+'Connecting shares (%)'!$H$15/100*J127)/1000000,0),0)</f>
        <v>0</v>
      </c>
      <c r="AE127" s="63">
        <f>IF(E127="west", IF(C127="Decentral",D127*'Connecting shares (%)'!$M$16*(F127+H127+J127)/(F127+H127+J127+L127+N127+P127),0),0)</f>
        <v>0</v>
      </c>
      <c r="AF127" s="61">
        <f>IF(E127="West", IF(C127="Central",('Connecting shares (%)'!$F$13/100*L127+'Connecting shares (%)'!$G$13/100*N127+'Connecting shares (%)'!$H$13/100*P127)/1000000,0),0)</f>
        <v>0</v>
      </c>
      <c r="AG127" s="63">
        <f>IF(E127="west", IF(C127="Central",D127*'Connecting shares (%)'!$M$16*(L127+N127+P127)/(F127+H127+J127+L127+N127+P127),0),0)</f>
        <v>0</v>
      </c>
      <c r="AH127" s="1">
        <f>IF(E127="West", IF(C127="Decentral",('Connecting shares (%)'!$F$17/100*L127+'Connecting shares (%)'!$G$17/100*N127+'Connecting shares (%)'!$H$17/100*P127)/1000000,0),0)</f>
        <v>0</v>
      </c>
      <c r="AI127" s="63">
        <f>IF(E127="west", IF(C127="Decentral",D127*'Connecting shares (%)'!$M$16*(L127+N127+P127)/(F127+H127+J127+L127+N127+P127),0),0)</f>
        <v>0</v>
      </c>
      <c r="AK127" s="1">
        <f t="shared" si="8"/>
        <v>0</v>
      </c>
      <c r="AL127" s="1">
        <f t="shared" si="9"/>
        <v>0</v>
      </c>
      <c r="AM127" s="1">
        <f t="shared" si="10"/>
        <v>0.18807978</v>
      </c>
      <c r="AN127" s="1">
        <f t="shared" si="11"/>
        <v>2.5767545769153202</v>
      </c>
      <c r="AO127" s="1">
        <f t="shared" si="12"/>
        <v>0</v>
      </c>
      <c r="AP127" s="1">
        <f t="shared" si="13"/>
        <v>0</v>
      </c>
      <c r="AQ127" s="1">
        <f t="shared" si="14"/>
        <v>0</v>
      </c>
      <c r="AR127" s="1">
        <f t="shared" si="15"/>
        <v>0</v>
      </c>
    </row>
    <row r="128" spans="1:44">
      <c r="A128" s="1">
        <v>127</v>
      </c>
      <c r="B128" s="1" t="s">
        <v>703</v>
      </c>
      <c r="C128" s="1" t="s">
        <v>21</v>
      </c>
      <c r="D128" s="1">
        <v>5.3434948272567E-2</v>
      </c>
      <c r="E128" s="1" t="s">
        <v>23</v>
      </c>
      <c r="F128" s="1">
        <v>51139.94</v>
      </c>
      <c r="G128" s="1">
        <v>3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2294.3067872819802</v>
      </c>
      <c r="S128" s="1">
        <v>53434.948272567402</v>
      </c>
      <c r="T128" s="61">
        <f>IF(E128="East", IF(C128="Central",('Connecting shares (%)'!$F$3/100*F128+'Connecting shares (%)'!$G$3/100*H128+'Connecting shares (%)'!$H$3/100*J128)/1000000,0),0)</f>
        <v>0</v>
      </c>
      <c r="U128" s="61">
        <f>IF(E128="East", IF(C128="Central",D128*'Connecting shares (%)'!$M$16*(F128+H128+J128)/(F128+H128+J128+L128+N128+P128),0),0)</f>
        <v>0</v>
      </c>
      <c r="V128" s="61">
        <f>IF(E128="East", IF(C128="Decentral",('Connecting shares (%)'!$F$7/100*F128+'Connecting shares (%)'!$G$7/100*H128+'Connecting shares (%)'!$H$7/100*J128)/1000000,0),0)</f>
        <v>0</v>
      </c>
      <c r="W128" s="63">
        <f>IF(E128="East", IF(C128="Decentral",D128*'Connecting shares (%)'!$M$16*(F128+H128+J128)/(F128+H128+J128+L128+N128+P128),0),0)</f>
        <v>0</v>
      </c>
      <c r="X128" s="61">
        <f>IF(E128="East", IF(C128="Central",('Connecting shares (%)'!$F$5/100*L128+'Connecting shares (%)'!$G$5/100*N128+'Connecting shares (%)'!$H$5/100*P128)/1000000,0),0)</f>
        <v>0</v>
      </c>
      <c r="Y128" s="63">
        <f>IF(E128="East", IF(C128="Central",D128*'Connecting shares (%)'!$M$16*(L128+N128+P128)/(F128+H128+J128+L128+N128+P128),0),0)</f>
        <v>0</v>
      </c>
      <c r="Z128" s="1">
        <f>IF(E128="East", IF(C128="Decentral",('Connecting shares (%)'!$F$9/100*L128+'Connecting shares (%)'!$G$9/100*N128+'Connecting shares (%)'!$H$9/100*P128)/1000000,0),0)</f>
        <v>0</v>
      </c>
      <c r="AA128" s="63">
        <f>IF(E128="East", IF(C128="Decentral",D128*'Connecting shares (%)'!$M$16*(L128+N128+P128)/(F128+H128+J128+L128+N128+P128),0),0)</f>
        <v>0</v>
      </c>
      <c r="AB128" s="61">
        <f>IF(E128="West", IF(C128="Central",('Connecting shares (%)'!$F$11/100*F128+'Connecting shares (%)'!$G$11/100*H128+'Connecting shares (%)'!$H$11/100*J128)/1000000,0),0)</f>
        <v>0</v>
      </c>
      <c r="AC128" s="64">
        <f>IF(E128="west", IF(C128="Central",D128*'Connecting shares (%)'!$M$16*(F128+H128+J128)/(F128+H128+J128+L128+N128+P128),0),0)</f>
        <v>0</v>
      </c>
      <c r="AD128" s="61">
        <f>IF(E128="West", IF(C128="Decentral",('Connecting shares (%)'!$F$15/100*F128+'Connecting shares (%)'!$G$15/100*H128+'Connecting shares (%)'!$H$15/100*J128)/1000000,0),0)</f>
        <v>5.1139940000000002E-2</v>
      </c>
      <c r="AE128" s="63">
        <f>IF(E128="west", IF(C128="Decentral",D128*'Connecting shares (%)'!$M$16*(F128+H128+J128)/(F128+H128+J128+L128+N128+P128),0),0)</f>
        <v>1.0686989654513399</v>
      </c>
      <c r="AF128" s="61">
        <f>IF(E128="West", IF(C128="Central",('Connecting shares (%)'!$F$13/100*L128+'Connecting shares (%)'!$G$13/100*N128+'Connecting shares (%)'!$H$13/100*P128)/1000000,0),0)</f>
        <v>0</v>
      </c>
      <c r="AG128" s="63">
        <f>IF(E128="west", IF(C128="Central",D128*'Connecting shares (%)'!$M$16*(L128+N128+P128)/(F128+H128+J128+L128+N128+P128),0),0)</f>
        <v>0</v>
      </c>
      <c r="AH128" s="1">
        <f>IF(E128="West", IF(C128="Decentral",('Connecting shares (%)'!$F$17/100*L128+'Connecting shares (%)'!$G$17/100*N128+'Connecting shares (%)'!$H$17/100*P128)/1000000,0),0)</f>
        <v>0</v>
      </c>
      <c r="AI128" s="63">
        <f>IF(E128="west", IF(C128="Decentral",D128*'Connecting shares (%)'!$M$16*(L128+N128+P128)/(F128+H128+J128+L128+N128+P128),0),0)</f>
        <v>0</v>
      </c>
      <c r="AK128" s="1">
        <f t="shared" si="8"/>
        <v>0</v>
      </c>
      <c r="AL128" s="1">
        <f t="shared" si="9"/>
        <v>0</v>
      </c>
      <c r="AM128" s="1">
        <f t="shared" si="10"/>
        <v>0</v>
      </c>
      <c r="AN128" s="1">
        <f t="shared" si="11"/>
        <v>0</v>
      </c>
      <c r="AO128" s="1">
        <f t="shared" si="12"/>
        <v>0</v>
      </c>
      <c r="AP128" s="1">
        <f t="shared" si="13"/>
        <v>0</v>
      </c>
      <c r="AQ128" s="1">
        <f t="shared" si="14"/>
        <v>5.1139940000000002E-2</v>
      </c>
      <c r="AR128" s="1">
        <f t="shared" si="15"/>
        <v>1.0686989654513399</v>
      </c>
    </row>
    <row r="129" spans="1:44">
      <c r="A129" s="1">
        <v>128</v>
      </c>
      <c r="B129" s="1" t="s">
        <v>441</v>
      </c>
      <c r="C129" s="1" t="s">
        <v>22</v>
      </c>
      <c r="D129" s="1">
        <v>0.15615875797081799</v>
      </c>
      <c r="E129" s="1" t="s">
        <v>23</v>
      </c>
      <c r="F129" s="1">
        <v>112714.75</v>
      </c>
      <c r="G129" s="1">
        <v>6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5850.0763571159496</v>
      </c>
      <c r="S129" s="1">
        <v>156158.757970818</v>
      </c>
      <c r="T129" s="61">
        <f>IF(E129="East", IF(C129="Central",('Connecting shares (%)'!$F$3/100*F129+'Connecting shares (%)'!$G$3/100*H129+'Connecting shares (%)'!$H$3/100*J129)/1000000,0),0)</f>
        <v>0</v>
      </c>
      <c r="U129" s="61">
        <f>IF(E129="East", IF(C129="Central",D129*'Connecting shares (%)'!$M$16*(F129+H129+J129)/(F129+H129+J129+L129+N129+P129),0),0)</f>
        <v>0</v>
      </c>
      <c r="V129" s="61">
        <f>IF(E129="East", IF(C129="Decentral",('Connecting shares (%)'!$F$7/100*F129+'Connecting shares (%)'!$G$7/100*H129+'Connecting shares (%)'!$H$7/100*J129)/1000000,0),0)</f>
        <v>0</v>
      </c>
      <c r="W129" s="63">
        <f>IF(E129="East", IF(C129="Decentral",D129*'Connecting shares (%)'!$M$16*(F129+H129+J129)/(F129+H129+J129+L129+N129+P129),0),0)</f>
        <v>0</v>
      </c>
      <c r="X129" s="61">
        <f>IF(E129="East", IF(C129="Central",('Connecting shares (%)'!$F$5/100*L129+'Connecting shares (%)'!$G$5/100*N129+'Connecting shares (%)'!$H$5/100*P129)/1000000,0),0)</f>
        <v>0</v>
      </c>
      <c r="Y129" s="63">
        <f>IF(E129="East", IF(C129="Central",D129*'Connecting shares (%)'!$M$16*(L129+N129+P129)/(F129+H129+J129+L129+N129+P129),0),0)</f>
        <v>0</v>
      </c>
      <c r="Z129" s="1">
        <f>IF(E129="East", IF(C129="Decentral",('Connecting shares (%)'!$F$9/100*L129+'Connecting shares (%)'!$G$9/100*N129+'Connecting shares (%)'!$H$9/100*P129)/1000000,0),0)</f>
        <v>0</v>
      </c>
      <c r="AA129" s="63">
        <f>IF(E129="East", IF(C129="Decentral",D129*'Connecting shares (%)'!$M$16*(L129+N129+P129)/(F129+H129+J129+L129+N129+P129),0),0)</f>
        <v>0</v>
      </c>
      <c r="AB129" s="61">
        <f>IF(E129="West", IF(C129="Central",('Connecting shares (%)'!$F$11/100*F129+'Connecting shares (%)'!$G$11/100*H129+'Connecting shares (%)'!$H$11/100*J129)/1000000,0),0)</f>
        <v>0.11271475</v>
      </c>
      <c r="AC129" s="64">
        <f>IF(E129="west", IF(C129="Central",D129*'Connecting shares (%)'!$M$16*(F129+H129+J129)/(F129+H129+J129+L129+N129+P129),0),0)</f>
        <v>3.1231751594163599</v>
      </c>
      <c r="AD129" s="61">
        <f>IF(E129="West", IF(C129="Decentral",('Connecting shares (%)'!$F$15/100*F129+'Connecting shares (%)'!$G$15/100*H129+'Connecting shares (%)'!$H$15/100*J129)/1000000,0),0)</f>
        <v>0</v>
      </c>
      <c r="AE129" s="63">
        <f>IF(E129="west", IF(C129="Decentral",D129*'Connecting shares (%)'!$M$16*(F129+H129+J129)/(F129+H129+J129+L129+N129+P129),0),0)</f>
        <v>0</v>
      </c>
      <c r="AF129" s="61">
        <f>IF(E129="West", IF(C129="Central",('Connecting shares (%)'!$F$13/100*L129+'Connecting shares (%)'!$G$13/100*N129+'Connecting shares (%)'!$H$13/100*P129)/1000000,0),0)</f>
        <v>0</v>
      </c>
      <c r="AG129" s="63">
        <f>IF(E129="west", IF(C129="Central",D129*'Connecting shares (%)'!$M$16*(L129+N129+P129)/(F129+H129+J129+L129+N129+P129),0),0)</f>
        <v>0</v>
      </c>
      <c r="AH129" s="1">
        <f>IF(E129="West", IF(C129="Decentral",('Connecting shares (%)'!$F$17/100*L129+'Connecting shares (%)'!$G$17/100*N129+'Connecting shares (%)'!$H$17/100*P129)/1000000,0),0)</f>
        <v>0</v>
      </c>
      <c r="AI129" s="63">
        <f>IF(E129="west", IF(C129="Decentral",D129*'Connecting shares (%)'!$M$16*(L129+N129+P129)/(F129+H129+J129+L129+N129+P129),0),0)</f>
        <v>0</v>
      </c>
      <c r="AK129" s="1">
        <f t="shared" si="8"/>
        <v>0</v>
      </c>
      <c r="AL129" s="1">
        <f t="shared" si="9"/>
        <v>0</v>
      </c>
      <c r="AM129" s="1">
        <f t="shared" si="10"/>
        <v>0</v>
      </c>
      <c r="AN129" s="1">
        <f t="shared" si="11"/>
        <v>0</v>
      </c>
      <c r="AO129" s="1">
        <f t="shared" si="12"/>
        <v>0.11271475</v>
      </c>
      <c r="AP129" s="1">
        <f t="shared" si="13"/>
        <v>3.1231751594163599</v>
      </c>
      <c r="AQ129" s="1">
        <f t="shared" si="14"/>
        <v>0</v>
      </c>
      <c r="AR129" s="1">
        <f t="shared" si="15"/>
        <v>0</v>
      </c>
    </row>
    <row r="130" spans="1:44">
      <c r="A130" s="1">
        <v>129</v>
      </c>
      <c r="B130" s="1" t="s">
        <v>551</v>
      </c>
      <c r="C130" s="1" t="s">
        <v>22</v>
      </c>
      <c r="D130" s="1">
        <v>5.1767880704859E-2</v>
      </c>
      <c r="E130" s="1" t="s">
        <v>23</v>
      </c>
      <c r="F130" s="1">
        <v>135726.72999999899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3189.9193903885798</v>
      </c>
      <c r="S130" s="1">
        <v>51767.880704858697</v>
      </c>
      <c r="T130" s="61">
        <f>IF(E130="East", IF(C130="Central",('Connecting shares (%)'!$F$3/100*F130+'Connecting shares (%)'!$G$3/100*H130+'Connecting shares (%)'!$H$3/100*J130)/1000000,0),0)</f>
        <v>0</v>
      </c>
      <c r="U130" s="61">
        <f>IF(E130="East", IF(C130="Central",D130*'Connecting shares (%)'!$M$16*(F130+H130+J130)/(F130+H130+J130+L130+N130+P130),0),0)</f>
        <v>0</v>
      </c>
      <c r="V130" s="61">
        <f>IF(E130="East", IF(C130="Decentral",('Connecting shares (%)'!$F$7/100*F130+'Connecting shares (%)'!$G$7/100*H130+'Connecting shares (%)'!$H$7/100*J130)/1000000,0),0)</f>
        <v>0</v>
      </c>
      <c r="W130" s="63">
        <f>IF(E130="East", IF(C130="Decentral",D130*'Connecting shares (%)'!$M$16*(F130+H130+J130)/(F130+H130+J130+L130+N130+P130),0),0)</f>
        <v>0</v>
      </c>
      <c r="X130" s="61">
        <f>IF(E130="East", IF(C130="Central",('Connecting shares (%)'!$F$5/100*L130+'Connecting shares (%)'!$G$5/100*N130+'Connecting shares (%)'!$H$5/100*P130)/1000000,0),0)</f>
        <v>0</v>
      </c>
      <c r="Y130" s="63">
        <f>IF(E130="East", IF(C130="Central",D130*'Connecting shares (%)'!$M$16*(L130+N130+P130)/(F130+H130+J130+L130+N130+P130),0),0)</f>
        <v>0</v>
      </c>
      <c r="Z130" s="1">
        <f>IF(E130="East", IF(C130="Decentral",('Connecting shares (%)'!$F$9/100*L130+'Connecting shares (%)'!$G$9/100*N130+'Connecting shares (%)'!$H$9/100*P130)/1000000,0),0)</f>
        <v>0</v>
      </c>
      <c r="AA130" s="63">
        <f>IF(E130="East", IF(C130="Decentral",D130*'Connecting shares (%)'!$M$16*(L130+N130+P130)/(F130+H130+J130+L130+N130+P130),0),0)</f>
        <v>0</v>
      </c>
      <c r="AB130" s="61">
        <f>IF(E130="West", IF(C130="Central",('Connecting shares (%)'!$F$11/100*F130+'Connecting shares (%)'!$G$11/100*H130+'Connecting shares (%)'!$H$11/100*J130)/1000000,0),0)</f>
        <v>0.13572672999999899</v>
      </c>
      <c r="AC130" s="64">
        <f>IF(E130="west", IF(C130="Central",D130*'Connecting shares (%)'!$M$16*(F130+H130+J130)/(F130+H130+J130+L130+N130+P130),0),0)</f>
        <v>1.0353576140971801</v>
      </c>
      <c r="AD130" s="61">
        <f>IF(E130="West", IF(C130="Decentral",('Connecting shares (%)'!$F$15/100*F130+'Connecting shares (%)'!$G$15/100*H130+'Connecting shares (%)'!$H$15/100*J130)/1000000,0),0)</f>
        <v>0</v>
      </c>
      <c r="AE130" s="63">
        <f>IF(E130="west", IF(C130="Decentral",D130*'Connecting shares (%)'!$M$16*(F130+H130+J130)/(F130+H130+J130+L130+N130+P130),0),0)</f>
        <v>0</v>
      </c>
      <c r="AF130" s="61">
        <f>IF(E130="West", IF(C130="Central",('Connecting shares (%)'!$F$13/100*L130+'Connecting shares (%)'!$G$13/100*N130+'Connecting shares (%)'!$H$13/100*P130)/1000000,0),0)</f>
        <v>0</v>
      </c>
      <c r="AG130" s="63">
        <f>IF(E130="west", IF(C130="Central",D130*'Connecting shares (%)'!$M$16*(L130+N130+P130)/(F130+H130+J130+L130+N130+P130),0),0)</f>
        <v>0</v>
      </c>
      <c r="AH130" s="1">
        <f>IF(E130="West", IF(C130="Decentral",('Connecting shares (%)'!$F$17/100*L130+'Connecting shares (%)'!$G$17/100*N130+'Connecting shares (%)'!$H$17/100*P130)/1000000,0),0)</f>
        <v>0</v>
      </c>
      <c r="AI130" s="63">
        <f>IF(E130="west", IF(C130="Decentral",D130*'Connecting shares (%)'!$M$16*(L130+N130+P130)/(F130+H130+J130+L130+N130+P130),0),0)</f>
        <v>0</v>
      </c>
      <c r="AK130" s="1">
        <f t="shared" ref="AK130:AK193" si="16">T130+X130</f>
        <v>0</v>
      </c>
      <c r="AL130" s="1">
        <f t="shared" ref="AL130:AL193" si="17">U130+Y130</f>
        <v>0</v>
      </c>
      <c r="AM130" s="1">
        <f t="shared" ref="AM130:AM193" si="18">V130+Z130</f>
        <v>0</v>
      </c>
      <c r="AN130" s="1">
        <f t="shared" ref="AN130:AN193" si="19">W130+AA130</f>
        <v>0</v>
      </c>
      <c r="AO130" s="1">
        <f t="shared" ref="AO130:AO193" si="20">AF130+AB130</f>
        <v>0.13572672999999899</v>
      </c>
      <c r="AP130" s="1">
        <f t="shared" ref="AP130:AP193" si="21">AG130+AC130</f>
        <v>1.0353576140971801</v>
      </c>
      <c r="AQ130" s="1">
        <f t="shared" ref="AQ130:AQ193" si="22">AH130+AD130</f>
        <v>0</v>
      </c>
      <c r="AR130" s="1">
        <f t="shared" ref="AR130:AR193" si="23">AI130+AE130</f>
        <v>0</v>
      </c>
    </row>
    <row r="131" spans="1:44">
      <c r="A131" s="1">
        <v>130</v>
      </c>
      <c r="B131" s="1" t="s">
        <v>147</v>
      </c>
      <c r="C131" s="1" t="s">
        <v>21</v>
      </c>
      <c r="D131" s="1">
        <v>4.1442170353836003E-2</v>
      </c>
      <c r="E131" s="1" t="s">
        <v>24</v>
      </c>
      <c r="F131" s="1">
        <v>59375.799999999901</v>
      </c>
      <c r="G131" s="1">
        <v>6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3466.68546096104</v>
      </c>
      <c r="S131" s="1">
        <v>41442.170353836402</v>
      </c>
      <c r="T131" s="61">
        <f>IF(E131="East", IF(C131="Central",('Connecting shares (%)'!$F$3/100*F131+'Connecting shares (%)'!$G$3/100*H131+'Connecting shares (%)'!$H$3/100*J131)/1000000,0),0)</f>
        <v>0</v>
      </c>
      <c r="U131" s="61">
        <f>IF(E131="East", IF(C131="Central",D131*'Connecting shares (%)'!$M$16*(F131+H131+J131)/(F131+H131+J131+L131+N131+P131),0),0)</f>
        <v>0</v>
      </c>
      <c r="V131" s="61">
        <f>IF(E131="East", IF(C131="Decentral",('Connecting shares (%)'!$F$7/100*F131+'Connecting shares (%)'!$G$7/100*H131+'Connecting shares (%)'!$H$7/100*J131)/1000000,0),0)</f>
        <v>5.9375799999999902E-2</v>
      </c>
      <c r="W131" s="63">
        <f>IF(E131="East", IF(C131="Decentral",D131*'Connecting shares (%)'!$M$16*(F131+H131+J131)/(F131+H131+J131+L131+N131+P131),0),0)</f>
        <v>0.82884340707672011</v>
      </c>
      <c r="X131" s="61">
        <f>IF(E131="East", IF(C131="Central",('Connecting shares (%)'!$F$5/100*L131+'Connecting shares (%)'!$G$5/100*N131+'Connecting shares (%)'!$H$5/100*P131)/1000000,0),0)</f>
        <v>0</v>
      </c>
      <c r="Y131" s="63">
        <f>IF(E131="East", IF(C131="Central",D131*'Connecting shares (%)'!$M$16*(L131+N131+P131)/(F131+H131+J131+L131+N131+P131),0),0)</f>
        <v>0</v>
      </c>
      <c r="Z131" s="1">
        <f>IF(E131="East", IF(C131="Decentral",('Connecting shares (%)'!$F$9/100*L131+'Connecting shares (%)'!$G$9/100*N131+'Connecting shares (%)'!$H$9/100*P131)/1000000,0),0)</f>
        <v>0</v>
      </c>
      <c r="AA131" s="63">
        <f>IF(E131="East", IF(C131="Decentral",D131*'Connecting shares (%)'!$M$16*(L131+N131+P131)/(F131+H131+J131+L131+N131+P131),0),0)</f>
        <v>0</v>
      </c>
      <c r="AB131" s="61">
        <f>IF(E131="West", IF(C131="Central",('Connecting shares (%)'!$F$11/100*F131+'Connecting shares (%)'!$G$11/100*H131+'Connecting shares (%)'!$H$11/100*J131)/1000000,0),0)</f>
        <v>0</v>
      </c>
      <c r="AC131" s="64">
        <f>IF(E131="west", IF(C131="Central",D131*'Connecting shares (%)'!$M$16*(F131+H131+J131)/(F131+H131+J131+L131+N131+P131),0),0)</f>
        <v>0</v>
      </c>
      <c r="AD131" s="61">
        <f>IF(E131="West", IF(C131="Decentral",('Connecting shares (%)'!$F$15/100*F131+'Connecting shares (%)'!$G$15/100*H131+'Connecting shares (%)'!$H$15/100*J131)/1000000,0),0)</f>
        <v>0</v>
      </c>
      <c r="AE131" s="63">
        <f>IF(E131="west", IF(C131="Decentral",D131*'Connecting shares (%)'!$M$16*(F131+H131+J131)/(F131+H131+J131+L131+N131+P131),0),0)</f>
        <v>0</v>
      </c>
      <c r="AF131" s="61">
        <f>IF(E131="West", IF(C131="Central",('Connecting shares (%)'!$F$13/100*L131+'Connecting shares (%)'!$G$13/100*N131+'Connecting shares (%)'!$H$13/100*P131)/1000000,0),0)</f>
        <v>0</v>
      </c>
      <c r="AG131" s="63">
        <f>IF(E131="west", IF(C131="Central",D131*'Connecting shares (%)'!$M$16*(L131+N131+P131)/(F131+H131+J131+L131+N131+P131),0),0)</f>
        <v>0</v>
      </c>
      <c r="AH131" s="1">
        <f>IF(E131="West", IF(C131="Decentral",('Connecting shares (%)'!$F$17/100*L131+'Connecting shares (%)'!$G$17/100*N131+'Connecting shares (%)'!$H$17/100*P131)/1000000,0),0)</f>
        <v>0</v>
      </c>
      <c r="AI131" s="63">
        <f>IF(E131="west", IF(C131="Decentral",D131*'Connecting shares (%)'!$M$16*(L131+N131+P131)/(F131+H131+J131+L131+N131+P131),0),0)</f>
        <v>0</v>
      </c>
      <c r="AK131" s="1">
        <f t="shared" si="16"/>
        <v>0</v>
      </c>
      <c r="AL131" s="1">
        <f t="shared" si="17"/>
        <v>0</v>
      </c>
      <c r="AM131" s="1">
        <f t="shared" si="18"/>
        <v>5.9375799999999902E-2</v>
      </c>
      <c r="AN131" s="1">
        <f t="shared" si="19"/>
        <v>0.82884340707672011</v>
      </c>
      <c r="AO131" s="1">
        <f t="shared" si="20"/>
        <v>0</v>
      </c>
      <c r="AP131" s="1">
        <f t="shared" si="21"/>
        <v>0</v>
      </c>
      <c r="AQ131" s="1">
        <f t="shared" si="22"/>
        <v>0</v>
      </c>
      <c r="AR131" s="1">
        <f t="shared" si="23"/>
        <v>0</v>
      </c>
    </row>
    <row r="132" spans="1:44">
      <c r="A132" s="1">
        <v>131</v>
      </c>
      <c r="B132" s="1" t="s">
        <v>766</v>
      </c>
      <c r="C132" s="1" t="s">
        <v>22</v>
      </c>
      <c r="D132" s="1">
        <v>6.7463000323326E-2</v>
      </c>
      <c r="E132" s="1" t="s">
        <v>23</v>
      </c>
      <c r="F132" s="1">
        <v>102739.069999999</v>
      </c>
      <c r="G132" s="1">
        <v>5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4133.4267068539002</v>
      </c>
      <c r="S132" s="1">
        <v>67463.000323325905</v>
      </c>
      <c r="T132" s="61">
        <f>IF(E132="East", IF(C132="Central",('Connecting shares (%)'!$F$3/100*F132+'Connecting shares (%)'!$G$3/100*H132+'Connecting shares (%)'!$H$3/100*J132)/1000000,0),0)</f>
        <v>0</v>
      </c>
      <c r="U132" s="61">
        <f>IF(E132="East", IF(C132="Central",D132*'Connecting shares (%)'!$M$16*(F132+H132+J132)/(F132+H132+J132+L132+N132+P132),0),0)</f>
        <v>0</v>
      </c>
      <c r="V132" s="61">
        <f>IF(E132="East", IF(C132="Decentral",('Connecting shares (%)'!$F$7/100*F132+'Connecting shares (%)'!$G$7/100*H132+'Connecting shares (%)'!$H$7/100*J132)/1000000,0),0)</f>
        <v>0</v>
      </c>
      <c r="W132" s="63">
        <f>IF(E132="East", IF(C132="Decentral",D132*'Connecting shares (%)'!$M$16*(F132+H132+J132)/(F132+H132+J132+L132+N132+P132),0),0)</f>
        <v>0</v>
      </c>
      <c r="X132" s="61">
        <f>IF(E132="East", IF(C132="Central",('Connecting shares (%)'!$F$5/100*L132+'Connecting shares (%)'!$G$5/100*N132+'Connecting shares (%)'!$H$5/100*P132)/1000000,0),0)</f>
        <v>0</v>
      </c>
      <c r="Y132" s="63">
        <f>IF(E132="East", IF(C132="Central",D132*'Connecting shares (%)'!$M$16*(L132+N132+P132)/(F132+H132+J132+L132+N132+P132),0),0)</f>
        <v>0</v>
      </c>
      <c r="Z132" s="1">
        <f>IF(E132="East", IF(C132="Decentral",('Connecting shares (%)'!$F$9/100*L132+'Connecting shares (%)'!$G$9/100*N132+'Connecting shares (%)'!$H$9/100*P132)/1000000,0),0)</f>
        <v>0</v>
      </c>
      <c r="AA132" s="63">
        <f>IF(E132="East", IF(C132="Decentral",D132*'Connecting shares (%)'!$M$16*(L132+N132+P132)/(F132+H132+J132+L132+N132+P132),0),0)</f>
        <v>0</v>
      </c>
      <c r="AB132" s="61">
        <f>IF(E132="West", IF(C132="Central",('Connecting shares (%)'!$F$11/100*F132+'Connecting shares (%)'!$G$11/100*H132+'Connecting shares (%)'!$H$11/100*J132)/1000000,0),0)</f>
        <v>0.102739069999999</v>
      </c>
      <c r="AC132" s="64">
        <f>IF(E132="west", IF(C132="Central",D132*'Connecting shares (%)'!$M$16*(F132+H132+J132)/(F132+H132+J132+L132+N132+P132),0),0)</f>
        <v>1.3492600064665199</v>
      </c>
      <c r="AD132" s="61">
        <f>IF(E132="West", IF(C132="Decentral",('Connecting shares (%)'!$F$15/100*F132+'Connecting shares (%)'!$G$15/100*H132+'Connecting shares (%)'!$H$15/100*J132)/1000000,0),0)</f>
        <v>0</v>
      </c>
      <c r="AE132" s="63">
        <f>IF(E132="west", IF(C132="Decentral",D132*'Connecting shares (%)'!$M$16*(F132+H132+J132)/(F132+H132+J132+L132+N132+P132),0),0)</f>
        <v>0</v>
      </c>
      <c r="AF132" s="61">
        <f>IF(E132="West", IF(C132="Central",('Connecting shares (%)'!$F$13/100*L132+'Connecting shares (%)'!$G$13/100*N132+'Connecting shares (%)'!$H$13/100*P132)/1000000,0),0)</f>
        <v>0</v>
      </c>
      <c r="AG132" s="63">
        <f>IF(E132="west", IF(C132="Central",D132*'Connecting shares (%)'!$M$16*(L132+N132+P132)/(F132+H132+J132+L132+N132+P132),0),0)</f>
        <v>0</v>
      </c>
      <c r="AH132" s="1">
        <f>IF(E132="West", IF(C132="Decentral",('Connecting shares (%)'!$F$17/100*L132+'Connecting shares (%)'!$G$17/100*N132+'Connecting shares (%)'!$H$17/100*P132)/1000000,0),0)</f>
        <v>0</v>
      </c>
      <c r="AI132" s="63">
        <f>IF(E132="west", IF(C132="Decentral",D132*'Connecting shares (%)'!$M$16*(L132+N132+P132)/(F132+H132+J132+L132+N132+P132),0),0)</f>
        <v>0</v>
      </c>
      <c r="AK132" s="1">
        <f t="shared" si="16"/>
        <v>0</v>
      </c>
      <c r="AL132" s="1">
        <f t="shared" si="17"/>
        <v>0</v>
      </c>
      <c r="AM132" s="1">
        <f t="shared" si="18"/>
        <v>0</v>
      </c>
      <c r="AN132" s="1">
        <f t="shared" si="19"/>
        <v>0</v>
      </c>
      <c r="AO132" s="1">
        <f t="shared" si="20"/>
        <v>0.102739069999999</v>
      </c>
      <c r="AP132" s="1">
        <f t="shared" si="21"/>
        <v>1.3492600064665199</v>
      </c>
      <c r="AQ132" s="1">
        <f t="shared" si="22"/>
        <v>0</v>
      </c>
      <c r="AR132" s="1">
        <f t="shared" si="23"/>
        <v>0</v>
      </c>
    </row>
    <row r="133" spans="1:44">
      <c r="A133" s="1">
        <v>132</v>
      </c>
      <c r="B133" s="1" t="s">
        <v>722</v>
      </c>
      <c r="C133" s="1" t="s">
        <v>22</v>
      </c>
      <c r="D133" s="1">
        <v>7.0888659360075004E-2</v>
      </c>
      <c r="E133" s="1" t="s">
        <v>23</v>
      </c>
      <c r="F133" s="1">
        <v>129348.939999999</v>
      </c>
      <c r="G133" s="1">
        <v>6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6540.2483703613198</v>
      </c>
      <c r="S133" s="1">
        <v>70888.659360074496</v>
      </c>
      <c r="T133" s="61">
        <f>IF(E133="East", IF(C133="Central",('Connecting shares (%)'!$F$3/100*F133+'Connecting shares (%)'!$G$3/100*H133+'Connecting shares (%)'!$H$3/100*J133)/1000000,0),0)</f>
        <v>0</v>
      </c>
      <c r="U133" s="61">
        <f>IF(E133="East", IF(C133="Central",D133*'Connecting shares (%)'!$M$16*(F133+H133+J133)/(F133+H133+J133+L133+N133+P133),0),0)</f>
        <v>0</v>
      </c>
      <c r="V133" s="61">
        <f>IF(E133="East", IF(C133="Decentral",('Connecting shares (%)'!$F$7/100*F133+'Connecting shares (%)'!$G$7/100*H133+'Connecting shares (%)'!$H$7/100*J133)/1000000,0),0)</f>
        <v>0</v>
      </c>
      <c r="W133" s="63">
        <f>IF(E133="East", IF(C133="Decentral",D133*'Connecting shares (%)'!$M$16*(F133+H133+J133)/(F133+H133+J133+L133+N133+P133),0),0)</f>
        <v>0</v>
      </c>
      <c r="X133" s="61">
        <f>IF(E133="East", IF(C133="Central",('Connecting shares (%)'!$F$5/100*L133+'Connecting shares (%)'!$G$5/100*N133+'Connecting shares (%)'!$H$5/100*P133)/1000000,0),0)</f>
        <v>0</v>
      </c>
      <c r="Y133" s="63">
        <f>IF(E133="East", IF(C133="Central",D133*'Connecting shares (%)'!$M$16*(L133+N133+P133)/(F133+H133+J133+L133+N133+P133),0),0)</f>
        <v>0</v>
      </c>
      <c r="Z133" s="1">
        <f>IF(E133="East", IF(C133="Decentral",('Connecting shares (%)'!$F$9/100*L133+'Connecting shares (%)'!$G$9/100*N133+'Connecting shares (%)'!$H$9/100*P133)/1000000,0),0)</f>
        <v>0</v>
      </c>
      <c r="AA133" s="63">
        <f>IF(E133="East", IF(C133="Decentral",D133*'Connecting shares (%)'!$M$16*(L133+N133+P133)/(F133+H133+J133+L133+N133+P133),0),0)</f>
        <v>0</v>
      </c>
      <c r="AB133" s="61">
        <f>IF(E133="West", IF(C133="Central",('Connecting shares (%)'!$F$11/100*F133+'Connecting shares (%)'!$G$11/100*H133+'Connecting shares (%)'!$H$11/100*J133)/1000000,0),0)</f>
        <v>0.129348939999999</v>
      </c>
      <c r="AC133" s="64">
        <f>IF(E133="west", IF(C133="Central",D133*'Connecting shares (%)'!$M$16*(F133+H133+J133)/(F133+H133+J133+L133+N133+P133),0),0)</f>
        <v>1.4177731872015</v>
      </c>
      <c r="AD133" s="61">
        <f>IF(E133="West", IF(C133="Decentral",('Connecting shares (%)'!$F$15/100*F133+'Connecting shares (%)'!$G$15/100*H133+'Connecting shares (%)'!$H$15/100*J133)/1000000,0),0)</f>
        <v>0</v>
      </c>
      <c r="AE133" s="63">
        <f>IF(E133="west", IF(C133="Decentral",D133*'Connecting shares (%)'!$M$16*(F133+H133+J133)/(F133+H133+J133+L133+N133+P133),0),0)</f>
        <v>0</v>
      </c>
      <c r="AF133" s="61">
        <f>IF(E133="West", IF(C133="Central",('Connecting shares (%)'!$F$13/100*L133+'Connecting shares (%)'!$G$13/100*N133+'Connecting shares (%)'!$H$13/100*P133)/1000000,0),0)</f>
        <v>0</v>
      </c>
      <c r="AG133" s="63">
        <f>IF(E133="west", IF(C133="Central",D133*'Connecting shares (%)'!$M$16*(L133+N133+P133)/(F133+H133+J133+L133+N133+P133),0),0)</f>
        <v>0</v>
      </c>
      <c r="AH133" s="1">
        <f>IF(E133="West", IF(C133="Decentral",('Connecting shares (%)'!$F$17/100*L133+'Connecting shares (%)'!$G$17/100*N133+'Connecting shares (%)'!$H$17/100*P133)/1000000,0),0)</f>
        <v>0</v>
      </c>
      <c r="AI133" s="63">
        <f>IF(E133="west", IF(C133="Decentral",D133*'Connecting shares (%)'!$M$16*(L133+N133+P133)/(F133+H133+J133+L133+N133+P133),0),0)</f>
        <v>0</v>
      </c>
      <c r="AK133" s="1">
        <f t="shared" si="16"/>
        <v>0</v>
      </c>
      <c r="AL133" s="1">
        <f t="shared" si="17"/>
        <v>0</v>
      </c>
      <c r="AM133" s="1">
        <f t="shared" si="18"/>
        <v>0</v>
      </c>
      <c r="AN133" s="1">
        <f t="shared" si="19"/>
        <v>0</v>
      </c>
      <c r="AO133" s="1">
        <f t="shared" si="20"/>
        <v>0.129348939999999</v>
      </c>
      <c r="AP133" s="1">
        <f t="shared" si="21"/>
        <v>1.4177731872015</v>
      </c>
      <c r="AQ133" s="1">
        <f t="shared" si="22"/>
        <v>0</v>
      </c>
      <c r="AR133" s="1">
        <f t="shared" si="23"/>
        <v>0</v>
      </c>
    </row>
    <row r="134" spans="1:44">
      <c r="A134" s="1">
        <v>133</v>
      </c>
      <c r="B134" s="1" t="s">
        <v>197</v>
      </c>
      <c r="C134" s="1" t="s">
        <v>21</v>
      </c>
      <c r="D134" s="1">
        <v>6.2461610429432997E-2</v>
      </c>
      <c r="E134" s="1" t="s">
        <v>23</v>
      </c>
      <c r="F134" s="1">
        <v>60824.68</v>
      </c>
      <c r="G134" s="1">
        <v>3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4155.3508318725599</v>
      </c>
      <c r="S134" s="1">
        <v>62461.6104294334</v>
      </c>
      <c r="T134" s="61">
        <f>IF(E134="East", IF(C134="Central",('Connecting shares (%)'!$F$3/100*F134+'Connecting shares (%)'!$G$3/100*H134+'Connecting shares (%)'!$H$3/100*J134)/1000000,0),0)</f>
        <v>0</v>
      </c>
      <c r="U134" s="61">
        <f>IF(E134="East", IF(C134="Central",D134*'Connecting shares (%)'!$M$16*(F134+H134+J134)/(F134+H134+J134+L134+N134+P134),0),0)</f>
        <v>0</v>
      </c>
      <c r="V134" s="61">
        <f>IF(E134="East", IF(C134="Decentral",('Connecting shares (%)'!$F$7/100*F134+'Connecting shares (%)'!$G$7/100*H134+'Connecting shares (%)'!$H$7/100*J134)/1000000,0),0)</f>
        <v>0</v>
      </c>
      <c r="W134" s="63">
        <f>IF(E134="East", IF(C134="Decentral",D134*'Connecting shares (%)'!$M$16*(F134+H134+J134)/(F134+H134+J134+L134+N134+P134),0),0)</f>
        <v>0</v>
      </c>
      <c r="X134" s="61">
        <f>IF(E134="East", IF(C134="Central",('Connecting shares (%)'!$F$5/100*L134+'Connecting shares (%)'!$G$5/100*N134+'Connecting shares (%)'!$H$5/100*P134)/1000000,0),0)</f>
        <v>0</v>
      </c>
      <c r="Y134" s="63">
        <f>IF(E134="East", IF(C134="Central",D134*'Connecting shares (%)'!$M$16*(L134+N134+P134)/(F134+H134+J134+L134+N134+P134),0),0)</f>
        <v>0</v>
      </c>
      <c r="Z134" s="1">
        <f>IF(E134="East", IF(C134="Decentral",('Connecting shares (%)'!$F$9/100*L134+'Connecting shares (%)'!$G$9/100*N134+'Connecting shares (%)'!$H$9/100*P134)/1000000,0),0)</f>
        <v>0</v>
      </c>
      <c r="AA134" s="63">
        <f>IF(E134="East", IF(C134="Decentral",D134*'Connecting shares (%)'!$M$16*(L134+N134+P134)/(F134+H134+J134+L134+N134+P134),0),0)</f>
        <v>0</v>
      </c>
      <c r="AB134" s="61">
        <f>IF(E134="West", IF(C134="Central",('Connecting shares (%)'!$F$11/100*F134+'Connecting shares (%)'!$G$11/100*H134+'Connecting shares (%)'!$H$11/100*J134)/1000000,0),0)</f>
        <v>0</v>
      </c>
      <c r="AC134" s="64">
        <f>IF(E134="west", IF(C134="Central",D134*'Connecting shares (%)'!$M$16*(F134+H134+J134)/(F134+H134+J134+L134+N134+P134),0),0)</f>
        <v>0</v>
      </c>
      <c r="AD134" s="61">
        <f>IF(E134="West", IF(C134="Decentral",('Connecting shares (%)'!$F$15/100*F134+'Connecting shares (%)'!$G$15/100*H134+'Connecting shares (%)'!$H$15/100*J134)/1000000,0),0)</f>
        <v>6.0824679999999999E-2</v>
      </c>
      <c r="AE134" s="63">
        <f>IF(E134="west", IF(C134="Decentral",D134*'Connecting shares (%)'!$M$16*(F134+H134+J134)/(F134+H134+J134+L134+N134+P134),0),0)</f>
        <v>1.24923220858866</v>
      </c>
      <c r="AF134" s="61">
        <f>IF(E134="West", IF(C134="Central",('Connecting shares (%)'!$F$13/100*L134+'Connecting shares (%)'!$G$13/100*N134+'Connecting shares (%)'!$H$13/100*P134)/1000000,0),0)</f>
        <v>0</v>
      </c>
      <c r="AG134" s="63">
        <f>IF(E134="west", IF(C134="Central",D134*'Connecting shares (%)'!$M$16*(L134+N134+P134)/(F134+H134+J134+L134+N134+P134),0),0)</f>
        <v>0</v>
      </c>
      <c r="AH134" s="1">
        <f>IF(E134="West", IF(C134="Decentral",('Connecting shares (%)'!$F$17/100*L134+'Connecting shares (%)'!$G$17/100*N134+'Connecting shares (%)'!$H$17/100*P134)/1000000,0),0)</f>
        <v>0</v>
      </c>
      <c r="AI134" s="63">
        <f>IF(E134="west", IF(C134="Decentral",D134*'Connecting shares (%)'!$M$16*(L134+N134+P134)/(F134+H134+J134+L134+N134+P134),0),0)</f>
        <v>0</v>
      </c>
      <c r="AK134" s="1">
        <f t="shared" si="16"/>
        <v>0</v>
      </c>
      <c r="AL134" s="1">
        <f t="shared" si="17"/>
        <v>0</v>
      </c>
      <c r="AM134" s="1">
        <f t="shared" si="18"/>
        <v>0</v>
      </c>
      <c r="AN134" s="1">
        <f t="shared" si="19"/>
        <v>0</v>
      </c>
      <c r="AO134" s="1">
        <f t="shared" si="20"/>
        <v>0</v>
      </c>
      <c r="AP134" s="1">
        <f t="shared" si="21"/>
        <v>0</v>
      </c>
      <c r="AQ134" s="1">
        <f t="shared" si="22"/>
        <v>6.0824679999999999E-2</v>
      </c>
      <c r="AR134" s="1">
        <f t="shared" si="23"/>
        <v>1.24923220858866</v>
      </c>
    </row>
    <row r="135" spans="1:44">
      <c r="A135" s="1">
        <v>134</v>
      </c>
      <c r="B135" s="1" t="s">
        <v>50</v>
      </c>
      <c r="C135" s="1" t="s">
        <v>21</v>
      </c>
      <c r="D135" s="1">
        <v>0.47280869734980102</v>
      </c>
      <c r="E135" s="1" t="s">
        <v>23</v>
      </c>
      <c r="F135" s="1">
        <v>2588766.14</v>
      </c>
      <c r="G135" s="1">
        <v>180</v>
      </c>
      <c r="H135" s="1">
        <v>0</v>
      </c>
      <c r="I135" s="1">
        <v>0</v>
      </c>
      <c r="J135" s="1">
        <v>0</v>
      </c>
      <c r="K135" s="1">
        <v>0</v>
      </c>
      <c r="L135" s="1">
        <v>165947.9</v>
      </c>
      <c r="M135" s="1">
        <v>17</v>
      </c>
      <c r="N135" s="1">
        <v>0</v>
      </c>
      <c r="O135" s="1">
        <v>0</v>
      </c>
      <c r="P135" s="1">
        <v>0</v>
      </c>
      <c r="Q135" s="1">
        <v>0</v>
      </c>
      <c r="R135" s="1">
        <v>5824.8742100184299</v>
      </c>
      <c r="S135" s="1">
        <v>472808.69734979997</v>
      </c>
      <c r="T135" s="61">
        <f>IF(E135="East", IF(C135="Central",('Connecting shares (%)'!$F$3/100*F135+'Connecting shares (%)'!$G$3/100*H135+'Connecting shares (%)'!$H$3/100*J135)/1000000,0),0)</f>
        <v>0</v>
      </c>
      <c r="U135" s="61">
        <f>IF(E135="East", IF(C135="Central",D135*'Connecting shares (%)'!$M$16*(F135+H135+J135)/(F135+H135+J135+L135+N135+P135),0),0)</f>
        <v>0</v>
      </c>
      <c r="V135" s="61">
        <f>IF(E135="East", IF(C135="Decentral",('Connecting shares (%)'!$F$7/100*F135+'Connecting shares (%)'!$G$7/100*H135+'Connecting shares (%)'!$H$7/100*J135)/1000000,0),0)</f>
        <v>0</v>
      </c>
      <c r="W135" s="63">
        <f>IF(E135="East", IF(C135="Decentral",D135*'Connecting shares (%)'!$M$16*(F135+H135+J135)/(F135+H135+J135+L135+N135+P135),0),0)</f>
        <v>0</v>
      </c>
      <c r="X135" s="61">
        <f>IF(E135="East", IF(C135="Central",('Connecting shares (%)'!$F$5/100*L135+'Connecting shares (%)'!$G$5/100*N135+'Connecting shares (%)'!$H$5/100*P135)/1000000,0),0)</f>
        <v>0</v>
      </c>
      <c r="Y135" s="63">
        <f>IF(E135="East", IF(C135="Central",D135*'Connecting shares (%)'!$M$16*(L135+N135+P135)/(F135+H135+J135+L135+N135+P135),0),0)</f>
        <v>0</v>
      </c>
      <c r="Z135" s="1">
        <f>IF(E135="East", IF(C135="Decentral",('Connecting shares (%)'!$F$9/100*L135+'Connecting shares (%)'!$G$9/100*N135+'Connecting shares (%)'!$H$9/100*P135)/1000000,0),0)</f>
        <v>0</v>
      </c>
      <c r="AA135" s="63">
        <f>IF(E135="East", IF(C135="Decentral",D135*'Connecting shares (%)'!$M$16*(L135+N135+P135)/(F135+H135+J135+L135+N135+P135),0),0)</f>
        <v>0</v>
      </c>
      <c r="AB135" s="61">
        <f>IF(E135="West", IF(C135="Central",('Connecting shares (%)'!$F$11/100*F135+'Connecting shares (%)'!$G$11/100*H135+'Connecting shares (%)'!$H$11/100*J135)/1000000,0),0)</f>
        <v>0</v>
      </c>
      <c r="AC135" s="64">
        <f>IF(E135="west", IF(C135="Central",D135*'Connecting shares (%)'!$M$16*(F135+H135+J135)/(F135+H135+J135+L135+N135+P135),0),0)</f>
        <v>0</v>
      </c>
      <c r="AD135" s="61">
        <f>IF(E135="West", IF(C135="Decentral",('Connecting shares (%)'!$F$15/100*F135+'Connecting shares (%)'!$G$15/100*H135+'Connecting shares (%)'!$H$15/100*J135)/1000000,0),0)</f>
        <v>2.5887661400000002</v>
      </c>
      <c r="AE135" s="63">
        <f>IF(E135="west", IF(C135="Decentral",D135*'Connecting shares (%)'!$M$16*(F135+H135+J135)/(F135+H135+J135+L135+N135+P135),0),0)</f>
        <v>8.8865205507623042</v>
      </c>
      <c r="AF135" s="61">
        <f>IF(E135="West", IF(C135="Central",('Connecting shares (%)'!$F$13/100*L135+'Connecting shares (%)'!$G$13/100*N135+'Connecting shares (%)'!$H$13/100*P135)/1000000,0),0)</f>
        <v>0</v>
      </c>
      <c r="AG135" s="63">
        <f>IF(E135="west", IF(C135="Central",D135*'Connecting shares (%)'!$M$16*(L135+N135+P135)/(F135+H135+J135+L135+N135+P135),0),0)</f>
        <v>0</v>
      </c>
      <c r="AH135" s="1">
        <f>IF(E135="West", IF(C135="Decentral",('Connecting shares (%)'!$F$17/100*L135+'Connecting shares (%)'!$G$17/100*N135+'Connecting shares (%)'!$H$17/100*P135)/1000000,0),0)</f>
        <v>0.16594789999999998</v>
      </c>
      <c r="AI135" s="63">
        <f>IF(E135="west", IF(C135="Decentral",D135*'Connecting shares (%)'!$M$16*(L135+N135+P135)/(F135+H135+J135+L135+N135+P135),0),0)</f>
        <v>0.56965339623371603</v>
      </c>
      <c r="AK135" s="1">
        <f t="shared" si="16"/>
        <v>0</v>
      </c>
      <c r="AL135" s="1">
        <f t="shared" si="17"/>
        <v>0</v>
      </c>
      <c r="AM135" s="1">
        <f t="shared" si="18"/>
        <v>0</v>
      </c>
      <c r="AN135" s="1">
        <f t="shared" si="19"/>
        <v>0</v>
      </c>
      <c r="AO135" s="1">
        <f t="shared" si="20"/>
        <v>0</v>
      </c>
      <c r="AP135" s="1">
        <f t="shared" si="21"/>
        <v>0</v>
      </c>
      <c r="AQ135" s="1">
        <f t="shared" si="22"/>
        <v>2.7547140400000001</v>
      </c>
      <c r="AR135" s="1">
        <f t="shared" si="23"/>
        <v>9.4561739469960209</v>
      </c>
    </row>
    <row r="136" spans="1:44">
      <c r="A136" s="1">
        <v>135</v>
      </c>
      <c r="B136" s="1" t="s">
        <v>732</v>
      </c>
      <c r="C136" s="1" t="s">
        <v>22</v>
      </c>
      <c r="D136" s="1">
        <v>5.0526215831850997E-2</v>
      </c>
      <c r="E136" s="1" t="s">
        <v>23</v>
      </c>
      <c r="F136" s="1">
        <v>41528.589999999902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3614.5114030402901</v>
      </c>
      <c r="S136" s="1">
        <v>50526.215831850903</v>
      </c>
      <c r="T136" s="61">
        <f>IF(E136="East", IF(C136="Central",('Connecting shares (%)'!$F$3/100*F136+'Connecting shares (%)'!$G$3/100*H136+'Connecting shares (%)'!$H$3/100*J136)/1000000,0),0)</f>
        <v>0</v>
      </c>
      <c r="U136" s="61">
        <f>IF(E136="East", IF(C136="Central",D136*'Connecting shares (%)'!$M$16*(F136+H136+J136)/(F136+H136+J136+L136+N136+P136),0),0)</f>
        <v>0</v>
      </c>
      <c r="V136" s="61">
        <f>IF(E136="East", IF(C136="Decentral",('Connecting shares (%)'!$F$7/100*F136+'Connecting shares (%)'!$G$7/100*H136+'Connecting shares (%)'!$H$7/100*J136)/1000000,0),0)</f>
        <v>0</v>
      </c>
      <c r="W136" s="63">
        <f>IF(E136="East", IF(C136="Decentral",D136*'Connecting shares (%)'!$M$16*(F136+H136+J136)/(F136+H136+J136+L136+N136+P136),0),0)</f>
        <v>0</v>
      </c>
      <c r="X136" s="61">
        <f>IF(E136="East", IF(C136="Central",('Connecting shares (%)'!$F$5/100*L136+'Connecting shares (%)'!$G$5/100*N136+'Connecting shares (%)'!$H$5/100*P136)/1000000,0),0)</f>
        <v>0</v>
      </c>
      <c r="Y136" s="63">
        <f>IF(E136="East", IF(C136="Central",D136*'Connecting shares (%)'!$M$16*(L136+N136+P136)/(F136+H136+J136+L136+N136+P136),0),0)</f>
        <v>0</v>
      </c>
      <c r="Z136" s="1">
        <f>IF(E136="East", IF(C136="Decentral",('Connecting shares (%)'!$F$9/100*L136+'Connecting shares (%)'!$G$9/100*N136+'Connecting shares (%)'!$H$9/100*P136)/1000000,0),0)</f>
        <v>0</v>
      </c>
      <c r="AA136" s="63">
        <f>IF(E136="East", IF(C136="Decentral",D136*'Connecting shares (%)'!$M$16*(L136+N136+P136)/(F136+H136+J136+L136+N136+P136),0),0)</f>
        <v>0</v>
      </c>
      <c r="AB136" s="61">
        <f>IF(E136="West", IF(C136="Central",('Connecting shares (%)'!$F$11/100*F136+'Connecting shares (%)'!$G$11/100*H136+'Connecting shares (%)'!$H$11/100*J136)/1000000,0),0)</f>
        <v>4.15285899999999E-2</v>
      </c>
      <c r="AC136" s="64">
        <f>IF(E136="west", IF(C136="Central",D136*'Connecting shares (%)'!$M$16*(F136+H136+J136)/(F136+H136+J136+L136+N136+P136),0),0)</f>
        <v>1.0105243166370199</v>
      </c>
      <c r="AD136" s="61">
        <f>IF(E136="West", IF(C136="Decentral",('Connecting shares (%)'!$F$15/100*F136+'Connecting shares (%)'!$G$15/100*H136+'Connecting shares (%)'!$H$15/100*J136)/1000000,0),0)</f>
        <v>0</v>
      </c>
      <c r="AE136" s="63">
        <f>IF(E136="west", IF(C136="Decentral",D136*'Connecting shares (%)'!$M$16*(F136+H136+J136)/(F136+H136+J136+L136+N136+P136),0),0)</f>
        <v>0</v>
      </c>
      <c r="AF136" s="61">
        <f>IF(E136="West", IF(C136="Central",('Connecting shares (%)'!$F$13/100*L136+'Connecting shares (%)'!$G$13/100*N136+'Connecting shares (%)'!$H$13/100*P136)/1000000,0),0)</f>
        <v>0</v>
      </c>
      <c r="AG136" s="63">
        <f>IF(E136="west", IF(C136="Central",D136*'Connecting shares (%)'!$M$16*(L136+N136+P136)/(F136+H136+J136+L136+N136+P136),0),0)</f>
        <v>0</v>
      </c>
      <c r="AH136" s="1">
        <f>IF(E136="West", IF(C136="Decentral",('Connecting shares (%)'!$F$17/100*L136+'Connecting shares (%)'!$G$17/100*N136+'Connecting shares (%)'!$H$17/100*P136)/1000000,0),0)</f>
        <v>0</v>
      </c>
      <c r="AI136" s="63">
        <f>IF(E136="west", IF(C136="Decentral",D136*'Connecting shares (%)'!$M$16*(L136+N136+P136)/(F136+H136+J136+L136+N136+P136),0),0)</f>
        <v>0</v>
      </c>
      <c r="AK136" s="1">
        <f t="shared" si="16"/>
        <v>0</v>
      </c>
      <c r="AL136" s="1">
        <f t="shared" si="17"/>
        <v>0</v>
      </c>
      <c r="AM136" s="1">
        <f t="shared" si="18"/>
        <v>0</v>
      </c>
      <c r="AN136" s="1">
        <f t="shared" si="19"/>
        <v>0</v>
      </c>
      <c r="AO136" s="1">
        <f t="shared" si="20"/>
        <v>4.15285899999999E-2</v>
      </c>
      <c r="AP136" s="1">
        <f t="shared" si="21"/>
        <v>1.0105243166370199</v>
      </c>
      <c r="AQ136" s="1">
        <f t="shared" si="22"/>
        <v>0</v>
      </c>
      <c r="AR136" s="1">
        <f t="shared" si="23"/>
        <v>0</v>
      </c>
    </row>
    <row r="137" spans="1:44">
      <c r="A137" s="1">
        <v>136</v>
      </c>
      <c r="B137" s="1" t="s">
        <v>305</v>
      </c>
      <c r="C137" s="1" t="s">
        <v>21</v>
      </c>
      <c r="D137" s="1">
        <v>0.90514137689457796</v>
      </c>
      <c r="E137" s="1" t="s">
        <v>23</v>
      </c>
      <c r="F137" s="1">
        <v>94308.22</v>
      </c>
      <c r="G137" s="1">
        <v>5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11346.171105396999</v>
      </c>
      <c r="S137" s="1">
        <v>905141.37689457706</v>
      </c>
      <c r="T137" s="61">
        <f>IF(E137="East", IF(C137="Central",('Connecting shares (%)'!$F$3/100*F137+'Connecting shares (%)'!$G$3/100*H137+'Connecting shares (%)'!$H$3/100*J137)/1000000,0),0)</f>
        <v>0</v>
      </c>
      <c r="U137" s="61">
        <f>IF(E137="East", IF(C137="Central",D137*'Connecting shares (%)'!$M$16*(F137+H137+J137)/(F137+H137+J137+L137+N137+P137),0),0)</f>
        <v>0</v>
      </c>
      <c r="V137" s="61">
        <f>IF(E137="East", IF(C137="Decentral",('Connecting shares (%)'!$F$7/100*F137+'Connecting shares (%)'!$G$7/100*H137+'Connecting shares (%)'!$H$7/100*J137)/1000000,0),0)</f>
        <v>0</v>
      </c>
      <c r="W137" s="63">
        <f>IF(E137="East", IF(C137="Decentral",D137*'Connecting shares (%)'!$M$16*(F137+H137+J137)/(F137+H137+J137+L137+N137+P137),0),0)</f>
        <v>0</v>
      </c>
      <c r="X137" s="61">
        <f>IF(E137="East", IF(C137="Central",('Connecting shares (%)'!$F$5/100*L137+'Connecting shares (%)'!$G$5/100*N137+'Connecting shares (%)'!$H$5/100*P137)/1000000,0),0)</f>
        <v>0</v>
      </c>
      <c r="Y137" s="63">
        <f>IF(E137="East", IF(C137="Central",D137*'Connecting shares (%)'!$M$16*(L137+N137+P137)/(F137+H137+J137+L137+N137+P137),0),0)</f>
        <v>0</v>
      </c>
      <c r="Z137" s="1">
        <f>IF(E137="East", IF(C137="Decentral",('Connecting shares (%)'!$F$9/100*L137+'Connecting shares (%)'!$G$9/100*N137+'Connecting shares (%)'!$H$9/100*P137)/1000000,0),0)</f>
        <v>0</v>
      </c>
      <c r="AA137" s="63">
        <f>IF(E137="East", IF(C137="Decentral",D137*'Connecting shares (%)'!$M$16*(L137+N137+P137)/(F137+H137+J137+L137+N137+P137),0),0)</f>
        <v>0</v>
      </c>
      <c r="AB137" s="61">
        <f>IF(E137="West", IF(C137="Central",('Connecting shares (%)'!$F$11/100*F137+'Connecting shares (%)'!$G$11/100*H137+'Connecting shares (%)'!$H$11/100*J137)/1000000,0),0)</f>
        <v>0</v>
      </c>
      <c r="AC137" s="64">
        <f>IF(E137="west", IF(C137="Central",D137*'Connecting shares (%)'!$M$16*(F137+H137+J137)/(F137+H137+J137+L137+N137+P137),0),0)</f>
        <v>0</v>
      </c>
      <c r="AD137" s="61">
        <f>IF(E137="West", IF(C137="Decentral",('Connecting shares (%)'!$F$15/100*F137+'Connecting shares (%)'!$G$15/100*H137+'Connecting shares (%)'!$H$15/100*J137)/1000000,0),0)</f>
        <v>9.4308219999999998E-2</v>
      </c>
      <c r="AE137" s="63">
        <f>IF(E137="west", IF(C137="Decentral",D137*'Connecting shares (%)'!$M$16*(F137+H137+J137)/(F137+H137+J137+L137+N137+P137),0),0)</f>
        <v>18.10282753789156</v>
      </c>
      <c r="AF137" s="61">
        <f>IF(E137="West", IF(C137="Central",('Connecting shares (%)'!$F$13/100*L137+'Connecting shares (%)'!$G$13/100*N137+'Connecting shares (%)'!$H$13/100*P137)/1000000,0),0)</f>
        <v>0</v>
      </c>
      <c r="AG137" s="63">
        <f>IF(E137="west", IF(C137="Central",D137*'Connecting shares (%)'!$M$16*(L137+N137+P137)/(F137+H137+J137+L137+N137+P137),0),0)</f>
        <v>0</v>
      </c>
      <c r="AH137" s="1">
        <f>IF(E137="West", IF(C137="Decentral",('Connecting shares (%)'!$F$17/100*L137+'Connecting shares (%)'!$G$17/100*N137+'Connecting shares (%)'!$H$17/100*P137)/1000000,0),0)</f>
        <v>0</v>
      </c>
      <c r="AI137" s="63">
        <f>IF(E137="west", IF(C137="Decentral",D137*'Connecting shares (%)'!$M$16*(L137+N137+P137)/(F137+H137+J137+L137+N137+P137),0),0)</f>
        <v>0</v>
      </c>
      <c r="AK137" s="1">
        <f t="shared" si="16"/>
        <v>0</v>
      </c>
      <c r="AL137" s="1">
        <f t="shared" si="17"/>
        <v>0</v>
      </c>
      <c r="AM137" s="1">
        <f t="shared" si="18"/>
        <v>0</v>
      </c>
      <c r="AN137" s="1">
        <f t="shared" si="19"/>
        <v>0</v>
      </c>
      <c r="AO137" s="1">
        <f t="shared" si="20"/>
        <v>0</v>
      </c>
      <c r="AP137" s="1">
        <f t="shared" si="21"/>
        <v>0</v>
      </c>
      <c r="AQ137" s="1">
        <f t="shared" si="22"/>
        <v>9.4308219999999998E-2</v>
      </c>
      <c r="AR137" s="1">
        <f t="shared" si="23"/>
        <v>18.10282753789156</v>
      </c>
    </row>
    <row r="138" spans="1:44">
      <c r="A138" s="1">
        <v>137</v>
      </c>
      <c r="B138" s="1" t="s">
        <v>529</v>
      </c>
      <c r="C138" s="1" t="s">
        <v>21</v>
      </c>
      <c r="D138" s="1">
        <v>0.15893183292332999</v>
      </c>
      <c r="E138" s="1" t="s">
        <v>24</v>
      </c>
      <c r="F138" s="1">
        <v>98084.08</v>
      </c>
      <c r="G138" s="1">
        <v>8</v>
      </c>
      <c r="H138" s="1">
        <v>0</v>
      </c>
      <c r="I138" s="1">
        <v>0</v>
      </c>
      <c r="J138" s="1">
        <v>0</v>
      </c>
      <c r="K138" s="1">
        <v>0</v>
      </c>
      <c r="L138" s="1">
        <v>86422.979999999894</v>
      </c>
      <c r="M138" s="1">
        <v>14</v>
      </c>
      <c r="N138" s="1">
        <v>0</v>
      </c>
      <c r="O138" s="1">
        <v>0</v>
      </c>
      <c r="P138" s="1">
        <v>0</v>
      </c>
      <c r="Q138" s="1">
        <v>0</v>
      </c>
      <c r="R138" s="1">
        <v>6899.38818376157</v>
      </c>
      <c r="S138" s="1">
        <v>158931.83292332999</v>
      </c>
      <c r="T138" s="61">
        <f>IF(E138="East", IF(C138="Central",('Connecting shares (%)'!$F$3/100*F138+'Connecting shares (%)'!$G$3/100*H138+'Connecting shares (%)'!$H$3/100*J138)/1000000,0),0)</f>
        <v>0</v>
      </c>
      <c r="U138" s="61">
        <f>IF(E138="East", IF(C138="Central",D138*'Connecting shares (%)'!$M$16*(F138+H138+J138)/(F138+H138+J138+L138+N138+P138),0),0)</f>
        <v>0</v>
      </c>
      <c r="V138" s="61">
        <f>IF(E138="East", IF(C138="Decentral",('Connecting shares (%)'!$F$7/100*F138+'Connecting shares (%)'!$G$7/100*H138+'Connecting shares (%)'!$H$7/100*J138)/1000000,0),0)</f>
        <v>9.8084080000000004E-2</v>
      </c>
      <c r="W138" s="63">
        <f>IF(E138="East", IF(C138="Decentral",D138*'Connecting shares (%)'!$M$16*(F138+H138+J138)/(F138+H138+J138+L138+N138+P138),0),0)</f>
        <v>1.6897654339078996</v>
      </c>
      <c r="X138" s="61">
        <f>IF(E138="East", IF(C138="Central",('Connecting shares (%)'!$F$5/100*L138+'Connecting shares (%)'!$G$5/100*N138+'Connecting shares (%)'!$H$5/100*P138)/1000000,0),0)</f>
        <v>0</v>
      </c>
      <c r="Y138" s="63">
        <f>IF(E138="East", IF(C138="Central",D138*'Connecting shares (%)'!$M$16*(L138+N138+P138)/(F138+H138+J138+L138+N138+P138),0),0)</f>
        <v>0</v>
      </c>
      <c r="Z138" s="1">
        <f>IF(E138="East", IF(C138="Decentral",('Connecting shares (%)'!$F$9/100*L138+'Connecting shares (%)'!$G$9/100*N138+'Connecting shares (%)'!$H$9/100*P138)/1000000,0),0)</f>
        <v>8.6422979999999899E-2</v>
      </c>
      <c r="AA138" s="63">
        <f>IF(E138="East", IF(C138="Decentral",D138*'Connecting shares (%)'!$M$16*(L138+N138+P138)/(F138+H138+J138+L138+N138+P138),0),0)</f>
        <v>1.4888712245587004</v>
      </c>
      <c r="AB138" s="61">
        <f>IF(E138="West", IF(C138="Central",('Connecting shares (%)'!$F$11/100*F138+'Connecting shares (%)'!$G$11/100*H138+'Connecting shares (%)'!$H$11/100*J138)/1000000,0),0)</f>
        <v>0</v>
      </c>
      <c r="AC138" s="64">
        <f>IF(E138="west", IF(C138="Central",D138*'Connecting shares (%)'!$M$16*(F138+H138+J138)/(F138+H138+J138+L138+N138+P138),0),0)</f>
        <v>0</v>
      </c>
      <c r="AD138" s="61">
        <f>IF(E138="West", IF(C138="Decentral",('Connecting shares (%)'!$F$15/100*F138+'Connecting shares (%)'!$G$15/100*H138+'Connecting shares (%)'!$H$15/100*J138)/1000000,0),0)</f>
        <v>0</v>
      </c>
      <c r="AE138" s="63">
        <f>IF(E138="west", IF(C138="Decentral",D138*'Connecting shares (%)'!$M$16*(F138+H138+J138)/(F138+H138+J138+L138+N138+P138),0),0)</f>
        <v>0</v>
      </c>
      <c r="AF138" s="61">
        <f>IF(E138="West", IF(C138="Central",('Connecting shares (%)'!$F$13/100*L138+'Connecting shares (%)'!$G$13/100*N138+'Connecting shares (%)'!$H$13/100*P138)/1000000,0),0)</f>
        <v>0</v>
      </c>
      <c r="AG138" s="63">
        <f>IF(E138="west", IF(C138="Central",D138*'Connecting shares (%)'!$M$16*(L138+N138+P138)/(F138+H138+J138+L138+N138+P138),0),0)</f>
        <v>0</v>
      </c>
      <c r="AH138" s="1">
        <f>IF(E138="West", IF(C138="Decentral",('Connecting shares (%)'!$F$17/100*L138+'Connecting shares (%)'!$G$17/100*N138+'Connecting shares (%)'!$H$17/100*P138)/1000000,0),0)</f>
        <v>0</v>
      </c>
      <c r="AI138" s="63">
        <f>IF(E138="west", IF(C138="Decentral",D138*'Connecting shares (%)'!$M$16*(L138+N138+P138)/(F138+H138+J138+L138+N138+P138),0),0)</f>
        <v>0</v>
      </c>
      <c r="AK138" s="1">
        <f t="shared" si="16"/>
        <v>0</v>
      </c>
      <c r="AL138" s="1">
        <f t="shared" si="17"/>
        <v>0</v>
      </c>
      <c r="AM138" s="1">
        <f t="shared" si="18"/>
        <v>0.18450705999999989</v>
      </c>
      <c r="AN138" s="1">
        <f t="shared" si="19"/>
        <v>3.1786366584665999</v>
      </c>
      <c r="AO138" s="1">
        <f t="shared" si="20"/>
        <v>0</v>
      </c>
      <c r="AP138" s="1">
        <f t="shared" si="21"/>
        <v>0</v>
      </c>
      <c r="AQ138" s="1">
        <f t="shared" si="22"/>
        <v>0</v>
      </c>
      <c r="AR138" s="1">
        <f t="shared" si="23"/>
        <v>0</v>
      </c>
    </row>
    <row r="139" spans="1:44">
      <c r="A139" s="1">
        <v>138</v>
      </c>
      <c r="B139" s="1" t="s">
        <v>573</v>
      </c>
      <c r="C139" s="1" t="s">
        <v>21</v>
      </c>
      <c r="D139" s="1">
        <v>0.14979384434235099</v>
      </c>
      <c r="E139" s="1" t="s">
        <v>23</v>
      </c>
      <c r="F139" s="1">
        <v>240716.489999999</v>
      </c>
      <c r="G139" s="1">
        <v>14</v>
      </c>
      <c r="H139" s="1">
        <v>61965.25</v>
      </c>
      <c r="I139" s="1">
        <v>1</v>
      </c>
      <c r="J139" s="1">
        <v>0</v>
      </c>
      <c r="K139" s="1">
        <v>0</v>
      </c>
      <c r="L139" s="1">
        <v>29836.82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6642.5628734183001</v>
      </c>
      <c r="S139" s="1">
        <v>149793.84434235</v>
      </c>
      <c r="T139" s="61">
        <f>IF(E139="East", IF(C139="Central",('Connecting shares (%)'!$F$3/100*F139+'Connecting shares (%)'!$G$3/100*H139+'Connecting shares (%)'!$H$3/100*J139)/1000000,0),0)</f>
        <v>0</v>
      </c>
      <c r="U139" s="61">
        <f>IF(E139="East", IF(C139="Central",D139*'Connecting shares (%)'!$M$16*(F139+H139+J139)/(F139+H139+J139+L139+N139+P139),0),0)</f>
        <v>0</v>
      </c>
      <c r="V139" s="61">
        <f>IF(E139="East", IF(C139="Decentral",('Connecting shares (%)'!$F$7/100*F139+'Connecting shares (%)'!$G$7/100*H139+'Connecting shares (%)'!$H$7/100*J139)/1000000,0),0)</f>
        <v>0</v>
      </c>
      <c r="W139" s="63">
        <f>IF(E139="East", IF(C139="Decentral",D139*'Connecting shares (%)'!$M$16*(F139+H139+J139)/(F139+H139+J139+L139+N139+P139),0),0)</f>
        <v>0</v>
      </c>
      <c r="X139" s="61">
        <f>IF(E139="East", IF(C139="Central",('Connecting shares (%)'!$F$5/100*L139+'Connecting shares (%)'!$G$5/100*N139+'Connecting shares (%)'!$H$5/100*P139)/1000000,0),0)</f>
        <v>0</v>
      </c>
      <c r="Y139" s="63">
        <f>IF(E139="East", IF(C139="Central",D139*'Connecting shares (%)'!$M$16*(L139+N139+P139)/(F139+H139+J139+L139+N139+P139),0),0)</f>
        <v>0</v>
      </c>
      <c r="Z139" s="1">
        <f>IF(E139="East", IF(C139="Decentral",('Connecting shares (%)'!$F$9/100*L139+'Connecting shares (%)'!$G$9/100*N139+'Connecting shares (%)'!$H$9/100*P139)/1000000,0),0)</f>
        <v>0</v>
      </c>
      <c r="AA139" s="63">
        <f>IF(E139="East", IF(C139="Decentral",D139*'Connecting shares (%)'!$M$16*(L139+N139+P139)/(F139+H139+J139+L139+N139+P139),0),0)</f>
        <v>0</v>
      </c>
      <c r="AB139" s="61">
        <f>IF(E139="West", IF(C139="Central",('Connecting shares (%)'!$F$11/100*F139+'Connecting shares (%)'!$G$11/100*H139+'Connecting shares (%)'!$H$11/100*J139)/1000000,0),0)</f>
        <v>0</v>
      </c>
      <c r="AC139" s="64">
        <f>IF(E139="west", IF(C139="Central",D139*'Connecting shares (%)'!$M$16*(F139+H139+J139)/(F139+H139+J139+L139+N139+P139),0),0)</f>
        <v>0</v>
      </c>
      <c r="AD139" s="61">
        <f>IF(E139="West", IF(C139="Decentral",('Connecting shares (%)'!$F$15/100*F139+'Connecting shares (%)'!$G$15/100*H139+'Connecting shares (%)'!$H$15/100*J139)/1000000,0),0)</f>
        <v>0.30268173999999898</v>
      </c>
      <c r="AE139" s="63">
        <f>IF(E139="west", IF(C139="Decentral",D139*'Connecting shares (%)'!$M$16*(F139+H139+J139)/(F139+H139+J139+L139+N139+P139),0),0)</f>
        <v>2.7270574879689087</v>
      </c>
      <c r="AF139" s="61">
        <f>IF(E139="West", IF(C139="Central",('Connecting shares (%)'!$F$13/100*L139+'Connecting shares (%)'!$G$13/100*N139+'Connecting shares (%)'!$H$13/100*P139)/1000000,0),0)</f>
        <v>0</v>
      </c>
      <c r="AG139" s="63">
        <f>IF(E139="west", IF(C139="Central",D139*'Connecting shares (%)'!$M$16*(L139+N139+P139)/(F139+H139+J139+L139+N139+P139),0),0)</f>
        <v>0</v>
      </c>
      <c r="AH139" s="1">
        <f>IF(E139="West", IF(C139="Decentral",('Connecting shares (%)'!$F$17/100*L139+'Connecting shares (%)'!$G$17/100*N139+'Connecting shares (%)'!$H$17/100*P139)/1000000,0),0)</f>
        <v>2.983682E-2</v>
      </c>
      <c r="AI139" s="63">
        <f>IF(E139="west", IF(C139="Decentral",D139*'Connecting shares (%)'!$M$16*(L139+N139+P139)/(F139+H139+J139+L139+N139+P139),0),0)</f>
        <v>0.26881939887811124</v>
      </c>
      <c r="AK139" s="1">
        <f t="shared" si="16"/>
        <v>0</v>
      </c>
      <c r="AL139" s="1">
        <f t="shared" si="17"/>
        <v>0</v>
      </c>
      <c r="AM139" s="1">
        <f t="shared" si="18"/>
        <v>0</v>
      </c>
      <c r="AN139" s="1">
        <f t="shared" si="19"/>
        <v>0</v>
      </c>
      <c r="AO139" s="1">
        <f t="shared" si="20"/>
        <v>0</v>
      </c>
      <c r="AP139" s="1">
        <f t="shared" si="21"/>
        <v>0</v>
      </c>
      <c r="AQ139" s="1">
        <f t="shared" si="22"/>
        <v>0.33251855999999896</v>
      </c>
      <c r="AR139" s="1">
        <f t="shared" si="23"/>
        <v>2.9958768868470198</v>
      </c>
    </row>
    <row r="140" spans="1:44">
      <c r="A140" s="1">
        <v>139</v>
      </c>
      <c r="B140" s="1" t="s">
        <v>122</v>
      </c>
      <c r="C140" s="1" t="s">
        <v>21</v>
      </c>
      <c r="D140" s="1">
        <v>0.184269931126995</v>
      </c>
      <c r="E140" s="1" t="s">
        <v>24</v>
      </c>
      <c r="F140" s="1">
        <v>213741.5</v>
      </c>
      <c r="G140" s="1">
        <v>13</v>
      </c>
      <c r="H140" s="1">
        <v>0</v>
      </c>
      <c r="I140" s="1">
        <v>0</v>
      </c>
      <c r="J140" s="1">
        <v>0</v>
      </c>
      <c r="K140" s="1">
        <v>0</v>
      </c>
      <c r="L140" s="1">
        <v>8655.8199999999906</v>
      </c>
      <c r="M140" s="1">
        <v>2</v>
      </c>
      <c r="N140" s="1">
        <v>0</v>
      </c>
      <c r="O140" s="1">
        <v>0</v>
      </c>
      <c r="P140" s="1">
        <v>0</v>
      </c>
      <c r="Q140" s="1">
        <v>0</v>
      </c>
      <c r="R140" s="1">
        <v>8726.2449635028897</v>
      </c>
      <c r="S140" s="1">
        <v>184269.93112699399</v>
      </c>
      <c r="T140" s="61">
        <f>IF(E140="East", IF(C140="Central",('Connecting shares (%)'!$F$3/100*F140+'Connecting shares (%)'!$G$3/100*H140+'Connecting shares (%)'!$H$3/100*J140)/1000000,0),0)</f>
        <v>0</v>
      </c>
      <c r="U140" s="61">
        <f>IF(E140="East", IF(C140="Central",D140*'Connecting shares (%)'!$M$16*(F140+H140+J140)/(F140+H140+J140+L140+N140+P140),0),0)</f>
        <v>0</v>
      </c>
      <c r="V140" s="61">
        <f>IF(E140="East", IF(C140="Decentral",('Connecting shares (%)'!$F$7/100*F140+'Connecting shares (%)'!$G$7/100*H140+'Connecting shares (%)'!$H$7/100*J140)/1000000,0),0)</f>
        <v>0.2137415</v>
      </c>
      <c r="W140" s="63">
        <f>IF(E140="East", IF(C140="Decentral",D140*'Connecting shares (%)'!$M$16*(F140+H140+J140)/(F140+H140+J140+L140+N140+P140),0),0)</f>
        <v>3.5419609808230246</v>
      </c>
      <c r="X140" s="61">
        <f>IF(E140="East", IF(C140="Central",('Connecting shares (%)'!$F$5/100*L140+'Connecting shares (%)'!$G$5/100*N140+'Connecting shares (%)'!$H$5/100*P140)/1000000,0),0)</f>
        <v>0</v>
      </c>
      <c r="Y140" s="63">
        <f>IF(E140="East", IF(C140="Central",D140*'Connecting shares (%)'!$M$16*(L140+N140+P140)/(F140+H140+J140+L140+N140+P140),0),0)</f>
        <v>0</v>
      </c>
      <c r="Z140" s="1">
        <f>IF(E140="East", IF(C140="Decentral",('Connecting shares (%)'!$F$9/100*L140+'Connecting shares (%)'!$G$9/100*N140+'Connecting shares (%)'!$H$9/100*P140)/1000000,0),0)</f>
        <v>8.6558199999999912E-3</v>
      </c>
      <c r="AA140" s="63">
        <f>IF(E140="East", IF(C140="Decentral",D140*'Connecting shares (%)'!$M$16*(L140+N140+P140)/(F140+H140+J140+L140+N140+P140),0),0)</f>
        <v>0.1434376417168754</v>
      </c>
      <c r="AB140" s="61">
        <f>IF(E140="West", IF(C140="Central",('Connecting shares (%)'!$F$11/100*F140+'Connecting shares (%)'!$G$11/100*H140+'Connecting shares (%)'!$H$11/100*J140)/1000000,0),0)</f>
        <v>0</v>
      </c>
      <c r="AC140" s="64">
        <f>IF(E140="west", IF(C140="Central",D140*'Connecting shares (%)'!$M$16*(F140+H140+J140)/(F140+H140+J140+L140+N140+P140),0),0)</f>
        <v>0</v>
      </c>
      <c r="AD140" s="61">
        <f>IF(E140="West", IF(C140="Decentral",('Connecting shares (%)'!$F$15/100*F140+'Connecting shares (%)'!$G$15/100*H140+'Connecting shares (%)'!$H$15/100*J140)/1000000,0),0)</f>
        <v>0</v>
      </c>
      <c r="AE140" s="63">
        <f>IF(E140="west", IF(C140="Decentral",D140*'Connecting shares (%)'!$M$16*(F140+H140+J140)/(F140+H140+J140+L140+N140+P140),0),0)</f>
        <v>0</v>
      </c>
      <c r="AF140" s="61">
        <f>IF(E140="West", IF(C140="Central",('Connecting shares (%)'!$F$13/100*L140+'Connecting shares (%)'!$G$13/100*N140+'Connecting shares (%)'!$H$13/100*P140)/1000000,0),0)</f>
        <v>0</v>
      </c>
      <c r="AG140" s="63">
        <f>IF(E140="west", IF(C140="Central",D140*'Connecting shares (%)'!$M$16*(L140+N140+P140)/(F140+H140+J140+L140+N140+P140),0),0)</f>
        <v>0</v>
      </c>
      <c r="AH140" s="1">
        <f>IF(E140="West", IF(C140="Decentral",('Connecting shares (%)'!$F$17/100*L140+'Connecting shares (%)'!$G$17/100*N140+'Connecting shares (%)'!$H$17/100*P140)/1000000,0),0)</f>
        <v>0</v>
      </c>
      <c r="AI140" s="63">
        <f>IF(E140="west", IF(C140="Decentral",D140*'Connecting shares (%)'!$M$16*(L140+N140+P140)/(F140+H140+J140+L140+N140+P140),0),0)</f>
        <v>0</v>
      </c>
      <c r="AK140" s="1">
        <f t="shared" si="16"/>
        <v>0</v>
      </c>
      <c r="AL140" s="1">
        <f t="shared" si="17"/>
        <v>0</v>
      </c>
      <c r="AM140" s="1">
        <f t="shared" si="18"/>
        <v>0.22239731999999998</v>
      </c>
      <c r="AN140" s="1">
        <f t="shared" si="19"/>
        <v>3.6853986225398998</v>
      </c>
      <c r="AO140" s="1">
        <f t="shared" si="20"/>
        <v>0</v>
      </c>
      <c r="AP140" s="1">
        <f t="shared" si="21"/>
        <v>0</v>
      </c>
      <c r="AQ140" s="1">
        <f t="shared" si="22"/>
        <v>0</v>
      </c>
      <c r="AR140" s="1">
        <f t="shared" si="23"/>
        <v>0</v>
      </c>
    </row>
    <row r="141" spans="1:44">
      <c r="A141" s="1">
        <v>140</v>
      </c>
      <c r="B141" s="1" t="s">
        <v>615</v>
      </c>
      <c r="C141" s="1" t="s">
        <v>22</v>
      </c>
      <c r="D141" s="1">
        <v>8.3904517382378002E-2</v>
      </c>
      <c r="E141" s="1" t="s">
        <v>24</v>
      </c>
      <c r="F141" s="1">
        <v>55217.2599999999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3986.9121045104198</v>
      </c>
      <c r="S141" s="1">
        <v>83904.5173823777</v>
      </c>
      <c r="T141" s="61">
        <f>IF(E141="East", IF(C141="Central",('Connecting shares (%)'!$F$3/100*F141+'Connecting shares (%)'!$G$3/100*H141+'Connecting shares (%)'!$H$3/100*J141)/1000000,0),0)</f>
        <v>5.52172599999999E-2</v>
      </c>
      <c r="U141" s="61">
        <f>IF(E141="East", IF(C141="Central",D141*'Connecting shares (%)'!$M$16*(F141+H141+J141)/(F141+H141+J141+L141+N141+P141),0),0)</f>
        <v>1.6780903476475602</v>
      </c>
      <c r="V141" s="61">
        <f>IF(E141="East", IF(C141="Decentral",('Connecting shares (%)'!$F$7/100*F141+'Connecting shares (%)'!$G$7/100*H141+'Connecting shares (%)'!$H$7/100*J141)/1000000,0),0)</f>
        <v>0</v>
      </c>
      <c r="W141" s="63">
        <f>IF(E141="East", IF(C141="Decentral",D141*'Connecting shares (%)'!$M$16*(F141+H141+J141)/(F141+H141+J141+L141+N141+P141),0),0)</f>
        <v>0</v>
      </c>
      <c r="X141" s="61">
        <f>IF(E141="East", IF(C141="Central",('Connecting shares (%)'!$F$5/100*L141+'Connecting shares (%)'!$G$5/100*N141+'Connecting shares (%)'!$H$5/100*P141)/1000000,0),0)</f>
        <v>0</v>
      </c>
      <c r="Y141" s="63">
        <f>IF(E141="East", IF(C141="Central",D141*'Connecting shares (%)'!$M$16*(L141+N141+P141)/(F141+H141+J141+L141+N141+P141),0),0)</f>
        <v>0</v>
      </c>
      <c r="Z141" s="1">
        <f>IF(E141="East", IF(C141="Decentral",('Connecting shares (%)'!$F$9/100*L141+'Connecting shares (%)'!$G$9/100*N141+'Connecting shares (%)'!$H$9/100*P141)/1000000,0),0)</f>
        <v>0</v>
      </c>
      <c r="AA141" s="63">
        <f>IF(E141="East", IF(C141="Decentral",D141*'Connecting shares (%)'!$M$16*(L141+N141+P141)/(F141+H141+J141+L141+N141+P141),0),0)</f>
        <v>0</v>
      </c>
      <c r="AB141" s="61">
        <f>IF(E141="West", IF(C141="Central",('Connecting shares (%)'!$F$11/100*F141+'Connecting shares (%)'!$G$11/100*H141+'Connecting shares (%)'!$H$11/100*J141)/1000000,0),0)</f>
        <v>0</v>
      </c>
      <c r="AC141" s="64">
        <f>IF(E141="west", IF(C141="Central",D141*'Connecting shares (%)'!$M$16*(F141+H141+J141)/(F141+H141+J141+L141+N141+P141),0),0)</f>
        <v>0</v>
      </c>
      <c r="AD141" s="61">
        <f>IF(E141="West", IF(C141="Decentral",('Connecting shares (%)'!$F$15/100*F141+'Connecting shares (%)'!$G$15/100*H141+'Connecting shares (%)'!$H$15/100*J141)/1000000,0),0)</f>
        <v>0</v>
      </c>
      <c r="AE141" s="63">
        <f>IF(E141="west", IF(C141="Decentral",D141*'Connecting shares (%)'!$M$16*(F141+H141+J141)/(F141+H141+J141+L141+N141+P141),0),0)</f>
        <v>0</v>
      </c>
      <c r="AF141" s="61">
        <f>IF(E141="West", IF(C141="Central",('Connecting shares (%)'!$F$13/100*L141+'Connecting shares (%)'!$G$13/100*N141+'Connecting shares (%)'!$H$13/100*P141)/1000000,0),0)</f>
        <v>0</v>
      </c>
      <c r="AG141" s="63">
        <f>IF(E141="west", IF(C141="Central",D141*'Connecting shares (%)'!$M$16*(L141+N141+P141)/(F141+H141+J141+L141+N141+P141),0),0)</f>
        <v>0</v>
      </c>
      <c r="AH141" s="1">
        <f>IF(E141="West", IF(C141="Decentral",('Connecting shares (%)'!$F$17/100*L141+'Connecting shares (%)'!$G$17/100*N141+'Connecting shares (%)'!$H$17/100*P141)/1000000,0),0)</f>
        <v>0</v>
      </c>
      <c r="AI141" s="63">
        <f>IF(E141="west", IF(C141="Decentral",D141*'Connecting shares (%)'!$M$16*(L141+N141+P141)/(F141+H141+J141+L141+N141+P141),0),0)</f>
        <v>0</v>
      </c>
      <c r="AK141" s="1">
        <f t="shared" si="16"/>
        <v>5.52172599999999E-2</v>
      </c>
      <c r="AL141" s="1">
        <f t="shared" si="17"/>
        <v>1.6780903476475602</v>
      </c>
      <c r="AM141" s="1">
        <f t="shared" si="18"/>
        <v>0</v>
      </c>
      <c r="AN141" s="1">
        <f t="shared" si="19"/>
        <v>0</v>
      </c>
      <c r="AO141" s="1">
        <f t="shared" si="20"/>
        <v>0</v>
      </c>
      <c r="AP141" s="1">
        <f t="shared" si="21"/>
        <v>0</v>
      </c>
      <c r="AQ141" s="1">
        <f t="shared" si="22"/>
        <v>0</v>
      </c>
      <c r="AR141" s="1">
        <f t="shared" si="23"/>
        <v>0</v>
      </c>
    </row>
    <row r="142" spans="1:44">
      <c r="A142" s="1">
        <v>141</v>
      </c>
      <c r="B142" s="1" t="s">
        <v>791</v>
      </c>
      <c r="C142" s="1" t="s">
        <v>22</v>
      </c>
      <c r="D142" s="1">
        <v>0.11174401148131299</v>
      </c>
      <c r="E142" s="1" t="s">
        <v>23</v>
      </c>
      <c r="F142" s="1">
        <v>69249.619999999893</v>
      </c>
      <c r="G142" s="1">
        <v>3</v>
      </c>
      <c r="H142" s="1">
        <v>55077.389999999898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6247.1932158730297</v>
      </c>
      <c r="S142" s="1">
        <v>111744.011481312</v>
      </c>
      <c r="T142" s="61">
        <f>IF(E142="East", IF(C142="Central",('Connecting shares (%)'!$F$3/100*F142+'Connecting shares (%)'!$G$3/100*H142+'Connecting shares (%)'!$H$3/100*J142)/1000000,0),0)</f>
        <v>0</v>
      </c>
      <c r="U142" s="61">
        <f>IF(E142="East", IF(C142="Central",D142*'Connecting shares (%)'!$M$16*(F142+H142+J142)/(F142+H142+J142+L142+N142+P142),0),0)</f>
        <v>0</v>
      </c>
      <c r="V142" s="61">
        <f>IF(E142="East", IF(C142="Decentral",('Connecting shares (%)'!$F$7/100*F142+'Connecting shares (%)'!$G$7/100*H142+'Connecting shares (%)'!$H$7/100*J142)/1000000,0),0)</f>
        <v>0</v>
      </c>
      <c r="W142" s="63">
        <f>IF(E142="East", IF(C142="Decentral",D142*'Connecting shares (%)'!$M$16*(F142+H142+J142)/(F142+H142+J142+L142+N142+P142),0),0)</f>
        <v>0</v>
      </c>
      <c r="X142" s="61">
        <f>IF(E142="East", IF(C142="Central",('Connecting shares (%)'!$F$5/100*L142+'Connecting shares (%)'!$G$5/100*N142+'Connecting shares (%)'!$H$5/100*P142)/1000000,0),0)</f>
        <v>0</v>
      </c>
      <c r="Y142" s="63">
        <f>IF(E142="East", IF(C142="Central",D142*'Connecting shares (%)'!$M$16*(L142+N142+P142)/(F142+H142+J142+L142+N142+P142),0),0)</f>
        <v>0</v>
      </c>
      <c r="Z142" s="1">
        <f>IF(E142="East", IF(C142="Decentral",('Connecting shares (%)'!$F$9/100*L142+'Connecting shares (%)'!$G$9/100*N142+'Connecting shares (%)'!$H$9/100*P142)/1000000,0),0)</f>
        <v>0</v>
      </c>
      <c r="AA142" s="63">
        <f>IF(E142="East", IF(C142="Decentral",D142*'Connecting shares (%)'!$M$16*(L142+N142+P142)/(F142+H142+J142+L142+N142+P142),0),0)</f>
        <v>0</v>
      </c>
      <c r="AB142" s="61">
        <f>IF(E142="West", IF(C142="Central",('Connecting shares (%)'!$F$11/100*F142+'Connecting shares (%)'!$G$11/100*H142+'Connecting shares (%)'!$H$11/100*J142)/1000000,0),0)</f>
        <v>0.12432700999999979</v>
      </c>
      <c r="AC142" s="64">
        <f>IF(E142="west", IF(C142="Central",D142*'Connecting shares (%)'!$M$16*(F142+H142+J142)/(F142+H142+J142+L142+N142+P142),0),0)</f>
        <v>2.2348802296262598</v>
      </c>
      <c r="AD142" s="61">
        <f>IF(E142="West", IF(C142="Decentral",('Connecting shares (%)'!$F$15/100*F142+'Connecting shares (%)'!$G$15/100*H142+'Connecting shares (%)'!$H$15/100*J142)/1000000,0),0)</f>
        <v>0</v>
      </c>
      <c r="AE142" s="63">
        <f>IF(E142="west", IF(C142="Decentral",D142*'Connecting shares (%)'!$M$16*(F142+H142+J142)/(F142+H142+J142+L142+N142+P142),0),0)</f>
        <v>0</v>
      </c>
      <c r="AF142" s="61">
        <f>IF(E142="West", IF(C142="Central",('Connecting shares (%)'!$F$13/100*L142+'Connecting shares (%)'!$G$13/100*N142+'Connecting shares (%)'!$H$13/100*P142)/1000000,0),0)</f>
        <v>0</v>
      </c>
      <c r="AG142" s="63">
        <f>IF(E142="west", IF(C142="Central",D142*'Connecting shares (%)'!$M$16*(L142+N142+P142)/(F142+H142+J142+L142+N142+P142),0),0)</f>
        <v>0</v>
      </c>
      <c r="AH142" s="1">
        <f>IF(E142="West", IF(C142="Decentral",('Connecting shares (%)'!$F$17/100*L142+'Connecting shares (%)'!$G$17/100*N142+'Connecting shares (%)'!$H$17/100*P142)/1000000,0),0)</f>
        <v>0</v>
      </c>
      <c r="AI142" s="63">
        <f>IF(E142="west", IF(C142="Decentral",D142*'Connecting shares (%)'!$M$16*(L142+N142+P142)/(F142+H142+J142+L142+N142+P142),0),0)</f>
        <v>0</v>
      </c>
      <c r="AK142" s="1">
        <f t="shared" si="16"/>
        <v>0</v>
      </c>
      <c r="AL142" s="1">
        <f t="shared" si="17"/>
        <v>0</v>
      </c>
      <c r="AM142" s="1">
        <f t="shared" si="18"/>
        <v>0</v>
      </c>
      <c r="AN142" s="1">
        <f t="shared" si="19"/>
        <v>0</v>
      </c>
      <c r="AO142" s="1">
        <f t="shared" si="20"/>
        <v>0.12432700999999979</v>
      </c>
      <c r="AP142" s="1">
        <f t="shared" si="21"/>
        <v>2.2348802296262598</v>
      </c>
      <c r="AQ142" s="1">
        <f t="shared" si="22"/>
        <v>0</v>
      </c>
      <c r="AR142" s="1">
        <f t="shared" si="23"/>
        <v>0</v>
      </c>
    </row>
    <row r="143" spans="1:44">
      <c r="A143" s="1">
        <v>142</v>
      </c>
      <c r="B143" s="1" t="s">
        <v>266</v>
      </c>
      <c r="C143" s="1" t="s">
        <v>22</v>
      </c>
      <c r="D143" s="1">
        <v>0.19546050291876901</v>
      </c>
      <c r="E143" s="1" t="s">
        <v>23</v>
      </c>
      <c r="F143" s="1">
        <v>154242.649999999</v>
      </c>
      <c r="G143" s="1">
        <v>8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8214.0758445551692</v>
      </c>
      <c r="S143" s="1">
        <v>195460.502918768</v>
      </c>
      <c r="T143" s="61">
        <f>IF(E143="East", IF(C143="Central",('Connecting shares (%)'!$F$3/100*F143+'Connecting shares (%)'!$G$3/100*H143+'Connecting shares (%)'!$H$3/100*J143)/1000000,0),0)</f>
        <v>0</v>
      </c>
      <c r="U143" s="61">
        <f>IF(E143="East", IF(C143="Central",D143*'Connecting shares (%)'!$M$16*(F143+H143+J143)/(F143+H143+J143+L143+N143+P143),0),0)</f>
        <v>0</v>
      </c>
      <c r="V143" s="61">
        <f>IF(E143="East", IF(C143="Decentral",('Connecting shares (%)'!$F$7/100*F143+'Connecting shares (%)'!$G$7/100*H143+'Connecting shares (%)'!$H$7/100*J143)/1000000,0),0)</f>
        <v>0</v>
      </c>
      <c r="W143" s="63">
        <f>IF(E143="East", IF(C143="Decentral",D143*'Connecting shares (%)'!$M$16*(F143+H143+J143)/(F143+H143+J143+L143+N143+P143),0),0)</f>
        <v>0</v>
      </c>
      <c r="X143" s="61">
        <f>IF(E143="East", IF(C143="Central",('Connecting shares (%)'!$F$5/100*L143+'Connecting shares (%)'!$G$5/100*N143+'Connecting shares (%)'!$H$5/100*P143)/1000000,0),0)</f>
        <v>0</v>
      </c>
      <c r="Y143" s="63">
        <f>IF(E143="East", IF(C143="Central",D143*'Connecting shares (%)'!$M$16*(L143+N143+P143)/(F143+H143+J143+L143+N143+P143),0),0)</f>
        <v>0</v>
      </c>
      <c r="Z143" s="1">
        <f>IF(E143="East", IF(C143="Decentral",('Connecting shares (%)'!$F$9/100*L143+'Connecting shares (%)'!$G$9/100*N143+'Connecting shares (%)'!$H$9/100*P143)/1000000,0),0)</f>
        <v>0</v>
      </c>
      <c r="AA143" s="63">
        <f>IF(E143="East", IF(C143="Decentral",D143*'Connecting shares (%)'!$M$16*(L143+N143+P143)/(F143+H143+J143+L143+N143+P143),0),0)</f>
        <v>0</v>
      </c>
      <c r="AB143" s="61">
        <f>IF(E143="West", IF(C143="Central",('Connecting shares (%)'!$F$11/100*F143+'Connecting shares (%)'!$G$11/100*H143+'Connecting shares (%)'!$H$11/100*J143)/1000000,0),0)</f>
        <v>0.15424264999999901</v>
      </c>
      <c r="AC143" s="64">
        <f>IF(E143="west", IF(C143="Central",D143*'Connecting shares (%)'!$M$16*(F143+H143+J143)/(F143+H143+J143+L143+N143+P143),0),0)</f>
        <v>3.9092100583753804</v>
      </c>
      <c r="AD143" s="61">
        <f>IF(E143="West", IF(C143="Decentral",('Connecting shares (%)'!$F$15/100*F143+'Connecting shares (%)'!$G$15/100*H143+'Connecting shares (%)'!$H$15/100*J143)/1000000,0),0)</f>
        <v>0</v>
      </c>
      <c r="AE143" s="63">
        <f>IF(E143="west", IF(C143="Decentral",D143*'Connecting shares (%)'!$M$16*(F143+H143+J143)/(F143+H143+J143+L143+N143+P143),0),0)</f>
        <v>0</v>
      </c>
      <c r="AF143" s="61">
        <f>IF(E143="West", IF(C143="Central",('Connecting shares (%)'!$F$13/100*L143+'Connecting shares (%)'!$G$13/100*N143+'Connecting shares (%)'!$H$13/100*P143)/1000000,0),0)</f>
        <v>0</v>
      </c>
      <c r="AG143" s="63">
        <f>IF(E143="west", IF(C143="Central",D143*'Connecting shares (%)'!$M$16*(L143+N143+P143)/(F143+H143+J143+L143+N143+P143),0),0)</f>
        <v>0</v>
      </c>
      <c r="AH143" s="1">
        <f>IF(E143="West", IF(C143="Decentral",('Connecting shares (%)'!$F$17/100*L143+'Connecting shares (%)'!$G$17/100*N143+'Connecting shares (%)'!$H$17/100*P143)/1000000,0),0)</f>
        <v>0</v>
      </c>
      <c r="AI143" s="63">
        <f>IF(E143="west", IF(C143="Decentral",D143*'Connecting shares (%)'!$M$16*(L143+N143+P143)/(F143+H143+J143+L143+N143+P143),0),0)</f>
        <v>0</v>
      </c>
      <c r="AK143" s="1">
        <f t="shared" si="16"/>
        <v>0</v>
      </c>
      <c r="AL143" s="1">
        <f t="shared" si="17"/>
        <v>0</v>
      </c>
      <c r="AM143" s="1">
        <f t="shared" si="18"/>
        <v>0</v>
      </c>
      <c r="AN143" s="1">
        <f t="shared" si="19"/>
        <v>0</v>
      </c>
      <c r="AO143" s="1">
        <f t="shared" si="20"/>
        <v>0.15424264999999901</v>
      </c>
      <c r="AP143" s="1">
        <f t="shared" si="21"/>
        <v>3.9092100583753804</v>
      </c>
      <c r="AQ143" s="1">
        <f t="shared" si="22"/>
        <v>0</v>
      </c>
      <c r="AR143" s="1">
        <f t="shared" si="23"/>
        <v>0</v>
      </c>
    </row>
    <row r="144" spans="1:44">
      <c r="A144" s="1">
        <v>143</v>
      </c>
      <c r="B144" s="1" t="s">
        <v>255</v>
      </c>
      <c r="C144" s="1" t="s">
        <v>21</v>
      </c>
      <c r="D144" s="1">
        <v>0.104031841185085</v>
      </c>
      <c r="E144" s="1" t="s">
        <v>23</v>
      </c>
      <c r="F144" s="1">
        <v>123190.38</v>
      </c>
      <c r="G144" s="1">
        <v>9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7267.68762789418</v>
      </c>
      <c r="S144" s="1">
        <v>104031.84118508401</v>
      </c>
      <c r="T144" s="61">
        <f>IF(E144="East", IF(C144="Central",('Connecting shares (%)'!$F$3/100*F144+'Connecting shares (%)'!$G$3/100*H144+'Connecting shares (%)'!$H$3/100*J144)/1000000,0),0)</f>
        <v>0</v>
      </c>
      <c r="U144" s="61">
        <f>IF(E144="East", IF(C144="Central",D144*'Connecting shares (%)'!$M$16*(F144+H144+J144)/(F144+H144+J144+L144+N144+P144),0),0)</f>
        <v>0</v>
      </c>
      <c r="V144" s="61">
        <f>IF(E144="East", IF(C144="Decentral",('Connecting shares (%)'!$F$7/100*F144+'Connecting shares (%)'!$G$7/100*H144+'Connecting shares (%)'!$H$7/100*J144)/1000000,0),0)</f>
        <v>0</v>
      </c>
      <c r="W144" s="63">
        <f>IF(E144="East", IF(C144="Decentral",D144*'Connecting shares (%)'!$M$16*(F144+H144+J144)/(F144+H144+J144+L144+N144+P144),0),0)</f>
        <v>0</v>
      </c>
      <c r="X144" s="61">
        <f>IF(E144="East", IF(C144="Central",('Connecting shares (%)'!$F$5/100*L144+'Connecting shares (%)'!$G$5/100*N144+'Connecting shares (%)'!$H$5/100*P144)/1000000,0),0)</f>
        <v>0</v>
      </c>
      <c r="Y144" s="63">
        <f>IF(E144="East", IF(C144="Central",D144*'Connecting shares (%)'!$M$16*(L144+N144+P144)/(F144+H144+J144+L144+N144+P144),0),0)</f>
        <v>0</v>
      </c>
      <c r="Z144" s="1">
        <f>IF(E144="East", IF(C144="Decentral",('Connecting shares (%)'!$F$9/100*L144+'Connecting shares (%)'!$G$9/100*N144+'Connecting shares (%)'!$H$9/100*P144)/1000000,0),0)</f>
        <v>0</v>
      </c>
      <c r="AA144" s="63">
        <f>IF(E144="East", IF(C144="Decentral",D144*'Connecting shares (%)'!$M$16*(L144+N144+P144)/(F144+H144+J144+L144+N144+P144),0),0)</f>
        <v>0</v>
      </c>
      <c r="AB144" s="61">
        <f>IF(E144="West", IF(C144="Central",('Connecting shares (%)'!$F$11/100*F144+'Connecting shares (%)'!$G$11/100*H144+'Connecting shares (%)'!$H$11/100*J144)/1000000,0),0)</f>
        <v>0</v>
      </c>
      <c r="AC144" s="64">
        <f>IF(E144="west", IF(C144="Central",D144*'Connecting shares (%)'!$M$16*(F144+H144+J144)/(F144+H144+J144+L144+N144+P144),0),0)</f>
        <v>0</v>
      </c>
      <c r="AD144" s="61">
        <f>IF(E144="West", IF(C144="Decentral",('Connecting shares (%)'!$F$15/100*F144+'Connecting shares (%)'!$G$15/100*H144+'Connecting shares (%)'!$H$15/100*J144)/1000000,0),0)</f>
        <v>0.12319038</v>
      </c>
      <c r="AE144" s="63">
        <f>IF(E144="west", IF(C144="Decentral",D144*'Connecting shares (%)'!$M$16*(F144+H144+J144)/(F144+H144+J144+L144+N144+P144),0),0)</f>
        <v>2.0806368237016999</v>
      </c>
      <c r="AF144" s="61">
        <f>IF(E144="West", IF(C144="Central",('Connecting shares (%)'!$F$13/100*L144+'Connecting shares (%)'!$G$13/100*N144+'Connecting shares (%)'!$H$13/100*P144)/1000000,0),0)</f>
        <v>0</v>
      </c>
      <c r="AG144" s="63">
        <f>IF(E144="west", IF(C144="Central",D144*'Connecting shares (%)'!$M$16*(L144+N144+P144)/(F144+H144+J144+L144+N144+P144),0),0)</f>
        <v>0</v>
      </c>
      <c r="AH144" s="1">
        <f>IF(E144="West", IF(C144="Decentral",('Connecting shares (%)'!$F$17/100*L144+'Connecting shares (%)'!$G$17/100*N144+'Connecting shares (%)'!$H$17/100*P144)/1000000,0),0)</f>
        <v>0</v>
      </c>
      <c r="AI144" s="63">
        <f>IF(E144="west", IF(C144="Decentral",D144*'Connecting shares (%)'!$M$16*(L144+N144+P144)/(F144+H144+J144+L144+N144+P144),0),0)</f>
        <v>0</v>
      </c>
      <c r="AK144" s="1">
        <f t="shared" si="16"/>
        <v>0</v>
      </c>
      <c r="AL144" s="1">
        <f t="shared" si="17"/>
        <v>0</v>
      </c>
      <c r="AM144" s="1">
        <f t="shared" si="18"/>
        <v>0</v>
      </c>
      <c r="AN144" s="1">
        <f t="shared" si="19"/>
        <v>0</v>
      </c>
      <c r="AO144" s="1">
        <f t="shared" si="20"/>
        <v>0</v>
      </c>
      <c r="AP144" s="1">
        <f t="shared" si="21"/>
        <v>0</v>
      </c>
      <c r="AQ144" s="1">
        <f t="shared" si="22"/>
        <v>0.12319038</v>
      </c>
      <c r="AR144" s="1">
        <f t="shared" si="23"/>
        <v>2.0806368237016999</v>
      </c>
    </row>
    <row r="145" spans="1:44">
      <c r="A145" s="1">
        <v>144</v>
      </c>
      <c r="B145" s="1" t="s">
        <v>535</v>
      </c>
      <c r="C145" s="1" t="s">
        <v>21</v>
      </c>
      <c r="D145" s="1">
        <v>6.0963037808384003E-2</v>
      </c>
      <c r="E145" s="1" t="s">
        <v>23</v>
      </c>
      <c r="F145" s="1">
        <v>96220.149999999907</v>
      </c>
      <c r="G145" s="1">
        <v>6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3853.02682303451</v>
      </c>
      <c r="S145" s="1">
        <v>60963.0378083838</v>
      </c>
      <c r="T145" s="61">
        <f>IF(E145="East", IF(C145="Central",('Connecting shares (%)'!$F$3/100*F145+'Connecting shares (%)'!$G$3/100*H145+'Connecting shares (%)'!$H$3/100*J145)/1000000,0),0)</f>
        <v>0</v>
      </c>
      <c r="U145" s="61">
        <f>IF(E145="East", IF(C145="Central",D145*'Connecting shares (%)'!$M$16*(F145+H145+J145)/(F145+H145+J145+L145+N145+P145),0),0)</f>
        <v>0</v>
      </c>
      <c r="V145" s="61">
        <f>IF(E145="East", IF(C145="Decentral",('Connecting shares (%)'!$F$7/100*F145+'Connecting shares (%)'!$G$7/100*H145+'Connecting shares (%)'!$H$7/100*J145)/1000000,0),0)</f>
        <v>0</v>
      </c>
      <c r="W145" s="63">
        <f>IF(E145="East", IF(C145="Decentral",D145*'Connecting shares (%)'!$M$16*(F145+H145+J145)/(F145+H145+J145+L145+N145+P145),0),0)</f>
        <v>0</v>
      </c>
      <c r="X145" s="61">
        <f>IF(E145="East", IF(C145="Central",('Connecting shares (%)'!$F$5/100*L145+'Connecting shares (%)'!$G$5/100*N145+'Connecting shares (%)'!$H$5/100*P145)/1000000,0),0)</f>
        <v>0</v>
      </c>
      <c r="Y145" s="63">
        <f>IF(E145="East", IF(C145="Central",D145*'Connecting shares (%)'!$M$16*(L145+N145+P145)/(F145+H145+J145+L145+N145+P145),0),0)</f>
        <v>0</v>
      </c>
      <c r="Z145" s="1">
        <f>IF(E145="East", IF(C145="Decentral",('Connecting shares (%)'!$F$9/100*L145+'Connecting shares (%)'!$G$9/100*N145+'Connecting shares (%)'!$H$9/100*P145)/1000000,0),0)</f>
        <v>0</v>
      </c>
      <c r="AA145" s="63">
        <f>IF(E145="East", IF(C145="Decentral",D145*'Connecting shares (%)'!$M$16*(L145+N145+P145)/(F145+H145+J145+L145+N145+P145),0),0)</f>
        <v>0</v>
      </c>
      <c r="AB145" s="61">
        <f>IF(E145="West", IF(C145="Central",('Connecting shares (%)'!$F$11/100*F145+'Connecting shares (%)'!$G$11/100*H145+'Connecting shares (%)'!$H$11/100*J145)/1000000,0),0)</f>
        <v>0</v>
      </c>
      <c r="AC145" s="64">
        <f>IF(E145="west", IF(C145="Central",D145*'Connecting shares (%)'!$M$16*(F145+H145+J145)/(F145+H145+J145+L145+N145+P145),0),0)</f>
        <v>0</v>
      </c>
      <c r="AD145" s="61">
        <f>IF(E145="West", IF(C145="Decentral",('Connecting shares (%)'!$F$15/100*F145+'Connecting shares (%)'!$G$15/100*H145+'Connecting shares (%)'!$H$15/100*J145)/1000000,0),0)</f>
        <v>9.6220149999999907E-2</v>
      </c>
      <c r="AE145" s="63">
        <f>IF(E145="west", IF(C145="Decentral",D145*'Connecting shares (%)'!$M$16*(F145+H145+J145)/(F145+H145+J145+L145+N145+P145),0),0)</f>
        <v>1.21926075616768</v>
      </c>
      <c r="AF145" s="61">
        <f>IF(E145="West", IF(C145="Central",('Connecting shares (%)'!$F$13/100*L145+'Connecting shares (%)'!$G$13/100*N145+'Connecting shares (%)'!$H$13/100*P145)/1000000,0),0)</f>
        <v>0</v>
      </c>
      <c r="AG145" s="63">
        <f>IF(E145="west", IF(C145="Central",D145*'Connecting shares (%)'!$M$16*(L145+N145+P145)/(F145+H145+J145+L145+N145+P145),0),0)</f>
        <v>0</v>
      </c>
      <c r="AH145" s="1">
        <f>IF(E145="West", IF(C145="Decentral",('Connecting shares (%)'!$F$17/100*L145+'Connecting shares (%)'!$G$17/100*N145+'Connecting shares (%)'!$H$17/100*P145)/1000000,0),0)</f>
        <v>0</v>
      </c>
      <c r="AI145" s="63">
        <f>IF(E145="west", IF(C145="Decentral",D145*'Connecting shares (%)'!$M$16*(L145+N145+P145)/(F145+H145+J145+L145+N145+P145),0),0)</f>
        <v>0</v>
      </c>
      <c r="AK145" s="1">
        <f t="shared" si="16"/>
        <v>0</v>
      </c>
      <c r="AL145" s="1">
        <f t="shared" si="17"/>
        <v>0</v>
      </c>
      <c r="AM145" s="1">
        <f t="shared" si="18"/>
        <v>0</v>
      </c>
      <c r="AN145" s="1">
        <f t="shared" si="19"/>
        <v>0</v>
      </c>
      <c r="AO145" s="1">
        <f t="shared" si="20"/>
        <v>0</v>
      </c>
      <c r="AP145" s="1">
        <f t="shared" si="21"/>
        <v>0</v>
      </c>
      <c r="AQ145" s="1">
        <f t="shared" si="22"/>
        <v>9.6220149999999907E-2</v>
      </c>
      <c r="AR145" s="1">
        <f t="shared" si="23"/>
        <v>1.21926075616768</v>
      </c>
    </row>
    <row r="146" spans="1:44">
      <c r="A146" s="1">
        <v>145</v>
      </c>
      <c r="B146" s="1" t="s">
        <v>408</v>
      </c>
      <c r="C146" s="1" t="s">
        <v>22</v>
      </c>
      <c r="D146" s="1">
        <v>0.14958844280623801</v>
      </c>
      <c r="E146" s="1" t="s">
        <v>23</v>
      </c>
      <c r="F146" s="1">
        <v>45398.080000000002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8675.2029591683295</v>
      </c>
      <c r="S146" s="1">
        <v>149588.44280623799</v>
      </c>
      <c r="T146" s="61">
        <f>IF(E146="East", IF(C146="Central",('Connecting shares (%)'!$F$3/100*F146+'Connecting shares (%)'!$G$3/100*H146+'Connecting shares (%)'!$H$3/100*J146)/1000000,0),0)</f>
        <v>0</v>
      </c>
      <c r="U146" s="61">
        <f>IF(E146="East", IF(C146="Central",D146*'Connecting shares (%)'!$M$16*(F146+H146+J146)/(F146+H146+J146+L146+N146+P146),0),0)</f>
        <v>0</v>
      </c>
      <c r="V146" s="61">
        <f>IF(E146="East", IF(C146="Decentral",('Connecting shares (%)'!$F$7/100*F146+'Connecting shares (%)'!$G$7/100*H146+'Connecting shares (%)'!$H$7/100*J146)/1000000,0),0)</f>
        <v>0</v>
      </c>
      <c r="W146" s="63">
        <f>IF(E146="East", IF(C146="Decentral",D146*'Connecting shares (%)'!$M$16*(F146+H146+J146)/(F146+H146+J146+L146+N146+P146),0),0)</f>
        <v>0</v>
      </c>
      <c r="X146" s="61">
        <f>IF(E146="East", IF(C146="Central",('Connecting shares (%)'!$F$5/100*L146+'Connecting shares (%)'!$G$5/100*N146+'Connecting shares (%)'!$H$5/100*P146)/1000000,0),0)</f>
        <v>0</v>
      </c>
      <c r="Y146" s="63">
        <f>IF(E146="East", IF(C146="Central",D146*'Connecting shares (%)'!$M$16*(L146+N146+P146)/(F146+H146+J146+L146+N146+P146),0),0)</f>
        <v>0</v>
      </c>
      <c r="Z146" s="1">
        <f>IF(E146="East", IF(C146="Decentral",('Connecting shares (%)'!$F$9/100*L146+'Connecting shares (%)'!$G$9/100*N146+'Connecting shares (%)'!$H$9/100*P146)/1000000,0),0)</f>
        <v>0</v>
      </c>
      <c r="AA146" s="63">
        <f>IF(E146="East", IF(C146="Decentral",D146*'Connecting shares (%)'!$M$16*(L146+N146+P146)/(F146+H146+J146+L146+N146+P146),0),0)</f>
        <v>0</v>
      </c>
      <c r="AB146" s="61">
        <f>IF(E146="West", IF(C146="Central",('Connecting shares (%)'!$F$11/100*F146+'Connecting shares (%)'!$G$11/100*H146+'Connecting shares (%)'!$H$11/100*J146)/1000000,0),0)</f>
        <v>4.539808E-2</v>
      </c>
      <c r="AC146" s="64">
        <f>IF(E146="west", IF(C146="Central",D146*'Connecting shares (%)'!$M$16*(F146+H146+J146)/(F146+H146+J146+L146+N146+P146),0),0)</f>
        <v>2.99176885612476</v>
      </c>
      <c r="AD146" s="61">
        <f>IF(E146="West", IF(C146="Decentral",('Connecting shares (%)'!$F$15/100*F146+'Connecting shares (%)'!$G$15/100*H146+'Connecting shares (%)'!$H$15/100*J146)/1000000,0),0)</f>
        <v>0</v>
      </c>
      <c r="AE146" s="63">
        <f>IF(E146="west", IF(C146="Decentral",D146*'Connecting shares (%)'!$M$16*(F146+H146+J146)/(F146+H146+J146+L146+N146+P146),0),0)</f>
        <v>0</v>
      </c>
      <c r="AF146" s="61">
        <f>IF(E146="West", IF(C146="Central",('Connecting shares (%)'!$F$13/100*L146+'Connecting shares (%)'!$G$13/100*N146+'Connecting shares (%)'!$H$13/100*P146)/1000000,0),0)</f>
        <v>0</v>
      </c>
      <c r="AG146" s="63">
        <f>IF(E146="west", IF(C146="Central",D146*'Connecting shares (%)'!$M$16*(L146+N146+P146)/(F146+H146+J146+L146+N146+P146),0),0)</f>
        <v>0</v>
      </c>
      <c r="AH146" s="1">
        <f>IF(E146="West", IF(C146="Decentral",('Connecting shares (%)'!$F$17/100*L146+'Connecting shares (%)'!$G$17/100*N146+'Connecting shares (%)'!$H$17/100*P146)/1000000,0),0)</f>
        <v>0</v>
      </c>
      <c r="AI146" s="63">
        <f>IF(E146="west", IF(C146="Decentral",D146*'Connecting shares (%)'!$M$16*(L146+N146+P146)/(F146+H146+J146+L146+N146+P146),0),0)</f>
        <v>0</v>
      </c>
      <c r="AK146" s="1">
        <f t="shared" si="16"/>
        <v>0</v>
      </c>
      <c r="AL146" s="1">
        <f t="shared" si="17"/>
        <v>0</v>
      </c>
      <c r="AM146" s="1">
        <f t="shared" si="18"/>
        <v>0</v>
      </c>
      <c r="AN146" s="1">
        <f t="shared" si="19"/>
        <v>0</v>
      </c>
      <c r="AO146" s="1">
        <f t="shared" si="20"/>
        <v>4.539808E-2</v>
      </c>
      <c r="AP146" s="1">
        <f t="shared" si="21"/>
        <v>2.99176885612476</v>
      </c>
      <c r="AQ146" s="1">
        <f t="shared" si="22"/>
        <v>0</v>
      </c>
      <c r="AR146" s="1">
        <f t="shared" si="23"/>
        <v>0</v>
      </c>
    </row>
    <row r="147" spans="1:44">
      <c r="A147" s="1">
        <v>146</v>
      </c>
      <c r="B147" s="1" t="s">
        <v>758</v>
      </c>
      <c r="C147" s="1" t="s">
        <v>22</v>
      </c>
      <c r="D147" s="1">
        <v>0.143030002525526</v>
      </c>
      <c r="E147" s="1" t="s">
        <v>23</v>
      </c>
      <c r="F147" s="1">
        <v>305234.65000000002</v>
      </c>
      <c r="G147" s="1">
        <v>18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6005.6206510504499</v>
      </c>
      <c r="S147" s="1">
        <v>143030.00252552499</v>
      </c>
      <c r="T147" s="61">
        <f>IF(E147="East", IF(C147="Central",('Connecting shares (%)'!$F$3/100*F147+'Connecting shares (%)'!$G$3/100*H147+'Connecting shares (%)'!$H$3/100*J147)/1000000,0),0)</f>
        <v>0</v>
      </c>
      <c r="U147" s="61">
        <f>IF(E147="East", IF(C147="Central",D147*'Connecting shares (%)'!$M$16*(F147+H147+J147)/(F147+H147+J147+L147+N147+P147),0),0)</f>
        <v>0</v>
      </c>
      <c r="V147" s="61">
        <f>IF(E147="East", IF(C147="Decentral",('Connecting shares (%)'!$F$7/100*F147+'Connecting shares (%)'!$G$7/100*H147+'Connecting shares (%)'!$H$7/100*J147)/1000000,0),0)</f>
        <v>0</v>
      </c>
      <c r="W147" s="63">
        <f>IF(E147="East", IF(C147="Decentral",D147*'Connecting shares (%)'!$M$16*(F147+H147+J147)/(F147+H147+J147+L147+N147+P147),0),0)</f>
        <v>0</v>
      </c>
      <c r="X147" s="61">
        <f>IF(E147="East", IF(C147="Central",('Connecting shares (%)'!$F$5/100*L147+'Connecting shares (%)'!$G$5/100*N147+'Connecting shares (%)'!$H$5/100*P147)/1000000,0),0)</f>
        <v>0</v>
      </c>
      <c r="Y147" s="63">
        <f>IF(E147="East", IF(C147="Central",D147*'Connecting shares (%)'!$M$16*(L147+N147+P147)/(F147+H147+J147+L147+N147+P147),0),0)</f>
        <v>0</v>
      </c>
      <c r="Z147" s="1">
        <f>IF(E147="East", IF(C147="Decentral",('Connecting shares (%)'!$F$9/100*L147+'Connecting shares (%)'!$G$9/100*N147+'Connecting shares (%)'!$H$9/100*P147)/1000000,0),0)</f>
        <v>0</v>
      </c>
      <c r="AA147" s="63">
        <f>IF(E147="East", IF(C147="Decentral",D147*'Connecting shares (%)'!$M$16*(L147+N147+P147)/(F147+H147+J147+L147+N147+P147),0),0)</f>
        <v>0</v>
      </c>
      <c r="AB147" s="61">
        <f>IF(E147="West", IF(C147="Central",('Connecting shares (%)'!$F$11/100*F147+'Connecting shares (%)'!$G$11/100*H147+'Connecting shares (%)'!$H$11/100*J147)/1000000,0),0)</f>
        <v>0.30523465</v>
      </c>
      <c r="AC147" s="64">
        <f>IF(E147="west", IF(C147="Central",D147*'Connecting shares (%)'!$M$16*(F147+H147+J147)/(F147+H147+J147+L147+N147+P147),0),0)</f>
        <v>2.86060005051052</v>
      </c>
      <c r="AD147" s="61">
        <f>IF(E147="West", IF(C147="Decentral",('Connecting shares (%)'!$F$15/100*F147+'Connecting shares (%)'!$G$15/100*H147+'Connecting shares (%)'!$H$15/100*J147)/1000000,0),0)</f>
        <v>0</v>
      </c>
      <c r="AE147" s="63">
        <f>IF(E147="west", IF(C147="Decentral",D147*'Connecting shares (%)'!$M$16*(F147+H147+J147)/(F147+H147+J147+L147+N147+P147),0),0)</f>
        <v>0</v>
      </c>
      <c r="AF147" s="61">
        <f>IF(E147="West", IF(C147="Central",('Connecting shares (%)'!$F$13/100*L147+'Connecting shares (%)'!$G$13/100*N147+'Connecting shares (%)'!$H$13/100*P147)/1000000,0),0)</f>
        <v>0</v>
      </c>
      <c r="AG147" s="63">
        <f>IF(E147="west", IF(C147="Central",D147*'Connecting shares (%)'!$M$16*(L147+N147+P147)/(F147+H147+J147+L147+N147+P147),0),0)</f>
        <v>0</v>
      </c>
      <c r="AH147" s="1">
        <f>IF(E147="West", IF(C147="Decentral",('Connecting shares (%)'!$F$17/100*L147+'Connecting shares (%)'!$G$17/100*N147+'Connecting shares (%)'!$H$17/100*P147)/1000000,0),0)</f>
        <v>0</v>
      </c>
      <c r="AI147" s="63">
        <f>IF(E147="west", IF(C147="Decentral",D147*'Connecting shares (%)'!$M$16*(L147+N147+P147)/(F147+H147+J147+L147+N147+P147),0),0)</f>
        <v>0</v>
      </c>
      <c r="AK147" s="1">
        <f t="shared" si="16"/>
        <v>0</v>
      </c>
      <c r="AL147" s="1">
        <f t="shared" si="17"/>
        <v>0</v>
      </c>
      <c r="AM147" s="1">
        <f t="shared" si="18"/>
        <v>0</v>
      </c>
      <c r="AN147" s="1">
        <f t="shared" si="19"/>
        <v>0</v>
      </c>
      <c r="AO147" s="1">
        <f t="shared" si="20"/>
        <v>0.30523465</v>
      </c>
      <c r="AP147" s="1">
        <f t="shared" si="21"/>
        <v>2.86060005051052</v>
      </c>
      <c r="AQ147" s="1">
        <f t="shared" si="22"/>
        <v>0</v>
      </c>
      <c r="AR147" s="1">
        <f t="shared" si="23"/>
        <v>0</v>
      </c>
    </row>
    <row r="148" spans="1:44">
      <c r="A148" s="1">
        <v>147</v>
      </c>
      <c r="B148" s="1" t="s">
        <v>240</v>
      </c>
      <c r="C148" s="1" t="s">
        <v>21</v>
      </c>
      <c r="D148" s="1">
        <v>0.20691825045933901</v>
      </c>
      <c r="E148" s="1" t="s">
        <v>23</v>
      </c>
      <c r="F148" s="1">
        <v>389158.27999999898</v>
      </c>
      <c r="G148" s="1">
        <v>24</v>
      </c>
      <c r="H148" s="1">
        <v>74894.820000000007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9218.7456186132495</v>
      </c>
      <c r="S148" s="1">
        <v>206918.25045933801</v>
      </c>
      <c r="T148" s="61">
        <f>IF(E148="East", IF(C148="Central",('Connecting shares (%)'!$F$3/100*F148+'Connecting shares (%)'!$G$3/100*H148+'Connecting shares (%)'!$H$3/100*J148)/1000000,0),0)</f>
        <v>0</v>
      </c>
      <c r="U148" s="61">
        <f>IF(E148="East", IF(C148="Central",D148*'Connecting shares (%)'!$M$16*(F148+H148+J148)/(F148+H148+J148+L148+N148+P148),0),0)</f>
        <v>0</v>
      </c>
      <c r="V148" s="61">
        <f>IF(E148="East", IF(C148="Decentral",('Connecting shares (%)'!$F$7/100*F148+'Connecting shares (%)'!$G$7/100*H148+'Connecting shares (%)'!$H$7/100*J148)/1000000,0),0)</f>
        <v>0</v>
      </c>
      <c r="W148" s="63">
        <f>IF(E148="East", IF(C148="Decentral",D148*'Connecting shares (%)'!$M$16*(F148+H148+J148)/(F148+H148+J148+L148+N148+P148),0),0)</f>
        <v>0</v>
      </c>
      <c r="X148" s="61">
        <f>IF(E148="East", IF(C148="Central",('Connecting shares (%)'!$F$5/100*L148+'Connecting shares (%)'!$G$5/100*N148+'Connecting shares (%)'!$H$5/100*P148)/1000000,0),0)</f>
        <v>0</v>
      </c>
      <c r="Y148" s="63">
        <f>IF(E148="East", IF(C148="Central",D148*'Connecting shares (%)'!$M$16*(L148+N148+P148)/(F148+H148+J148+L148+N148+P148),0),0)</f>
        <v>0</v>
      </c>
      <c r="Z148" s="1">
        <f>IF(E148="East", IF(C148="Decentral",('Connecting shares (%)'!$F$9/100*L148+'Connecting shares (%)'!$G$9/100*N148+'Connecting shares (%)'!$H$9/100*P148)/1000000,0),0)</f>
        <v>0</v>
      </c>
      <c r="AA148" s="63">
        <f>IF(E148="East", IF(C148="Decentral",D148*'Connecting shares (%)'!$M$16*(L148+N148+P148)/(F148+H148+J148+L148+N148+P148),0),0)</f>
        <v>0</v>
      </c>
      <c r="AB148" s="61">
        <f>IF(E148="West", IF(C148="Central",('Connecting shares (%)'!$F$11/100*F148+'Connecting shares (%)'!$G$11/100*H148+'Connecting shares (%)'!$H$11/100*J148)/1000000,0),0)</f>
        <v>0</v>
      </c>
      <c r="AC148" s="64">
        <f>IF(E148="west", IF(C148="Central",D148*'Connecting shares (%)'!$M$16*(F148+H148+J148)/(F148+H148+J148+L148+N148+P148),0),0)</f>
        <v>0</v>
      </c>
      <c r="AD148" s="61">
        <f>IF(E148="West", IF(C148="Decentral",('Connecting shares (%)'!$F$15/100*F148+'Connecting shares (%)'!$G$15/100*H148+'Connecting shares (%)'!$H$15/100*J148)/1000000,0),0)</f>
        <v>0.464053099999999</v>
      </c>
      <c r="AE148" s="63">
        <f>IF(E148="west", IF(C148="Decentral",D148*'Connecting shares (%)'!$M$16*(F148+H148+J148)/(F148+H148+J148+L148+N148+P148),0),0)</f>
        <v>4.1383650091867805</v>
      </c>
      <c r="AF148" s="61">
        <f>IF(E148="West", IF(C148="Central",('Connecting shares (%)'!$F$13/100*L148+'Connecting shares (%)'!$G$13/100*N148+'Connecting shares (%)'!$H$13/100*P148)/1000000,0),0)</f>
        <v>0</v>
      </c>
      <c r="AG148" s="63">
        <f>IF(E148="west", IF(C148="Central",D148*'Connecting shares (%)'!$M$16*(L148+N148+P148)/(F148+H148+J148+L148+N148+P148),0),0)</f>
        <v>0</v>
      </c>
      <c r="AH148" s="1">
        <f>IF(E148="West", IF(C148="Decentral",('Connecting shares (%)'!$F$17/100*L148+'Connecting shares (%)'!$G$17/100*N148+'Connecting shares (%)'!$H$17/100*P148)/1000000,0),0)</f>
        <v>0</v>
      </c>
      <c r="AI148" s="63">
        <f>IF(E148="west", IF(C148="Decentral",D148*'Connecting shares (%)'!$M$16*(L148+N148+P148)/(F148+H148+J148+L148+N148+P148),0),0)</f>
        <v>0</v>
      </c>
      <c r="AK148" s="1">
        <f t="shared" si="16"/>
        <v>0</v>
      </c>
      <c r="AL148" s="1">
        <f t="shared" si="17"/>
        <v>0</v>
      </c>
      <c r="AM148" s="1">
        <f t="shared" si="18"/>
        <v>0</v>
      </c>
      <c r="AN148" s="1">
        <f t="shared" si="19"/>
        <v>0</v>
      </c>
      <c r="AO148" s="1">
        <f t="shared" si="20"/>
        <v>0</v>
      </c>
      <c r="AP148" s="1">
        <f t="shared" si="21"/>
        <v>0</v>
      </c>
      <c r="AQ148" s="1">
        <f t="shared" si="22"/>
        <v>0.464053099999999</v>
      </c>
      <c r="AR148" s="1">
        <f t="shared" si="23"/>
        <v>4.1383650091867805</v>
      </c>
    </row>
    <row r="149" spans="1:44">
      <c r="A149" s="1">
        <v>148</v>
      </c>
      <c r="B149" s="1" t="s">
        <v>588</v>
      </c>
      <c r="C149" s="1" t="s">
        <v>21</v>
      </c>
      <c r="D149" s="1">
        <v>0.33990317177187701</v>
      </c>
      <c r="E149" s="1" t="s">
        <v>23</v>
      </c>
      <c r="F149" s="1">
        <v>280966.89</v>
      </c>
      <c r="G149" s="1">
        <v>16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10190.146642457699</v>
      </c>
      <c r="S149" s="1">
        <v>339903.17177187698</v>
      </c>
      <c r="T149" s="61">
        <f>IF(E149="East", IF(C149="Central",('Connecting shares (%)'!$F$3/100*F149+'Connecting shares (%)'!$G$3/100*H149+'Connecting shares (%)'!$H$3/100*J149)/1000000,0),0)</f>
        <v>0</v>
      </c>
      <c r="U149" s="61">
        <f>IF(E149="East", IF(C149="Central",D149*'Connecting shares (%)'!$M$16*(F149+H149+J149)/(F149+H149+J149+L149+N149+P149),0),0)</f>
        <v>0</v>
      </c>
      <c r="V149" s="61">
        <f>IF(E149="East", IF(C149="Decentral",('Connecting shares (%)'!$F$7/100*F149+'Connecting shares (%)'!$G$7/100*H149+'Connecting shares (%)'!$H$7/100*J149)/1000000,0),0)</f>
        <v>0</v>
      </c>
      <c r="W149" s="63">
        <f>IF(E149="East", IF(C149="Decentral",D149*'Connecting shares (%)'!$M$16*(F149+H149+J149)/(F149+H149+J149+L149+N149+P149),0),0)</f>
        <v>0</v>
      </c>
      <c r="X149" s="61">
        <f>IF(E149="East", IF(C149="Central",('Connecting shares (%)'!$F$5/100*L149+'Connecting shares (%)'!$G$5/100*N149+'Connecting shares (%)'!$H$5/100*P149)/1000000,0),0)</f>
        <v>0</v>
      </c>
      <c r="Y149" s="63">
        <f>IF(E149="East", IF(C149="Central",D149*'Connecting shares (%)'!$M$16*(L149+N149+P149)/(F149+H149+J149+L149+N149+P149),0),0)</f>
        <v>0</v>
      </c>
      <c r="Z149" s="1">
        <f>IF(E149="East", IF(C149="Decentral",('Connecting shares (%)'!$F$9/100*L149+'Connecting shares (%)'!$G$9/100*N149+'Connecting shares (%)'!$H$9/100*P149)/1000000,0),0)</f>
        <v>0</v>
      </c>
      <c r="AA149" s="63">
        <f>IF(E149="East", IF(C149="Decentral",D149*'Connecting shares (%)'!$M$16*(L149+N149+P149)/(F149+H149+J149+L149+N149+P149),0),0)</f>
        <v>0</v>
      </c>
      <c r="AB149" s="61">
        <f>IF(E149="West", IF(C149="Central",('Connecting shares (%)'!$F$11/100*F149+'Connecting shares (%)'!$G$11/100*H149+'Connecting shares (%)'!$H$11/100*J149)/1000000,0),0)</f>
        <v>0</v>
      </c>
      <c r="AC149" s="64">
        <f>IF(E149="west", IF(C149="Central",D149*'Connecting shares (%)'!$M$16*(F149+H149+J149)/(F149+H149+J149+L149+N149+P149),0),0)</f>
        <v>0</v>
      </c>
      <c r="AD149" s="61">
        <f>IF(E149="West", IF(C149="Decentral",('Connecting shares (%)'!$F$15/100*F149+'Connecting shares (%)'!$G$15/100*H149+'Connecting shares (%)'!$H$15/100*J149)/1000000,0),0)</f>
        <v>0.28096689000000002</v>
      </c>
      <c r="AE149" s="63">
        <f>IF(E149="west", IF(C149="Decentral",D149*'Connecting shares (%)'!$M$16*(F149+H149+J149)/(F149+H149+J149+L149+N149+P149),0),0)</f>
        <v>6.7980634354375402</v>
      </c>
      <c r="AF149" s="61">
        <f>IF(E149="West", IF(C149="Central",('Connecting shares (%)'!$F$13/100*L149+'Connecting shares (%)'!$G$13/100*N149+'Connecting shares (%)'!$H$13/100*P149)/1000000,0),0)</f>
        <v>0</v>
      </c>
      <c r="AG149" s="63">
        <f>IF(E149="west", IF(C149="Central",D149*'Connecting shares (%)'!$M$16*(L149+N149+P149)/(F149+H149+J149+L149+N149+P149),0),0)</f>
        <v>0</v>
      </c>
      <c r="AH149" s="1">
        <f>IF(E149="West", IF(C149="Decentral",('Connecting shares (%)'!$F$17/100*L149+'Connecting shares (%)'!$G$17/100*N149+'Connecting shares (%)'!$H$17/100*P149)/1000000,0),0)</f>
        <v>0</v>
      </c>
      <c r="AI149" s="63">
        <f>IF(E149="west", IF(C149="Decentral",D149*'Connecting shares (%)'!$M$16*(L149+N149+P149)/(F149+H149+J149+L149+N149+P149),0),0)</f>
        <v>0</v>
      </c>
      <c r="AK149" s="1">
        <f t="shared" si="16"/>
        <v>0</v>
      </c>
      <c r="AL149" s="1">
        <f t="shared" si="17"/>
        <v>0</v>
      </c>
      <c r="AM149" s="1">
        <f t="shared" si="18"/>
        <v>0</v>
      </c>
      <c r="AN149" s="1">
        <f t="shared" si="19"/>
        <v>0</v>
      </c>
      <c r="AO149" s="1">
        <f t="shared" si="20"/>
        <v>0</v>
      </c>
      <c r="AP149" s="1">
        <f t="shared" si="21"/>
        <v>0</v>
      </c>
      <c r="AQ149" s="1">
        <f t="shared" si="22"/>
        <v>0.28096689000000002</v>
      </c>
      <c r="AR149" s="1">
        <f t="shared" si="23"/>
        <v>6.7980634354375402</v>
      </c>
    </row>
    <row r="150" spans="1:44">
      <c r="A150" s="1">
        <v>149</v>
      </c>
      <c r="B150" s="1" t="s">
        <v>658</v>
      </c>
      <c r="C150" s="1" t="s">
        <v>21</v>
      </c>
      <c r="D150" s="1">
        <v>1.0100116659000999</v>
      </c>
      <c r="E150" s="1" t="s">
        <v>24</v>
      </c>
      <c r="F150" s="1">
        <v>5663617.0800000001</v>
      </c>
      <c r="G150" s="1">
        <v>392</v>
      </c>
      <c r="H150" s="1">
        <v>0</v>
      </c>
      <c r="I150" s="1">
        <v>0</v>
      </c>
      <c r="J150" s="1">
        <v>0</v>
      </c>
      <c r="K150" s="1">
        <v>0</v>
      </c>
      <c r="L150" s="1">
        <v>859777.00999999698</v>
      </c>
      <c r="M150" s="1">
        <v>155</v>
      </c>
      <c r="N150" s="1">
        <v>0</v>
      </c>
      <c r="O150" s="1">
        <v>0</v>
      </c>
      <c r="P150" s="1">
        <v>0</v>
      </c>
      <c r="Q150" s="1">
        <v>0</v>
      </c>
      <c r="R150" s="1">
        <v>10646.053520985401</v>
      </c>
      <c r="S150" s="1">
        <v>1010011.6659001</v>
      </c>
      <c r="T150" s="61">
        <f>IF(E150="East", IF(C150="Central",('Connecting shares (%)'!$F$3/100*F150+'Connecting shares (%)'!$G$3/100*H150+'Connecting shares (%)'!$H$3/100*J150)/1000000,0),0)</f>
        <v>0</v>
      </c>
      <c r="U150" s="61">
        <f>IF(E150="East", IF(C150="Central",D150*'Connecting shares (%)'!$M$16*(F150+H150+J150)/(F150+H150+J150+L150+N150+P150),0),0)</f>
        <v>0</v>
      </c>
      <c r="V150" s="61">
        <f>IF(E150="East", IF(C150="Decentral",('Connecting shares (%)'!$F$7/100*F150+'Connecting shares (%)'!$G$7/100*H150+'Connecting shares (%)'!$H$7/100*J150)/1000000,0),0)</f>
        <v>5.6636170799999999</v>
      </c>
      <c r="W150" s="63">
        <f>IF(E150="East", IF(C150="Decentral",D150*'Connecting shares (%)'!$M$16*(F150+H150+J150)/(F150+H150+J150+L150+N150+P150),0),0)</f>
        <v>17.537862171350319</v>
      </c>
      <c r="X150" s="61">
        <f>IF(E150="East", IF(C150="Central",('Connecting shares (%)'!$F$5/100*L150+'Connecting shares (%)'!$G$5/100*N150+'Connecting shares (%)'!$H$5/100*P150)/1000000,0),0)</f>
        <v>0</v>
      </c>
      <c r="Y150" s="63">
        <f>IF(E150="East", IF(C150="Central",D150*'Connecting shares (%)'!$M$16*(L150+N150+P150)/(F150+H150+J150+L150+N150+P150),0),0)</f>
        <v>0</v>
      </c>
      <c r="Z150" s="1">
        <f>IF(E150="East", IF(C150="Decentral",('Connecting shares (%)'!$F$9/100*L150+'Connecting shares (%)'!$G$9/100*N150+'Connecting shares (%)'!$H$9/100*P150)/1000000,0),0)</f>
        <v>0.85977700999999696</v>
      </c>
      <c r="AA150" s="63">
        <f>IF(E150="East", IF(C150="Decentral",D150*'Connecting shares (%)'!$M$16*(L150+N150+P150)/(F150+H150+J150+L150+N150+P150),0),0)</f>
        <v>2.6623711466516791</v>
      </c>
      <c r="AB150" s="61">
        <f>IF(E150="West", IF(C150="Central",('Connecting shares (%)'!$F$11/100*F150+'Connecting shares (%)'!$G$11/100*H150+'Connecting shares (%)'!$H$11/100*J150)/1000000,0),0)</f>
        <v>0</v>
      </c>
      <c r="AC150" s="64">
        <f>IF(E150="west", IF(C150="Central",D150*'Connecting shares (%)'!$M$16*(F150+H150+J150)/(F150+H150+J150+L150+N150+P150),0),0)</f>
        <v>0</v>
      </c>
      <c r="AD150" s="61">
        <f>IF(E150="West", IF(C150="Decentral",('Connecting shares (%)'!$F$15/100*F150+'Connecting shares (%)'!$G$15/100*H150+'Connecting shares (%)'!$H$15/100*J150)/1000000,0),0)</f>
        <v>0</v>
      </c>
      <c r="AE150" s="63">
        <f>IF(E150="west", IF(C150="Decentral",D150*'Connecting shares (%)'!$M$16*(F150+H150+J150)/(F150+H150+J150+L150+N150+P150),0),0)</f>
        <v>0</v>
      </c>
      <c r="AF150" s="61">
        <f>IF(E150="West", IF(C150="Central",('Connecting shares (%)'!$F$13/100*L150+'Connecting shares (%)'!$G$13/100*N150+'Connecting shares (%)'!$H$13/100*P150)/1000000,0),0)</f>
        <v>0</v>
      </c>
      <c r="AG150" s="63">
        <f>IF(E150="west", IF(C150="Central",D150*'Connecting shares (%)'!$M$16*(L150+N150+P150)/(F150+H150+J150+L150+N150+P150),0),0)</f>
        <v>0</v>
      </c>
      <c r="AH150" s="1">
        <f>IF(E150="West", IF(C150="Decentral",('Connecting shares (%)'!$F$17/100*L150+'Connecting shares (%)'!$G$17/100*N150+'Connecting shares (%)'!$H$17/100*P150)/1000000,0),0)</f>
        <v>0</v>
      </c>
      <c r="AI150" s="63">
        <f>IF(E150="west", IF(C150="Decentral",D150*'Connecting shares (%)'!$M$16*(L150+N150+P150)/(F150+H150+J150+L150+N150+P150),0),0)</f>
        <v>0</v>
      </c>
      <c r="AK150" s="1">
        <f t="shared" si="16"/>
        <v>0</v>
      </c>
      <c r="AL150" s="1">
        <f t="shared" si="17"/>
        <v>0</v>
      </c>
      <c r="AM150" s="1">
        <f t="shared" si="18"/>
        <v>6.5233940899999965</v>
      </c>
      <c r="AN150" s="1">
        <f t="shared" si="19"/>
        <v>20.200233318001999</v>
      </c>
      <c r="AO150" s="1">
        <f t="shared" si="20"/>
        <v>0</v>
      </c>
      <c r="AP150" s="1">
        <f t="shared" si="21"/>
        <v>0</v>
      </c>
      <c r="AQ150" s="1">
        <f t="shared" si="22"/>
        <v>0</v>
      </c>
      <c r="AR150" s="1">
        <f t="shared" si="23"/>
        <v>0</v>
      </c>
    </row>
    <row r="151" spans="1:44">
      <c r="A151" s="1">
        <v>150</v>
      </c>
      <c r="B151" s="1" t="s">
        <v>264</v>
      </c>
      <c r="C151" s="1" t="s">
        <v>21</v>
      </c>
      <c r="D151" s="1">
        <v>0.111964089851898</v>
      </c>
      <c r="E151" s="1" t="s">
        <v>23</v>
      </c>
      <c r="F151" s="1">
        <v>125832.69999999899</v>
      </c>
      <c r="G151" s="1">
        <v>8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6054.6966952803295</v>
      </c>
      <c r="S151" s="1">
        <v>111964.08985189701</v>
      </c>
      <c r="T151" s="61">
        <f>IF(E151="East", IF(C151="Central",('Connecting shares (%)'!$F$3/100*F151+'Connecting shares (%)'!$G$3/100*H151+'Connecting shares (%)'!$H$3/100*J151)/1000000,0),0)</f>
        <v>0</v>
      </c>
      <c r="U151" s="61">
        <f>IF(E151="East", IF(C151="Central",D151*'Connecting shares (%)'!$M$16*(F151+H151+J151)/(F151+H151+J151+L151+N151+P151),0),0)</f>
        <v>0</v>
      </c>
      <c r="V151" s="61">
        <f>IF(E151="East", IF(C151="Decentral",('Connecting shares (%)'!$F$7/100*F151+'Connecting shares (%)'!$G$7/100*H151+'Connecting shares (%)'!$H$7/100*J151)/1000000,0),0)</f>
        <v>0</v>
      </c>
      <c r="W151" s="63">
        <f>IF(E151="East", IF(C151="Decentral",D151*'Connecting shares (%)'!$M$16*(F151+H151+J151)/(F151+H151+J151+L151+N151+P151),0),0)</f>
        <v>0</v>
      </c>
      <c r="X151" s="61">
        <f>IF(E151="East", IF(C151="Central",('Connecting shares (%)'!$F$5/100*L151+'Connecting shares (%)'!$G$5/100*N151+'Connecting shares (%)'!$H$5/100*P151)/1000000,0),0)</f>
        <v>0</v>
      </c>
      <c r="Y151" s="63">
        <f>IF(E151="East", IF(C151="Central",D151*'Connecting shares (%)'!$M$16*(L151+N151+P151)/(F151+H151+J151+L151+N151+P151),0),0)</f>
        <v>0</v>
      </c>
      <c r="Z151" s="1">
        <f>IF(E151="East", IF(C151="Decentral",('Connecting shares (%)'!$F$9/100*L151+'Connecting shares (%)'!$G$9/100*N151+'Connecting shares (%)'!$H$9/100*P151)/1000000,0),0)</f>
        <v>0</v>
      </c>
      <c r="AA151" s="63">
        <f>IF(E151="East", IF(C151="Decentral",D151*'Connecting shares (%)'!$M$16*(L151+N151+P151)/(F151+H151+J151+L151+N151+P151),0),0)</f>
        <v>0</v>
      </c>
      <c r="AB151" s="61">
        <f>IF(E151="West", IF(C151="Central",('Connecting shares (%)'!$F$11/100*F151+'Connecting shares (%)'!$G$11/100*H151+'Connecting shares (%)'!$H$11/100*J151)/1000000,0),0)</f>
        <v>0</v>
      </c>
      <c r="AC151" s="64">
        <f>IF(E151="west", IF(C151="Central",D151*'Connecting shares (%)'!$M$16*(F151+H151+J151)/(F151+H151+J151+L151+N151+P151),0),0)</f>
        <v>0</v>
      </c>
      <c r="AD151" s="61">
        <f>IF(E151="West", IF(C151="Decentral",('Connecting shares (%)'!$F$15/100*F151+'Connecting shares (%)'!$G$15/100*H151+'Connecting shares (%)'!$H$15/100*J151)/1000000,0),0)</f>
        <v>0.12583269999999899</v>
      </c>
      <c r="AE151" s="63">
        <f>IF(E151="west", IF(C151="Decentral",D151*'Connecting shares (%)'!$M$16*(F151+H151+J151)/(F151+H151+J151+L151+N151+P151),0),0)</f>
        <v>2.2392817970379602</v>
      </c>
      <c r="AF151" s="61">
        <f>IF(E151="West", IF(C151="Central",('Connecting shares (%)'!$F$13/100*L151+'Connecting shares (%)'!$G$13/100*N151+'Connecting shares (%)'!$H$13/100*P151)/1000000,0),0)</f>
        <v>0</v>
      </c>
      <c r="AG151" s="63">
        <f>IF(E151="west", IF(C151="Central",D151*'Connecting shares (%)'!$M$16*(L151+N151+P151)/(F151+H151+J151+L151+N151+P151),0),0)</f>
        <v>0</v>
      </c>
      <c r="AH151" s="1">
        <f>IF(E151="West", IF(C151="Decentral",('Connecting shares (%)'!$F$17/100*L151+'Connecting shares (%)'!$G$17/100*N151+'Connecting shares (%)'!$H$17/100*P151)/1000000,0),0)</f>
        <v>0</v>
      </c>
      <c r="AI151" s="63">
        <f>IF(E151="west", IF(C151="Decentral",D151*'Connecting shares (%)'!$M$16*(L151+N151+P151)/(F151+H151+J151+L151+N151+P151),0),0)</f>
        <v>0</v>
      </c>
      <c r="AK151" s="1">
        <f t="shared" si="16"/>
        <v>0</v>
      </c>
      <c r="AL151" s="1">
        <f t="shared" si="17"/>
        <v>0</v>
      </c>
      <c r="AM151" s="1">
        <f t="shared" si="18"/>
        <v>0</v>
      </c>
      <c r="AN151" s="1">
        <f t="shared" si="19"/>
        <v>0</v>
      </c>
      <c r="AO151" s="1">
        <f t="shared" si="20"/>
        <v>0</v>
      </c>
      <c r="AP151" s="1">
        <f t="shared" si="21"/>
        <v>0</v>
      </c>
      <c r="AQ151" s="1">
        <f t="shared" si="22"/>
        <v>0.12583269999999899</v>
      </c>
      <c r="AR151" s="1">
        <f t="shared" si="23"/>
        <v>2.2392817970379602</v>
      </c>
    </row>
    <row r="152" spans="1:44">
      <c r="A152" s="1">
        <v>151</v>
      </c>
      <c r="B152" s="1" t="s">
        <v>602</v>
      </c>
      <c r="C152" s="1" t="s">
        <v>21</v>
      </c>
      <c r="D152" s="1">
        <v>0.27410086429574398</v>
      </c>
      <c r="E152" s="1" t="s">
        <v>23</v>
      </c>
      <c r="F152" s="1">
        <v>445840.739999999</v>
      </c>
      <c r="G152" s="1">
        <v>20</v>
      </c>
      <c r="H152" s="1">
        <v>82052.089999999895</v>
      </c>
      <c r="I152" s="1">
        <v>1</v>
      </c>
      <c r="J152" s="1">
        <v>0</v>
      </c>
      <c r="K152" s="1">
        <v>0</v>
      </c>
      <c r="L152" s="1">
        <v>59549.68</v>
      </c>
      <c r="M152" s="1">
        <v>17</v>
      </c>
      <c r="N152" s="1">
        <v>0</v>
      </c>
      <c r="O152" s="1">
        <v>0</v>
      </c>
      <c r="P152" s="1">
        <v>0</v>
      </c>
      <c r="Q152" s="1">
        <v>0</v>
      </c>
      <c r="R152" s="1">
        <v>10591.800853917701</v>
      </c>
      <c r="S152" s="1">
        <v>274100.864295743</v>
      </c>
      <c r="T152" s="61">
        <f>IF(E152="East", IF(C152="Central",('Connecting shares (%)'!$F$3/100*F152+'Connecting shares (%)'!$G$3/100*H152+'Connecting shares (%)'!$H$3/100*J152)/1000000,0),0)</f>
        <v>0</v>
      </c>
      <c r="U152" s="61">
        <f>IF(E152="East", IF(C152="Central",D152*'Connecting shares (%)'!$M$16*(F152+H152+J152)/(F152+H152+J152+L152+N152+P152),0),0)</f>
        <v>0</v>
      </c>
      <c r="V152" s="61">
        <f>IF(E152="East", IF(C152="Decentral",('Connecting shares (%)'!$F$7/100*F152+'Connecting shares (%)'!$G$7/100*H152+'Connecting shares (%)'!$H$7/100*J152)/1000000,0),0)</f>
        <v>0</v>
      </c>
      <c r="W152" s="63">
        <f>IF(E152="East", IF(C152="Decentral",D152*'Connecting shares (%)'!$M$16*(F152+H152+J152)/(F152+H152+J152+L152+N152+P152),0),0)</f>
        <v>0</v>
      </c>
      <c r="X152" s="61">
        <f>IF(E152="East", IF(C152="Central",('Connecting shares (%)'!$F$5/100*L152+'Connecting shares (%)'!$G$5/100*N152+'Connecting shares (%)'!$H$5/100*P152)/1000000,0),0)</f>
        <v>0</v>
      </c>
      <c r="Y152" s="63">
        <f>IF(E152="East", IF(C152="Central",D152*'Connecting shares (%)'!$M$16*(L152+N152+P152)/(F152+H152+J152+L152+N152+P152),0),0)</f>
        <v>0</v>
      </c>
      <c r="Z152" s="1">
        <f>IF(E152="East", IF(C152="Decentral",('Connecting shares (%)'!$F$9/100*L152+'Connecting shares (%)'!$G$9/100*N152+'Connecting shares (%)'!$H$9/100*P152)/1000000,0),0)</f>
        <v>0</v>
      </c>
      <c r="AA152" s="63">
        <f>IF(E152="East", IF(C152="Decentral",D152*'Connecting shares (%)'!$M$16*(L152+N152+P152)/(F152+H152+J152+L152+N152+P152),0),0)</f>
        <v>0</v>
      </c>
      <c r="AB152" s="61">
        <f>IF(E152="West", IF(C152="Central",('Connecting shares (%)'!$F$11/100*F152+'Connecting shares (%)'!$G$11/100*H152+'Connecting shares (%)'!$H$11/100*J152)/1000000,0),0)</f>
        <v>0</v>
      </c>
      <c r="AC152" s="64">
        <f>IF(E152="west", IF(C152="Central",D152*'Connecting shares (%)'!$M$16*(F152+H152+J152)/(F152+H152+J152+L152+N152+P152),0),0)</f>
        <v>0</v>
      </c>
      <c r="AD152" s="61">
        <f>IF(E152="West", IF(C152="Decentral",('Connecting shares (%)'!$F$15/100*F152+'Connecting shares (%)'!$G$15/100*H152+'Connecting shares (%)'!$H$15/100*J152)/1000000,0),0)</f>
        <v>0.52789282999999887</v>
      </c>
      <c r="AE152" s="63">
        <f>IF(E152="west", IF(C152="Decentral",D152*'Connecting shares (%)'!$M$16*(F152+H152+J152)/(F152+H152+J152+L152+N152+P152),0),0)</f>
        <v>4.9262992887091608</v>
      </c>
      <c r="AF152" s="61">
        <f>IF(E152="West", IF(C152="Central",('Connecting shares (%)'!$F$13/100*L152+'Connecting shares (%)'!$G$13/100*N152+'Connecting shares (%)'!$H$13/100*P152)/1000000,0),0)</f>
        <v>0</v>
      </c>
      <c r="AG152" s="63">
        <f>IF(E152="west", IF(C152="Central",D152*'Connecting shares (%)'!$M$16*(L152+N152+P152)/(F152+H152+J152+L152+N152+P152),0),0)</f>
        <v>0</v>
      </c>
      <c r="AH152" s="1">
        <f>IF(E152="West", IF(C152="Decentral",('Connecting shares (%)'!$F$17/100*L152+'Connecting shares (%)'!$G$17/100*N152+'Connecting shares (%)'!$H$17/100*P152)/1000000,0),0)</f>
        <v>5.9549680000000001E-2</v>
      </c>
      <c r="AI152" s="63">
        <f>IF(E152="west", IF(C152="Decentral",D152*'Connecting shares (%)'!$M$16*(L152+N152+P152)/(F152+H152+J152+L152+N152+P152),0),0)</f>
        <v>0.55571799720571835</v>
      </c>
      <c r="AK152" s="1">
        <f t="shared" si="16"/>
        <v>0</v>
      </c>
      <c r="AL152" s="1">
        <f t="shared" si="17"/>
        <v>0</v>
      </c>
      <c r="AM152" s="1">
        <f t="shared" si="18"/>
        <v>0</v>
      </c>
      <c r="AN152" s="1">
        <f t="shared" si="19"/>
        <v>0</v>
      </c>
      <c r="AO152" s="1">
        <f t="shared" si="20"/>
        <v>0</v>
      </c>
      <c r="AP152" s="1">
        <f t="shared" si="21"/>
        <v>0</v>
      </c>
      <c r="AQ152" s="1">
        <f t="shared" si="22"/>
        <v>0.58744250999999892</v>
      </c>
      <c r="AR152" s="1">
        <f t="shared" si="23"/>
        <v>5.4820172859148792</v>
      </c>
    </row>
    <row r="153" spans="1:44">
      <c r="A153" s="1">
        <v>152</v>
      </c>
      <c r="B153" s="1" t="s">
        <v>323</v>
      </c>
      <c r="C153" s="1" t="s">
        <v>21</v>
      </c>
      <c r="D153" s="1">
        <v>0.11569977570045301</v>
      </c>
      <c r="E153" s="1" t="s">
        <v>23</v>
      </c>
      <c r="F153" s="1">
        <v>39679.32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7260.7705012080796</v>
      </c>
      <c r="S153" s="1">
        <v>115699.775700453</v>
      </c>
      <c r="T153" s="61">
        <f>IF(E153="East", IF(C153="Central",('Connecting shares (%)'!$F$3/100*F153+'Connecting shares (%)'!$G$3/100*H153+'Connecting shares (%)'!$H$3/100*J153)/1000000,0),0)</f>
        <v>0</v>
      </c>
      <c r="U153" s="61">
        <f>IF(E153="East", IF(C153="Central",D153*'Connecting shares (%)'!$M$16*(F153+H153+J153)/(F153+H153+J153+L153+N153+P153),0),0)</f>
        <v>0</v>
      </c>
      <c r="V153" s="61">
        <f>IF(E153="East", IF(C153="Decentral",('Connecting shares (%)'!$F$7/100*F153+'Connecting shares (%)'!$G$7/100*H153+'Connecting shares (%)'!$H$7/100*J153)/1000000,0),0)</f>
        <v>0</v>
      </c>
      <c r="W153" s="63">
        <f>IF(E153="East", IF(C153="Decentral",D153*'Connecting shares (%)'!$M$16*(F153+H153+J153)/(F153+H153+J153+L153+N153+P153),0),0)</f>
        <v>0</v>
      </c>
      <c r="X153" s="61">
        <f>IF(E153="East", IF(C153="Central",('Connecting shares (%)'!$F$5/100*L153+'Connecting shares (%)'!$G$5/100*N153+'Connecting shares (%)'!$H$5/100*P153)/1000000,0),0)</f>
        <v>0</v>
      </c>
      <c r="Y153" s="63">
        <f>IF(E153="East", IF(C153="Central",D153*'Connecting shares (%)'!$M$16*(L153+N153+P153)/(F153+H153+J153+L153+N153+P153),0),0)</f>
        <v>0</v>
      </c>
      <c r="Z153" s="1">
        <f>IF(E153="East", IF(C153="Decentral",('Connecting shares (%)'!$F$9/100*L153+'Connecting shares (%)'!$G$9/100*N153+'Connecting shares (%)'!$H$9/100*P153)/1000000,0),0)</f>
        <v>0</v>
      </c>
      <c r="AA153" s="63">
        <f>IF(E153="East", IF(C153="Decentral",D153*'Connecting shares (%)'!$M$16*(L153+N153+P153)/(F153+H153+J153+L153+N153+P153),0),0)</f>
        <v>0</v>
      </c>
      <c r="AB153" s="61">
        <f>IF(E153="West", IF(C153="Central",('Connecting shares (%)'!$F$11/100*F153+'Connecting shares (%)'!$G$11/100*H153+'Connecting shares (%)'!$H$11/100*J153)/1000000,0),0)</f>
        <v>0</v>
      </c>
      <c r="AC153" s="64">
        <f>IF(E153="west", IF(C153="Central",D153*'Connecting shares (%)'!$M$16*(F153+H153+J153)/(F153+H153+J153+L153+N153+P153),0),0)</f>
        <v>0</v>
      </c>
      <c r="AD153" s="61">
        <f>IF(E153="West", IF(C153="Decentral",('Connecting shares (%)'!$F$15/100*F153+'Connecting shares (%)'!$G$15/100*H153+'Connecting shares (%)'!$H$15/100*J153)/1000000,0),0)</f>
        <v>3.9679319999999997E-2</v>
      </c>
      <c r="AE153" s="63">
        <f>IF(E153="west", IF(C153="Decentral",D153*'Connecting shares (%)'!$M$16*(F153+H153+J153)/(F153+H153+J153+L153+N153+P153),0),0)</f>
        <v>2.31399551400906</v>
      </c>
      <c r="AF153" s="61">
        <f>IF(E153="West", IF(C153="Central",('Connecting shares (%)'!$F$13/100*L153+'Connecting shares (%)'!$G$13/100*N153+'Connecting shares (%)'!$H$13/100*P153)/1000000,0),0)</f>
        <v>0</v>
      </c>
      <c r="AG153" s="63">
        <f>IF(E153="west", IF(C153="Central",D153*'Connecting shares (%)'!$M$16*(L153+N153+P153)/(F153+H153+J153+L153+N153+P153),0),0)</f>
        <v>0</v>
      </c>
      <c r="AH153" s="1">
        <f>IF(E153="West", IF(C153="Decentral",('Connecting shares (%)'!$F$17/100*L153+'Connecting shares (%)'!$G$17/100*N153+'Connecting shares (%)'!$H$17/100*P153)/1000000,0),0)</f>
        <v>0</v>
      </c>
      <c r="AI153" s="63">
        <f>IF(E153="west", IF(C153="Decentral",D153*'Connecting shares (%)'!$M$16*(L153+N153+P153)/(F153+H153+J153+L153+N153+P153),0),0)</f>
        <v>0</v>
      </c>
      <c r="AK153" s="1">
        <f t="shared" si="16"/>
        <v>0</v>
      </c>
      <c r="AL153" s="1">
        <f t="shared" si="17"/>
        <v>0</v>
      </c>
      <c r="AM153" s="1">
        <f t="shared" si="18"/>
        <v>0</v>
      </c>
      <c r="AN153" s="1">
        <f t="shared" si="19"/>
        <v>0</v>
      </c>
      <c r="AO153" s="1">
        <f t="shared" si="20"/>
        <v>0</v>
      </c>
      <c r="AP153" s="1">
        <f t="shared" si="21"/>
        <v>0</v>
      </c>
      <c r="AQ153" s="1">
        <f t="shared" si="22"/>
        <v>3.9679319999999997E-2</v>
      </c>
      <c r="AR153" s="1">
        <f t="shared" si="23"/>
        <v>2.31399551400906</v>
      </c>
    </row>
    <row r="154" spans="1:44">
      <c r="A154" s="1">
        <v>153</v>
      </c>
      <c r="B154" s="1" t="s">
        <v>138</v>
      </c>
      <c r="C154" s="1" t="s">
        <v>21</v>
      </c>
      <c r="D154" s="1">
        <v>0.34086617885421899</v>
      </c>
      <c r="E154" s="1" t="s">
        <v>24</v>
      </c>
      <c r="F154" s="1">
        <v>493080.75999999902</v>
      </c>
      <c r="G154" s="1">
        <v>41</v>
      </c>
      <c r="H154" s="1">
        <v>0</v>
      </c>
      <c r="I154" s="1">
        <v>0</v>
      </c>
      <c r="J154" s="1">
        <v>0</v>
      </c>
      <c r="K154" s="1">
        <v>0</v>
      </c>
      <c r="L154" s="1">
        <v>119173.91999999899</v>
      </c>
      <c r="M154" s="1">
        <v>33</v>
      </c>
      <c r="N154" s="1">
        <v>149201.17000000001</v>
      </c>
      <c r="O154" s="1">
        <v>1</v>
      </c>
      <c r="P154" s="1">
        <v>0</v>
      </c>
      <c r="Q154" s="1">
        <v>0</v>
      </c>
      <c r="R154" s="1">
        <v>10485.579522251801</v>
      </c>
      <c r="S154" s="1">
        <v>340866.17885421898</v>
      </c>
      <c r="T154" s="61">
        <f>IF(E154="East", IF(C154="Central",('Connecting shares (%)'!$F$3/100*F154+'Connecting shares (%)'!$G$3/100*H154+'Connecting shares (%)'!$H$3/100*J154)/1000000,0),0)</f>
        <v>0</v>
      </c>
      <c r="U154" s="61">
        <f>IF(E154="East", IF(C154="Central",D154*'Connecting shares (%)'!$M$16*(F154+H154+J154)/(F154+H154+J154+L154+N154+P154),0),0)</f>
        <v>0</v>
      </c>
      <c r="V154" s="61">
        <f>IF(E154="East", IF(C154="Decentral",('Connecting shares (%)'!$F$7/100*F154+'Connecting shares (%)'!$G$7/100*H154+'Connecting shares (%)'!$H$7/100*J154)/1000000,0),0)</f>
        <v>0.49308075999999901</v>
      </c>
      <c r="W154" s="63">
        <f>IF(E154="East", IF(C154="Decentral",D154*'Connecting shares (%)'!$M$16*(F154+H154+J154)/(F154+H154+J154+L154+N154+P154),0),0)</f>
        <v>4.4145581001901641</v>
      </c>
      <c r="X154" s="61">
        <f>IF(E154="East", IF(C154="Central",('Connecting shares (%)'!$F$5/100*L154+'Connecting shares (%)'!$G$5/100*N154+'Connecting shares (%)'!$H$5/100*P154)/1000000,0),0)</f>
        <v>0</v>
      </c>
      <c r="Y154" s="63">
        <f>IF(E154="East", IF(C154="Central",D154*'Connecting shares (%)'!$M$16*(L154+N154+P154)/(F154+H154+J154+L154+N154+P154),0),0)</f>
        <v>0</v>
      </c>
      <c r="Z154" s="1">
        <f>IF(E154="East", IF(C154="Decentral",('Connecting shares (%)'!$F$9/100*L154+'Connecting shares (%)'!$G$9/100*N154+'Connecting shares (%)'!$H$9/100*P154)/1000000,0),0)</f>
        <v>0.26837508999999904</v>
      </c>
      <c r="AA154" s="63">
        <f>IF(E154="East", IF(C154="Decentral",D154*'Connecting shares (%)'!$M$16*(L154+N154+P154)/(F154+H154+J154+L154+N154+P154),0),0)</f>
        <v>2.4027654768942157</v>
      </c>
      <c r="AB154" s="61">
        <f>IF(E154="West", IF(C154="Central",('Connecting shares (%)'!$F$11/100*F154+'Connecting shares (%)'!$G$11/100*H154+'Connecting shares (%)'!$H$11/100*J154)/1000000,0),0)</f>
        <v>0</v>
      </c>
      <c r="AC154" s="64">
        <f>IF(E154="west", IF(C154="Central",D154*'Connecting shares (%)'!$M$16*(F154+H154+J154)/(F154+H154+J154+L154+N154+P154),0),0)</f>
        <v>0</v>
      </c>
      <c r="AD154" s="61">
        <f>IF(E154="West", IF(C154="Decentral",('Connecting shares (%)'!$F$15/100*F154+'Connecting shares (%)'!$G$15/100*H154+'Connecting shares (%)'!$H$15/100*J154)/1000000,0),0)</f>
        <v>0</v>
      </c>
      <c r="AE154" s="63">
        <f>IF(E154="west", IF(C154="Decentral",D154*'Connecting shares (%)'!$M$16*(F154+H154+J154)/(F154+H154+J154+L154+N154+P154),0),0)</f>
        <v>0</v>
      </c>
      <c r="AF154" s="61">
        <f>IF(E154="West", IF(C154="Central",('Connecting shares (%)'!$F$13/100*L154+'Connecting shares (%)'!$G$13/100*N154+'Connecting shares (%)'!$H$13/100*P154)/1000000,0),0)</f>
        <v>0</v>
      </c>
      <c r="AG154" s="63">
        <f>IF(E154="west", IF(C154="Central",D154*'Connecting shares (%)'!$M$16*(L154+N154+P154)/(F154+H154+J154+L154+N154+P154),0),0)</f>
        <v>0</v>
      </c>
      <c r="AH154" s="1">
        <f>IF(E154="West", IF(C154="Decentral",('Connecting shares (%)'!$F$17/100*L154+'Connecting shares (%)'!$G$17/100*N154+'Connecting shares (%)'!$H$17/100*P154)/1000000,0),0)</f>
        <v>0</v>
      </c>
      <c r="AI154" s="63">
        <f>IF(E154="west", IF(C154="Decentral",D154*'Connecting shares (%)'!$M$16*(L154+N154+P154)/(F154+H154+J154+L154+N154+P154),0),0)</f>
        <v>0</v>
      </c>
      <c r="AK154" s="1">
        <f t="shared" si="16"/>
        <v>0</v>
      </c>
      <c r="AL154" s="1">
        <f t="shared" si="17"/>
        <v>0</v>
      </c>
      <c r="AM154" s="1">
        <f t="shared" si="18"/>
        <v>0.76145584999999805</v>
      </c>
      <c r="AN154" s="1">
        <f t="shared" si="19"/>
        <v>6.8173235770843803</v>
      </c>
      <c r="AO154" s="1">
        <f t="shared" si="20"/>
        <v>0</v>
      </c>
      <c r="AP154" s="1">
        <f t="shared" si="21"/>
        <v>0</v>
      </c>
      <c r="AQ154" s="1">
        <f t="shared" si="22"/>
        <v>0</v>
      </c>
      <c r="AR154" s="1">
        <f t="shared" si="23"/>
        <v>0</v>
      </c>
    </row>
    <row r="155" spans="1:44">
      <c r="A155" s="1">
        <v>154</v>
      </c>
      <c r="B155" s="1" t="s">
        <v>277</v>
      </c>
      <c r="C155" s="1" t="s">
        <v>21</v>
      </c>
      <c r="D155" s="1">
        <v>0.47739947307463299</v>
      </c>
      <c r="E155" s="1" t="s">
        <v>23</v>
      </c>
      <c r="F155" s="1">
        <v>1784777.1299999901</v>
      </c>
      <c r="G155" s="1">
        <v>105</v>
      </c>
      <c r="H155" s="1">
        <v>0</v>
      </c>
      <c r="I155" s="1">
        <v>0</v>
      </c>
      <c r="J155" s="1">
        <v>0</v>
      </c>
      <c r="K155" s="1">
        <v>0</v>
      </c>
      <c r="L155" s="1">
        <v>48731.19</v>
      </c>
      <c r="M155" s="1">
        <v>3</v>
      </c>
      <c r="N155" s="1">
        <v>0</v>
      </c>
      <c r="O155" s="1">
        <v>0</v>
      </c>
      <c r="P155" s="1">
        <v>0</v>
      </c>
      <c r="Q155" s="1">
        <v>0</v>
      </c>
      <c r="R155" s="1">
        <v>13020.651889742599</v>
      </c>
      <c r="S155" s="1">
        <v>477399.473074632</v>
      </c>
      <c r="T155" s="61">
        <f>IF(E155="East", IF(C155="Central",('Connecting shares (%)'!$F$3/100*F155+'Connecting shares (%)'!$G$3/100*H155+'Connecting shares (%)'!$H$3/100*J155)/1000000,0),0)</f>
        <v>0</v>
      </c>
      <c r="U155" s="61">
        <f>IF(E155="East", IF(C155="Central",D155*'Connecting shares (%)'!$M$16*(F155+H155+J155)/(F155+H155+J155+L155+N155+P155),0),0)</f>
        <v>0</v>
      </c>
      <c r="V155" s="61">
        <f>IF(E155="East", IF(C155="Decentral",('Connecting shares (%)'!$F$7/100*F155+'Connecting shares (%)'!$G$7/100*H155+'Connecting shares (%)'!$H$7/100*J155)/1000000,0),0)</f>
        <v>0</v>
      </c>
      <c r="W155" s="63">
        <f>IF(E155="East", IF(C155="Decentral",D155*'Connecting shares (%)'!$M$16*(F155+H155+J155)/(F155+H155+J155+L155+N155+P155),0),0)</f>
        <v>0</v>
      </c>
      <c r="X155" s="61">
        <f>IF(E155="East", IF(C155="Central",('Connecting shares (%)'!$F$5/100*L155+'Connecting shares (%)'!$G$5/100*N155+'Connecting shares (%)'!$H$5/100*P155)/1000000,0),0)</f>
        <v>0</v>
      </c>
      <c r="Y155" s="63">
        <f>IF(E155="East", IF(C155="Central",D155*'Connecting shares (%)'!$M$16*(L155+N155+P155)/(F155+H155+J155+L155+N155+P155),0),0)</f>
        <v>0</v>
      </c>
      <c r="Z155" s="1">
        <f>IF(E155="East", IF(C155="Decentral",('Connecting shares (%)'!$F$9/100*L155+'Connecting shares (%)'!$G$9/100*N155+'Connecting shares (%)'!$H$9/100*P155)/1000000,0),0)</f>
        <v>0</v>
      </c>
      <c r="AA155" s="63">
        <f>IF(E155="East", IF(C155="Decentral",D155*'Connecting shares (%)'!$M$16*(L155+N155+P155)/(F155+H155+J155+L155+N155+P155),0),0)</f>
        <v>0</v>
      </c>
      <c r="AB155" s="61">
        <f>IF(E155="West", IF(C155="Central",('Connecting shares (%)'!$F$11/100*F155+'Connecting shares (%)'!$G$11/100*H155+'Connecting shares (%)'!$H$11/100*J155)/1000000,0),0)</f>
        <v>0</v>
      </c>
      <c r="AC155" s="64">
        <f>IF(E155="west", IF(C155="Central",D155*'Connecting shares (%)'!$M$16*(F155+H155+J155)/(F155+H155+J155+L155+N155+P155),0),0)</f>
        <v>0</v>
      </c>
      <c r="AD155" s="61">
        <f>IF(E155="West", IF(C155="Decentral",('Connecting shares (%)'!$F$15/100*F155+'Connecting shares (%)'!$G$15/100*H155+'Connecting shares (%)'!$H$15/100*J155)/1000000,0),0)</f>
        <v>1.7847771299999902</v>
      </c>
      <c r="AE155" s="63">
        <f>IF(E155="west", IF(C155="Decentral",D155*'Connecting shares (%)'!$M$16*(F155+H155+J155)/(F155+H155+J155+L155+N155+P155),0),0)</f>
        <v>9.2942219255122396</v>
      </c>
      <c r="AF155" s="61">
        <f>IF(E155="West", IF(C155="Central",('Connecting shares (%)'!$F$13/100*L155+'Connecting shares (%)'!$G$13/100*N155+'Connecting shares (%)'!$H$13/100*P155)/1000000,0),0)</f>
        <v>0</v>
      </c>
      <c r="AG155" s="63">
        <f>IF(E155="west", IF(C155="Central",D155*'Connecting shares (%)'!$M$16*(L155+N155+P155)/(F155+H155+J155+L155+N155+P155),0),0)</f>
        <v>0</v>
      </c>
      <c r="AH155" s="1">
        <f>IF(E155="West", IF(C155="Decentral",('Connecting shares (%)'!$F$17/100*L155+'Connecting shares (%)'!$G$17/100*N155+'Connecting shares (%)'!$H$17/100*P155)/1000000,0),0)</f>
        <v>4.8731190000000001E-2</v>
      </c>
      <c r="AI155" s="63">
        <f>IF(E155="west", IF(C155="Decentral",D155*'Connecting shares (%)'!$M$16*(L155+N155+P155)/(F155+H155+J155+L155+N155+P155),0),0)</f>
        <v>0.25376753598041979</v>
      </c>
      <c r="AK155" s="1">
        <f t="shared" si="16"/>
        <v>0</v>
      </c>
      <c r="AL155" s="1">
        <f t="shared" si="17"/>
        <v>0</v>
      </c>
      <c r="AM155" s="1">
        <f t="shared" si="18"/>
        <v>0</v>
      </c>
      <c r="AN155" s="1">
        <f t="shared" si="19"/>
        <v>0</v>
      </c>
      <c r="AO155" s="1">
        <f t="shared" si="20"/>
        <v>0</v>
      </c>
      <c r="AP155" s="1">
        <f t="shared" si="21"/>
        <v>0</v>
      </c>
      <c r="AQ155" s="1">
        <f t="shared" si="22"/>
        <v>1.8335083199999902</v>
      </c>
      <c r="AR155" s="1">
        <f t="shared" si="23"/>
        <v>9.5479894614926586</v>
      </c>
    </row>
    <row r="156" spans="1:44">
      <c r="A156" s="1">
        <v>155</v>
      </c>
      <c r="B156" s="1" t="s">
        <v>624</v>
      </c>
      <c r="C156" s="1" t="s">
        <v>21</v>
      </c>
      <c r="D156" s="1">
        <v>0.88058871873107902</v>
      </c>
      <c r="E156" s="1" t="s">
        <v>23</v>
      </c>
      <c r="F156" s="1">
        <v>883302.67</v>
      </c>
      <c r="G156" s="1">
        <v>84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13141.5406467009</v>
      </c>
      <c r="S156" s="1">
        <v>880588.71873107797</v>
      </c>
      <c r="T156" s="61">
        <f>IF(E156="East", IF(C156="Central",('Connecting shares (%)'!$F$3/100*F156+'Connecting shares (%)'!$G$3/100*H156+'Connecting shares (%)'!$H$3/100*J156)/1000000,0),0)</f>
        <v>0</v>
      </c>
      <c r="U156" s="61">
        <f>IF(E156="East", IF(C156="Central",D156*'Connecting shares (%)'!$M$16*(F156+H156+J156)/(F156+H156+J156+L156+N156+P156),0),0)</f>
        <v>0</v>
      </c>
      <c r="V156" s="61">
        <f>IF(E156="East", IF(C156="Decentral",('Connecting shares (%)'!$F$7/100*F156+'Connecting shares (%)'!$G$7/100*H156+'Connecting shares (%)'!$H$7/100*J156)/1000000,0),0)</f>
        <v>0</v>
      </c>
      <c r="W156" s="63">
        <f>IF(E156="East", IF(C156="Decentral",D156*'Connecting shares (%)'!$M$16*(F156+H156+J156)/(F156+H156+J156+L156+N156+P156),0),0)</f>
        <v>0</v>
      </c>
      <c r="X156" s="61">
        <f>IF(E156="East", IF(C156="Central",('Connecting shares (%)'!$F$5/100*L156+'Connecting shares (%)'!$G$5/100*N156+'Connecting shares (%)'!$H$5/100*P156)/1000000,0),0)</f>
        <v>0</v>
      </c>
      <c r="Y156" s="63">
        <f>IF(E156="East", IF(C156="Central",D156*'Connecting shares (%)'!$M$16*(L156+N156+P156)/(F156+H156+J156+L156+N156+P156),0),0)</f>
        <v>0</v>
      </c>
      <c r="Z156" s="1">
        <f>IF(E156="East", IF(C156="Decentral",('Connecting shares (%)'!$F$9/100*L156+'Connecting shares (%)'!$G$9/100*N156+'Connecting shares (%)'!$H$9/100*P156)/1000000,0),0)</f>
        <v>0</v>
      </c>
      <c r="AA156" s="63">
        <f>IF(E156="East", IF(C156="Decentral",D156*'Connecting shares (%)'!$M$16*(L156+N156+P156)/(F156+H156+J156+L156+N156+P156),0),0)</f>
        <v>0</v>
      </c>
      <c r="AB156" s="61">
        <f>IF(E156="West", IF(C156="Central",('Connecting shares (%)'!$F$11/100*F156+'Connecting shares (%)'!$G$11/100*H156+'Connecting shares (%)'!$H$11/100*J156)/1000000,0),0)</f>
        <v>0</v>
      </c>
      <c r="AC156" s="64">
        <f>IF(E156="west", IF(C156="Central",D156*'Connecting shares (%)'!$M$16*(F156+H156+J156)/(F156+H156+J156+L156+N156+P156),0),0)</f>
        <v>0</v>
      </c>
      <c r="AD156" s="61">
        <f>IF(E156="West", IF(C156="Decentral",('Connecting shares (%)'!$F$15/100*F156+'Connecting shares (%)'!$G$15/100*H156+'Connecting shares (%)'!$H$15/100*J156)/1000000,0),0)</f>
        <v>0.88330267000000007</v>
      </c>
      <c r="AE156" s="63">
        <f>IF(E156="west", IF(C156="Decentral",D156*'Connecting shares (%)'!$M$16*(F156+H156+J156)/(F156+H156+J156+L156+N156+P156),0),0)</f>
        <v>17.611774374621582</v>
      </c>
      <c r="AF156" s="61">
        <f>IF(E156="West", IF(C156="Central",('Connecting shares (%)'!$F$13/100*L156+'Connecting shares (%)'!$G$13/100*N156+'Connecting shares (%)'!$H$13/100*P156)/1000000,0),0)</f>
        <v>0</v>
      </c>
      <c r="AG156" s="63">
        <f>IF(E156="west", IF(C156="Central",D156*'Connecting shares (%)'!$M$16*(L156+N156+P156)/(F156+H156+J156+L156+N156+P156),0),0)</f>
        <v>0</v>
      </c>
      <c r="AH156" s="1">
        <f>IF(E156="West", IF(C156="Decentral",('Connecting shares (%)'!$F$17/100*L156+'Connecting shares (%)'!$G$17/100*N156+'Connecting shares (%)'!$H$17/100*P156)/1000000,0),0)</f>
        <v>0</v>
      </c>
      <c r="AI156" s="63">
        <f>IF(E156="west", IF(C156="Decentral",D156*'Connecting shares (%)'!$M$16*(L156+N156+P156)/(F156+H156+J156+L156+N156+P156),0),0)</f>
        <v>0</v>
      </c>
      <c r="AK156" s="1">
        <f t="shared" si="16"/>
        <v>0</v>
      </c>
      <c r="AL156" s="1">
        <f t="shared" si="17"/>
        <v>0</v>
      </c>
      <c r="AM156" s="1">
        <f t="shared" si="18"/>
        <v>0</v>
      </c>
      <c r="AN156" s="1">
        <f t="shared" si="19"/>
        <v>0</v>
      </c>
      <c r="AO156" s="1">
        <f t="shared" si="20"/>
        <v>0</v>
      </c>
      <c r="AP156" s="1">
        <f t="shared" si="21"/>
        <v>0</v>
      </c>
      <c r="AQ156" s="1">
        <f t="shared" si="22"/>
        <v>0.88330267000000007</v>
      </c>
      <c r="AR156" s="1">
        <f t="shared" si="23"/>
        <v>17.611774374621582</v>
      </c>
    </row>
    <row r="157" spans="1:44">
      <c r="A157" s="1">
        <v>156</v>
      </c>
      <c r="B157" s="1" t="s">
        <v>625</v>
      </c>
      <c r="C157" s="1" t="s">
        <v>22</v>
      </c>
      <c r="D157" s="1">
        <v>0.42971046396760698</v>
      </c>
      <c r="E157" s="1" t="s">
        <v>23</v>
      </c>
      <c r="F157" s="1">
        <v>373299.72999999899</v>
      </c>
      <c r="G157" s="1">
        <v>21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14070.307857010899</v>
      </c>
      <c r="S157" s="1">
        <v>429710.46396760701</v>
      </c>
      <c r="T157" s="61">
        <f>IF(E157="East", IF(C157="Central",('Connecting shares (%)'!$F$3/100*F157+'Connecting shares (%)'!$G$3/100*H157+'Connecting shares (%)'!$H$3/100*J157)/1000000,0),0)</f>
        <v>0</v>
      </c>
      <c r="U157" s="61">
        <f>IF(E157="East", IF(C157="Central",D157*'Connecting shares (%)'!$M$16*(F157+H157+J157)/(F157+H157+J157+L157+N157+P157),0),0)</f>
        <v>0</v>
      </c>
      <c r="V157" s="61">
        <f>IF(E157="East", IF(C157="Decentral",('Connecting shares (%)'!$F$7/100*F157+'Connecting shares (%)'!$G$7/100*H157+'Connecting shares (%)'!$H$7/100*J157)/1000000,0),0)</f>
        <v>0</v>
      </c>
      <c r="W157" s="63">
        <f>IF(E157="East", IF(C157="Decentral",D157*'Connecting shares (%)'!$M$16*(F157+H157+J157)/(F157+H157+J157+L157+N157+P157),0),0)</f>
        <v>0</v>
      </c>
      <c r="X157" s="61">
        <f>IF(E157="East", IF(C157="Central",('Connecting shares (%)'!$F$5/100*L157+'Connecting shares (%)'!$G$5/100*N157+'Connecting shares (%)'!$H$5/100*P157)/1000000,0),0)</f>
        <v>0</v>
      </c>
      <c r="Y157" s="63">
        <f>IF(E157="East", IF(C157="Central",D157*'Connecting shares (%)'!$M$16*(L157+N157+P157)/(F157+H157+J157+L157+N157+P157),0),0)</f>
        <v>0</v>
      </c>
      <c r="Z157" s="1">
        <f>IF(E157="East", IF(C157="Decentral",('Connecting shares (%)'!$F$9/100*L157+'Connecting shares (%)'!$G$9/100*N157+'Connecting shares (%)'!$H$9/100*P157)/1000000,0),0)</f>
        <v>0</v>
      </c>
      <c r="AA157" s="63">
        <f>IF(E157="East", IF(C157="Decentral",D157*'Connecting shares (%)'!$M$16*(L157+N157+P157)/(F157+H157+J157+L157+N157+P157),0),0)</f>
        <v>0</v>
      </c>
      <c r="AB157" s="61">
        <f>IF(E157="West", IF(C157="Central",('Connecting shares (%)'!$F$11/100*F157+'Connecting shares (%)'!$G$11/100*H157+'Connecting shares (%)'!$H$11/100*J157)/1000000,0),0)</f>
        <v>0.373299729999999</v>
      </c>
      <c r="AC157" s="64">
        <f>IF(E157="west", IF(C157="Central",D157*'Connecting shares (%)'!$M$16*(F157+H157+J157)/(F157+H157+J157+L157+N157+P157),0),0)</f>
        <v>8.594209279352139</v>
      </c>
      <c r="AD157" s="61">
        <f>IF(E157="West", IF(C157="Decentral",('Connecting shares (%)'!$F$15/100*F157+'Connecting shares (%)'!$G$15/100*H157+'Connecting shares (%)'!$H$15/100*J157)/1000000,0),0)</f>
        <v>0</v>
      </c>
      <c r="AE157" s="63">
        <f>IF(E157="west", IF(C157="Decentral",D157*'Connecting shares (%)'!$M$16*(F157+H157+J157)/(F157+H157+J157+L157+N157+P157),0),0)</f>
        <v>0</v>
      </c>
      <c r="AF157" s="61">
        <f>IF(E157="West", IF(C157="Central",('Connecting shares (%)'!$F$13/100*L157+'Connecting shares (%)'!$G$13/100*N157+'Connecting shares (%)'!$H$13/100*P157)/1000000,0),0)</f>
        <v>0</v>
      </c>
      <c r="AG157" s="63">
        <f>IF(E157="west", IF(C157="Central",D157*'Connecting shares (%)'!$M$16*(L157+N157+P157)/(F157+H157+J157+L157+N157+P157),0),0)</f>
        <v>0</v>
      </c>
      <c r="AH157" s="1">
        <f>IF(E157="West", IF(C157="Decentral",('Connecting shares (%)'!$F$17/100*L157+'Connecting shares (%)'!$G$17/100*N157+'Connecting shares (%)'!$H$17/100*P157)/1000000,0),0)</f>
        <v>0</v>
      </c>
      <c r="AI157" s="63">
        <f>IF(E157="west", IF(C157="Decentral",D157*'Connecting shares (%)'!$M$16*(L157+N157+P157)/(F157+H157+J157+L157+N157+P157),0),0)</f>
        <v>0</v>
      </c>
      <c r="AK157" s="1">
        <f t="shared" si="16"/>
        <v>0</v>
      </c>
      <c r="AL157" s="1">
        <f t="shared" si="17"/>
        <v>0</v>
      </c>
      <c r="AM157" s="1">
        <f t="shared" si="18"/>
        <v>0</v>
      </c>
      <c r="AN157" s="1">
        <f t="shared" si="19"/>
        <v>0</v>
      </c>
      <c r="AO157" s="1">
        <f t="shared" si="20"/>
        <v>0.373299729999999</v>
      </c>
      <c r="AP157" s="1">
        <f t="shared" si="21"/>
        <v>8.594209279352139</v>
      </c>
      <c r="AQ157" s="1">
        <f t="shared" si="22"/>
        <v>0</v>
      </c>
      <c r="AR157" s="1">
        <f t="shared" si="23"/>
        <v>0</v>
      </c>
    </row>
    <row r="158" spans="1:44">
      <c r="A158" s="1">
        <v>157</v>
      </c>
      <c r="B158" s="1" t="s">
        <v>554</v>
      </c>
      <c r="C158" s="1" t="s">
        <v>21</v>
      </c>
      <c r="D158" s="1">
        <v>0.38960538903560699</v>
      </c>
      <c r="E158" s="1" t="s">
        <v>23</v>
      </c>
      <c r="F158" s="1">
        <v>1039481.18999999</v>
      </c>
      <c r="G158" s="1">
        <v>76</v>
      </c>
      <c r="H158" s="1">
        <v>0</v>
      </c>
      <c r="I158" s="1">
        <v>0</v>
      </c>
      <c r="J158" s="1">
        <v>0</v>
      </c>
      <c r="K158" s="1">
        <v>0</v>
      </c>
      <c r="L158" s="1">
        <v>59759.199999999903</v>
      </c>
      <c r="M158" s="1">
        <v>3</v>
      </c>
      <c r="N158" s="1">
        <v>0</v>
      </c>
      <c r="O158" s="1">
        <v>0</v>
      </c>
      <c r="P158" s="1">
        <v>0</v>
      </c>
      <c r="Q158" s="1">
        <v>0</v>
      </c>
      <c r="R158" s="1">
        <v>11317.8896704534</v>
      </c>
      <c r="S158" s="1">
        <v>389605.389035606</v>
      </c>
      <c r="T158" s="61">
        <f>IF(E158="East", IF(C158="Central",('Connecting shares (%)'!$F$3/100*F158+'Connecting shares (%)'!$G$3/100*H158+'Connecting shares (%)'!$H$3/100*J158)/1000000,0),0)</f>
        <v>0</v>
      </c>
      <c r="U158" s="61">
        <f>IF(E158="East", IF(C158="Central",D158*'Connecting shares (%)'!$M$16*(F158+H158+J158)/(F158+H158+J158+L158+N158+P158),0),0)</f>
        <v>0</v>
      </c>
      <c r="V158" s="61">
        <f>IF(E158="East", IF(C158="Decentral",('Connecting shares (%)'!$F$7/100*F158+'Connecting shares (%)'!$G$7/100*H158+'Connecting shares (%)'!$H$7/100*J158)/1000000,0),0)</f>
        <v>0</v>
      </c>
      <c r="W158" s="63">
        <f>IF(E158="East", IF(C158="Decentral",D158*'Connecting shares (%)'!$M$16*(F158+H158+J158)/(F158+H158+J158+L158+N158+P158),0),0)</f>
        <v>0</v>
      </c>
      <c r="X158" s="61">
        <f>IF(E158="East", IF(C158="Central",('Connecting shares (%)'!$F$5/100*L158+'Connecting shares (%)'!$G$5/100*N158+'Connecting shares (%)'!$H$5/100*P158)/1000000,0),0)</f>
        <v>0</v>
      </c>
      <c r="Y158" s="63">
        <f>IF(E158="East", IF(C158="Central",D158*'Connecting shares (%)'!$M$16*(L158+N158+P158)/(F158+H158+J158+L158+N158+P158),0),0)</f>
        <v>0</v>
      </c>
      <c r="Z158" s="1">
        <f>IF(E158="East", IF(C158="Decentral",('Connecting shares (%)'!$F$9/100*L158+'Connecting shares (%)'!$G$9/100*N158+'Connecting shares (%)'!$H$9/100*P158)/1000000,0),0)</f>
        <v>0</v>
      </c>
      <c r="AA158" s="63">
        <f>IF(E158="East", IF(C158="Decentral",D158*'Connecting shares (%)'!$M$16*(L158+N158+P158)/(F158+H158+J158+L158+N158+P158),0),0)</f>
        <v>0</v>
      </c>
      <c r="AB158" s="61">
        <f>IF(E158="West", IF(C158="Central",('Connecting shares (%)'!$F$11/100*F158+'Connecting shares (%)'!$G$11/100*H158+'Connecting shares (%)'!$H$11/100*J158)/1000000,0),0)</f>
        <v>0</v>
      </c>
      <c r="AC158" s="64">
        <f>IF(E158="west", IF(C158="Central",D158*'Connecting shares (%)'!$M$16*(F158+H158+J158)/(F158+H158+J158+L158+N158+P158),0),0)</f>
        <v>0</v>
      </c>
      <c r="AD158" s="61">
        <f>IF(E158="West", IF(C158="Decentral",('Connecting shares (%)'!$F$15/100*F158+'Connecting shares (%)'!$G$15/100*H158+'Connecting shares (%)'!$H$15/100*J158)/1000000,0),0)</f>
        <v>1.0394811899999901</v>
      </c>
      <c r="AE158" s="63">
        <f>IF(E158="west", IF(C158="Decentral",D158*'Connecting shares (%)'!$M$16*(F158+H158+J158)/(F158+H158+J158+L158+N158+P158),0),0)</f>
        <v>7.3684969567966032</v>
      </c>
      <c r="AF158" s="61">
        <f>IF(E158="West", IF(C158="Central",('Connecting shares (%)'!$F$13/100*L158+'Connecting shares (%)'!$G$13/100*N158+'Connecting shares (%)'!$H$13/100*P158)/1000000,0),0)</f>
        <v>0</v>
      </c>
      <c r="AG158" s="63">
        <f>IF(E158="west", IF(C158="Central",D158*'Connecting shares (%)'!$M$16*(L158+N158+P158)/(F158+H158+J158+L158+N158+P158),0),0)</f>
        <v>0</v>
      </c>
      <c r="AH158" s="1">
        <f>IF(E158="West", IF(C158="Decentral",('Connecting shares (%)'!$F$17/100*L158+'Connecting shares (%)'!$G$17/100*N158+'Connecting shares (%)'!$H$17/100*P158)/1000000,0),0)</f>
        <v>5.9759199999999901E-2</v>
      </c>
      <c r="AI158" s="63">
        <f>IF(E158="west", IF(C158="Decentral",D158*'Connecting shares (%)'!$M$16*(L158+N158+P158)/(F158+H158+J158+L158+N158+P158),0),0)</f>
        <v>0.42361082391553723</v>
      </c>
      <c r="AK158" s="1">
        <f t="shared" si="16"/>
        <v>0</v>
      </c>
      <c r="AL158" s="1">
        <f t="shared" si="17"/>
        <v>0</v>
      </c>
      <c r="AM158" s="1">
        <f t="shared" si="18"/>
        <v>0</v>
      </c>
      <c r="AN158" s="1">
        <f t="shared" si="19"/>
        <v>0</v>
      </c>
      <c r="AO158" s="1">
        <f t="shared" si="20"/>
        <v>0</v>
      </c>
      <c r="AP158" s="1">
        <f t="shared" si="21"/>
        <v>0</v>
      </c>
      <c r="AQ158" s="1">
        <f t="shared" si="22"/>
        <v>1.0992403899999901</v>
      </c>
      <c r="AR158" s="1">
        <f t="shared" si="23"/>
        <v>7.7921077807121408</v>
      </c>
    </row>
    <row r="159" spans="1:44">
      <c r="A159" s="1">
        <v>158</v>
      </c>
      <c r="B159" s="1" t="s">
        <v>542</v>
      </c>
      <c r="C159" s="1" t="s">
        <v>21</v>
      </c>
      <c r="D159" s="1">
        <v>1.0397346922000399</v>
      </c>
      <c r="E159" s="1" t="s">
        <v>23</v>
      </c>
      <c r="F159" s="1">
        <v>6545237.2199999904</v>
      </c>
      <c r="G159" s="1">
        <v>438</v>
      </c>
      <c r="H159" s="1">
        <v>0</v>
      </c>
      <c r="I159" s="1">
        <v>0</v>
      </c>
      <c r="J159" s="1">
        <v>0</v>
      </c>
      <c r="K159" s="1">
        <v>0</v>
      </c>
      <c r="L159" s="1">
        <v>520254.75999999902</v>
      </c>
      <c r="M159" s="1">
        <v>42</v>
      </c>
      <c r="N159" s="1">
        <v>0</v>
      </c>
      <c r="O159" s="1">
        <v>0</v>
      </c>
      <c r="P159" s="1">
        <v>0</v>
      </c>
      <c r="Q159" s="1">
        <v>0</v>
      </c>
      <c r="R159" s="1">
        <v>8960.5053062832503</v>
      </c>
      <c r="S159" s="1">
        <v>1039734.69220004</v>
      </c>
      <c r="T159" s="61">
        <f>IF(E159="East", IF(C159="Central",('Connecting shares (%)'!$F$3/100*F159+'Connecting shares (%)'!$G$3/100*H159+'Connecting shares (%)'!$H$3/100*J159)/1000000,0),0)</f>
        <v>0</v>
      </c>
      <c r="U159" s="61">
        <f>IF(E159="East", IF(C159="Central",D159*'Connecting shares (%)'!$M$16*(F159+H159+J159)/(F159+H159+J159+L159+N159+P159),0),0)</f>
        <v>0</v>
      </c>
      <c r="V159" s="61">
        <f>IF(E159="East", IF(C159="Decentral",('Connecting shares (%)'!$F$7/100*F159+'Connecting shares (%)'!$G$7/100*H159+'Connecting shares (%)'!$H$7/100*J159)/1000000,0),0)</f>
        <v>0</v>
      </c>
      <c r="W159" s="63">
        <f>IF(E159="East", IF(C159="Decentral",D159*'Connecting shares (%)'!$M$16*(F159+H159+J159)/(F159+H159+J159+L159+N159+P159),0),0)</f>
        <v>0</v>
      </c>
      <c r="X159" s="61">
        <f>IF(E159="East", IF(C159="Central",('Connecting shares (%)'!$F$5/100*L159+'Connecting shares (%)'!$G$5/100*N159+'Connecting shares (%)'!$H$5/100*P159)/1000000,0),0)</f>
        <v>0</v>
      </c>
      <c r="Y159" s="63">
        <f>IF(E159="East", IF(C159="Central",D159*'Connecting shares (%)'!$M$16*(L159+N159+P159)/(F159+H159+J159+L159+N159+P159),0),0)</f>
        <v>0</v>
      </c>
      <c r="Z159" s="1">
        <f>IF(E159="East", IF(C159="Decentral",('Connecting shares (%)'!$F$9/100*L159+'Connecting shares (%)'!$G$9/100*N159+'Connecting shares (%)'!$H$9/100*P159)/1000000,0),0)</f>
        <v>0</v>
      </c>
      <c r="AA159" s="63">
        <f>IF(E159="East", IF(C159="Decentral",D159*'Connecting shares (%)'!$M$16*(L159+N159+P159)/(F159+H159+J159+L159+N159+P159),0),0)</f>
        <v>0</v>
      </c>
      <c r="AB159" s="61">
        <f>IF(E159="West", IF(C159="Central",('Connecting shares (%)'!$F$11/100*F159+'Connecting shares (%)'!$G$11/100*H159+'Connecting shares (%)'!$H$11/100*J159)/1000000,0),0)</f>
        <v>0</v>
      </c>
      <c r="AC159" s="64">
        <f>IF(E159="west", IF(C159="Central",D159*'Connecting shares (%)'!$M$16*(F159+H159+J159)/(F159+H159+J159+L159+N159+P159),0),0)</f>
        <v>0</v>
      </c>
      <c r="AD159" s="61">
        <f>IF(E159="West", IF(C159="Decentral",('Connecting shares (%)'!$F$15/100*F159+'Connecting shares (%)'!$G$15/100*H159+'Connecting shares (%)'!$H$15/100*J159)/1000000,0),0)</f>
        <v>6.5452372199999909</v>
      </c>
      <c r="AE159" s="63">
        <f>IF(E159="west", IF(C159="Decentral",D159*'Connecting shares (%)'!$M$16*(F159+H159+J159)/(F159+H159+J159+L159+N159+P159),0),0)</f>
        <v>19.263514064063646</v>
      </c>
      <c r="AF159" s="61">
        <f>IF(E159="West", IF(C159="Central",('Connecting shares (%)'!$F$13/100*L159+'Connecting shares (%)'!$G$13/100*N159+'Connecting shares (%)'!$H$13/100*P159)/1000000,0),0)</f>
        <v>0</v>
      </c>
      <c r="AG159" s="63">
        <f>IF(E159="west", IF(C159="Central",D159*'Connecting shares (%)'!$M$16*(L159+N159+P159)/(F159+H159+J159+L159+N159+P159),0),0)</f>
        <v>0</v>
      </c>
      <c r="AH159" s="1">
        <f>IF(E159="West", IF(C159="Decentral",('Connecting shares (%)'!$F$17/100*L159+'Connecting shares (%)'!$G$17/100*N159+'Connecting shares (%)'!$H$17/100*P159)/1000000,0),0)</f>
        <v>0.52025475999999904</v>
      </c>
      <c r="AI159" s="63">
        <f>IF(E159="west", IF(C159="Decentral",D159*'Connecting shares (%)'!$M$16*(L159+N159+P159)/(F159+H159+J159+L159+N159+P159),0),0)</f>
        <v>1.5311797799371514</v>
      </c>
      <c r="AK159" s="1">
        <f t="shared" si="16"/>
        <v>0</v>
      </c>
      <c r="AL159" s="1">
        <f t="shared" si="17"/>
        <v>0</v>
      </c>
      <c r="AM159" s="1">
        <f t="shared" si="18"/>
        <v>0</v>
      </c>
      <c r="AN159" s="1">
        <f t="shared" si="19"/>
        <v>0</v>
      </c>
      <c r="AO159" s="1">
        <f t="shared" si="20"/>
        <v>0</v>
      </c>
      <c r="AP159" s="1">
        <f t="shared" si="21"/>
        <v>0</v>
      </c>
      <c r="AQ159" s="1">
        <f t="shared" si="22"/>
        <v>7.0654919799999902</v>
      </c>
      <c r="AR159" s="1">
        <f t="shared" si="23"/>
        <v>20.794693844000797</v>
      </c>
    </row>
    <row r="160" spans="1:44">
      <c r="A160" s="1">
        <v>159</v>
      </c>
      <c r="B160" s="1" t="s">
        <v>231</v>
      </c>
      <c r="C160" s="1" t="s">
        <v>21</v>
      </c>
      <c r="D160" s="1">
        <v>1.2759185766799599</v>
      </c>
      <c r="E160" s="1" t="s">
        <v>23</v>
      </c>
      <c r="F160" s="1">
        <v>196672.87</v>
      </c>
      <c r="G160" s="1">
        <v>11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11905.7274695049</v>
      </c>
      <c r="S160" s="1">
        <v>1275918.5766799599</v>
      </c>
      <c r="T160" s="61">
        <f>IF(E160="East", IF(C160="Central",('Connecting shares (%)'!$F$3/100*F160+'Connecting shares (%)'!$G$3/100*H160+'Connecting shares (%)'!$H$3/100*J160)/1000000,0),0)</f>
        <v>0</v>
      </c>
      <c r="U160" s="61">
        <f>IF(E160="East", IF(C160="Central",D160*'Connecting shares (%)'!$M$16*(F160+H160+J160)/(F160+H160+J160+L160+N160+P160),0),0)</f>
        <v>0</v>
      </c>
      <c r="V160" s="61">
        <f>IF(E160="East", IF(C160="Decentral",('Connecting shares (%)'!$F$7/100*F160+'Connecting shares (%)'!$G$7/100*H160+'Connecting shares (%)'!$H$7/100*J160)/1000000,0),0)</f>
        <v>0</v>
      </c>
      <c r="W160" s="63">
        <f>IF(E160="East", IF(C160="Decentral",D160*'Connecting shares (%)'!$M$16*(F160+H160+J160)/(F160+H160+J160+L160+N160+P160),0),0)</f>
        <v>0</v>
      </c>
      <c r="X160" s="61">
        <f>IF(E160="East", IF(C160="Central",('Connecting shares (%)'!$F$5/100*L160+'Connecting shares (%)'!$G$5/100*N160+'Connecting shares (%)'!$H$5/100*P160)/1000000,0),0)</f>
        <v>0</v>
      </c>
      <c r="Y160" s="63">
        <f>IF(E160="East", IF(C160="Central",D160*'Connecting shares (%)'!$M$16*(L160+N160+P160)/(F160+H160+J160+L160+N160+P160),0),0)</f>
        <v>0</v>
      </c>
      <c r="Z160" s="1">
        <f>IF(E160="East", IF(C160="Decentral",('Connecting shares (%)'!$F$9/100*L160+'Connecting shares (%)'!$G$9/100*N160+'Connecting shares (%)'!$H$9/100*P160)/1000000,0),0)</f>
        <v>0</v>
      </c>
      <c r="AA160" s="63">
        <f>IF(E160="East", IF(C160="Decentral",D160*'Connecting shares (%)'!$M$16*(L160+N160+P160)/(F160+H160+J160+L160+N160+P160),0),0)</f>
        <v>0</v>
      </c>
      <c r="AB160" s="61">
        <f>IF(E160="West", IF(C160="Central",('Connecting shares (%)'!$F$11/100*F160+'Connecting shares (%)'!$G$11/100*H160+'Connecting shares (%)'!$H$11/100*J160)/1000000,0),0)</f>
        <v>0</v>
      </c>
      <c r="AC160" s="64">
        <f>IF(E160="west", IF(C160="Central",D160*'Connecting shares (%)'!$M$16*(F160+H160+J160)/(F160+H160+J160+L160+N160+P160),0),0)</f>
        <v>0</v>
      </c>
      <c r="AD160" s="61">
        <f>IF(E160="West", IF(C160="Decentral",('Connecting shares (%)'!$F$15/100*F160+'Connecting shares (%)'!$G$15/100*H160+'Connecting shares (%)'!$H$15/100*J160)/1000000,0),0)</f>
        <v>0.19667287</v>
      </c>
      <c r="AE160" s="63">
        <f>IF(E160="west", IF(C160="Decentral",D160*'Connecting shares (%)'!$M$16*(F160+H160+J160)/(F160+H160+J160+L160+N160+P160),0),0)</f>
        <v>25.518371533599197</v>
      </c>
      <c r="AF160" s="61">
        <f>IF(E160="West", IF(C160="Central",('Connecting shares (%)'!$F$13/100*L160+'Connecting shares (%)'!$G$13/100*N160+'Connecting shares (%)'!$H$13/100*P160)/1000000,0),0)</f>
        <v>0</v>
      </c>
      <c r="AG160" s="63">
        <f>IF(E160="west", IF(C160="Central",D160*'Connecting shares (%)'!$M$16*(L160+N160+P160)/(F160+H160+J160+L160+N160+P160),0),0)</f>
        <v>0</v>
      </c>
      <c r="AH160" s="1">
        <f>IF(E160="West", IF(C160="Decentral",('Connecting shares (%)'!$F$17/100*L160+'Connecting shares (%)'!$G$17/100*N160+'Connecting shares (%)'!$H$17/100*P160)/1000000,0),0)</f>
        <v>0</v>
      </c>
      <c r="AI160" s="63">
        <f>IF(E160="west", IF(C160="Decentral",D160*'Connecting shares (%)'!$M$16*(L160+N160+P160)/(F160+H160+J160+L160+N160+P160),0),0)</f>
        <v>0</v>
      </c>
      <c r="AK160" s="1">
        <f t="shared" si="16"/>
        <v>0</v>
      </c>
      <c r="AL160" s="1">
        <f t="shared" si="17"/>
        <v>0</v>
      </c>
      <c r="AM160" s="1">
        <f t="shared" si="18"/>
        <v>0</v>
      </c>
      <c r="AN160" s="1">
        <f t="shared" si="19"/>
        <v>0</v>
      </c>
      <c r="AO160" s="1">
        <f t="shared" si="20"/>
        <v>0</v>
      </c>
      <c r="AP160" s="1">
        <f t="shared" si="21"/>
        <v>0</v>
      </c>
      <c r="AQ160" s="1">
        <f t="shared" si="22"/>
        <v>0.19667287</v>
      </c>
      <c r="AR160" s="1">
        <f t="shared" si="23"/>
        <v>25.518371533599197</v>
      </c>
    </row>
    <row r="161" spans="1:44">
      <c r="A161" s="1">
        <v>160</v>
      </c>
      <c r="B161" s="1" t="s">
        <v>333</v>
      </c>
      <c r="C161" s="1" t="s">
        <v>21</v>
      </c>
      <c r="D161" s="1">
        <v>0.30902722719731002</v>
      </c>
      <c r="E161" s="1" t="s">
        <v>23</v>
      </c>
      <c r="F161" s="1">
        <v>852170.80999999901</v>
      </c>
      <c r="G161" s="1">
        <v>89</v>
      </c>
      <c r="H161" s="1">
        <v>0</v>
      </c>
      <c r="I161" s="1">
        <v>0</v>
      </c>
      <c r="J161" s="1">
        <v>0</v>
      </c>
      <c r="K161" s="1">
        <v>0</v>
      </c>
      <c r="L161" s="1">
        <v>86318.789999999906</v>
      </c>
      <c r="M161" s="1">
        <v>11</v>
      </c>
      <c r="N161" s="1">
        <v>0</v>
      </c>
      <c r="O161" s="1">
        <v>0</v>
      </c>
      <c r="P161" s="1">
        <v>0</v>
      </c>
      <c r="Q161" s="1">
        <v>0</v>
      </c>
      <c r="R161" s="1">
        <v>10916.2062537568</v>
      </c>
      <c r="S161" s="1">
        <v>309027.22719730902</v>
      </c>
      <c r="T161" s="61">
        <f>IF(E161="East", IF(C161="Central",('Connecting shares (%)'!$F$3/100*F161+'Connecting shares (%)'!$G$3/100*H161+'Connecting shares (%)'!$H$3/100*J161)/1000000,0),0)</f>
        <v>0</v>
      </c>
      <c r="U161" s="61">
        <f>IF(E161="East", IF(C161="Central",D161*'Connecting shares (%)'!$M$16*(F161+H161+J161)/(F161+H161+J161+L161+N161+P161),0),0)</f>
        <v>0</v>
      </c>
      <c r="V161" s="61">
        <f>IF(E161="East", IF(C161="Decentral",('Connecting shares (%)'!$F$7/100*F161+'Connecting shares (%)'!$G$7/100*H161+'Connecting shares (%)'!$H$7/100*J161)/1000000,0),0)</f>
        <v>0</v>
      </c>
      <c r="W161" s="63">
        <f>IF(E161="East", IF(C161="Decentral",D161*'Connecting shares (%)'!$M$16*(F161+H161+J161)/(F161+H161+J161+L161+N161+P161),0),0)</f>
        <v>0</v>
      </c>
      <c r="X161" s="61">
        <f>IF(E161="East", IF(C161="Central",('Connecting shares (%)'!$F$5/100*L161+'Connecting shares (%)'!$G$5/100*N161+'Connecting shares (%)'!$H$5/100*P161)/1000000,0),0)</f>
        <v>0</v>
      </c>
      <c r="Y161" s="63">
        <f>IF(E161="East", IF(C161="Central",D161*'Connecting shares (%)'!$M$16*(L161+N161+P161)/(F161+H161+J161+L161+N161+P161),0),0)</f>
        <v>0</v>
      </c>
      <c r="Z161" s="1">
        <f>IF(E161="East", IF(C161="Decentral",('Connecting shares (%)'!$F$9/100*L161+'Connecting shares (%)'!$G$9/100*N161+'Connecting shares (%)'!$H$9/100*P161)/1000000,0),0)</f>
        <v>0</v>
      </c>
      <c r="AA161" s="63">
        <f>IF(E161="East", IF(C161="Decentral",D161*'Connecting shares (%)'!$M$16*(L161+N161+P161)/(F161+H161+J161+L161+N161+P161),0),0)</f>
        <v>0</v>
      </c>
      <c r="AB161" s="61">
        <f>IF(E161="West", IF(C161="Central",('Connecting shares (%)'!$F$11/100*F161+'Connecting shares (%)'!$G$11/100*H161+'Connecting shares (%)'!$H$11/100*J161)/1000000,0),0)</f>
        <v>0</v>
      </c>
      <c r="AC161" s="64">
        <f>IF(E161="west", IF(C161="Central",D161*'Connecting shares (%)'!$M$16*(F161+H161+J161)/(F161+H161+J161+L161+N161+P161),0),0)</f>
        <v>0</v>
      </c>
      <c r="AD161" s="61">
        <f>IF(E161="West", IF(C161="Decentral",('Connecting shares (%)'!$F$15/100*F161+'Connecting shares (%)'!$G$15/100*H161+'Connecting shares (%)'!$H$15/100*J161)/1000000,0),0)</f>
        <v>0.85217080999999906</v>
      </c>
      <c r="AE161" s="63">
        <f>IF(E161="west", IF(C161="Decentral",D161*'Connecting shares (%)'!$M$16*(F161+H161+J161)/(F161+H161+J161+L161+N161+P161),0),0)</f>
        <v>5.6120809972275811</v>
      </c>
      <c r="AF161" s="61">
        <f>IF(E161="West", IF(C161="Central",('Connecting shares (%)'!$F$13/100*L161+'Connecting shares (%)'!$G$13/100*N161+'Connecting shares (%)'!$H$13/100*P161)/1000000,0),0)</f>
        <v>0</v>
      </c>
      <c r="AG161" s="63">
        <f>IF(E161="west", IF(C161="Central",D161*'Connecting shares (%)'!$M$16*(L161+N161+P161)/(F161+H161+J161+L161+N161+P161),0),0)</f>
        <v>0</v>
      </c>
      <c r="AH161" s="1">
        <f>IF(E161="West", IF(C161="Decentral",('Connecting shares (%)'!$F$17/100*L161+'Connecting shares (%)'!$G$17/100*N161+'Connecting shares (%)'!$H$17/100*P161)/1000000,0),0)</f>
        <v>8.6318789999999909E-2</v>
      </c>
      <c r="AI161" s="63">
        <f>IF(E161="west", IF(C161="Decentral",D161*'Connecting shares (%)'!$M$16*(L161+N161+P161)/(F161+H161+J161+L161+N161+P161),0),0)</f>
        <v>0.56846354671861876</v>
      </c>
      <c r="AK161" s="1">
        <f t="shared" si="16"/>
        <v>0</v>
      </c>
      <c r="AL161" s="1">
        <f t="shared" si="17"/>
        <v>0</v>
      </c>
      <c r="AM161" s="1">
        <f t="shared" si="18"/>
        <v>0</v>
      </c>
      <c r="AN161" s="1">
        <f t="shared" si="19"/>
        <v>0</v>
      </c>
      <c r="AO161" s="1">
        <f t="shared" si="20"/>
        <v>0</v>
      </c>
      <c r="AP161" s="1">
        <f t="shared" si="21"/>
        <v>0</v>
      </c>
      <c r="AQ161" s="1">
        <f t="shared" si="22"/>
        <v>0.93848959999999892</v>
      </c>
      <c r="AR161" s="1">
        <f t="shared" si="23"/>
        <v>6.1805445439461995</v>
      </c>
    </row>
    <row r="162" spans="1:44">
      <c r="A162" s="1">
        <v>161</v>
      </c>
      <c r="B162" s="1" t="s">
        <v>566</v>
      </c>
      <c r="C162" s="1" t="s">
        <v>21</v>
      </c>
      <c r="D162" s="1">
        <v>0.66134487316875601</v>
      </c>
      <c r="E162" s="1" t="s">
        <v>23</v>
      </c>
      <c r="F162" s="1">
        <v>1660100.6999999899</v>
      </c>
      <c r="G162" s="1">
        <v>110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14574.326645806001</v>
      </c>
      <c r="S162" s="1">
        <v>661344.87316875497</v>
      </c>
      <c r="T162" s="61">
        <f>IF(E162="East", IF(C162="Central",('Connecting shares (%)'!$F$3/100*F162+'Connecting shares (%)'!$G$3/100*H162+'Connecting shares (%)'!$H$3/100*J162)/1000000,0),0)</f>
        <v>0</v>
      </c>
      <c r="U162" s="61">
        <f>IF(E162="East", IF(C162="Central",D162*'Connecting shares (%)'!$M$16*(F162+H162+J162)/(F162+H162+J162+L162+N162+P162),0),0)</f>
        <v>0</v>
      </c>
      <c r="V162" s="61">
        <f>IF(E162="East", IF(C162="Decentral",('Connecting shares (%)'!$F$7/100*F162+'Connecting shares (%)'!$G$7/100*H162+'Connecting shares (%)'!$H$7/100*J162)/1000000,0),0)</f>
        <v>0</v>
      </c>
      <c r="W162" s="63">
        <f>IF(E162="East", IF(C162="Decentral",D162*'Connecting shares (%)'!$M$16*(F162+H162+J162)/(F162+H162+J162+L162+N162+P162),0),0)</f>
        <v>0</v>
      </c>
      <c r="X162" s="61">
        <f>IF(E162="East", IF(C162="Central",('Connecting shares (%)'!$F$5/100*L162+'Connecting shares (%)'!$G$5/100*N162+'Connecting shares (%)'!$H$5/100*P162)/1000000,0),0)</f>
        <v>0</v>
      </c>
      <c r="Y162" s="63">
        <f>IF(E162="East", IF(C162="Central",D162*'Connecting shares (%)'!$M$16*(L162+N162+P162)/(F162+H162+J162+L162+N162+P162),0),0)</f>
        <v>0</v>
      </c>
      <c r="Z162" s="1">
        <f>IF(E162="East", IF(C162="Decentral",('Connecting shares (%)'!$F$9/100*L162+'Connecting shares (%)'!$G$9/100*N162+'Connecting shares (%)'!$H$9/100*P162)/1000000,0),0)</f>
        <v>0</v>
      </c>
      <c r="AA162" s="63">
        <f>IF(E162="East", IF(C162="Decentral",D162*'Connecting shares (%)'!$M$16*(L162+N162+P162)/(F162+H162+J162+L162+N162+P162),0),0)</f>
        <v>0</v>
      </c>
      <c r="AB162" s="61">
        <f>IF(E162="West", IF(C162="Central",('Connecting shares (%)'!$F$11/100*F162+'Connecting shares (%)'!$G$11/100*H162+'Connecting shares (%)'!$H$11/100*J162)/1000000,0),0)</f>
        <v>0</v>
      </c>
      <c r="AC162" s="64">
        <f>IF(E162="west", IF(C162="Central",D162*'Connecting shares (%)'!$M$16*(F162+H162+J162)/(F162+H162+J162+L162+N162+P162),0),0)</f>
        <v>0</v>
      </c>
      <c r="AD162" s="61">
        <f>IF(E162="West", IF(C162="Decentral",('Connecting shares (%)'!$F$15/100*F162+'Connecting shares (%)'!$G$15/100*H162+'Connecting shares (%)'!$H$15/100*J162)/1000000,0),0)</f>
        <v>1.6601006999999899</v>
      </c>
      <c r="AE162" s="63">
        <f>IF(E162="west", IF(C162="Decentral",D162*'Connecting shares (%)'!$M$16*(F162+H162+J162)/(F162+H162+J162+L162+N162+P162),0),0)</f>
        <v>13.226897463375121</v>
      </c>
      <c r="AF162" s="61">
        <f>IF(E162="West", IF(C162="Central",('Connecting shares (%)'!$F$13/100*L162+'Connecting shares (%)'!$G$13/100*N162+'Connecting shares (%)'!$H$13/100*P162)/1000000,0),0)</f>
        <v>0</v>
      </c>
      <c r="AG162" s="63">
        <f>IF(E162="west", IF(C162="Central",D162*'Connecting shares (%)'!$M$16*(L162+N162+P162)/(F162+H162+J162+L162+N162+P162),0),0)</f>
        <v>0</v>
      </c>
      <c r="AH162" s="1">
        <f>IF(E162="West", IF(C162="Decentral",('Connecting shares (%)'!$F$17/100*L162+'Connecting shares (%)'!$G$17/100*N162+'Connecting shares (%)'!$H$17/100*P162)/1000000,0),0)</f>
        <v>0</v>
      </c>
      <c r="AI162" s="63">
        <f>IF(E162="west", IF(C162="Decentral",D162*'Connecting shares (%)'!$M$16*(L162+N162+P162)/(F162+H162+J162+L162+N162+P162),0),0)</f>
        <v>0</v>
      </c>
      <c r="AK162" s="1">
        <f t="shared" si="16"/>
        <v>0</v>
      </c>
      <c r="AL162" s="1">
        <f t="shared" si="17"/>
        <v>0</v>
      </c>
      <c r="AM162" s="1">
        <f t="shared" si="18"/>
        <v>0</v>
      </c>
      <c r="AN162" s="1">
        <f t="shared" si="19"/>
        <v>0</v>
      </c>
      <c r="AO162" s="1">
        <f t="shared" si="20"/>
        <v>0</v>
      </c>
      <c r="AP162" s="1">
        <f t="shared" si="21"/>
        <v>0</v>
      </c>
      <c r="AQ162" s="1">
        <f t="shared" si="22"/>
        <v>1.6601006999999899</v>
      </c>
      <c r="AR162" s="1">
        <f t="shared" si="23"/>
        <v>13.226897463375121</v>
      </c>
    </row>
    <row r="163" spans="1:44">
      <c r="A163" s="1">
        <v>162</v>
      </c>
      <c r="B163" s="1" t="s">
        <v>45</v>
      </c>
      <c r="C163" s="1" t="s">
        <v>21</v>
      </c>
      <c r="D163" s="1">
        <v>2.6085536460999399</v>
      </c>
      <c r="E163" s="1" t="s">
        <v>23</v>
      </c>
      <c r="F163" s="1">
        <v>13239132.3899999</v>
      </c>
      <c r="G163" s="1">
        <v>893</v>
      </c>
      <c r="H163" s="1">
        <v>0</v>
      </c>
      <c r="I163" s="1">
        <v>0</v>
      </c>
      <c r="J163" s="1">
        <v>0</v>
      </c>
      <c r="K163" s="1">
        <v>0</v>
      </c>
      <c r="L163" s="1">
        <v>1153652.96999999</v>
      </c>
      <c r="M163" s="1">
        <v>174</v>
      </c>
      <c r="N163" s="1">
        <v>310726.179999999</v>
      </c>
      <c r="O163" s="1">
        <v>2</v>
      </c>
      <c r="P163" s="1">
        <v>0</v>
      </c>
      <c r="Q163" s="1">
        <v>0</v>
      </c>
      <c r="R163" s="1">
        <v>13891.329838927901</v>
      </c>
      <c r="S163" s="1">
        <v>2608553.6460999399</v>
      </c>
      <c r="T163" s="61">
        <f>IF(E163="East", IF(C163="Central",('Connecting shares (%)'!$F$3/100*F163+'Connecting shares (%)'!$G$3/100*H163+'Connecting shares (%)'!$H$3/100*J163)/1000000,0),0)</f>
        <v>0</v>
      </c>
      <c r="U163" s="61">
        <f>IF(E163="East", IF(C163="Central",D163*'Connecting shares (%)'!$M$16*(F163+H163+J163)/(F163+H163+J163+L163+N163+P163),0),0)</f>
        <v>0</v>
      </c>
      <c r="V163" s="61">
        <f>IF(E163="East", IF(C163="Decentral",('Connecting shares (%)'!$F$7/100*F163+'Connecting shares (%)'!$G$7/100*H163+'Connecting shares (%)'!$H$7/100*J163)/1000000,0),0)</f>
        <v>0</v>
      </c>
      <c r="W163" s="63">
        <f>IF(E163="East", IF(C163="Decentral",D163*'Connecting shares (%)'!$M$16*(F163+H163+J163)/(F163+H163+J163+L163+N163+P163),0),0)</f>
        <v>0</v>
      </c>
      <c r="X163" s="61">
        <f>IF(E163="East", IF(C163="Central",('Connecting shares (%)'!$F$5/100*L163+'Connecting shares (%)'!$G$5/100*N163+'Connecting shares (%)'!$H$5/100*P163)/1000000,0),0)</f>
        <v>0</v>
      </c>
      <c r="Y163" s="63">
        <f>IF(E163="East", IF(C163="Central",D163*'Connecting shares (%)'!$M$16*(L163+N163+P163)/(F163+H163+J163+L163+N163+P163),0),0)</f>
        <v>0</v>
      </c>
      <c r="Z163" s="1">
        <f>IF(E163="East", IF(C163="Decentral",('Connecting shares (%)'!$F$9/100*L163+'Connecting shares (%)'!$G$9/100*N163+'Connecting shares (%)'!$H$9/100*P163)/1000000,0),0)</f>
        <v>0</v>
      </c>
      <c r="AA163" s="63">
        <f>IF(E163="East", IF(C163="Decentral",D163*'Connecting shares (%)'!$M$16*(L163+N163+P163)/(F163+H163+J163+L163+N163+P163),0),0)</f>
        <v>0</v>
      </c>
      <c r="AB163" s="61">
        <f>IF(E163="West", IF(C163="Central",('Connecting shares (%)'!$F$11/100*F163+'Connecting shares (%)'!$G$11/100*H163+'Connecting shares (%)'!$H$11/100*J163)/1000000,0),0)</f>
        <v>0</v>
      </c>
      <c r="AC163" s="64">
        <f>IF(E163="west", IF(C163="Central",D163*'Connecting shares (%)'!$M$16*(F163+H163+J163)/(F163+H163+J163+L163+N163+P163),0),0)</f>
        <v>0</v>
      </c>
      <c r="AD163" s="61">
        <f>IF(E163="West", IF(C163="Decentral",('Connecting shares (%)'!$F$15/100*F163+'Connecting shares (%)'!$G$15/100*H163+'Connecting shares (%)'!$H$15/100*J163)/1000000,0),0)</f>
        <v>13.2391323899999</v>
      </c>
      <c r="AE163" s="63">
        <f>IF(E163="west", IF(C163="Decentral",D163*'Connecting shares (%)'!$M$16*(F163+H163+J163)/(F163+H163+J163+L163+N163+P163),0),0)</f>
        <v>46.975155524153536</v>
      </c>
      <c r="AF163" s="61">
        <f>IF(E163="West", IF(C163="Central",('Connecting shares (%)'!$F$13/100*L163+'Connecting shares (%)'!$G$13/100*N163+'Connecting shares (%)'!$H$13/100*P163)/1000000,0),0)</f>
        <v>0</v>
      </c>
      <c r="AG163" s="63">
        <f>IF(E163="west", IF(C163="Central",D163*'Connecting shares (%)'!$M$16*(L163+N163+P163)/(F163+H163+J163+L163+N163+P163),0),0)</f>
        <v>0</v>
      </c>
      <c r="AH163" s="1">
        <f>IF(E163="West", IF(C163="Decentral",('Connecting shares (%)'!$F$17/100*L163+'Connecting shares (%)'!$G$17/100*N163+'Connecting shares (%)'!$H$17/100*P163)/1000000,0),0)</f>
        <v>1.464379149999989</v>
      </c>
      <c r="AI163" s="63">
        <f>IF(E163="west", IF(C163="Decentral",D163*'Connecting shares (%)'!$M$16*(L163+N163+P163)/(F163+H163+J163+L163+N163+P163),0),0)</f>
        <v>5.1959173978452649</v>
      </c>
      <c r="AK163" s="1">
        <f t="shared" si="16"/>
        <v>0</v>
      </c>
      <c r="AL163" s="1">
        <f t="shared" si="17"/>
        <v>0</v>
      </c>
      <c r="AM163" s="1">
        <f t="shared" si="18"/>
        <v>0</v>
      </c>
      <c r="AN163" s="1">
        <f t="shared" si="19"/>
        <v>0</v>
      </c>
      <c r="AO163" s="1">
        <f t="shared" si="20"/>
        <v>0</v>
      </c>
      <c r="AP163" s="1">
        <f t="shared" si="21"/>
        <v>0</v>
      </c>
      <c r="AQ163" s="1">
        <f t="shared" si="22"/>
        <v>14.703511539999889</v>
      </c>
      <c r="AR163" s="1">
        <f t="shared" si="23"/>
        <v>52.1710729219988</v>
      </c>
    </row>
    <row r="164" spans="1:44">
      <c r="A164" s="1">
        <v>163</v>
      </c>
      <c r="B164" s="1" t="s">
        <v>263</v>
      </c>
      <c r="C164" s="1" t="s">
        <v>21</v>
      </c>
      <c r="D164" s="1">
        <v>0.76046629305756896</v>
      </c>
      <c r="E164" s="1" t="s">
        <v>23</v>
      </c>
      <c r="F164" s="1">
        <v>598757.179999999</v>
      </c>
      <c r="G164" s="1">
        <v>35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17093.883597811498</v>
      </c>
      <c r="S164" s="1">
        <v>760466.29305756895</v>
      </c>
      <c r="T164" s="61">
        <f>IF(E164="East", IF(C164="Central",('Connecting shares (%)'!$F$3/100*F164+'Connecting shares (%)'!$G$3/100*H164+'Connecting shares (%)'!$H$3/100*J164)/1000000,0),0)</f>
        <v>0</v>
      </c>
      <c r="U164" s="61">
        <f>IF(E164="East", IF(C164="Central",D164*'Connecting shares (%)'!$M$16*(F164+H164+J164)/(F164+H164+J164+L164+N164+P164),0),0)</f>
        <v>0</v>
      </c>
      <c r="V164" s="61">
        <f>IF(E164="East", IF(C164="Decentral",('Connecting shares (%)'!$F$7/100*F164+'Connecting shares (%)'!$G$7/100*H164+'Connecting shares (%)'!$H$7/100*J164)/1000000,0),0)</f>
        <v>0</v>
      </c>
      <c r="W164" s="63">
        <f>IF(E164="East", IF(C164="Decentral",D164*'Connecting shares (%)'!$M$16*(F164+H164+J164)/(F164+H164+J164+L164+N164+P164),0),0)</f>
        <v>0</v>
      </c>
      <c r="X164" s="61">
        <f>IF(E164="East", IF(C164="Central",('Connecting shares (%)'!$F$5/100*L164+'Connecting shares (%)'!$G$5/100*N164+'Connecting shares (%)'!$H$5/100*P164)/1000000,0),0)</f>
        <v>0</v>
      </c>
      <c r="Y164" s="63">
        <f>IF(E164="East", IF(C164="Central",D164*'Connecting shares (%)'!$M$16*(L164+N164+P164)/(F164+H164+J164+L164+N164+P164),0),0)</f>
        <v>0</v>
      </c>
      <c r="Z164" s="1">
        <f>IF(E164="East", IF(C164="Decentral",('Connecting shares (%)'!$F$9/100*L164+'Connecting shares (%)'!$G$9/100*N164+'Connecting shares (%)'!$H$9/100*P164)/1000000,0),0)</f>
        <v>0</v>
      </c>
      <c r="AA164" s="63">
        <f>IF(E164="East", IF(C164="Decentral",D164*'Connecting shares (%)'!$M$16*(L164+N164+P164)/(F164+H164+J164+L164+N164+P164),0),0)</f>
        <v>0</v>
      </c>
      <c r="AB164" s="61">
        <f>IF(E164="West", IF(C164="Central",('Connecting shares (%)'!$F$11/100*F164+'Connecting shares (%)'!$G$11/100*H164+'Connecting shares (%)'!$H$11/100*J164)/1000000,0),0)</f>
        <v>0</v>
      </c>
      <c r="AC164" s="64">
        <f>IF(E164="west", IF(C164="Central",D164*'Connecting shares (%)'!$M$16*(F164+H164+J164)/(F164+H164+J164+L164+N164+P164),0),0)</f>
        <v>0</v>
      </c>
      <c r="AD164" s="61">
        <f>IF(E164="West", IF(C164="Decentral",('Connecting shares (%)'!$F$15/100*F164+'Connecting shares (%)'!$G$15/100*H164+'Connecting shares (%)'!$H$15/100*J164)/1000000,0),0)</f>
        <v>0.598757179999999</v>
      </c>
      <c r="AE164" s="63">
        <f>IF(E164="west", IF(C164="Decentral",D164*'Connecting shares (%)'!$M$16*(F164+H164+J164)/(F164+H164+J164+L164+N164+P164),0),0)</f>
        <v>15.209325861151379</v>
      </c>
      <c r="AF164" s="61">
        <f>IF(E164="West", IF(C164="Central",('Connecting shares (%)'!$F$13/100*L164+'Connecting shares (%)'!$G$13/100*N164+'Connecting shares (%)'!$H$13/100*P164)/1000000,0),0)</f>
        <v>0</v>
      </c>
      <c r="AG164" s="63">
        <f>IF(E164="west", IF(C164="Central",D164*'Connecting shares (%)'!$M$16*(L164+N164+P164)/(F164+H164+J164+L164+N164+P164),0),0)</f>
        <v>0</v>
      </c>
      <c r="AH164" s="1">
        <f>IF(E164="West", IF(C164="Decentral",('Connecting shares (%)'!$F$17/100*L164+'Connecting shares (%)'!$G$17/100*N164+'Connecting shares (%)'!$H$17/100*P164)/1000000,0),0)</f>
        <v>0</v>
      </c>
      <c r="AI164" s="63">
        <f>IF(E164="west", IF(C164="Decentral",D164*'Connecting shares (%)'!$M$16*(L164+N164+P164)/(F164+H164+J164+L164+N164+P164),0),0)</f>
        <v>0</v>
      </c>
      <c r="AK164" s="1">
        <f t="shared" si="16"/>
        <v>0</v>
      </c>
      <c r="AL164" s="1">
        <f t="shared" si="17"/>
        <v>0</v>
      </c>
      <c r="AM164" s="1">
        <f t="shared" si="18"/>
        <v>0</v>
      </c>
      <c r="AN164" s="1">
        <f t="shared" si="19"/>
        <v>0</v>
      </c>
      <c r="AO164" s="1">
        <f t="shared" si="20"/>
        <v>0</v>
      </c>
      <c r="AP164" s="1">
        <f t="shared" si="21"/>
        <v>0</v>
      </c>
      <c r="AQ164" s="1">
        <f t="shared" si="22"/>
        <v>0.598757179999999</v>
      </c>
      <c r="AR164" s="1">
        <f t="shared" si="23"/>
        <v>15.209325861151379</v>
      </c>
    </row>
    <row r="165" spans="1:44">
      <c r="A165" s="1">
        <v>164</v>
      </c>
      <c r="B165" s="1" t="s">
        <v>84</v>
      </c>
      <c r="C165" s="1" t="s">
        <v>21</v>
      </c>
      <c r="D165" s="1">
        <v>1.3792231251709599</v>
      </c>
      <c r="E165" s="1" t="s">
        <v>23</v>
      </c>
      <c r="F165" s="1">
        <v>527589.97999999905</v>
      </c>
      <c r="G165" s="1">
        <v>33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21482.999465007299</v>
      </c>
      <c r="S165" s="1">
        <v>1379223.1251709601</v>
      </c>
      <c r="T165" s="61">
        <f>IF(E165="East", IF(C165="Central",('Connecting shares (%)'!$F$3/100*F165+'Connecting shares (%)'!$G$3/100*H165+'Connecting shares (%)'!$H$3/100*J165)/1000000,0),0)</f>
        <v>0</v>
      </c>
      <c r="U165" s="61">
        <f>IF(E165="East", IF(C165="Central",D165*'Connecting shares (%)'!$M$16*(F165+H165+J165)/(F165+H165+J165+L165+N165+P165),0),0)</f>
        <v>0</v>
      </c>
      <c r="V165" s="61">
        <f>IF(E165="East", IF(C165="Decentral",('Connecting shares (%)'!$F$7/100*F165+'Connecting shares (%)'!$G$7/100*H165+'Connecting shares (%)'!$H$7/100*J165)/1000000,0),0)</f>
        <v>0</v>
      </c>
      <c r="W165" s="63">
        <f>IF(E165="East", IF(C165="Decentral",D165*'Connecting shares (%)'!$M$16*(F165+H165+J165)/(F165+H165+J165+L165+N165+P165),0),0)</f>
        <v>0</v>
      </c>
      <c r="X165" s="61">
        <f>IF(E165="East", IF(C165="Central",('Connecting shares (%)'!$F$5/100*L165+'Connecting shares (%)'!$G$5/100*N165+'Connecting shares (%)'!$H$5/100*P165)/1000000,0),0)</f>
        <v>0</v>
      </c>
      <c r="Y165" s="63">
        <f>IF(E165="East", IF(C165="Central",D165*'Connecting shares (%)'!$M$16*(L165+N165+P165)/(F165+H165+J165+L165+N165+P165),0),0)</f>
        <v>0</v>
      </c>
      <c r="Z165" s="1">
        <f>IF(E165="East", IF(C165="Decentral",('Connecting shares (%)'!$F$9/100*L165+'Connecting shares (%)'!$G$9/100*N165+'Connecting shares (%)'!$H$9/100*P165)/1000000,0),0)</f>
        <v>0</v>
      </c>
      <c r="AA165" s="63">
        <f>IF(E165="East", IF(C165="Decentral",D165*'Connecting shares (%)'!$M$16*(L165+N165+P165)/(F165+H165+J165+L165+N165+P165),0),0)</f>
        <v>0</v>
      </c>
      <c r="AB165" s="61">
        <f>IF(E165="West", IF(C165="Central",('Connecting shares (%)'!$F$11/100*F165+'Connecting shares (%)'!$G$11/100*H165+'Connecting shares (%)'!$H$11/100*J165)/1000000,0),0)</f>
        <v>0</v>
      </c>
      <c r="AC165" s="64">
        <f>IF(E165="west", IF(C165="Central",D165*'Connecting shares (%)'!$M$16*(F165+H165+J165)/(F165+H165+J165+L165+N165+P165),0),0)</f>
        <v>0</v>
      </c>
      <c r="AD165" s="61">
        <f>IF(E165="West", IF(C165="Decentral",('Connecting shares (%)'!$F$15/100*F165+'Connecting shares (%)'!$G$15/100*H165+'Connecting shares (%)'!$H$15/100*J165)/1000000,0),0)</f>
        <v>0.52758997999999901</v>
      </c>
      <c r="AE165" s="63">
        <f>IF(E165="west", IF(C165="Decentral",D165*'Connecting shares (%)'!$M$16*(F165+H165+J165)/(F165+H165+J165+L165+N165+P165),0),0)</f>
        <v>27.584462503419196</v>
      </c>
      <c r="AF165" s="61">
        <f>IF(E165="West", IF(C165="Central",('Connecting shares (%)'!$F$13/100*L165+'Connecting shares (%)'!$G$13/100*N165+'Connecting shares (%)'!$H$13/100*P165)/1000000,0),0)</f>
        <v>0</v>
      </c>
      <c r="AG165" s="63">
        <f>IF(E165="west", IF(C165="Central",D165*'Connecting shares (%)'!$M$16*(L165+N165+P165)/(F165+H165+J165+L165+N165+P165),0),0)</f>
        <v>0</v>
      </c>
      <c r="AH165" s="1">
        <f>IF(E165="West", IF(C165="Decentral",('Connecting shares (%)'!$F$17/100*L165+'Connecting shares (%)'!$G$17/100*N165+'Connecting shares (%)'!$H$17/100*P165)/1000000,0),0)</f>
        <v>0</v>
      </c>
      <c r="AI165" s="63">
        <f>IF(E165="west", IF(C165="Decentral",D165*'Connecting shares (%)'!$M$16*(L165+N165+P165)/(F165+H165+J165+L165+N165+P165),0),0)</f>
        <v>0</v>
      </c>
      <c r="AK165" s="1">
        <f t="shared" si="16"/>
        <v>0</v>
      </c>
      <c r="AL165" s="1">
        <f t="shared" si="17"/>
        <v>0</v>
      </c>
      <c r="AM165" s="1">
        <f t="shared" si="18"/>
        <v>0</v>
      </c>
      <c r="AN165" s="1">
        <f t="shared" si="19"/>
        <v>0</v>
      </c>
      <c r="AO165" s="1">
        <f t="shared" si="20"/>
        <v>0</v>
      </c>
      <c r="AP165" s="1">
        <f t="shared" si="21"/>
        <v>0</v>
      </c>
      <c r="AQ165" s="1">
        <f t="shared" si="22"/>
        <v>0.52758997999999901</v>
      </c>
      <c r="AR165" s="1">
        <f t="shared" si="23"/>
        <v>27.584462503419196</v>
      </c>
    </row>
    <row r="166" spans="1:44">
      <c r="A166" s="1">
        <v>165</v>
      </c>
      <c r="B166" s="1" t="s">
        <v>669</v>
      </c>
      <c r="C166" s="1" t="s">
        <v>21</v>
      </c>
      <c r="D166" s="1">
        <v>5.4504630600057002E-2</v>
      </c>
      <c r="E166" s="1" t="s">
        <v>24</v>
      </c>
      <c r="F166" s="1">
        <v>25222.38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44584.800000000003</v>
      </c>
      <c r="M166" s="1">
        <v>3</v>
      </c>
      <c r="N166" s="1">
        <v>346514.429999999</v>
      </c>
      <c r="O166" s="1">
        <v>4</v>
      </c>
      <c r="P166" s="1">
        <v>0</v>
      </c>
      <c r="Q166" s="1">
        <v>0</v>
      </c>
      <c r="R166" s="1">
        <v>1854.8880474510099</v>
      </c>
      <c r="S166" s="1">
        <v>54504.6306000572</v>
      </c>
      <c r="T166" s="61">
        <f>IF(E166="East", IF(C166="Central",('Connecting shares (%)'!$F$3/100*F166+'Connecting shares (%)'!$G$3/100*H166+'Connecting shares (%)'!$H$3/100*J166)/1000000,0),0)</f>
        <v>0</v>
      </c>
      <c r="U166" s="61">
        <f>IF(E166="East", IF(C166="Central",D166*'Connecting shares (%)'!$M$16*(F166+H166+J166)/(F166+H166+J166+L166+N166+P166),0),0)</f>
        <v>0</v>
      </c>
      <c r="V166" s="61">
        <f>IF(E166="East", IF(C166="Decentral",('Connecting shares (%)'!$F$7/100*F166+'Connecting shares (%)'!$G$7/100*H166+'Connecting shares (%)'!$H$7/100*J166)/1000000,0),0)</f>
        <v>2.5222380000000003E-2</v>
      </c>
      <c r="W166" s="63">
        <f>IF(E166="East", IF(C166="Decentral",D166*'Connecting shares (%)'!$M$16*(F166+H166+J166)/(F166+H166+J166+L166+N166+P166),0),0)</f>
        <v>6.6042044022373431E-2</v>
      </c>
      <c r="X166" s="61">
        <f>IF(E166="East", IF(C166="Central",('Connecting shares (%)'!$F$5/100*L166+'Connecting shares (%)'!$G$5/100*N166+'Connecting shares (%)'!$H$5/100*P166)/1000000,0),0)</f>
        <v>0</v>
      </c>
      <c r="Y166" s="63">
        <f>IF(E166="East", IF(C166="Central",D166*'Connecting shares (%)'!$M$16*(L166+N166+P166)/(F166+H166+J166+L166+N166+P166),0),0)</f>
        <v>0</v>
      </c>
      <c r="Z166" s="1">
        <f>IF(E166="East", IF(C166="Decentral",('Connecting shares (%)'!$F$9/100*L166+'Connecting shares (%)'!$G$9/100*N166+'Connecting shares (%)'!$H$9/100*P166)/1000000,0),0)</f>
        <v>0.39109922999999897</v>
      </c>
      <c r="AA166" s="63">
        <f>IF(E166="East", IF(C166="Decentral",D166*'Connecting shares (%)'!$M$16*(L166+N166+P166)/(F166+H166+J166+L166+N166+P166),0),0)</f>
        <v>1.0240505679787666</v>
      </c>
      <c r="AB166" s="61">
        <f>IF(E166="West", IF(C166="Central",('Connecting shares (%)'!$F$11/100*F166+'Connecting shares (%)'!$G$11/100*H166+'Connecting shares (%)'!$H$11/100*J166)/1000000,0),0)</f>
        <v>0</v>
      </c>
      <c r="AC166" s="64">
        <f>IF(E166="west", IF(C166="Central",D166*'Connecting shares (%)'!$M$16*(F166+H166+J166)/(F166+H166+J166+L166+N166+P166),0),0)</f>
        <v>0</v>
      </c>
      <c r="AD166" s="61">
        <f>IF(E166="West", IF(C166="Decentral",('Connecting shares (%)'!$F$15/100*F166+'Connecting shares (%)'!$G$15/100*H166+'Connecting shares (%)'!$H$15/100*J166)/1000000,0),0)</f>
        <v>0</v>
      </c>
      <c r="AE166" s="63">
        <f>IF(E166="west", IF(C166="Decentral",D166*'Connecting shares (%)'!$M$16*(F166+H166+J166)/(F166+H166+J166+L166+N166+P166),0),0)</f>
        <v>0</v>
      </c>
      <c r="AF166" s="61">
        <f>IF(E166="West", IF(C166="Central",('Connecting shares (%)'!$F$13/100*L166+'Connecting shares (%)'!$G$13/100*N166+'Connecting shares (%)'!$H$13/100*P166)/1000000,0),0)</f>
        <v>0</v>
      </c>
      <c r="AG166" s="63">
        <f>IF(E166="west", IF(C166="Central",D166*'Connecting shares (%)'!$M$16*(L166+N166+P166)/(F166+H166+J166+L166+N166+P166),0),0)</f>
        <v>0</v>
      </c>
      <c r="AH166" s="1">
        <f>IF(E166="West", IF(C166="Decentral",('Connecting shares (%)'!$F$17/100*L166+'Connecting shares (%)'!$G$17/100*N166+'Connecting shares (%)'!$H$17/100*P166)/1000000,0),0)</f>
        <v>0</v>
      </c>
      <c r="AI166" s="63">
        <f>IF(E166="west", IF(C166="Decentral",D166*'Connecting shares (%)'!$M$16*(L166+N166+P166)/(F166+H166+J166+L166+N166+P166),0),0)</f>
        <v>0</v>
      </c>
      <c r="AK166" s="1">
        <f t="shared" si="16"/>
        <v>0</v>
      </c>
      <c r="AL166" s="1">
        <f t="shared" si="17"/>
        <v>0</v>
      </c>
      <c r="AM166" s="1">
        <f t="shared" si="18"/>
        <v>0.41632160999999895</v>
      </c>
      <c r="AN166" s="1">
        <f t="shared" si="19"/>
        <v>1.09009261200114</v>
      </c>
      <c r="AO166" s="1">
        <f t="shared" si="20"/>
        <v>0</v>
      </c>
      <c r="AP166" s="1">
        <f t="shared" si="21"/>
        <v>0</v>
      </c>
      <c r="AQ166" s="1">
        <f t="shared" si="22"/>
        <v>0</v>
      </c>
      <c r="AR166" s="1">
        <f t="shared" si="23"/>
        <v>0</v>
      </c>
    </row>
    <row r="167" spans="1:44">
      <c r="A167" s="1">
        <v>166</v>
      </c>
      <c r="B167" s="1" t="s">
        <v>158</v>
      </c>
      <c r="C167" s="1" t="s">
        <v>21</v>
      </c>
      <c r="D167" s="1">
        <v>7.7219745462704006E-2</v>
      </c>
      <c r="E167" s="1" t="s">
        <v>24</v>
      </c>
      <c r="F167" s="1">
        <v>194155.299999999</v>
      </c>
      <c r="G167" s="1">
        <v>12</v>
      </c>
      <c r="H167" s="1">
        <v>0</v>
      </c>
      <c r="I167" s="1">
        <v>0</v>
      </c>
      <c r="J167" s="1">
        <v>0</v>
      </c>
      <c r="K167" s="1">
        <v>0</v>
      </c>
      <c r="L167" s="1">
        <v>170735.43999999901</v>
      </c>
      <c r="M167" s="1">
        <v>12</v>
      </c>
      <c r="N167" s="1">
        <v>0</v>
      </c>
      <c r="O167" s="1">
        <v>0</v>
      </c>
      <c r="P167" s="1">
        <v>0</v>
      </c>
      <c r="Q167" s="1">
        <v>0</v>
      </c>
      <c r="R167" s="1">
        <v>3933.8390388599901</v>
      </c>
      <c r="S167" s="1">
        <v>77219.745462703897</v>
      </c>
      <c r="T167" s="61">
        <f>IF(E167="East", IF(C167="Central",('Connecting shares (%)'!$F$3/100*F167+'Connecting shares (%)'!$G$3/100*H167+'Connecting shares (%)'!$H$3/100*J167)/1000000,0),0)</f>
        <v>0</v>
      </c>
      <c r="U167" s="61">
        <f>IF(E167="East", IF(C167="Central",D167*'Connecting shares (%)'!$M$16*(F167+H167+J167)/(F167+H167+J167+L167+N167+P167),0),0)</f>
        <v>0</v>
      </c>
      <c r="V167" s="61">
        <f>IF(E167="East", IF(C167="Decentral",('Connecting shares (%)'!$F$7/100*F167+'Connecting shares (%)'!$G$7/100*H167+'Connecting shares (%)'!$H$7/100*J167)/1000000,0),0)</f>
        <v>0.194155299999999</v>
      </c>
      <c r="W167" s="63">
        <f>IF(E167="East", IF(C167="Decentral",D167*'Connecting shares (%)'!$M$16*(F167+H167+J167)/(F167+H167+J167+L167+N167+P167),0),0)</f>
        <v>0.82175956815099993</v>
      </c>
      <c r="X167" s="61">
        <f>IF(E167="East", IF(C167="Central",('Connecting shares (%)'!$F$5/100*L167+'Connecting shares (%)'!$G$5/100*N167+'Connecting shares (%)'!$H$5/100*P167)/1000000,0),0)</f>
        <v>0</v>
      </c>
      <c r="Y167" s="63">
        <f>IF(E167="East", IF(C167="Central",D167*'Connecting shares (%)'!$M$16*(L167+N167+P167)/(F167+H167+J167+L167+N167+P167),0),0)</f>
        <v>0</v>
      </c>
      <c r="Z167" s="1">
        <f>IF(E167="East", IF(C167="Decentral",('Connecting shares (%)'!$F$9/100*L167+'Connecting shares (%)'!$G$9/100*N167+'Connecting shares (%)'!$H$9/100*P167)/1000000,0),0)</f>
        <v>0.17073543999999902</v>
      </c>
      <c r="AA167" s="63">
        <f>IF(E167="East", IF(C167="Decentral",D167*'Connecting shares (%)'!$M$16*(L167+N167+P167)/(F167+H167+J167+L167+N167+P167),0),0)</f>
        <v>0.72263534110308014</v>
      </c>
      <c r="AB167" s="61">
        <f>IF(E167="West", IF(C167="Central",('Connecting shares (%)'!$F$11/100*F167+'Connecting shares (%)'!$G$11/100*H167+'Connecting shares (%)'!$H$11/100*J167)/1000000,0),0)</f>
        <v>0</v>
      </c>
      <c r="AC167" s="64">
        <f>IF(E167="west", IF(C167="Central",D167*'Connecting shares (%)'!$M$16*(F167+H167+J167)/(F167+H167+J167+L167+N167+P167),0),0)</f>
        <v>0</v>
      </c>
      <c r="AD167" s="61">
        <f>IF(E167="West", IF(C167="Decentral",('Connecting shares (%)'!$F$15/100*F167+'Connecting shares (%)'!$G$15/100*H167+'Connecting shares (%)'!$H$15/100*J167)/1000000,0),0)</f>
        <v>0</v>
      </c>
      <c r="AE167" s="63">
        <f>IF(E167="west", IF(C167="Decentral",D167*'Connecting shares (%)'!$M$16*(F167+H167+J167)/(F167+H167+J167+L167+N167+P167),0),0)</f>
        <v>0</v>
      </c>
      <c r="AF167" s="61">
        <f>IF(E167="West", IF(C167="Central",('Connecting shares (%)'!$F$13/100*L167+'Connecting shares (%)'!$G$13/100*N167+'Connecting shares (%)'!$H$13/100*P167)/1000000,0),0)</f>
        <v>0</v>
      </c>
      <c r="AG167" s="63">
        <f>IF(E167="west", IF(C167="Central",D167*'Connecting shares (%)'!$M$16*(L167+N167+P167)/(F167+H167+J167+L167+N167+P167),0),0)</f>
        <v>0</v>
      </c>
      <c r="AH167" s="1">
        <f>IF(E167="West", IF(C167="Decentral",('Connecting shares (%)'!$F$17/100*L167+'Connecting shares (%)'!$G$17/100*N167+'Connecting shares (%)'!$H$17/100*P167)/1000000,0),0)</f>
        <v>0</v>
      </c>
      <c r="AI167" s="63">
        <f>IF(E167="west", IF(C167="Decentral",D167*'Connecting shares (%)'!$M$16*(L167+N167+P167)/(F167+H167+J167+L167+N167+P167),0),0)</f>
        <v>0</v>
      </c>
      <c r="AK167" s="1">
        <f t="shared" si="16"/>
        <v>0</v>
      </c>
      <c r="AL167" s="1">
        <f t="shared" si="17"/>
        <v>0</v>
      </c>
      <c r="AM167" s="1">
        <f t="shared" si="18"/>
        <v>0.36489073999999799</v>
      </c>
      <c r="AN167" s="1">
        <f t="shared" si="19"/>
        <v>1.5443949092540801</v>
      </c>
      <c r="AO167" s="1">
        <f t="shared" si="20"/>
        <v>0</v>
      </c>
      <c r="AP167" s="1">
        <f t="shared" si="21"/>
        <v>0</v>
      </c>
      <c r="AQ167" s="1">
        <f t="shared" si="22"/>
        <v>0</v>
      </c>
      <c r="AR167" s="1">
        <f t="shared" si="23"/>
        <v>0</v>
      </c>
    </row>
    <row r="168" spans="1:44">
      <c r="A168" s="1">
        <v>167</v>
      </c>
      <c r="B168" s="1" t="s">
        <v>428</v>
      </c>
      <c r="C168" s="1" t="s">
        <v>22</v>
      </c>
      <c r="D168" s="1">
        <v>0.16190406309882999</v>
      </c>
      <c r="E168" s="1" t="s">
        <v>23</v>
      </c>
      <c r="F168" s="1">
        <v>36275.79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5332.6552014502504</v>
      </c>
      <c r="S168" s="1">
        <v>161904.06309883</v>
      </c>
      <c r="T168" s="61">
        <f>IF(E168="East", IF(C168="Central",('Connecting shares (%)'!$F$3/100*F168+'Connecting shares (%)'!$G$3/100*H168+'Connecting shares (%)'!$H$3/100*J168)/1000000,0),0)</f>
        <v>0</v>
      </c>
      <c r="U168" s="61">
        <f>IF(E168="East", IF(C168="Central",D168*'Connecting shares (%)'!$M$16*(F168+H168+J168)/(F168+H168+J168+L168+N168+P168),0),0)</f>
        <v>0</v>
      </c>
      <c r="V168" s="61">
        <f>IF(E168="East", IF(C168="Decentral",('Connecting shares (%)'!$F$7/100*F168+'Connecting shares (%)'!$G$7/100*H168+'Connecting shares (%)'!$H$7/100*J168)/1000000,0),0)</f>
        <v>0</v>
      </c>
      <c r="W168" s="63">
        <f>IF(E168="East", IF(C168="Decentral",D168*'Connecting shares (%)'!$M$16*(F168+H168+J168)/(F168+H168+J168+L168+N168+P168),0),0)</f>
        <v>0</v>
      </c>
      <c r="X168" s="61">
        <f>IF(E168="East", IF(C168="Central",('Connecting shares (%)'!$F$5/100*L168+'Connecting shares (%)'!$G$5/100*N168+'Connecting shares (%)'!$H$5/100*P168)/1000000,0),0)</f>
        <v>0</v>
      </c>
      <c r="Y168" s="63">
        <f>IF(E168="East", IF(C168="Central",D168*'Connecting shares (%)'!$M$16*(L168+N168+P168)/(F168+H168+J168+L168+N168+P168),0),0)</f>
        <v>0</v>
      </c>
      <c r="Z168" s="1">
        <f>IF(E168="East", IF(C168="Decentral",('Connecting shares (%)'!$F$9/100*L168+'Connecting shares (%)'!$G$9/100*N168+'Connecting shares (%)'!$H$9/100*P168)/1000000,0),0)</f>
        <v>0</v>
      </c>
      <c r="AA168" s="63">
        <f>IF(E168="East", IF(C168="Decentral",D168*'Connecting shares (%)'!$M$16*(L168+N168+P168)/(F168+H168+J168+L168+N168+P168),0),0)</f>
        <v>0</v>
      </c>
      <c r="AB168" s="61">
        <f>IF(E168="West", IF(C168="Central",('Connecting shares (%)'!$F$11/100*F168+'Connecting shares (%)'!$G$11/100*H168+'Connecting shares (%)'!$H$11/100*J168)/1000000,0),0)</f>
        <v>3.6275790000000002E-2</v>
      </c>
      <c r="AC168" s="64">
        <f>IF(E168="west", IF(C168="Central",D168*'Connecting shares (%)'!$M$16*(F168+H168+J168)/(F168+H168+J168+L168+N168+P168),0),0)</f>
        <v>3.2380812619765997</v>
      </c>
      <c r="AD168" s="61">
        <f>IF(E168="West", IF(C168="Decentral",('Connecting shares (%)'!$F$15/100*F168+'Connecting shares (%)'!$G$15/100*H168+'Connecting shares (%)'!$H$15/100*J168)/1000000,0),0)</f>
        <v>0</v>
      </c>
      <c r="AE168" s="63">
        <f>IF(E168="west", IF(C168="Decentral",D168*'Connecting shares (%)'!$M$16*(F168+H168+J168)/(F168+H168+J168+L168+N168+P168),0),0)</f>
        <v>0</v>
      </c>
      <c r="AF168" s="61">
        <f>IF(E168="West", IF(C168="Central",('Connecting shares (%)'!$F$13/100*L168+'Connecting shares (%)'!$G$13/100*N168+'Connecting shares (%)'!$H$13/100*P168)/1000000,0),0)</f>
        <v>0</v>
      </c>
      <c r="AG168" s="63">
        <f>IF(E168="west", IF(C168="Central",D168*'Connecting shares (%)'!$M$16*(L168+N168+P168)/(F168+H168+J168+L168+N168+P168),0),0)</f>
        <v>0</v>
      </c>
      <c r="AH168" s="1">
        <f>IF(E168="West", IF(C168="Decentral",('Connecting shares (%)'!$F$17/100*L168+'Connecting shares (%)'!$G$17/100*N168+'Connecting shares (%)'!$H$17/100*P168)/1000000,0),0)</f>
        <v>0</v>
      </c>
      <c r="AI168" s="63">
        <f>IF(E168="west", IF(C168="Decentral",D168*'Connecting shares (%)'!$M$16*(L168+N168+P168)/(F168+H168+J168+L168+N168+P168),0),0)</f>
        <v>0</v>
      </c>
      <c r="AK168" s="1">
        <f t="shared" si="16"/>
        <v>0</v>
      </c>
      <c r="AL168" s="1">
        <f t="shared" si="17"/>
        <v>0</v>
      </c>
      <c r="AM168" s="1">
        <f t="shared" si="18"/>
        <v>0</v>
      </c>
      <c r="AN168" s="1">
        <f t="shared" si="19"/>
        <v>0</v>
      </c>
      <c r="AO168" s="1">
        <f t="shared" si="20"/>
        <v>3.6275790000000002E-2</v>
      </c>
      <c r="AP168" s="1">
        <f t="shared" si="21"/>
        <v>3.2380812619765997</v>
      </c>
      <c r="AQ168" s="1">
        <f t="shared" si="22"/>
        <v>0</v>
      </c>
      <c r="AR168" s="1">
        <f t="shared" si="23"/>
        <v>0</v>
      </c>
    </row>
    <row r="169" spans="1:44">
      <c r="A169" s="1">
        <v>168</v>
      </c>
      <c r="B169" s="1" t="s">
        <v>131</v>
      </c>
      <c r="C169" s="1" t="s">
        <v>21</v>
      </c>
      <c r="D169" s="1">
        <v>0.13521036082443599</v>
      </c>
      <c r="E169" s="1" t="s">
        <v>24</v>
      </c>
      <c r="F169" s="1">
        <v>446475.25999999902</v>
      </c>
      <c r="G169" s="1">
        <v>25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4664.4750841806299</v>
      </c>
      <c r="S169" s="1">
        <v>135210.36082443601</v>
      </c>
      <c r="T169" s="61">
        <f>IF(E169="East", IF(C169="Central",('Connecting shares (%)'!$F$3/100*F169+'Connecting shares (%)'!$G$3/100*H169+'Connecting shares (%)'!$H$3/100*J169)/1000000,0),0)</f>
        <v>0</v>
      </c>
      <c r="U169" s="61">
        <f>IF(E169="East", IF(C169="Central",D169*'Connecting shares (%)'!$M$16*(F169+H169+J169)/(F169+H169+J169+L169+N169+P169),0),0)</f>
        <v>0</v>
      </c>
      <c r="V169" s="61">
        <f>IF(E169="East", IF(C169="Decentral",('Connecting shares (%)'!$F$7/100*F169+'Connecting shares (%)'!$G$7/100*H169+'Connecting shares (%)'!$H$7/100*J169)/1000000,0),0)</f>
        <v>0.44647525999999904</v>
      </c>
      <c r="W169" s="63">
        <f>IF(E169="East", IF(C169="Decentral",D169*'Connecting shares (%)'!$M$16*(F169+H169+J169)/(F169+H169+J169+L169+N169+P169),0),0)</f>
        <v>2.7042072164887196</v>
      </c>
      <c r="X169" s="61">
        <f>IF(E169="East", IF(C169="Central",('Connecting shares (%)'!$F$5/100*L169+'Connecting shares (%)'!$G$5/100*N169+'Connecting shares (%)'!$H$5/100*P169)/1000000,0),0)</f>
        <v>0</v>
      </c>
      <c r="Y169" s="63">
        <f>IF(E169="East", IF(C169="Central",D169*'Connecting shares (%)'!$M$16*(L169+N169+P169)/(F169+H169+J169+L169+N169+P169),0),0)</f>
        <v>0</v>
      </c>
      <c r="Z169" s="1">
        <f>IF(E169="East", IF(C169="Decentral",('Connecting shares (%)'!$F$9/100*L169+'Connecting shares (%)'!$G$9/100*N169+'Connecting shares (%)'!$H$9/100*P169)/1000000,0),0)</f>
        <v>0</v>
      </c>
      <c r="AA169" s="63">
        <f>IF(E169="East", IF(C169="Decentral",D169*'Connecting shares (%)'!$M$16*(L169+N169+P169)/(F169+H169+J169+L169+N169+P169),0),0)</f>
        <v>0</v>
      </c>
      <c r="AB169" s="61">
        <f>IF(E169="West", IF(C169="Central",('Connecting shares (%)'!$F$11/100*F169+'Connecting shares (%)'!$G$11/100*H169+'Connecting shares (%)'!$H$11/100*J169)/1000000,0),0)</f>
        <v>0</v>
      </c>
      <c r="AC169" s="64">
        <f>IF(E169="west", IF(C169="Central",D169*'Connecting shares (%)'!$M$16*(F169+H169+J169)/(F169+H169+J169+L169+N169+P169),0),0)</f>
        <v>0</v>
      </c>
      <c r="AD169" s="61">
        <f>IF(E169="West", IF(C169="Decentral",('Connecting shares (%)'!$F$15/100*F169+'Connecting shares (%)'!$G$15/100*H169+'Connecting shares (%)'!$H$15/100*J169)/1000000,0),0)</f>
        <v>0</v>
      </c>
      <c r="AE169" s="63">
        <f>IF(E169="west", IF(C169="Decentral",D169*'Connecting shares (%)'!$M$16*(F169+H169+J169)/(F169+H169+J169+L169+N169+P169),0),0)</f>
        <v>0</v>
      </c>
      <c r="AF169" s="61">
        <f>IF(E169="West", IF(C169="Central",('Connecting shares (%)'!$F$13/100*L169+'Connecting shares (%)'!$G$13/100*N169+'Connecting shares (%)'!$H$13/100*P169)/1000000,0),0)</f>
        <v>0</v>
      </c>
      <c r="AG169" s="63">
        <f>IF(E169="west", IF(C169="Central",D169*'Connecting shares (%)'!$M$16*(L169+N169+P169)/(F169+H169+J169+L169+N169+P169),0),0)</f>
        <v>0</v>
      </c>
      <c r="AH169" s="1">
        <f>IF(E169="West", IF(C169="Decentral",('Connecting shares (%)'!$F$17/100*L169+'Connecting shares (%)'!$G$17/100*N169+'Connecting shares (%)'!$H$17/100*P169)/1000000,0),0)</f>
        <v>0</v>
      </c>
      <c r="AI169" s="63">
        <f>IF(E169="west", IF(C169="Decentral",D169*'Connecting shares (%)'!$M$16*(L169+N169+P169)/(F169+H169+J169+L169+N169+P169),0),0)</f>
        <v>0</v>
      </c>
      <c r="AK169" s="1">
        <f t="shared" si="16"/>
        <v>0</v>
      </c>
      <c r="AL169" s="1">
        <f t="shared" si="17"/>
        <v>0</v>
      </c>
      <c r="AM169" s="1">
        <f t="shared" si="18"/>
        <v>0.44647525999999904</v>
      </c>
      <c r="AN169" s="1">
        <f t="shared" si="19"/>
        <v>2.7042072164887196</v>
      </c>
      <c r="AO169" s="1">
        <f t="shared" si="20"/>
        <v>0</v>
      </c>
      <c r="AP169" s="1">
        <f t="shared" si="21"/>
        <v>0</v>
      </c>
      <c r="AQ169" s="1">
        <f t="shared" si="22"/>
        <v>0</v>
      </c>
      <c r="AR169" s="1">
        <f t="shared" si="23"/>
        <v>0</v>
      </c>
    </row>
    <row r="170" spans="1:44">
      <c r="A170" s="1">
        <v>169</v>
      </c>
      <c r="B170" s="1" t="s">
        <v>889</v>
      </c>
      <c r="C170" s="1" t="s">
        <v>22</v>
      </c>
      <c r="D170" s="1">
        <v>7.5564544004160003E-2</v>
      </c>
      <c r="E170" s="1" t="s">
        <v>23</v>
      </c>
      <c r="F170" s="1">
        <v>77425.42</v>
      </c>
      <c r="G170" s="1">
        <v>4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4231.4585942132999</v>
      </c>
      <c r="S170" s="1">
        <v>75564.544004159805</v>
      </c>
      <c r="T170" s="61">
        <f>IF(E170="East", IF(C170="Central",('Connecting shares (%)'!$F$3/100*F170+'Connecting shares (%)'!$G$3/100*H170+'Connecting shares (%)'!$H$3/100*J170)/1000000,0),0)</f>
        <v>0</v>
      </c>
      <c r="U170" s="61">
        <f>IF(E170="East", IF(C170="Central",D170*'Connecting shares (%)'!$M$16*(F170+H170+J170)/(F170+H170+J170+L170+N170+P170),0),0)</f>
        <v>0</v>
      </c>
      <c r="V170" s="61">
        <f>IF(E170="East", IF(C170="Decentral",('Connecting shares (%)'!$F$7/100*F170+'Connecting shares (%)'!$G$7/100*H170+'Connecting shares (%)'!$H$7/100*J170)/1000000,0),0)</f>
        <v>0</v>
      </c>
      <c r="W170" s="63">
        <f>IF(E170="East", IF(C170="Decentral",D170*'Connecting shares (%)'!$M$16*(F170+H170+J170)/(F170+H170+J170+L170+N170+P170),0),0)</f>
        <v>0</v>
      </c>
      <c r="X170" s="61">
        <f>IF(E170="East", IF(C170="Central",('Connecting shares (%)'!$F$5/100*L170+'Connecting shares (%)'!$G$5/100*N170+'Connecting shares (%)'!$H$5/100*P170)/1000000,0),0)</f>
        <v>0</v>
      </c>
      <c r="Y170" s="63">
        <f>IF(E170="East", IF(C170="Central",D170*'Connecting shares (%)'!$M$16*(L170+N170+P170)/(F170+H170+J170+L170+N170+P170),0),0)</f>
        <v>0</v>
      </c>
      <c r="Z170" s="1">
        <f>IF(E170="East", IF(C170="Decentral",('Connecting shares (%)'!$F$9/100*L170+'Connecting shares (%)'!$G$9/100*N170+'Connecting shares (%)'!$H$9/100*P170)/1000000,0),0)</f>
        <v>0</v>
      </c>
      <c r="AA170" s="63">
        <f>IF(E170="East", IF(C170="Decentral",D170*'Connecting shares (%)'!$M$16*(L170+N170+P170)/(F170+H170+J170+L170+N170+P170),0),0)</f>
        <v>0</v>
      </c>
      <c r="AB170" s="61">
        <f>IF(E170="West", IF(C170="Central",('Connecting shares (%)'!$F$11/100*F170+'Connecting shares (%)'!$G$11/100*H170+'Connecting shares (%)'!$H$11/100*J170)/1000000,0),0)</f>
        <v>7.7425419999999995E-2</v>
      </c>
      <c r="AC170" s="64">
        <f>IF(E170="west", IF(C170="Central",D170*'Connecting shares (%)'!$M$16*(F170+H170+J170)/(F170+H170+J170+L170+N170+P170),0),0)</f>
        <v>1.5112908800832001</v>
      </c>
      <c r="AD170" s="61">
        <f>IF(E170="West", IF(C170="Decentral",('Connecting shares (%)'!$F$15/100*F170+'Connecting shares (%)'!$G$15/100*H170+'Connecting shares (%)'!$H$15/100*J170)/1000000,0),0)</f>
        <v>0</v>
      </c>
      <c r="AE170" s="63">
        <f>IF(E170="west", IF(C170="Decentral",D170*'Connecting shares (%)'!$M$16*(F170+H170+J170)/(F170+H170+J170+L170+N170+P170),0),0)</f>
        <v>0</v>
      </c>
      <c r="AF170" s="61">
        <f>IF(E170="West", IF(C170="Central",('Connecting shares (%)'!$F$13/100*L170+'Connecting shares (%)'!$G$13/100*N170+'Connecting shares (%)'!$H$13/100*P170)/1000000,0),0)</f>
        <v>0</v>
      </c>
      <c r="AG170" s="63">
        <f>IF(E170="west", IF(C170="Central",D170*'Connecting shares (%)'!$M$16*(L170+N170+P170)/(F170+H170+J170+L170+N170+P170),0),0)</f>
        <v>0</v>
      </c>
      <c r="AH170" s="1">
        <f>IF(E170="West", IF(C170="Decentral",('Connecting shares (%)'!$F$17/100*L170+'Connecting shares (%)'!$G$17/100*N170+'Connecting shares (%)'!$H$17/100*P170)/1000000,0),0)</f>
        <v>0</v>
      </c>
      <c r="AI170" s="63">
        <f>IF(E170="west", IF(C170="Decentral",D170*'Connecting shares (%)'!$M$16*(L170+N170+P170)/(F170+H170+J170+L170+N170+P170),0),0)</f>
        <v>0</v>
      </c>
      <c r="AK170" s="1">
        <f t="shared" si="16"/>
        <v>0</v>
      </c>
      <c r="AL170" s="1">
        <f t="shared" si="17"/>
        <v>0</v>
      </c>
      <c r="AM170" s="1">
        <f t="shared" si="18"/>
        <v>0</v>
      </c>
      <c r="AN170" s="1">
        <f t="shared" si="19"/>
        <v>0</v>
      </c>
      <c r="AO170" s="1">
        <f t="shared" si="20"/>
        <v>7.7425419999999995E-2</v>
      </c>
      <c r="AP170" s="1">
        <f t="shared" si="21"/>
        <v>1.5112908800832001</v>
      </c>
      <c r="AQ170" s="1">
        <f t="shared" si="22"/>
        <v>0</v>
      </c>
      <c r="AR170" s="1">
        <f t="shared" si="23"/>
        <v>0</v>
      </c>
    </row>
    <row r="171" spans="1:44">
      <c r="A171" s="1">
        <v>170</v>
      </c>
      <c r="B171" s="1" t="s">
        <v>767</v>
      </c>
      <c r="C171" s="1" t="s">
        <v>22</v>
      </c>
      <c r="D171" s="1">
        <v>0.113987156625245</v>
      </c>
      <c r="E171" s="1" t="s">
        <v>23</v>
      </c>
      <c r="F171" s="1">
        <v>9031.4099999999908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4635.39611459962</v>
      </c>
      <c r="S171" s="1">
        <v>113987.156625244</v>
      </c>
      <c r="T171" s="61">
        <f>IF(E171="East", IF(C171="Central",('Connecting shares (%)'!$F$3/100*F171+'Connecting shares (%)'!$G$3/100*H171+'Connecting shares (%)'!$H$3/100*J171)/1000000,0),0)</f>
        <v>0</v>
      </c>
      <c r="U171" s="61">
        <f>IF(E171="East", IF(C171="Central",D171*'Connecting shares (%)'!$M$16*(F171+H171+J171)/(F171+H171+J171+L171+N171+P171),0),0)</f>
        <v>0</v>
      </c>
      <c r="V171" s="61">
        <f>IF(E171="East", IF(C171="Decentral",('Connecting shares (%)'!$F$7/100*F171+'Connecting shares (%)'!$G$7/100*H171+'Connecting shares (%)'!$H$7/100*J171)/1000000,0),0)</f>
        <v>0</v>
      </c>
      <c r="W171" s="63">
        <f>IF(E171="East", IF(C171="Decentral",D171*'Connecting shares (%)'!$M$16*(F171+H171+J171)/(F171+H171+J171+L171+N171+P171),0),0)</f>
        <v>0</v>
      </c>
      <c r="X171" s="61">
        <f>IF(E171="East", IF(C171="Central",('Connecting shares (%)'!$F$5/100*L171+'Connecting shares (%)'!$G$5/100*N171+'Connecting shares (%)'!$H$5/100*P171)/1000000,0),0)</f>
        <v>0</v>
      </c>
      <c r="Y171" s="63">
        <f>IF(E171="East", IF(C171="Central",D171*'Connecting shares (%)'!$M$16*(L171+N171+P171)/(F171+H171+J171+L171+N171+P171),0),0)</f>
        <v>0</v>
      </c>
      <c r="Z171" s="1">
        <f>IF(E171="East", IF(C171="Decentral",('Connecting shares (%)'!$F$9/100*L171+'Connecting shares (%)'!$G$9/100*N171+'Connecting shares (%)'!$H$9/100*P171)/1000000,0),0)</f>
        <v>0</v>
      </c>
      <c r="AA171" s="63">
        <f>IF(E171="East", IF(C171="Decentral",D171*'Connecting shares (%)'!$M$16*(L171+N171+P171)/(F171+H171+J171+L171+N171+P171),0),0)</f>
        <v>0</v>
      </c>
      <c r="AB171" s="61">
        <f>IF(E171="West", IF(C171="Central",('Connecting shares (%)'!$F$11/100*F171+'Connecting shares (%)'!$G$11/100*H171+'Connecting shares (%)'!$H$11/100*J171)/1000000,0),0)</f>
        <v>9.0314099999999915E-3</v>
      </c>
      <c r="AC171" s="64">
        <f>IF(E171="west", IF(C171="Central",D171*'Connecting shares (%)'!$M$16*(F171+H171+J171)/(F171+H171+J171+L171+N171+P171),0),0)</f>
        <v>2.2797431325049002</v>
      </c>
      <c r="AD171" s="61">
        <f>IF(E171="West", IF(C171="Decentral",('Connecting shares (%)'!$F$15/100*F171+'Connecting shares (%)'!$G$15/100*H171+'Connecting shares (%)'!$H$15/100*J171)/1000000,0),0)</f>
        <v>0</v>
      </c>
      <c r="AE171" s="63">
        <f>IF(E171="west", IF(C171="Decentral",D171*'Connecting shares (%)'!$M$16*(F171+H171+J171)/(F171+H171+J171+L171+N171+P171),0),0)</f>
        <v>0</v>
      </c>
      <c r="AF171" s="61">
        <f>IF(E171="West", IF(C171="Central",('Connecting shares (%)'!$F$13/100*L171+'Connecting shares (%)'!$G$13/100*N171+'Connecting shares (%)'!$H$13/100*P171)/1000000,0),0)</f>
        <v>0</v>
      </c>
      <c r="AG171" s="63">
        <f>IF(E171="west", IF(C171="Central",D171*'Connecting shares (%)'!$M$16*(L171+N171+P171)/(F171+H171+J171+L171+N171+P171),0),0)</f>
        <v>0</v>
      </c>
      <c r="AH171" s="1">
        <f>IF(E171="West", IF(C171="Decentral",('Connecting shares (%)'!$F$17/100*L171+'Connecting shares (%)'!$G$17/100*N171+'Connecting shares (%)'!$H$17/100*P171)/1000000,0),0)</f>
        <v>0</v>
      </c>
      <c r="AI171" s="63">
        <f>IF(E171="west", IF(C171="Decentral",D171*'Connecting shares (%)'!$M$16*(L171+N171+P171)/(F171+H171+J171+L171+N171+P171),0),0)</f>
        <v>0</v>
      </c>
      <c r="AK171" s="1">
        <f t="shared" si="16"/>
        <v>0</v>
      </c>
      <c r="AL171" s="1">
        <f t="shared" si="17"/>
        <v>0</v>
      </c>
      <c r="AM171" s="1">
        <f t="shared" si="18"/>
        <v>0</v>
      </c>
      <c r="AN171" s="1">
        <f t="shared" si="19"/>
        <v>0</v>
      </c>
      <c r="AO171" s="1">
        <f t="shared" si="20"/>
        <v>9.0314099999999915E-3</v>
      </c>
      <c r="AP171" s="1">
        <f t="shared" si="21"/>
        <v>2.2797431325049002</v>
      </c>
      <c r="AQ171" s="1">
        <f t="shared" si="22"/>
        <v>0</v>
      </c>
      <c r="AR171" s="1">
        <f t="shared" si="23"/>
        <v>0</v>
      </c>
    </row>
    <row r="172" spans="1:44">
      <c r="A172" s="1">
        <v>171</v>
      </c>
      <c r="B172" s="1" t="s">
        <v>219</v>
      </c>
      <c r="C172" s="1" t="s">
        <v>21</v>
      </c>
      <c r="D172" s="1">
        <v>0.36625313335474402</v>
      </c>
      <c r="E172" s="1" t="s">
        <v>23</v>
      </c>
      <c r="F172" s="1">
        <v>2821198.32</v>
      </c>
      <c r="G172" s="1">
        <v>189</v>
      </c>
      <c r="H172" s="1">
        <v>0</v>
      </c>
      <c r="I172" s="1">
        <v>0</v>
      </c>
      <c r="J172" s="1">
        <v>0</v>
      </c>
      <c r="K172" s="1">
        <v>0</v>
      </c>
      <c r="L172" s="1">
        <v>232171.69</v>
      </c>
      <c r="M172" s="1">
        <v>27</v>
      </c>
      <c r="N172" s="1">
        <v>0</v>
      </c>
      <c r="O172" s="1">
        <v>0</v>
      </c>
      <c r="P172" s="1">
        <v>0</v>
      </c>
      <c r="Q172" s="1">
        <v>0</v>
      </c>
      <c r="R172" s="1">
        <v>7550.7259783647196</v>
      </c>
      <c r="S172" s="1">
        <v>366253.13335474301</v>
      </c>
      <c r="T172" s="61">
        <f>IF(E172="East", IF(C172="Central",('Connecting shares (%)'!$F$3/100*F172+'Connecting shares (%)'!$G$3/100*H172+'Connecting shares (%)'!$H$3/100*J172)/1000000,0),0)</f>
        <v>0</v>
      </c>
      <c r="U172" s="61">
        <f>IF(E172="East", IF(C172="Central",D172*'Connecting shares (%)'!$M$16*(F172+H172+J172)/(F172+H172+J172+L172+N172+P172),0),0)</f>
        <v>0</v>
      </c>
      <c r="V172" s="61">
        <f>IF(E172="East", IF(C172="Decentral",('Connecting shares (%)'!$F$7/100*F172+'Connecting shares (%)'!$G$7/100*H172+'Connecting shares (%)'!$H$7/100*J172)/1000000,0),0)</f>
        <v>0</v>
      </c>
      <c r="W172" s="63">
        <f>IF(E172="East", IF(C172="Decentral",D172*'Connecting shares (%)'!$M$16*(F172+H172+J172)/(F172+H172+J172+L172+N172+P172),0),0)</f>
        <v>0</v>
      </c>
      <c r="X172" s="61">
        <f>IF(E172="East", IF(C172="Central",('Connecting shares (%)'!$F$5/100*L172+'Connecting shares (%)'!$G$5/100*N172+'Connecting shares (%)'!$H$5/100*P172)/1000000,0),0)</f>
        <v>0</v>
      </c>
      <c r="Y172" s="63">
        <f>IF(E172="East", IF(C172="Central",D172*'Connecting shares (%)'!$M$16*(L172+N172+P172)/(F172+H172+J172+L172+N172+P172),0),0)</f>
        <v>0</v>
      </c>
      <c r="Z172" s="1">
        <f>IF(E172="East", IF(C172="Decentral",('Connecting shares (%)'!$F$9/100*L172+'Connecting shares (%)'!$G$9/100*N172+'Connecting shares (%)'!$H$9/100*P172)/1000000,0),0)</f>
        <v>0</v>
      </c>
      <c r="AA172" s="63">
        <f>IF(E172="East", IF(C172="Decentral",D172*'Connecting shares (%)'!$M$16*(L172+N172+P172)/(F172+H172+J172+L172+N172+P172),0),0)</f>
        <v>0</v>
      </c>
      <c r="AB172" s="61">
        <f>IF(E172="West", IF(C172="Central",('Connecting shares (%)'!$F$11/100*F172+'Connecting shares (%)'!$G$11/100*H172+'Connecting shares (%)'!$H$11/100*J172)/1000000,0),0)</f>
        <v>0</v>
      </c>
      <c r="AC172" s="64">
        <f>IF(E172="west", IF(C172="Central",D172*'Connecting shares (%)'!$M$16*(F172+H172+J172)/(F172+H172+J172+L172+N172+P172),0),0)</f>
        <v>0</v>
      </c>
      <c r="AD172" s="61">
        <f>IF(E172="West", IF(C172="Decentral",('Connecting shares (%)'!$F$15/100*F172+'Connecting shares (%)'!$G$15/100*H172+'Connecting shares (%)'!$H$15/100*J172)/1000000,0),0)</f>
        <v>2.8211983199999997</v>
      </c>
      <c r="AE172" s="63">
        <f>IF(E172="west", IF(C172="Decentral",D172*'Connecting shares (%)'!$M$16*(F172+H172+J172)/(F172+H172+J172+L172+N172+P172),0),0)</f>
        <v>6.7680806527286208</v>
      </c>
      <c r="AF172" s="61">
        <f>IF(E172="West", IF(C172="Central",('Connecting shares (%)'!$F$13/100*L172+'Connecting shares (%)'!$G$13/100*N172+'Connecting shares (%)'!$H$13/100*P172)/1000000,0),0)</f>
        <v>0</v>
      </c>
      <c r="AG172" s="63">
        <f>IF(E172="west", IF(C172="Central",D172*'Connecting shares (%)'!$M$16*(L172+N172+P172)/(F172+H172+J172+L172+N172+P172),0),0)</f>
        <v>0</v>
      </c>
      <c r="AH172" s="1">
        <f>IF(E172="West", IF(C172="Decentral",('Connecting shares (%)'!$F$17/100*L172+'Connecting shares (%)'!$G$17/100*N172+'Connecting shares (%)'!$H$17/100*P172)/1000000,0),0)</f>
        <v>0.23217169000000001</v>
      </c>
      <c r="AI172" s="63">
        <f>IF(E172="west", IF(C172="Decentral",D172*'Connecting shares (%)'!$M$16*(L172+N172+P172)/(F172+H172+J172+L172+N172+P172),0),0)</f>
        <v>0.55698201436625949</v>
      </c>
      <c r="AK172" s="1">
        <f t="shared" si="16"/>
        <v>0</v>
      </c>
      <c r="AL172" s="1">
        <f t="shared" si="17"/>
        <v>0</v>
      </c>
      <c r="AM172" s="1">
        <f t="shared" si="18"/>
        <v>0</v>
      </c>
      <c r="AN172" s="1">
        <f t="shared" si="19"/>
        <v>0</v>
      </c>
      <c r="AO172" s="1">
        <f t="shared" si="20"/>
        <v>0</v>
      </c>
      <c r="AP172" s="1">
        <f t="shared" si="21"/>
        <v>0</v>
      </c>
      <c r="AQ172" s="1">
        <f t="shared" si="22"/>
        <v>3.0533700099999996</v>
      </c>
      <c r="AR172" s="1">
        <f t="shared" si="23"/>
        <v>7.3250626670948806</v>
      </c>
    </row>
    <row r="173" spans="1:44">
      <c r="A173" s="1">
        <v>172</v>
      </c>
      <c r="B173" s="1" t="s">
        <v>269</v>
      </c>
      <c r="C173" s="1" t="s">
        <v>21</v>
      </c>
      <c r="D173" s="1">
        <v>0.44731509709106199</v>
      </c>
      <c r="E173" s="1" t="s">
        <v>23</v>
      </c>
      <c r="F173" s="1">
        <v>603323.16</v>
      </c>
      <c r="G173" s="1">
        <v>46</v>
      </c>
      <c r="H173" s="1">
        <v>0</v>
      </c>
      <c r="I173" s="1">
        <v>0</v>
      </c>
      <c r="J173" s="1">
        <v>0</v>
      </c>
      <c r="K173" s="1">
        <v>0</v>
      </c>
      <c r="L173" s="1">
        <v>17213.549999999901</v>
      </c>
      <c r="M173" s="1">
        <v>1</v>
      </c>
      <c r="N173" s="1">
        <v>0</v>
      </c>
      <c r="O173" s="1">
        <v>0</v>
      </c>
      <c r="P173" s="1">
        <v>0</v>
      </c>
      <c r="Q173" s="1">
        <v>0</v>
      </c>
      <c r="R173" s="1">
        <v>10588.690049299499</v>
      </c>
      <c r="S173" s="1">
        <v>447315.09709106199</v>
      </c>
      <c r="T173" s="61">
        <f>IF(E173="East", IF(C173="Central",('Connecting shares (%)'!$F$3/100*F173+'Connecting shares (%)'!$G$3/100*H173+'Connecting shares (%)'!$H$3/100*J173)/1000000,0),0)</f>
        <v>0</v>
      </c>
      <c r="U173" s="61">
        <f>IF(E173="East", IF(C173="Central",D173*'Connecting shares (%)'!$M$16*(F173+H173+J173)/(F173+H173+J173+L173+N173+P173),0),0)</f>
        <v>0</v>
      </c>
      <c r="V173" s="61">
        <f>IF(E173="East", IF(C173="Decentral",('Connecting shares (%)'!$F$7/100*F173+'Connecting shares (%)'!$G$7/100*H173+'Connecting shares (%)'!$H$7/100*J173)/1000000,0),0)</f>
        <v>0</v>
      </c>
      <c r="W173" s="63">
        <f>IF(E173="East", IF(C173="Decentral",D173*'Connecting shares (%)'!$M$16*(F173+H173+J173)/(F173+H173+J173+L173+N173+P173),0),0)</f>
        <v>0</v>
      </c>
      <c r="X173" s="61">
        <f>IF(E173="East", IF(C173="Central",('Connecting shares (%)'!$F$5/100*L173+'Connecting shares (%)'!$G$5/100*N173+'Connecting shares (%)'!$H$5/100*P173)/1000000,0),0)</f>
        <v>0</v>
      </c>
      <c r="Y173" s="63">
        <f>IF(E173="East", IF(C173="Central",D173*'Connecting shares (%)'!$M$16*(L173+N173+P173)/(F173+H173+J173+L173+N173+P173),0),0)</f>
        <v>0</v>
      </c>
      <c r="Z173" s="1">
        <f>IF(E173="East", IF(C173="Decentral",('Connecting shares (%)'!$F$9/100*L173+'Connecting shares (%)'!$G$9/100*N173+'Connecting shares (%)'!$H$9/100*P173)/1000000,0),0)</f>
        <v>0</v>
      </c>
      <c r="AA173" s="63">
        <f>IF(E173="East", IF(C173="Decentral",D173*'Connecting shares (%)'!$M$16*(L173+N173+P173)/(F173+H173+J173+L173+N173+P173),0),0)</f>
        <v>0</v>
      </c>
      <c r="AB173" s="61">
        <f>IF(E173="West", IF(C173="Central",('Connecting shares (%)'!$F$11/100*F173+'Connecting shares (%)'!$G$11/100*H173+'Connecting shares (%)'!$H$11/100*J173)/1000000,0),0)</f>
        <v>0</v>
      </c>
      <c r="AC173" s="64">
        <f>IF(E173="west", IF(C173="Central",D173*'Connecting shares (%)'!$M$16*(F173+H173+J173)/(F173+H173+J173+L173+N173+P173),0),0)</f>
        <v>0</v>
      </c>
      <c r="AD173" s="61">
        <f>IF(E173="West", IF(C173="Decentral",('Connecting shares (%)'!$F$15/100*F173+'Connecting shares (%)'!$G$15/100*H173+'Connecting shares (%)'!$H$15/100*J173)/1000000,0),0)</f>
        <v>0.60332316000000008</v>
      </c>
      <c r="AE173" s="63">
        <f>IF(E173="west", IF(C173="Decentral",D173*'Connecting shares (%)'!$M$16*(F173+H173+J173)/(F173+H173+J173+L173+N173+P173),0),0)</f>
        <v>8.6981335203419761</v>
      </c>
      <c r="AF173" s="61">
        <f>IF(E173="West", IF(C173="Central",('Connecting shares (%)'!$F$13/100*L173+'Connecting shares (%)'!$G$13/100*N173+'Connecting shares (%)'!$H$13/100*P173)/1000000,0),0)</f>
        <v>0</v>
      </c>
      <c r="AG173" s="63">
        <f>IF(E173="west", IF(C173="Central",D173*'Connecting shares (%)'!$M$16*(L173+N173+P173)/(F173+H173+J173+L173+N173+P173),0),0)</f>
        <v>0</v>
      </c>
      <c r="AH173" s="1">
        <f>IF(E173="West", IF(C173="Decentral",('Connecting shares (%)'!$F$17/100*L173+'Connecting shares (%)'!$G$17/100*N173+'Connecting shares (%)'!$H$17/100*P173)/1000000,0),0)</f>
        <v>1.72135499999999E-2</v>
      </c>
      <c r="AI173" s="63">
        <f>IF(E173="west", IF(C173="Decentral",D173*'Connecting shares (%)'!$M$16*(L173+N173+P173)/(F173+H173+J173+L173+N173+P173),0),0)</f>
        <v>0.24816842147926449</v>
      </c>
      <c r="AK173" s="1">
        <f t="shared" si="16"/>
        <v>0</v>
      </c>
      <c r="AL173" s="1">
        <f t="shared" si="17"/>
        <v>0</v>
      </c>
      <c r="AM173" s="1">
        <f t="shared" si="18"/>
        <v>0</v>
      </c>
      <c r="AN173" s="1">
        <f t="shared" si="19"/>
        <v>0</v>
      </c>
      <c r="AO173" s="1">
        <f t="shared" si="20"/>
        <v>0</v>
      </c>
      <c r="AP173" s="1">
        <f t="shared" si="21"/>
        <v>0</v>
      </c>
      <c r="AQ173" s="1">
        <f t="shared" si="22"/>
        <v>0.62053670999999999</v>
      </c>
      <c r="AR173" s="1">
        <f t="shared" si="23"/>
        <v>8.9463019418212397</v>
      </c>
    </row>
    <row r="174" spans="1:44">
      <c r="A174" s="1">
        <v>173</v>
      </c>
      <c r="B174" s="1" t="s">
        <v>888</v>
      </c>
      <c r="C174" s="1" t="s">
        <v>21</v>
      </c>
      <c r="D174" s="1">
        <v>0.78328696971673795</v>
      </c>
      <c r="E174" s="1" t="s">
        <v>24</v>
      </c>
      <c r="F174" s="1">
        <v>10075625.429999899</v>
      </c>
      <c r="G174" s="1">
        <v>555</v>
      </c>
      <c r="H174" s="1">
        <v>0</v>
      </c>
      <c r="I174" s="1">
        <v>0</v>
      </c>
      <c r="J174" s="1">
        <v>0</v>
      </c>
      <c r="K174" s="1">
        <v>0</v>
      </c>
      <c r="L174" s="1">
        <v>942050.88999999897</v>
      </c>
      <c r="M174" s="1">
        <v>66</v>
      </c>
      <c r="N174" s="1">
        <v>69601.36</v>
      </c>
      <c r="O174" s="1">
        <v>1</v>
      </c>
      <c r="P174" s="1">
        <v>0</v>
      </c>
      <c r="Q174" s="1">
        <v>0</v>
      </c>
      <c r="R174" s="1">
        <v>7924.0641284434896</v>
      </c>
      <c r="S174" s="1">
        <v>783286.96971673798</v>
      </c>
      <c r="T174" s="61">
        <f>IF(E174="East", IF(C174="Central",('Connecting shares (%)'!$F$3/100*F174+'Connecting shares (%)'!$G$3/100*H174+'Connecting shares (%)'!$H$3/100*J174)/1000000,0),0)</f>
        <v>0</v>
      </c>
      <c r="U174" s="61">
        <f>IF(E174="East", IF(C174="Central",D174*'Connecting shares (%)'!$M$16*(F174+H174+J174)/(F174+H174+J174+L174+N174+P174),0),0)</f>
        <v>0</v>
      </c>
      <c r="V174" s="61">
        <f>IF(E174="East", IF(C174="Decentral",('Connecting shares (%)'!$F$7/100*F174+'Connecting shares (%)'!$G$7/100*H174+'Connecting shares (%)'!$H$7/100*J174)/1000000,0),0)</f>
        <v>10.075625429999899</v>
      </c>
      <c r="W174" s="63">
        <f>IF(E174="East", IF(C174="Decentral",D174*'Connecting shares (%)'!$M$16*(F174+H174+J174)/(F174+H174+J174+L174+N174+P174),0),0)</f>
        <v>14.236328048862577</v>
      </c>
      <c r="X174" s="61">
        <f>IF(E174="East", IF(C174="Central",('Connecting shares (%)'!$F$5/100*L174+'Connecting shares (%)'!$G$5/100*N174+'Connecting shares (%)'!$H$5/100*P174)/1000000,0),0)</f>
        <v>0</v>
      </c>
      <c r="Y174" s="63">
        <f>IF(E174="East", IF(C174="Central",D174*'Connecting shares (%)'!$M$16*(L174+N174+P174)/(F174+H174+J174+L174+N174+P174),0),0)</f>
        <v>0</v>
      </c>
      <c r="Z174" s="1">
        <f>IF(E174="East", IF(C174="Decentral",('Connecting shares (%)'!$F$9/100*L174+'Connecting shares (%)'!$G$9/100*N174+'Connecting shares (%)'!$H$9/100*P174)/1000000,0),0)</f>
        <v>1.0116522499999989</v>
      </c>
      <c r="AA174" s="63">
        <f>IF(E174="East", IF(C174="Decentral",D174*'Connecting shares (%)'!$M$16*(L174+N174+P174)/(F174+H174+J174+L174+N174+P174),0),0)</f>
        <v>1.4294113454721851</v>
      </c>
      <c r="AB174" s="61">
        <f>IF(E174="West", IF(C174="Central",('Connecting shares (%)'!$F$11/100*F174+'Connecting shares (%)'!$G$11/100*H174+'Connecting shares (%)'!$H$11/100*J174)/1000000,0),0)</f>
        <v>0</v>
      </c>
      <c r="AC174" s="64">
        <f>IF(E174="west", IF(C174="Central",D174*'Connecting shares (%)'!$M$16*(F174+H174+J174)/(F174+H174+J174+L174+N174+P174),0),0)</f>
        <v>0</v>
      </c>
      <c r="AD174" s="61">
        <f>IF(E174="West", IF(C174="Decentral",('Connecting shares (%)'!$F$15/100*F174+'Connecting shares (%)'!$G$15/100*H174+'Connecting shares (%)'!$H$15/100*J174)/1000000,0),0)</f>
        <v>0</v>
      </c>
      <c r="AE174" s="63">
        <f>IF(E174="west", IF(C174="Decentral",D174*'Connecting shares (%)'!$M$16*(F174+H174+J174)/(F174+H174+J174+L174+N174+P174),0),0)</f>
        <v>0</v>
      </c>
      <c r="AF174" s="61">
        <f>IF(E174="West", IF(C174="Central",('Connecting shares (%)'!$F$13/100*L174+'Connecting shares (%)'!$G$13/100*N174+'Connecting shares (%)'!$H$13/100*P174)/1000000,0),0)</f>
        <v>0</v>
      </c>
      <c r="AG174" s="63">
        <f>IF(E174="west", IF(C174="Central",D174*'Connecting shares (%)'!$M$16*(L174+N174+P174)/(F174+H174+J174+L174+N174+P174),0),0)</f>
        <v>0</v>
      </c>
      <c r="AH174" s="1">
        <f>IF(E174="West", IF(C174="Decentral",('Connecting shares (%)'!$F$17/100*L174+'Connecting shares (%)'!$G$17/100*N174+'Connecting shares (%)'!$H$17/100*P174)/1000000,0),0)</f>
        <v>0</v>
      </c>
      <c r="AI174" s="63">
        <f>IF(E174="west", IF(C174="Decentral",D174*'Connecting shares (%)'!$M$16*(L174+N174+P174)/(F174+H174+J174+L174+N174+P174),0),0)</f>
        <v>0</v>
      </c>
      <c r="AK174" s="1">
        <f t="shared" si="16"/>
        <v>0</v>
      </c>
      <c r="AL174" s="1">
        <f t="shared" si="17"/>
        <v>0</v>
      </c>
      <c r="AM174" s="1">
        <f t="shared" si="18"/>
        <v>11.087277679999898</v>
      </c>
      <c r="AN174" s="1">
        <f t="shared" si="19"/>
        <v>15.665739394334761</v>
      </c>
      <c r="AO174" s="1">
        <f t="shared" si="20"/>
        <v>0</v>
      </c>
      <c r="AP174" s="1">
        <f t="shared" si="21"/>
        <v>0</v>
      </c>
      <c r="AQ174" s="1">
        <f t="shared" si="22"/>
        <v>0</v>
      </c>
      <c r="AR174" s="1">
        <f t="shared" si="23"/>
        <v>0</v>
      </c>
    </row>
    <row r="175" spans="1:44">
      <c r="A175" s="1">
        <v>174</v>
      </c>
      <c r="B175" s="1" t="s">
        <v>182</v>
      </c>
      <c r="C175" s="1" t="s">
        <v>21</v>
      </c>
      <c r="D175" s="1">
        <v>0.19814080418089</v>
      </c>
      <c r="E175" s="1" t="s">
        <v>24</v>
      </c>
      <c r="F175" s="1">
        <v>184043.549999999</v>
      </c>
      <c r="G175" s="1">
        <v>13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10085.6864773828</v>
      </c>
      <c r="S175" s="1">
        <v>198140.80418089</v>
      </c>
      <c r="T175" s="61">
        <f>IF(E175="East", IF(C175="Central",('Connecting shares (%)'!$F$3/100*F175+'Connecting shares (%)'!$G$3/100*H175+'Connecting shares (%)'!$H$3/100*J175)/1000000,0),0)</f>
        <v>0</v>
      </c>
      <c r="U175" s="61">
        <f>IF(E175="East", IF(C175="Central",D175*'Connecting shares (%)'!$M$16*(F175+H175+J175)/(F175+H175+J175+L175+N175+P175),0),0)</f>
        <v>0</v>
      </c>
      <c r="V175" s="61">
        <f>IF(E175="East", IF(C175="Decentral",('Connecting shares (%)'!$F$7/100*F175+'Connecting shares (%)'!$G$7/100*H175+'Connecting shares (%)'!$H$7/100*J175)/1000000,0),0)</f>
        <v>0.184043549999999</v>
      </c>
      <c r="W175" s="63">
        <f>IF(E175="East", IF(C175="Decentral",D175*'Connecting shares (%)'!$M$16*(F175+H175+J175)/(F175+H175+J175+L175+N175+P175),0),0)</f>
        <v>3.9628160836177999</v>
      </c>
      <c r="X175" s="61">
        <f>IF(E175="East", IF(C175="Central",('Connecting shares (%)'!$F$5/100*L175+'Connecting shares (%)'!$G$5/100*N175+'Connecting shares (%)'!$H$5/100*P175)/1000000,0),0)</f>
        <v>0</v>
      </c>
      <c r="Y175" s="63">
        <f>IF(E175="East", IF(C175="Central",D175*'Connecting shares (%)'!$M$16*(L175+N175+P175)/(F175+H175+J175+L175+N175+P175),0),0)</f>
        <v>0</v>
      </c>
      <c r="Z175" s="1">
        <f>IF(E175="East", IF(C175="Decentral",('Connecting shares (%)'!$F$9/100*L175+'Connecting shares (%)'!$G$9/100*N175+'Connecting shares (%)'!$H$9/100*P175)/1000000,0),0)</f>
        <v>0</v>
      </c>
      <c r="AA175" s="63">
        <f>IF(E175="East", IF(C175="Decentral",D175*'Connecting shares (%)'!$M$16*(L175+N175+P175)/(F175+H175+J175+L175+N175+P175),0),0)</f>
        <v>0</v>
      </c>
      <c r="AB175" s="61">
        <f>IF(E175="West", IF(C175="Central",('Connecting shares (%)'!$F$11/100*F175+'Connecting shares (%)'!$G$11/100*H175+'Connecting shares (%)'!$H$11/100*J175)/1000000,0),0)</f>
        <v>0</v>
      </c>
      <c r="AC175" s="64">
        <f>IF(E175="west", IF(C175="Central",D175*'Connecting shares (%)'!$M$16*(F175+H175+J175)/(F175+H175+J175+L175+N175+P175),0),0)</f>
        <v>0</v>
      </c>
      <c r="AD175" s="61">
        <f>IF(E175="West", IF(C175="Decentral",('Connecting shares (%)'!$F$15/100*F175+'Connecting shares (%)'!$G$15/100*H175+'Connecting shares (%)'!$H$15/100*J175)/1000000,0),0)</f>
        <v>0</v>
      </c>
      <c r="AE175" s="63">
        <f>IF(E175="west", IF(C175="Decentral",D175*'Connecting shares (%)'!$M$16*(F175+H175+J175)/(F175+H175+J175+L175+N175+P175),0),0)</f>
        <v>0</v>
      </c>
      <c r="AF175" s="61">
        <f>IF(E175="West", IF(C175="Central",('Connecting shares (%)'!$F$13/100*L175+'Connecting shares (%)'!$G$13/100*N175+'Connecting shares (%)'!$H$13/100*P175)/1000000,0),0)</f>
        <v>0</v>
      </c>
      <c r="AG175" s="63">
        <f>IF(E175="west", IF(C175="Central",D175*'Connecting shares (%)'!$M$16*(L175+N175+P175)/(F175+H175+J175+L175+N175+P175),0),0)</f>
        <v>0</v>
      </c>
      <c r="AH175" s="1">
        <f>IF(E175="West", IF(C175="Decentral",('Connecting shares (%)'!$F$17/100*L175+'Connecting shares (%)'!$G$17/100*N175+'Connecting shares (%)'!$H$17/100*P175)/1000000,0),0)</f>
        <v>0</v>
      </c>
      <c r="AI175" s="63">
        <f>IF(E175="west", IF(C175="Decentral",D175*'Connecting shares (%)'!$M$16*(L175+N175+P175)/(F175+H175+J175+L175+N175+P175),0),0)</f>
        <v>0</v>
      </c>
      <c r="AK175" s="1">
        <f t="shared" si="16"/>
        <v>0</v>
      </c>
      <c r="AL175" s="1">
        <f t="shared" si="17"/>
        <v>0</v>
      </c>
      <c r="AM175" s="1">
        <f t="shared" si="18"/>
        <v>0.184043549999999</v>
      </c>
      <c r="AN175" s="1">
        <f t="shared" si="19"/>
        <v>3.9628160836177999</v>
      </c>
      <c r="AO175" s="1">
        <f t="shared" si="20"/>
        <v>0</v>
      </c>
      <c r="AP175" s="1">
        <f t="shared" si="21"/>
        <v>0</v>
      </c>
      <c r="AQ175" s="1">
        <f t="shared" si="22"/>
        <v>0</v>
      </c>
      <c r="AR175" s="1">
        <f t="shared" si="23"/>
        <v>0</v>
      </c>
    </row>
    <row r="176" spans="1:44">
      <c r="A176" s="1">
        <v>175</v>
      </c>
      <c r="B176" s="1" t="s">
        <v>507</v>
      </c>
      <c r="C176" s="1" t="s">
        <v>21</v>
      </c>
      <c r="D176" s="1">
        <v>0.62148484645040403</v>
      </c>
      <c r="E176" s="1" t="s">
        <v>23</v>
      </c>
      <c r="F176" s="1">
        <v>3425179.09</v>
      </c>
      <c r="G176" s="1">
        <v>200</v>
      </c>
      <c r="H176" s="1">
        <v>159800.859999999</v>
      </c>
      <c r="I176" s="1">
        <v>3</v>
      </c>
      <c r="J176" s="1">
        <v>0</v>
      </c>
      <c r="K176" s="1">
        <v>0</v>
      </c>
      <c r="L176" s="1">
        <v>203483.76</v>
      </c>
      <c r="M176" s="1">
        <v>18</v>
      </c>
      <c r="N176" s="1">
        <v>58614.239999999903</v>
      </c>
      <c r="O176" s="1">
        <v>1</v>
      </c>
      <c r="P176" s="1">
        <v>0</v>
      </c>
      <c r="Q176" s="1">
        <v>0</v>
      </c>
      <c r="R176" s="1">
        <v>11092.8004364918</v>
      </c>
      <c r="S176" s="1">
        <v>621484.84645040403</v>
      </c>
      <c r="T176" s="61">
        <f>IF(E176="East", IF(C176="Central",('Connecting shares (%)'!$F$3/100*F176+'Connecting shares (%)'!$G$3/100*H176+'Connecting shares (%)'!$H$3/100*J176)/1000000,0),0)</f>
        <v>0</v>
      </c>
      <c r="U176" s="61">
        <f>IF(E176="East", IF(C176="Central",D176*'Connecting shares (%)'!$M$16*(F176+H176+J176)/(F176+H176+J176+L176+N176+P176),0),0)</f>
        <v>0</v>
      </c>
      <c r="V176" s="61">
        <f>IF(E176="East", IF(C176="Decentral",('Connecting shares (%)'!$F$7/100*F176+'Connecting shares (%)'!$G$7/100*H176+'Connecting shares (%)'!$H$7/100*J176)/1000000,0),0)</f>
        <v>0</v>
      </c>
      <c r="W176" s="63">
        <f>IF(E176="East", IF(C176="Decentral",D176*'Connecting shares (%)'!$M$16*(F176+H176+J176)/(F176+H176+J176+L176+N176+P176),0),0)</f>
        <v>0</v>
      </c>
      <c r="X176" s="61">
        <f>IF(E176="East", IF(C176="Central",('Connecting shares (%)'!$F$5/100*L176+'Connecting shares (%)'!$G$5/100*N176+'Connecting shares (%)'!$H$5/100*P176)/1000000,0),0)</f>
        <v>0</v>
      </c>
      <c r="Y176" s="63">
        <f>IF(E176="East", IF(C176="Central",D176*'Connecting shares (%)'!$M$16*(L176+N176+P176)/(F176+H176+J176+L176+N176+P176),0),0)</f>
        <v>0</v>
      </c>
      <c r="Z176" s="1">
        <f>IF(E176="East", IF(C176="Decentral",('Connecting shares (%)'!$F$9/100*L176+'Connecting shares (%)'!$G$9/100*N176+'Connecting shares (%)'!$H$9/100*P176)/1000000,0),0)</f>
        <v>0</v>
      </c>
      <c r="AA176" s="63">
        <f>IF(E176="East", IF(C176="Decentral",D176*'Connecting shares (%)'!$M$16*(L176+N176+P176)/(F176+H176+J176+L176+N176+P176),0),0)</f>
        <v>0</v>
      </c>
      <c r="AB176" s="61">
        <f>IF(E176="West", IF(C176="Central",('Connecting shares (%)'!$F$11/100*F176+'Connecting shares (%)'!$G$11/100*H176+'Connecting shares (%)'!$H$11/100*J176)/1000000,0),0)</f>
        <v>0</v>
      </c>
      <c r="AC176" s="64">
        <f>IF(E176="west", IF(C176="Central",D176*'Connecting shares (%)'!$M$16*(F176+H176+J176)/(F176+H176+J176+L176+N176+P176),0),0)</f>
        <v>0</v>
      </c>
      <c r="AD176" s="61">
        <f>IF(E176="West", IF(C176="Decentral",('Connecting shares (%)'!$F$15/100*F176+'Connecting shares (%)'!$G$15/100*H176+'Connecting shares (%)'!$H$15/100*J176)/1000000,0),0)</f>
        <v>3.5849799499999988</v>
      </c>
      <c r="AE176" s="63">
        <f>IF(E176="west", IF(C176="Decentral",D176*'Connecting shares (%)'!$M$16*(F176+H176+J176)/(F176+H176+J176+L176+N176+P176),0),0)</f>
        <v>11.582872729436257</v>
      </c>
      <c r="AF176" s="61">
        <f>IF(E176="West", IF(C176="Central",('Connecting shares (%)'!$F$13/100*L176+'Connecting shares (%)'!$G$13/100*N176+'Connecting shares (%)'!$H$13/100*P176)/1000000,0),0)</f>
        <v>0</v>
      </c>
      <c r="AG176" s="63">
        <f>IF(E176="west", IF(C176="Central",D176*'Connecting shares (%)'!$M$16*(L176+N176+P176)/(F176+H176+J176+L176+N176+P176),0),0)</f>
        <v>0</v>
      </c>
      <c r="AH176" s="1">
        <f>IF(E176="West", IF(C176="Decentral",('Connecting shares (%)'!$F$17/100*L176+'Connecting shares (%)'!$G$17/100*N176+'Connecting shares (%)'!$H$17/100*P176)/1000000,0),0)</f>
        <v>0.26209799999999989</v>
      </c>
      <c r="AI176" s="63">
        <f>IF(E176="west", IF(C176="Decentral",D176*'Connecting shares (%)'!$M$16*(L176+N176+P176)/(F176+H176+J176+L176+N176+P176),0),0)</f>
        <v>0.84682419957182309</v>
      </c>
      <c r="AK176" s="1">
        <f t="shared" si="16"/>
        <v>0</v>
      </c>
      <c r="AL176" s="1">
        <f t="shared" si="17"/>
        <v>0</v>
      </c>
      <c r="AM176" s="1">
        <f t="shared" si="18"/>
        <v>0</v>
      </c>
      <c r="AN176" s="1">
        <f t="shared" si="19"/>
        <v>0</v>
      </c>
      <c r="AO176" s="1">
        <f t="shared" si="20"/>
        <v>0</v>
      </c>
      <c r="AP176" s="1">
        <f t="shared" si="21"/>
        <v>0</v>
      </c>
      <c r="AQ176" s="1">
        <f t="shared" si="22"/>
        <v>3.8470779499999987</v>
      </c>
      <c r="AR176" s="1">
        <f t="shared" si="23"/>
        <v>12.429696929008081</v>
      </c>
    </row>
    <row r="177" spans="1:44">
      <c r="A177" s="1">
        <v>176</v>
      </c>
      <c r="B177" s="1" t="s">
        <v>396</v>
      </c>
      <c r="C177" s="1" t="s">
        <v>21</v>
      </c>
      <c r="D177" s="1">
        <v>0.174286308056564</v>
      </c>
      <c r="E177" s="1" t="s">
        <v>23</v>
      </c>
      <c r="F177" s="1">
        <v>142978.49</v>
      </c>
      <c r="G177" s="1">
        <v>8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8400.4407753337491</v>
      </c>
      <c r="S177" s="1">
        <v>174286.30805656299</v>
      </c>
      <c r="T177" s="61">
        <f>IF(E177="East", IF(C177="Central",('Connecting shares (%)'!$F$3/100*F177+'Connecting shares (%)'!$G$3/100*H177+'Connecting shares (%)'!$H$3/100*J177)/1000000,0),0)</f>
        <v>0</v>
      </c>
      <c r="U177" s="61">
        <f>IF(E177="East", IF(C177="Central",D177*'Connecting shares (%)'!$M$16*(F177+H177+J177)/(F177+H177+J177+L177+N177+P177),0),0)</f>
        <v>0</v>
      </c>
      <c r="V177" s="61">
        <f>IF(E177="East", IF(C177="Decentral",('Connecting shares (%)'!$F$7/100*F177+'Connecting shares (%)'!$G$7/100*H177+'Connecting shares (%)'!$H$7/100*J177)/1000000,0),0)</f>
        <v>0</v>
      </c>
      <c r="W177" s="63">
        <f>IF(E177="East", IF(C177="Decentral",D177*'Connecting shares (%)'!$M$16*(F177+H177+J177)/(F177+H177+J177+L177+N177+P177),0),0)</f>
        <v>0</v>
      </c>
      <c r="X177" s="61">
        <f>IF(E177="East", IF(C177="Central",('Connecting shares (%)'!$F$5/100*L177+'Connecting shares (%)'!$G$5/100*N177+'Connecting shares (%)'!$H$5/100*P177)/1000000,0),0)</f>
        <v>0</v>
      </c>
      <c r="Y177" s="63">
        <f>IF(E177="East", IF(C177="Central",D177*'Connecting shares (%)'!$M$16*(L177+N177+P177)/(F177+H177+J177+L177+N177+P177),0),0)</f>
        <v>0</v>
      </c>
      <c r="Z177" s="1">
        <f>IF(E177="East", IF(C177="Decentral",('Connecting shares (%)'!$F$9/100*L177+'Connecting shares (%)'!$G$9/100*N177+'Connecting shares (%)'!$H$9/100*P177)/1000000,0),0)</f>
        <v>0</v>
      </c>
      <c r="AA177" s="63">
        <f>IF(E177="East", IF(C177="Decentral",D177*'Connecting shares (%)'!$M$16*(L177+N177+P177)/(F177+H177+J177+L177+N177+P177),0),0)</f>
        <v>0</v>
      </c>
      <c r="AB177" s="61">
        <f>IF(E177="West", IF(C177="Central",('Connecting shares (%)'!$F$11/100*F177+'Connecting shares (%)'!$G$11/100*H177+'Connecting shares (%)'!$H$11/100*J177)/1000000,0),0)</f>
        <v>0</v>
      </c>
      <c r="AC177" s="64">
        <f>IF(E177="west", IF(C177="Central",D177*'Connecting shares (%)'!$M$16*(F177+H177+J177)/(F177+H177+J177+L177+N177+P177),0),0)</f>
        <v>0</v>
      </c>
      <c r="AD177" s="61">
        <f>IF(E177="West", IF(C177="Decentral",('Connecting shares (%)'!$F$15/100*F177+'Connecting shares (%)'!$G$15/100*H177+'Connecting shares (%)'!$H$15/100*J177)/1000000,0),0)</f>
        <v>0.14297848999999999</v>
      </c>
      <c r="AE177" s="63">
        <f>IF(E177="west", IF(C177="Decentral",D177*'Connecting shares (%)'!$M$16*(F177+H177+J177)/(F177+H177+J177+L177+N177+P177),0),0)</f>
        <v>3.48572616113128</v>
      </c>
      <c r="AF177" s="61">
        <f>IF(E177="West", IF(C177="Central",('Connecting shares (%)'!$F$13/100*L177+'Connecting shares (%)'!$G$13/100*N177+'Connecting shares (%)'!$H$13/100*P177)/1000000,0),0)</f>
        <v>0</v>
      </c>
      <c r="AG177" s="63">
        <f>IF(E177="west", IF(C177="Central",D177*'Connecting shares (%)'!$M$16*(L177+N177+P177)/(F177+H177+J177+L177+N177+P177),0),0)</f>
        <v>0</v>
      </c>
      <c r="AH177" s="1">
        <f>IF(E177="West", IF(C177="Decentral",('Connecting shares (%)'!$F$17/100*L177+'Connecting shares (%)'!$G$17/100*N177+'Connecting shares (%)'!$H$17/100*P177)/1000000,0),0)</f>
        <v>0</v>
      </c>
      <c r="AI177" s="63">
        <f>IF(E177="west", IF(C177="Decentral",D177*'Connecting shares (%)'!$M$16*(L177+N177+P177)/(F177+H177+J177+L177+N177+P177),0),0)</f>
        <v>0</v>
      </c>
      <c r="AK177" s="1">
        <f t="shared" si="16"/>
        <v>0</v>
      </c>
      <c r="AL177" s="1">
        <f t="shared" si="17"/>
        <v>0</v>
      </c>
      <c r="AM177" s="1">
        <f t="shared" si="18"/>
        <v>0</v>
      </c>
      <c r="AN177" s="1">
        <f t="shared" si="19"/>
        <v>0</v>
      </c>
      <c r="AO177" s="1">
        <f t="shared" si="20"/>
        <v>0</v>
      </c>
      <c r="AP177" s="1">
        <f t="shared" si="21"/>
        <v>0</v>
      </c>
      <c r="AQ177" s="1">
        <f t="shared" si="22"/>
        <v>0.14297848999999999</v>
      </c>
      <c r="AR177" s="1">
        <f t="shared" si="23"/>
        <v>3.48572616113128</v>
      </c>
    </row>
    <row r="178" spans="1:44">
      <c r="A178" s="1">
        <v>177</v>
      </c>
      <c r="B178" s="1" t="s">
        <v>782</v>
      </c>
      <c r="C178" s="1" t="s">
        <v>22</v>
      </c>
      <c r="D178" s="1">
        <v>0.27478112129905002</v>
      </c>
      <c r="E178" s="1" t="s">
        <v>23</v>
      </c>
      <c r="F178" s="1">
        <v>172800.98</v>
      </c>
      <c r="G178" s="1">
        <v>11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10891.0781236315</v>
      </c>
      <c r="S178" s="1">
        <v>274781.12129904999</v>
      </c>
      <c r="T178" s="61">
        <f>IF(E178="East", IF(C178="Central",('Connecting shares (%)'!$F$3/100*F178+'Connecting shares (%)'!$G$3/100*H178+'Connecting shares (%)'!$H$3/100*J178)/1000000,0),0)</f>
        <v>0</v>
      </c>
      <c r="U178" s="61">
        <f>IF(E178="East", IF(C178="Central",D178*'Connecting shares (%)'!$M$16*(F178+H178+J178)/(F178+H178+J178+L178+N178+P178),0),0)</f>
        <v>0</v>
      </c>
      <c r="V178" s="61">
        <f>IF(E178="East", IF(C178="Decentral",('Connecting shares (%)'!$F$7/100*F178+'Connecting shares (%)'!$G$7/100*H178+'Connecting shares (%)'!$H$7/100*J178)/1000000,0),0)</f>
        <v>0</v>
      </c>
      <c r="W178" s="63">
        <f>IF(E178="East", IF(C178="Decentral",D178*'Connecting shares (%)'!$M$16*(F178+H178+J178)/(F178+H178+J178+L178+N178+P178),0),0)</f>
        <v>0</v>
      </c>
      <c r="X178" s="61">
        <f>IF(E178="East", IF(C178="Central",('Connecting shares (%)'!$F$5/100*L178+'Connecting shares (%)'!$G$5/100*N178+'Connecting shares (%)'!$H$5/100*P178)/1000000,0),0)</f>
        <v>0</v>
      </c>
      <c r="Y178" s="63">
        <f>IF(E178="East", IF(C178="Central",D178*'Connecting shares (%)'!$M$16*(L178+N178+P178)/(F178+H178+J178+L178+N178+P178),0),0)</f>
        <v>0</v>
      </c>
      <c r="Z178" s="1">
        <f>IF(E178="East", IF(C178="Decentral",('Connecting shares (%)'!$F$9/100*L178+'Connecting shares (%)'!$G$9/100*N178+'Connecting shares (%)'!$H$9/100*P178)/1000000,0),0)</f>
        <v>0</v>
      </c>
      <c r="AA178" s="63">
        <f>IF(E178="East", IF(C178="Decentral",D178*'Connecting shares (%)'!$M$16*(L178+N178+P178)/(F178+H178+J178+L178+N178+P178),0),0)</f>
        <v>0</v>
      </c>
      <c r="AB178" s="61">
        <f>IF(E178="West", IF(C178="Central",('Connecting shares (%)'!$F$11/100*F178+'Connecting shares (%)'!$G$11/100*H178+'Connecting shares (%)'!$H$11/100*J178)/1000000,0),0)</f>
        <v>0.17280098000000002</v>
      </c>
      <c r="AC178" s="64">
        <f>IF(E178="west", IF(C178="Central",D178*'Connecting shares (%)'!$M$16*(F178+H178+J178)/(F178+H178+J178+L178+N178+P178),0),0)</f>
        <v>5.4956224259810007</v>
      </c>
      <c r="AD178" s="61">
        <f>IF(E178="West", IF(C178="Decentral",('Connecting shares (%)'!$F$15/100*F178+'Connecting shares (%)'!$G$15/100*H178+'Connecting shares (%)'!$H$15/100*J178)/1000000,0),0)</f>
        <v>0</v>
      </c>
      <c r="AE178" s="63">
        <f>IF(E178="west", IF(C178="Decentral",D178*'Connecting shares (%)'!$M$16*(F178+H178+J178)/(F178+H178+J178+L178+N178+P178),0),0)</f>
        <v>0</v>
      </c>
      <c r="AF178" s="61">
        <f>IF(E178="West", IF(C178="Central",('Connecting shares (%)'!$F$13/100*L178+'Connecting shares (%)'!$G$13/100*N178+'Connecting shares (%)'!$H$13/100*P178)/1000000,0),0)</f>
        <v>0</v>
      </c>
      <c r="AG178" s="63">
        <f>IF(E178="west", IF(C178="Central",D178*'Connecting shares (%)'!$M$16*(L178+N178+P178)/(F178+H178+J178+L178+N178+P178),0),0)</f>
        <v>0</v>
      </c>
      <c r="AH178" s="1">
        <f>IF(E178="West", IF(C178="Decentral",('Connecting shares (%)'!$F$17/100*L178+'Connecting shares (%)'!$G$17/100*N178+'Connecting shares (%)'!$H$17/100*P178)/1000000,0),0)</f>
        <v>0</v>
      </c>
      <c r="AI178" s="63">
        <f>IF(E178="west", IF(C178="Decentral",D178*'Connecting shares (%)'!$M$16*(L178+N178+P178)/(F178+H178+J178+L178+N178+P178),0),0)</f>
        <v>0</v>
      </c>
      <c r="AK178" s="1">
        <f t="shared" si="16"/>
        <v>0</v>
      </c>
      <c r="AL178" s="1">
        <f t="shared" si="17"/>
        <v>0</v>
      </c>
      <c r="AM178" s="1">
        <f t="shared" si="18"/>
        <v>0</v>
      </c>
      <c r="AN178" s="1">
        <f t="shared" si="19"/>
        <v>0</v>
      </c>
      <c r="AO178" s="1">
        <f t="shared" si="20"/>
        <v>0.17280098000000002</v>
      </c>
      <c r="AP178" s="1">
        <f t="shared" si="21"/>
        <v>5.4956224259810007</v>
      </c>
      <c r="AQ178" s="1">
        <f t="shared" si="22"/>
        <v>0</v>
      </c>
      <c r="AR178" s="1">
        <f t="shared" si="23"/>
        <v>0</v>
      </c>
    </row>
    <row r="179" spans="1:44">
      <c r="A179" s="1">
        <v>178</v>
      </c>
      <c r="B179" s="1" t="s">
        <v>96</v>
      </c>
      <c r="C179" s="1" t="s">
        <v>21</v>
      </c>
      <c r="D179" s="1">
        <v>0.51435023566873805</v>
      </c>
      <c r="E179" s="1" t="s">
        <v>24</v>
      </c>
      <c r="F179" s="1">
        <v>1692682.72</v>
      </c>
      <c r="G179" s="1">
        <v>104</v>
      </c>
      <c r="H179" s="1">
        <v>0</v>
      </c>
      <c r="I179" s="1">
        <v>0</v>
      </c>
      <c r="J179" s="1">
        <v>0</v>
      </c>
      <c r="K179" s="1">
        <v>0</v>
      </c>
      <c r="L179" s="1">
        <v>27309.16</v>
      </c>
      <c r="M179" s="1">
        <v>2</v>
      </c>
      <c r="N179" s="1">
        <v>0</v>
      </c>
      <c r="O179" s="1">
        <v>0</v>
      </c>
      <c r="P179" s="1">
        <v>0</v>
      </c>
      <c r="Q179" s="1">
        <v>0</v>
      </c>
      <c r="R179" s="1">
        <v>18313.122070385401</v>
      </c>
      <c r="S179" s="1">
        <v>514350.23566873698</v>
      </c>
      <c r="T179" s="61">
        <f>IF(E179="East", IF(C179="Central",('Connecting shares (%)'!$F$3/100*F179+'Connecting shares (%)'!$G$3/100*H179+'Connecting shares (%)'!$H$3/100*J179)/1000000,0),0)</f>
        <v>0</v>
      </c>
      <c r="U179" s="61">
        <f>IF(E179="East", IF(C179="Central",D179*'Connecting shares (%)'!$M$16*(F179+H179+J179)/(F179+H179+J179+L179+N179+P179),0),0)</f>
        <v>0</v>
      </c>
      <c r="V179" s="61">
        <f>IF(E179="East", IF(C179="Decentral",('Connecting shares (%)'!$F$7/100*F179+'Connecting shares (%)'!$G$7/100*H179+'Connecting shares (%)'!$H$7/100*J179)/1000000,0),0)</f>
        <v>1.6926827199999999</v>
      </c>
      <c r="W179" s="63">
        <f>IF(E179="East", IF(C179="Decentral",D179*'Connecting shares (%)'!$M$16*(F179+H179+J179)/(F179+H179+J179+L179+N179+P179),0),0)</f>
        <v>10.123672862274219</v>
      </c>
      <c r="X179" s="61">
        <f>IF(E179="East", IF(C179="Central",('Connecting shares (%)'!$F$5/100*L179+'Connecting shares (%)'!$G$5/100*N179+'Connecting shares (%)'!$H$5/100*P179)/1000000,0),0)</f>
        <v>0</v>
      </c>
      <c r="Y179" s="63">
        <f>IF(E179="East", IF(C179="Central",D179*'Connecting shares (%)'!$M$16*(L179+N179+P179)/(F179+H179+J179+L179+N179+P179),0),0)</f>
        <v>0</v>
      </c>
      <c r="Z179" s="1">
        <f>IF(E179="East", IF(C179="Decentral",('Connecting shares (%)'!$F$9/100*L179+'Connecting shares (%)'!$G$9/100*N179+'Connecting shares (%)'!$H$9/100*P179)/1000000,0),0)</f>
        <v>2.7309159999999999E-2</v>
      </c>
      <c r="AA179" s="63">
        <f>IF(E179="East", IF(C179="Decentral",D179*'Connecting shares (%)'!$M$16*(L179+N179+P179)/(F179+H179+J179+L179+N179+P179),0),0)</f>
        <v>0.16333185110054443</v>
      </c>
      <c r="AB179" s="61">
        <f>IF(E179="West", IF(C179="Central",('Connecting shares (%)'!$F$11/100*F179+'Connecting shares (%)'!$G$11/100*H179+'Connecting shares (%)'!$H$11/100*J179)/1000000,0),0)</f>
        <v>0</v>
      </c>
      <c r="AC179" s="64">
        <f>IF(E179="west", IF(C179="Central",D179*'Connecting shares (%)'!$M$16*(F179+H179+J179)/(F179+H179+J179+L179+N179+P179),0),0)</f>
        <v>0</v>
      </c>
      <c r="AD179" s="61">
        <f>IF(E179="West", IF(C179="Decentral",('Connecting shares (%)'!$F$15/100*F179+'Connecting shares (%)'!$G$15/100*H179+'Connecting shares (%)'!$H$15/100*J179)/1000000,0),0)</f>
        <v>0</v>
      </c>
      <c r="AE179" s="63">
        <f>IF(E179="west", IF(C179="Decentral",D179*'Connecting shares (%)'!$M$16*(F179+H179+J179)/(F179+H179+J179+L179+N179+P179),0),0)</f>
        <v>0</v>
      </c>
      <c r="AF179" s="61">
        <f>IF(E179="West", IF(C179="Central",('Connecting shares (%)'!$F$13/100*L179+'Connecting shares (%)'!$G$13/100*N179+'Connecting shares (%)'!$H$13/100*P179)/1000000,0),0)</f>
        <v>0</v>
      </c>
      <c r="AG179" s="63">
        <f>IF(E179="west", IF(C179="Central",D179*'Connecting shares (%)'!$M$16*(L179+N179+P179)/(F179+H179+J179+L179+N179+P179),0),0)</f>
        <v>0</v>
      </c>
      <c r="AH179" s="1">
        <f>IF(E179="West", IF(C179="Decentral",('Connecting shares (%)'!$F$17/100*L179+'Connecting shares (%)'!$G$17/100*N179+'Connecting shares (%)'!$H$17/100*P179)/1000000,0),0)</f>
        <v>0</v>
      </c>
      <c r="AI179" s="63">
        <f>IF(E179="west", IF(C179="Decentral",D179*'Connecting shares (%)'!$M$16*(L179+N179+P179)/(F179+H179+J179+L179+N179+P179),0),0)</f>
        <v>0</v>
      </c>
      <c r="AK179" s="1">
        <f t="shared" si="16"/>
        <v>0</v>
      </c>
      <c r="AL179" s="1">
        <f t="shared" si="17"/>
        <v>0</v>
      </c>
      <c r="AM179" s="1">
        <f t="shared" si="18"/>
        <v>1.7199918799999998</v>
      </c>
      <c r="AN179" s="1">
        <f t="shared" si="19"/>
        <v>10.287004713374763</v>
      </c>
      <c r="AO179" s="1">
        <f t="shared" si="20"/>
        <v>0</v>
      </c>
      <c r="AP179" s="1">
        <f t="shared" si="21"/>
        <v>0</v>
      </c>
      <c r="AQ179" s="1">
        <f t="shared" si="22"/>
        <v>0</v>
      </c>
      <c r="AR179" s="1">
        <f t="shared" si="23"/>
        <v>0</v>
      </c>
    </row>
    <row r="180" spans="1:44">
      <c r="A180" s="1">
        <v>179</v>
      </c>
      <c r="B180" s="1" t="s">
        <v>495</v>
      </c>
      <c r="C180" s="1" t="s">
        <v>21</v>
      </c>
      <c r="D180" s="1">
        <v>1.41553268980365</v>
      </c>
      <c r="E180" s="1" t="s">
        <v>23</v>
      </c>
      <c r="F180" s="1">
        <v>4729890.78</v>
      </c>
      <c r="G180" s="1">
        <v>328</v>
      </c>
      <c r="H180" s="1">
        <v>0</v>
      </c>
      <c r="I180" s="1">
        <v>0</v>
      </c>
      <c r="J180" s="1">
        <v>0</v>
      </c>
      <c r="K180" s="1">
        <v>0</v>
      </c>
      <c r="L180" s="1">
        <v>269277.75</v>
      </c>
      <c r="M180" s="1">
        <v>31</v>
      </c>
      <c r="N180" s="1">
        <v>0</v>
      </c>
      <c r="O180" s="1">
        <v>0</v>
      </c>
      <c r="P180" s="1">
        <v>0</v>
      </c>
      <c r="Q180" s="1">
        <v>0</v>
      </c>
      <c r="R180" s="1">
        <v>17723.446739466501</v>
      </c>
      <c r="S180" s="1">
        <v>1415532.6898036499</v>
      </c>
      <c r="T180" s="61">
        <f>IF(E180="East", IF(C180="Central",('Connecting shares (%)'!$F$3/100*F180+'Connecting shares (%)'!$G$3/100*H180+'Connecting shares (%)'!$H$3/100*J180)/1000000,0),0)</f>
        <v>0</v>
      </c>
      <c r="U180" s="61">
        <f>IF(E180="East", IF(C180="Central",D180*'Connecting shares (%)'!$M$16*(F180+H180+J180)/(F180+H180+J180+L180+N180+P180),0),0)</f>
        <v>0</v>
      </c>
      <c r="V180" s="61">
        <f>IF(E180="East", IF(C180="Decentral",('Connecting shares (%)'!$F$7/100*F180+'Connecting shares (%)'!$G$7/100*H180+'Connecting shares (%)'!$H$7/100*J180)/1000000,0),0)</f>
        <v>0</v>
      </c>
      <c r="W180" s="63">
        <f>IF(E180="East", IF(C180="Decentral",D180*'Connecting shares (%)'!$M$16*(F180+H180+J180)/(F180+H180+J180+L180+N180+P180),0),0)</f>
        <v>0</v>
      </c>
      <c r="X180" s="61">
        <f>IF(E180="East", IF(C180="Central",('Connecting shares (%)'!$F$5/100*L180+'Connecting shares (%)'!$G$5/100*N180+'Connecting shares (%)'!$H$5/100*P180)/1000000,0),0)</f>
        <v>0</v>
      </c>
      <c r="Y180" s="63">
        <f>IF(E180="East", IF(C180="Central",D180*'Connecting shares (%)'!$M$16*(L180+N180+P180)/(F180+H180+J180+L180+N180+P180),0),0)</f>
        <v>0</v>
      </c>
      <c r="Z180" s="1">
        <f>IF(E180="East", IF(C180="Decentral",('Connecting shares (%)'!$F$9/100*L180+'Connecting shares (%)'!$G$9/100*N180+'Connecting shares (%)'!$H$9/100*P180)/1000000,0),0)</f>
        <v>0</v>
      </c>
      <c r="AA180" s="63">
        <f>IF(E180="East", IF(C180="Decentral",D180*'Connecting shares (%)'!$M$16*(L180+N180+P180)/(F180+H180+J180+L180+N180+P180),0),0)</f>
        <v>0</v>
      </c>
      <c r="AB180" s="61">
        <f>IF(E180="West", IF(C180="Central",('Connecting shares (%)'!$F$11/100*F180+'Connecting shares (%)'!$G$11/100*H180+'Connecting shares (%)'!$H$11/100*J180)/1000000,0),0)</f>
        <v>0</v>
      </c>
      <c r="AC180" s="64">
        <f>IF(E180="west", IF(C180="Central",D180*'Connecting shares (%)'!$M$16*(F180+H180+J180)/(F180+H180+J180+L180+N180+P180),0),0)</f>
        <v>0</v>
      </c>
      <c r="AD180" s="61">
        <f>IF(E180="West", IF(C180="Decentral",('Connecting shares (%)'!$F$15/100*F180+'Connecting shares (%)'!$G$15/100*H180+'Connecting shares (%)'!$H$15/100*J180)/1000000,0),0)</f>
        <v>4.7298907799999999</v>
      </c>
      <c r="AE180" s="63">
        <f>IF(E180="west", IF(C180="Decentral",D180*'Connecting shares (%)'!$M$16*(F180+H180+J180)/(F180+H180+J180+L180+N180+P180),0),0)</f>
        <v>26.785714376750104</v>
      </c>
      <c r="AF180" s="61">
        <f>IF(E180="West", IF(C180="Central",('Connecting shares (%)'!$F$13/100*L180+'Connecting shares (%)'!$G$13/100*N180+'Connecting shares (%)'!$H$13/100*P180)/1000000,0),0)</f>
        <v>0</v>
      </c>
      <c r="AG180" s="63">
        <f>IF(E180="west", IF(C180="Central",D180*'Connecting shares (%)'!$M$16*(L180+N180+P180)/(F180+H180+J180+L180+N180+P180),0),0)</f>
        <v>0</v>
      </c>
      <c r="AH180" s="1">
        <f>IF(E180="West", IF(C180="Decentral",('Connecting shares (%)'!$F$17/100*L180+'Connecting shares (%)'!$G$17/100*N180+'Connecting shares (%)'!$H$17/100*P180)/1000000,0),0)</f>
        <v>0.26927774999999998</v>
      </c>
      <c r="AI180" s="63">
        <f>IF(E180="west", IF(C180="Decentral",D180*'Connecting shares (%)'!$M$16*(L180+N180+P180)/(F180+H180+J180+L180+N180+P180),0),0)</f>
        <v>1.5249394193228958</v>
      </c>
      <c r="AK180" s="1">
        <f t="shared" si="16"/>
        <v>0</v>
      </c>
      <c r="AL180" s="1">
        <f t="shared" si="17"/>
        <v>0</v>
      </c>
      <c r="AM180" s="1">
        <f t="shared" si="18"/>
        <v>0</v>
      </c>
      <c r="AN180" s="1">
        <f t="shared" si="19"/>
        <v>0</v>
      </c>
      <c r="AO180" s="1">
        <f t="shared" si="20"/>
        <v>0</v>
      </c>
      <c r="AP180" s="1">
        <f t="shared" si="21"/>
        <v>0</v>
      </c>
      <c r="AQ180" s="1">
        <f t="shared" si="22"/>
        <v>4.9991685299999995</v>
      </c>
      <c r="AR180" s="1">
        <f t="shared" si="23"/>
        <v>28.310653796072998</v>
      </c>
    </row>
    <row r="181" spans="1:44">
      <c r="A181" s="1">
        <v>180</v>
      </c>
      <c r="B181" s="1" t="s">
        <v>108</v>
      </c>
      <c r="C181" s="1" t="s">
        <v>21</v>
      </c>
      <c r="D181" s="1">
        <v>0.68034329451521602</v>
      </c>
      <c r="E181" s="1" t="s">
        <v>24</v>
      </c>
      <c r="F181" s="1">
        <v>130166.769999999</v>
      </c>
      <c r="G181" s="1">
        <v>8</v>
      </c>
      <c r="H181" s="1">
        <v>0</v>
      </c>
      <c r="I181" s="1">
        <v>0</v>
      </c>
      <c r="J181" s="1">
        <v>0</v>
      </c>
      <c r="K181" s="1">
        <v>0</v>
      </c>
      <c r="L181" s="1">
        <v>4688.5699999999897</v>
      </c>
      <c r="M181" s="1">
        <v>1</v>
      </c>
      <c r="N181" s="1">
        <v>0</v>
      </c>
      <c r="O181" s="1">
        <v>0</v>
      </c>
      <c r="P181" s="1">
        <v>0</v>
      </c>
      <c r="Q181" s="1">
        <v>0</v>
      </c>
      <c r="R181" s="1">
        <v>14288.3637109229</v>
      </c>
      <c r="S181" s="1">
        <v>680343.29451521602</v>
      </c>
      <c r="T181" s="61">
        <f>IF(E181="East", IF(C181="Central",('Connecting shares (%)'!$F$3/100*F181+'Connecting shares (%)'!$G$3/100*H181+'Connecting shares (%)'!$H$3/100*J181)/1000000,0),0)</f>
        <v>0</v>
      </c>
      <c r="U181" s="61">
        <f>IF(E181="East", IF(C181="Central",D181*'Connecting shares (%)'!$M$16*(F181+H181+J181)/(F181+H181+J181+L181+N181+P181),0),0)</f>
        <v>0</v>
      </c>
      <c r="V181" s="61">
        <f>IF(E181="East", IF(C181="Decentral",('Connecting shares (%)'!$F$7/100*F181+'Connecting shares (%)'!$G$7/100*H181+'Connecting shares (%)'!$H$7/100*J181)/1000000,0),0)</f>
        <v>0.13016676999999899</v>
      </c>
      <c r="W181" s="63">
        <f>IF(E181="East", IF(C181="Decentral",D181*'Connecting shares (%)'!$M$16*(F181+H181+J181)/(F181+H181+J181+L181+N181+P181),0),0)</f>
        <v>13.133790495534605</v>
      </c>
      <c r="X181" s="61">
        <f>IF(E181="East", IF(C181="Central",('Connecting shares (%)'!$F$5/100*L181+'Connecting shares (%)'!$G$5/100*N181+'Connecting shares (%)'!$H$5/100*P181)/1000000,0),0)</f>
        <v>0</v>
      </c>
      <c r="Y181" s="63">
        <f>IF(E181="East", IF(C181="Central",D181*'Connecting shares (%)'!$M$16*(L181+N181+P181)/(F181+H181+J181+L181+N181+P181),0),0)</f>
        <v>0</v>
      </c>
      <c r="Z181" s="1">
        <f>IF(E181="East", IF(C181="Decentral",('Connecting shares (%)'!$F$9/100*L181+'Connecting shares (%)'!$G$9/100*N181+'Connecting shares (%)'!$H$9/100*P181)/1000000,0),0)</f>
        <v>4.68856999999999E-3</v>
      </c>
      <c r="AA181" s="63">
        <f>IF(E181="East", IF(C181="Decentral",D181*'Connecting shares (%)'!$M$16*(L181+N181+P181)/(F181+H181+J181+L181+N181+P181),0),0)</f>
        <v>0.47307539476971749</v>
      </c>
      <c r="AB181" s="61">
        <f>IF(E181="West", IF(C181="Central",('Connecting shares (%)'!$F$11/100*F181+'Connecting shares (%)'!$G$11/100*H181+'Connecting shares (%)'!$H$11/100*J181)/1000000,0),0)</f>
        <v>0</v>
      </c>
      <c r="AC181" s="64">
        <f>IF(E181="west", IF(C181="Central",D181*'Connecting shares (%)'!$M$16*(F181+H181+J181)/(F181+H181+J181+L181+N181+P181),0),0)</f>
        <v>0</v>
      </c>
      <c r="AD181" s="61">
        <f>IF(E181="West", IF(C181="Decentral",('Connecting shares (%)'!$F$15/100*F181+'Connecting shares (%)'!$G$15/100*H181+'Connecting shares (%)'!$H$15/100*J181)/1000000,0),0)</f>
        <v>0</v>
      </c>
      <c r="AE181" s="63">
        <f>IF(E181="west", IF(C181="Decentral",D181*'Connecting shares (%)'!$M$16*(F181+H181+J181)/(F181+H181+J181+L181+N181+P181),0),0)</f>
        <v>0</v>
      </c>
      <c r="AF181" s="61">
        <f>IF(E181="West", IF(C181="Central",('Connecting shares (%)'!$F$13/100*L181+'Connecting shares (%)'!$G$13/100*N181+'Connecting shares (%)'!$H$13/100*P181)/1000000,0),0)</f>
        <v>0</v>
      </c>
      <c r="AG181" s="63">
        <f>IF(E181="west", IF(C181="Central",D181*'Connecting shares (%)'!$M$16*(L181+N181+P181)/(F181+H181+J181+L181+N181+P181),0),0)</f>
        <v>0</v>
      </c>
      <c r="AH181" s="1">
        <f>IF(E181="West", IF(C181="Decentral",('Connecting shares (%)'!$F$17/100*L181+'Connecting shares (%)'!$G$17/100*N181+'Connecting shares (%)'!$H$17/100*P181)/1000000,0),0)</f>
        <v>0</v>
      </c>
      <c r="AI181" s="63">
        <f>IF(E181="west", IF(C181="Decentral",D181*'Connecting shares (%)'!$M$16*(L181+N181+P181)/(F181+H181+J181+L181+N181+P181),0),0)</f>
        <v>0</v>
      </c>
      <c r="AK181" s="1">
        <f t="shared" si="16"/>
        <v>0</v>
      </c>
      <c r="AL181" s="1">
        <f t="shared" si="17"/>
        <v>0</v>
      </c>
      <c r="AM181" s="1">
        <f t="shared" si="18"/>
        <v>0.13485533999999899</v>
      </c>
      <c r="AN181" s="1">
        <f t="shared" si="19"/>
        <v>13.606865890304322</v>
      </c>
      <c r="AO181" s="1">
        <f t="shared" si="20"/>
        <v>0</v>
      </c>
      <c r="AP181" s="1">
        <f t="shared" si="21"/>
        <v>0</v>
      </c>
      <c r="AQ181" s="1">
        <f t="shared" si="22"/>
        <v>0</v>
      </c>
      <c r="AR181" s="1">
        <f t="shared" si="23"/>
        <v>0</v>
      </c>
    </row>
    <row r="182" spans="1:44">
      <c r="A182" s="1">
        <v>181</v>
      </c>
      <c r="B182" s="1" t="s">
        <v>313</v>
      </c>
      <c r="C182" s="1" t="s">
        <v>21</v>
      </c>
      <c r="D182" s="1">
        <v>0.87378637334033504</v>
      </c>
      <c r="E182" s="1" t="s">
        <v>23</v>
      </c>
      <c r="F182" s="1">
        <v>324541.46000000002</v>
      </c>
      <c r="G182" s="1">
        <v>17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16713.612939019298</v>
      </c>
      <c r="S182" s="1">
        <v>873786.37334033498</v>
      </c>
      <c r="T182" s="61">
        <f>IF(E182="East", IF(C182="Central",('Connecting shares (%)'!$F$3/100*F182+'Connecting shares (%)'!$G$3/100*H182+'Connecting shares (%)'!$H$3/100*J182)/1000000,0),0)</f>
        <v>0</v>
      </c>
      <c r="U182" s="61">
        <f>IF(E182="East", IF(C182="Central",D182*'Connecting shares (%)'!$M$16*(F182+H182+J182)/(F182+H182+J182+L182+N182+P182),0),0)</f>
        <v>0</v>
      </c>
      <c r="V182" s="61">
        <f>IF(E182="East", IF(C182="Decentral",('Connecting shares (%)'!$F$7/100*F182+'Connecting shares (%)'!$G$7/100*H182+'Connecting shares (%)'!$H$7/100*J182)/1000000,0),0)</f>
        <v>0</v>
      </c>
      <c r="W182" s="63">
        <f>IF(E182="East", IF(C182="Decentral",D182*'Connecting shares (%)'!$M$16*(F182+H182+J182)/(F182+H182+J182+L182+N182+P182),0),0)</f>
        <v>0</v>
      </c>
      <c r="X182" s="61">
        <f>IF(E182="East", IF(C182="Central",('Connecting shares (%)'!$F$5/100*L182+'Connecting shares (%)'!$G$5/100*N182+'Connecting shares (%)'!$H$5/100*P182)/1000000,0),0)</f>
        <v>0</v>
      </c>
      <c r="Y182" s="63">
        <f>IF(E182="East", IF(C182="Central",D182*'Connecting shares (%)'!$M$16*(L182+N182+P182)/(F182+H182+J182+L182+N182+P182),0),0)</f>
        <v>0</v>
      </c>
      <c r="Z182" s="1">
        <f>IF(E182="East", IF(C182="Decentral",('Connecting shares (%)'!$F$9/100*L182+'Connecting shares (%)'!$G$9/100*N182+'Connecting shares (%)'!$H$9/100*P182)/1000000,0),0)</f>
        <v>0</v>
      </c>
      <c r="AA182" s="63">
        <f>IF(E182="East", IF(C182="Decentral",D182*'Connecting shares (%)'!$M$16*(L182+N182+P182)/(F182+H182+J182+L182+N182+P182),0),0)</f>
        <v>0</v>
      </c>
      <c r="AB182" s="61">
        <f>IF(E182="West", IF(C182="Central",('Connecting shares (%)'!$F$11/100*F182+'Connecting shares (%)'!$G$11/100*H182+'Connecting shares (%)'!$H$11/100*J182)/1000000,0),0)</f>
        <v>0</v>
      </c>
      <c r="AC182" s="64">
        <f>IF(E182="west", IF(C182="Central",D182*'Connecting shares (%)'!$M$16*(F182+H182+J182)/(F182+H182+J182+L182+N182+P182),0),0)</f>
        <v>0</v>
      </c>
      <c r="AD182" s="61">
        <f>IF(E182="West", IF(C182="Decentral",('Connecting shares (%)'!$F$15/100*F182+'Connecting shares (%)'!$G$15/100*H182+'Connecting shares (%)'!$H$15/100*J182)/1000000,0),0)</f>
        <v>0.32454146</v>
      </c>
      <c r="AE182" s="63">
        <f>IF(E182="west", IF(C182="Decentral",D182*'Connecting shares (%)'!$M$16*(F182+H182+J182)/(F182+H182+J182+L182+N182+P182),0),0)</f>
        <v>17.475727466806703</v>
      </c>
      <c r="AF182" s="61">
        <f>IF(E182="West", IF(C182="Central",('Connecting shares (%)'!$F$13/100*L182+'Connecting shares (%)'!$G$13/100*N182+'Connecting shares (%)'!$H$13/100*P182)/1000000,0),0)</f>
        <v>0</v>
      </c>
      <c r="AG182" s="63">
        <f>IF(E182="west", IF(C182="Central",D182*'Connecting shares (%)'!$M$16*(L182+N182+P182)/(F182+H182+J182+L182+N182+P182),0),0)</f>
        <v>0</v>
      </c>
      <c r="AH182" s="1">
        <f>IF(E182="West", IF(C182="Decentral",('Connecting shares (%)'!$F$17/100*L182+'Connecting shares (%)'!$G$17/100*N182+'Connecting shares (%)'!$H$17/100*P182)/1000000,0),0)</f>
        <v>0</v>
      </c>
      <c r="AI182" s="63">
        <f>IF(E182="west", IF(C182="Decentral",D182*'Connecting shares (%)'!$M$16*(L182+N182+P182)/(F182+H182+J182+L182+N182+P182),0),0)</f>
        <v>0</v>
      </c>
      <c r="AK182" s="1">
        <f t="shared" si="16"/>
        <v>0</v>
      </c>
      <c r="AL182" s="1">
        <f t="shared" si="17"/>
        <v>0</v>
      </c>
      <c r="AM182" s="1">
        <f t="shared" si="18"/>
        <v>0</v>
      </c>
      <c r="AN182" s="1">
        <f t="shared" si="19"/>
        <v>0</v>
      </c>
      <c r="AO182" s="1">
        <f t="shared" si="20"/>
        <v>0</v>
      </c>
      <c r="AP182" s="1">
        <f t="shared" si="21"/>
        <v>0</v>
      </c>
      <c r="AQ182" s="1">
        <f t="shared" si="22"/>
        <v>0.32454146</v>
      </c>
      <c r="AR182" s="1">
        <f t="shared" si="23"/>
        <v>17.475727466806703</v>
      </c>
    </row>
    <row r="183" spans="1:44">
      <c r="A183" s="1">
        <v>182</v>
      </c>
      <c r="B183" s="1" t="s">
        <v>216</v>
      </c>
      <c r="C183" s="1" t="s">
        <v>21</v>
      </c>
      <c r="D183" s="1">
        <v>0.89140310070437101</v>
      </c>
      <c r="E183" s="1" t="s">
        <v>24</v>
      </c>
      <c r="F183" s="1">
        <v>3355967.3</v>
      </c>
      <c r="G183" s="1">
        <v>179</v>
      </c>
      <c r="H183" s="1">
        <v>95907.97</v>
      </c>
      <c r="I183" s="1">
        <v>1</v>
      </c>
      <c r="J183" s="1">
        <v>0</v>
      </c>
      <c r="K183" s="1">
        <v>0</v>
      </c>
      <c r="L183" s="1">
        <v>1730282.64</v>
      </c>
      <c r="M183" s="1">
        <v>172</v>
      </c>
      <c r="N183" s="1">
        <v>2533473.2999999998</v>
      </c>
      <c r="O183" s="1">
        <v>25</v>
      </c>
      <c r="P183" s="1">
        <v>496265.26</v>
      </c>
      <c r="Q183" s="1">
        <v>1</v>
      </c>
      <c r="R183" s="1">
        <v>15965.200357821601</v>
      </c>
      <c r="S183" s="1">
        <v>891403.100704371</v>
      </c>
      <c r="T183" s="61">
        <f>IF(E183="East", IF(C183="Central",('Connecting shares (%)'!$F$3/100*F183+'Connecting shares (%)'!$G$3/100*H183+'Connecting shares (%)'!$H$3/100*J183)/1000000,0),0)</f>
        <v>0</v>
      </c>
      <c r="U183" s="61">
        <f>IF(E183="East", IF(C183="Central",D183*'Connecting shares (%)'!$M$16*(F183+H183+J183)/(F183+H183+J183+L183+N183+P183),0),0)</f>
        <v>0</v>
      </c>
      <c r="V183" s="61">
        <f>IF(E183="East", IF(C183="Decentral",('Connecting shares (%)'!$F$7/100*F183+'Connecting shares (%)'!$G$7/100*H183+'Connecting shares (%)'!$H$7/100*J183)/1000000,0),0)</f>
        <v>3.4518752699999999</v>
      </c>
      <c r="W183" s="63">
        <f>IF(E183="East", IF(C183="Decentral",D183*'Connecting shares (%)'!$M$16*(F183+H183+J183)/(F183+H183+J183+L183+N183+P183),0),0)</f>
        <v>7.4940358300029528</v>
      </c>
      <c r="X183" s="61">
        <f>IF(E183="East", IF(C183="Central",('Connecting shares (%)'!$F$5/100*L183+'Connecting shares (%)'!$G$5/100*N183+'Connecting shares (%)'!$H$5/100*P183)/1000000,0),0)</f>
        <v>0</v>
      </c>
      <c r="Y183" s="63">
        <f>IF(E183="East", IF(C183="Central",D183*'Connecting shares (%)'!$M$16*(L183+N183+P183)/(F183+H183+J183+L183+N183+P183),0),0)</f>
        <v>0</v>
      </c>
      <c r="Z183" s="1">
        <f>IF(E183="East", IF(C183="Decentral",('Connecting shares (%)'!$F$9/100*L183+'Connecting shares (%)'!$G$9/100*N183+'Connecting shares (%)'!$H$9/100*P183)/1000000,0),0)</f>
        <v>4.7600211999999988</v>
      </c>
      <c r="AA183" s="63">
        <f>IF(E183="East", IF(C183="Decentral",D183*'Connecting shares (%)'!$M$16*(L183+N183+P183)/(F183+H183+J183+L183+N183+P183),0),0)</f>
        <v>10.334026184084468</v>
      </c>
      <c r="AB183" s="61">
        <f>IF(E183="West", IF(C183="Central",('Connecting shares (%)'!$F$11/100*F183+'Connecting shares (%)'!$G$11/100*H183+'Connecting shares (%)'!$H$11/100*J183)/1000000,0),0)</f>
        <v>0</v>
      </c>
      <c r="AC183" s="64">
        <f>IF(E183="west", IF(C183="Central",D183*'Connecting shares (%)'!$M$16*(F183+H183+J183)/(F183+H183+J183+L183+N183+P183),0),0)</f>
        <v>0</v>
      </c>
      <c r="AD183" s="61">
        <f>IF(E183="West", IF(C183="Decentral",('Connecting shares (%)'!$F$15/100*F183+'Connecting shares (%)'!$G$15/100*H183+'Connecting shares (%)'!$H$15/100*J183)/1000000,0),0)</f>
        <v>0</v>
      </c>
      <c r="AE183" s="63">
        <f>IF(E183="west", IF(C183="Decentral",D183*'Connecting shares (%)'!$M$16*(F183+H183+J183)/(F183+H183+J183+L183+N183+P183),0),0)</f>
        <v>0</v>
      </c>
      <c r="AF183" s="61">
        <f>IF(E183="West", IF(C183="Central",('Connecting shares (%)'!$F$13/100*L183+'Connecting shares (%)'!$G$13/100*N183+'Connecting shares (%)'!$H$13/100*P183)/1000000,0),0)</f>
        <v>0</v>
      </c>
      <c r="AG183" s="63">
        <f>IF(E183="west", IF(C183="Central",D183*'Connecting shares (%)'!$M$16*(L183+N183+P183)/(F183+H183+J183+L183+N183+P183),0),0)</f>
        <v>0</v>
      </c>
      <c r="AH183" s="1">
        <f>IF(E183="West", IF(C183="Decentral",('Connecting shares (%)'!$F$17/100*L183+'Connecting shares (%)'!$G$17/100*N183+'Connecting shares (%)'!$H$17/100*P183)/1000000,0),0)</f>
        <v>0</v>
      </c>
      <c r="AI183" s="63">
        <f>IF(E183="west", IF(C183="Decentral",D183*'Connecting shares (%)'!$M$16*(L183+N183+P183)/(F183+H183+J183+L183+N183+P183),0),0)</f>
        <v>0</v>
      </c>
      <c r="AK183" s="1">
        <f t="shared" si="16"/>
        <v>0</v>
      </c>
      <c r="AL183" s="1">
        <f t="shared" si="17"/>
        <v>0</v>
      </c>
      <c r="AM183" s="1">
        <f t="shared" si="18"/>
        <v>8.2118964699999992</v>
      </c>
      <c r="AN183" s="1">
        <f t="shared" si="19"/>
        <v>17.828062014087422</v>
      </c>
      <c r="AO183" s="1">
        <f t="shared" si="20"/>
        <v>0</v>
      </c>
      <c r="AP183" s="1">
        <f t="shared" si="21"/>
        <v>0</v>
      </c>
      <c r="AQ183" s="1">
        <f t="shared" si="22"/>
        <v>0</v>
      </c>
      <c r="AR183" s="1">
        <f t="shared" si="23"/>
        <v>0</v>
      </c>
    </row>
    <row r="184" spans="1:44">
      <c r="A184" s="1">
        <v>183</v>
      </c>
      <c r="B184" s="1" t="s">
        <v>308</v>
      </c>
      <c r="C184" s="1" t="s">
        <v>21</v>
      </c>
      <c r="D184" s="1">
        <v>0.65767791574205703</v>
      </c>
      <c r="E184" s="1" t="s">
        <v>23</v>
      </c>
      <c r="F184" s="1">
        <v>332902.33</v>
      </c>
      <c r="G184" s="1">
        <v>24</v>
      </c>
      <c r="H184" s="1">
        <v>0</v>
      </c>
      <c r="I184" s="1">
        <v>0</v>
      </c>
      <c r="J184" s="1">
        <v>0</v>
      </c>
      <c r="K184" s="1">
        <v>0</v>
      </c>
      <c r="L184" s="1">
        <v>33443.47</v>
      </c>
      <c r="M184" s="1">
        <v>1</v>
      </c>
      <c r="N184" s="1">
        <v>0</v>
      </c>
      <c r="O184" s="1">
        <v>0</v>
      </c>
      <c r="P184" s="1">
        <v>0</v>
      </c>
      <c r="Q184" s="1">
        <v>0</v>
      </c>
      <c r="R184" s="1">
        <v>13733.6922906399</v>
      </c>
      <c r="S184" s="1">
        <v>657677.91574205598</v>
      </c>
      <c r="T184" s="61">
        <f>IF(E184="East", IF(C184="Central",('Connecting shares (%)'!$F$3/100*F184+'Connecting shares (%)'!$G$3/100*H184+'Connecting shares (%)'!$H$3/100*J184)/1000000,0),0)</f>
        <v>0</v>
      </c>
      <c r="U184" s="61">
        <f>IF(E184="East", IF(C184="Central",D184*'Connecting shares (%)'!$M$16*(F184+H184+J184)/(F184+H184+J184+L184+N184+P184),0),0)</f>
        <v>0</v>
      </c>
      <c r="V184" s="61">
        <f>IF(E184="East", IF(C184="Decentral",('Connecting shares (%)'!$F$7/100*F184+'Connecting shares (%)'!$G$7/100*H184+'Connecting shares (%)'!$H$7/100*J184)/1000000,0),0)</f>
        <v>0</v>
      </c>
      <c r="W184" s="63">
        <f>IF(E184="East", IF(C184="Decentral",D184*'Connecting shares (%)'!$M$16*(F184+H184+J184)/(F184+H184+J184+L184+N184+P184),0),0)</f>
        <v>0</v>
      </c>
      <c r="X184" s="61">
        <f>IF(E184="East", IF(C184="Central",('Connecting shares (%)'!$F$5/100*L184+'Connecting shares (%)'!$G$5/100*N184+'Connecting shares (%)'!$H$5/100*P184)/1000000,0),0)</f>
        <v>0</v>
      </c>
      <c r="Y184" s="63">
        <f>IF(E184="East", IF(C184="Central",D184*'Connecting shares (%)'!$M$16*(L184+N184+P184)/(F184+H184+J184+L184+N184+P184),0),0)</f>
        <v>0</v>
      </c>
      <c r="Z184" s="1">
        <f>IF(E184="East", IF(C184="Decentral",('Connecting shares (%)'!$F$9/100*L184+'Connecting shares (%)'!$G$9/100*N184+'Connecting shares (%)'!$H$9/100*P184)/1000000,0),0)</f>
        <v>0</v>
      </c>
      <c r="AA184" s="63">
        <f>IF(E184="East", IF(C184="Decentral",D184*'Connecting shares (%)'!$M$16*(L184+N184+P184)/(F184+H184+J184+L184+N184+P184),0),0)</f>
        <v>0</v>
      </c>
      <c r="AB184" s="61">
        <f>IF(E184="West", IF(C184="Central",('Connecting shares (%)'!$F$11/100*F184+'Connecting shares (%)'!$G$11/100*H184+'Connecting shares (%)'!$H$11/100*J184)/1000000,0),0)</f>
        <v>0</v>
      </c>
      <c r="AC184" s="64">
        <f>IF(E184="west", IF(C184="Central",D184*'Connecting shares (%)'!$M$16*(F184+H184+J184)/(F184+H184+J184+L184+N184+P184),0),0)</f>
        <v>0</v>
      </c>
      <c r="AD184" s="61">
        <f>IF(E184="West", IF(C184="Decentral",('Connecting shares (%)'!$F$15/100*F184+'Connecting shares (%)'!$G$15/100*H184+'Connecting shares (%)'!$H$15/100*J184)/1000000,0),0)</f>
        <v>0.33290233000000002</v>
      </c>
      <c r="AE184" s="63">
        <f>IF(E184="west", IF(C184="Decentral",D184*'Connecting shares (%)'!$M$16*(F184+H184+J184)/(F184+H184+J184+L184+N184+P184),0),0)</f>
        <v>11.95277852455655</v>
      </c>
      <c r="AF184" s="61">
        <f>IF(E184="West", IF(C184="Central",('Connecting shares (%)'!$F$13/100*L184+'Connecting shares (%)'!$G$13/100*N184+'Connecting shares (%)'!$H$13/100*P184)/1000000,0),0)</f>
        <v>0</v>
      </c>
      <c r="AG184" s="63">
        <f>IF(E184="west", IF(C184="Central",D184*'Connecting shares (%)'!$M$16*(L184+N184+P184)/(F184+H184+J184+L184+N184+P184),0),0)</f>
        <v>0</v>
      </c>
      <c r="AH184" s="1">
        <f>IF(E184="West", IF(C184="Decentral",('Connecting shares (%)'!$F$17/100*L184+'Connecting shares (%)'!$G$17/100*N184+'Connecting shares (%)'!$H$17/100*P184)/1000000,0),0)</f>
        <v>3.3443470000000003E-2</v>
      </c>
      <c r="AI184" s="63">
        <f>IF(E184="west", IF(C184="Decentral",D184*'Connecting shares (%)'!$M$16*(L184+N184+P184)/(F184+H184+J184+L184+N184+P184),0),0)</f>
        <v>1.2007797902845894</v>
      </c>
      <c r="AK184" s="1">
        <f t="shared" si="16"/>
        <v>0</v>
      </c>
      <c r="AL184" s="1">
        <f t="shared" si="17"/>
        <v>0</v>
      </c>
      <c r="AM184" s="1">
        <f t="shared" si="18"/>
        <v>0</v>
      </c>
      <c r="AN184" s="1">
        <f t="shared" si="19"/>
        <v>0</v>
      </c>
      <c r="AO184" s="1">
        <f t="shared" si="20"/>
        <v>0</v>
      </c>
      <c r="AP184" s="1">
        <f t="shared" si="21"/>
        <v>0</v>
      </c>
      <c r="AQ184" s="1">
        <f t="shared" si="22"/>
        <v>0.36634580000000005</v>
      </c>
      <c r="AR184" s="1">
        <f t="shared" si="23"/>
        <v>13.153558314841138</v>
      </c>
    </row>
    <row r="185" spans="1:44">
      <c r="A185" s="1">
        <v>184</v>
      </c>
      <c r="B185" s="1" t="s">
        <v>508</v>
      </c>
      <c r="C185" s="1" t="s">
        <v>21</v>
      </c>
      <c r="D185" s="1">
        <v>1.9653040199501399</v>
      </c>
      <c r="E185" s="1" t="s">
        <v>23</v>
      </c>
      <c r="F185" s="1">
        <v>13287326.2399999</v>
      </c>
      <c r="G185" s="1">
        <v>837</v>
      </c>
      <c r="H185" s="1">
        <v>293492.23</v>
      </c>
      <c r="I185" s="1">
        <v>5</v>
      </c>
      <c r="J185" s="1">
        <v>0</v>
      </c>
      <c r="K185" s="1">
        <v>0</v>
      </c>
      <c r="L185" s="1">
        <v>1263268.00999999</v>
      </c>
      <c r="M185" s="1">
        <v>278</v>
      </c>
      <c r="N185" s="1">
        <v>143263.049999999</v>
      </c>
      <c r="O185" s="1">
        <v>2</v>
      </c>
      <c r="P185" s="1">
        <v>0</v>
      </c>
      <c r="Q185" s="1">
        <v>0</v>
      </c>
      <c r="R185" s="1">
        <v>18024.489471046902</v>
      </c>
      <c r="S185" s="1">
        <v>1965304.01995014</v>
      </c>
      <c r="T185" s="61">
        <f>IF(E185="East", IF(C185="Central",('Connecting shares (%)'!$F$3/100*F185+'Connecting shares (%)'!$G$3/100*H185+'Connecting shares (%)'!$H$3/100*J185)/1000000,0),0)</f>
        <v>0</v>
      </c>
      <c r="U185" s="61">
        <f>IF(E185="East", IF(C185="Central",D185*'Connecting shares (%)'!$M$16*(F185+H185+J185)/(F185+H185+J185+L185+N185+P185),0),0)</f>
        <v>0</v>
      </c>
      <c r="V185" s="61">
        <f>IF(E185="East", IF(C185="Decentral",('Connecting shares (%)'!$F$7/100*F185+'Connecting shares (%)'!$G$7/100*H185+'Connecting shares (%)'!$H$7/100*J185)/1000000,0),0)</f>
        <v>0</v>
      </c>
      <c r="W185" s="63">
        <f>IF(E185="East", IF(C185="Decentral",D185*'Connecting shares (%)'!$M$16*(F185+H185+J185)/(F185+H185+J185+L185+N185+P185),0),0)</f>
        <v>0</v>
      </c>
      <c r="X185" s="61">
        <f>IF(E185="East", IF(C185="Central",('Connecting shares (%)'!$F$5/100*L185+'Connecting shares (%)'!$G$5/100*N185+'Connecting shares (%)'!$H$5/100*P185)/1000000,0),0)</f>
        <v>0</v>
      </c>
      <c r="Y185" s="63">
        <f>IF(E185="East", IF(C185="Central",D185*'Connecting shares (%)'!$M$16*(L185+N185+P185)/(F185+H185+J185+L185+N185+P185),0),0)</f>
        <v>0</v>
      </c>
      <c r="Z185" s="1">
        <f>IF(E185="East", IF(C185="Decentral",('Connecting shares (%)'!$F$9/100*L185+'Connecting shares (%)'!$G$9/100*N185+'Connecting shares (%)'!$H$9/100*P185)/1000000,0),0)</f>
        <v>0</v>
      </c>
      <c r="AA185" s="63">
        <f>IF(E185="East", IF(C185="Decentral",D185*'Connecting shares (%)'!$M$16*(L185+N185+P185)/(F185+H185+J185+L185+N185+P185),0),0)</f>
        <v>0</v>
      </c>
      <c r="AB185" s="61">
        <f>IF(E185="West", IF(C185="Central",('Connecting shares (%)'!$F$11/100*F185+'Connecting shares (%)'!$G$11/100*H185+'Connecting shares (%)'!$H$11/100*J185)/1000000,0),0)</f>
        <v>0</v>
      </c>
      <c r="AC185" s="64">
        <f>IF(E185="west", IF(C185="Central",D185*'Connecting shares (%)'!$M$16*(F185+H185+J185)/(F185+H185+J185+L185+N185+P185),0),0)</f>
        <v>0</v>
      </c>
      <c r="AD185" s="61">
        <f>IF(E185="West", IF(C185="Decentral",('Connecting shares (%)'!$F$15/100*F185+'Connecting shares (%)'!$G$15/100*H185+'Connecting shares (%)'!$H$15/100*J185)/1000000,0),0)</f>
        <v>13.580818469999899</v>
      </c>
      <c r="AE185" s="63">
        <f>IF(E185="west", IF(C185="Decentral",D185*'Connecting shares (%)'!$M$16*(F185+H185+J185)/(F185+H185+J185+L185+N185+P185),0),0)</f>
        <v>35.617287873186882</v>
      </c>
      <c r="AF185" s="61">
        <f>IF(E185="West", IF(C185="Central",('Connecting shares (%)'!$F$13/100*L185+'Connecting shares (%)'!$G$13/100*N185+'Connecting shares (%)'!$H$13/100*P185)/1000000,0),0)</f>
        <v>0</v>
      </c>
      <c r="AG185" s="63">
        <f>IF(E185="west", IF(C185="Central",D185*'Connecting shares (%)'!$M$16*(L185+N185+P185)/(F185+H185+J185+L185+N185+P185),0),0)</f>
        <v>0</v>
      </c>
      <c r="AH185" s="1">
        <f>IF(E185="West", IF(C185="Decentral",('Connecting shares (%)'!$F$17/100*L185+'Connecting shares (%)'!$G$17/100*N185+'Connecting shares (%)'!$H$17/100*P185)/1000000,0),0)</f>
        <v>1.406531059999989</v>
      </c>
      <c r="AI185" s="63">
        <f>IF(E185="west", IF(C185="Decentral",D185*'Connecting shares (%)'!$M$16*(L185+N185+P185)/(F185+H185+J185+L185+N185+P185),0),0)</f>
        <v>3.6887925258159102</v>
      </c>
      <c r="AK185" s="1">
        <f t="shared" si="16"/>
        <v>0</v>
      </c>
      <c r="AL185" s="1">
        <f t="shared" si="17"/>
        <v>0</v>
      </c>
      <c r="AM185" s="1">
        <f t="shared" si="18"/>
        <v>0</v>
      </c>
      <c r="AN185" s="1">
        <f t="shared" si="19"/>
        <v>0</v>
      </c>
      <c r="AO185" s="1">
        <f t="shared" si="20"/>
        <v>0</v>
      </c>
      <c r="AP185" s="1">
        <f t="shared" si="21"/>
        <v>0</v>
      </c>
      <c r="AQ185" s="1">
        <f t="shared" si="22"/>
        <v>14.987349529999888</v>
      </c>
      <c r="AR185" s="1">
        <f t="shared" si="23"/>
        <v>39.306080399002795</v>
      </c>
    </row>
    <row r="186" spans="1:44">
      <c r="A186" s="1">
        <v>185</v>
      </c>
      <c r="B186" s="1" t="s">
        <v>104</v>
      </c>
      <c r="C186" s="1" t="s">
        <v>21</v>
      </c>
      <c r="D186" s="1">
        <v>0.72823958810036504</v>
      </c>
      <c r="E186" s="1" t="s">
        <v>24</v>
      </c>
      <c r="F186" s="1">
        <v>4111419.14</v>
      </c>
      <c r="G186" s="1">
        <v>256</v>
      </c>
      <c r="H186" s="1">
        <v>166456.85999999999</v>
      </c>
      <c r="I186" s="1">
        <v>3</v>
      </c>
      <c r="J186" s="1">
        <v>0</v>
      </c>
      <c r="K186" s="1">
        <v>0</v>
      </c>
      <c r="L186" s="1">
        <v>288283.71000000002</v>
      </c>
      <c r="M186" s="1">
        <v>16</v>
      </c>
      <c r="N186" s="1">
        <v>65209.449999999903</v>
      </c>
      <c r="O186" s="1">
        <v>1</v>
      </c>
      <c r="P186" s="1">
        <v>0</v>
      </c>
      <c r="Q186" s="1">
        <v>0</v>
      </c>
      <c r="R186" s="1">
        <v>20044.040536419401</v>
      </c>
      <c r="S186" s="1">
        <v>728239.58810036397</v>
      </c>
      <c r="T186" s="61">
        <f>IF(E186="East", IF(C186="Central",('Connecting shares (%)'!$F$3/100*F186+'Connecting shares (%)'!$G$3/100*H186+'Connecting shares (%)'!$H$3/100*J186)/1000000,0),0)</f>
        <v>0</v>
      </c>
      <c r="U186" s="61">
        <f>IF(E186="East", IF(C186="Central",D186*'Connecting shares (%)'!$M$16*(F186+H186+J186)/(F186+H186+J186+L186+N186+P186),0),0)</f>
        <v>0</v>
      </c>
      <c r="V186" s="61">
        <f>IF(E186="East", IF(C186="Decentral",('Connecting shares (%)'!$F$7/100*F186+'Connecting shares (%)'!$G$7/100*H186+'Connecting shares (%)'!$H$7/100*J186)/1000000,0),0)</f>
        <v>4.277876</v>
      </c>
      <c r="W186" s="63">
        <f>IF(E186="East", IF(C186="Decentral",D186*'Connecting shares (%)'!$M$16*(F186+H186+J186)/(F186+H186+J186+L186+N186+P186),0),0)</f>
        <v>13.453121738127379</v>
      </c>
      <c r="X186" s="61">
        <f>IF(E186="East", IF(C186="Central",('Connecting shares (%)'!$F$5/100*L186+'Connecting shares (%)'!$G$5/100*N186+'Connecting shares (%)'!$H$5/100*P186)/1000000,0),0)</f>
        <v>0</v>
      </c>
      <c r="Y186" s="63">
        <f>IF(E186="East", IF(C186="Central",D186*'Connecting shares (%)'!$M$16*(L186+N186+P186)/(F186+H186+J186+L186+N186+P186),0),0)</f>
        <v>0</v>
      </c>
      <c r="Z186" s="1">
        <f>IF(E186="East", IF(C186="Decentral",('Connecting shares (%)'!$F$9/100*L186+'Connecting shares (%)'!$G$9/100*N186+'Connecting shares (%)'!$H$9/100*P186)/1000000,0),0)</f>
        <v>0.35349315999999992</v>
      </c>
      <c r="AA186" s="63">
        <f>IF(E186="East", IF(C186="Decentral",D186*'Connecting shares (%)'!$M$16*(L186+N186+P186)/(F186+H186+J186+L186+N186+P186),0),0)</f>
        <v>1.1116700238799206</v>
      </c>
      <c r="AB186" s="61">
        <f>IF(E186="West", IF(C186="Central",('Connecting shares (%)'!$F$11/100*F186+'Connecting shares (%)'!$G$11/100*H186+'Connecting shares (%)'!$H$11/100*J186)/1000000,0),0)</f>
        <v>0</v>
      </c>
      <c r="AC186" s="64">
        <f>IF(E186="west", IF(C186="Central",D186*'Connecting shares (%)'!$M$16*(F186+H186+J186)/(F186+H186+J186+L186+N186+P186),0),0)</f>
        <v>0</v>
      </c>
      <c r="AD186" s="61">
        <f>IF(E186="West", IF(C186="Decentral",('Connecting shares (%)'!$F$15/100*F186+'Connecting shares (%)'!$G$15/100*H186+'Connecting shares (%)'!$H$15/100*J186)/1000000,0),0)</f>
        <v>0</v>
      </c>
      <c r="AE186" s="63">
        <f>IF(E186="west", IF(C186="Decentral",D186*'Connecting shares (%)'!$M$16*(F186+H186+J186)/(F186+H186+J186+L186+N186+P186),0),0)</f>
        <v>0</v>
      </c>
      <c r="AF186" s="61">
        <f>IF(E186="West", IF(C186="Central",('Connecting shares (%)'!$F$13/100*L186+'Connecting shares (%)'!$G$13/100*N186+'Connecting shares (%)'!$H$13/100*P186)/1000000,0),0)</f>
        <v>0</v>
      </c>
      <c r="AG186" s="63">
        <f>IF(E186="west", IF(C186="Central",D186*'Connecting shares (%)'!$M$16*(L186+N186+P186)/(F186+H186+J186+L186+N186+P186),0),0)</f>
        <v>0</v>
      </c>
      <c r="AH186" s="1">
        <f>IF(E186="West", IF(C186="Decentral",('Connecting shares (%)'!$F$17/100*L186+'Connecting shares (%)'!$G$17/100*N186+'Connecting shares (%)'!$H$17/100*P186)/1000000,0),0)</f>
        <v>0</v>
      </c>
      <c r="AI186" s="63">
        <f>IF(E186="west", IF(C186="Decentral",D186*'Connecting shares (%)'!$M$16*(L186+N186+P186)/(F186+H186+J186+L186+N186+P186),0),0)</f>
        <v>0</v>
      </c>
      <c r="AK186" s="1">
        <f t="shared" si="16"/>
        <v>0</v>
      </c>
      <c r="AL186" s="1">
        <f t="shared" si="17"/>
        <v>0</v>
      </c>
      <c r="AM186" s="1">
        <f t="shared" si="18"/>
        <v>4.6313691600000002</v>
      </c>
      <c r="AN186" s="1">
        <f t="shared" si="19"/>
        <v>14.5647917620073</v>
      </c>
      <c r="AO186" s="1">
        <f t="shared" si="20"/>
        <v>0</v>
      </c>
      <c r="AP186" s="1">
        <f t="shared" si="21"/>
        <v>0</v>
      </c>
      <c r="AQ186" s="1">
        <f t="shared" si="22"/>
        <v>0</v>
      </c>
      <c r="AR186" s="1">
        <f t="shared" si="23"/>
        <v>0</v>
      </c>
    </row>
    <row r="187" spans="1:44">
      <c r="A187" s="1">
        <v>186</v>
      </c>
      <c r="B187" s="1" t="s">
        <v>521</v>
      </c>
      <c r="C187" s="1" t="s">
        <v>21</v>
      </c>
      <c r="D187" s="1">
        <v>1.0697104299565801</v>
      </c>
      <c r="E187" s="1" t="s">
        <v>23</v>
      </c>
      <c r="F187" s="1">
        <v>2839719.4499999899</v>
      </c>
      <c r="G187" s="1">
        <v>182</v>
      </c>
      <c r="H187" s="1">
        <v>0</v>
      </c>
      <c r="I187" s="1">
        <v>0</v>
      </c>
      <c r="J187" s="1">
        <v>0</v>
      </c>
      <c r="K187" s="1">
        <v>0</v>
      </c>
      <c r="L187" s="1">
        <v>13000.78</v>
      </c>
      <c r="M187" s="1">
        <v>1</v>
      </c>
      <c r="N187" s="1">
        <v>0</v>
      </c>
      <c r="O187" s="1">
        <v>0</v>
      </c>
      <c r="P187" s="1">
        <v>0</v>
      </c>
      <c r="Q187" s="1">
        <v>0</v>
      </c>
      <c r="R187" s="1">
        <v>18768.560204396599</v>
      </c>
      <c r="S187" s="1">
        <v>1069710.42995658</v>
      </c>
      <c r="T187" s="61">
        <f>IF(E187="East", IF(C187="Central",('Connecting shares (%)'!$F$3/100*F187+'Connecting shares (%)'!$G$3/100*H187+'Connecting shares (%)'!$H$3/100*J187)/1000000,0),0)</f>
        <v>0</v>
      </c>
      <c r="U187" s="61">
        <f>IF(E187="East", IF(C187="Central",D187*'Connecting shares (%)'!$M$16*(F187+H187+J187)/(F187+H187+J187+L187+N187+P187),0),0)</f>
        <v>0</v>
      </c>
      <c r="V187" s="61">
        <f>IF(E187="East", IF(C187="Decentral",('Connecting shares (%)'!$F$7/100*F187+'Connecting shares (%)'!$G$7/100*H187+'Connecting shares (%)'!$H$7/100*J187)/1000000,0),0)</f>
        <v>0</v>
      </c>
      <c r="W187" s="63">
        <f>IF(E187="East", IF(C187="Decentral",D187*'Connecting shares (%)'!$M$16*(F187+H187+J187)/(F187+H187+J187+L187+N187+P187),0),0)</f>
        <v>0</v>
      </c>
      <c r="X187" s="61">
        <f>IF(E187="East", IF(C187="Central",('Connecting shares (%)'!$F$5/100*L187+'Connecting shares (%)'!$G$5/100*N187+'Connecting shares (%)'!$H$5/100*P187)/1000000,0),0)</f>
        <v>0</v>
      </c>
      <c r="Y187" s="63">
        <f>IF(E187="East", IF(C187="Central",D187*'Connecting shares (%)'!$M$16*(L187+N187+P187)/(F187+H187+J187+L187+N187+P187),0),0)</f>
        <v>0</v>
      </c>
      <c r="Z187" s="1">
        <f>IF(E187="East", IF(C187="Decentral",('Connecting shares (%)'!$F$9/100*L187+'Connecting shares (%)'!$G$9/100*N187+'Connecting shares (%)'!$H$9/100*P187)/1000000,0),0)</f>
        <v>0</v>
      </c>
      <c r="AA187" s="63">
        <f>IF(E187="East", IF(C187="Decentral",D187*'Connecting shares (%)'!$M$16*(L187+N187+P187)/(F187+H187+J187+L187+N187+P187),0),0)</f>
        <v>0</v>
      </c>
      <c r="AB187" s="61">
        <f>IF(E187="West", IF(C187="Central",('Connecting shares (%)'!$F$11/100*F187+'Connecting shares (%)'!$G$11/100*H187+'Connecting shares (%)'!$H$11/100*J187)/1000000,0),0)</f>
        <v>0</v>
      </c>
      <c r="AC187" s="64">
        <f>IF(E187="west", IF(C187="Central",D187*'Connecting shares (%)'!$M$16*(F187+H187+J187)/(F187+H187+J187+L187+N187+P187),0),0)</f>
        <v>0</v>
      </c>
      <c r="AD187" s="61">
        <f>IF(E187="West", IF(C187="Decentral",('Connecting shares (%)'!$F$15/100*F187+'Connecting shares (%)'!$G$15/100*H187+'Connecting shares (%)'!$H$15/100*J187)/1000000,0),0)</f>
        <v>2.8397194499999898</v>
      </c>
      <c r="AE187" s="63">
        <f>IF(E187="west", IF(C187="Decentral",D187*'Connecting shares (%)'!$M$16*(F187+H187+J187)/(F187+H187+J187+L187+N187+P187),0),0)</f>
        <v>21.296708186596785</v>
      </c>
      <c r="AF187" s="61">
        <f>IF(E187="West", IF(C187="Central",('Connecting shares (%)'!$F$13/100*L187+'Connecting shares (%)'!$G$13/100*N187+'Connecting shares (%)'!$H$13/100*P187)/1000000,0),0)</f>
        <v>0</v>
      </c>
      <c r="AG187" s="63">
        <f>IF(E187="west", IF(C187="Central",D187*'Connecting shares (%)'!$M$16*(L187+N187+P187)/(F187+H187+J187+L187+N187+P187),0),0)</f>
        <v>0</v>
      </c>
      <c r="AH187" s="1">
        <f>IF(E187="West", IF(C187="Decentral",('Connecting shares (%)'!$F$17/100*L187+'Connecting shares (%)'!$G$17/100*N187+'Connecting shares (%)'!$H$17/100*P187)/1000000,0),0)</f>
        <v>1.300078E-2</v>
      </c>
      <c r="AI187" s="63">
        <f>IF(E187="west", IF(C187="Decentral",D187*'Connecting shares (%)'!$M$16*(L187+N187+P187)/(F187+H187+J187+L187+N187+P187),0),0)</f>
        <v>9.7500412534817393E-2</v>
      </c>
      <c r="AK187" s="1">
        <f t="shared" si="16"/>
        <v>0</v>
      </c>
      <c r="AL187" s="1">
        <f t="shared" si="17"/>
        <v>0</v>
      </c>
      <c r="AM187" s="1">
        <f t="shared" si="18"/>
        <v>0</v>
      </c>
      <c r="AN187" s="1">
        <f t="shared" si="19"/>
        <v>0</v>
      </c>
      <c r="AO187" s="1">
        <f t="shared" si="20"/>
        <v>0</v>
      </c>
      <c r="AP187" s="1">
        <f t="shared" si="21"/>
        <v>0</v>
      </c>
      <c r="AQ187" s="1">
        <f t="shared" si="22"/>
        <v>2.8527202299999899</v>
      </c>
      <c r="AR187" s="1">
        <f t="shared" si="23"/>
        <v>21.394208599131602</v>
      </c>
    </row>
    <row r="188" spans="1:44">
      <c r="A188" s="1">
        <v>187</v>
      </c>
      <c r="B188" s="1" t="s">
        <v>768</v>
      </c>
      <c r="C188" s="1" t="s">
        <v>22</v>
      </c>
      <c r="D188" s="1">
        <v>0.330804403058716</v>
      </c>
      <c r="E188" s="1" t="s">
        <v>23</v>
      </c>
      <c r="F188" s="1">
        <v>319294.12</v>
      </c>
      <c r="G188" s="1">
        <v>19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15343.490533056</v>
      </c>
      <c r="S188" s="1">
        <v>330804.40305871598</v>
      </c>
      <c r="T188" s="61">
        <f>IF(E188="East", IF(C188="Central",('Connecting shares (%)'!$F$3/100*F188+'Connecting shares (%)'!$G$3/100*H188+'Connecting shares (%)'!$H$3/100*J188)/1000000,0),0)</f>
        <v>0</v>
      </c>
      <c r="U188" s="61">
        <f>IF(E188="East", IF(C188="Central",D188*'Connecting shares (%)'!$M$16*(F188+H188+J188)/(F188+H188+J188+L188+N188+P188),0),0)</f>
        <v>0</v>
      </c>
      <c r="V188" s="61">
        <f>IF(E188="East", IF(C188="Decentral",('Connecting shares (%)'!$F$7/100*F188+'Connecting shares (%)'!$G$7/100*H188+'Connecting shares (%)'!$H$7/100*J188)/1000000,0),0)</f>
        <v>0</v>
      </c>
      <c r="W188" s="63">
        <f>IF(E188="East", IF(C188="Decentral",D188*'Connecting shares (%)'!$M$16*(F188+H188+J188)/(F188+H188+J188+L188+N188+P188),0),0)</f>
        <v>0</v>
      </c>
      <c r="X188" s="61">
        <f>IF(E188="East", IF(C188="Central",('Connecting shares (%)'!$F$5/100*L188+'Connecting shares (%)'!$G$5/100*N188+'Connecting shares (%)'!$H$5/100*P188)/1000000,0),0)</f>
        <v>0</v>
      </c>
      <c r="Y188" s="63">
        <f>IF(E188="East", IF(C188="Central",D188*'Connecting shares (%)'!$M$16*(L188+N188+P188)/(F188+H188+J188+L188+N188+P188),0),0)</f>
        <v>0</v>
      </c>
      <c r="Z188" s="1">
        <f>IF(E188="East", IF(C188="Decentral",('Connecting shares (%)'!$F$9/100*L188+'Connecting shares (%)'!$G$9/100*N188+'Connecting shares (%)'!$H$9/100*P188)/1000000,0),0)</f>
        <v>0</v>
      </c>
      <c r="AA188" s="63">
        <f>IF(E188="East", IF(C188="Decentral",D188*'Connecting shares (%)'!$M$16*(L188+N188+P188)/(F188+H188+J188+L188+N188+P188),0),0)</f>
        <v>0</v>
      </c>
      <c r="AB188" s="61">
        <f>IF(E188="West", IF(C188="Central",('Connecting shares (%)'!$F$11/100*F188+'Connecting shares (%)'!$G$11/100*H188+'Connecting shares (%)'!$H$11/100*J188)/1000000,0),0)</f>
        <v>0.31929412000000001</v>
      </c>
      <c r="AC188" s="64">
        <f>IF(E188="west", IF(C188="Central",D188*'Connecting shares (%)'!$M$16*(F188+H188+J188)/(F188+H188+J188+L188+N188+P188),0),0)</f>
        <v>6.6160880611743202</v>
      </c>
      <c r="AD188" s="61">
        <f>IF(E188="West", IF(C188="Decentral",('Connecting shares (%)'!$F$15/100*F188+'Connecting shares (%)'!$G$15/100*H188+'Connecting shares (%)'!$H$15/100*J188)/1000000,0),0)</f>
        <v>0</v>
      </c>
      <c r="AE188" s="63">
        <f>IF(E188="west", IF(C188="Decentral",D188*'Connecting shares (%)'!$M$16*(F188+H188+J188)/(F188+H188+J188+L188+N188+P188),0),0)</f>
        <v>0</v>
      </c>
      <c r="AF188" s="61">
        <f>IF(E188="West", IF(C188="Central",('Connecting shares (%)'!$F$13/100*L188+'Connecting shares (%)'!$G$13/100*N188+'Connecting shares (%)'!$H$13/100*P188)/1000000,0),0)</f>
        <v>0</v>
      </c>
      <c r="AG188" s="63">
        <f>IF(E188="west", IF(C188="Central",D188*'Connecting shares (%)'!$M$16*(L188+N188+P188)/(F188+H188+J188+L188+N188+P188),0),0)</f>
        <v>0</v>
      </c>
      <c r="AH188" s="1">
        <f>IF(E188="West", IF(C188="Decentral",('Connecting shares (%)'!$F$17/100*L188+'Connecting shares (%)'!$G$17/100*N188+'Connecting shares (%)'!$H$17/100*P188)/1000000,0),0)</f>
        <v>0</v>
      </c>
      <c r="AI188" s="63">
        <f>IF(E188="west", IF(C188="Decentral",D188*'Connecting shares (%)'!$M$16*(L188+N188+P188)/(F188+H188+J188+L188+N188+P188),0),0)</f>
        <v>0</v>
      </c>
      <c r="AK188" s="1">
        <f t="shared" si="16"/>
        <v>0</v>
      </c>
      <c r="AL188" s="1">
        <f t="shared" si="17"/>
        <v>0</v>
      </c>
      <c r="AM188" s="1">
        <f t="shared" si="18"/>
        <v>0</v>
      </c>
      <c r="AN188" s="1">
        <f t="shared" si="19"/>
        <v>0</v>
      </c>
      <c r="AO188" s="1">
        <f t="shared" si="20"/>
        <v>0.31929412000000001</v>
      </c>
      <c r="AP188" s="1">
        <f t="shared" si="21"/>
        <v>6.6160880611743202</v>
      </c>
      <c r="AQ188" s="1">
        <f t="shared" si="22"/>
        <v>0</v>
      </c>
      <c r="AR188" s="1">
        <f t="shared" si="23"/>
        <v>0</v>
      </c>
    </row>
    <row r="189" spans="1:44">
      <c r="A189" s="1">
        <v>188</v>
      </c>
      <c r="B189" s="1" t="s">
        <v>234</v>
      </c>
      <c r="C189" s="1" t="s">
        <v>21</v>
      </c>
      <c r="D189" s="1">
        <v>2.35370851973587</v>
      </c>
      <c r="E189" s="1" t="s">
        <v>23</v>
      </c>
      <c r="F189" s="1">
        <v>151552.389999999</v>
      </c>
      <c r="G189" s="1">
        <v>11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15325.8694209901</v>
      </c>
      <c r="S189" s="1">
        <v>2353708.51973587</v>
      </c>
      <c r="T189" s="61">
        <f>IF(E189="East", IF(C189="Central",('Connecting shares (%)'!$F$3/100*F189+'Connecting shares (%)'!$G$3/100*H189+'Connecting shares (%)'!$H$3/100*J189)/1000000,0),0)</f>
        <v>0</v>
      </c>
      <c r="U189" s="61">
        <f>IF(E189="East", IF(C189="Central",D189*'Connecting shares (%)'!$M$16*(F189+H189+J189)/(F189+H189+J189+L189+N189+P189),0),0)</f>
        <v>0</v>
      </c>
      <c r="V189" s="61">
        <f>IF(E189="East", IF(C189="Decentral",('Connecting shares (%)'!$F$7/100*F189+'Connecting shares (%)'!$G$7/100*H189+'Connecting shares (%)'!$H$7/100*J189)/1000000,0),0)</f>
        <v>0</v>
      </c>
      <c r="W189" s="63">
        <f>IF(E189="East", IF(C189="Decentral",D189*'Connecting shares (%)'!$M$16*(F189+H189+J189)/(F189+H189+J189+L189+N189+P189),0),0)</f>
        <v>0</v>
      </c>
      <c r="X189" s="61">
        <f>IF(E189="East", IF(C189="Central",('Connecting shares (%)'!$F$5/100*L189+'Connecting shares (%)'!$G$5/100*N189+'Connecting shares (%)'!$H$5/100*P189)/1000000,0),0)</f>
        <v>0</v>
      </c>
      <c r="Y189" s="63">
        <f>IF(E189="East", IF(C189="Central",D189*'Connecting shares (%)'!$M$16*(L189+N189+P189)/(F189+H189+J189+L189+N189+P189),0),0)</f>
        <v>0</v>
      </c>
      <c r="Z189" s="1">
        <f>IF(E189="East", IF(C189="Decentral",('Connecting shares (%)'!$F$9/100*L189+'Connecting shares (%)'!$G$9/100*N189+'Connecting shares (%)'!$H$9/100*P189)/1000000,0),0)</f>
        <v>0</v>
      </c>
      <c r="AA189" s="63">
        <f>IF(E189="East", IF(C189="Decentral",D189*'Connecting shares (%)'!$M$16*(L189+N189+P189)/(F189+H189+J189+L189+N189+P189),0),0)</f>
        <v>0</v>
      </c>
      <c r="AB189" s="61">
        <f>IF(E189="West", IF(C189="Central",('Connecting shares (%)'!$F$11/100*F189+'Connecting shares (%)'!$G$11/100*H189+'Connecting shares (%)'!$H$11/100*J189)/1000000,0),0)</f>
        <v>0</v>
      </c>
      <c r="AC189" s="64">
        <f>IF(E189="west", IF(C189="Central",D189*'Connecting shares (%)'!$M$16*(F189+H189+J189)/(F189+H189+J189+L189+N189+P189),0),0)</f>
        <v>0</v>
      </c>
      <c r="AD189" s="61">
        <f>IF(E189="West", IF(C189="Decentral",('Connecting shares (%)'!$F$15/100*F189+'Connecting shares (%)'!$G$15/100*H189+'Connecting shares (%)'!$H$15/100*J189)/1000000,0),0)</f>
        <v>0.15155238999999898</v>
      </c>
      <c r="AE189" s="63">
        <f>IF(E189="west", IF(C189="Decentral",D189*'Connecting shares (%)'!$M$16*(F189+H189+J189)/(F189+H189+J189+L189+N189+P189),0),0)</f>
        <v>47.074170394717399</v>
      </c>
      <c r="AF189" s="61">
        <f>IF(E189="West", IF(C189="Central",('Connecting shares (%)'!$F$13/100*L189+'Connecting shares (%)'!$G$13/100*N189+'Connecting shares (%)'!$H$13/100*P189)/1000000,0),0)</f>
        <v>0</v>
      </c>
      <c r="AG189" s="63">
        <f>IF(E189="west", IF(C189="Central",D189*'Connecting shares (%)'!$M$16*(L189+N189+P189)/(F189+H189+J189+L189+N189+P189),0),0)</f>
        <v>0</v>
      </c>
      <c r="AH189" s="1">
        <f>IF(E189="West", IF(C189="Decentral",('Connecting shares (%)'!$F$17/100*L189+'Connecting shares (%)'!$G$17/100*N189+'Connecting shares (%)'!$H$17/100*P189)/1000000,0),0)</f>
        <v>0</v>
      </c>
      <c r="AI189" s="63">
        <f>IF(E189="west", IF(C189="Decentral",D189*'Connecting shares (%)'!$M$16*(L189+N189+P189)/(F189+H189+J189+L189+N189+P189),0),0)</f>
        <v>0</v>
      </c>
      <c r="AK189" s="1">
        <f t="shared" si="16"/>
        <v>0</v>
      </c>
      <c r="AL189" s="1">
        <f t="shared" si="17"/>
        <v>0</v>
      </c>
      <c r="AM189" s="1">
        <f t="shared" si="18"/>
        <v>0</v>
      </c>
      <c r="AN189" s="1">
        <f t="shared" si="19"/>
        <v>0</v>
      </c>
      <c r="AO189" s="1">
        <f t="shared" si="20"/>
        <v>0</v>
      </c>
      <c r="AP189" s="1">
        <f t="shared" si="21"/>
        <v>0</v>
      </c>
      <c r="AQ189" s="1">
        <f t="shared" si="22"/>
        <v>0.15155238999999898</v>
      </c>
      <c r="AR189" s="1">
        <f t="shared" si="23"/>
        <v>47.074170394717399</v>
      </c>
    </row>
    <row r="190" spans="1:44">
      <c r="A190" s="1">
        <v>189</v>
      </c>
      <c r="B190" s="1" t="s">
        <v>343</v>
      </c>
      <c r="C190" s="1" t="s">
        <v>21</v>
      </c>
      <c r="D190" s="1">
        <v>6.9723446894193006E-2</v>
      </c>
      <c r="E190" s="1" t="s">
        <v>23</v>
      </c>
      <c r="F190" s="1">
        <v>62978.11</v>
      </c>
      <c r="G190" s="1">
        <v>6</v>
      </c>
      <c r="H190" s="1">
        <v>0</v>
      </c>
      <c r="I190" s="1">
        <v>0</v>
      </c>
      <c r="J190" s="1">
        <v>0</v>
      </c>
      <c r="K190" s="1">
        <v>0</v>
      </c>
      <c r="L190" s="1">
        <v>10670.66</v>
      </c>
      <c r="M190" s="1">
        <v>1</v>
      </c>
      <c r="N190" s="1">
        <v>0</v>
      </c>
      <c r="O190" s="1">
        <v>0</v>
      </c>
      <c r="P190" s="1">
        <v>0</v>
      </c>
      <c r="Q190" s="1">
        <v>0</v>
      </c>
      <c r="R190" s="1">
        <v>4062.1448656489501</v>
      </c>
      <c r="S190" s="1">
        <v>69723.446894192704</v>
      </c>
      <c r="T190" s="61">
        <f>IF(E190="East", IF(C190="Central",('Connecting shares (%)'!$F$3/100*F190+'Connecting shares (%)'!$G$3/100*H190+'Connecting shares (%)'!$H$3/100*J190)/1000000,0),0)</f>
        <v>0</v>
      </c>
      <c r="U190" s="61">
        <f>IF(E190="East", IF(C190="Central",D190*'Connecting shares (%)'!$M$16*(F190+H190+J190)/(F190+H190+J190+L190+N190+P190),0),0)</f>
        <v>0</v>
      </c>
      <c r="V190" s="61">
        <f>IF(E190="East", IF(C190="Decentral",('Connecting shares (%)'!$F$7/100*F190+'Connecting shares (%)'!$G$7/100*H190+'Connecting shares (%)'!$H$7/100*J190)/1000000,0),0)</f>
        <v>0</v>
      </c>
      <c r="W190" s="63">
        <f>IF(E190="East", IF(C190="Decentral",D190*'Connecting shares (%)'!$M$16*(F190+H190+J190)/(F190+H190+J190+L190+N190+P190),0),0)</f>
        <v>0</v>
      </c>
      <c r="X190" s="61">
        <f>IF(E190="East", IF(C190="Central",('Connecting shares (%)'!$F$5/100*L190+'Connecting shares (%)'!$G$5/100*N190+'Connecting shares (%)'!$H$5/100*P190)/1000000,0),0)</f>
        <v>0</v>
      </c>
      <c r="Y190" s="63">
        <f>IF(E190="East", IF(C190="Central",D190*'Connecting shares (%)'!$M$16*(L190+N190+P190)/(F190+H190+J190+L190+N190+P190),0),0)</f>
        <v>0</v>
      </c>
      <c r="Z190" s="1">
        <f>IF(E190="East", IF(C190="Decentral",('Connecting shares (%)'!$F$9/100*L190+'Connecting shares (%)'!$G$9/100*N190+'Connecting shares (%)'!$H$9/100*P190)/1000000,0),0)</f>
        <v>0</v>
      </c>
      <c r="AA190" s="63">
        <f>IF(E190="East", IF(C190="Decentral",D190*'Connecting shares (%)'!$M$16*(L190+N190+P190)/(F190+H190+J190+L190+N190+P190),0),0)</f>
        <v>0</v>
      </c>
      <c r="AB190" s="61">
        <f>IF(E190="West", IF(C190="Central",('Connecting shares (%)'!$F$11/100*F190+'Connecting shares (%)'!$G$11/100*H190+'Connecting shares (%)'!$H$11/100*J190)/1000000,0),0)</f>
        <v>0</v>
      </c>
      <c r="AC190" s="64">
        <f>IF(E190="west", IF(C190="Central",D190*'Connecting shares (%)'!$M$16*(F190+H190+J190)/(F190+H190+J190+L190+N190+P190),0),0)</f>
        <v>0</v>
      </c>
      <c r="AD190" s="61">
        <f>IF(E190="West", IF(C190="Decentral",('Connecting shares (%)'!$F$15/100*F190+'Connecting shares (%)'!$G$15/100*H190+'Connecting shares (%)'!$H$15/100*J190)/1000000,0),0)</f>
        <v>6.2978110000000004E-2</v>
      </c>
      <c r="AE190" s="63">
        <f>IF(E190="west", IF(C190="Decentral",D190*'Connecting shares (%)'!$M$16*(F190+H190+J190)/(F190+H190+J190+L190+N190+P190),0),0)</f>
        <v>1.1924302084289109</v>
      </c>
      <c r="AF190" s="61">
        <f>IF(E190="West", IF(C190="Central",('Connecting shares (%)'!$F$13/100*L190+'Connecting shares (%)'!$G$13/100*N190+'Connecting shares (%)'!$H$13/100*P190)/1000000,0),0)</f>
        <v>0</v>
      </c>
      <c r="AG190" s="63">
        <f>IF(E190="west", IF(C190="Central",D190*'Connecting shares (%)'!$M$16*(L190+N190+P190)/(F190+H190+J190+L190+N190+P190),0),0)</f>
        <v>0</v>
      </c>
      <c r="AH190" s="1">
        <f>IF(E190="West", IF(C190="Decentral",('Connecting shares (%)'!$F$17/100*L190+'Connecting shares (%)'!$G$17/100*N190+'Connecting shares (%)'!$H$17/100*P190)/1000000,0),0)</f>
        <v>1.067066E-2</v>
      </c>
      <c r="AI190" s="63">
        <f>IF(E190="west", IF(C190="Decentral",D190*'Connecting shares (%)'!$M$16*(L190+N190+P190)/(F190+H190+J190+L190+N190+P190),0),0)</f>
        <v>0.20203872945494936</v>
      </c>
      <c r="AK190" s="1">
        <f t="shared" si="16"/>
        <v>0</v>
      </c>
      <c r="AL190" s="1">
        <f t="shared" si="17"/>
        <v>0</v>
      </c>
      <c r="AM190" s="1">
        <f t="shared" si="18"/>
        <v>0</v>
      </c>
      <c r="AN190" s="1">
        <f t="shared" si="19"/>
        <v>0</v>
      </c>
      <c r="AO190" s="1">
        <f t="shared" si="20"/>
        <v>0</v>
      </c>
      <c r="AP190" s="1">
        <f t="shared" si="21"/>
        <v>0</v>
      </c>
      <c r="AQ190" s="1">
        <f t="shared" si="22"/>
        <v>7.3648770000000002E-2</v>
      </c>
      <c r="AR190" s="1">
        <f t="shared" si="23"/>
        <v>1.3944689378838602</v>
      </c>
    </row>
    <row r="191" spans="1:44">
      <c r="A191" s="1">
        <v>190</v>
      </c>
      <c r="B191" s="1" t="s">
        <v>376</v>
      </c>
      <c r="C191" s="1" t="s">
        <v>21</v>
      </c>
      <c r="D191" s="1">
        <v>0.12940535648100901</v>
      </c>
      <c r="E191" s="1" t="s">
        <v>23</v>
      </c>
      <c r="F191" s="1">
        <v>136088.389999999</v>
      </c>
      <c r="G191" s="1">
        <v>8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6101.1262643627997</v>
      </c>
      <c r="S191" s="1">
        <v>129405.356481008</v>
      </c>
      <c r="T191" s="61">
        <f>IF(E191="East", IF(C191="Central",('Connecting shares (%)'!$F$3/100*F191+'Connecting shares (%)'!$G$3/100*H191+'Connecting shares (%)'!$H$3/100*J191)/1000000,0),0)</f>
        <v>0</v>
      </c>
      <c r="U191" s="61">
        <f>IF(E191="East", IF(C191="Central",D191*'Connecting shares (%)'!$M$16*(F191+H191+J191)/(F191+H191+J191+L191+N191+P191),0),0)</f>
        <v>0</v>
      </c>
      <c r="V191" s="61">
        <f>IF(E191="East", IF(C191="Decentral",('Connecting shares (%)'!$F$7/100*F191+'Connecting shares (%)'!$G$7/100*H191+'Connecting shares (%)'!$H$7/100*J191)/1000000,0),0)</f>
        <v>0</v>
      </c>
      <c r="W191" s="63">
        <f>IF(E191="East", IF(C191="Decentral",D191*'Connecting shares (%)'!$M$16*(F191+H191+J191)/(F191+H191+J191+L191+N191+P191),0),0)</f>
        <v>0</v>
      </c>
      <c r="X191" s="61">
        <f>IF(E191="East", IF(C191="Central",('Connecting shares (%)'!$F$5/100*L191+'Connecting shares (%)'!$G$5/100*N191+'Connecting shares (%)'!$H$5/100*P191)/1000000,0),0)</f>
        <v>0</v>
      </c>
      <c r="Y191" s="63">
        <f>IF(E191="East", IF(C191="Central",D191*'Connecting shares (%)'!$M$16*(L191+N191+P191)/(F191+H191+J191+L191+N191+P191),0),0)</f>
        <v>0</v>
      </c>
      <c r="Z191" s="1">
        <f>IF(E191="East", IF(C191="Decentral",('Connecting shares (%)'!$F$9/100*L191+'Connecting shares (%)'!$G$9/100*N191+'Connecting shares (%)'!$H$9/100*P191)/1000000,0),0)</f>
        <v>0</v>
      </c>
      <c r="AA191" s="63">
        <f>IF(E191="East", IF(C191="Decentral",D191*'Connecting shares (%)'!$M$16*(L191+N191+P191)/(F191+H191+J191+L191+N191+P191),0),0)</f>
        <v>0</v>
      </c>
      <c r="AB191" s="61">
        <f>IF(E191="West", IF(C191="Central",('Connecting shares (%)'!$F$11/100*F191+'Connecting shares (%)'!$G$11/100*H191+'Connecting shares (%)'!$H$11/100*J191)/1000000,0),0)</f>
        <v>0</v>
      </c>
      <c r="AC191" s="64">
        <f>IF(E191="west", IF(C191="Central",D191*'Connecting shares (%)'!$M$16*(F191+H191+J191)/(F191+H191+J191+L191+N191+P191),0),0)</f>
        <v>0</v>
      </c>
      <c r="AD191" s="61">
        <f>IF(E191="West", IF(C191="Decentral",('Connecting shares (%)'!$F$15/100*F191+'Connecting shares (%)'!$G$15/100*H191+'Connecting shares (%)'!$H$15/100*J191)/1000000,0),0)</f>
        <v>0.136088389999999</v>
      </c>
      <c r="AE191" s="63">
        <f>IF(E191="west", IF(C191="Decentral",D191*'Connecting shares (%)'!$M$16*(F191+H191+J191)/(F191+H191+J191+L191+N191+P191),0),0)</f>
        <v>2.5881071296201803</v>
      </c>
      <c r="AF191" s="61">
        <f>IF(E191="West", IF(C191="Central",('Connecting shares (%)'!$F$13/100*L191+'Connecting shares (%)'!$G$13/100*N191+'Connecting shares (%)'!$H$13/100*P191)/1000000,0),0)</f>
        <v>0</v>
      </c>
      <c r="AG191" s="63">
        <f>IF(E191="west", IF(C191="Central",D191*'Connecting shares (%)'!$M$16*(L191+N191+P191)/(F191+H191+J191+L191+N191+P191),0),0)</f>
        <v>0</v>
      </c>
      <c r="AH191" s="1">
        <f>IF(E191="West", IF(C191="Decentral",('Connecting shares (%)'!$F$17/100*L191+'Connecting shares (%)'!$G$17/100*N191+'Connecting shares (%)'!$H$17/100*P191)/1000000,0),0)</f>
        <v>0</v>
      </c>
      <c r="AI191" s="63">
        <f>IF(E191="west", IF(C191="Decentral",D191*'Connecting shares (%)'!$M$16*(L191+N191+P191)/(F191+H191+J191+L191+N191+P191),0),0)</f>
        <v>0</v>
      </c>
      <c r="AK191" s="1">
        <f t="shared" si="16"/>
        <v>0</v>
      </c>
      <c r="AL191" s="1">
        <f t="shared" si="17"/>
        <v>0</v>
      </c>
      <c r="AM191" s="1">
        <f t="shared" si="18"/>
        <v>0</v>
      </c>
      <c r="AN191" s="1">
        <f t="shared" si="19"/>
        <v>0</v>
      </c>
      <c r="AO191" s="1">
        <f t="shared" si="20"/>
        <v>0</v>
      </c>
      <c r="AP191" s="1">
        <f t="shared" si="21"/>
        <v>0</v>
      </c>
      <c r="AQ191" s="1">
        <f t="shared" si="22"/>
        <v>0.136088389999999</v>
      </c>
      <c r="AR191" s="1">
        <f t="shared" si="23"/>
        <v>2.5881071296201803</v>
      </c>
    </row>
    <row r="192" spans="1:44">
      <c r="A192" s="1">
        <v>191</v>
      </c>
      <c r="B192" s="1" t="s">
        <v>592</v>
      </c>
      <c r="C192" s="1" t="s">
        <v>21</v>
      </c>
      <c r="D192" s="1">
        <v>3.7978152935682997E-2</v>
      </c>
      <c r="E192" s="1" t="s">
        <v>23</v>
      </c>
      <c r="F192" s="1">
        <v>64048.54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2164.46164895227</v>
      </c>
      <c r="S192" s="1">
        <v>37978.1529356834</v>
      </c>
      <c r="T192" s="61">
        <f>IF(E192="East", IF(C192="Central",('Connecting shares (%)'!$F$3/100*F192+'Connecting shares (%)'!$G$3/100*H192+'Connecting shares (%)'!$H$3/100*J192)/1000000,0),0)</f>
        <v>0</v>
      </c>
      <c r="U192" s="61">
        <f>IF(E192="East", IF(C192="Central",D192*'Connecting shares (%)'!$M$16*(F192+H192+J192)/(F192+H192+J192+L192+N192+P192),0),0)</f>
        <v>0</v>
      </c>
      <c r="V192" s="61">
        <f>IF(E192="East", IF(C192="Decentral",('Connecting shares (%)'!$F$7/100*F192+'Connecting shares (%)'!$G$7/100*H192+'Connecting shares (%)'!$H$7/100*J192)/1000000,0),0)</f>
        <v>0</v>
      </c>
      <c r="W192" s="63">
        <f>IF(E192="East", IF(C192="Decentral",D192*'Connecting shares (%)'!$M$16*(F192+H192+J192)/(F192+H192+J192+L192+N192+P192),0),0)</f>
        <v>0</v>
      </c>
      <c r="X192" s="61">
        <f>IF(E192="East", IF(C192="Central",('Connecting shares (%)'!$F$5/100*L192+'Connecting shares (%)'!$G$5/100*N192+'Connecting shares (%)'!$H$5/100*P192)/1000000,0),0)</f>
        <v>0</v>
      </c>
      <c r="Y192" s="63">
        <f>IF(E192="East", IF(C192="Central",D192*'Connecting shares (%)'!$M$16*(L192+N192+P192)/(F192+H192+J192+L192+N192+P192),0),0)</f>
        <v>0</v>
      </c>
      <c r="Z192" s="1">
        <f>IF(E192="East", IF(C192="Decentral",('Connecting shares (%)'!$F$9/100*L192+'Connecting shares (%)'!$G$9/100*N192+'Connecting shares (%)'!$H$9/100*P192)/1000000,0),0)</f>
        <v>0</v>
      </c>
      <c r="AA192" s="63">
        <f>IF(E192="East", IF(C192="Decentral",D192*'Connecting shares (%)'!$M$16*(L192+N192+P192)/(F192+H192+J192+L192+N192+P192),0),0)</f>
        <v>0</v>
      </c>
      <c r="AB192" s="61">
        <f>IF(E192="West", IF(C192="Central",('Connecting shares (%)'!$F$11/100*F192+'Connecting shares (%)'!$G$11/100*H192+'Connecting shares (%)'!$H$11/100*J192)/1000000,0),0)</f>
        <v>0</v>
      </c>
      <c r="AC192" s="64">
        <f>IF(E192="west", IF(C192="Central",D192*'Connecting shares (%)'!$M$16*(F192+H192+J192)/(F192+H192+J192+L192+N192+P192),0),0)</f>
        <v>0</v>
      </c>
      <c r="AD192" s="61">
        <f>IF(E192="West", IF(C192="Decentral",('Connecting shares (%)'!$F$15/100*F192+'Connecting shares (%)'!$G$15/100*H192+'Connecting shares (%)'!$H$15/100*J192)/1000000,0),0)</f>
        <v>6.4048540000000001E-2</v>
      </c>
      <c r="AE192" s="63">
        <f>IF(E192="west", IF(C192="Decentral",D192*'Connecting shares (%)'!$M$16*(F192+H192+J192)/(F192+H192+J192+L192+N192+P192),0),0)</f>
        <v>0.75956305871365992</v>
      </c>
      <c r="AF192" s="61">
        <f>IF(E192="West", IF(C192="Central",('Connecting shares (%)'!$F$13/100*L192+'Connecting shares (%)'!$G$13/100*N192+'Connecting shares (%)'!$H$13/100*P192)/1000000,0),0)</f>
        <v>0</v>
      </c>
      <c r="AG192" s="63">
        <f>IF(E192="west", IF(C192="Central",D192*'Connecting shares (%)'!$M$16*(L192+N192+P192)/(F192+H192+J192+L192+N192+P192),0),0)</f>
        <v>0</v>
      </c>
      <c r="AH192" s="1">
        <f>IF(E192="West", IF(C192="Decentral",('Connecting shares (%)'!$F$17/100*L192+'Connecting shares (%)'!$G$17/100*N192+'Connecting shares (%)'!$H$17/100*P192)/1000000,0),0)</f>
        <v>0</v>
      </c>
      <c r="AI192" s="63">
        <f>IF(E192="west", IF(C192="Decentral",D192*'Connecting shares (%)'!$M$16*(L192+N192+P192)/(F192+H192+J192+L192+N192+P192),0),0)</f>
        <v>0</v>
      </c>
      <c r="AK192" s="1">
        <f t="shared" si="16"/>
        <v>0</v>
      </c>
      <c r="AL192" s="1">
        <f t="shared" si="17"/>
        <v>0</v>
      </c>
      <c r="AM192" s="1">
        <f t="shared" si="18"/>
        <v>0</v>
      </c>
      <c r="AN192" s="1">
        <f t="shared" si="19"/>
        <v>0</v>
      </c>
      <c r="AO192" s="1">
        <f t="shared" si="20"/>
        <v>0</v>
      </c>
      <c r="AP192" s="1">
        <f t="shared" si="21"/>
        <v>0</v>
      </c>
      <c r="AQ192" s="1">
        <f t="shared" si="22"/>
        <v>6.4048540000000001E-2</v>
      </c>
      <c r="AR192" s="1">
        <f t="shared" si="23"/>
        <v>0.75956305871365992</v>
      </c>
    </row>
    <row r="193" spans="1:44">
      <c r="A193" s="1">
        <v>192</v>
      </c>
      <c r="B193" s="1" t="s">
        <v>619</v>
      </c>
      <c r="C193" s="1" t="s">
        <v>22</v>
      </c>
      <c r="D193" s="1">
        <v>5.4718231453751001E-2</v>
      </c>
      <c r="E193" s="1" t="s">
        <v>24</v>
      </c>
      <c r="F193" s="1">
        <v>9604.52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3333.70891942559</v>
      </c>
      <c r="S193" s="1">
        <v>54718.231453751097</v>
      </c>
      <c r="T193" s="61">
        <f>IF(E193="East", IF(C193="Central",('Connecting shares (%)'!$F$3/100*F193+'Connecting shares (%)'!$G$3/100*H193+'Connecting shares (%)'!$H$3/100*J193)/1000000,0),0)</f>
        <v>9.6045200000000001E-3</v>
      </c>
      <c r="U193" s="61">
        <f>IF(E193="East", IF(C193="Central",D193*'Connecting shares (%)'!$M$16*(F193+H193+J193)/(F193+H193+J193+L193+N193+P193),0),0)</f>
        <v>1.09436462907502</v>
      </c>
      <c r="V193" s="61">
        <f>IF(E193="East", IF(C193="Decentral",('Connecting shares (%)'!$F$7/100*F193+'Connecting shares (%)'!$G$7/100*H193+'Connecting shares (%)'!$H$7/100*J193)/1000000,0),0)</f>
        <v>0</v>
      </c>
      <c r="W193" s="63">
        <f>IF(E193="East", IF(C193="Decentral",D193*'Connecting shares (%)'!$M$16*(F193+H193+J193)/(F193+H193+J193+L193+N193+P193),0),0)</f>
        <v>0</v>
      </c>
      <c r="X193" s="61">
        <f>IF(E193="East", IF(C193="Central",('Connecting shares (%)'!$F$5/100*L193+'Connecting shares (%)'!$G$5/100*N193+'Connecting shares (%)'!$H$5/100*P193)/1000000,0),0)</f>
        <v>0</v>
      </c>
      <c r="Y193" s="63">
        <f>IF(E193="East", IF(C193="Central",D193*'Connecting shares (%)'!$M$16*(L193+N193+P193)/(F193+H193+J193+L193+N193+P193),0),0)</f>
        <v>0</v>
      </c>
      <c r="Z193" s="1">
        <f>IF(E193="East", IF(C193="Decentral",('Connecting shares (%)'!$F$9/100*L193+'Connecting shares (%)'!$G$9/100*N193+'Connecting shares (%)'!$H$9/100*P193)/1000000,0),0)</f>
        <v>0</v>
      </c>
      <c r="AA193" s="63">
        <f>IF(E193="East", IF(C193="Decentral",D193*'Connecting shares (%)'!$M$16*(L193+N193+P193)/(F193+H193+J193+L193+N193+P193),0),0)</f>
        <v>0</v>
      </c>
      <c r="AB193" s="61">
        <f>IF(E193="West", IF(C193="Central",('Connecting shares (%)'!$F$11/100*F193+'Connecting shares (%)'!$G$11/100*H193+'Connecting shares (%)'!$H$11/100*J193)/1000000,0),0)</f>
        <v>0</v>
      </c>
      <c r="AC193" s="64">
        <f>IF(E193="west", IF(C193="Central",D193*'Connecting shares (%)'!$M$16*(F193+H193+J193)/(F193+H193+J193+L193+N193+P193),0),0)</f>
        <v>0</v>
      </c>
      <c r="AD193" s="61">
        <f>IF(E193="West", IF(C193="Decentral",('Connecting shares (%)'!$F$15/100*F193+'Connecting shares (%)'!$G$15/100*H193+'Connecting shares (%)'!$H$15/100*J193)/1000000,0),0)</f>
        <v>0</v>
      </c>
      <c r="AE193" s="63">
        <f>IF(E193="west", IF(C193="Decentral",D193*'Connecting shares (%)'!$M$16*(F193+H193+J193)/(F193+H193+J193+L193+N193+P193),0),0)</f>
        <v>0</v>
      </c>
      <c r="AF193" s="61">
        <f>IF(E193="West", IF(C193="Central",('Connecting shares (%)'!$F$13/100*L193+'Connecting shares (%)'!$G$13/100*N193+'Connecting shares (%)'!$H$13/100*P193)/1000000,0),0)</f>
        <v>0</v>
      </c>
      <c r="AG193" s="63">
        <f>IF(E193="west", IF(C193="Central",D193*'Connecting shares (%)'!$M$16*(L193+N193+P193)/(F193+H193+J193+L193+N193+P193),0),0)</f>
        <v>0</v>
      </c>
      <c r="AH193" s="1">
        <f>IF(E193="West", IF(C193="Decentral",('Connecting shares (%)'!$F$17/100*L193+'Connecting shares (%)'!$G$17/100*N193+'Connecting shares (%)'!$H$17/100*P193)/1000000,0),0)</f>
        <v>0</v>
      </c>
      <c r="AI193" s="63">
        <f>IF(E193="west", IF(C193="Decentral",D193*'Connecting shares (%)'!$M$16*(L193+N193+P193)/(F193+H193+J193+L193+N193+P193),0),0)</f>
        <v>0</v>
      </c>
      <c r="AK193" s="1">
        <f t="shared" si="16"/>
        <v>9.6045200000000001E-3</v>
      </c>
      <c r="AL193" s="1">
        <f t="shared" si="17"/>
        <v>1.09436462907502</v>
      </c>
      <c r="AM193" s="1">
        <f t="shared" si="18"/>
        <v>0</v>
      </c>
      <c r="AN193" s="1">
        <f t="shared" si="19"/>
        <v>0</v>
      </c>
      <c r="AO193" s="1">
        <f t="shared" si="20"/>
        <v>0</v>
      </c>
      <c r="AP193" s="1">
        <f t="shared" si="21"/>
        <v>0</v>
      </c>
      <c r="AQ193" s="1">
        <f t="shared" si="22"/>
        <v>0</v>
      </c>
      <c r="AR193" s="1">
        <f t="shared" si="23"/>
        <v>0</v>
      </c>
    </row>
    <row r="194" spans="1:44">
      <c r="A194" s="1">
        <v>193</v>
      </c>
      <c r="B194" s="1" t="s">
        <v>553</v>
      </c>
      <c r="C194" s="1" t="s">
        <v>22</v>
      </c>
      <c r="D194" s="1">
        <v>9.0204684561341994E-2</v>
      </c>
      <c r="E194" s="1" t="s">
        <v>23</v>
      </c>
      <c r="F194" s="1">
        <v>276750.09000000003</v>
      </c>
      <c r="G194" s="1">
        <v>15</v>
      </c>
      <c r="H194" s="1">
        <v>117744.75</v>
      </c>
      <c r="I194" s="1">
        <v>1</v>
      </c>
      <c r="J194" s="1">
        <v>0</v>
      </c>
      <c r="K194" s="1">
        <v>0</v>
      </c>
      <c r="L194" s="1">
        <v>6283.9799999999896</v>
      </c>
      <c r="M194" s="1">
        <v>1</v>
      </c>
      <c r="N194" s="1">
        <v>0</v>
      </c>
      <c r="O194" s="1">
        <v>0</v>
      </c>
      <c r="P194" s="1">
        <v>0</v>
      </c>
      <c r="Q194" s="1">
        <v>0</v>
      </c>
      <c r="R194" s="1">
        <v>3300.09817369657</v>
      </c>
      <c r="S194" s="1">
        <v>90204.684561341594</v>
      </c>
      <c r="T194" s="61">
        <f>IF(E194="East", IF(C194="Central",('Connecting shares (%)'!$F$3/100*F194+'Connecting shares (%)'!$G$3/100*H194+'Connecting shares (%)'!$H$3/100*J194)/1000000,0),0)</f>
        <v>0</v>
      </c>
      <c r="U194" s="61">
        <f>IF(E194="East", IF(C194="Central",D194*'Connecting shares (%)'!$M$16*(F194+H194+J194)/(F194+H194+J194+L194+N194+P194),0),0)</f>
        <v>0</v>
      </c>
      <c r="V194" s="61">
        <f>IF(E194="East", IF(C194="Decentral",('Connecting shares (%)'!$F$7/100*F194+'Connecting shares (%)'!$G$7/100*H194+'Connecting shares (%)'!$H$7/100*J194)/1000000,0),0)</f>
        <v>0</v>
      </c>
      <c r="W194" s="63">
        <f>IF(E194="East", IF(C194="Decentral",D194*'Connecting shares (%)'!$M$16*(F194+H194+J194)/(F194+H194+J194+L194+N194+P194),0),0)</f>
        <v>0</v>
      </c>
      <c r="X194" s="61">
        <f>IF(E194="East", IF(C194="Central",('Connecting shares (%)'!$F$5/100*L194+'Connecting shares (%)'!$G$5/100*N194+'Connecting shares (%)'!$H$5/100*P194)/1000000,0),0)</f>
        <v>0</v>
      </c>
      <c r="Y194" s="63">
        <f>IF(E194="East", IF(C194="Central",D194*'Connecting shares (%)'!$M$16*(L194+N194+P194)/(F194+H194+J194+L194+N194+P194),0),0)</f>
        <v>0</v>
      </c>
      <c r="Z194" s="1">
        <f>IF(E194="East", IF(C194="Decentral",('Connecting shares (%)'!$F$9/100*L194+'Connecting shares (%)'!$G$9/100*N194+'Connecting shares (%)'!$H$9/100*P194)/1000000,0),0)</f>
        <v>0</v>
      </c>
      <c r="AA194" s="63">
        <f>IF(E194="East", IF(C194="Decentral",D194*'Connecting shares (%)'!$M$16*(L194+N194+P194)/(F194+H194+J194+L194+N194+P194),0),0)</f>
        <v>0</v>
      </c>
      <c r="AB194" s="61">
        <f>IF(E194="West", IF(C194="Central",('Connecting shares (%)'!$F$11/100*F194+'Connecting shares (%)'!$G$11/100*H194+'Connecting shares (%)'!$H$11/100*J194)/1000000,0),0)</f>
        <v>0.39449484000000001</v>
      </c>
      <c r="AC194" s="64">
        <f>IF(E194="west", IF(C194="Central",D194*'Connecting shares (%)'!$M$16*(F194+H194+J194)/(F194+H194+J194+L194+N194+P194),0),0)</f>
        <v>1.7758065460284096</v>
      </c>
      <c r="AD194" s="61">
        <f>IF(E194="West", IF(C194="Decentral",('Connecting shares (%)'!$F$15/100*F194+'Connecting shares (%)'!$G$15/100*H194+'Connecting shares (%)'!$H$15/100*J194)/1000000,0),0)</f>
        <v>0</v>
      </c>
      <c r="AE194" s="63">
        <f>IF(E194="west", IF(C194="Decentral",D194*'Connecting shares (%)'!$M$16*(F194+H194+J194)/(F194+H194+J194+L194+N194+P194),0),0)</f>
        <v>0</v>
      </c>
      <c r="AF194" s="61">
        <f>IF(E194="West", IF(C194="Central",('Connecting shares (%)'!$F$13/100*L194+'Connecting shares (%)'!$G$13/100*N194+'Connecting shares (%)'!$H$13/100*P194)/1000000,0),0)</f>
        <v>6.2839799999999894E-3</v>
      </c>
      <c r="AG194" s="63">
        <f>IF(E194="west", IF(C194="Central",D194*'Connecting shares (%)'!$M$16*(L194+N194+P194)/(F194+H194+J194+L194+N194+P194),0),0)</f>
        <v>2.8287145198430442E-2</v>
      </c>
      <c r="AH194" s="1">
        <f>IF(E194="West", IF(C194="Decentral",('Connecting shares (%)'!$F$17/100*L194+'Connecting shares (%)'!$G$17/100*N194+'Connecting shares (%)'!$H$17/100*P194)/1000000,0),0)</f>
        <v>0</v>
      </c>
      <c r="AI194" s="63">
        <f>IF(E194="west", IF(C194="Decentral",D194*'Connecting shares (%)'!$M$16*(L194+N194+P194)/(F194+H194+J194+L194+N194+P194),0),0)</f>
        <v>0</v>
      </c>
      <c r="AK194" s="1">
        <f t="shared" ref="AK194:AK257" si="24">T194+X194</f>
        <v>0</v>
      </c>
      <c r="AL194" s="1">
        <f t="shared" ref="AL194:AL257" si="25">U194+Y194</f>
        <v>0</v>
      </c>
      <c r="AM194" s="1">
        <f t="shared" ref="AM194:AM257" si="26">V194+Z194</f>
        <v>0</v>
      </c>
      <c r="AN194" s="1">
        <f t="shared" ref="AN194:AN257" si="27">W194+AA194</f>
        <v>0</v>
      </c>
      <c r="AO194" s="1">
        <f t="shared" ref="AO194:AO257" si="28">AF194+AB194</f>
        <v>0.40077881999999998</v>
      </c>
      <c r="AP194" s="1">
        <f t="shared" ref="AP194:AP257" si="29">AG194+AC194</f>
        <v>1.8040936912268399</v>
      </c>
      <c r="AQ194" s="1">
        <f t="shared" ref="AQ194:AQ257" si="30">AH194+AD194</f>
        <v>0</v>
      </c>
      <c r="AR194" s="1">
        <f t="shared" ref="AR194:AR257" si="31">AI194+AE194</f>
        <v>0</v>
      </c>
    </row>
    <row r="195" spans="1:44">
      <c r="A195" s="1">
        <v>194</v>
      </c>
      <c r="B195" s="1" t="s">
        <v>224</v>
      </c>
      <c r="C195" s="1" t="s">
        <v>21</v>
      </c>
      <c r="D195" s="1">
        <v>3.4054972269385003E-2</v>
      </c>
      <c r="E195" s="1" t="s">
        <v>23</v>
      </c>
      <c r="F195" s="1">
        <v>24620.42</v>
      </c>
      <c r="G195" s="1">
        <v>3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2712.47134580886</v>
      </c>
      <c r="S195" s="1">
        <v>34054.972269384503</v>
      </c>
      <c r="T195" s="61">
        <f>IF(E195="East", IF(C195="Central",('Connecting shares (%)'!$F$3/100*F195+'Connecting shares (%)'!$G$3/100*H195+'Connecting shares (%)'!$H$3/100*J195)/1000000,0),0)</f>
        <v>0</v>
      </c>
      <c r="U195" s="61">
        <f>IF(E195="East", IF(C195="Central",D195*'Connecting shares (%)'!$M$16*(F195+H195+J195)/(F195+H195+J195+L195+N195+P195),0),0)</f>
        <v>0</v>
      </c>
      <c r="V195" s="61">
        <f>IF(E195="East", IF(C195="Decentral",('Connecting shares (%)'!$F$7/100*F195+'Connecting shares (%)'!$G$7/100*H195+'Connecting shares (%)'!$H$7/100*J195)/1000000,0),0)</f>
        <v>0</v>
      </c>
      <c r="W195" s="63">
        <f>IF(E195="East", IF(C195="Decentral",D195*'Connecting shares (%)'!$M$16*(F195+H195+J195)/(F195+H195+J195+L195+N195+P195),0),0)</f>
        <v>0</v>
      </c>
      <c r="X195" s="61">
        <f>IF(E195="East", IF(C195="Central",('Connecting shares (%)'!$F$5/100*L195+'Connecting shares (%)'!$G$5/100*N195+'Connecting shares (%)'!$H$5/100*P195)/1000000,0),0)</f>
        <v>0</v>
      </c>
      <c r="Y195" s="63">
        <f>IF(E195="East", IF(C195="Central",D195*'Connecting shares (%)'!$M$16*(L195+N195+P195)/(F195+H195+J195+L195+N195+P195),0),0)</f>
        <v>0</v>
      </c>
      <c r="Z195" s="1">
        <f>IF(E195="East", IF(C195="Decentral",('Connecting shares (%)'!$F$9/100*L195+'Connecting shares (%)'!$G$9/100*N195+'Connecting shares (%)'!$H$9/100*P195)/1000000,0),0)</f>
        <v>0</v>
      </c>
      <c r="AA195" s="63">
        <f>IF(E195="East", IF(C195="Decentral",D195*'Connecting shares (%)'!$M$16*(L195+N195+P195)/(F195+H195+J195+L195+N195+P195),0),0)</f>
        <v>0</v>
      </c>
      <c r="AB195" s="61">
        <f>IF(E195="West", IF(C195="Central",('Connecting shares (%)'!$F$11/100*F195+'Connecting shares (%)'!$G$11/100*H195+'Connecting shares (%)'!$H$11/100*J195)/1000000,0),0)</f>
        <v>0</v>
      </c>
      <c r="AC195" s="64">
        <f>IF(E195="west", IF(C195="Central",D195*'Connecting shares (%)'!$M$16*(F195+H195+J195)/(F195+H195+J195+L195+N195+P195),0),0)</f>
        <v>0</v>
      </c>
      <c r="AD195" s="61">
        <f>IF(E195="West", IF(C195="Decentral",('Connecting shares (%)'!$F$15/100*F195+'Connecting shares (%)'!$G$15/100*H195+'Connecting shares (%)'!$H$15/100*J195)/1000000,0),0)</f>
        <v>2.4620419999999997E-2</v>
      </c>
      <c r="AE195" s="63">
        <f>IF(E195="west", IF(C195="Decentral",D195*'Connecting shares (%)'!$M$16*(F195+H195+J195)/(F195+H195+J195+L195+N195+P195),0),0)</f>
        <v>0.68109944538770006</v>
      </c>
      <c r="AF195" s="61">
        <f>IF(E195="West", IF(C195="Central",('Connecting shares (%)'!$F$13/100*L195+'Connecting shares (%)'!$G$13/100*N195+'Connecting shares (%)'!$H$13/100*P195)/1000000,0),0)</f>
        <v>0</v>
      </c>
      <c r="AG195" s="63">
        <f>IF(E195="west", IF(C195="Central",D195*'Connecting shares (%)'!$M$16*(L195+N195+P195)/(F195+H195+J195+L195+N195+P195),0),0)</f>
        <v>0</v>
      </c>
      <c r="AH195" s="1">
        <f>IF(E195="West", IF(C195="Decentral",('Connecting shares (%)'!$F$17/100*L195+'Connecting shares (%)'!$G$17/100*N195+'Connecting shares (%)'!$H$17/100*P195)/1000000,0),0)</f>
        <v>0</v>
      </c>
      <c r="AI195" s="63">
        <f>IF(E195="west", IF(C195="Decentral",D195*'Connecting shares (%)'!$M$16*(L195+N195+P195)/(F195+H195+J195+L195+N195+P195),0),0)</f>
        <v>0</v>
      </c>
      <c r="AK195" s="1">
        <f t="shared" si="24"/>
        <v>0</v>
      </c>
      <c r="AL195" s="1">
        <f t="shared" si="25"/>
        <v>0</v>
      </c>
      <c r="AM195" s="1">
        <f t="shared" si="26"/>
        <v>0</v>
      </c>
      <c r="AN195" s="1">
        <f t="shared" si="27"/>
        <v>0</v>
      </c>
      <c r="AO195" s="1">
        <f t="shared" si="28"/>
        <v>0</v>
      </c>
      <c r="AP195" s="1">
        <f t="shared" si="29"/>
        <v>0</v>
      </c>
      <c r="AQ195" s="1">
        <f t="shared" si="30"/>
        <v>2.4620419999999997E-2</v>
      </c>
      <c r="AR195" s="1">
        <f t="shared" si="31"/>
        <v>0.68109944538770006</v>
      </c>
    </row>
    <row r="196" spans="1:44">
      <c r="A196" s="1">
        <v>195</v>
      </c>
      <c r="B196" s="1" t="s">
        <v>421</v>
      </c>
      <c r="C196" s="1" t="s">
        <v>22</v>
      </c>
      <c r="D196" s="1">
        <v>8.4088909054852001E-2</v>
      </c>
      <c r="E196" s="1" t="s">
        <v>23</v>
      </c>
      <c r="F196" s="1">
        <v>57608.849999999897</v>
      </c>
      <c r="G196" s="1">
        <v>4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4155.8392407843803</v>
      </c>
      <c r="S196" s="1">
        <v>84088.909054851596</v>
      </c>
      <c r="T196" s="61">
        <f>IF(E196="East", IF(C196="Central",('Connecting shares (%)'!$F$3/100*F196+'Connecting shares (%)'!$G$3/100*H196+'Connecting shares (%)'!$H$3/100*J196)/1000000,0),0)</f>
        <v>0</v>
      </c>
      <c r="U196" s="61">
        <f>IF(E196="East", IF(C196="Central",D196*'Connecting shares (%)'!$M$16*(F196+H196+J196)/(F196+H196+J196+L196+N196+P196),0),0)</f>
        <v>0</v>
      </c>
      <c r="V196" s="61">
        <f>IF(E196="East", IF(C196="Decentral",('Connecting shares (%)'!$F$7/100*F196+'Connecting shares (%)'!$G$7/100*H196+'Connecting shares (%)'!$H$7/100*J196)/1000000,0),0)</f>
        <v>0</v>
      </c>
      <c r="W196" s="63">
        <f>IF(E196="East", IF(C196="Decentral",D196*'Connecting shares (%)'!$M$16*(F196+H196+J196)/(F196+H196+J196+L196+N196+P196),0),0)</f>
        <v>0</v>
      </c>
      <c r="X196" s="61">
        <f>IF(E196="East", IF(C196="Central",('Connecting shares (%)'!$F$5/100*L196+'Connecting shares (%)'!$G$5/100*N196+'Connecting shares (%)'!$H$5/100*P196)/1000000,0),0)</f>
        <v>0</v>
      </c>
      <c r="Y196" s="63">
        <f>IF(E196="East", IF(C196="Central",D196*'Connecting shares (%)'!$M$16*(L196+N196+P196)/(F196+H196+J196+L196+N196+P196),0),0)</f>
        <v>0</v>
      </c>
      <c r="Z196" s="1">
        <f>IF(E196="East", IF(C196="Decentral",('Connecting shares (%)'!$F$9/100*L196+'Connecting shares (%)'!$G$9/100*N196+'Connecting shares (%)'!$H$9/100*P196)/1000000,0),0)</f>
        <v>0</v>
      </c>
      <c r="AA196" s="63">
        <f>IF(E196="East", IF(C196="Decentral",D196*'Connecting shares (%)'!$M$16*(L196+N196+P196)/(F196+H196+J196+L196+N196+P196),0),0)</f>
        <v>0</v>
      </c>
      <c r="AB196" s="61">
        <f>IF(E196="West", IF(C196="Central",('Connecting shares (%)'!$F$11/100*F196+'Connecting shares (%)'!$G$11/100*H196+'Connecting shares (%)'!$H$11/100*J196)/1000000,0),0)</f>
        <v>5.7608849999999899E-2</v>
      </c>
      <c r="AC196" s="64">
        <f>IF(E196="west", IF(C196="Central",D196*'Connecting shares (%)'!$M$16*(F196+H196+J196)/(F196+H196+J196+L196+N196+P196),0),0)</f>
        <v>1.68177818109704</v>
      </c>
      <c r="AD196" s="61">
        <f>IF(E196="West", IF(C196="Decentral",('Connecting shares (%)'!$F$15/100*F196+'Connecting shares (%)'!$G$15/100*H196+'Connecting shares (%)'!$H$15/100*J196)/1000000,0),0)</f>
        <v>0</v>
      </c>
      <c r="AE196" s="63">
        <f>IF(E196="west", IF(C196="Decentral",D196*'Connecting shares (%)'!$M$16*(F196+H196+J196)/(F196+H196+J196+L196+N196+P196),0),0)</f>
        <v>0</v>
      </c>
      <c r="AF196" s="61">
        <f>IF(E196="West", IF(C196="Central",('Connecting shares (%)'!$F$13/100*L196+'Connecting shares (%)'!$G$13/100*N196+'Connecting shares (%)'!$H$13/100*P196)/1000000,0),0)</f>
        <v>0</v>
      </c>
      <c r="AG196" s="63">
        <f>IF(E196="west", IF(C196="Central",D196*'Connecting shares (%)'!$M$16*(L196+N196+P196)/(F196+H196+J196+L196+N196+P196),0),0)</f>
        <v>0</v>
      </c>
      <c r="AH196" s="1">
        <f>IF(E196="West", IF(C196="Decentral",('Connecting shares (%)'!$F$17/100*L196+'Connecting shares (%)'!$G$17/100*N196+'Connecting shares (%)'!$H$17/100*P196)/1000000,0),0)</f>
        <v>0</v>
      </c>
      <c r="AI196" s="63">
        <f>IF(E196="west", IF(C196="Decentral",D196*'Connecting shares (%)'!$M$16*(L196+N196+P196)/(F196+H196+J196+L196+N196+P196),0),0)</f>
        <v>0</v>
      </c>
      <c r="AK196" s="1">
        <f t="shared" si="24"/>
        <v>0</v>
      </c>
      <c r="AL196" s="1">
        <f t="shared" si="25"/>
        <v>0</v>
      </c>
      <c r="AM196" s="1">
        <f t="shared" si="26"/>
        <v>0</v>
      </c>
      <c r="AN196" s="1">
        <f t="shared" si="27"/>
        <v>0</v>
      </c>
      <c r="AO196" s="1">
        <f t="shared" si="28"/>
        <v>5.7608849999999899E-2</v>
      </c>
      <c r="AP196" s="1">
        <f t="shared" si="29"/>
        <v>1.68177818109704</v>
      </c>
      <c r="AQ196" s="1">
        <f t="shared" si="30"/>
        <v>0</v>
      </c>
      <c r="AR196" s="1">
        <f t="shared" si="31"/>
        <v>0</v>
      </c>
    </row>
    <row r="197" spans="1:44">
      <c r="A197" s="1">
        <v>196</v>
      </c>
      <c r="B197" s="1" t="s">
        <v>400</v>
      </c>
      <c r="C197" s="1" t="s">
        <v>21</v>
      </c>
      <c r="D197" s="1">
        <v>9.7196455306945997E-2</v>
      </c>
      <c r="E197" s="1" t="s">
        <v>23</v>
      </c>
      <c r="F197" s="1">
        <v>115781.81</v>
      </c>
      <c r="G197" s="1">
        <v>7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4881.68043206333</v>
      </c>
      <c r="S197" s="1">
        <v>97196.4553069463</v>
      </c>
      <c r="T197" s="61">
        <f>IF(E197="East", IF(C197="Central",('Connecting shares (%)'!$F$3/100*F197+'Connecting shares (%)'!$G$3/100*H197+'Connecting shares (%)'!$H$3/100*J197)/1000000,0),0)</f>
        <v>0</v>
      </c>
      <c r="U197" s="61">
        <f>IF(E197="East", IF(C197="Central",D197*'Connecting shares (%)'!$M$16*(F197+H197+J197)/(F197+H197+J197+L197+N197+P197),0),0)</f>
        <v>0</v>
      </c>
      <c r="V197" s="61">
        <f>IF(E197="East", IF(C197="Decentral",('Connecting shares (%)'!$F$7/100*F197+'Connecting shares (%)'!$G$7/100*H197+'Connecting shares (%)'!$H$7/100*J197)/1000000,0),0)</f>
        <v>0</v>
      </c>
      <c r="W197" s="63">
        <f>IF(E197="East", IF(C197="Decentral",D197*'Connecting shares (%)'!$M$16*(F197+H197+J197)/(F197+H197+J197+L197+N197+P197),0),0)</f>
        <v>0</v>
      </c>
      <c r="X197" s="61">
        <f>IF(E197="East", IF(C197="Central",('Connecting shares (%)'!$F$5/100*L197+'Connecting shares (%)'!$G$5/100*N197+'Connecting shares (%)'!$H$5/100*P197)/1000000,0),0)</f>
        <v>0</v>
      </c>
      <c r="Y197" s="63">
        <f>IF(E197="East", IF(C197="Central",D197*'Connecting shares (%)'!$M$16*(L197+N197+P197)/(F197+H197+J197+L197+N197+P197),0),0)</f>
        <v>0</v>
      </c>
      <c r="Z197" s="1">
        <f>IF(E197="East", IF(C197="Decentral",('Connecting shares (%)'!$F$9/100*L197+'Connecting shares (%)'!$G$9/100*N197+'Connecting shares (%)'!$H$9/100*P197)/1000000,0),0)</f>
        <v>0</v>
      </c>
      <c r="AA197" s="63">
        <f>IF(E197="East", IF(C197="Decentral",D197*'Connecting shares (%)'!$M$16*(L197+N197+P197)/(F197+H197+J197+L197+N197+P197),0),0)</f>
        <v>0</v>
      </c>
      <c r="AB197" s="61">
        <f>IF(E197="West", IF(C197="Central",('Connecting shares (%)'!$F$11/100*F197+'Connecting shares (%)'!$G$11/100*H197+'Connecting shares (%)'!$H$11/100*J197)/1000000,0),0)</f>
        <v>0</v>
      </c>
      <c r="AC197" s="64">
        <f>IF(E197="west", IF(C197="Central",D197*'Connecting shares (%)'!$M$16*(F197+H197+J197)/(F197+H197+J197+L197+N197+P197),0),0)</f>
        <v>0</v>
      </c>
      <c r="AD197" s="61">
        <f>IF(E197="West", IF(C197="Decentral",('Connecting shares (%)'!$F$15/100*F197+'Connecting shares (%)'!$G$15/100*H197+'Connecting shares (%)'!$H$15/100*J197)/1000000,0),0)</f>
        <v>0.11578181</v>
      </c>
      <c r="AE197" s="63">
        <f>IF(E197="west", IF(C197="Decentral",D197*'Connecting shares (%)'!$M$16*(F197+H197+J197)/(F197+H197+J197+L197+N197+P197),0),0)</f>
        <v>1.9439291061389199</v>
      </c>
      <c r="AF197" s="61">
        <f>IF(E197="West", IF(C197="Central",('Connecting shares (%)'!$F$13/100*L197+'Connecting shares (%)'!$G$13/100*N197+'Connecting shares (%)'!$H$13/100*P197)/1000000,0),0)</f>
        <v>0</v>
      </c>
      <c r="AG197" s="63">
        <f>IF(E197="west", IF(C197="Central",D197*'Connecting shares (%)'!$M$16*(L197+N197+P197)/(F197+H197+J197+L197+N197+P197),0),0)</f>
        <v>0</v>
      </c>
      <c r="AH197" s="1">
        <f>IF(E197="West", IF(C197="Decentral",('Connecting shares (%)'!$F$17/100*L197+'Connecting shares (%)'!$G$17/100*N197+'Connecting shares (%)'!$H$17/100*P197)/1000000,0),0)</f>
        <v>0</v>
      </c>
      <c r="AI197" s="63">
        <f>IF(E197="west", IF(C197="Decentral",D197*'Connecting shares (%)'!$M$16*(L197+N197+P197)/(F197+H197+J197+L197+N197+P197),0),0)</f>
        <v>0</v>
      </c>
      <c r="AK197" s="1">
        <f t="shared" si="24"/>
        <v>0</v>
      </c>
      <c r="AL197" s="1">
        <f t="shared" si="25"/>
        <v>0</v>
      </c>
      <c r="AM197" s="1">
        <f t="shared" si="26"/>
        <v>0</v>
      </c>
      <c r="AN197" s="1">
        <f t="shared" si="27"/>
        <v>0</v>
      </c>
      <c r="AO197" s="1">
        <f t="shared" si="28"/>
        <v>0</v>
      </c>
      <c r="AP197" s="1">
        <f t="shared" si="29"/>
        <v>0</v>
      </c>
      <c r="AQ197" s="1">
        <f t="shared" si="30"/>
        <v>0.11578181</v>
      </c>
      <c r="AR197" s="1">
        <f t="shared" si="31"/>
        <v>1.9439291061389199</v>
      </c>
    </row>
    <row r="198" spans="1:44">
      <c r="A198" s="1">
        <v>197</v>
      </c>
      <c r="B198" s="1" t="s">
        <v>526</v>
      </c>
      <c r="C198" s="1" t="s">
        <v>21</v>
      </c>
      <c r="D198" s="1">
        <v>0.121909835860584</v>
      </c>
      <c r="E198" s="1" t="s">
        <v>23</v>
      </c>
      <c r="F198" s="1">
        <v>135763.14000000001</v>
      </c>
      <c r="G198" s="1">
        <v>8</v>
      </c>
      <c r="H198" s="1">
        <v>0</v>
      </c>
      <c r="I198" s="1">
        <v>0</v>
      </c>
      <c r="J198" s="1">
        <v>0</v>
      </c>
      <c r="K198" s="1">
        <v>0</v>
      </c>
      <c r="L198" s="1">
        <v>53879.82</v>
      </c>
      <c r="M198" s="1">
        <v>15</v>
      </c>
      <c r="N198" s="1">
        <v>0</v>
      </c>
      <c r="O198" s="1">
        <v>0</v>
      </c>
      <c r="P198" s="1">
        <v>0</v>
      </c>
      <c r="Q198" s="1">
        <v>0</v>
      </c>
      <c r="R198" s="1">
        <v>6656.9399517190996</v>
      </c>
      <c r="S198" s="1">
        <v>121909.835860583</v>
      </c>
      <c r="T198" s="61">
        <f>IF(E198="East", IF(C198="Central",('Connecting shares (%)'!$F$3/100*F198+'Connecting shares (%)'!$G$3/100*H198+'Connecting shares (%)'!$H$3/100*J198)/1000000,0),0)</f>
        <v>0</v>
      </c>
      <c r="U198" s="61">
        <f>IF(E198="East", IF(C198="Central",D198*'Connecting shares (%)'!$M$16*(F198+H198+J198)/(F198+H198+J198+L198+N198+P198),0),0)</f>
        <v>0</v>
      </c>
      <c r="V198" s="61">
        <f>IF(E198="East", IF(C198="Decentral",('Connecting shares (%)'!$F$7/100*F198+'Connecting shares (%)'!$G$7/100*H198+'Connecting shares (%)'!$H$7/100*J198)/1000000,0),0)</f>
        <v>0</v>
      </c>
      <c r="W198" s="63">
        <f>IF(E198="East", IF(C198="Decentral",D198*'Connecting shares (%)'!$M$16*(F198+H198+J198)/(F198+H198+J198+L198+N198+P198),0),0)</f>
        <v>0</v>
      </c>
      <c r="X198" s="61">
        <f>IF(E198="East", IF(C198="Central",('Connecting shares (%)'!$F$5/100*L198+'Connecting shares (%)'!$G$5/100*N198+'Connecting shares (%)'!$H$5/100*P198)/1000000,0),0)</f>
        <v>0</v>
      </c>
      <c r="Y198" s="63">
        <f>IF(E198="East", IF(C198="Central",D198*'Connecting shares (%)'!$M$16*(L198+N198+P198)/(F198+H198+J198+L198+N198+P198),0),0)</f>
        <v>0</v>
      </c>
      <c r="Z198" s="1">
        <f>IF(E198="East", IF(C198="Decentral",('Connecting shares (%)'!$F$9/100*L198+'Connecting shares (%)'!$G$9/100*N198+'Connecting shares (%)'!$H$9/100*P198)/1000000,0),0)</f>
        <v>0</v>
      </c>
      <c r="AA198" s="63">
        <f>IF(E198="East", IF(C198="Decentral",D198*'Connecting shares (%)'!$M$16*(L198+N198+P198)/(F198+H198+J198+L198+N198+P198),0),0)</f>
        <v>0</v>
      </c>
      <c r="AB198" s="61">
        <f>IF(E198="West", IF(C198="Central",('Connecting shares (%)'!$F$11/100*F198+'Connecting shares (%)'!$G$11/100*H198+'Connecting shares (%)'!$H$11/100*J198)/1000000,0),0)</f>
        <v>0</v>
      </c>
      <c r="AC198" s="64">
        <f>IF(E198="west", IF(C198="Central",D198*'Connecting shares (%)'!$M$16*(F198+H198+J198)/(F198+H198+J198+L198+N198+P198),0),0)</f>
        <v>0</v>
      </c>
      <c r="AD198" s="61">
        <f>IF(E198="West", IF(C198="Decentral",('Connecting shares (%)'!$F$15/100*F198+'Connecting shares (%)'!$G$15/100*H198+'Connecting shares (%)'!$H$15/100*J198)/1000000,0),0)</f>
        <v>0.13576314</v>
      </c>
      <c r="AE198" s="63">
        <f>IF(E198="west", IF(C198="Decentral",D198*'Connecting shares (%)'!$M$16*(F198+H198+J198)/(F198+H198+J198+L198+N198+P198),0),0)</f>
        <v>1.7454760370031648</v>
      </c>
      <c r="AF198" s="61">
        <f>IF(E198="West", IF(C198="Central",('Connecting shares (%)'!$F$13/100*L198+'Connecting shares (%)'!$G$13/100*N198+'Connecting shares (%)'!$H$13/100*P198)/1000000,0),0)</f>
        <v>0</v>
      </c>
      <c r="AG198" s="63">
        <f>IF(E198="west", IF(C198="Central",D198*'Connecting shares (%)'!$M$16*(L198+N198+P198)/(F198+H198+J198+L198+N198+P198),0),0)</f>
        <v>0</v>
      </c>
      <c r="AH198" s="1">
        <f>IF(E198="West", IF(C198="Decentral",('Connecting shares (%)'!$F$17/100*L198+'Connecting shares (%)'!$G$17/100*N198+'Connecting shares (%)'!$H$17/100*P198)/1000000,0),0)</f>
        <v>5.3879820000000002E-2</v>
      </c>
      <c r="AI198" s="63">
        <f>IF(E198="west", IF(C198="Decentral",D198*'Connecting shares (%)'!$M$16*(L198+N198+P198)/(F198+H198+J198+L198+N198+P198),0),0)</f>
        <v>0.69272068020851496</v>
      </c>
      <c r="AK198" s="1">
        <f t="shared" si="24"/>
        <v>0</v>
      </c>
      <c r="AL198" s="1">
        <f t="shared" si="25"/>
        <v>0</v>
      </c>
      <c r="AM198" s="1">
        <f t="shared" si="26"/>
        <v>0</v>
      </c>
      <c r="AN198" s="1">
        <f t="shared" si="27"/>
        <v>0</v>
      </c>
      <c r="AO198" s="1">
        <f t="shared" si="28"/>
        <v>0</v>
      </c>
      <c r="AP198" s="1">
        <f t="shared" si="29"/>
        <v>0</v>
      </c>
      <c r="AQ198" s="1">
        <f t="shared" si="30"/>
        <v>0.18964296</v>
      </c>
      <c r="AR198" s="1">
        <f t="shared" si="31"/>
        <v>2.4381967172116799</v>
      </c>
    </row>
    <row r="199" spans="1:44">
      <c r="A199" s="1">
        <v>198</v>
      </c>
      <c r="B199" s="1" t="s">
        <v>150</v>
      </c>
      <c r="C199" s="1" t="s">
        <v>21</v>
      </c>
      <c r="D199" s="1">
        <v>5.0817212117495E-2</v>
      </c>
      <c r="E199" s="1" t="s">
        <v>24</v>
      </c>
      <c r="F199" s="1">
        <v>14101.09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4334.1709020452599</v>
      </c>
      <c r="S199" s="1">
        <v>50817.212117495401</v>
      </c>
      <c r="T199" s="61">
        <f>IF(E199="East", IF(C199="Central",('Connecting shares (%)'!$F$3/100*F199+'Connecting shares (%)'!$G$3/100*H199+'Connecting shares (%)'!$H$3/100*J199)/1000000,0),0)</f>
        <v>0</v>
      </c>
      <c r="U199" s="61">
        <f>IF(E199="East", IF(C199="Central",D199*'Connecting shares (%)'!$M$16*(F199+H199+J199)/(F199+H199+J199+L199+N199+P199),0),0)</f>
        <v>0</v>
      </c>
      <c r="V199" s="61">
        <f>IF(E199="East", IF(C199="Decentral",('Connecting shares (%)'!$F$7/100*F199+'Connecting shares (%)'!$G$7/100*H199+'Connecting shares (%)'!$H$7/100*J199)/1000000,0),0)</f>
        <v>1.410109E-2</v>
      </c>
      <c r="W199" s="63">
        <f>IF(E199="East", IF(C199="Decentral",D199*'Connecting shares (%)'!$M$16*(F199+H199+J199)/(F199+H199+J199+L199+N199+P199),0),0)</f>
        <v>1.0163442423499001</v>
      </c>
      <c r="X199" s="61">
        <f>IF(E199="East", IF(C199="Central",('Connecting shares (%)'!$F$5/100*L199+'Connecting shares (%)'!$G$5/100*N199+'Connecting shares (%)'!$H$5/100*P199)/1000000,0),0)</f>
        <v>0</v>
      </c>
      <c r="Y199" s="63">
        <f>IF(E199="East", IF(C199="Central",D199*'Connecting shares (%)'!$M$16*(L199+N199+P199)/(F199+H199+J199+L199+N199+P199),0),0)</f>
        <v>0</v>
      </c>
      <c r="Z199" s="1">
        <f>IF(E199="East", IF(C199="Decentral",('Connecting shares (%)'!$F$9/100*L199+'Connecting shares (%)'!$G$9/100*N199+'Connecting shares (%)'!$H$9/100*P199)/1000000,0),0)</f>
        <v>0</v>
      </c>
      <c r="AA199" s="63">
        <f>IF(E199="East", IF(C199="Decentral",D199*'Connecting shares (%)'!$M$16*(L199+N199+P199)/(F199+H199+J199+L199+N199+P199),0),0)</f>
        <v>0</v>
      </c>
      <c r="AB199" s="61">
        <f>IF(E199="West", IF(C199="Central",('Connecting shares (%)'!$F$11/100*F199+'Connecting shares (%)'!$G$11/100*H199+'Connecting shares (%)'!$H$11/100*J199)/1000000,0),0)</f>
        <v>0</v>
      </c>
      <c r="AC199" s="64">
        <f>IF(E199="west", IF(C199="Central",D199*'Connecting shares (%)'!$M$16*(F199+H199+J199)/(F199+H199+J199+L199+N199+P199),0),0)</f>
        <v>0</v>
      </c>
      <c r="AD199" s="61">
        <f>IF(E199="West", IF(C199="Decentral",('Connecting shares (%)'!$F$15/100*F199+'Connecting shares (%)'!$G$15/100*H199+'Connecting shares (%)'!$H$15/100*J199)/1000000,0),0)</f>
        <v>0</v>
      </c>
      <c r="AE199" s="63">
        <f>IF(E199="west", IF(C199="Decentral",D199*'Connecting shares (%)'!$M$16*(F199+H199+J199)/(F199+H199+J199+L199+N199+P199),0),0)</f>
        <v>0</v>
      </c>
      <c r="AF199" s="61">
        <f>IF(E199="West", IF(C199="Central",('Connecting shares (%)'!$F$13/100*L199+'Connecting shares (%)'!$G$13/100*N199+'Connecting shares (%)'!$H$13/100*P199)/1000000,0),0)</f>
        <v>0</v>
      </c>
      <c r="AG199" s="63">
        <f>IF(E199="west", IF(C199="Central",D199*'Connecting shares (%)'!$M$16*(L199+N199+P199)/(F199+H199+J199+L199+N199+P199),0),0)</f>
        <v>0</v>
      </c>
      <c r="AH199" s="1">
        <f>IF(E199="West", IF(C199="Decentral",('Connecting shares (%)'!$F$17/100*L199+'Connecting shares (%)'!$G$17/100*N199+'Connecting shares (%)'!$H$17/100*P199)/1000000,0),0)</f>
        <v>0</v>
      </c>
      <c r="AI199" s="63">
        <f>IF(E199="west", IF(C199="Decentral",D199*'Connecting shares (%)'!$M$16*(L199+N199+P199)/(F199+H199+J199+L199+N199+P199),0),0)</f>
        <v>0</v>
      </c>
      <c r="AK199" s="1">
        <f t="shared" si="24"/>
        <v>0</v>
      </c>
      <c r="AL199" s="1">
        <f t="shared" si="25"/>
        <v>0</v>
      </c>
      <c r="AM199" s="1">
        <f t="shared" si="26"/>
        <v>1.410109E-2</v>
      </c>
      <c r="AN199" s="1">
        <f t="shared" si="27"/>
        <v>1.0163442423499001</v>
      </c>
      <c r="AO199" s="1">
        <f t="shared" si="28"/>
        <v>0</v>
      </c>
      <c r="AP199" s="1">
        <f t="shared" si="29"/>
        <v>0</v>
      </c>
      <c r="AQ199" s="1">
        <f t="shared" si="30"/>
        <v>0</v>
      </c>
      <c r="AR199" s="1">
        <f t="shared" si="31"/>
        <v>0</v>
      </c>
    </row>
    <row r="200" spans="1:44">
      <c r="A200" s="1">
        <v>199</v>
      </c>
      <c r="B200" s="1" t="s">
        <v>414</v>
      </c>
      <c r="C200" s="1" t="s">
        <v>21</v>
      </c>
      <c r="D200" s="1">
        <v>0.492936496828976</v>
      </c>
      <c r="E200" s="1" t="s">
        <v>23</v>
      </c>
      <c r="F200" s="1">
        <v>605822.31999999902</v>
      </c>
      <c r="G200" s="1">
        <v>38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9577.0476047525299</v>
      </c>
      <c r="S200" s="1">
        <v>492936.49682897498</v>
      </c>
      <c r="T200" s="61">
        <f>IF(E200="East", IF(C200="Central",('Connecting shares (%)'!$F$3/100*F200+'Connecting shares (%)'!$G$3/100*H200+'Connecting shares (%)'!$H$3/100*J200)/1000000,0),0)</f>
        <v>0</v>
      </c>
      <c r="U200" s="61">
        <f>IF(E200="East", IF(C200="Central",D200*'Connecting shares (%)'!$M$16*(F200+H200+J200)/(F200+H200+J200+L200+N200+P200),0),0)</f>
        <v>0</v>
      </c>
      <c r="V200" s="61">
        <f>IF(E200="East", IF(C200="Decentral",('Connecting shares (%)'!$F$7/100*F200+'Connecting shares (%)'!$G$7/100*H200+'Connecting shares (%)'!$H$7/100*J200)/1000000,0),0)</f>
        <v>0</v>
      </c>
      <c r="W200" s="63">
        <f>IF(E200="East", IF(C200="Decentral",D200*'Connecting shares (%)'!$M$16*(F200+H200+J200)/(F200+H200+J200+L200+N200+P200),0),0)</f>
        <v>0</v>
      </c>
      <c r="X200" s="61">
        <f>IF(E200="East", IF(C200="Central",('Connecting shares (%)'!$F$5/100*L200+'Connecting shares (%)'!$G$5/100*N200+'Connecting shares (%)'!$H$5/100*P200)/1000000,0),0)</f>
        <v>0</v>
      </c>
      <c r="Y200" s="63">
        <f>IF(E200="East", IF(C200="Central",D200*'Connecting shares (%)'!$M$16*(L200+N200+P200)/(F200+H200+J200+L200+N200+P200),0),0)</f>
        <v>0</v>
      </c>
      <c r="Z200" s="1">
        <f>IF(E200="East", IF(C200="Decentral",('Connecting shares (%)'!$F$9/100*L200+'Connecting shares (%)'!$G$9/100*N200+'Connecting shares (%)'!$H$9/100*P200)/1000000,0),0)</f>
        <v>0</v>
      </c>
      <c r="AA200" s="63">
        <f>IF(E200="East", IF(C200="Decentral",D200*'Connecting shares (%)'!$M$16*(L200+N200+P200)/(F200+H200+J200+L200+N200+P200),0),0)</f>
        <v>0</v>
      </c>
      <c r="AB200" s="61">
        <f>IF(E200="West", IF(C200="Central",('Connecting shares (%)'!$F$11/100*F200+'Connecting shares (%)'!$G$11/100*H200+'Connecting shares (%)'!$H$11/100*J200)/1000000,0),0)</f>
        <v>0</v>
      </c>
      <c r="AC200" s="64">
        <f>IF(E200="west", IF(C200="Central",D200*'Connecting shares (%)'!$M$16*(F200+H200+J200)/(F200+H200+J200+L200+N200+P200),0),0)</f>
        <v>0</v>
      </c>
      <c r="AD200" s="61">
        <f>IF(E200="West", IF(C200="Decentral",('Connecting shares (%)'!$F$15/100*F200+'Connecting shares (%)'!$G$15/100*H200+'Connecting shares (%)'!$H$15/100*J200)/1000000,0),0)</f>
        <v>0.60582231999999903</v>
      </c>
      <c r="AE200" s="63">
        <f>IF(E200="west", IF(C200="Decentral",D200*'Connecting shares (%)'!$M$16*(F200+H200+J200)/(F200+H200+J200+L200+N200+P200),0),0)</f>
        <v>9.85872993657952</v>
      </c>
      <c r="AF200" s="61">
        <f>IF(E200="West", IF(C200="Central",('Connecting shares (%)'!$F$13/100*L200+'Connecting shares (%)'!$G$13/100*N200+'Connecting shares (%)'!$H$13/100*P200)/1000000,0),0)</f>
        <v>0</v>
      </c>
      <c r="AG200" s="63">
        <f>IF(E200="west", IF(C200="Central",D200*'Connecting shares (%)'!$M$16*(L200+N200+P200)/(F200+H200+J200+L200+N200+P200),0),0)</f>
        <v>0</v>
      </c>
      <c r="AH200" s="1">
        <f>IF(E200="West", IF(C200="Decentral",('Connecting shares (%)'!$F$17/100*L200+'Connecting shares (%)'!$G$17/100*N200+'Connecting shares (%)'!$H$17/100*P200)/1000000,0),0)</f>
        <v>0</v>
      </c>
      <c r="AI200" s="63">
        <f>IF(E200="west", IF(C200="Decentral",D200*'Connecting shares (%)'!$M$16*(L200+N200+P200)/(F200+H200+J200+L200+N200+P200),0),0)</f>
        <v>0</v>
      </c>
      <c r="AK200" s="1">
        <f t="shared" si="24"/>
        <v>0</v>
      </c>
      <c r="AL200" s="1">
        <f t="shared" si="25"/>
        <v>0</v>
      </c>
      <c r="AM200" s="1">
        <f t="shared" si="26"/>
        <v>0</v>
      </c>
      <c r="AN200" s="1">
        <f t="shared" si="27"/>
        <v>0</v>
      </c>
      <c r="AO200" s="1">
        <f t="shared" si="28"/>
        <v>0</v>
      </c>
      <c r="AP200" s="1">
        <f t="shared" si="29"/>
        <v>0</v>
      </c>
      <c r="AQ200" s="1">
        <f t="shared" si="30"/>
        <v>0.60582231999999903</v>
      </c>
      <c r="AR200" s="1">
        <f t="shared" si="31"/>
        <v>9.85872993657952</v>
      </c>
    </row>
    <row r="201" spans="1:44">
      <c r="A201" s="1">
        <v>200</v>
      </c>
      <c r="B201" s="1" t="s">
        <v>220</v>
      </c>
      <c r="C201" s="1" t="s">
        <v>21</v>
      </c>
      <c r="D201" s="1">
        <v>0.58479066560734805</v>
      </c>
      <c r="E201" s="1" t="s">
        <v>23</v>
      </c>
      <c r="F201" s="1">
        <v>1501952.88</v>
      </c>
      <c r="G201" s="1">
        <v>86</v>
      </c>
      <c r="H201" s="1">
        <v>0</v>
      </c>
      <c r="I201" s="1">
        <v>0</v>
      </c>
      <c r="J201" s="1">
        <v>0</v>
      </c>
      <c r="K201" s="1">
        <v>0</v>
      </c>
      <c r="L201" s="1">
        <v>13375.059999999899</v>
      </c>
      <c r="M201" s="1">
        <v>1</v>
      </c>
      <c r="N201" s="1">
        <v>0</v>
      </c>
      <c r="O201" s="1">
        <v>0</v>
      </c>
      <c r="P201" s="1">
        <v>0</v>
      </c>
      <c r="Q201" s="1">
        <v>0</v>
      </c>
      <c r="R201" s="1">
        <v>9140.91964948225</v>
      </c>
      <c r="S201" s="1">
        <v>584790.66560734704</v>
      </c>
      <c r="T201" s="61">
        <f>IF(E201="East", IF(C201="Central",('Connecting shares (%)'!$F$3/100*F201+'Connecting shares (%)'!$G$3/100*H201+'Connecting shares (%)'!$H$3/100*J201)/1000000,0),0)</f>
        <v>0</v>
      </c>
      <c r="U201" s="61">
        <f>IF(E201="East", IF(C201="Central",D201*'Connecting shares (%)'!$M$16*(F201+H201+J201)/(F201+H201+J201+L201+N201+P201),0),0)</f>
        <v>0</v>
      </c>
      <c r="V201" s="61">
        <f>IF(E201="East", IF(C201="Decentral",('Connecting shares (%)'!$F$7/100*F201+'Connecting shares (%)'!$G$7/100*H201+'Connecting shares (%)'!$H$7/100*J201)/1000000,0),0)</f>
        <v>0</v>
      </c>
      <c r="W201" s="63">
        <f>IF(E201="East", IF(C201="Decentral",D201*'Connecting shares (%)'!$M$16*(F201+H201+J201)/(F201+H201+J201+L201+N201+P201),0),0)</f>
        <v>0</v>
      </c>
      <c r="X201" s="61">
        <f>IF(E201="East", IF(C201="Central",('Connecting shares (%)'!$F$5/100*L201+'Connecting shares (%)'!$G$5/100*N201+'Connecting shares (%)'!$H$5/100*P201)/1000000,0),0)</f>
        <v>0</v>
      </c>
      <c r="Y201" s="63">
        <f>IF(E201="East", IF(C201="Central",D201*'Connecting shares (%)'!$M$16*(L201+N201+P201)/(F201+H201+J201+L201+N201+P201),0),0)</f>
        <v>0</v>
      </c>
      <c r="Z201" s="1">
        <f>IF(E201="East", IF(C201="Decentral",('Connecting shares (%)'!$F$9/100*L201+'Connecting shares (%)'!$G$9/100*N201+'Connecting shares (%)'!$H$9/100*P201)/1000000,0),0)</f>
        <v>0</v>
      </c>
      <c r="AA201" s="63">
        <f>IF(E201="East", IF(C201="Decentral",D201*'Connecting shares (%)'!$M$16*(L201+N201+P201)/(F201+H201+J201+L201+N201+P201),0),0)</f>
        <v>0</v>
      </c>
      <c r="AB201" s="61">
        <f>IF(E201="West", IF(C201="Central",('Connecting shares (%)'!$F$11/100*F201+'Connecting shares (%)'!$G$11/100*H201+'Connecting shares (%)'!$H$11/100*J201)/1000000,0),0)</f>
        <v>0</v>
      </c>
      <c r="AC201" s="64">
        <f>IF(E201="west", IF(C201="Central",D201*'Connecting shares (%)'!$M$16*(F201+H201+J201)/(F201+H201+J201+L201+N201+P201),0),0)</f>
        <v>0</v>
      </c>
      <c r="AD201" s="61">
        <f>IF(E201="West", IF(C201="Decentral",('Connecting shares (%)'!$F$15/100*F201+'Connecting shares (%)'!$G$15/100*H201+'Connecting shares (%)'!$H$15/100*J201)/1000000,0),0)</f>
        <v>1.5019528799999999</v>
      </c>
      <c r="AE201" s="63">
        <f>IF(E201="west", IF(C201="Decentral",D201*'Connecting shares (%)'!$M$16*(F201+H201+J201)/(F201+H201+J201+L201+N201+P201),0),0)</f>
        <v>11.592580077498914</v>
      </c>
      <c r="AF201" s="61">
        <f>IF(E201="West", IF(C201="Central",('Connecting shares (%)'!$F$13/100*L201+'Connecting shares (%)'!$G$13/100*N201+'Connecting shares (%)'!$H$13/100*P201)/1000000,0),0)</f>
        <v>0</v>
      </c>
      <c r="AG201" s="63">
        <f>IF(E201="west", IF(C201="Central",D201*'Connecting shares (%)'!$M$16*(L201+N201+P201)/(F201+H201+J201+L201+N201+P201),0),0)</f>
        <v>0</v>
      </c>
      <c r="AH201" s="1">
        <f>IF(E201="West", IF(C201="Decentral",('Connecting shares (%)'!$F$17/100*L201+'Connecting shares (%)'!$G$17/100*N201+'Connecting shares (%)'!$H$17/100*P201)/1000000,0),0)</f>
        <v>1.3375059999999899E-2</v>
      </c>
      <c r="AI201" s="63">
        <f>IF(E201="west", IF(C201="Decentral",D201*'Connecting shares (%)'!$M$16*(L201+N201+P201)/(F201+H201+J201+L201+N201+P201),0),0)</f>
        <v>0.10323323464804798</v>
      </c>
      <c r="AK201" s="1">
        <f t="shared" si="24"/>
        <v>0</v>
      </c>
      <c r="AL201" s="1">
        <f t="shared" si="25"/>
        <v>0</v>
      </c>
      <c r="AM201" s="1">
        <f t="shared" si="26"/>
        <v>0</v>
      </c>
      <c r="AN201" s="1">
        <f t="shared" si="27"/>
        <v>0</v>
      </c>
      <c r="AO201" s="1">
        <f t="shared" si="28"/>
        <v>0</v>
      </c>
      <c r="AP201" s="1">
        <f t="shared" si="29"/>
        <v>0</v>
      </c>
      <c r="AQ201" s="1">
        <f t="shared" si="30"/>
        <v>1.5153279399999999</v>
      </c>
      <c r="AR201" s="1">
        <f t="shared" si="31"/>
        <v>11.695813312146962</v>
      </c>
    </row>
    <row r="202" spans="1:44">
      <c r="A202" s="1">
        <v>201</v>
      </c>
      <c r="B202" s="1" t="s">
        <v>446</v>
      </c>
      <c r="C202" s="1" t="s">
        <v>22</v>
      </c>
      <c r="D202" s="1">
        <v>0.12429465611839299</v>
      </c>
      <c r="E202" s="1" t="s">
        <v>23</v>
      </c>
      <c r="F202" s="1">
        <v>289015.89</v>
      </c>
      <c r="G202" s="1">
        <v>15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5593.1140089949104</v>
      </c>
      <c r="S202" s="1">
        <v>124294.656118393</v>
      </c>
      <c r="T202" s="61">
        <f>IF(E202="East", IF(C202="Central",('Connecting shares (%)'!$F$3/100*F202+'Connecting shares (%)'!$G$3/100*H202+'Connecting shares (%)'!$H$3/100*J202)/1000000,0),0)</f>
        <v>0</v>
      </c>
      <c r="U202" s="61">
        <f>IF(E202="East", IF(C202="Central",D202*'Connecting shares (%)'!$M$16*(F202+H202+J202)/(F202+H202+J202+L202+N202+P202),0),0)</f>
        <v>0</v>
      </c>
      <c r="V202" s="61">
        <f>IF(E202="East", IF(C202="Decentral",('Connecting shares (%)'!$F$7/100*F202+'Connecting shares (%)'!$G$7/100*H202+'Connecting shares (%)'!$H$7/100*J202)/1000000,0),0)</f>
        <v>0</v>
      </c>
      <c r="W202" s="63">
        <f>IF(E202="East", IF(C202="Decentral",D202*'Connecting shares (%)'!$M$16*(F202+H202+J202)/(F202+H202+J202+L202+N202+P202),0),0)</f>
        <v>0</v>
      </c>
      <c r="X202" s="61">
        <f>IF(E202="East", IF(C202="Central",('Connecting shares (%)'!$F$5/100*L202+'Connecting shares (%)'!$G$5/100*N202+'Connecting shares (%)'!$H$5/100*P202)/1000000,0),0)</f>
        <v>0</v>
      </c>
      <c r="Y202" s="63">
        <f>IF(E202="East", IF(C202="Central",D202*'Connecting shares (%)'!$M$16*(L202+N202+P202)/(F202+H202+J202+L202+N202+P202),0),0)</f>
        <v>0</v>
      </c>
      <c r="Z202" s="1">
        <f>IF(E202="East", IF(C202="Decentral",('Connecting shares (%)'!$F$9/100*L202+'Connecting shares (%)'!$G$9/100*N202+'Connecting shares (%)'!$H$9/100*P202)/1000000,0),0)</f>
        <v>0</v>
      </c>
      <c r="AA202" s="63">
        <f>IF(E202="East", IF(C202="Decentral",D202*'Connecting shares (%)'!$M$16*(L202+N202+P202)/(F202+H202+J202+L202+N202+P202),0),0)</f>
        <v>0</v>
      </c>
      <c r="AB202" s="61">
        <f>IF(E202="West", IF(C202="Central",('Connecting shares (%)'!$F$11/100*F202+'Connecting shares (%)'!$G$11/100*H202+'Connecting shares (%)'!$H$11/100*J202)/1000000,0),0)</f>
        <v>0.28901589</v>
      </c>
      <c r="AC202" s="64">
        <f>IF(E202="west", IF(C202="Central",D202*'Connecting shares (%)'!$M$16*(F202+H202+J202)/(F202+H202+J202+L202+N202+P202),0),0)</f>
        <v>2.4858931223678598</v>
      </c>
      <c r="AD202" s="61">
        <f>IF(E202="West", IF(C202="Decentral",('Connecting shares (%)'!$F$15/100*F202+'Connecting shares (%)'!$G$15/100*H202+'Connecting shares (%)'!$H$15/100*J202)/1000000,0),0)</f>
        <v>0</v>
      </c>
      <c r="AE202" s="63">
        <f>IF(E202="west", IF(C202="Decentral",D202*'Connecting shares (%)'!$M$16*(F202+H202+J202)/(F202+H202+J202+L202+N202+P202),0),0)</f>
        <v>0</v>
      </c>
      <c r="AF202" s="61">
        <f>IF(E202="West", IF(C202="Central",('Connecting shares (%)'!$F$13/100*L202+'Connecting shares (%)'!$G$13/100*N202+'Connecting shares (%)'!$H$13/100*P202)/1000000,0),0)</f>
        <v>0</v>
      </c>
      <c r="AG202" s="63">
        <f>IF(E202="west", IF(C202="Central",D202*'Connecting shares (%)'!$M$16*(L202+N202+P202)/(F202+H202+J202+L202+N202+P202),0),0)</f>
        <v>0</v>
      </c>
      <c r="AH202" s="1">
        <f>IF(E202="West", IF(C202="Decentral",('Connecting shares (%)'!$F$17/100*L202+'Connecting shares (%)'!$G$17/100*N202+'Connecting shares (%)'!$H$17/100*P202)/1000000,0),0)</f>
        <v>0</v>
      </c>
      <c r="AI202" s="63">
        <f>IF(E202="west", IF(C202="Decentral",D202*'Connecting shares (%)'!$M$16*(L202+N202+P202)/(F202+H202+J202+L202+N202+P202),0),0)</f>
        <v>0</v>
      </c>
      <c r="AK202" s="1">
        <f t="shared" si="24"/>
        <v>0</v>
      </c>
      <c r="AL202" s="1">
        <f t="shared" si="25"/>
        <v>0</v>
      </c>
      <c r="AM202" s="1">
        <f t="shared" si="26"/>
        <v>0</v>
      </c>
      <c r="AN202" s="1">
        <f t="shared" si="27"/>
        <v>0</v>
      </c>
      <c r="AO202" s="1">
        <f t="shared" si="28"/>
        <v>0.28901589</v>
      </c>
      <c r="AP202" s="1">
        <f t="shared" si="29"/>
        <v>2.4858931223678598</v>
      </c>
      <c r="AQ202" s="1">
        <f t="shared" si="30"/>
        <v>0</v>
      </c>
      <c r="AR202" s="1">
        <f t="shared" si="31"/>
        <v>0</v>
      </c>
    </row>
    <row r="203" spans="1:44">
      <c r="A203" s="1">
        <v>202</v>
      </c>
      <c r="B203" s="1" t="s">
        <v>296</v>
      </c>
      <c r="C203" s="1" t="s">
        <v>21</v>
      </c>
      <c r="D203" s="1">
        <v>0.16221700135561501</v>
      </c>
      <c r="E203" s="1" t="s">
        <v>23</v>
      </c>
      <c r="F203" s="1">
        <v>492470.61</v>
      </c>
      <c r="G203" s="1">
        <v>25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6498.6254683553398</v>
      </c>
      <c r="S203" s="1">
        <v>162217.00135561399</v>
      </c>
      <c r="T203" s="61">
        <f>IF(E203="East", IF(C203="Central",('Connecting shares (%)'!$F$3/100*F203+'Connecting shares (%)'!$G$3/100*H203+'Connecting shares (%)'!$H$3/100*J203)/1000000,0),0)</f>
        <v>0</v>
      </c>
      <c r="U203" s="61">
        <f>IF(E203="East", IF(C203="Central",D203*'Connecting shares (%)'!$M$16*(F203+H203+J203)/(F203+H203+J203+L203+N203+P203),0),0)</f>
        <v>0</v>
      </c>
      <c r="V203" s="61">
        <f>IF(E203="East", IF(C203="Decentral",('Connecting shares (%)'!$F$7/100*F203+'Connecting shares (%)'!$G$7/100*H203+'Connecting shares (%)'!$H$7/100*J203)/1000000,0),0)</f>
        <v>0</v>
      </c>
      <c r="W203" s="63">
        <f>IF(E203="East", IF(C203="Decentral",D203*'Connecting shares (%)'!$M$16*(F203+H203+J203)/(F203+H203+J203+L203+N203+P203),0),0)</f>
        <v>0</v>
      </c>
      <c r="X203" s="61">
        <f>IF(E203="East", IF(C203="Central",('Connecting shares (%)'!$F$5/100*L203+'Connecting shares (%)'!$G$5/100*N203+'Connecting shares (%)'!$H$5/100*P203)/1000000,0),0)</f>
        <v>0</v>
      </c>
      <c r="Y203" s="63">
        <f>IF(E203="East", IF(C203="Central",D203*'Connecting shares (%)'!$M$16*(L203+N203+P203)/(F203+H203+J203+L203+N203+P203),0),0)</f>
        <v>0</v>
      </c>
      <c r="Z203" s="1">
        <f>IF(E203="East", IF(C203="Decentral",('Connecting shares (%)'!$F$9/100*L203+'Connecting shares (%)'!$G$9/100*N203+'Connecting shares (%)'!$H$9/100*P203)/1000000,0),0)</f>
        <v>0</v>
      </c>
      <c r="AA203" s="63">
        <f>IF(E203="East", IF(C203="Decentral",D203*'Connecting shares (%)'!$M$16*(L203+N203+P203)/(F203+H203+J203+L203+N203+P203),0),0)</f>
        <v>0</v>
      </c>
      <c r="AB203" s="61">
        <f>IF(E203="West", IF(C203="Central",('Connecting shares (%)'!$F$11/100*F203+'Connecting shares (%)'!$G$11/100*H203+'Connecting shares (%)'!$H$11/100*J203)/1000000,0),0)</f>
        <v>0</v>
      </c>
      <c r="AC203" s="64">
        <f>IF(E203="west", IF(C203="Central",D203*'Connecting shares (%)'!$M$16*(F203+H203+J203)/(F203+H203+J203+L203+N203+P203),0),0)</f>
        <v>0</v>
      </c>
      <c r="AD203" s="61">
        <f>IF(E203="West", IF(C203="Decentral",('Connecting shares (%)'!$F$15/100*F203+'Connecting shares (%)'!$G$15/100*H203+'Connecting shares (%)'!$H$15/100*J203)/1000000,0),0)</f>
        <v>0.49247060999999998</v>
      </c>
      <c r="AE203" s="63">
        <f>IF(E203="west", IF(C203="Decentral",D203*'Connecting shares (%)'!$M$16*(F203+H203+J203)/(F203+H203+J203+L203+N203+P203),0),0)</f>
        <v>3.2443400271123002</v>
      </c>
      <c r="AF203" s="61">
        <f>IF(E203="West", IF(C203="Central",('Connecting shares (%)'!$F$13/100*L203+'Connecting shares (%)'!$G$13/100*N203+'Connecting shares (%)'!$H$13/100*P203)/1000000,0),0)</f>
        <v>0</v>
      </c>
      <c r="AG203" s="63">
        <f>IF(E203="west", IF(C203="Central",D203*'Connecting shares (%)'!$M$16*(L203+N203+P203)/(F203+H203+J203+L203+N203+P203),0),0)</f>
        <v>0</v>
      </c>
      <c r="AH203" s="1">
        <f>IF(E203="West", IF(C203="Decentral",('Connecting shares (%)'!$F$17/100*L203+'Connecting shares (%)'!$G$17/100*N203+'Connecting shares (%)'!$H$17/100*P203)/1000000,0),0)</f>
        <v>0</v>
      </c>
      <c r="AI203" s="63">
        <f>IF(E203="west", IF(C203="Decentral",D203*'Connecting shares (%)'!$M$16*(L203+N203+P203)/(F203+H203+J203+L203+N203+P203),0),0)</f>
        <v>0</v>
      </c>
      <c r="AK203" s="1">
        <f t="shared" si="24"/>
        <v>0</v>
      </c>
      <c r="AL203" s="1">
        <f t="shared" si="25"/>
        <v>0</v>
      </c>
      <c r="AM203" s="1">
        <f t="shared" si="26"/>
        <v>0</v>
      </c>
      <c r="AN203" s="1">
        <f t="shared" si="27"/>
        <v>0</v>
      </c>
      <c r="AO203" s="1">
        <f t="shared" si="28"/>
        <v>0</v>
      </c>
      <c r="AP203" s="1">
        <f t="shared" si="29"/>
        <v>0</v>
      </c>
      <c r="AQ203" s="1">
        <f t="shared" si="30"/>
        <v>0.49247060999999998</v>
      </c>
      <c r="AR203" s="1">
        <f t="shared" si="31"/>
        <v>3.2443400271123002</v>
      </c>
    </row>
    <row r="204" spans="1:44">
      <c r="A204" s="1">
        <v>203</v>
      </c>
      <c r="B204" s="1" t="s">
        <v>887</v>
      </c>
      <c r="C204" s="1" t="s">
        <v>21</v>
      </c>
      <c r="D204" s="1">
        <v>0.42501234165540402</v>
      </c>
      <c r="E204" s="1" t="s">
        <v>23</v>
      </c>
      <c r="F204" s="1">
        <v>136046.62</v>
      </c>
      <c r="G204" s="1">
        <v>6</v>
      </c>
      <c r="H204" s="1">
        <v>0</v>
      </c>
      <c r="I204" s="1">
        <v>0</v>
      </c>
      <c r="J204" s="1">
        <v>0</v>
      </c>
      <c r="K204" s="1">
        <v>0</v>
      </c>
      <c r="L204" s="1">
        <v>27469.49</v>
      </c>
      <c r="M204" s="1">
        <v>1</v>
      </c>
      <c r="N204" s="1">
        <v>0</v>
      </c>
      <c r="O204" s="1">
        <v>0</v>
      </c>
      <c r="P204" s="1">
        <v>0</v>
      </c>
      <c r="Q204" s="1">
        <v>0</v>
      </c>
      <c r="R204" s="1">
        <v>8193.9206355411607</v>
      </c>
      <c r="S204" s="1">
        <v>425012.34165540303</v>
      </c>
      <c r="T204" s="61">
        <f>IF(E204="East", IF(C204="Central",('Connecting shares (%)'!$F$3/100*F204+'Connecting shares (%)'!$G$3/100*H204+'Connecting shares (%)'!$H$3/100*J204)/1000000,0),0)</f>
        <v>0</v>
      </c>
      <c r="U204" s="61">
        <f>IF(E204="East", IF(C204="Central",D204*'Connecting shares (%)'!$M$16*(F204+H204+J204)/(F204+H204+J204+L204+N204+P204),0),0)</f>
        <v>0</v>
      </c>
      <c r="V204" s="61">
        <f>IF(E204="East", IF(C204="Decentral",('Connecting shares (%)'!$F$7/100*F204+'Connecting shares (%)'!$G$7/100*H204+'Connecting shares (%)'!$H$7/100*J204)/1000000,0),0)</f>
        <v>0</v>
      </c>
      <c r="W204" s="63">
        <f>IF(E204="East", IF(C204="Decentral",D204*'Connecting shares (%)'!$M$16*(F204+H204+J204)/(F204+H204+J204+L204+N204+P204),0),0)</f>
        <v>0</v>
      </c>
      <c r="X204" s="61">
        <f>IF(E204="East", IF(C204="Central",('Connecting shares (%)'!$F$5/100*L204+'Connecting shares (%)'!$G$5/100*N204+'Connecting shares (%)'!$H$5/100*P204)/1000000,0),0)</f>
        <v>0</v>
      </c>
      <c r="Y204" s="63">
        <f>IF(E204="East", IF(C204="Central",D204*'Connecting shares (%)'!$M$16*(L204+N204+P204)/(F204+H204+J204+L204+N204+P204),0),0)</f>
        <v>0</v>
      </c>
      <c r="Z204" s="1">
        <f>IF(E204="East", IF(C204="Decentral",('Connecting shares (%)'!$F$9/100*L204+'Connecting shares (%)'!$G$9/100*N204+'Connecting shares (%)'!$H$9/100*P204)/1000000,0),0)</f>
        <v>0</v>
      </c>
      <c r="AA204" s="63">
        <f>IF(E204="East", IF(C204="Decentral",D204*'Connecting shares (%)'!$M$16*(L204+N204+P204)/(F204+H204+J204+L204+N204+P204),0),0)</f>
        <v>0</v>
      </c>
      <c r="AB204" s="61">
        <f>IF(E204="West", IF(C204="Central",('Connecting shares (%)'!$F$11/100*F204+'Connecting shares (%)'!$G$11/100*H204+'Connecting shares (%)'!$H$11/100*J204)/1000000,0),0)</f>
        <v>0</v>
      </c>
      <c r="AC204" s="64">
        <f>IF(E204="west", IF(C204="Central",D204*'Connecting shares (%)'!$M$16*(F204+H204+J204)/(F204+H204+J204+L204+N204+P204),0),0)</f>
        <v>0</v>
      </c>
      <c r="AD204" s="61">
        <f>IF(E204="West", IF(C204="Decentral",('Connecting shares (%)'!$F$15/100*F204+'Connecting shares (%)'!$G$15/100*H204+'Connecting shares (%)'!$H$15/100*J204)/1000000,0),0)</f>
        <v>0.13604662000000001</v>
      </c>
      <c r="AE204" s="63">
        <f>IF(E204="west", IF(C204="Decentral",D204*'Connecting shares (%)'!$M$16*(F204+H204+J204)/(F204+H204+J204+L204+N204+P204),0),0)</f>
        <v>7.0722686028309907</v>
      </c>
      <c r="AF204" s="61">
        <f>IF(E204="West", IF(C204="Central",('Connecting shares (%)'!$F$13/100*L204+'Connecting shares (%)'!$G$13/100*N204+'Connecting shares (%)'!$H$13/100*P204)/1000000,0),0)</f>
        <v>0</v>
      </c>
      <c r="AG204" s="63">
        <f>IF(E204="west", IF(C204="Central",D204*'Connecting shares (%)'!$M$16*(L204+N204+P204)/(F204+H204+J204+L204+N204+P204),0),0)</f>
        <v>0</v>
      </c>
      <c r="AH204" s="1">
        <f>IF(E204="West", IF(C204="Decentral",('Connecting shares (%)'!$F$17/100*L204+'Connecting shares (%)'!$G$17/100*N204+'Connecting shares (%)'!$H$17/100*P204)/1000000,0),0)</f>
        <v>2.7469490000000003E-2</v>
      </c>
      <c r="AI204" s="63">
        <f>IF(E204="west", IF(C204="Decentral",D204*'Connecting shares (%)'!$M$16*(L204+N204+P204)/(F204+H204+J204+L204+N204+P204),0),0)</f>
        <v>1.4279782302770909</v>
      </c>
      <c r="AK204" s="1">
        <f t="shared" si="24"/>
        <v>0</v>
      </c>
      <c r="AL204" s="1">
        <f t="shared" si="25"/>
        <v>0</v>
      </c>
      <c r="AM204" s="1">
        <f t="shared" si="26"/>
        <v>0</v>
      </c>
      <c r="AN204" s="1">
        <f t="shared" si="27"/>
        <v>0</v>
      </c>
      <c r="AO204" s="1">
        <f t="shared" si="28"/>
        <v>0</v>
      </c>
      <c r="AP204" s="1">
        <f t="shared" si="29"/>
        <v>0</v>
      </c>
      <c r="AQ204" s="1">
        <f t="shared" si="30"/>
        <v>0.16351611000000002</v>
      </c>
      <c r="AR204" s="1">
        <f t="shared" si="31"/>
        <v>8.5002468331080809</v>
      </c>
    </row>
    <row r="205" spans="1:44">
      <c r="A205" s="1">
        <v>204</v>
      </c>
      <c r="B205" s="1" t="s">
        <v>886</v>
      </c>
      <c r="C205" s="1" t="s">
        <v>21</v>
      </c>
      <c r="D205" s="1">
        <v>0.17833244846806801</v>
      </c>
      <c r="E205" s="1" t="s">
        <v>23</v>
      </c>
      <c r="F205" s="1">
        <v>70132.259999999995</v>
      </c>
      <c r="G205" s="1">
        <v>6</v>
      </c>
      <c r="H205" s="1">
        <v>0</v>
      </c>
      <c r="I205" s="1">
        <v>0</v>
      </c>
      <c r="J205" s="1">
        <v>0</v>
      </c>
      <c r="K205" s="1">
        <v>0</v>
      </c>
      <c r="L205" s="1">
        <v>6320.3699999999899</v>
      </c>
      <c r="M205" s="1">
        <v>1</v>
      </c>
      <c r="N205" s="1">
        <v>0</v>
      </c>
      <c r="O205" s="1">
        <v>0</v>
      </c>
      <c r="P205" s="1">
        <v>0</v>
      </c>
      <c r="Q205" s="1">
        <v>0</v>
      </c>
      <c r="R205" s="1">
        <v>5944.2066283596196</v>
      </c>
      <c r="S205" s="1">
        <v>178332.448468068</v>
      </c>
      <c r="T205" s="61">
        <f>IF(E205="East", IF(C205="Central",('Connecting shares (%)'!$F$3/100*F205+'Connecting shares (%)'!$G$3/100*H205+'Connecting shares (%)'!$H$3/100*J205)/1000000,0),0)</f>
        <v>0</v>
      </c>
      <c r="U205" s="61">
        <f>IF(E205="East", IF(C205="Central",D205*'Connecting shares (%)'!$M$16*(F205+H205+J205)/(F205+H205+J205+L205+N205+P205),0),0)</f>
        <v>0</v>
      </c>
      <c r="V205" s="61">
        <f>IF(E205="East", IF(C205="Decentral",('Connecting shares (%)'!$F$7/100*F205+'Connecting shares (%)'!$G$7/100*H205+'Connecting shares (%)'!$H$7/100*J205)/1000000,0),0)</f>
        <v>0</v>
      </c>
      <c r="W205" s="63">
        <f>IF(E205="East", IF(C205="Decentral",D205*'Connecting shares (%)'!$M$16*(F205+H205+J205)/(F205+H205+J205+L205+N205+P205),0),0)</f>
        <v>0</v>
      </c>
      <c r="X205" s="61">
        <f>IF(E205="East", IF(C205="Central",('Connecting shares (%)'!$F$5/100*L205+'Connecting shares (%)'!$G$5/100*N205+'Connecting shares (%)'!$H$5/100*P205)/1000000,0),0)</f>
        <v>0</v>
      </c>
      <c r="Y205" s="63">
        <f>IF(E205="East", IF(C205="Central",D205*'Connecting shares (%)'!$M$16*(L205+N205+P205)/(F205+H205+J205+L205+N205+P205),0),0)</f>
        <v>0</v>
      </c>
      <c r="Z205" s="1">
        <f>IF(E205="East", IF(C205="Decentral",('Connecting shares (%)'!$F$9/100*L205+'Connecting shares (%)'!$G$9/100*N205+'Connecting shares (%)'!$H$9/100*P205)/1000000,0),0)</f>
        <v>0</v>
      </c>
      <c r="AA205" s="63">
        <f>IF(E205="East", IF(C205="Decentral",D205*'Connecting shares (%)'!$M$16*(L205+N205+P205)/(F205+H205+J205+L205+N205+P205),0),0)</f>
        <v>0</v>
      </c>
      <c r="AB205" s="61">
        <f>IF(E205="West", IF(C205="Central",('Connecting shares (%)'!$F$11/100*F205+'Connecting shares (%)'!$G$11/100*H205+'Connecting shares (%)'!$H$11/100*J205)/1000000,0),0)</f>
        <v>0</v>
      </c>
      <c r="AC205" s="64">
        <f>IF(E205="west", IF(C205="Central",D205*'Connecting shares (%)'!$M$16*(F205+H205+J205)/(F205+H205+J205+L205+N205+P205),0),0)</f>
        <v>0</v>
      </c>
      <c r="AD205" s="61">
        <f>IF(E205="West", IF(C205="Decentral",('Connecting shares (%)'!$F$15/100*F205+'Connecting shares (%)'!$G$15/100*H205+'Connecting shares (%)'!$H$15/100*J205)/1000000,0),0)</f>
        <v>7.0132259999999988E-2</v>
      </c>
      <c r="AE205" s="63">
        <f>IF(E205="west", IF(C205="Decentral",D205*'Connecting shares (%)'!$M$16*(F205+H205+J205)/(F205+H205+J205+L205+N205+P205),0),0)</f>
        <v>3.2717926492258402</v>
      </c>
      <c r="AF205" s="61">
        <f>IF(E205="West", IF(C205="Central",('Connecting shares (%)'!$F$13/100*L205+'Connecting shares (%)'!$G$13/100*N205+'Connecting shares (%)'!$H$13/100*P205)/1000000,0),0)</f>
        <v>0</v>
      </c>
      <c r="AG205" s="63">
        <f>IF(E205="west", IF(C205="Central",D205*'Connecting shares (%)'!$M$16*(L205+N205+P205)/(F205+H205+J205+L205+N205+P205),0),0)</f>
        <v>0</v>
      </c>
      <c r="AH205" s="1">
        <f>IF(E205="West", IF(C205="Decentral",('Connecting shares (%)'!$F$17/100*L205+'Connecting shares (%)'!$G$17/100*N205+'Connecting shares (%)'!$H$17/100*P205)/1000000,0),0)</f>
        <v>6.3203699999999901E-3</v>
      </c>
      <c r="AI205" s="63">
        <f>IF(E205="west", IF(C205="Decentral",D205*'Connecting shares (%)'!$M$16*(L205+N205+P205)/(F205+H205+J205+L205+N205+P205),0),0)</f>
        <v>0.29485632013551955</v>
      </c>
      <c r="AK205" s="1">
        <f t="shared" si="24"/>
        <v>0</v>
      </c>
      <c r="AL205" s="1">
        <f t="shared" si="25"/>
        <v>0</v>
      </c>
      <c r="AM205" s="1">
        <f t="shared" si="26"/>
        <v>0</v>
      </c>
      <c r="AN205" s="1">
        <f t="shared" si="27"/>
        <v>0</v>
      </c>
      <c r="AO205" s="1">
        <f t="shared" si="28"/>
        <v>0</v>
      </c>
      <c r="AP205" s="1">
        <f t="shared" si="29"/>
        <v>0</v>
      </c>
      <c r="AQ205" s="1">
        <f t="shared" si="30"/>
        <v>7.645262999999998E-2</v>
      </c>
      <c r="AR205" s="1">
        <f t="shared" si="31"/>
        <v>3.5666489693613599</v>
      </c>
    </row>
    <row r="206" spans="1:44">
      <c r="A206" s="1">
        <v>205</v>
      </c>
      <c r="B206" s="1" t="s">
        <v>145</v>
      </c>
      <c r="C206" s="1" t="s">
        <v>21</v>
      </c>
      <c r="D206" s="1">
        <v>0.48763253663980899</v>
      </c>
      <c r="E206" s="1" t="s">
        <v>24</v>
      </c>
      <c r="F206" s="1">
        <v>365005.87</v>
      </c>
      <c r="G206" s="1">
        <v>23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13945.2445892669</v>
      </c>
      <c r="S206" s="1">
        <v>487632.53663980798</v>
      </c>
      <c r="T206" s="61">
        <f>IF(E206="East", IF(C206="Central",('Connecting shares (%)'!$F$3/100*F206+'Connecting shares (%)'!$G$3/100*H206+'Connecting shares (%)'!$H$3/100*J206)/1000000,0),0)</f>
        <v>0</v>
      </c>
      <c r="U206" s="61">
        <f>IF(E206="East", IF(C206="Central",D206*'Connecting shares (%)'!$M$16*(F206+H206+J206)/(F206+H206+J206+L206+N206+P206),0),0)</f>
        <v>0</v>
      </c>
      <c r="V206" s="61">
        <f>IF(E206="East", IF(C206="Decentral",('Connecting shares (%)'!$F$7/100*F206+'Connecting shares (%)'!$G$7/100*H206+'Connecting shares (%)'!$H$7/100*J206)/1000000,0),0)</f>
        <v>0.36500587000000001</v>
      </c>
      <c r="W206" s="63">
        <f>IF(E206="East", IF(C206="Decentral",D206*'Connecting shares (%)'!$M$16*(F206+H206+J206)/(F206+H206+J206+L206+N206+P206),0),0)</f>
        <v>9.7526507327961802</v>
      </c>
      <c r="X206" s="61">
        <f>IF(E206="East", IF(C206="Central",('Connecting shares (%)'!$F$5/100*L206+'Connecting shares (%)'!$G$5/100*N206+'Connecting shares (%)'!$H$5/100*P206)/1000000,0),0)</f>
        <v>0</v>
      </c>
      <c r="Y206" s="63">
        <f>IF(E206="East", IF(C206="Central",D206*'Connecting shares (%)'!$M$16*(L206+N206+P206)/(F206+H206+J206+L206+N206+P206),0),0)</f>
        <v>0</v>
      </c>
      <c r="Z206" s="1">
        <f>IF(E206="East", IF(C206="Decentral",('Connecting shares (%)'!$F$9/100*L206+'Connecting shares (%)'!$G$9/100*N206+'Connecting shares (%)'!$H$9/100*P206)/1000000,0),0)</f>
        <v>0</v>
      </c>
      <c r="AA206" s="63">
        <f>IF(E206="East", IF(C206="Decentral",D206*'Connecting shares (%)'!$M$16*(L206+N206+P206)/(F206+H206+J206+L206+N206+P206),0),0)</f>
        <v>0</v>
      </c>
      <c r="AB206" s="61">
        <f>IF(E206="West", IF(C206="Central",('Connecting shares (%)'!$F$11/100*F206+'Connecting shares (%)'!$G$11/100*H206+'Connecting shares (%)'!$H$11/100*J206)/1000000,0),0)</f>
        <v>0</v>
      </c>
      <c r="AC206" s="64">
        <f>IF(E206="west", IF(C206="Central",D206*'Connecting shares (%)'!$M$16*(F206+H206+J206)/(F206+H206+J206+L206+N206+P206),0),0)</f>
        <v>0</v>
      </c>
      <c r="AD206" s="61">
        <f>IF(E206="West", IF(C206="Decentral",('Connecting shares (%)'!$F$15/100*F206+'Connecting shares (%)'!$G$15/100*H206+'Connecting shares (%)'!$H$15/100*J206)/1000000,0),0)</f>
        <v>0</v>
      </c>
      <c r="AE206" s="63">
        <f>IF(E206="west", IF(C206="Decentral",D206*'Connecting shares (%)'!$M$16*(F206+H206+J206)/(F206+H206+J206+L206+N206+P206),0),0)</f>
        <v>0</v>
      </c>
      <c r="AF206" s="61">
        <f>IF(E206="West", IF(C206="Central",('Connecting shares (%)'!$F$13/100*L206+'Connecting shares (%)'!$G$13/100*N206+'Connecting shares (%)'!$H$13/100*P206)/1000000,0),0)</f>
        <v>0</v>
      </c>
      <c r="AG206" s="63">
        <f>IF(E206="west", IF(C206="Central",D206*'Connecting shares (%)'!$M$16*(L206+N206+P206)/(F206+H206+J206+L206+N206+P206),0),0)</f>
        <v>0</v>
      </c>
      <c r="AH206" s="1">
        <f>IF(E206="West", IF(C206="Decentral",('Connecting shares (%)'!$F$17/100*L206+'Connecting shares (%)'!$G$17/100*N206+'Connecting shares (%)'!$H$17/100*P206)/1000000,0),0)</f>
        <v>0</v>
      </c>
      <c r="AI206" s="63">
        <f>IF(E206="west", IF(C206="Decentral",D206*'Connecting shares (%)'!$M$16*(L206+N206+P206)/(F206+H206+J206+L206+N206+P206),0),0)</f>
        <v>0</v>
      </c>
      <c r="AK206" s="1">
        <f t="shared" si="24"/>
        <v>0</v>
      </c>
      <c r="AL206" s="1">
        <f t="shared" si="25"/>
        <v>0</v>
      </c>
      <c r="AM206" s="1">
        <f t="shared" si="26"/>
        <v>0.36500587000000001</v>
      </c>
      <c r="AN206" s="1">
        <f t="shared" si="27"/>
        <v>9.7526507327961802</v>
      </c>
      <c r="AO206" s="1">
        <f t="shared" si="28"/>
        <v>0</v>
      </c>
      <c r="AP206" s="1">
        <f t="shared" si="29"/>
        <v>0</v>
      </c>
      <c r="AQ206" s="1">
        <f t="shared" si="30"/>
        <v>0</v>
      </c>
      <c r="AR206" s="1">
        <f t="shared" si="31"/>
        <v>0</v>
      </c>
    </row>
    <row r="207" spans="1:44">
      <c r="A207" s="1">
        <v>206</v>
      </c>
      <c r="B207" s="1" t="s">
        <v>549</v>
      </c>
      <c r="C207" s="1" t="s">
        <v>21</v>
      </c>
      <c r="D207" s="1">
        <v>0.424508560849785</v>
      </c>
      <c r="E207" s="1" t="s">
        <v>23</v>
      </c>
      <c r="F207" s="1">
        <v>3237604.1</v>
      </c>
      <c r="G207" s="1">
        <v>207</v>
      </c>
      <c r="H207" s="1">
        <v>0</v>
      </c>
      <c r="I207" s="1">
        <v>0</v>
      </c>
      <c r="J207" s="1">
        <v>0</v>
      </c>
      <c r="K207" s="1">
        <v>0</v>
      </c>
      <c r="L207" s="1">
        <v>54053.539999999899</v>
      </c>
      <c r="M207" s="1">
        <v>10</v>
      </c>
      <c r="N207" s="1">
        <v>0</v>
      </c>
      <c r="O207" s="1">
        <v>0</v>
      </c>
      <c r="P207" s="1">
        <v>0</v>
      </c>
      <c r="Q207" s="1">
        <v>0</v>
      </c>
      <c r="R207" s="1">
        <v>8080.17317632719</v>
      </c>
      <c r="S207" s="1">
        <v>424508.56084978499</v>
      </c>
      <c r="T207" s="61">
        <f>IF(E207="East", IF(C207="Central",('Connecting shares (%)'!$F$3/100*F207+'Connecting shares (%)'!$G$3/100*H207+'Connecting shares (%)'!$H$3/100*J207)/1000000,0),0)</f>
        <v>0</v>
      </c>
      <c r="U207" s="61">
        <f>IF(E207="East", IF(C207="Central",D207*'Connecting shares (%)'!$M$16*(F207+H207+J207)/(F207+H207+J207+L207+N207+P207),0),0)</f>
        <v>0</v>
      </c>
      <c r="V207" s="61">
        <f>IF(E207="East", IF(C207="Decentral",('Connecting shares (%)'!$F$7/100*F207+'Connecting shares (%)'!$G$7/100*H207+'Connecting shares (%)'!$H$7/100*J207)/1000000,0),0)</f>
        <v>0</v>
      </c>
      <c r="W207" s="63">
        <f>IF(E207="East", IF(C207="Decentral",D207*'Connecting shares (%)'!$M$16*(F207+H207+J207)/(F207+H207+J207+L207+N207+P207),0),0)</f>
        <v>0</v>
      </c>
      <c r="X207" s="61">
        <f>IF(E207="East", IF(C207="Central",('Connecting shares (%)'!$F$5/100*L207+'Connecting shares (%)'!$G$5/100*N207+'Connecting shares (%)'!$H$5/100*P207)/1000000,0),0)</f>
        <v>0</v>
      </c>
      <c r="Y207" s="63">
        <f>IF(E207="East", IF(C207="Central",D207*'Connecting shares (%)'!$M$16*(L207+N207+P207)/(F207+H207+J207+L207+N207+P207),0),0)</f>
        <v>0</v>
      </c>
      <c r="Z207" s="1">
        <f>IF(E207="East", IF(C207="Decentral",('Connecting shares (%)'!$F$9/100*L207+'Connecting shares (%)'!$G$9/100*N207+'Connecting shares (%)'!$H$9/100*P207)/1000000,0),0)</f>
        <v>0</v>
      </c>
      <c r="AA207" s="63">
        <f>IF(E207="East", IF(C207="Decentral",D207*'Connecting shares (%)'!$M$16*(L207+N207+P207)/(F207+H207+J207+L207+N207+P207),0),0)</f>
        <v>0</v>
      </c>
      <c r="AB207" s="61">
        <f>IF(E207="West", IF(C207="Central",('Connecting shares (%)'!$F$11/100*F207+'Connecting shares (%)'!$G$11/100*H207+'Connecting shares (%)'!$H$11/100*J207)/1000000,0),0)</f>
        <v>0</v>
      </c>
      <c r="AC207" s="64">
        <f>IF(E207="west", IF(C207="Central",D207*'Connecting shares (%)'!$M$16*(F207+H207+J207)/(F207+H207+J207+L207+N207+P207),0),0)</f>
        <v>0</v>
      </c>
      <c r="AD207" s="61">
        <f>IF(E207="West", IF(C207="Decentral",('Connecting shares (%)'!$F$15/100*F207+'Connecting shares (%)'!$G$15/100*H207+'Connecting shares (%)'!$H$15/100*J207)/1000000,0),0)</f>
        <v>3.2376041</v>
      </c>
      <c r="AE207" s="63">
        <f>IF(E207="west", IF(C207="Decentral",D207*'Connecting shares (%)'!$M$16*(F207+H207+J207)/(F207+H207+J207+L207+N207+P207),0),0)</f>
        <v>8.3507509431774523</v>
      </c>
      <c r="AF207" s="61">
        <f>IF(E207="West", IF(C207="Central",('Connecting shares (%)'!$F$13/100*L207+'Connecting shares (%)'!$G$13/100*N207+'Connecting shares (%)'!$H$13/100*P207)/1000000,0),0)</f>
        <v>0</v>
      </c>
      <c r="AG207" s="63">
        <f>IF(E207="west", IF(C207="Central",D207*'Connecting shares (%)'!$M$16*(L207+N207+P207)/(F207+H207+J207+L207+N207+P207),0),0)</f>
        <v>0</v>
      </c>
      <c r="AH207" s="1">
        <f>IF(E207="West", IF(C207="Decentral",('Connecting shares (%)'!$F$17/100*L207+'Connecting shares (%)'!$G$17/100*N207+'Connecting shares (%)'!$H$17/100*P207)/1000000,0),0)</f>
        <v>5.40535399999999E-2</v>
      </c>
      <c r="AI207" s="63">
        <f>IF(E207="west", IF(C207="Decentral",D207*'Connecting shares (%)'!$M$16*(L207+N207+P207)/(F207+H207+J207+L207+N207+P207),0),0)</f>
        <v>0.13942027381824704</v>
      </c>
      <c r="AK207" s="1">
        <f t="shared" si="24"/>
        <v>0</v>
      </c>
      <c r="AL207" s="1">
        <f t="shared" si="25"/>
        <v>0</v>
      </c>
      <c r="AM207" s="1">
        <f t="shared" si="26"/>
        <v>0</v>
      </c>
      <c r="AN207" s="1">
        <f t="shared" si="27"/>
        <v>0</v>
      </c>
      <c r="AO207" s="1">
        <f t="shared" si="28"/>
        <v>0</v>
      </c>
      <c r="AP207" s="1">
        <f t="shared" si="29"/>
        <v>0</v>
      </c>
      <c r="AQ207" s="1">
        <f t="shared" si="30"/>
        <v>3.2916576399999999</v>
      </c>
      <c r="AR207" s="1">
        <f t="shared" si="31"/>
        <v>8.4901712169956998</v>
      </c>
    </row>
    <row r="208" spans="1:44">
      <c r="A208" s="1">
        <v>207</v>
      </c>
      <c r="B208" s="1" t="s">
        <v>666</v>
      </c>
      <c r="C208" s="1" t="s">
        <v>21</v>
      </c>
      <c r="D208" s="1">
        <v>0.32991518856608998</v>
      </c>
      <c r="E208" s="1" t="s">
        <v>24</v>
      </c>
      <c r="F208" s="1">
        <v>453242.22</v>
      </c>
      <c r="G208" s="1">
        <v>30</v>
      </c>
      <c r="H208" s="1">
        <v>0</v>
      </c>
      <c r="I208" s="1">
        <v>0</v>
      </c>
      <c r="J208" s="1">
        <v>0</v>
      </c>
      <c r="K208" s="1">
        <v>0</v>
      </c>
      <c r="L208" s="1">
        <v>524640.17999999796</v>
      </c>
      <c r="M208" s="1">
        <v>165</v>
      </c>
      <c r="N208" s="1">
        <v>0</v>
      </c>
      <c r="O208" s="1">
        <v>0</v>
      </c>
      <c r="P208" s="1">
        <v>2678930.6800000002</v>
      </c>
      <c r="Q208" s="1">
        <v>2</v>
      </c>
      <c r="R208" s="1">
        <v>3758.4432484772901</v>
      </c>
      <c r="S208" s="1">
        <v>329915.18856609002</v>
      </c>
      <c r="T208" s="61">
        <f>IF(E208="East", IF(C208="Central",('Connecting shares (%)'!$F$3/100*F208+'Connecting shares (%)'!$G$3/100*H208+'Connecting shares (%)'!$H$3/100*J208)/1000000,0),0)</f>
        <v>0</v>
      </c>
      <c r="U208" s="61">
        <f>IF(E208="East", IF(C208="Central",D208*'Connecting shares (%)'!$M$16*(F208+H208+J208)/(F208+H208+J208+L208+N208+P208),0),0)</f>
        <v>0</v>
      </c>
      <c r="V208" s="61">
        <f>IF(E208="East", IF(C208="Decentral",('Connecting shares (%)'!$F$7/100*F208+'Connecting shares (%)'!$G$7/100*H208+'Connecting shares (%)'!$H$7/100*J208)/1000000,0),0)</f>
        <v>0.45324221999999997</v>
      </c>
      <c r="W208" s="63">
        <f>IF(E208="East", IF(C208="Decentral",D208*'Connecting shares (%)'!$M$16*(F208+H208+J208)/(F208+H208+J208+L208+N208+P208),0),0)</f>
        <v>0.81782409549581525</v>
      </c>
      <c r="X208" s="61">
        <f>IF(E208="East", IF(C208="Central",('Connecting shares (%)'!$F$5/100*L208+'Connecting shares (%)'!$G$5/100*N208+'Connecting shares (%)'!$H$5/100*P208)/1000000,0),0)</f>
        <v>0</v>
      </c>
      <c r="Y208" s="63">
        <f>IF(E208="East", IF(C208="Central",D208*'Connecting shares (%)'!$M$16*(L208+N208+P208)/(F208+H208+J208+L208+N208+P208),0),0)</f>
        <v>0</v>
      </c>
      <c r="Z208" s="1">
        <f>IF(E208="East", IF(C208="Decentral",('Connecting shares (%)'!$F$9/100*L208+'Connecting shares (%)'!$G$9/100*N208+'Connecting shares (%)'!$H$9/100*P208)/1000000,0),0)</f>
        <v>3.2035708599999979</v>
      </c>
      <c r="AA208" s="63">
        <f>IF(E208="East", IF(C208="Decentral",D208*'Connecting shares (%)'!$M$16*(L208+N208+P208)/(F208+H208+J208+L208+N208+P208),0),0)</f>
        <v>5.7804796758259833</v>
      </c>
      <c r="AB208" s="61">
        <f>IF(E208="West", IF(C208="Central",('Connecting shares (%)'!$F$11/100*F208+'Connecting shares (%)'!$G$11/100*H208+'Connecting shares (%)'!$H$11/100*J208)/1000000,0),0)</f>
        <v>0</v>
      </c>
      <c r="AC208" s="64">
        <f>IF(E208="west", IF(C208="Central",D208*'Connecting shares (%)'!$M$16*(F208+H208+J208)/(F208+H208+J208+L208+N208+P208),0),0)</f>
        <v>0</v>
      </c>
      <c r="AD208" s="61">
        <f>IF(E208="West", IF(C208="Decentral",('Connecting shares (%)'!$F$15/100*F208+'Connecting shares (%)'!$G$15/100*H208+'Connecting shares (%)'!$H$15/100*J208)/1000000,0),0)</f>
        <v>0</v>
      </c>
      <c r="AE208" s="63">
        <f>IF(E208="west", IF(C208="Decentral",D208*'Connecting shares (%)'!$M$16*(F208+H208+J208)/(F208+H208+J208+L208+N208+P208),0),0)</f>
        <v>0</v>
      </c>
      <c r="AF208" s="61">
        <f>IF(E208="West", IF(C208="Central",('Connecting shares (%)'!$F$13/100*L208+'Connecting shares (%)'!$G$13/100*N208+'Connecting shares (%)'!$H$13/100*P208)/1000000,0),0)</f>
        <v>0</v>
      </c>
      <c r="AG208" s="63">
        <f>IF(E208="west", IF(C208="Central",D208*'Connecting shares (%)'!$M$16*(L208+N208+P208)/(F208+H208+J208+L208+N208+P208),0),0)</f>
        <v>0</v>
      </c>
      <c r="AH208" s="1">
        <f>IF(E208="West", IF(C208="Decentral",('Connecting shares (%)'!$F$17/100*L208+'Connecting shares (%)'!$G$17/100*N208+'Connecting shares (%)'!$H$17/100*P208)/1000000,0),0)</f>
        <v>0</v>
      </c>
      <c r="AI208" s="63">
        <f>IF(E208="west", IF(C208="Decentral",D208*'Connecting shares (%)'!$M$16*(L208+N208+P208)/(F208+H208+J208+L208+N208+P208),0),0)</f>
        <v>0</v>
      </c>
      <c r="AK208" s="1">
        <f t="shared" si="24"/>
        <v>0</v>
      </c>
      <c r="AL208" s="1">
        <f t="shared" si="25"/>
        <v>0</v>
      </c>
      <c r="AM208" s="1">
        <f t="shared" si="26"/>
        <v>3.6568130799999978</v>
      </c>
      <c r="AN208" s="1">
        <f t="shared" si="27"/>
        <v>6.5983037713217989</v>
      </c>
      <c r="AO208" s="1">
        <f t="shared" si="28"/>
        <v>0</v>
      </c>
      <c r="AP208" s="1">
        <f t="shared" si="29"/>
        <v>0</v>
      </c>
      <c r="AQ208" s="1">
        <f t="shared" si="30"/>
        <v>0</v>
      </c>
      <c r="AR208" s="1">
        <f t="shared" si="31"/>
        <v>0</v>
      </c>
    </row>
    <row r="209" spans="1:44">
      <c r="A209" s="1">
        <v>208</v>
      </c>
      <c r="B209" s="1" t="s">
        <v>56</v>
      </c>
      <c r="C209" s="1" t="s">
        <v>21</v>
      </c>
      <c r="D209" s="1">
        <v>0.88851099899999297</v>
      </c>
      <c r="E209" s="1" t="s">
        <v>23</v>
      </c>
      <c r="F209" s="1">
        <v>6160207.6099999901</v>
      </c>
      <c r="G209" s="1">
        <v>402</v>
      </c>
      <c r="H209" s="1">
        <v>179266.079999999</v>
      </c>
      <c r="I209" s="1">
        <v>3</v>
      </c>
      <c r="J209" s="1">
        <v>0</v>
      </c>
      <c r="K209" s="1">
        <v>0</v>
      </c>
      <c r="L209" s="1">
        <v>207917.38</v>
      </c>
      <c r="M209" s="1">
        <v>25</v>
      </c>
      <c r="N209" s="1">
        <v>0</v>
      </c>
      <c r="O209" s="1">
        <v>0</v>
      </c>
      <c r="P209" s="1">
        <v>0</v>
      </c>
      <c r="Q209" s="1">
        <v>0</v>
      </c>
      <c r="R209" s="1">
        <v>8891.4142143797308</v>
      </c>
      <c r="S209" s="1">
        <v>888510.99899999204</v>
      </c>
      <c r="T209" s="61">
        <f>IF(E209="East", IF(C209="Central",('Connecting shares (%)'!$F$3/100*F209+'Connecting shares (%)'!$G$3/100*H209+'Connecting shares (%)'!$H$3/100*J209)/1000000,0),0)</f>
        <v>0</v>
      </c>
      <c r="U209" s="61">
        <f>IF(E209="East", IF(C209="Central",D209*'Connecting shares (%)'!$M$16*(F209+H209+J209)/(F209+H209+J209+L209+N209+P209),0),0)</f>
        <v>0</v>
      </c>
      <c r="V209" s="61">
        <f>IF(E209="East", IF(C209="Decentral",('Connecting shares (%)'!$F$7/100*F209+'Connecting shares (%)'!$G$7/100*H209+'Connecting shares (%)'!$H$7/100*J209)/1000000,0),0)</f>
        <v>0</v>
      </c>
      <c r="W209" s="63">
        <f>IF(E209="East", IF(C209="Decentral",D209*'Connecting shares (%)'!$M$16*(F209+H209+J209)/(F209+H209+J209+L209+N209+P209),0),0)</f>
        <v>0</v>
      </c>
      <c r="X209" s="61">
        <f>IF(E209="East", IF(C209="Central",('Connecting shares (%)'!$F$5/100*L209+'Connecting shares (%)'!$G$5/100*N209+'Connecting shares (%)'!$H$5/100*P209)/1000000,0),0)</f>
        <v>0</v>
      </c>
      <c r="Y209" s="63">
        <f>IF(E209="East", IF(C209="Central",D209*'Connecting shares (%)'!$M$16*(L209+N209+P209)/(F209+H209+J209+L209+N209+P209),0),0)</f>
        <v>0</v>
      </c>
      <c r="Z209" s="1">
        <f>IF(E209="East", IF(C209="Decentral",('Connecting shares (%)'!$F$9/100*L209+'Connecting shares (%)'!$G$9/100*N209+'Connecting shares (%)'!$H$9/100*P209)/1000000,0),0)</f>
        <v>0</v>
      </c>
      <c r="AA209" s="63">
        <f>IF(E209="East", IF(C209="Decentral",D209*'Connecting shares (%)'!$M$16*(L209+N209+P209)/(F209+H209+J209+L209+N209+P209),0),0)</f>
        <v>0</v>
      </c>
      <c r="AB209" s="61">
        <f>IF(E209="West", IF(C209="Central",('Connecting shares (%)'!$F$11/100*F209+'Connecting shares (%)'!$G$11/100*H209+'Connecting shares (%)'!$H$11/100*J209)/1000000,0),0)</f>
        <v>0</v>
      </c>
      <c r="AC209" s="64">
        <f>IF(E209="west", IF(C209="Central",D209*'Connecting shares (%)'!$M$16*(F209+H209+J209)/(F209+H209+J209+L209+N209+P209),0),0)</f>
        <v>0</v>
      </c>
      <c r="AD209" s="61">
        <f>IF(E209="West", IF(C209="Decentral",('Connecting shares (%)'!$F$15/100*F209+'Connecting shares (%)'!$G$15/100*H209+'Connecting shares (%)'!$H$15/100*J209)/1000000,0),0)</f>
        <v>6.3394736899999895</v>
      </c>
      <c r="AE209" s="63">
        <f>IF(E209="west", IF(C209="Decentral",D209*'Connecting shares (%)'!$M$16*(F209+H209+J209)/(F209+H209+J209+L209+N209+P209),0),0)</f>
        <v>17.205913137661625</v>
      </c>
      <c r="AF209" s="61">
        <f>IF(E209="West", IF(C209="Central",('Connecting shares (%)'!$F$13/100*L209+'Connecting shares (%)'!$G$13/100*N209+'Connecting shares (%)'!$H$13/100*P209)/1000000,0),0)</f>
        <v>0</v>
      </c>
      <c r="AG209" s="63">
        <f>IF(E209="west", IF(C209="Central",D209*'Connecting shares (%)'!$M$16*(L209+N209+P209)/(F209+H209+J209+L209+N209+P209),0),0)</f>
        <v>0</v>
      </c>
      <c r="AH209" s="1">
        <f>IF(E209="West", IF(C209="Decentral",('Connecting shares (%)'!$F$17/100*L209+'Connecting shares (%)'!$G$17/100*N209+'Connecting shares (%)'!$H$17/100*P209)/1000000,0),0)</f>
        <v>0.20791738000000001</v>
      </c>
      <c r="AI209" s="63">
        <f>IF(E209="west", IF(C209="Decentral",D209*'Connecting shares (%)'!$M$16*(L209+N209+P209)/(F209+H209+J209+L209+N209+P209),0),0)</f>
        <v>0.56430684233823059</v>
      </c>
      <c r="AK209" s="1">
        <f t="shared" si="24"/>
        <v>0</v>
      </c>
      <c r="AL209" s="1">
        <f t="shared" si="25"/>
        <v>0</v>
      </c>
      <c r="AM209" s="1">
        <f t="shared" si="26"/>
        <v>0</v>
      </c>
      <c r="AN209" s="1">
        <f t="shared" si="27"/>
        <v>0</v>
      </c>
      <c r="AO209" s="1">
        <f t="shared" si="28"/>
        <v>0</v>
      </c>
      <c r="AP209" s="1">
        <f t="shared" si="29"/>
        <v>0</v>
      </c>
      <c r="AQ209" s="1">
        <f t="shared" si="30"/>
        <v>6.5473910699999891</v>
      </c>
      <c r="AR209" s="1">
        <f t="shared" si="31"/>
        <v>17.770219979999855</v>
      </c>
    </row>
    <row r="210" spans="1:44">
      <c r="A210" s="1">
        <v>209</v>
      </c>
      <c r="B210" s="1" t="s">
        <v>434</v>
      </c>
      <c r="C210" s="1" t="s">
        <v>21</v>
      </c>
      <c r="D210" s="1">
        <v>0.88348647661749502</v>
      </c>
      <c r="E210" s="1" t="s">
        <v>23</v>
      </c>
      <c r="F210" s="1">
        <v>1519679.42</v>
      </c>
      <c r="G210" s="1">
        <v>100</v>
      </c>
      <c r="H210" s="1">
        <v>0</v>
      </c>
      <c r="I210" s="1">
        <v>0</v>
      </c>
      <c r="J210" s="1">
        <v>0</v>
      </c>
      <c r="K210" s="1">
        <v>0</v>
      </c>
      <c r="L210" s="1">
        <v>19128.6699999999</v>
      </c>
      <c r="M210" s="1">
        <v>3</v>
      </c>
      <c r="N210" s="1">
        <v>0</v>
      </c>
      <c r="O210" s="1">
        <v>0</v>
      </c>
      <c r="P210" s="1">
        <v>0</v>
      </c>
      <c r="Q210" s="1">
        <v>0</v>
      </c>
      <c r="R210" s="1">
        <v>15026.008887399599</v>
      </c>
      <c r="S210" s="1">
        <v>883486.47661749402</v>
      </c>
      <c r="T210" s="61">
        <f>IF(E210="East", IF(C210="Central",('Connecting shares (%)'!$F$3/100*F210+'Connecting shares (%)'!$G$3/100*H210+'Connecting shares (%)'!$H$3/100*J210)/1000000,0),0)</f>
        <v>0</v>
      </c>
      <c r="U210" s="61">
        <f>IF(E210="East", IF(C210="Central",D210*'Connecting shares (%)'!$M$16*(F210+H210+J210)/(F210+H210+J210+L210+N210+P210),0),0)</f>
        <v>0</v>
      </c>
      <c r="V210" s="61">
        <f>IF(E210="East", IF(C210="Decentral",('Connecting shares (%)'!$F$7/100*F210+'Connecting shares (%)'!$G$7/100*H210+'Connecting shares (%)'!$H$7/100*J210)/1000000,0),0)</f>
        <v>0</v>
      </c>
      <c r="W210" s="63">
        <f>IF(E210="East", IF(C210="Decentral",D210*'Connecting shares (%)'!$M$16*(F210+H210+J210)/(F210+H210+J210+L210+N210+P210),0),0)</f>
        <v>0</v>
      </c>
      <c r="X210" s="61">
        <f>IF(E210="East", IF(C210="Central",('Connecting shares (%)'!$F$5/100*L210+'Connecting shares (%)'!$G$5/100*N210+'Connecting shares (%)'!$H$5/100*P210)/1000000,0),0)</f>
        <v>0</v>
      </c>
      <c r="Y210" s="63">
        <f>IF(E210="East", IF(C210="Central",D210*'Connecting shares (%)'!$M$16*(L210+N210+P210)/(F210+H210+J210+L210+N210+P210),0),0)</f>
        <v>0</v>
      </c>
      <c r="Z210" s="1">
        <f>IF(E210="East", IF(C210="Decentral",('Connecting shares (%)'!$F$9/100*L210+'Connecting shares (%)'!$G$9/100*N210+'Connecting shares (%)'!$H$9/100*P210)/1000000,0),0)</f>
        <v>0</v>
      </c>
      <c r="AA210" s="63">
        <f>IF(E210="East", IF(C210="Decentral",D210*'Connecting shares (%)'!$M$16*(L210+N210+P210)/(F210+H210+J210+L210+N210+P210),0),0)</f>
        <v>0</v>
      </c>
      <c r="AB210" s="61">
        <f>IF(E210="West", IF(C210="Central",('Connecting shares (%)'!$F$11/100*F210+'Connecting shares (%)'!$G$11/100*H210+'Connecting shares (%)'!$H$11/100*J210)/1000000,0),0)</f>
        <v>0</v>
      </c>
      <c r="AC210" s="64">
        <f>IF(E210="west", IF(C210="Central",D210*'Connecting shares (%)'!$M$16*(F210+H210+J210)/(F210+H210+J210+L210+N210+P210),0),0)</f>
        <v>0</v>
      </c>
      <c r="AD210" s="61">
        <f>IF(E210="West", IF(C210="Decentral",('Connecting shares (%)'!$F$15/100*F210+'Connecting shares (%)'!$G$15/100*H210+'Connecting shares (%)'!$H$15/100*J210)/1000000,0),0)</f>
        <v>1.5196794199999999</v>
      </c>
      <c r="AE210" s="63">
        <f>IF(E210="west", IF(C210="Decentral",D210*'Connecting shares (%)'!$M$16*(F210+H210+J210)/(F210+H210+J210+L210+N210+P210),0),0)</f>
        <v>17.450080033877629</v>
      </c>
      <c r="AF210" s="61">
        <f>IF(E210="West", IF(C210="Central",('Connecting shares (%)'!$F$13/100*L210+'Connecting shares (%)'!$G$13/100*N210+'Connecting shares (%)'!$H$13/100*P210)/1000000,0),0)</f>
        <v>0</v>
      </c>
      <c r="AG210" s="63">
        <f>IF(E210="west", IF(C210="Central",D210*'Connecting shares (%)'!$M$16*(L210+N210+P210)/(F210+H210+J210+L210+N210+P210),0),0)</f>
        <v>0</v>
      </c>
      <c r="AH210" s="1">
        <f>IF(E210="West", IF(C210="Decentral",('Connecting shares (%)'!$F$17/100*L210+'Connecting shares (%)'!$G$17/100*N210+'Connecting shares (%)'!$H$17/100*P210)/1000000,0),0)</f>
        <v>1.91286699999999E-2</v>
      </c>
      <c r="AI210" s="63">
        <f>IF(E210="west", IF(C210="Decentral",D210*'Connecting shares (%)'!$M$16*(L210+N210+P210)/(F210+H210+J210+L210+N210+P210),0),0)</f>
        <v>0.21964949847227136</v>
      </c>
      <c r="AK210" s="1">
        <f t="shared" si="24"/>
        <v>0</v>
      </c>
      <c r="AL210" s="1">
        <f t="shared" si="25"/>
        <v>0</v>
      </c>
      <c r="AM210" s="1">
        <f t="shared" si="26"/>
        <v>0</v>
      </c>
      <c r="AN210" s="1">
        <f t="shared" si="27"/>
        <v>0</v>
      </c>
      <c r="AO210" s="1">
        <f t="shared" si="28"/>
        <v>0</v>
      </c>
      <c r="AP210" s="1">
        <f t="shared" si="29"/>
        <v>0</v>
      </c>
      <c r="AQ210" s="1">
        <f t="shared" si="30"/>
        <v>1.5388080899999999</v>
      </c>
      <c r="AR210" s="1">
        <f t="shared" si="31"/>
        <v>17.669729532349901</v>
      </c>
    </row>
    <row r="211" spans="1:44">
      <c r="A211" s="1">
        <v>210</v>
      </c>
      <c r="B211" s="1" t="s">
        <v>309</v>
      </c>
      <c r="C211" s="1" t="s">
        <v>21</v>
      </c>
      <c r="D211" s="1">
        <v>0.320136199418533</v>
      </c>
      <c r="E211" s="1" t="s">
        <v>23</v>
      </c>
      <c r="F211" s="1">
        <v>349925.35</v>
      </c>
      <c r="G211" s="1">
        <v>20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8533.4269877159604</v>
      </c>
      <c r="S211" s="1">
        <v>320136.19941853202</v>
      </c>
      <c r="T211" s="61">
        <f>IF(E211="East", IF(C211="Central",('Connecting shares (%)'!$F$3/100*F211+'Connecting shares (%)'!$G$3/100*H211+'Connecting shares (%)'!$H$3/100*J211)/1000000,0),0)</f>
        <v>0</v>
      </c>
      <c r="U211" s="61">
        <f>IF(E211="East", IF(C211="Central",D211*'Connecting shares (%)'!$M$16*(F211+H211+J211)/(F211+H211+J211+L211+N211+P211),0),0)</f>
        <v>0</v>
      </c>
      <c r="V211" s="61">
        <f>IF(E211="East", IF(C211="Decentral",('Connecting shares (%)'!$F$7/100*F211+'Connecting shares (%)'!$G$7/100*H211+'Connecting shares (%)'!$H$7/100*J211)/1000000,0),0)</f>
        <v>0</v>
      </c>
      <c r="W211" s="63">
        <f>IF(E211="East", IF(C211="Decentral",D211*'Connecting shares (%)'!$M$16*(F211+H211+J211)/(F211+H211+J211+L211+N211+P211),0),0)</f>
        <v>0</v>
      </c>
      <c r="X211" s="61">
        <f>IF(E211="East", IF(C211="Central",('Connecting shares (%)'!$F$5/100*L211+'Connecting shares (%)'!$G$5/100*N211+'Connecting shares (%)'!$H$5/100*P211)/1000000,0),0)</f>
        <v>0</v>
      </c>
      <c r="Y211" s="63">
        <f>IF(E211="East", IF(C211="Central",D211*'Connecting shares (%)'!$M$16*(L211+N211+P211)/(F211+H211+J211+L211+N211+P211),0),0)</f>
        <v>0</v>
      </c>
      <c r="Z211" s="1">
        <f>IF(E211="East", IF(C211="Decentral",('Connecting shares (%)'!$F$9/100*L211+'Connecting shares (%)'!$G$9/100*N211+'Connecting shares (%)'!$H$9/100*P211)/1000000,0),0)</f>
        <v>0</v>
      </c>
      <c r="AA211" s="63">
        <f>IF(E211="East", IF(C211="Decentral",D211*'Connecting shares (%)'!$M$16*(L211+N211+P211)/(F211+H211+J211+L211+N211+P211),0),0)</f>
        <v>0</v>
      </c>
      <c r="AB211" s="61">
        <f>IF(E211="West", IF(C211="Central",('Connecting shares (%)'!$F$11/100*F211+'Connecting shares (%)'!$G$11/100*H211+'Connecting shares (%)'!$H$11/100*J211)/1000000,0),0)</f>
        <v>0</v>
      </c>
      <c r="AC211" s="64">
        <f>IF(E211="west", IF(C211="Central",D211*'Connecting shares (%)'!$M$16*(F211+H211+J211)/(F211+H211+J211+L211+N211+P211),0),0)</f>
        <v>0</v>
      </c>
      <c r="AD211" s="61">
        <f>IF(E211="West", IF(C211="Decentral",('Connecting shares (%)'!$F$15/100*F211+'Connecting shares (%)'!$G$15/100*H211+'Connecting shares (%)'!$H$15/100*J211)/1000000,0),0)</f>
        <v>0.34992534999999997</v>
      </c>
      <c r="AE211" s="63">
        <f>IF(E211="west", IF(C211="Decentral",D211*'Connecting shares (%)'!$M$16*(F211+H211+J211)/(F211+H211+J211+L211+N211+P211),0),0)</f>
        <v>6.4027239883706599</v>
      </c>
      <c r="AF211" s="61">
        <f>IF(E211="West", IF(C211="Central",('Connecting shares (%)'!$F$13/100*L211+'Connecting shares (%)'!$G$13/100*N211+'Connecting shares (%)'!$H$13/100*P211)/1000000,0),0)</f>
        <v>0</v>
      </c>
      <c r="AG211" s="63">
        <f>IF(E211="west", IF(C211="Central",D211*'Connecting shares (%)'!$M$16*(L211+N211+P211)/(F211+H211+J211+L211+N211+P211),0),0)</f>
        <v>0</v>
      </c>
      <c r="AH211" s="1">
        <f>IF(E211="West", IF(C211="Decentral",('Connecting shares (%)'!$F$17/100*L211+'Connecting shares (%)'!$G$17/100*N211+'Connecting shares (%)'!$H$17/100*P211)/1000000,0),0)</f>
        <v>0</v>
      </c>
      <c r="AI211" s="63">
        <f>IF(E211="west", IF(C211="Decentral",D211*'Connecting shares (%)'!$M$16*(L211+N211+P211)/(F211+H211+J211+L211+N211+P211),0),0)</f>
        <v>0</v>
      </c>
      <c r="AK211" s="1">
        <f t="shared" si="24"/>
        <v>0</v>
      </c>
      <c r="AL211" s="1">
        <f t="shared" si="25"/>
        <v>0</v>
      </c>
      <c r="AM211" s="1">
        <f t="shared" si="26"/>
        <v>0</v>
      </c>
      <c r="AN211" s="1">
        <f t="shared" si="27"/>
        <v>0</v>
      </c>
      <c r="AO211" s="1">
        <f t="shared" si="28"/>
        <v>0</v>
      </c>
      <c r="AP211" s="1">
        <f t="shared" si="29"/>
        <v>0</v>
      </c>
      <c r="AQ211" s="1">
        <f t="shared" si="30"/>
        <v>0.34992534999999997</v>
      </c>
      <c r="AR211" s="1">
        <f t="shared" si="31"/>
        <v>6.4027239883706599</v>
      </c>
    </row>
    <row r="212" spans="1:44">
      <c r="A212" s="1">
        <v>211</v>
      </c>
      <c r="B212" s="1" t="s">
        <v>347</v>
      </c>
      <c r="C212" s="1" t="s">
        <v>21</v>
      </c>
      <c r="D212" s="1">
        <v>0.32801938413566201</v>
      </c>
      <c r="E212" s="1" t="s">
        <v>23</v>
      </c>
      <c r="F212" s="1">
        <v>760449.31</v>
      </c>
      <c r="G212" s="1">
        <v>52</v>
      </c>
      <c r="H212" s="1">
        <v>0</v>
      </c>
      <c r="I212" s="1">
        <v>0</v>
      </c>
      <c r="J212" s="1">
        <v>0</v>
      </c>
      <c r="K212" s="1">
        <v>0</v>
      </c>
      <c r="L212" s="1">
        <v>13891.7</v>
      </c>
      <c r="M212" s="1">
        <v>2</v>
      </c>
      <c r="N212" s="1">
        <v>0</v>
      </c>
      <c r="O212" s="1">
        <v>0</v>
      </c>
      <c r="P212" s="1">
        <v>0</v>
      </c>
      <c r="Q212" s="1">
        <v>0</v>
      </c>
      <c r="R212" s="1">
        <v>8514.73710544805</v>
      </c>
      <c r="S212" s="1">
        <v>328019.384135662</v>
      </c>
      <c r="T212" s="61">
        <f>IF(E212="East", IF(C212="Central",('Connecting shares (%)'!$F$3/100*F212+'Connecting shares (%)'!$G$3/100*H212+'Connecting shares (%)'!$H$3/100*J212)/1000000,0),0)</f>
        <v>0</v>
      </c>
      <c r="U212" s="61">
        <f>IF(E212="East", IF(C212="Central",D212*'Connecting shares (%)'!$M$16*(F212+H212+J212)/(F212+H212+J212+L212+N212+P212),0),0)</f>
        <v>0</v>
      </c>
      <c r="V212" s="61">
        <f>IF(E212="East", IF(C212="Decentral",('Connecting shares (%)'!$F$7/100*F212+'Connecting shares (%)'!$G$7/100*H212+'Connecting shares (%)'!$H$7/100*J212)/1000000,0),0)</f>
        <v>0</v>
      </c>
      <c r="W212" s="63">
        <f>IF(E212="East", IF(C212="Decentral",D212*'Connecting shares (%)'!$M$16*(F212+H212+J212)/(F212+H212+J212+L212+N212+P212),0),0)</f>
        <v>0</v>
      </c>
      <c r="X212" s="61">
        <f>IF(E212="East", IF(C212="Central",('Connecting shares (%)'!$F$5/100*L212+'Connecting shares (%)'!$G$5/100*N212+'Connecting shares (%)'!$H$5/100*P212)/1000000,0),0)</f>
        <v>0</v>
      </c>
      <c r="Y212" s="63">
        <f>IF(E212="East", IF(C212="Central",D212*'Connecting shares (%)'!$M$16*(L212+N212+P212)/(F212+H212+J212+L212+N212+P212),0),0)</f>
        <v>0</v>
      </c>
      <c r="Z212" s="1">
        <f>IF(E212="East", IF(C212="Decentral",('Connecting shares (%)'!$F$9/100*L212+'Connecting shares (%)'!$G$9/100*N212+'Connecting shares (%)'!$H$9/100*P212)/1000000,0),0)</f>
        <v>0</v>
      </c>
      <c r="AA212" s="63">
        <f>IF(E212="East", IF(C212="Decentral",D212*'Connecting shares (%)'!$M$16*(L212+N212+P212)/(F212+H212+J212+L212+N212+P212),0),0)</f>
        <v>0</v>
      </c>
      <c r="AB212" s="61">
        <f>IF(E212="West", IF(C212="Central",('Connecting shares (%)'!$F$11/100*F212+'Connecting shares (%)'!$G$11/100*H212+'Connecting shares (%)'!$H$11/100*J212)/1000000,0),0)</f>
        <v>0</v>
      </c>
      <c r="AC212" s="64">
        <f>IF(E212="west", IF(C212="Central",D212*'Connecting shares (%)'!$M$16*(F212+H212+J212)/(F212+H212+J212+L212+N212+P212),0),0)</f>
        <v>0</v>
      </c>
      <c r="AD212" s="61">
        <f>IF(E212="West", IF(C212="Decentral",('Connecting shares (%)'!$F$15/100*F212+'Connecting shares (%)'!$G$15/100*H212+'Connecting shares (%)'!$H$15/100*J212)/1000000,0),0)</f>
        <v>0.76044931000000004</v>
      </c>
      <c r="AE212" s="63">
        <f>IF(E212="west", IF(C212="Decentral",D212*'Connecting shares (%)'!$M$16*(F212+H212+J212)/(F212+H212+J212+L212+N212+P212),0),0)</f>
        <v>6.4426941389192116</v>
      </c>
      <c r="AF212" s="61">
        <f>IF(E212="West", IF(C212="Central",('Connecting shares (%)'!$F$13/100*L212+'Connecting shares (%)'!$G$13/100*N212+'Connecting shares (%)'!$H$13/100*P212)/1000000,0),0)</f>
        <v>0</v>
      </c>
      <c r="AG212" s="63">
        <f>IF(E212="west", IF(C212="Central",D212*'Connecting shares (%)'!$M$16*(L212+N212+P212)/(F212+H212+J212+L212+N212+P212),0),0)</f>
        <v>0</v>
      </c>
      <c r="AH212" s="1">
        <f>IF(E212="West", IF(C212="Decentral",('Connecting shares (%)'!$F$17/100*L212+'Connecting shares (%)'!$G$17/100*N212+'Connecting shares (%)'!$H$17/100*P212)/1000000,0),0)</f>
        <v>1.38917E-2</v>
      </c>
      <c r="AI212" s="63">
        <f>IF(E212="west", IF(C212="Decentral",D212*'Connecting shares (%)'!$M$16*(L212+N212+P212)/(F212+H212+J212+L212+N212+P212),0),0)</f>
        <v>0.11769354379402884</v>
      </c>
      <c r="AK212" s="1">
        <f t="shared" si="24"/>
        <v>0</v>
      </c>
      <c r="AL212" s="1">
        <f t="shared" si="25"/>
        <v>0</v>
      </c>
      <c r="AM212" s="1">
        <f t="shared" si="26"/>
        <v>0</v>
      </c>
      <c r="AN212" s="1">
        <f t="shared" si="27"/>
        <v>0</v>
      </c>
      <c r="AO212" s="1">
        <f t="shared" si="28"/>
        <v>0</v>
      </c>
      <c r="AP212" s="1">
        <f t="shared" si="29"/>
        <v>0</v>
      </c>
      <c r="AQ212" s="1">
        <f t="shared" si="30"/>
        <v>0.77434101</v>
      </c>
      <c r="AR212" s="1">
        <f t="shared" si="31"/>
        <v>6.5603876827132401</v>
      </c>
    </row>
    <row r="213" spans="1:44">
      <c r="A213" s="1">
        <v>212</v>
      </c>
      <c r="B213" s="1" t="s">
        <v>713</v>
      </c>
      <c r="C213" s="1" t="s">
        <v>21</v>
      </c>
      <c r="D213" s="1">
        <v>0.12892586035616799</v>
      </c>
      <c r="E213" s="1" t="s">
        <v>23</v>
      </c>
      <c r="F213" s="1">
        <v>281898.299999999</v>
      </c>
      <c r="G213" s="1">
        <v>17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8018.0582614933901</v>
      </c>
      <c r="S213" s="1">
        <v>128925.860356167</v>
      </c>
      <c r="T213" s="61">
        <f>IF(E213="East", IF(C213="Central",('Connecting shares (%)'!$F$3/100*F213+'Connecting shares (%)'!$G$3/100*H213+'Connecting shares (%)'!$H$3/100*J213)/1000000,0),0)</f>
        <v>0</v>
      </c>
      <c r="U213" s="61">
        <f>IF(E213="East", IF(C213="Central",D213*'Connecting shares (%)'!$M$16*(F213+H213+J213)/(F213+H213+J213+L213+N213+P213),0),0)</f>
        <v>0</v>
      </c>
      <c r="V213" s="61">
        <f>IF(E213="East", IF(C213="Decentral",('Connecting shares (%)'!$F$7/100*F213+'Connecting shares (%)'!$G$7/100*H213+'Connecting shares (%)'!$H$7/100*J213)/1000000,0),0)</f>
        <v>0</v>
      </c>
      <c r="W213" s="63">
        <f>IF(E213="East", IF(C213="Decentral",D213*'Connecting shares (%)'!$M$16*(F213+H213+J213)/(F213+H213+J213+L213+N213+P213),0),0)</f>
        <v>0</v>
      </c>
      <c r="X213" s="61">
        <f>IF(E213="East", IF(C213="Central",('Connecting shares (%)'!$F$5/100*L213+'Connecting shares (%)'!$G$5/100*N213+'Connecting shares (%)'!$H$5/100*P213)/1000000,0),0)</f>
        <v>0</v>
      </c>
      <c r="Y213" s="63">
        <f>IF(E213="East", IF(C213="Central",D213*'Connecting shares (%)'!$M$16*(L213+N213+P213)/(F213+H213+J213+L213+N213+P213),0),0)</f>
        <v>0</v>
      </c>
      <c r="Z213" s="1">
        <f>IF(E213="East", IF(C213="Decentral",('Connecting shares (%)'!$F$9/100*L213+'Connecting shares (%)'!$G$9/100*N213+'Connecting shares (%)'!$H$9/100*P213)/1000000,0),0)</f>
        <v>0</v>
      </c>
      <c r="AA213" s="63">
        <f>IF(E213="East", IF(C213="Decentral",D213*'Connecting shares (%)'!$M$16*(L213+N213+P213)/(F213+H213+J213+L213+N213+P213),0),0)</f>
        <v>0</v>
      </c>
      <c r="AB213" s="61">
        <f>IF(E213="West", IF(C213="Central",('Connecting shares (%)'!$F$11/100*F213+'Connecting shares (%)'!$G$11/100*H213+'Connecting shares (%)'!$H$11/100*J213)/1000000,0),0)</f>
        <v>0</v>
      </c>
      <c r="AC213" s="64">
        <f>IF(E213="west", IF(C213="Central",D213*'Connecting shares (%)'!$M$16*(F213+H213+J213)/(F213+H213+J213+L213+N213+P213),0),0)</f>
        <v>0</v>
      </c>
      <c r="AD213" s="61">
        <f>IF(E213="West", IF(C213="Decentral",('Connecting shares (%)'!$F$15/100*F213+'Connecting shares (%)'!$G$15/100*H213+'Connecting shares (%)'!$H$15/100*J213)/1000000,0),0)</f>
        <v>0.28189829999999899</v>
      </c>
      <c r="AE213" s="63">
        <f>IF(E213="west", IF(C213="Decentral",D213*'Connecting shares (%)'!$M$16*(F213+H213+J213)/(F213+H213+J213+L213+N213+P213),0),0)</f>
        <v>2.57851720712336</v>
      </c>
      <c r="AF213" s="61">
        <f>IF(E213="West", IF(C213="Central",('Connecting shares (%)'!$F$13/100*L213+'Connecting shares (%)'!$G$13/100*N213+'Connecting shares (%)'!$H$13/100*P213)/1000000,0),0)</f>
        <v>0</v>
      </c>
      <c r="AG213" s="63">
        <f>IF(E213="west", IF(C213="Central",D213*'Connecting shares (%)'!$M$16*(L213+N213+P213)/(F213+H213+J213+L213+N213+P213),0),0)</f>
        <v>0</v>
      </c>
      <c r="AH213" s="1">
        <f>IF(E213="West", IF(C213="Decentral",('Connecting shares (%)'!$F$17/100*L213+'Connecting shares (%)'!$G$17/100*N213+'Connecting shares (%)'!$H$17/100*P213)/1000000,0),0)</f>
        <v>0</v>
      </c>
      <c r="AI213" s="63">
        <f>IF(E213="west", IF(C213="Decentral",D213*'Connecting shares (%)'!$M$16*(L213+N213+P213)/(F213+H213+J213+L213+N213+P213),0),0)</f>
        <v>0</v>
      </c>
      <c r="AK213" s="1">
        <f t="shared" si="24"/>
        <v>0</v>
      </c>
      <c r="AL213" s="1">
        <f t="shared" si="25"/>
        <v>0</v>
      </c>
      <c r="AM213" s="1">
        <f t="shared" si="26"/>
        <v>0</v>
      </c>
      <c r="AN213" s="1">
        <f t="shared" si="27"/>
        <v>0</v>
      </c>
      <c r="AO213" s="1">
        <f t="shared" si="28"/>
        <v>0</v>
      </c>
      <c r="AP213" s="1">
        <f t="shared" si="29"/>
        <v>0</v>
      </c>
      <c r="AQ213" s="1">
        <f t="shared" si="30"/>
        <v>0.28189829999999899</v>
      </c>
      <c r="AR213" s="1">
        <f t="shared" si="31"/>
        <v>2.57851720712336</v>
      </c>
    </row>
    <row r="214" spans="1:44">
      <c r="A214" s="1">
        <v>213</v>
      </c>
      <c r="B214" s="1" t="s">
        <v>635</v>
      </c>
      <c r="C214" s="1" t="s">
        <v>21</v>
      </c>
      <c r="D214" s="1">
        <v>0.290437248824575</v>
      </c>
      <c r="E214" s="1" t="s">
        <v>24</v>
      </c>
      <c r="F214" s="1">
        <v>339240.89999999898</v>
      </c>
      <c r="G214" s="1">
        <v>22</v>
      </c>
      <c r="H214" s="1">
        <v>0</v>
      </c>
      <c r="I214" s="1">
        <v>0</v>
      </c>
      <c r="J214" s="1">
        <v>0</v>
      </c>
      <c r="K214" s="1">
        <v>0</v>
      </c>
      <c r="L214" s="1">
        <v>124234.409999999</v>
      </c>
      <c r="M214" s="1">
        <v>45</v>
      </c>
      <c r="N214" s="1">
        <v>0</v>
      </c>
      <c r="O214" s="1">
        <v>0</v>
      </c>
      <c r="P214" s="1">
        <v>0</v>
      </c>
      <c r="Q214" s="1">
        <v>0</v>
      </c>
      <c r="R214" s="1">
        <v>11324.9633204807</v>
      </c>
      <c r="S214" s="1">
        <v>290437.248824574</v>
      </c>
      <c r="T214" s="61">
        <f>IF(E214="East", IF(C214="Central",('Connecting shares (%)'!$F$3/100*F214+'Connecting shares (%)'!$G$3/100*H214+'Connecting shares (%)'!$H$3/100*J214)/1000000,0),0)</f>
        <v>0</v>
      </c>
      <c r="U214" s="61">
        <f>IF(E214="East", IF(C214="Central",D214*'Connecting shares (%)'!$M$16*(F214+H214+J214)/(F214+H214+J214+L214+N214+P214),0),0)</f>
        <v>0</v>
      </c>
      <c r="V214" s="61">
        <f>IF(E214="East", IF(C214="Decentral",('Connecting shares (%)'!$F$7/100*F214+'Connecting shares (%)'!$G$7/100*H214+'Connecting shares (%)'!$H$7/100*J214)/1000000,0),0)</f>
        <v>0.33924089999999896</v>
      </c>
      <c r="W214" s="63">
        <f>IF(E214="East", IF(C214="Decentral",D214*'Connecting shares (%)'!$M$16*(F214+H214+J214)/(F214+H214+J214+L214+N214+P214),0),0)</f>
        <v>4.2517127259604361</v>
      </c>
      <c r="X214" s="61">
        <f>IF(E214="East", IF(C214="Central",('Connecting shares (%)'!$F$5/100*L214+'Connecting shares (%)'!$G$5/100*N214+'Connecting shares (%)'!$H$5/100*P214)/1000000,0),0)</f>
        <v>0</v>
      </c>
      <c r="Y214" s="63">
        <f>IF(E214="East", IF(C214="Central",D214*'Connecting shares (%)'!$M$16*(L214+N214+P214)/(F214+H214+J214+L214+N214+P214),0),0)</f>
        <v>0</v>
      </c>
      <c r="Z214" s="1">
        <f>IF(E214="East", IF(C214="Decentral",('Connecting shares (%)'!$F$9/100*L214+'Connecting shares (%)'!$G$9/100*N214+'Connecting shares (%)'!$H$9/100*P214)/1000000,0),0)</f>
        <v>0.124234409999999</v>
      </c>
      <c r="AA214" s="63">
        <f>IF(E214="East", IF(C214="Decentral",D214*'Connecting shares (%)'!$M$16*(L214+N214+P214)/(F214+H214+J214+L214+N214+P214),0),0)</f>
        <v>1.5570322505310645</v>
      </c>
      <c r="AB214" s="61">
        <f>IF(E214="West", IF(C214="Central",('Connecting shares (%)'!$F$11/100*F214+'Connecting shares (%)'!$G$11/100*H214+'Connecting shares (%)'!$H$11/100*J214)/1000000,0),0)</f>
        <v>0</v>
      </c>
      <c r="AC214" s="64">
        <f>IF(E214="west", IF(C214="Central",D214*'Connecting shares (%)'!$M$16*(F214+H214+J214)/(F214+H214+J214+L214+N214+P214),0),0)</f>
        <v>0</v>
      </c>
      <c r="AD214" s="61">
        <f>IF(E214="West", IF(C214="Decentral",('Connecting shares (%)'!$F$15/100*F214+'Connecting shares (%)'!$G$15/100*H214+'Connecting shares (%)'!$H$15/100*J214)/1000000,0),0)</f>
        <v>0</v>
      </c>
      <c r="AE214" s="63">
        <f>IF(E214="west", IF(C214="Decentral",D214*'Connecting shares (%)'!$M$16*(F214+H214+J214)/(F214+H214+J214+L214+N214+P214),0),0)</f>
        <v>0</v>
      </c>
      <c r="AF214" s="61">
        <f>IF(E214="West", IF(C214="Central",('Connecting shares (%)'!$F$13/100*L214+'Connecting shares (%)'!$G$13/100*N214+'Connecting shares (%)'!$H$13/100*P214)/1000000,0),0)</f>
        <v>0</v>
      </c>
      <c r="AG214" s="63">
        <f>IF(E214="west", IF(C214="Central",D214*'Connecting shares (%)'!$M$16*(L214+N214+P214)/(F214+H214+J214+L214+N214+P214),0),0)</f>
        <v>0</v>
      </c>
      <c r="AH214" s="1">
        <f>IF(E214="West", IF(C214="Decentral",('Connecting shares (%)'!$F$17/100*L214+'Connecting shares (%)'!$G$17/100*N214+'Connecting shares (%)'!$H$17/100*P214)/1000000,0),0)</f>
        <v>0</v>
      </c>
      <c r="AI214" s="63">
        <f>IF(E214="west", IF(C214="Decentral",D214*'Connecting shares (%)'!$M$16*(L214+N214+P214)/(F214+H214+J214+L214+N214+P214),0),0)</f>
        <v>0</v>
      </c>
      <c r="AK214" s="1">
        <f t="shared" si="24"/>
        <v>0</v>
      </c>
      <c r="AL214" s="1">
        <f t="shared" si="25"/>
        <v>0</v>
      </c>
      <c r="AM214" s="1">
        <f t="shared" si="26"/>
        <v>0.46347530999999798</v>
      </c>
      <c r="AN214" s="1">
        <f t="shared" si="27"/>
        <v>5.8087449764915009</v>
      </c>
      <c r="AO214" s="1">
        <f t="shared" si="28"/>
        <v>0</v>
      </c>
      <c r="AP214" s="1">
        <f t="shared" si="29"/>
        <v>0</v>
      </c>
      <c r="AQ214" s="1">
        <f t="shared" si="30"/>
        <v>0</v>
      </c>
      <c r="AR214" s="1">
        <f t="shared" si="31"/>
        <v>0</v>
      </c>
    </row>
    <row r="215" spans="1:44">
      <c r="A215" s="1">
        <v>214</v>
      </c>
      <c r="B215" s="1" t="s">
        <v>177</v>
      </c>
      <c r="C215" s="1" t="s">
        <v>22</v>
      </c>
      <c r="D215" s="1">
        <v>0.36038108901497401</v>
      </c>
      <c r="E215" s="1" t="s">
        <v>23</v>
      </c>
      <c r="F215" s="1">
        <v>432457.09</v>
      </c>
      <c r="G215" s="1">
        <v>20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12690.770936381399</v>
      </c>
      <c r="S215" s="1">
        <v>360381.08901497402</v>
      </c>
      <c r="T215" s="61">
        <f>IF(E215="East", IF(C215="Central",('Connecting shares (%)'!$F$3/100*F215+'Connecting shares (%)'!$G$3/100*H215+'Connecting shares (%)'!$H$3/100*J215)/1000000,0),0)</f>
        <v>0</v>
      </c>
      <c r="U215" s="61">
        <f>IF(E215="East", IF(C215="Central",D215*'Connecting shares (%)'!$M$16*(F215+H215+J215)/(F215+H215+J215+L215+N215+P215),0),0)</f>
        <v>0</v>
      </c>
      <c r="V215" s="61">
        <f>IF(E215="East", IF(C215="Decentral",('Connecting shares (%)'!$F$7/100*F215+'Connecting shares (%)'!$G$7/100*H215+'Connecting shares (%)'!$H$7/100*J215)/1000000,0),0)</f>
        <v>0</v>
      </c>
      <c r="W215" s="63">
        <f>IF(E215="East", IF(C215="Decentral",D215*'Connecting shares (%)'!$M$16*(F215+H215+J215)/(F215+H215+J215+L215+N215+P215),0),0)</f>
        <v>0</v>
      </c>
      <c r="X215" s="61">
        <f>IF(E215="East", IF(C215="Central",('Connecting shares (%)'!$F$5/100*L215+'Connecting shares (%)'!$G$5/100*N215+'Connecting shares (%)'!$H$5/100*P215)/1000000,0),0)</f>
        <v>0</v>
      </c>
      <c r="Y215" s="63">
        <f>IF(E215="East", IF(C215="Central",D215*'Connecting shares (%)'!$M$16*(L215+N215+P215)/(F215+H215+J215+L215+N215+P215),0),0)</f>
        <v>0</v>
      </c>
      <c r="Z215" s="1">
        <f>IF(E215="East", IF(C215="Decentral",('Connecting shares (%)'!$F$9/100*L215+'Connecting shares (%)'!$G$9/100*N215+'Connecting shares (%)'!$H$9/100*P215)/1000000,0),0)</f>
        <v>0</v>
      </c>
      <c r="AA215" s="63">
        <f>IF(E215="East", IF(C215="Decentral",D215*'Connecting shares (%)'!$M$16*(L215+N215+P215)/(F215+H215+J215+L215+N215+P215),0),0)</f>
        <v>0</v>
      </c>
      <c r="AB215" s="61">
        <f>IF(E215="West", IF(C215="Central",('Connecting shares (%)'!$F$11/100*F215+'Connecting shares (%)'!$G$11/100*H215+'Connecting shares (%)'!$H$11/100*J215)/1000000,0),0)</f>
        <v>0.43245709000000004</v>
      </c>
      <c r="AC215" s="64">
        <f>IF(E215="west", IF(C215="Central",D215*'Connecting shares (%)'!$M$16*(F215+H215+J215)/(F215+H215+J215+L215+N215+P215),0),0)</f>
        <v>7.2076217802994798</v>
      </c>
      <c r="AD215" s="61">
        <f>IF(E215="West", IF(C215="Decentral",('Connecting shares (%)'!$F$15/100*F215+'Connecting shares (%)'!$G$15/100*H215+'Connecting shares (%)'!$H$15/100*J215)/1000000,0),0)</f>
        <v>0</v>
      </c>
      <c r="AE215" s="63">
        <f>IF(E215="west", IF(C215="Decentral",D215*'Connecting shares (%)'!$M$16*(F215+H215+J215)/(F215+H215+J215+L215+N215+P215),0),0)</f>
        <v>0</v>
      </c>
      <c r="AF215" s="61">
        <f>IF(E215="West", IF(C215="Central",('Connecting shares (%)'!$F$13/100*L215+'Connecting shares (%)'!$G$13/100*N215+'Connecting shares (%)'!$H$13/100*P215)/1000000,0),0)</f>
        <v>0</v>
      </c>
      <c r="AG215" s="63">
        <f>IF(E215="west", IF(C215="Central",D215*'Connecting shares (%)'!$M$16*(L215+N215+P215)/(F215+H215+J215+L215+N215+P215),0),0)</f>
        <v>0</v>
      </c>
      <c r="AH215" s="1">
        <f>IF(E215="West", IF(C215="Decentral",('Connecting shares (%)'!$F$17/100*L215+'Connecting shares (%)'!$G$17/100*N215+'Connecting shares (%)'!$H$17/100*P215)/1000000,0),0)</f>
        <v>0</v>
      </c>
      <c r="AI215" s="63">
        <f>IF(E215="west", IF(C215="Decentral",D215*'Connecting shares (%)'!$M$16*(L215+N215+P215)/(F215+H215+J215+L215+N215+P215),0),0)</f>
        <v>0</v>
      </c>
      <c r="AK215" s="1">
        <f t="shared" si="24"/>
        <v>0</v>
      </c>
      <c r="AL215" s="1">
        <f t="shared" si="25"/>
        <v>0</v>
      </c>
      <c r="AM215" s="1">
        <f t="shared" si="26"/>
        <v>0</v>
      </c>
      <c r="AN215" s="1">
        <f t="shared" si="27"/>
        <v>0</v>
      </c>
      <c r="AO215" s="1">
        <f t="shared" si="28"/>
        <v>0.43245709000000004</v>
      </c>
      <c r="AP215" s="1">
        <f t="shared" si="29"/>
        <v>7.2076217802994798</v>
      </c>
      <c r="AQ215" s="1">
        <f t="shared" si="30"/>
        <v>0</v>
      </c>
      <c r="AR215" s="1">
        <f t="shared" si="31"/>
        <v>0</v>
      </c>
    </row>
    <row r="216" spans="1:44">
      <c r="A216" s="1">
        <v>215</v>
      </c>
      <c r="B216" s="1" t="s">
        <v>642</v>
      </c>
      <c r="C216" s="1" t="s">
        <v>21</v>
      </c>
      <c r="D216" s="1">
        <v>0.89955177665045205</v>
      </c>
      <c r="E216" s="1" t="s">
        <v>24</v>
      </c>
      <c r="F216" s="1">
        <v>4763663.45</v>
      </c>
      <c r="G216" s="1">
        <v>339</v>
      </c>
      <c r="H216" s="1">
        <v>74312.38</v>
      </c>
      <c r="I216" s="1">
        <v>1</v>
      </c>
      <c r="J216" s="1">
        <v>0</v>
      </c>
      <c r="K216" s="1">
        <v>0</v>
      </c>
      <c r="L216" s="1">
        <v>284862.97999999899</v>
      </c>
      <c r="M216" s="1">
        <v>22</v>
      </c>
      <c r="N216" s="1">
        <v>0</v>
      </c>
      <c r="O216" s="1">
        <v>0</v>
      </c>
      <c r="P216" s="1">
        <v>0</v>
      </c>
      <c r="Q216" s="1">
        <v>0</v>
      </c>
      <c r="R216" s="1">
        <v>16171.1839580832</v>
      </c>
      <c r="S216" s="1">
        <v>899551.77665045101</v>
      </c>
      <c r="T216" s="61">
        <f>IF(E216="East", IF(C216="Central",('Connecting shares (%)'!$F$3/100*F216+'Connecting shares (%)'!$G$3/100*H216+'Connecting shares (%)'!$H$3/100*J216)/1000000,0),0)</f>
        <v>0</v>
      </c>
      <c r="U216" s="61">
        <f>IF(E216="East", IF(C216="Central",D216*'Connecting shares (%)'!$M$16*(F216+H216+J216)/(F216+H216+J216+L216+N216+P216),0),0)</f>
        <v>0</v>
      </c>
      <c r="V216" s="61">
        <f>IF(E216="East", IF(C216="Decentral",('Connecting shares (%)'!$F$7/100*F216+'Connecting shares (%)'!$G$7/100*H216+'Connecting shares (%)'!$H$7/100*J216)/1000000,0),0)</f>
        <v>4.8379758300000004</v>
      </c>
      <c r="W216" s="63">
        <f>IF(E216="East", IF(C216="Decentral",D216*'Connecting shares (%)'!$M$16*(F216+H216+J216)/(F216+H216+J216+L216+N216+P216),0),0)</f>
        <v>16.990617564515745</v>
      </c>
      <c r="X216" s="61">
        <f>IF(E216="East", IF(C216="Central",('Connecting shares (%)'!$F$5/100*L216+'Connecting shares (%)'!$G$5/100*N216+'Connecting shares (%)'!$H$5/100*P216)/1000000,0),0)</f>
        <v>0</v>
      </c>
      <c r="Y216" s="63">
        <f>IF(E216="East", IF(C216="Central",D216*'Connecting shares (%)'!$M$16*(L216+N216+P216)/(F216+H216+J216+L216+N216+P216),0),0)</f>
        <v>0</v>
      </c>
      <c r="Z216" s="1">
        <f>IF(E216="East", IF(C216="Decentral",('Connecting shares (%)'!$F$9/100*L216+'Connecting shares (%)'!$G$9/100*N216+'Connecting shares (%)'!$H$9/100*P216)/1000000,0),0)</f>
        <v>0.28486297999999899</v>
      </c>
      <c r="AA216" s="63">
        <f>IF(E216="East", IF(C216="Decentral",D216*'Connecting shares (%)'!$M$16*(L216+N216+P216)/(F216+H216+J216+L216+N216+P216),0),0)</f>
        <v>1.0004179684932986</v>
      </c>
      <c r="AB216" s="61">
        <f>IF(E216="West", IF(C216="Central",('Connecting shares (%)'!$F$11/100*F216+'Connecting shares (%)'!$G$11/100*H216+'Connecting shares (%)'!$H$11/100*J216)/1000000,0),0)</f>
        <v>0</v>
      </c>
      <c r="AC216" s="64">
        <f>IF(E216="west", IF(C216="Central",D216*'Connecting shares (%)'!$M$16*(F216+H216+J216)/(F216+H216+J216+L216+N216+P216),0),0)</f>
        <v>0</v>
      </c>
      <c r="AD216" s="61">
        <f>IF(E216="West", IF(C216="Decentral",('Connecting shares (%)'!$F$15/100*F216+'Connecting shares (%)'!$G$15/100*H216+'Connecting shares (%)'!$H$15/100*J216)/1000000,0),0)</f>
        <v>0</v>
      </c>
      <c r="AE216" s="63">
        <f>IF(E216="west", IF(C216="Decentral",D216*'Connecting shares (%)'!$M$16*(F216+H216+J216)/(F216+H216+J216+L216+N216+P216),0),0)</f>
        <v>0</v>
      </c>
      <c r="AF216" s="61">
        <f>IF(E216="West", IF(C216="Central",('Connecting shares (%)'!$F$13/100*L216+'Connecting shares (%)'!$G$13/100*N216+'Connecting shares (%)'!$H$13/100*P216)/1000000,0),0)</f>
        <v>0</v>
      </c>
      <c r="AG216" s="63">
        <f>IF(E216="west", IF(C216="Central",D216*'Connecting shares (%)'!$M$16*(L216+N216+P216)/(F216+H216+J216+L216+N216+P216),0),0)</f>
        <v>0</v>
      </c>
      <c r="AH216" s="1">
        <f>IF(E216="West", IF(C216="Decentral",('Connecting shares (%)'!$F$17/100*L216+'Connecting shares (%)'!$G$17/100*N216+'Connecting shares (%)'!$H$17/100*P216)/1000000,0),0)</f>
        <v>0</v>
      </c>
      <c r="AI216" s="63">
        <f>IF(E216="west", IF(C216="Decentral",D216*'Connecting shares (%)'!$M$16*(L216+N216+P216)/(F216+H216+J216+L216+N216+P216),0),0)</f>
        <v>0</v>
      </c>
      <c r="AK216" s="1">
        <f t="shared" si="24"/>
        <v>0</v>
      </c>
      <c r="AL216" s="1">
        <f t="shared" si="25"/>
        <v>0</v>
      </c>
      <c r="AM216" s="1">
        <f t="shared" si="26"/>
        <v>5.1228388099999993</v>
      </c>
      <c r="AN216" s="1">
        <f t="shared" si="27"/>
        <v>17.991035533009043</v>
      </c>
      <c r="AO216" s="1">
        <f t="shared" si="28"/>
        <v>0</v>
      </c>
      <c r="AP216" s="1">
        <f t="shared" si="29"/>
        <v>0</v>
      </c>
      <c r="AQ216" s="1">
        <f t="shared" si="30"/>
        <v>0</v>
      </c>
      <c r="AR216" s="1">
        <f t="shared" si="31"/>
        <v>0</v>
      </c>
    </row>
    <row r="217" spans="1:44">
      <c r="A217" s="1">
        <v>216</v>
      </c>
      <c r="B217" s="1" t="s">
        <v>199</v>
      </c>
      <c r="C217" s="1" t="s">
        <v>21</v>
      </c>
      <c r="D217" s="1">
        <v>1.6166321694316499</v>
      </c>
      <c r="E217" s="1" t="s">
        <v>24</v>
      </c>
      <c r="F217" s="1">
        <v>19402759.120000001</v>
      </c>
      <c r="G217" s="1">
        <v>1120</v>
      </c>
      <c r="H217" s="1">
        <v>0</v>
      </c>
      <c r="I217" s="1">
        <v>0</v>
      </c>
      <c r="J217" s="1">
        <v>0</v>
      </c>
      <c r="K217" s="1">
        <v>0</v>
      </c>
      <c r="L217" s="1">
        <v>863961.97</v>
      </c>
      <c r="M217" s="1">
        <v>134</v>
      </c>
      <c r="N217" s="1">
        <v>217202.95</v>
      </c>
      <c r="O217" s="1">
        <v>3</v>
      </c>
      <c r="P217" s="1">
        <v>0</v>
      </c>
      <c r="Q217" s="1">
        <v>0</v>
      </c>
      <c r="R217" s="1">
        <v>8421.6890362832892</v>
      </c>
      <c r="S217" s="1">
        <v>1616632.1694316501</v>
      </c>
      <c r="T217" s="61">
        <f>IF(E217="East", IF(C217="Central",('Connecting shares (%)'!$F$3/100*F217+'Connecting shares (%)'!$G$3/100*H217+'Connecting shares (%)'!$H$3/100*J217)/1000000,0),0)</f>
        <v>0</v>
      </c>
      <c r="U217" s="61">
        <f>IF(E217="East", IF(C217="Central",D217*'Connecting shares (%)'!$M$16*(F217+H217+J217)/(F217+H217+J217+L217+N217+P217),0),0)</f>
        <v>0</v>
      </c>
      <c r="V217" s="61">
        <f>IF(E217="East", IF(C217="Decentral",('Connecting shares (%)'!$F$7/100*F217+'Connecting shares (%)'!$G$7/100*H217+'Connecting shares (%)'!$H$7/100*J217)/1000000,0),0)</f>
        <v>19.402759120000002</v>
      </c>
      <c r="W217" s="63">
        <f>IF(E217="East", IF(C217="Decentral",D217*'Connecting shares (%)'!$M$16*(F217+H217+J217)/(F217+H217+J217+L217+N217+P217),0),0)</f>
        <v>30.62608952061446</v>
      </c>
      <c r="X217" s="61">
        <f>IF(E217="East", IF(C217="Central",('Connecting shares (%)'!$F$5/100*L217+'Connecting shares (%)'!$G$5/100*N217+'Connecting shares (%)'!$H$5/100*P217)/1000000,0),0)</f>
        <v>0</v>
      </c>
      <c r="Y217" s="63">
        <f>IF(E217="East", IF(C217="Central",D217*'Connecting shares (%)'!$M$16*(L217+N217+P217)/(F217+H217+J217+L217+N217+P217),0),0)</f>
        <v>0</v>
      </c>
      <c r="Z217" s="1">
        <f>IF(E217="East", IF(C217="Decentral",('Connecting shares (%)'!$F$9/100*L217+'Connecting shares (%)'!$G$9/100*N217+'Connecting shares (%)'!$H$9/100*P217)/1000000,0),0)</f>
        <v>1.08116492</v>
      </c>
      <c r="AA217" s="63">
        <f>IF(E217="East", IF(C217="Decentral",D217*'Connecting shares (%)'!$M$16*(L217+N217+P217)/(F217+H217+J217+L217+N217+P217),0),0)</f>
        <v>1.7065538680185381</v>
      </c>
      <c r="AB217" s="61">
        <f>IF(E217="West", IF(C217="Central",('Connecting shares (%)'!$F$11/100*F217+'Connecting shares (%)'!$G$11/100*H217+'Connecting shares (%)'!$H$11/100*J217)/1000000,0),0)</f>
        <v>0</v>
      </c>
      <c r="AC217" s="64">
        <f>IF(E217="west", IF(C217="Central",D217*'Connecting shares (%)'!$M$16*(F217+H217+J217)/(F217+H217+J217+L217+N217+P217),0),0)</f>
        <v>0</v>
      </c>
      <c r="AD217" s="61">
        <f>IF(E217="West", IF(C217="Decentral",('Connecting shares (%)'!$F$15/100*F217+'Connecting shares (%)'!$G$15/100*H217+'Connecting shares (%)'!$H$15/100*J217)/1000000,0),0)</f>
        <v>0</v>
      </c>
      <c r="AE217" s="63">
        <f>IF(E217="west", IF(C217="Decentral",D217*'Connecting shares (%)'!$M$16*(F217+H217+J217)/(F217+H217+J217+L217+N217+P217),0),0)</f>
        <v>0</v>
      </c>
      <c r="AF217" s="61">
        <f>IF(E217="West", IF(C217="Central",('Connecting shares (%)'!$F$13/100*L217+'Connecting shares (%)'!$G$13/100*N217+'Connecting shares (%)'!$H$13/100*P217)/1000000,0),0)</f>
        <v>0</v>
      </c>
      <c r="AG217" s="63">
        <f>IF(E217="west", IF(C217="Central",D217*'Connecting shares (%)'!$M$16*(L217+N217+P217)/(F217+H217+J217+L217+N217+P217),0),0)</f>
        <v>0</v>
      </c>
      <c r="AH217" s="1">
        <f>IF(E217="West", IF(C217="Decentral",('Connecting shares (%)'!$F$17/100*L217+'Connecting shares (%)'!$G$17/100*N217+'Connecting shares (%)'!$H$17/100*P217)/1000000,0),0)</f>
        <v>0</v>
      </c>
      <c r="AI217" s="63">
        <f>IF(E217="west", IF(C217="Decentral",D217*'Connecting shares (%)'!$M$16*(L217+N217+P217)/(F217+H217+J217+L217+N217+P217),0),0)</f>
        <v>0</v>
      </c>
      <c r="AK217" s="1">
        <f t="shared" si="24"/>
        <v>0</v>
      </c>
      <c r="AL217" s="1">
        <f t="shared" si="25"/>
        <v>0</v>
      </c>
      <c r="AM217" s="1">
        <f t="shared" si="26"/>
        <v>20.483924040000002</v>
      </c>
      <c r="AN217" s="1">
        <f t="shared" si="27"/>
        <v>32.332643388632995</v>
      </c>
      <c r="AO217" s="1">
        <f t="shared" si="28"/>
        <v>0</v>
      </c>
      <c r="AP217" s="1">
        <f t="shared" si="29"/>
        <v>0</v>
      </c>
      <c r="AQ217" s="1">
        <f t="shared" si="30"/>
        <v>0</v>
      </c>
      <c r="AR217" s="1">
        <f t="shared" si="31"/>
        <v>0</v>
      </c>
    </row>
    <row r="218" spans="1:44">
      <c r="A218" s="1">
        <v>217</v>
      </c>
      <c r="B218" s="1" t="s">
        <v>762</v>
      </c>
      <c r="C218" s="1" t="s">
        <v>22</v>
      </c>
      <c r="D218" s="1">
        <v>0.27438955762107797</v>
      </c>
      <c r="E218" s="1" t="s">
        <v>23</v>
      </c>
      <c r="F218" s="1">
        <v>293746.989999999</v>
      </c>
      <c r="G218" s="1">
        <v>20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10710.774058363801</v>
      </c>
      <c r="S218" s="1">
        <v>274389.55762107798</v>
      </c>
      <c r="T218" s="61">
        <f>IF(E218="East", IF(C218="Central",('Connecting shares (%)'!$F$3/100*F218+'Connecting shares (%)'!$G$3/100*H218+'Connecting shares (%)'!$H$3/100*J218)/1000000,0),0)</f>
        <v>0</v>
      </c>
      <c r="U218" s="61">
        <f>IF(E218="East", IF(C218="Central",D218*'Connecting shares (%)'!$M$16*(F218+H218+J218)/(F218+H218+J218+L218+N218+P218),0),0)</f>
        <v>0</v>
      </c>
      <c r="V218" s="61">
        <f>IF(E218="East", IF(C218="Decentral",('Connecting shares (%)'!$F$7/100*F218+'Connecting shares (%)'!$G$7/100*H218+'Connecting shares (%)'!$H$7/100*J218)/1000000,0),0)</f>
        <v>0</v>
      </c>
      <c r="W218" s="63">
        <f>IF(E218="East", IF(C218="Decentral",D218*'Connecting shares (%)'!$M$16*(F218+H218+J218)/(F218+H218+J218+L218+N218+P218),0),0)</f>
        <v>0</v>
      </c>
      <c r="X218" s="61">
        <f>IF(E218="East", IF(C218="Central",('Connecting shares (%)'!$F$5/100*L218+'Connecting shares (%)'!$G$5/100*N218+'Connecting shares (%)'!$H$5/100*P218)/1000000,0),0)</f>
        <v>0</v>
      </c>
      <c r="Y218" s="63">
        <f>IF(E218="East", IF(C218="Central",D218*'Connecting shares (%)'!$M$16*(L218+N218+P218)/(F218+H218+J218+L218+N218+P218),0),0)</f>
        <v>0</v>
      </c>
      <c r="Z218" s="1">
        <f>IF(E218="East", IF(C218="Decentral",('Connecting shares (%)'!$F$9/100*L218+'Connecting shares (%)'!$G$9/100*N218+'Connecting shares (%)'!$H$9/100*P218)/1000000,0),0)</f>
        <v>0</v>
      </c>
      <c r="AA218" s="63">
        <f>IF(E218="East", IF(C218="Decentral",D218*'Connecting shares (%)'!$M$16*(L218+N218+P218)/(F218+H218+J218+L218+N218+P218),0),0)</f>
        <v>0</v>
      </c>
      <c r="AB218" s="61">
        <f>IF(E218="West", IF(C218="Central",('Connecting shares (%)'!$F$11/100*F218+'Connecting shares (%)'!$G$11/100*H218+'Connecting shares (%)'!$H$11/100*J218)/1000000,0),0)</f>
        <v>0.29374698999999899</v>
      </c>
      <c r="AC218" s="64">
        <f>IF(E218="west", IF(C218="Central",D218*'Connecting shares (%)'!$M$16*(F218+H218+J218)/(F218+H218+J218+L218+N218+P218),0),0)</f>
        <v>5.4877911524215595</v>
      </c>
      <c r="AD218" s="61">
        <f>IF(E218="West", IF(C218="Decentral",('Connecting shares (%)'!$F$15/100*F218+'Connecting shares (%)'!$G$15/100*H218+'Connecting shares (%)'!$H$15/100*J218)/1000000,0),0)</f>
        <v>0</v>
      </c>
      <c r="AE218" s="63">
        <f>IF(E218="west", IF(C218="Decentral",D218*'Connecting shares (%)'!$M$16*(F218+H218+J218)/(F218+H218+J218+L218+N218+P218),0),0)</f>
        <v>0</v>
      </c>
      <c r="AF218" s="61">
        <f>IF(E218="West", IF(C218="Central",('Connecting shares (%)'!$F$13/100*L218+'Connecting shares (%)'!$G$13/100*N218+'Connecting shares (%)'!$H$13/100*P218)/1000000,0),0)</f>
        <v>0</v>
      </c>
      <c r="AG218" s="63">
        <f>IF(E218="west", IF(C218="Central",D218*'Connecting shares (%)'!$M$16*(L218+N218+P218)/(F218+H218+J218+L218+N218+P218),0),0)</f>
        <v>0</v>
      </c>
      <c r="AH218" s="1">
        <f>IF(E218="West", IF(C218="Decentral",('Connecting shares (%)'!$F$17/100*L218+'Connecting shares (%)'!$G$17/100*N218+'Connecting shares (%)'!$H$17/100*P218)/1000000,0),0)</f>
        <v>0</v>
      </c>
      <c r="AI218" s="63">
        <f>IF(E218="west", IF(C218="Decentral",D218*'Connecting shares (%)'!$M$16*(L218+N218+P218)/(F218+H218+J218+L218+N218+P218),0),0)</f>
        <v>0</v>
      </c>
      <c r="AK218" s="1">
        <f t="shared" si="24"/>
        <v>0</v>
      </c>
      <c r="AL218" s="1">
        <f t="shared" si="25"/>
        <v>0</v>
      </c>
      <c r="AM218" s="1">
        <f t="shared" si="26"/>
        <v>0</v>
      </c>
      <c r="AN218" s="1">
        <f t="shared" si="27"/>
        <v>0</v>
      </c>
      <c r="AO218" s="1">
        <f t="shared" si="28"/>
        <v>0.29374698999999899</v>
      </c>
      <c r="AP218" s="1">
        <f t="shared" si="29"/>
        <v>5.4877911524215595</v>
      </c>
      <c r="AQ218" s="1">
        <f t="shared" si="30"/>
        <v>0</v>
      </c>
      <c r="AR218" s="1">
        <f t="shared" si="31"/>
        <v>0</v>
      </c>
    </row>
    <row r="219" spans="1:44">
      <c r="A219" s="1">
        <v>218</v>
      </c>
      <c r="B219" s="1" t="s">
        <v>729</v>
      </c>
      <c r="C219" s="1" t="s">
        <v>22</v>
      </c>
      <c r="D219" s="1">
        <v>0.96895579025803302</v>
      </c>
      <c r="E219" s="1" t="s">
        <v>23</v>
      </c>
      <c r="F219" s="1">
        <v>1450093.73</v>
      </c>
      <c r="G219" s="1">
        <v>93</v>
      </c>
      <c r="H219" s="1">
        <v>0</v>
      </c>
      <c r="I219" s="1">
        <v>0</v>
      </c>
      <c r="J219" s="1">
        <v>0</v>
      </c>
      <c r="K219" s="1">
        <v>0</v>
      </c>
      <c r="L219" s="1">
        <v>199338.92</v>
      </c>
      <c r="M219" s="1">
        <v>24</v>
      </c>
      <c r="N219" s="1">
        <v>0</v>
      </c>
      <c r="O219" s="1">
        <v>0</v>
      </c>
      <c r="P219" s="1">
        <v>0</v>
      </c>
      <c r="Q219" s="1">
        <v>0</v>
      </c>
      <c r="R219" s="1">
        <v>16758.567690659798</v>
      </c>
      <c r="S219" s="1">
        <v>968955.79025803297</v>
      </c>
      <c r="T219" s="61">
        <f>IF(E219="East", IF(C219="Central",('Connecting shares (%)'!$F$3/100*F219+'Connecting shares (%)'!$G$3/100*H219+'Connecting shares (%)'!$H$3/100*J219)/1000000,0),0)</f>
        <v>0</v>
      </c>
      <c r="U219" s="61">
        <f>IF(E219="East", IF(C219="Central",D219*'Connecting shares (%)'!$M$16*(F219+H219+J219)/(F219+H219+J219+L219+N219+P219),0),0)</f>
        <v>0</v>
      </c>
      <c r="V219" s="61">
        <f>IF(E219="East", IF(C219="Decentral",('Connecting shares (%)'!$F$7/100*F219+'Connecting shares (%)'!$G$7/100*H219+'Connecting shares (%)'!$H$7/100*J219)/1000000,0),0)</f>
        <v>0</v>
      </c>
      <c r="W219" s="63">
        <f>IF(E219="East", IF(C219="Decentral",D219*'Connecting shares (%)'!$M$16*(F219+H219+J219)/(F219+H219+J219+L219+N219+P219),0),0)</f>
        <v>0</v>
      </c>
      <c r="X219" s="61">
        <f>IF(E219="East", IF(C219="Central",('Connecting shares (%)'!$F$5/100*L219+'Connecting shares (%)'!$G$5/100*N219+'Connecting shares (%)'!$H$5/100*P219)/1000000,0),0)</f>
        <v>0</v>
      </c>
      <c r="Y219" s="63">
        <f>IF(E219="East", IF(C219="Central",D219*'Connecting shares (%)'!$M$16*(L219+N219+P219)/(F219+H219+J219+L219+N219+P219),0),0)</f>
        <v>0</v>
      </c>
      <c r="Z219" s="1">
        <f>IF(E219="East", IF(C219="Decentral",('Connecting shares (%)'!$F$9/100*L219+'Connecting shares (%)'!$G$9/100*N219+'Connecting shares (%)'!$H$9/100*P219)/1000000,0),0)</f>
        <v>0</v>
      </c>
      <c r="AA219" s="63">
        <f>IF(E219="East", IF(C219="Decentral",D219*'Connecting shares (%)'!$M$16*(L219+N219+P219)/(F219+H219+J219+L219+N219+P219),0),0)</f>
        <v>0</v>
      </c>
      <c r="AB219" s="61">
        <f>IF(E219="West", IF(C219="Central",('Connecting shares (%)'!$F$11/100*F219+'Connecting shares (%)'!$G$11/100*H219+'Connecting shares (%)'!$H$11/100*J219)/1000000,0),0)</f>
        <v>1.4500937300000001</v>
      </c>
      <c r="AC219" s="64">
        <f>IF(E219="west", IF(C219="Central",D219*'Connecting shares (%)'!$M$16*(F219+H219+J219)/(F219+H219+J219+L219+N219+P219),0),0)</f>
        <v>17.037091100389805</v>
      </c>
      <c r="AD219" s="61">
        <f>IF(E219="West", IF(C219="Decentral",('Connecting shares (%)'!$F$15/100*F219+'Connecting shares (%)'!$G$15/100*H219+'Connecting shares (%)'!$H$15/100*J219)/1000000,0),0)</f>
        <v>0</v>
      </c>
      <c r="AE219" s="63">
        <f>IF(E219="west", IF(C219="Decentral",D219*'Connecting shares (%)'!$M$16*(F219+H219+J219)/(F219+H219+J219+L219+N219+P219),0),0)</f>
        <v>0</v>
      </c>
      <c r="AF219" s="61">
        <f>IF(E219="West", IF(C219="Central",('Connecting shares (%)'!$F$13/100*L219+'Connecting shares (%)'!$G$13/100*N219+'Connecting shares (%)'!$H$13/100*P219)/1000000,0),0)</f>
        <v>0.19933892</v>
      </c>
      <c r="AG219" s="63">
        <f>IF(E219="west", IF(C219="Central",D219*'Connecting shares (%)'!$M$16*(L219+N219+P219)/(F219+H219+J219+L219+N219+P219),0),0)</f>
        <v>2.3420247047708536</v>
      </c>
      <c r="AH219" s="1">
        <f>IF(E219="West", IF(C219="Decentral",('Connecting shares (%)'!$F$17/100*L219+'Connecting shares (%)'!$G$17/100*N219+'Connecting shares (%)'!$H$17/100*P219)/1000000,0),0)</f>
        <v>0</v>
      </c>
      <c r="AI219" s="63">
        <f>IF(E219="west", IF(C219="Decentral",D219*'Connecting shares (%)'!$M$16*(L219+N219+P219)/(F219+H219+J219+L219+N219+P219),0),0)</f>
        <v>0</v>
      </c>
      <c r="AK219" s="1">
        <f t="shared" si="24"/>
        <v>0</v>
      </c>
      <c r="AL219" s="1">
        <f t="shared" si="25"/>
        <v>0</v>
      </c>
      <c r="AM219" s="1">
        <f t="shared" si="26"/>
        <v>0</v>
      </c>
      <c r="AN219" s="1">
        <f t="shared" si="27"/>
        <v>0</v>
      </c>
      <c r="AO219" s="1">
        <f t="shared" si="28"/>
        <v>1.6494326500000001</v>
      </c>
      <c r="AP219" s="1">
        <f t="shared" si="29"/>
        <v>19.379115805160659</v>
      </c>
      <c r="AQ219" s="1">
        <f t="shared" si="30"/>
        <v>0</v>
      </c>
      <c r="AR219" s="1">
        <f t="shared" si="31"/>
        <v>0</v>
      </c>
    </row>
    <row r="220" spans="1:44">
      <c r="A220" s="1">
        <v>219</v>
      </c>
      <c r="B220" s="1" t="s">
        <v>242</v>
      </c>
      <c r="C220" s="1" t="s">
        <v>21</v>
      </c>
      <c r="D220" s="1">
        <v>0.34622732047719401</v>
      </c>
      <c r="E220" s="1" t="s">
        <v>23</v>
      </c>
      <c r="F220" s="1">
        <v>58916.7</v>
      </c>
      <c r="G220" s="1">
        <v>3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12251.790892500199</v>
      </c>
      <c r="S220" s="1">
        <v>346227.32047719299</v>
      </c>
      <c r="T220" s="61">
        <f>IF(E220="East", IF(C220="Central",('Connecting shares (%)'!$F$3/100*F220+'Connecting shares (%)'!$G$3/100*H220+'Connecting shares (%)'!$H$3/100*J220)/1000000,0),0)</f>
        <v>0</v>
      </c>
      <c r="U220" s="61">
        <f>IF(E220="East", IF(C220="Central",D220*'Connecting shares (%)'!$M$16*(F220+H220+J220)/(F220+H220+J220+L220+N220+P220),0),0)</f>
        <v>0</v>
      </c>
      <c r="V220" s="61">
        <f>IF(E220="East", IF(C220="Decentral",('Connecting shares (%)'!$F$7/100*F220+'Connecting shares (%)'!$G$7/100*H220+'Connecting shares (%)'!$H$7/100*J220)/1000000,0),0)</f>
        <v>0</v>
      </c>
      <c r="W220" s="63">
        <f>IF(E220="East", IF(C220="Decentral",D220*'Connecting shares (%)'!$M$16*(F220+H220+J220)/(F220+H220+J220+L220+N220+P220),0),0)</f>
        <v>0</v>
      </c>
      <c r="X220" s="61">
        <f>IF(E220="East", IF(C220="Central",('Connecting shares (%)'!$F$5/100*L220+'Connecting shares (%)'!$G$5/100*N220+'Connecting shares (%)'!$H$5/100*P220)/1000000,0),0)</f>
        <v>0</v>
      </c>
      <c r="Y220" s="63">
        <f>IF(E220="East", IF(C220="Central",D220*'Connecting shares (%)'!$M$16*(L220+N220+P220)/(F220+H220+J220+L220+N220+P220),0),0)</f>
        <v>0</v>
      </c>
      <c r="Z220" s="1">
        <f>IF(E220="East", IF(C220="Decentral",('Connecting shares (%)'!$F$9/100*L220+'Connecting shares (%)'!$G$9/100*N220+'Connecting shares (%)'!$H$9/100*P220)/1000000,0),0)</f>
        <v>0</v>
      </c>
      <c r="AA220" s="63">
        <f>IF(E220="East", IF(C220="Decentral",D220*'Connecting shares (%)'!$M$16*(L220+N220+P220)/(F220+H220+J220+L220+N220+P220),0),0)</f>
        <v>0</v>
      </c>
      <c r="AB220" s="61">
        <f>IF(E220="West", IF(C220="Central",('Connecting shares (%)'!$F$11/100*F220+'Connecting shares (%)'!$G$11/100*H220+'Connecting shares (%)'!$H$11/100*J220)/1000000,0),0)</f>
        <v>0</v>
      </c>
      <c r="AC220" s="64">
        <f>IF(E220="west", IF(C220="Central",D220*'Connecting shares (%)'!$M$16*(F220+H220+J220)/(F220+H220+J220+L220+N220+P220),0),0)</f>
        <v>0</v>
      </c>
      <c r="AD220" s="61">
        <f>IF(E220="West", IF(C220="Decentral",('Connecting shares (%)'!$F$15/100*F220+'Connecting shares (%)'!$G$15/100*H220+'Connecting shares (%)'!$H$15/100*J220)/1000000,0),0)</f>
        <v>5.8916699999999995E-2</v>
      </c>
      <c r="AE220" s="63">
        <f>IF(E220="west", IF(C220="Decentral",D220*'Connecting shares (%)'!$M$16*(F220+H220+J220)/(F220+H220+J220+L220+N220+P220),0),0)</f>
        <v>6.92454640954388</v>
      </c>
      <c r="AF220" s="61">
        <f>IF(E220="West", IF(C220="Central",('Connecting shares (%)'!$F$13/100*L220+'Connecting shares (%)'!$G$13/100*N220+'Connecting shares (%)'!$H$13/100*P220)/1000000,0),0)</f>
        <v>0</v>
      </c>
      <c r="AG220" s="63">
        <f>IF(E220="west", IF(C220="Central",D220*'Connecting shares (%)'!$M$16*(L220+N220+P220)/(F220+H220+J220+L220+N220+P220),0),0)</f>
        <v>0</v>
      </c>
      <c r="AH220" s="1">
        <f>IF(E220="West", IF(C220="Decentral",('Connecting shares (%)'!$F$17/100*L220+'Connecting shares (%)'!$G$17/100*N220+'Connecting shares (%)'!$H$17/100*P220)/1000000,0),0)</f>
        <v>0</v>
      </c>
      <c r="AI220" s="63">
        <f>IF(E220="west", IF(C220="Decentral",D220*'Connecting shares (%)'!$M$16*(L220+N220+P220)/(F220+H220+J220+L220+N220+P220),0),0)</f>
        <v>0</v>
      </c>
      <c r="AK220" s="1">
        <f t="shared" si="24"/>
        <v>0</v>
      </c>
      <c r="AL220" s="1">
        <f t="shared" si="25"/>
        <v>0</v>
      </c>
      <c r="AM220" s="1">
        <f t="shared" si="26"/>
        <v>0</v>
      </c>
      <c r="AN220" s="1">
        <f t="shared" si="27"/>
        <v>0</v>
      </c>
      <c r="AO220" s="1">
        <f t="shared" si="28"/>
        <v>0</v>
      </c>
      <c r="AP220" s="1">
        <f t="shared" si="29"/>
        <v>0</v>
      </c>
      <c r="AQ220" s="1">
        <f t="shared" si="30"/>
        <v>5.8916699999999995E-2</v>
      </c>
      <c r="AR220" s="1">
        <f t="shared" si="31"/>
        <v>6.92454640954388</v>
      </c>
    </row>
    <row r="221" spans="1:44">
      <c r="A221" s="1">
        <v>220</v>
      </c>
      <c r="B221" s="1" t="s">
        <v>339</v>
      </c>
      <c r="C221" s="1" t="s">
        <v>21</v>
      </c>
      <c r="D221" s="1">
        <v>1.11369934355994</v>
      </c>
      <c r="E221" s="1" t="s">
        <v>23</v>
      </c>
      <c r="F221" s="1">
        <v>543116.36</v>
      </c>
      <c r="G221" s="1">
        <v>36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13549.9744435514</v>
      </c>
      <c r="S221" s="1">
        <v>1113699.3435599401</v>
      </c>
      <c r="T221" s="61">
        <f>IF(E221="East", IF(C221="Central",('Connecting shares (%)'!$F$3/100*F221+'Connecting shares (%)'!$G$3/100*H221+'Connecting shares (%)'!$H$3/100*J221)/1000000,0),0)</f>
        <v>0</v>
      </c>
      <c r="U221" s="61">
        <f>IF(E221="East", IF(C221="Central",D221*'Connecting shares (%)'!$M$16*(F221+H221+J221)/(F221+H221+J221+L221+N221+P221),0),0)</f>
        <v>0</v>
      </c>
      <c r="V221" s="61">
        <f>IF(E221="East", IF(C221="Decentral",('Connecting shares (%)'!$F$7/100*F221+'Connecting shares (%)'!$G$7/100*H221+'Connecting shares (%)'!$H$7/100*J221)/1000000,0),0)</f>
        <v>0</v>
      </c>
      <c r="W221" s="63">
        <f>IF(E221="East", IF(C221="Decentral",D221*'Connecting shares (%)'!$M$16*(F221+H221+J221)/(F221+H221+J221+L221+N221+P221),0),0)</f>
        <v>0</v>
      </c>
      <c r="X221" s="61">
        <f>IF(E221="East", IF(C221="Central",('Connecting shares (%)'!$F$5/100*L221+'Connecting shares (%)'!$G$5/100*N221+'Connecting shares (%)'!$H$5/100*P221)/1000000,0),0)</f>
        <v>0</v>
      </c>
      <c r="Y221" s="63">
        <f>IF(E221="East", IF(C221="Central",D221*'Connecting shares (%)'!$M$16*(L221+N221+P221)/(F221+H221+J221+L221+N221+P221),0),0)</f>
        <v>0</v>
      </c>
      <c r="Z221" s="1">
        <f>IF(E221="East", IF(C221="Decentral",('Connecting shares (%)'!$F$9/100*L221+'Connecting shares (%)'!$G$9/100*N221+'Connecting shares (%)'!$H$9/100*P221)/1000000,0),0)</f>
        <v>0</v>
      </c>
      <c r="AA221" s="63">
        <f>IF(E221="East", IF(C221="Decentral",D221*'Connecting shares (%)'!$M$16*(L221+N221+P221)/(F221+H221+J221+L221+N221+P221),0),0)</f>
        <v>0</v>
      </c>
      <c r="AB221" s="61">
        <f>IF(E221="West", IF(C221="Central",('Connecting shares (%)'!$F$11/100*F221+'Connecting shares (%)'!$G$11/100*H221+'Connecting shares (%)'!$H$11/100*J221)/1000000,0),0)</f>
        <v>0</v>
      </c>
      <c r="AC221" s="64">
        <f>IF(E221="west", IF(C221="Central",D221*'Connecting shares (%)'!$M$16*(F221+H221+J221)/(F221+H221+J221+L221+N221+P221),0),0)</f>
        <v>0</v>
      </c>
      <c r="AD221" s="61">
        <f>IF(E221="West", IF(C221="Decentral",('Connecting shares (%)'!$F$15/100*F221+'Connecting shares (%)'!$G$15/100*H221+'Connecting shares (%)'!$H$15/100*J221)/1000000,0),0)</f>
        <v>0.54311635999999996</v>
      </c>
      <c r="AE221" s="63">
        <f>IF(E221="west", IF(C221="Decentral",D221*'Connecting shares (%)'!$M$16*(F221+H221+J221)/(F221+H221+J221+L221+N221+P221),0),0)</f>
        <v>22.273986871198801</v>
      </c>
      <c r="AF221" s="61">
        <f>IF(E221="West", IF(C221="Central",('Connecting shares (%)'!$F$13/100*L221+'Connecting shares (%)'!$G$13/100*N221+'Connecting shares (%)'!$H$13/100*P221)/1000000,0),0)</f>
        <v>0</v>
      </c>
      <c r="AG221" s="63">
        <f>IF(E221="west", IF(C221="Central",D221*'Connecting shares (%)'!$M$16*(L221+N221+P221)/(F221+H221+J221+L221+N221+P221),0),0)</f>
        <v>0</v>
      </c>
      <c r="AH221" s="1">
        <f>IF(E221="West", IF(C221="Decentral",('Connecting shares (%)'!$F$17/100*L221+'Connecting shares (%)'!$G$17/100*N221+'Connecting shares (%)'!$H$17/100*P221)/1000000,0),0)</f>
        <v>0</v>
      </c>
      <c r="AI221" s="63">
        <f>IF(E221="west", IF(C221="Decentral",D221*'Connecting shares (%)'!$M$16*(L221+N221+P221)/(F221+H221+J221+L221+N221+P221),0),0)</f>
        <v>0</v>
      </c>
      <c r="AK221" s="1">
        <f t="shared" si="24"/>
        <v>0</v>
      </c>
      <c r="AL221" s="1">
        <f t="shared" si="25"/>
        <v>0</v>
      </c>
      <c r="AM221" s="1">
        <f t="shared" si="26"/>
        <v>0</v>
      </c>
      <c r="AN221" s="1">
        <f t="shared" si="27"/>
        <v>0</v>
      </c>
      <c r="AO221" s="1">
        <f t="shared" si="28"/>
        <v>0</v>
      </c>
      <c r="AP221" s="1">
        <f t="shared" si="29"/>
        <v>0</v>
      </c>
      <c r="AQ221" s="1">
        <f t="shared" si="30"/>
        <v>0.54311635999999996</v>
      </c>
      <c r="AR221" s="1">
        <f t="shared" si="31"/>
        <v>22.273986871198801</v>
      </c>
    </row>
    <row r="222" spans="1:44">
      <c r="A222" s="1">
        <v>221</v>
      </c>
      <c r="B222" s="1" t="s">
        <v>413</v>
      </c>
      <c r="C222" s="1" t="s">
        <v>21</v>
      </c>
      <c r="D222" s="1">
        <v>2.3135596267262</v>
      </c>
      <c r="E222" s="1" t="s">
        <v>23</v>
      </c>
      <c r="F222" s="1">
        <v>1557416.8399999901</v>
      </c>
      <c r="G222" s="1">
        <v>104</v>
      </c>
      <c r="H222" s="1">
        <v>0</v>
      </c>
      <c r="I222" s="1">
        <v>0</v>
      </c>
      <c r="J222" s="1">
        <v>0</v>
      </c>
      <c r="K222" s="1">
        <v>0</v>
      </c>
      <c r="L222" s="1">
        <v>56641.43</v>
      </c>
      <c r="M222" s="1">
        <v>5</v>
      </c>
      <c r="N222" s="1">
        <v>0</v>
      </c>
      <c r="O222" s="1">
        <v>0</v>
      </c>
      <c r="P222" s="1">
        <v>0</v>
      </c>
      <c r="Q222" s="1">
        <v>0</v>
      </c>
      <c r="R222" s="1">
        <v>27207.263952502501</v>
      </c>
      <c r="S222" s="1">
        <v>2313559.6267261999</v>
      </c>
      <c r="T222" s="61">
        <f>IF(E222="East", IF(C222="Central",('Connecting shares (%)'!$F$3/100*F222+'Connecting shares (%)'!$G$3/100*H222+'Connecting shares (%)'!$H$3/100*J222)/1000000,0),0)</f>
        <v>0</v>
      </c>
      <c r="U222" s="61">
        <f>IF(E222="East", IF(C222="Central",D222*'Connecting shares (%)'!$M$16*(F222+H222+J222)/(F222+H222+J222+L222+N222+P222),0),0)</f>
        <v>0</v>
      </c>
      <c r="V222" s="61">
        <f>IF(E222="East", IF(C222="Decentral",('Connecting shares (%)'!$F$7/100*F222+'Connecting shares (%)'!$G$7/100*H222+'Connecting shares (%)'!$H$7/100*J222)/1000000,0),0)</f>
        <v>0</v>
      </c>
      <c r="W222" s="63">
        <f>IF(E222="East", IF(C222="Decentral",D222*'Connecting shares (%)'!$M$16*(F222+H222+J222)/(F222+H222+J222+L222+N222+P222),0),0)</f>
        <v>0</v>
      </c>
      <c r="X222" s="61">
        <f>IF(E222="East", IF(C222="Central",('Connecting shares (%)'!$F$5/100*L222+'Connecting shares (%)'!$G$5/100*N222+'Connecting shares (%)'!$H$5/100*P222)/1000000,0),0)</f>
        <v>0</v>
      </c>
      <c r="Y222" s="63">
        <f>IF(E222="East", IF(C222="Central",D222*'Connecting shares (%)'!$M$16*(L222+N222+P222)/(F222+H222+J222+L222+N222+P222),0),0)</f>
        <v>0</v>
      </c>
      <c r="Z222" s="1">
        <f>IF(E222="East", IF(C222="Decentral",('Connecting shares (%)'!$F$9/100*L222+'Connecting shares (%)'!$G$9/100*N222+'Connecting shares (%)'!$H$9/100*P222)/1000000,0),0)</f>
        <v>0</v>
      </c>
      <c r="AA222" s="63">
        <f>IF(E222="East", IF(C222="Decentral",D222*'Connecting shares (%)'!$M$16*(L222+N222+P222)/(F222+H222+J222+L222+N222+P222),0),0)</f>
        <v>0</v>
      </c>
      <c r="AB222" s="61">
        <f>IF(E222="West", IF(C222="Central",('Connecting shares (%)'!$F$11/100*F222+'Connecting shares (%)'!$G$11/100*H222+'Connecting shares (%)'!$H$11/100*J222)/1000000,0),0)</f>
        <v>0</v>
      </c>
      <c r="AC222" s="64">
        <f>IF(E222="west", IF(C222="Central",D222*'Connecting shares (%)'!$M$16*(F222+H222+J222)/(F222+H222+J222+L222+N222+P222),0),0)</f>
        <v>0</v>
      </c>
      <c r="AD222" s="61">
        <f>IF(E222="West", IF(C222="Decentral",('Connecting shares (%)'!$F$15/100*F222+'Connecting shares (%)'!$G$15/100*H222+'Connecting shares (%)'!$H$15/100*J222)/1000000,0),0)</f>
        <v>1.5574168399999901</v>
      </c>
      <c r="AE222" s="63">
        <f>IF(E222="west", IF(C222="Decentral",D222*'Connecting shares (%)'!$M$16*(F222+H222+J222)/(F222+H222+J222+L222+N222+P222),0),0)</f>
        <v>44.647418125833795</v>
      </c>
      <c r="AF222" s="61">
        <f>IF(E222="West", IF(C222="Central",('Connecting shares (%)'!$F$13/100*L222+'Connecting shares (%)'!$G$13/100*N222+'Connecting shares (%)'!$H$13/100*P222)/1000000,0),0)</f>
        <v>0</v>
      </c>
      <c r="AG222" s="63">
        <f>IF(E222="west", IF(C222="Central",D222*'Connecting shares (%)'!$M$16*(L222+N222+P222)/(F222+H222+J222+L222+N222+P222),0),0)</f>
        <v>0</v>
      </c>
      <c r="AH222" s="1">
        <f>IF(E222="West", IF(C222="Decentral",('Connecting shares (%)'!$F$17/100*L222+'Connecting shares (%)'!$G$17/100*N222+'Connecting shares (%)'!$H$17/100*P222)/1000000,0),0)</f>
        <v>5.664143E-2</v>
      </c>
      <c r="AI222" s="63">
        <f>IF(E222="west", IF(C222="Decentral",D222*'Connecting shares (%)'!$M$16*(L222+N222+P222)/(F222+H222+J222+L222+N222+P222),0),0)</f>
        <v>1.6237744086902017</v>
      </c>
      <c r="AK222" s="1">
        <f t="shared" si="24"/>
        <v>0</v>
      </c>
      <c r="AL222" s="1">
        <f t="shared" si="25"/>
        <v>0</v>
      </c>
      <c r="AM222" s="1">
        <f t="shared" si="26"/>
        <v>0</v>
      </c>
      <c r="AN222" s="1">
        <f t="shared" si="27"/>
        <v>0</v>
      </c>
      <c r="AO222" s="1">
        <f t="shared" si="28"/>
        <v>0</v>
      </c>
      <c r="AP222" s="1">
        <f t="shared" si="29"/>
        <v>0</v>
      </c>
      <c r="AQ222" s="1">
        <f t="shared" si="30"/>
        <v>1.6140582699999901</v>
      </c>
      <c r="AR222" s="1">
        <f t="shared" si="31"/>
        <v>46.271192534523998</v>
      </c>
    </row>
    <row r="223" spans="1:44">
      <c r="A223" s="1">
        <v>222</v>
      </c>
      <c r="B223" s="1" t="s">
        <v>754</v>
      </c>
      <c r="C223" s="1" t="s">
        <v>22</v>
      </c>
      <c r="D223" s="1">
        <v>0.42181487358273401</v>
      </c>
      <c r="E223" s="1" t="s">
        <v>23</v>
      </c>
      <c r="F223" s="1">
        <v>78354.809999999896</v>
      </c>
      <c r="G223" s="1">
        <v>5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13723.3236045828</v>
      </c>
      <c r="S223" s="1">
        <v>421814.87358273403</v>
      </c>
      <c r="T223" s="61">
        <f>IF(E223="East", IF(C223="Central",('Connecting shares (%)'!$F$3/100*F223+'Connecting shares (%)'!$G$3/100*H223+'Connecting shares (%)'!$H$3/100*J223)/1000000,0),0)</f>
        <v>0</v>
      </c>
      <c r="U223" s="61">
        <f>IF(E223="East", IF(C223="Central",D223*'Connecting shares (%)'!$M$16*(F223+H223+J223)/(F223+H223+J223+L223+N223+P223),0),0)</f>
        <v>0</v>
      </c>
      <c r="V223" s="61">
        <f>IF(E223="East", IF(C223="Decentral",('Connecting shares (%)'!$F$7/100*F223+'Connecting shares (%)'!$G$7/100*H223+'Connecting shares (%)'!$H$7/100*J223)/1000000,0),0)</f>
        <v>0</v>
      </c>
      <c r="W223" s="63">
        <f>IF(E223="East", IF(C223="Decentral",D223*'Connecting shares (%)'!$M$16*(F223+H223+J223)/(F223+H223+J223+L223+N223+P223),0),0)</f>
        <v>0</v>
      </c>
      <c r="X223" s="61">
        <f>IF(E223="East", IF(C223="Central",('Connecting shares (%)'!$F$5/100*L223+'Connecting shares (%)'!$G$5/100*N223+'Connecting shares (%)'!$H$5/100*P223)/1000000,0),0)</f>
        <v>0</v>
      </c>
      <c r="Y223" s="63">
        <f>IF(E223="East", IF(C223="Central",D223*'Connecting shares (%)'!$M$16*(L223+N223+P223)/(F223+H223+J223+L223+N223+P223),0),0)</f>
        <v>0</v>
      </c>
      <c r="Z223" s="1">
        <f>IF(E223="East", IF(C223="Decentral",('Connecting shares (%)'!$F$9/100*L223+'Connecting shares (%)'!$G$9/100*N223+'Connecting shares (%)'!$H$9/100*P223)/1000000,0),0)</f>
        <v>0</v>
      </c>
      <c r="AA223" s="63">
        <f>IF(E223="East", IF(C223="Decentral",D223*'Connecting shares (%)'!$M$16*(L223+N223+P223)/(F223+H223+J223+L223+N223+P223),0),0)</f>
        <v>0</v>
      </c>
      <c r="AB223" s="61">
        <f>IF(E223="West", IF(C223="Central",('Connecting shares (%)'!$F$11/100*F223+'Connecting shares (%)'!$G$11/100*H223+'Connecting shares (%)'!$H$11/100*J223)/1000000,0),0)</f>
        <v>7.83548099999999E-2</v>
      </c>
      <c r="AC223" s="64">
        <f>IF(E223="west", IF(C223="Central",D223*'Connecting shares (%)'!$M$16*(F223+H223+J223)/(F223+H223+J223+L223+N223+P223),0),0)</f>
        <v>8.4362974716546795</v>
      </c>
      <c r="AD223" s="61">
        <f>IF(E223="West", IF(C223="Decentral",('Connecting shares (%)'!$F$15/100*F223+'Connecting shares (%)'!$G$15/100*H223+'Connecting shares (%)'!$H$15/100*J223)/1000000,0),0)</f>
        <v>0</v>
      </c>
      <c r="AE223" s="63">
        <f>IF(E223="west", IF(C223="Decentral",D223*'Connecting shares (%)'!$M$16*(F223+H223+J223)/(F223+H223+J223+L223+N223+P223),0),0)</f>
        <v>0</v>
      </c>
      <c r="AF223" s="61">
        <f>IF(E223="West", IF(C223="Central",('Connecting shares (%)'!$F$13/100*L223+'Connecting shares (%)'!$G$13/100*N223+'Connecting shares (%)'!$H$13/100*P223)/1000000,0),0)</f>
        <v>0</v>
      </c>
      <c r="AG223" s="63">
        <f>IF(E223="west", IF(C223="Central",D223*'Connecting shares (%)'!$M$16*(L223+N223+P223)/(F223+H223+J223+L223+N223+P223),0),0)</f>
        <v>0</v>
      </c>
      <c r="AH223" s="1">
        <f>IF(E223="West", IF(C223="Decentral",('Connecting shares (%)'!$F$17/100*L223+'Connecting shares (%)'!$G$17/100*N223+'Connecting shares (%)'!$H$17/100*P223)/1000000,0),0)</f>
        <v>0</v>
      </c>
      <c r="AI223" s="63">
        <f>IF(E223="west", IF(C223="Decentral",D223*'Connecting shares (%)'!$M$16*(L223+N223+P223)/(F223+H223+J223+L223+N223+P223),0),0)</f>
        <v>0</v>
      </c>
      <c r="AK223" s="1">
        <f t="shared" si="24"/>
        <v>0</v>
      </c>
      <c r="AL223" s="1">
        <f t="shared" si="25"/>
        <v>0</v>
      </c>
      <c r="AM223" s="1">
        <f t="shared" si="26"/>
        <v>0</v>
      </c>
      <c r="AN223" s="1">
        <f t="shared" si="27"/>
        <v>0</v>
      </c>
      <c r="AO223" s="1">
        <f t="shared" si="28"/>
        <v>7.83548099999999E-2</v>
      </c>
      <c r="AP223" s="1">
        <f t="shared" si="29"/>
        <v>8.4362974716546795</v>
      </c>
      <c r="AQ223" s="1">
        <f t="shared" si="30"/>
        <v>0</v>
      </c>
      <c r="AR223" s="1">
        <f t="shared" si="31"/>
        <v>0</v>
      </c>
    </row>
    <row r="224" spans="1:44">
      <c r="A224" s="1">
        <v>223</v>
      </c>
      <c r="B224" s="1" t="s">
        <v>616</v>
      </c>
      <c r="C224" s="1" t="s">
        <v>21</v>
      </c>
      <c r="D224" s="1">
        <v>0.71067988472607202</v>
      </c>
      <c r="E224" s="1" t="s">
        <v>24</v>
      </c>
      <c r="F224" s="1">
        <v>1070975.71999999</v>
      </c>
      <c r="G224" s="1">
        <v>70</v>
      </c>
      <c r="H224" s="1">
        <v>0</v>
      </c>
      <c r="I224" s="1">
        <v>0</v>
      </c>
      <c r="J224" s="1">
        <v>0</v>
      </c>
      <c r="K224" s="1">
        <v>0</v>
      </c>
      <c r="L224" s="1">
        <v>101433.89</v>
      </c>
      <c r="M224" s="1">
        <v>5</v>
      </c>
      <c r="N224" s="1">
        <v>0</v>
      </c>
      <c r="O224" s="1">
        <v>0</v>
      </c>
      <c r="P224" s="1">
        <v>0</v>
      </c>
      <c r="Q224" s="1">
        <v>0</v>
      </c>
      <c r="R224" s="1">
        <v>21256.304957877401</v>
      </c>
      <c r="S224" s="1">
        <v>710679.88472607196</v>
      </c>
      <c r="T224" s="61">
        <f>IF(E224="East", IF(C224="Central",('Connecting shares (%)'!$F$3/100*F224+'Connecting shares (%)'!$G$3/100*H224+'Connecting shares (%)'!$H$3/100*J224)/1000000,0),0)</f>
        <v>0</v>
      </c>
      <c r="U224" s="61">
        <f>IF(E224="East", IF(C224="Central",D224*'Connecting shares (%)'!$M$16*(F224+H224+J224)/(F224+H224+J224+L224+N224+P224),0),0)</f>
        <v>0</v>
      </c>
      <c r="V224" s="61">
        <f>IF(E224="East", IF(C224="Decentral",('Connecting shares (%)'!$F$7/100*F224+'Connecting shares (%)'!$G$7/100*H224+'Connecting shares (%)'!$H$7/100*J224)/1000000,0),0)</f>
        <v>1.0709757199999899</v>
      </c>
      <c r="W224" s="63">
        <f>IF(E224="East", IF(C224="Decentral",D224*'Connecting shares (%)'!$M$16*(F224+H224+J224)/(F224+H224+J224+L224+N224+P224),0),0)</f>
        <v>12.983873464394776</v>
      </c>
      <c r="X224" s="61">
        <f>IF(E224="East", IF(C224="Central",('Connecting shares (%)'!$F$5/100*L224+'Connecting shares (%)'!$G$5/100*N224+'Connecting shares (%)'!$H$5/100*P224)/1000000,0),0)</f>
        <v>0</v>
      </c>
      <c r="Y224" s="63">
        <f>IF(E224="East", IF(C224="Central",D224*'Connecting shares (%)'!$M$16*(L224+N224+P224)/(F224+H224+J224+L224+N224+P224),0),0)</f>
        <v>0</v>
      </c>
      <c r="Z224" s="1">
        <f>IF(E224="East", IF(C224="Decentral",('Connecting shares (%)'!$F$9/100*L224+'Connecting shares (%)'!$G$9/100*N224+'Connecting shares (%)'!$H$9/100*P224)/1000000,0),0)</f>
        <v>0.10143389</v>
      </c>
      <c r="AA224" s="63">
        <f>IF(E224="East", IF(C224="Decentral",D224*'Connecting shares (%)'!$M$16*(L224+N224+P224)/(F224+H224+J224+L224+N224+P224),0),0)</f>
        <v>1.2297242301266653</v>
      </c>
      <c r="AB224" s="61">
        <f>IF(E224="West", IF(C224="Central",('Connecting shares (%)'!$F$11/100*F224+'Connecting shares (%)'!$G$11/100*H224+'Connecting shares (%)'!$H$11/100*J224)/1000000,0),0)</f>
        <v>0</v>
      </c>
      <c r="AC224" s="64">
        <f>IF(E224="west", IF(C224="Central",D224*'Connecting shares (%)'!$M$16*(F224+H224+J224)/(F224+H224+J224+L224+N224+P224),0),0)</f>
        <v>0</v>
      </c>
      <c r="AD224" s="61">
        <f>IF(E224="West", IF(C224="Decentral",('Connecting shares (%)'!$F$15/100*F224+'Connecting shares (%)'!$G$15/100*H224+'Connecting shares (%)'!$H$15/100*J224)/1000000,0),0)</f>
        <v>0</v>
      </c>
      <c r="AE224" s="63">
        <f>IF(E224="west", IF(C224="Decentral",D224*'Connecting shares (%)'!$M$16*(F224+H224+J224)/(F224+H224+J224+L224+N224+P224),0),0)</f>
        <v>0</v>
      </c>
      <c r="AF224" s="61">
        <f>IF(E224="West", IF(C224="Central",('Connecting shares (%)'!$F$13/100*L224+'Connecting shares (%)'!$G$13/100*N224+'Connecting shares (%)'!$H$13/100*P224)/1000000,0),0)</f>
        <v>0</v>
      </c>
      <c r="AG224" s="63">
        <f>IF(E224="west", IF(C224="Central",D224*'Connecting shares (%)'!$M$16*(L224+N224+P224)/(F224+H224+J224+L224+N224+P224),0),0)</f>
        <v>0</v>
      </c>
      <c r="AH224" s="1">
        <f>IF(E224="West", IF(C224="Decentral",('Connecting shares (%)'!$F$17/100*L224+'Connecting shares (%)'!$G$17/100*N224+'Connecting shares (%)'!$H$17/100*P224)/1000000,0),0)</f>
        <v>0</v>
      </c>
      <c r="AI224" s="63">
        <f>IF(E224="west", IF(C224="Decentral",D224*'Connecting shares (%)'!$M$16*(L224+N224+P224)/(F224+H224+J224+L224+N224+P224),0),0)</f>
        <v>0</v>
      </c>
      <c r="AK224" s="1">
        <f t="shared" si="24"/>
        <v>0</v>
      </c>
      <c r="AL224" s="1">
        <f t="shared" si="25"/>
        <v>0</v>
      </c>
      <c r="AM224" s="1">
        <f t="shared" si="26"/>
        <v>1.1724096099999899</v>
      </c>
      <c r="AN224" s="1">
        <f t="shared" si="27"/>
        <v>14.213597694521441</v>
      </c>
      <c r="AO224" s="1">
        <f t="shared" si="28"/>
        <v>0</v>
      </c>
      <c r="AP224" s="1">
        <f t="shared" si="29"/>
        <v>0</v>
      </c>
      <c r="AQ224" s="1">
        <f t="shared" si="30"/>
        <v>0</v>
      </c>
      <c r="AR224" s="1">
        <f t="shared" si="31"/>
        <v>0</v>
      </c>
    </row>
    <row r="225" spans="1:44">
      <c r="A225" s="1">
        <v>224</v>
      </c>
      <c r="B225" s="1" t="s">
        <v>737</v>
      </c>
      <c r="C225" s="1" t="s">
        <v>21</v>
      </c>
      <c r="D225" s="1">
        <v>0.53758203180486597</v>
      </c>
      <c r="E225" s="1" t="s">
        <v>23</v>
      </c>
      <c r="F225" s="1">
        <v>338507.99</v>
      </c>
      <c r="G225" s="1">
        <v>21</v>
      </c>
      <c r="H225" s="1">
        <v>0</v>
      </c>
      <c r="I225" s="1">
        <v>0</v>
      </c>
      <c r="J225" s="1">
        <v>0</v>
      </c>
      <c r="K225" s="1">
        <v>0</v>
      </c>
      <c r="L225" s="1">
        <v>17552.9199999999</v>
      </c>
      <c r="M225" s="1">
        <v>1</v>
      </c>
      <c r="N225" s="1">
        <v>0</v>
      </c>
      <c r="O225" s="1">
        <v>0</v>
      </c>
      <c r="P225" s="1">
        <v>0</v>
      </c>
      <c r="Q225" s="1">
        <v>0</v>
      </c>
      <c r="R225" s="1">
        <v>17046.4314615242</v>
      </c>
      <c r="S225" s="1">
        <v>537582.03180486499</v>
      </c>
      <c r="T225" s="61">
        <f>IF(E225="East", IF(C225="Central",('Connecting shares (%)'!$F$3/100*F225+'Connecting shares (%)'!$G$3/100*H225+'Connecting shares (%)'!$H$3/100*J225)/1000000,0),0)</f>
        <v>0</v>
      </c>
      <c r="U225" s="61">
        <f>IF(E225="East", IF(C225="Central",D225*'Connecting shares (%)'!$M$16*(F225+H225+J225)/(F225+H225+J225+L225+N225+P225),0),0)</f>
        <v>0</v>
      </c>
      <c r="V225" s="61">
        <f>IF(E225="East", IF(C225="Decentral",('Connecting shares (%)'!$F$7/100*F225+'Connecting shares (%)'!$G$7/100*H225+'Connecting shares (%)'!$H$7/100*J225)/1000000,0),0)</f>
        <v>0</v>
      </c>
      <c r="W225" s="63">
        <f>IF(E225="East", IF(C225="Decentral",D225*'Connecting shares (%)'!$M$16*(F225+H225+J225)/(F225+H225+J225+L225+N225+P225),0),0)</f>
        <v>0</v>
      </c>
      <c r="X225" s="61">
        <f>IF(E225="East", IF(C225="Central",('Connecting shares (%)'!$F$5/100*L225+'Connecting shares (%)'!$G$5/100*N225+'Connecting shares (%)'!$H$5/100*P225)/1000000,0),0)</f>
        <v>0</v>
      </c>
      <c r="Y225" s="63">
        <f>IF(E225="East", IF(C225="Central",D225*'Connecting shares (%)'!$M$16*(L225+N225+P225)/(F225+H225+J225+L225+N225+P225),0),0)</f>
        <v>0</v>
      </c>
      <c r="Z225" s="1">
        <f>IF(E225="East", IF(C225="Decentral",('Connecting shares (%)'!$F$9/100*L225+'Connecting shares (%)'!$G$9/100*N225+'Connecting shares (%)'!$H$9/100*P225)/1000000,0),0)</f>
        <v>0</v>
      </c>
      <c r="AA225" s="63">
        <f>IF(E225="East", IF(C225="Decentral",D225*'Connecting shares (%)'!$M$16*(L225+N225+P225)/(F225+H225+J225+L225+N225+P225),0),0)</f>
        <v>0</v>
      </c>
      <c r="AB225" s="61">
        <f>IF(E225="West", IF(C225="Central",('Connecting shares (%)'!$F$11/100*F225+'Connecting shares (%)'!$G$11/100*H225+'Connecting shares (%)'!$H$11/100*J225)/1000000,0),0)</f>
        <v>0</v>
      </c>
      <c r="AC225" s="64">
        <f>IF(E225="west", IF(C225="Central",D225*'Connecting shares (%)'!$M$16*(F225+H225+J225)/(F225+H225+J225+L225+N225+P225),0),0)</f>
        <v>0</v>
      </c>
      <c r="AD225" s="61">
        <f>IF(E225="West", IF(C225="Decentral",('Connecting shares (%)'!$F$15/100*F225+'Connecting shares (%)'!$G$15/100*H225+'Connecting shares (%)'!$H$15/100*J225)/1000000,0),0)</f>
        <v>0.33850798999999998</v>
      </c>
      <c r="AE225" s="63">
        <f>IF(E225="west", IF(C225="Decentral",D225*'Connecting shares (%)'!$M$16*(F225+H225+J225)/(F225+H225+J225+L225+N225+P225),0),0)</f>
        <v>10.221611411731844</v>
      </c>
      <c r="AF225" s="61">
        <f>IF(E225="West", IF(C225="Central",('Connecting shares (%)'!$F$13/100*L225+'Connecting shares (%)'!$G$13/100*N225+'Connecting shares (%)'!$H$13/100*P225)/1000000,0),0)</f>
        <v>0</v>
      </c>
      <c r="AG225" s="63">
        <f>IF(E225="west", IF(C225="Central",D225*'Connecting shares (%)'!$M$16*(L225+N225+P225)/(F225+H225+J225+L225+N225+P225),0),0)</f>
        <v>0</v>
      </c>
      <c r="AH225" s="1">
        <f>IF(E225="West", IF(C225="Decentral",('Connecting shares (%)'!$F$17/100*L225+'Connecting shares (%)'!$G$17/100*N225+'Connecting shares (%)'!$H$17/100*P225)/1000000,0),0)</f>
        <v>1.7552919999999899E-2</v>
      </c>
      <c r="AI225" s="63">
        <f>IF(E225="west", IF(C225="Decentral",D225*'Connecting shares (%)'!$M$16*(L225+N225+P225)/(F225+H225+J225+L225+N225+P225),0),0)</f>
        <v>0.53002922436547251</v>
      </c>
      <c r="AK225" s="1">
        <f t="shared" si="24"/>
        <v>0</v>
      </c>
      <c r="AL225" s="1">
        <f t="shared" si="25"/>
        <v>0</v>
      </c>
      <c r="AM225" s="1">
        <f t="shared" si="26"/>
        <v>0</v>
      </c>
      <c r="AN225" s="1">
        <f t="shared" si="27"/>
        <v>0</v>
      </c>
      <c r="AO225" s="1">
        <f t="shared" si="28"/>
        <v>0</v>
      </c>
      <c r="AP225" s="1">
        <f t="shared" si="29"/>
        <v>0</v>
      </c>
      <c r="AQ225" s="1">
        <f t="shared" si="30"/>
        <v>0.3560609099999999</v>
      </c>
      <c r="AR225" s="1">
        <f t="shared" si="31"/>
        <v>10.751640636097317</v>
      </c>
    </row>
    <row r="226" spans="1:44">
      <c r="A226" s="1">
        <v>225</v>
      </c>
      <c r="B226" s="1" t="s">
        <v>501</v>
      </c>
      <c r="C226" s="1" t="s">
        <v>21</v>
      </c>
      <c r="D226" s="1">
        <v>1.72196356433802</v>
      </c>
      <c r="E226" s="1" t="s">
        <v>23</v>
      </c>
      <c r="F226" s="1">
        <v>4292770.5999999903</v>
      </c>
      <c r="G226" s="1">
        <v>277</v>
      </c>
      <c r="H226" s="1">
        <v>57026.199999999903</v>
      </c>
      <c r="I226" s="1">
        <v>1</v>
      </c>
      <c r="J226" s="1">
        <v>0</v>
      </c>
      <c r="K226" s="1">
        <v>0</v>
      </c>
      <c r="L226" s="1">
        <v>43753.24</v>
      </c>
      <c r="M226" s="1">
        <v>2</v>
      </c>
      <c r="N226" s="1">
        <v>115728.28</v>
      </c>
      <c r="O226" s="1">
        <v>2</v>
      </c>
      <c r="P226" s="1">
        <v>0</v>
      </c>
      <c r="Q226" s="1">
        <v>0</v>
      </c>
      <c r="R226" s="1">
        <v>24708.382859040899</v>
      </c>
      <c r="S226" s="1">
        <v>1721963.56433802</v>
      </c>
      <c r="T226" s="61">
        <f>IF(E226="East", IF(C226="Central",('Connecting shares (%)'!$F$3/100*F226+'Connecting shares (%)'!$G$3/100*H226+'Connecting shares (%)'!$H$3/100*J226)/1000000,0),0)</f>
        <v>0</v>
      </c>
      <c r="U226" s="61">
        <f>IF(E226="East", IF(C226="Central",D226*'Connecting shares (%)'!$M$16*(F226+H226+J226)/(F226+H226+J226+L226+N226+P226),0),0)</f>
        <v>0</v>
      </c>
      <c r="V226" s="61">
        <f>IF(E226="East", IF(C226="Decentral",('Connecting shares (%)'!$F$7/100*F226+'Connecting shares (%)'!$G$7/100*H226+'Connecting shares (%)'!$H$7/100*J226)/1000000,0),0)</f>
        <v>0</v>
      </c>
      <c r="W226" s="63">
        <f>IF(E226="East", IF(C226="Decentral",D226*'Connecting shares (%)'!$M$16*(F226+H226+J226)/(F226+H226+J226+L226+N226+P226),0),0)</f>
        <v>0</v>
      </c>
      <c r="X226" s="61">
        <f>IF(E226="East", IF(C226="Central",('Connecting shares (%)'!$F$5/100*L226+'Connecting shares (%)'!$G$5/100*N226+'Connecting shares (%)'!$H$5/100*P226)/1000000,0),0)</f>
        <v>0</v>
      </c>
      <c r="Y226" s="63">
        <f>IF(E226="East", IF(C226="Central",D226*'Connecting shares (%)'!$M$16*(L226+N226+P226)/(F226+H226+J226+L226+N226+P226),0),0)</f>
        <v>0</v>
      </c>
      <c r="Z226" s="1">
        <f>IF(E226="East", IF(C226="Decentral",('Connecting shares (%)'!$F$9/100*L226+'Connecting shares (%)'!$G$9/100*N226+'Connecting shares (%)'!$H$9/100*P226)/1000000,0),0)</f>
        <v>0</v>
      </c>
      <c r="AA226" s="63">
        <f>IF(E226="East", IF(C226="Decentral",D226*'Connecting shares (%)'!$M$16*(L226+N226+P226)/(F226+H226+J226+L226+N226+P226),0),0)</f>
        <v>0</v>
      </c>
      <c r="AB226" s="61">
        <f>IF(E226="West", IF(C226="Central",('Connecting shares (%)'!$F$11/100*F226+'Connecting shares (%)'!$G$11/100*H226+'Connecting shares (%)'!$H$11/100*J226)/1000000,0),0)</f>
        <v>0</v>
      </c>
      <c r="AC226" s="64">
        <f>IF(E226="west", IF(C226="Central",D226*'Connecting shares (%)'!$M$16*(F226+H226+J226)/(F226+H226+J226+L226+N226+P226),0),0)</f>
        <v>0</v>
      </c>
      <c r="AD226" s="61">
        <f>IF(E226="West", IF(C226="Decentral",('Connecting shares (%)'!$F$15/100*F226+'Connecting shares (%)'!$G$15/100*H226+'Connecting shares (%)'!$H$15/100*J226)/1000000,0),0)</f>
        <v>4.3497967999999902</v>
      </c>
      <c r="AE226" s="63">
        <f>IF(E226="west", IF(C226="Decentral",D226*'Connecting shares (%)'!$M$16*(F226+H226+J226)/(F226+H226+J226+L226+N226+P226),0),0)</f>
        <v>33.221243269251623</v>
      </c>
      <c r="AF226" s="61">
        <f>IF(E226="West", IF(C226="Central",('Connecting shares (%)'!$F$13/100*L226+'Connecting shares (%)'!$G$13/100*N226+'Connecting shares (%)'!$H$13/100*P226)/1000000,0),0)</f>
        <v>0</v>
      </c>
      <c r="AG226" s="63">
        <f>IF(E226="west", IF(C226="Central",D226*'Connecting shares (%)'!$M$16*(L226+N226+P226)/(F226+H226+J226+L226+N226+P226),0),0)</f>
        <v>0</v>
      </c>
      <c r="AH226" s="1">
        <f>IF(E226="West", IF(C226="Decentral",('Connecting shares (%)'!$F$17/100*L226+'Connecting shares (%)'!$G$17/100*N226+'Connecting shares (%)'!$H$17/100*P226)/1000000,0),0)</f>
        <v>0.15948151999999999</v>
      </c>
      <c r="AI226" s="63">
        <f>IF(E226="west", IF(C226="Decentral",D226*'Connecting shares (%)'!$M$16*(L226+N226+P226)/(F226+H226+J226+L226+N226+P226),0),0)</f>
        <v>1.2180280175087785</v>
      </c>
      <c r="AK226" s="1">
        <f t="shared" si="24"/>
        <v>0</v>
      </c>
      <c r="AL226" s="1">
        <f t="shared" si="25"/>
        <v>0</v>
      </c>
      <c r="AM226" s="1">
        <f t="shared" si="26"/>
        <v>0</v>
      </c>
      <c r="AN226" s="1">
        <f t="shared" si="27"/>
        <v>0</v>
      </c>
      <c r="AO226" s="1">
        <f t="shared" si="28"/>
        <v>0</v>
      </c>
      <c r="AP226" s="1">
        <f t="shared" si="29"/>
        <v>0</v>
      </c>
      <c r="AQ226" s="1">
        <f t="shared" si="30"/>
        <v>4.5092783199999902</v>
      </c>
      <c r="AR226" s="1">
        <f t="shared" si="31"/>
        <v>34.439271286760402</v>
      </c>
    </row>
    <row r="227" spans="1:44">
      <c r="A227" s="1">
        <v>226</v>
      </c>
      <c r="B227" s="1" t="s">
        <v>303</v>
      </c>
      <c r="C227" s="1" t="s">
        <v>21</v>
      </c>
      <c r="D227" s="1">
        <v>1.3000885793546499</v>
      </c>
      <c r="E227" s="1" t="s">
        <v>23</v>
      </c>
      <c r="F227" s="1">
        <v>2232338.29999999</v>
      </c>
      <c r="G227" s="1">
        <v>140</v>
      </c>
      <c r="H227" s="1">
        <v>0</v>
      </c>
      <c r="I227" s="1">
        <v>0</v>
      </c>
      <c r="J227" s="1">
        <v>0</v>
      </c>
      <c r="K227" s="1">
        <v>0</v>
      </c>
      <c r="L227" s="1">
        <v>139042.399999999</v>
      </c>
      <c r="M227" s="1">
        <v>14</v>
      </c>
      <c r="N227" s="1">
        <v>308265.45999999897</v>
      </c>
      <c r="O227" s="1">
        <v>2</v>
      </c>
      <c r="P227" s="1">
        <v>0</v>
      </c>
      <c r="Q227" s="1">
        <v>0</v>
      </c>
      <c r="R227" s="1">
        <v>20592.894261175799</v>
      </c>
      <c r="S227" s="1">
        <v>1300088.5793546501</v>
      </c>
      <c r="T227" s="61">
        <f>IF(E227="East", IF(C227="Central",('Connecting shares (%)'!$F$3/100*F227+'Connecting shares (%)'!$G$3/100*H227+'Connecting shares (%)'!$H$3/100*J227)/1000000,0),0)</f>
        <v>0</v>
      </c>
      <c r="U227" s="61">
        <f>IF(E227="East", IF(C227="Central",D227*'Connecting shares (%)'!$M$16*(F227+H227+J227)/(F227+H227+J227+L227+N227+P227),0),0)</f>
        <v>0</v>
      </c>
      <c r="V227" s="61">
        <f>IF(E227="East", IF(C227="Decentral",('Connecting shares (%)'!$F$7/100*F227+'Connecting shares (%)'!$G$7/100*H227+'Connecting shares (%)'!$H$7/100*J227)/1000000,0),0)</f>
        <v>0</v>
      </c>
      <c r="W227" s="63">
        <f>IF(E227="East", IF(C227="Decentral",D227*'Connecting shares (%)'!$M$16*(F227+H227+J227)/(F227+H227+J227+L227+N227+P227),0),0)</f>
        <v>0</v>
      </c>
      <c r="X227" s="61">
        <f>IF(E227="East", IF(C227="Central",('Connecting shares (%)'!$F$5/100*L227+'Connecting shares (%)'!$G$5/100*N227+'Connecting shares (%)'!$H$5/100*P227)/1000000,0),0)</f>
        <v>0</v>
      </c>
      <c r="Y227" s="63">
        <f>IF(E227="East", IF(C227="Central",D227*'Connecting shares (%)'!$M$16*(L227+N227+P227)/(F227+H227+J227+L227+N227+P227),0),0)</f>
        <v>0</v>
      </c>
      <c r="Z227" s="1">
        <f>IF(E227="East", IF(C227="Decentral",('Connecting shares (%)'!$F$9/100*L227+'Connecting shares (%)'!$G$9/100*N227+'Connecting shares (%)'!$H$9/100*P227)/1000000,0),0)</f>
        <v>0</v>
      </c>
      <c r="AA227" s="63">
        <f>IF(E227="East", IF(C227="Decentral",D227*'Connecting shares (%)'!$M$16*(L227+N227+P227)/(F227+H227+J227+L227+N227+P227),0),0)</f>
        <v>0</v>
      </c>
      <c r="AB227" s="61">
        <f>IF(E227="West", IF(C227="Central",('Connecting shares (%)'!$F$11/100*F227+'Connecting shares (%)'!$G$11/100*H227+'Connecting shares (%)'!$H$11/100*J227)/1000000,0),0)</f>
        <v>0</v>
      </c>
      <c r="AC227" s="64">
        <f>IF(E227="west", IF(C227="Central",D227*'Connecting shares (%)'!$M$16*(F227+H227+J227)/(F227+H227+J227+L227+N227+P227),0),0)</f>
        <v>0</v>
      </c>
      <c r="AD227" s="61">
        <f>IF(E227="West", IF(C227="Decentral",('Connecting shares (%)'!$F$15/100*F227+'Connecting shares (%)'!$G$15/100*H227+'Connecting shares (%)'!$H$15/100*J227)/1000000,0),0)</f>
        <v>2.2323382999999901</v>
      </c>
      <c r="AE227" s="63">
        <f>IF(E227="west", IF(C227="Decentral",D227*'Connecting shares (%)'!$M$16*(F227+H227+J227)/(F227+H227+J227+L227+N227+P227),0),0)</f>
        <v>21.661348967700828</v>
      </c>
      <c r="AF227" s="61">
        <f>IF(E227="West", IF(C227="Central",('Connecting shares (%)'!$F$13/100*L227+'Connecting shares (%)'!$G$13/100*N227+'Connecting shares (%)'!$H$13/100*P227)/1000000,0),0)</f>
        <v>0</v>
      </c>
      <c r="AG227" s="63">
        <f>IF(E227="west", IF(C227="Central",D227*'Connecting shares (%)'!$M$16*(L227+N227+P227)/(F227+H227+J227+L227+N227+P227),0),0)</f>
        <v>0</v>
      </c>
      <c r="AH227" s="1">
        <f>IF(E227="West", IF(C227="Decentral",('Connecting shares (%)'!$F$17/100*L227+'Connecting shares (%)'!$G$17/100*N227+'Connecting shares (%)'!$H$17/100*P227)/1000000,0),0)</f>
        <v>0.447307859999998</v>
      </c>
      <c r="AI227" s="63">
        <f>IF(E227="west", IF(C227="Decentral",D227*'Connecting shares (%)'!$M$16*(L227+N227+P227)/(F227+H227+J227+L227+N227+P227),0),0)</f>
        <v>4.3404226193921716</v>
      </c>
      <c r="AK227" s="1">
        <f t="shared" si="24"/>
        <v>0</v>
      </c>
      <c r="AL227" s="1">
        <f t="shared" si="25"/>
        <v>0</v>
      </c>
      <c r="AM227" s="1">
        <f t="shared" si="26"/>
        <v>0</v>
      </c>
      <c r="AN227" s="1">
        <f t="shared" si="27"/>
        <v>0</v>
      </c>
      <c r="AO227" s="1">
        <f t="shared" si="28"/>
        <v>0</v>
      </c>
      <c r="AP227" s="1">
        <f t="shared" si="29"/>
        <v>0</v>
      </c>
      <c r="AQ227" s="1">
        <f t="shared" si="30"/>
        <v>2.6796461599999883</v>
      </c>
      <c r="AR227" s="1">
        <f t="shared" si="31"/>
        <v>26.001771587093</v>
      </c>
    </row>
    <row r="228" spans="1:44">
      <c r="A228" s="1">
        <v>227</v>
      </c>
      <c r="B228" s="1" t="s">
        <v>193</v>
      </c>
      <c r="C228" s="1" t="s">
        <v>21</v>
      </c>
      <c r="D228" s="1">
        <v>0.115114425799917</v>
      </c>
      <c r="E228" s="1" t="s">
        <v>23</v>
      </c>
      <c r="F228" s="1">
        <v>564746.179999999</v>
      </c>
      <c r="G228" s="1">
        <v>34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3699.4408471904499</v>
      </c>
      <c r="S228" s="1">
        <v>115114.425799916</v>
      </c>
      <c r="T228" s="61">
        <f>IF(E228="East", IF(C228="Central",('Connecting shares (%)'!$F$3/100*F228+'Connecting shares (%)'!$G$3/100*H228+'Connecting shares (%)'!$H$3/100*J228)/1000000,0),0)</f>
        <v>0</v>
      </c>
      <c r="U228" s="61">
        <f>IF(E228="East", IF(C228="Central",D228*'Connecting shares (%)'!$M$16*(F228+H228+J228)/(F228+H228+J228+L228+N228+P228),0),0)</f>
        <v>0</v>
      </c>
      <c r="V228" s="61">
        <f>IF(E228="East", IF(C228="Decentral",('Connecting shares (%)'!$F$7/100*F228+'Connecting shares (%)'!$G$7/100*H228+'Connecting shares (%)'!$H$7/100*J228)/1000000,0),0)</f>
        <v>0</v>
      </c>
      <c r="W228" s="63">
        <f>IF(E228="East", IF(C228="Decentral",D228*'Connecting shares (%)'!$M$16*(F228+H228+J228)/(F228+H228+J228+L228+N228+P228),0),0)</f>
        <v>0</v>
      </c>
      <c r="X228" s="61">
        <f>IF(E228="East", IF(C228="Central",('Connecting shares (%)'!$F$5/100*L228+'Connecting shares (%)'!$G$5/100*N228+'Connecting shares (%)'!$H$5/100*P228)/1000000,0),0)</f>
        <v>0</v>
      </c>
      <c r="Y228" s="63">
        <f>IF(E228="East", IF(C228="Central",D228*'Connecting shares (%)'!$M$16*(L228+N228+P228)/(F228+H228+J228+L228+N228+P228),0),0)</f>
        <v>0</v>
      </c>
      <c r="Z228" s="1">
        <f>IF(E228="East", IF(C228="Decentral",('Connecting shares (%)'!$F$9/100*L228+'Connecting shares (%)'!$G$9/100*N228+'Connecting shares (%)'!$H$9/100*P228)/1000000,0),0)</f>
        <v>0</v>
      </c>
      <c r="AA228" s="63">
        <f>IF(E228="East", IF(C228="Decentral",D228*'Connecting shares (%)'!$M$16*(L228+N228+P228)/(F228+H228+J228+L228+N228+P228),0),0)</f>
        <v>0</v>
      </c>
      <c r="AB228" s="61">
        <f>IF(E228="West", IF(C228="Central",('Connecting shares (%)'!$F$11/100*F228+'Connecting shares (%)'!$G$11/100*H228+'Connecting shares (%)'!$H$11/100*J228)/1000000,0),0)</f>
        <v>0</v>
      </c>
      <c r="AC228" s="64">
        <f>IF(E228="west", IF(C228="Central",D228*'Connecting shares (%)'!$M$16*(F228+H228+J228)/(F228+H228+J228+L228+N228+P228),0),0)</f>
        <v>0</v>
      </c>
      <c r="AD228" s="61">
        <f>IF(E228="West", IF(C228="Decentral",('Connecting shares (%)'!$F$15/100*F228+'Connecting shares (%)'!$G$15/100*H228+'Connecting shares (%)'!$H$15/100*J228)/1000000,0),0)</f>
        <v>0.56474617999999899</v>
      </c>
      <c r="AE228" s="63">
        <f>IF(E228="west", IF(C228="Decentral",D228*'Connecting shares (%)'!$M$16*(F228+H228+J228)/(F228+H228+J228+L228+N228+P228),0),0)</f>
        <v>2.3022885159983399</v>
      </c>
      <c r="AF228" s="61">
        <f>IF(E228="West", IF(C228="Central",('Connecting shares (%)'!$F$13/100*L228+'Connecting shares (%)'!$G$13/100*N228+'Connecting shares (%)'!$H$13/100*P228)/1000000,0),0)</f>
        <v>0</v>
      </c>
      <c r="AG228" s="63">
        <f>IF(E228="west", IF(C228="Central",D228*'Connecting shares (%)'!$M$16*(L228+N228+P228)/(F228+H228+J228+L228+N228+P228),0),0)</f>
        <v>0</v>
      </c>
      <c r="AH228" s="1">
        <f>IF(E228="West", IF(C228="Decentral",('Connecting shares (%)'!$F$17/100*L228+'Connecting shares (%)'!$G$17/100*N228+'Connecting shares (%)'!$H$17/100*P228)/1000000,0),0)</f>
        <v>0</v>
      </c>
      <c r="AI228" s="63">
        <f>IF(E228="west", IF(C228="Decentral",D228*'Connecting shares (%)'!$M$16*(L228+N228+P228)/(F228+H228+J228+L228+N228+P228),0),0)</f>
        <v>0</v>
      </c>
      <c r="AK228" s="1">
        <f t="shared" si="24"/>
        <v>0</v>
      </c>
      <c r="AL228" s="1">
        <f t="shared" si="25"/>
        <v>0</v>
      </c>
      <c r="AM228" s="1">
        <f t="shared" si="26"/>
        <v>0</v>
      </c>
      <c r="AN228" s="1">
        <f t="shared" si="27"/>
        <v>0</v>
      </c>
      <c r="AO228" s="1">
        <f t="shared" si="28"/>
        <v>0</v>
      </c>
      <c r="AP228" s="1">
        <f t="shared" si="29"/>
        <v>0</v>
      </c>
      <c r="AQ228" s="1">
        <f t="shared" si="30"/>
        <v>0.56474617999999899</v>
      </c>
      <c r="AR228" s="1">
        <f t="shared" si="31"/>
        <v>2.3022885159983399</v>
      </c>
    </row>
    <row r="229" spans="1:44">
      <c r="A229" s="1">
        <v>228</v>
      </c>
      <c r="B229" s="1" t="s">
        <v>536</v>
      </c>
      <c r="C229" s="1" t="s">
        <v>21</v>
      </c>
      <c r="D229" s="1">
        <v>5.8163905682162002E-2</v>
      </c>
      <c r="E229" s="1" t="s">
        <v>23</v>
      </c>
      <c r="F229" s="1">
        <v>74719.69</v>
      </c>
      <c r="G229" s="1">
        <v>4</v>
      </c>
      <c r="H229" s="1">
        <v>85518.669999999896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3571.7540524297701</v>
      </c>
      <c r="S229" s="1">
        <v>58163.905682161501</v>
      </c>
      <c r="T229" s="61">
        <f>IF(E229="East", IF(C229="Central",('Connecting shares (%)'!$F$3/100*F229+'Connecting shares (%)'!$G$3/100*H229+'Connecting shares (%)'!$H$3/100*J229)/1000000,0),0)</f>
        <v>0</v>
      </c>
      <c r="U229" s="61">
        <f>IF(E229="East", IF(C229="Central",D229*'Connecting shares (%)'!$M$16*(F229+H229+J229)/(F229+H229+J229+L229+N229+P229),0),0)</f>
        <v>0</v>
      </c>
      <c r="V229" s="61">
        <f>IF(E229="East", IF(C229="Decentral",('Connecting shares (%)'!$F$7/100*F229+'Connecting shares (%)'!$G$7/100*H229+'Connecting shares (%)'!$H$7/100*J229)/1000000,0),0)</f>
        <v>0</v>
      </c>
      <c r="W229" s="63">
        <f>IF(E229="East", IF(C229="Decentral",D229*'Connecting shares (%)'!$M$16*(F229+H229+J229)/(F229+H229+J229+L229+N229+P229),0),0)</f>
        <v>0</v>
      </c>
      <c r="X229" s="61">
        <f>IF(E229="East", IF(C229="Central",('Connecting shares (%)'!$F$5/100*L229+'Connecting shares (%)'!$G$5/100*N229+'Connecting shares (%)'!$H$5/100*P229)/1000000,0),0)</f>
        <v>0</v>
      </c>
      <c r="Y229" s="63">
        <f>IF(E229="East", IF(C229="Central",D229*'Connecting shares (%)'!$M$16*(L229+N229+P229)/(F229+H229+J229+L229+N229+P229),0),0)</f>
        <v>0</v>
      </c>
      <c r="Z229" s="1">
        <f>IF(E229="East", IF(C229="Decentral",('Connecting shares (%)'!$F$9/100*L229+'Connecting shares (%)'!$G$9/100*N229+'Connecting shares (%)'!$H$9/100*P229)/1000000,0),0)</f>
        <v>0</v>
      </c>
      <c r="AA229" s="63">
        <f>IF(E229="East", IF(C229="Decentral",D229*'Connecting shares (%)'!$M$16*(L229+N229+P229)/(F229+H229+J229+L229+N229+P229),0),0)</f>
        <v>0</v>
      </c>
      <c r="AB229" s="61">
        <f>IF(E229="West", IF(C229="Central",('Connecting shares (%)'!$F$11/100*F229+'Connecting shares (%)'!$G$11/100*H229+'Connecting shares (%)'!$H$11/100*J229)/1000000,0),0)</f>
        <v>0</v>
      </c>
      <c r="AC229" s="64">
        <f>IF(E229="west", IF(C229="Central",D229*'Connecting shares (%)'!$M$16*(F229+H229+J229)/(F229+H229+J229+L229+N229+P229),0),0)</f>
        <v>0</v>
      </c>
      <c r="AD229" s="61">
        <f>IF(E229="West", IF(C229="Decentral",('Connecting shares (%)'!$F$15/100*F229+'Connecting shares (%)'!$G$15/100*H229+'Connecting shares (%)'!$H$15/100*J229)/1000000,0),0)</f>
        <v>0.16023835999999989</v>
      </c>
      <c r="AE229" s="63">
        <f>IF(E229="west", IF(C229="Decentral",D229*'Connecting shares (%)'!$M$16*(F229+H229+J229)/(F229+H229+J229+L229+N229+P229),0),0)</f>
        <v>1.16327811364324</v>
      </c>
      <c r="AF229" s="61">
        <f>IF(E229="West", IF(C229="Central",('Connecting shares (%)'!$F$13/100*L229+'Connecting shares (%)'!$G$13/100*N229+'Connecting shares (%)'!$H$13/100*P229)/1000000,0),0)</f>
        <v>0</v>
      </c>
      <c r="AG229" s="63">
        <f>IF(E229="west", IF(C229="Central",D229*'Connecting shares (%)'!$M$16*(L229+N229+P229)/(F229+H229+J229+L229+N229+P229),0),0)</f>
        <v>0</v>
      </c>
      <c r="AH229" s="1">
        <f>IF(E229="West", IF(C229="Decentral",('Connecting shares (%)'!$F$17/100*L229+'Connecting shares (%)'!$G$17/100*N229+'Connecting shares (%)'!$H$17/100*P229)/1000000,0),0)</f>
        <v>0</v>
      </c>
      <c r="AI229" s="63">
        <f>IF(E229="west", IF(C229="Decentral",D229*'Connecting shares (%)'!$M$16*(L229+N229+P229)/(F229+H229+J229+L229+N229+P229),0),0)</f>
        <v>0</v>
      </c>
      <c r="AK229" s="1">
        <f t="shared" si="24"/>
        <v>0</v>
      </c>
      <c r="AL229" s="1">
        <f t="shared" si="25"/>
        <v>0</v>
      </c>
      <c r="AM229" s="1">
        <f t="shared" si="26"/>
        <v>0</v>
      </c>
      <c r="AN229" s="1">
        <f t="shared" si="27"/>
        <v>0</v>
      </c>
      <c r="AO229" s="1">
        <f t="shared" si="28"/>
        <v>0</v>
      </c>
      <c r="AP229" s="1">
        <f t="shared" si="29"/>
        <v>0</v>
      </c>
      <c r="AQ229" s="1">
        <f t="shared" si="30"/>
        <v>0.16023835999999989</v>
      </c>
      <c r="AR229" s="1">
        <f t="shared" si="31"/>
        <v>1.16327811364324</v>
      </c>
    </row>
    <row r="230" spans="1:44">
      <c r="A230" s="1">
        <v>229</v>
      </c>
      <c r="B230" s="1" t="s">
        <v>696</v>
      </c>
      <c r="C230" s="1" t="s">
        <v>21</v>
      </c>
      <c r="D230" s="1">
        <v>0.13882901651254501</v>
      </c>
      <c r="E230" s="1" t="s">
        <v>23</v>
      </c>
      <c r="F230" s="1">
        <v>134038.39000000001</v>
      </c>
      <c r="G230" s="1">
        <v>6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5069.8419001879402</v>
      </c>
      <c r="S230" s="1">
        <v>138829.016512545</v>
      </c>
      <c r="T230" s="61">
        <f>IF(E230="East", IF(C230="Central",('Connecting shares (%)'!$F$3/100*F230+'Connecting shares (%)'!$G$3/100*H230+'Connecting shares (%)'!$H$3/100*J230)/1000000,0),0)</f>
        <v>0</v>
      </c>
      <c r="U230" s="61">
        <f>IF(E230="East", IF(C230="Central",D230*'Connecting shares (%)'!$M$16*(F230+H230+J230)/(F230+H230+J230+L230+N230+P230),0),0)</f>
        <v>0</v>
      </c>
      <c r="V230" s="61">
        <f>IF(E230="East", IF(C230="Decentral",('Connecting shares (%)'!$F$7/100*F230+'Connecting shares (%)'!$G$7/100*H230+'Connecting shares (%)'!$H$7/100*J230)/1000000,0),0)</f>
        <v>0</v>
      </c>
      <c r="W230" s="63">
        <f>IF(E230="East", IF(C230="Decentral",D230*'Connecting shares (%)'!$M$16*(F230+H230+J230)/(F230+H230+J230+L230+N230+P230),0),0)</f>
        <v>0</v>
      </c>
      <c r="X230" s="61">
        <f>IF(E230="East", IF(C230="Central",('Connecting shares (%)'!$F$5/100*L230+'Connecting shares (%)'!$G$5/100*N230+'Connecting shares (%)'!$H$5/100*P230)/1000000,0),0)</f>
        <v>0</v>
      </c>
      <c r="Y230" s="63">
        <f>IF(E230="East", IF(C230="Central",D230*'Connecting shares (%)'!$M$16*(L230+N230+P230)/(F230+H230+J230+L230+N230+P230),0),0)</f>
        <v>0</v>
      </c>
      <c r="Z230" s="1">
        <f>IF(E230="East", IF(C230="Decentral",('Connecting shares (%)'!$F$9/100*L230+'Connecting shares (%)'!$G$9/100*N230+'Connecting shares (%)'!$H$9/100*P230)/1000000,0),0)</f>
        <v>0</v>
      </c>
      <c r="AA230" s="63">
        <f>IF(E230="East", IF(C230="Decentral",D230*'Connecting shares (%)'!$M$16*(L230+N230+P230)/(F230+H230+J230+L230+N230+P230),0),0)</f>
        <v>0</v>
      </c>
      <c r="AB230" s="61">
        <f>IF(E230="West", IF(C230="Central",('Connecting shares (%)'!$F$11/100*F230+'Connecting shares (%)'!$G$11/100*H230+'Connecting shares (%)'!$H$11/100*J230)/1000000,0),0)</f>
        <v>0</v>
      </c>
      <c r="AC230" s="64">
        <f>IF(E230="west", IF(C230="Central",D230*'Connecting shares (%)'!$M$16*(F230+H230+J230)/(F230+H230+J230+L230+N230+P230),0),0)</f>
        <v>0</v>
      </c>
      <c r="AD230" s="61">
        <f>IF(E230="West", IF(C230="Decentral",('Connecting shares (%)'!$F$15/100*F230+'Connecting shares (%)'!$G$15/100*H230+'Connecting shares (%)'!$H$15/100*J230)/1000000,0),0)</f>
        <v>0.13403839000000001</v>
      </c>
      <c r="AE230" s="63">
        <f>IF(E230="west", IF(C230="Decentral",D230*'Connecting shares (%)'!$M$16*(F230+H230+J230)/(F230+H230+J230+L230+N230+P230),0),0)</f>
        <v>2.7765803302509</v>
      </c>
      <c r="AF230" s="61">
        <f>IF(E230="West", IF(C230="Central",('Connecting shares (%)'!$F$13/100*L230+'Connecting shares (%)'!$G$13/100*N230+'Connecting shares (%)'!$H$13/100*P230)/1000000,0),0)</f>
        <v>0</v>
      </c>
      <c r="AG230" s="63">
        <f>IF(E230="west", IF(C230="Central",D230*'Connecting shares (%)'!$M$16*(L230+N230+P230)/(F230+H230+J230+L230+N230+P230),0),0)</f>
        <v>0</v>
      </c>
      <c r="AH230" s="1">
        <f>IF(E230="West", IF(C230="Decentral",('Connecting shares (%)'!$F$17/100*L230+'Connecting shares (%)'!$G$17/100*N230+'Connecting shares (%)'!$H$17/100*P230)/1000000,0),0)</f>
        <v>0</v>
      </c>
      <c r="AI230" s="63">
        <f>IF(E230="west", IF(C230="Decentral",D230*'Connecting shares (%)'!$M$16*(L230+N230+P230)/(F230+H230+J230+L230+N230+P230),0),0)</f>
        <v>0</v>
      </c>
      <c r="AK230" s="1">
        <f t="shared" si="24"/>
        <v>0</v>
      </c>
      <c r="AL230" s="1">
        <f t="shared" si="25"/>
        <v>0</v>
      </c>
      <c r="AM230" s="1">
        <f t="shared" si="26"/>
        <v>0</v>
      </c>
      <c r="AN230" s="1">
        <f t="shared" si="27"/>
        <v>0</v>
      </c>
      <c r="AO230" s="1">
        <f t="shared" si="28"/>
        <v>0</v>
      </c>
      <c r="AP230" s="1">
        <f t="shared" si="29"/>
        <v>0</v>
      </c>
      <c r="AQ230" s="1">
        <f t="shared" si="30"/>
        <v>0.13403839000000001</v>
      </c>
      <c r="AR230" s="1">
        <f t="shared" si="31"/>
        <v>2.7765803302509</v>
      </c>
    </row>
    <row r="231" spans="1:44">
      <c r="A231" s="1">
        <v>230</v>
      </c>
      <c r="B231" s="1" t="s">
        <v>399</v>
      </c>
      <c r="C231" s="1" t="s">
        <v>21</v>
      </c>
      <c r="D231" s="1">
        <v>1.3192072977561E-2</v>
      </c>
      <c r="E231" s="1" t="s">
        <v>23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1699.5086426032699</v>
      </c>
      <c r="S231" s="1">
        <v>13192.0729775613</v>
      </c>
      <c r="T231" s="61">
        <f>IF(E231="East", IF(C231="Central",('Connecting shares (%)'!$F$3/100*F231+'Connecting shares (%)'!$G$3/100*H231+'Connecting shares (%)'!$H$3/100*J231)/1000000,0),0)</f>
        <v>0</v>
      </c>
      <c r="U231" s="61">
        <f>IF(E231="East", IF(C231="Central",D231*'Connecting shares (%)'!$M$16*(F231+H231+J231)/(F231+H231+J231+L231+N231+P231),0),0)</f>
        <v>0</v>
      </c>
      <c r="V231" s="61">
        <f>IF(E231="East", IF(C231="Decentral",('Connecting shares (%)'!$F$7/100*F231+'Connecting shares (%)'!$G$7/100*H231+'Connecting shares (%)'!$H$7/100*J231)/1000000,0),0)</f>
        <v>0</v>
      </c>
      <c r="W231" s="63">
        <f>IF(E231="East", IF(C231="Decentral",D231*'Connecting shares (%)'!$M$16*(F231+H231+J231)/(F231+H231+J231+L231+N231+P231),0),0)</f>
        <v>0</v>
      </c>
      <c r="X231" s="61">
        <f>IF(E231="East", IF(C231="Central",('Connecting shares (%)'!$F$5/100*L231+'Connecting shares (%)'!$G$5/100*N231+'Connecting shares (%)'!$H$5/100*P231)/1000000,0),0)</f>
        <v>0</v>
      </c>
      <c r="Y231" s="63">
        <f>IF(E231="East", IF(C231="Central",D231*'Connecting shares (%)'!$M$16*(L231+N231+P231)/(F231+H231+J231+L231+N231+P231),0),0)</f>
        <v>0</v>
      </c>
      <c r="Z231" s="1">
        <f>IF(E231="East", IF(C231="Decentral",('Connecting shares (%)'!$F$9/100*L231+'Connecting shares (%)'!$G$9/100*N231+'Connecting shares (%)'!$H$9/100*P231)/1000000,0),0)</f>
        <v>0</v>
      </c>
      <c r="AA231" s="63">
        <f>IF(E231="East", IF(C231="Decentral",D231*'Connecting shares (%)'!$M$16*(L231+N231+P231)/(F231+H231+J231+L231+N231+P231),0),0)</f>
        <v>0</v>
      </c>
      <c r="AB231" s="61">
        <f>IF(E231="West", IF(C231="Central",('Connecting shares (%)'!$F$11/100*F231+'Connecting shares (%)'!$G$11/100*H231+'Connecting shares (%)'!$H$11/100*J231)/1000000,0),0)</f>
        <v>0</v>
      </c>
      <c r="AC231" s="64">
        <f>IF(E231="west", IF(C231="Central",D231*'Connecting shares (%)'!$M$16*(F231+H231+J231)/(F231+H231+J231+L231+N231+P231),0),0)</f>
        <v>0</v>
      </c>
      <c r="AD231" s="61">
        <f>IF(E231="West", IF(C231="Decentral",('Connecting shares (%)'!$F$15/100*F231+'Connecting shares (%)'!$G$15/100*H231+'Connecting shares (%)'!$H$15/100*J231)/1000000,0),0)</f>
        <v>0</v>
      </c>
      <c r="AE231" s="63" t="e">
        <f>IF(E231="west", IF(C231="Decentral",D231*'Connecting shares (%)'!$M$16*(F231+H231+J231)/(F231+H231+J231+L231+N231+P231),0),0)</f>
        <v>#DIV/0!</v>
      </c>
      <c r="AF231" s="61">
        <f>IF(E231="West", IF(C231="Central",('Connecting shares (%)'!$F$13/100*L231+'Connecting shares (%)'!$G$13/100*N231+'Connecting shares (%)'!$H$13/100*P231)/1000000,0),0)</f>
        <v>0</v>
      </c>
      <c r="AG231" s="63">
        <f>IF(E231="west", IF(C231="Central",D231*'Connecting shares (%)'!$M$16*(L231+N231+P231)/(F231+H231+J231+L231+N231+P231),0),0)</f>
        <v>0</v>
      </c>
      <c r="AH231" s="1">
        <f>IF(E231="West", IF(C231="Decentral",('Connecting shares (%)'!$F$17/100*L231+'Connecting shares (%)'!$G$17/100*N231+'Connecting shares (%)'!$H$17/100*P231)/1000000,0),0)</f>
        <v>0</v>
      </c>
      <c r="AI231" s="63" t="e">
        <f>IF(E231="west", IF(C231="Decentral",D231*'Connecting shares (%)'!$M$16*(L231+N231+P231)/(F231+H231+J231+L231+N231+P231),0),0)</f>
        <v>#DIV/0!</v>
      </c>
      <c r="AK231" s="1">
        <f t="shared" si="24"/>
        <v>0</v>
      </c>
      <c r="AL231" s="1">
        <f t="shared" si="25"/>
        <v>0</v>
      </c>
      <c r="AM231" s="1">
        <f t="shared" si="26"/>
        <v>0</v>
      </c>
      <c r="AN231" s="1">
        <f t="shared" si="27"/>
        <v>0</v>
      </c>
      <c r="AO231" s="1">
        <f t="shared" si="28"/>
        <v>0</v>
      </c>
      <c r="AP231" s="1">
        <f t="shared" si="29"/>
        <v>0</v>
      </c>
      <c r="AQ231" s="1">
        <f t="shared" si="30"/>
        <v>0</v>
      </c>
      <c r="AR231" s="1" t="e">
        <f t="shared" si="31"/>
        <v>#DIV/0!</v>
      </c>
    </row>
    <row r="232" spans="1:44">
      <c r="A232" s="1">
        <v>231</v>
      </c>
      <c r="B232" s="1" t="s">
        <v>552</v>
      </c>
      <c r="C232" s="1" t="s">
        <v>22</v>
      </c>
      <c r="D232" s="1">
        <v>4.4860202503363998E-2</v>
      </c>
      <c r="E232" s="1" t="s">
        <v>23</v>
      </c>
      <c r="F232" s="1">
        <v>61908.01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2662.4390609228199</v>
      </c>
      <c r="S232" s="1">
        <v>44860.2025033643</v>
      </c>
      <c r="T232" s="61">
        <f>IF(E232="East", IF(C232="Central",('Connecting shares (%)'!$F$3/100*F232+'Connecting shares (%)'!$G$3/100*H232+'Connecting shares (%)'!$H$3/100*J232)/1000000,0),0)</f>
        <v>0</v>
      </c>
      <c r="U232" s="61">
        <f>IF(E232="East", IF(C232="Central",D232*'Connecting shares (%)'!$M$16*(F232+H232+J232)/(F232+H232+J232+L232+N232+P232),0),0)</f>
        <v>0</v>
      </c>
      <c r="V232" s="61">
        <f>IF(E232="East", IF(C232="Decentral",('Connecting shares (%)'!$F$7/100*F232+'Connecting shares (%)'!$G$7/100*H232+'Connecting shares (%)'!$H$7/100*J232)/1000000,0),0)</f>
        <v>0</v>
      </c>
      <c r="W232" s="63">
        <f>IF(E232="East", IF(C232="Decentral",D232*'Connecting shares (%)'!$M$16*(F232+H232+J232)/(F232+H232+J232+L232+N232+P232),0),0)</f>
        <v>0</v>
      </c>
      <c r="X232" s="61">
        <f>IF(E232="East", IF(C232="Central",('Connecting shares (%)'!$F$5/100*L232+'Connecting shares (%)'!$G$5/100*N232+'Connecting shares (%)'!$H$5/100*P232)/1000000,0),0)</f>
        <v>0</v>
      </c>
      <c r="Y232" s="63">
        <f>IF(E232="East", IF(C232="Central",D232*'Connecting shares (%)'!$M$16*(L232+N232+P232)/(F232+H232+J232+L232+N232+P232),0),0)</f>
        <v>0</v>
      </c>
      <c r="Z232" s="1">
        <f>IF(E232="East", IF(C232="Decentral",('Connecting shares (%)'!$F$9/100*L232+'Connecting shares (%)'!$G$9/100*N232+'Connecting shares (%)'!$H$9/100*P232)/1000000,0),0)</f>
        <v>0</v>
      </c>
      <c r="AA232" s="63">
        <f>IF(E232="East", IF(C232="Decentral",D232*'Connecting shares (%)'!$M$16*(L232+N232+P232)/(F232+H232+J232+L232+N232+P232),0),0)</f>
        <v>0</v>
      </c>
      <c r="AB232" s="61">
        <f>IF(E232="West", IF(C232="Central",('Connecting shares (%)'!$F$11/100*F232+'Connecting shares (%)'!$G$11/100*H232+'Connecting shares (%)'!$H$11/100*J232)/1000000,0),0)</f>
        <v>6.1908009999999999E-2</v>
      </c>
      <c r="AC232" s="64">
        <f>IF(E232="west", IF(C232="Central",D232*'Connecting shares (%)'!$M$16*(F232+H232+J232)/(F232+H232+J232+L232+N232+P232),0),0)</f>
        <v>0.89720405006727999</v>
      </c>
      <c r="AD232" s="61">
        <f>IF(E232="West", IF(C232="Decentral",('Connecting shares (%)'!$F$15/100*F232+'Connecting shares (%)'!$G$15/100*H232+'Connecting shares (%)'!$H$15/100*J232)/1000000,0),0)</f>
        <v>0</v>
      </c>
      <c r="AE232" s="63">
        <f>IF(E232="west", IF(C232="Decentral",D232*'Connecting shares (%)'!$M$16*(F232+H232+J232)/(F232+H232+J232+L232+N232+P232),0),0)</f>
        <v>0</v>
      </c>
      <c r="AF232" s="61">
        <f>IF(E232="West", IF(C232="Central",('Connecting shares (%)'!$F$13/100*L232+'Connecting shares (%)'!$G$13/100*N232+'Connecting shares (%)'!$H$13/100*P232)/1000000,0),0)</f>
        <v>0</v>
      </c>
      <c r="AG232" s="63">
        <f>IF(E232="west", IF(C232="Central",D232*'Connecting shares (%)'!$M$16*(L232+N232+P232)/(F232+H232+J232+L232+N232+P232),0),0)</f>
        <v>0</v>
      </c>
      <c r="AH232" s="1">
        <f>IF(E232="West", IF(C232="Decentral",('Connecting shares (%)'!$F$17/100*L232+'Connecting shares (%)'!$G$17/100*N232+'Connecting shares (%)'!$H$17/100*P232)/1000000,0),0)</f>
        <v>0</v>
      </c>
      <c r="AI232" s="63">
        <f>IF(E232="west", IF(C232="Decentral",D232*'Connecting shares (%)'!$M$16*(L232+N232+P232)/(F232+H232+J232+L232+N232+P232),0),0)</f>
        <v>0</v>
      </c>
      <c r="AK232" s="1">
        <f t="shared" si="24"/>
        <v>0</v>
      </c>
      <c r="AL232" s="1">
        <f t="shared" si="25"/>
        <v>0</v>
      </c>
      <c r="AM232" s="1">
        <f t="shared" si="26"/>
        <v>0</v>
      </c>
      <c r="AN232" s="1">
        <f t="shared" si="27"/>
        <v>0</v>
      </c>
      <c r="AO232" s="1">
        <f t="shared" si="28"/>
        <v>6.1908009999999999E-2</v>
      </c>
      <c r="AP232" s="1">
        <f t="shared" si="29"/>
        <v>0.89720405006727999</v>
      </c>
      <c r="AQ232" s="1">
        <f t="shared" si="30"/>
        <v>0</v>
      </c>
      <c r="AR232" s="1">
        <f t="shared" si="31"/>
        <v>0</v>
      </c>
    </row>
    <row r="233" spans="1:44">
      <c r="A233" s="1">
        <v>232</v>
      </c>
      <c r="B233" s="1" t="s">
        <v>757</v>
      </c>
      <c r="C233" s="1" t="s">
        <v>22</v>
      </c>
      <c r="D233" s="1">
        <v>3.8556085322684001E-2</v>
      </c>
      <c r="E233" s="1" t="s">
        <v>23</v>
      </c>
      <c r="F233" s="1">
        <v>46320.82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2987.4046954812402</v>
      </c>
      <c r="S233" s="1">
        <v>38556.085322684397</v>
      </c>
      <c r="T233" s="61">
        <f>IF(E233="East", IF(C233="Central",('Connecting shares (%)'!$F$3/100*F233+'Connecting shares (%)'!$G$3/100*H233+'Connecting shares (%)'!$H$3/100*J233)/1000000,0),0)</f>
        <v>0</v>
      </c>
      <c r="U233" s="61">
        <f>IF(E233="East", IF(C233="Central",D233*'Connecting shares (%)'!$M$16*(F233+H233+J233)/(F233+H233+J233+L233+N233+P233),0),0)</f>
        <v>0</v>
      </c>
      <c r="V233" s="61">
        <f>IF(E233="East", IF(C233="Decentral",('Connecting shares (%)'!$F$7/100*F233+'Connecting shares (%)'!$G$7/100*H233+'Connecting shares (%)'!$H$7/100*J233)/1000000,0),0)</f>
        <v>0</v>
      </c>
      <c r="W233" s="63">
        <f>IF(E233="East", IF(C233="Decentral",D233*'Connecting shares (%)'!$M$16*(F233+H233+J233)/(F233+H233+J233+L233+N233+P233),0),0)</f>
        <v>0</v>
      </c>
      <c r="X233" s="61">
        <f>IF(E233="East", IF(C233="Central",('Connecting shares (%)'!$F$5/100*L233+'Connecting shares (%)'!$G$5/100*N233+'Connecting shares (%)'!$H$5/100*P233)/1000000,0),0)</f>
        <v>0</v>
      </c>
      <c r="Y233" s="63">
        <f>IF(E233="East", IF(C233="Central",D233*'Connecting shares (%)'!$M$16*(L233+N233+P233)/(F233+H233+J233+L233+N233+P233),0),0)</f>
        <v>0</v>
      </c>
      <c r="Z233" s="1">
        <f>IF(E233="East", IF(C233="Decentral",('Connecting shares (%)'!$F$9/100*L233+'Connecting shares (%)'!$G$9/100*N233+'Connecting shares (%)'!$H$9/100*P233)/1000000,0),0)</f>
        <v>0</v>
      </c>
      <c r="AA233" s="63">
        <f>IF(E233="East", IF(C233="Decentral",D233*'Connecting shares (%)'!$M$16*(L233+N233+P233)/(F233+H233+J233+L233+N233+P233),0),0)</f>
        <v>0</v>
      </c>
      <c r="AB233" s="61">
        <f>IF(E233="West", IF(C233="Central",('Connecting shares (%)'!$F$11/100*F233+'Connecting shares (%)'!$G$11/100*H233+'Connecting shares (%)'!$H$11/100*J233)/1000000,0),0)</f>
        <v>4.6320819999999999E-2</v>
      </c>
      <c r="AC233" s="64">
        <f>IF(E233="west", IF(C233="Central",D233*'Connecting shares (%)'!$M$16*(F233+H233+J233)/(F233+H233+J233+L233+N233+P233),0),0)</f>
        <v>0.77112170645367994</v>
      </c>
      <c r="AD233" s="61">
        <f>IF(E233="West", IF(C233="Decentral",('Connecting shares (%)'!$F$15/100*F233+'Connecting shares (%)'!$G$15/100*H233+'Connecting shares (%)'!$H$15/100*J233)/1000000,0),0)</f>
        <v>0</v>
      </c>
      <c r="AE233" s="63">
        <f>IF(E233="west", IF(C233="Decentral",D233*'Connecting shares (%)'!$M$16*(F233+H233+J233)/(F233+H233+J233+L233+N233+P233),0),0)</f>
        <v>0</v>
      </c>
      <c r="AF233" s="61">
        <f>IF(E233="West", IF(C233="Central",('Connecting shares (%)'!$F$13/100*L233+'Connecting shares (%)'!$G$13/100*N233+'Connecting shares (%)'!$H$13/100*P233)/1000000,0),0)</f>
        <v>0</v>
      </c>
      <c r="AG233" s="63">
        <f>IF(E233="west", IF(C233="Central",D233*'Connecting shares (%)'!$M$16*(L233+N233+P233)/(F233+H233+J233+L233+N233+P233),0),0)</f>
        <v>0</v>
      </c>
      <c r="AH233" s="1">
        <f>IF(E233="West", IF(C233="Decentral",('Connecting shares (%)'!$F$17/100*L233+'Connecting shares (%)'!$G$17/100*N233+'Connecting shares (%)'!$H$17/100*P233)/1000000,0),0)</f>
        <v>0</v>
      </c>
      <c r="AI233" s="63">
        <f>IF(E233="west", IF(C233="Decentral",D233*'Connecting shares (%)'!$M$16*(L233+N233+P233)/(F233+H233+J233+L233+N233+P233),0),0)</f>
        <v>0</v>
      </c>
      <c r="AK233" s="1">
        <f t="shared" si="24"/>
        <v>0</v>
      </c>
      <c r="AL233" s="1">
        <f t="shared" si="25"/>
        <v>0</v>
      </c>
      <c r="AM233" s="1">
        <f t="shared" si="26"/>
        <v>0</v>
      </c>
      <c r="AN233" s="1">
        <f t="shared" si="27"/>
        <v>0</v>
      </c>
      <c r="AO233" s="1">
        <f t="shared" si="28"/>
        <v>4.6320819999999999E-2</v>
      </c>
      <c r="AP233" s="1">
        <f t="shared" si="29"/>
        <v>0.77112170645367994</v>
      </c>
      <c r="AQ233" s="1">
        <f t="shared" si="30"/>
        <v>0</v>
      </c>
      <c r="AR233" s="1">
        <f t="shared" si="31"/>
        <v>0</v>
      </c>
    </row>
    <row r="234" spans="1:44">
      <c r="A234" s="1">
        <v>233</v>
      </c>
      <c r="B234" s="1" t="s">
        <v>667</v>
      </c>
      <c r="C234" s="1" t="s">
        <v>21</v>
      </c>
      <c r="D234" s="1">
        <v>5.0792033309214002E-2</v>
      </c>
      <c r="E234" s="1" t="s">
        <v>24</v>
      </c>
      <c r="F234" s="1">
        <v>132850.97</v>
      </c>
      <c r="G234" s="1">
        <v>7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3216.3426721034102</v>
      </c>
      <c r="S234" s="1">
        <v>50792.033309213803</v>
      </c>
      <c r="T234" s="61">
        <f>IF(E234="East", IF(C234="Central",('Connecting shares (%)'!$F$3/100*F234+'Connecting shares (%)'!$G$3/100*H234+'Connecting shares (%)'!$H$3/100*J234)/1000000,0),0)</f>
        <v>0</v>
      </c>
      <c r="U234" s="61">
        <f>IF(E234="East", IF(C234="Central",D234*'Connecting shares (%)'!$M$16*(F234+H234+J234)/(F234+H234+J234+L234+N234+P234),0),0)</f>
        <v>0</v>
      </c>
      <c r="V234" s="61">
        <f>IF(E234="East", IF(C234="Decentral",('Connecting shares (%)'!$F$7/100*F234+'Connecting shares (%)'!$G$7/100*H234+'Connecting shares (%)'!$H$7/100*J234)/1000000,0),0)</f>
        <v>0.13285097000000001</v>
      </c>
      <c r="W234" s="63">
        <f>IF(E234="East", IF(C234="Decentral",D234*'Connecting shares (%)'!$M$16*(F234+H234+J234)/(F234+H234+J234+L234+N234+P234),0),0)</f>
        <v>1.01584066618428</v>
      </c>
      <c r="X234" s="61">
        <f>IF(E234="East", IF(C234="Central",('Connecting shares (%)'!$F$5/100*L234+'Connecting shares (%)'!$G$5/100*N234+'Connecting shares (%)'!$H$5/100*P234)/1000000,0),0)</f>
        <v>0</v>
      </c>
      <c r="Y234" s="63">
        <f>IF(E234="East", IF(C234="Central",D234*'Connecting shares (%)'!$M$16*(L234+N234+P234)/(F234+H234+J234+L234+N234+P234),0),0)</f>
        <v>0</v>
      </c>
      <c r="Z234" s="1">
        <f>IF(E234="East", IF(C234="Decentral",('Connecting shares (%)'!$F$9/100*L234+'Connecting shares (%)'!$G$9/100*N234+'Connecting shares (%)'!$H$9/100*P234)/1000000,0),0)</f>
        <v>0</v>
      </c>
      <c r="AA234" s="63">
        <f>IF(E234="East", IF(C234="Decentral",D234*'Connecting shares (%)'!$M$16*(L234+N234+P234)/(F234+H234+J234+L234+N234+P234),0),0)</f>
        <v>0</v>
      </c>
      <c r="AB234" s="61">
        <f>IF(E234="West", IF(C234="Central",('Connecting shares (%)'!$F$11/100*F234+'Connecting shares (%)'!$G$11/100*H234+'Connecting shares (%)'!$H$11/100*J234)/1000000,0),0)</f>
        <v>0</v>
      </c>
      <c r="AC234" s="64">
        <f>IF(E234="west", IF(C234="Central",D234*'Connecting shares (%)'!$M$16*(F234+H234+J234)/(F234+H234+J234+L234+N234+P234),0),0)</f>
        <v>0</v>
      </c>
      <c r="AD234" s="61">
        <f>IF(E234="West", IF(C234="Decentral",('Connecting shares (%)'!$F$15/100*F234+'Connecting shares (%)'!$G$15/100*H234+'Connecting shares (%)'!$H$15/100*J234)/1000000,0),0)</f>
        <v>0</v>
      </c>
      <c r="AE234" s="63">
        <f>IF(E234="west", IF(C234="Decentral",D234*'Connecting shares (%)'!$M$16*(F234+H234+J234)/(F234+H234+J234+L234+N234+P234),0),0)</f>
        <v>0</v>
      </c>
      <c r="AF234" s="61">
        <f>IF(E234="West", IF(C234="Central",('Connecting shares (%)'!$F$13/100*L234+'Connecting shares (%)'!$G$13/100*N234+'Connecting shares (%)'!$H$13/100*P234)/1000000,0),0)</f>
        <v>0</v>
      </c>
      <c r="AG234" s="63">
        <f>IF(E234="west", IF(C234="Central",D234*'Connecting shares (%)'!$M$16*(L234+N234+P234)/(F234+H234+J234+L234+N234+P234),0),0)</f>
        <v>0</v>
      </c>
      <c r="AH234" s="1">
        <f>IF(E234="West", IF(C234="Decentral",('Connecting shares (%)'!$F$17/100*L234+'Connecting shares (%)'!$G$17/100*N234+'Connecting shares (%)'!$H$17/100*P234)/1000000,0),0)</f>
        <v>0</v>
      </c>
      <c r="AI234" s="63">
        <f>IF(E234="west", IF(C234="Decentral",D234*'Connecting shares (%)'!$M$16*(L234+N234+P234)/(F234+H234+J234+L234+N234+P234),0),0)</f>
        <v>0</v>
      </c>
      <c r="AK234" s="1">
        <f t="shared" si="24"/>
        <v>0</v>
      </c>
      <c r="AL234" s="1">
        <f t="shared" si="25"/>
        <v>0</v>
      </c>
      <c r="AM234" s="1">
        <f t="shared" si="26"/>
        <v>0.13285097000000001</v>
      </c>
      <c r="AN234" s="1">
        <f t="shared" si="27"/>
        <v>1.01584066618428</v>
      </c>
      <c r="AO234" s="1">
        <f t="shared" si="28"/>
        <v>0</v>
      </c>
      <c r="AP234" s="1">
        <f t="shared" si="29"/>
        <v>0</v>
      </c>
      <c r="AQ234" s="1">
        <f t="shared" si="30"/>
        <v>0</v>
      </c>
      <c r="AR234" s="1">
        <f t="shared" si="31"/>
        <v>0</v>
      </c>
    </row>
    <row r="235" spans="1:44">
      <c r="A235" s="1">
        <v>234</v>
      </c>
      <c r="B235" s="1" t="s">
        <v>427</v>
      </c>
      <c r="C235" s="1" t="s">
        <v>22</v>
      </c>
      <c r="D235" s="1">
        <v>0.23755141896397999</v>
      </c>
      <c r="E235" s="1" t="s">
        <v>23</v>
      </c>
      <c r="F235" s="1">
        <v>151980.23000000001</v>
      </c>
      <c r="G235" s="1">
        <v>10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7514.7720789018103</v>
      </c>
      <c r="S235" s="1">
        <v>237551.41896397999</v>
      </c>
      <c r="T235" s="61">
        <f>IF(E235="East", IF(C235="Central",('Connecting shares (%)'!$F$3/100*F235+'Connecting shares (%)'!$G$3/100*H235+'Connecting shares (%)'!$H$3/100*J235)/1000000,0),0)</f>
        <v>0</v>
      </c>
      <c r="U235" s="61">
        <f>IF(E235="East", IF(C235="Central",D235*'Connecting shares (%)'!$M$16*(F235+H235+J235)/(F235+H235+J235+L235+N235+P235),0),0)</f>
        <v>0</v>
      </c>
      <c r="V235" s="61">
        <f>IF(E235="East", IF(C235="Decentral",('Connecting shares (%)'!$F$7/100*F235+'Connecting shares (%)'!$G$7/100*H235+'Connecting shares (%)'!$H$7/100*J235)/1000000,0),0)</f>
        <v>0</v>
      </c>
      <c r="W235" s="63">
        <f>IF(E235="East", IF(C235="Decentral",D235*'Connecting shares (%)'!$M$16*(F235+H235+J235)/(F235+H235+J235+L235+N235+P235),0),0)</f>
        <v>0</v>
      </c>
      <c r="X235" s="61">
        <f>IF(E235="East", IF(C235="Central",('Connecting shares (%)'!$F$5/100*L235+'Connecting shares (%)'!$G$5/100*N235+'Connecting shares (%)'!$H$5/100*P235)/1000000,0),0)</f>
        <v>0</v>
      </c>
      <c r="Y235" s="63">
        <f>IF(E235="East", IF(C235="Central",D235*'Connecting shares (%)'!$M$16*(L235+N235+P235)/(F235+H235+J235+L235+N235+P235),0),0)</f>
        <v>0</v>
      </c>
      <c r="Z235" s="1">
        <f>IF(E235="East", IF(C235="Decentral",('Connecting shares (%)'!$F$9/100*L235+'Connecting shares (%)'!$G$9/100*N235+'Connecting shares (%)'!$H$9/100*P235)/1000000,0),0)</f>
        <v>0</v>
      </c>
      <c r="AA235" s="63">
        <f>IF(E235="East", IF(C235="Decentral",D235*'Connecting shares (%)'!$M$16*(L235+N235+P235)/(F235+H235+J235+L235+N235+P235),0),0)</f>
        <v>0</v>
      </c>
      <c r="AB235" s="61">
        <f>IF(E235="West", IF(C235="Central",('Connecting shares (%)'!$F$11/100*F235+'Connecting shares (%)'!$G$11/100*H235+'Connecting shares (%)'!$H$11/100*J235)/1000000,0),0)</f>
        <v>0.15198023000000002</v>
      </c>
      <c r="AC235" s="64">
        <f>IF(E235="west", IF(C235="Central",D235*'Connecting shares (%)'!$M$16*(F235+H235+J235)/(F235+H235+J235+L235+N235+P235),0),0)</f>
        <v>4.7510283792795995</v>
      </c>
      <c r="AD235" s="61">
        <f>IF(E235="West", IF(C235="Decentral",('Connecting shares (%)'!$F$15/100*F235+'Connecting shares (%)'!$G$15/100*H235+'Connecting shares (%)'!$H$15/100*J235)/1000000,0),0)</f>
        <v>0</v>
      </c>
      <c r="AE235" s="63">
        <f>IF(E235="west", IF(C235="Decentral",D235*'Connecting shares (%)'!$M$16*(F235+H235+J235)/(F235+H235+J235+L235+N235+P235),0),0)</f>
        <v>0</v>
      </c>
      <c r="AF235" s="61">
        <f>IF(E235="West", IF(C235="Central",('Connecting shares (%)'!$F$13/100*L235+'Connecting shares (%)'!$G$13/100*N235+'Connecting shares (%)'!$H$13/100*P235)/1000000,0),0)</f>
        <v>0</v>
      </c>
      <c r="AG235" s="63">
        <f>IF(E235="west", IF(C235="Central",D235*'Connecting shares (%)'!$M$16*(L235+N235+P235)/(F235+H235+J235+L235+N235+P235),0),0)</f>
        <v>0</v>
      </c>
      <c r="AH235" s="1">
        <f>IF(E235="West", IF(C235="Decentral",('Connecting shares (%)'!$F$17/100*L235+'Connecting shares (%)'!$G$17/100*N235+'Connecting shares (%)'!$H$17/100*P235)/1000000,0),0)</f>
        <v>0</v>
      </c>
      <c r="AI235" s="63">
        <f>IF(E235="west", IF(C235="Decentral",D235*'Connecting shares (%)'!$M$16*(L235+N235+P235)/(F235+H235+J235+L235+N235+P235),0),0)</f>
        <v>0</v>
      </c>
      <c r="AK235" s="1">
        <f t="shared" si="24"/>
        <v>0</v>
      </c>
      <c r="AL235" s="1">
        <f t="shared" si="25"/>
        <v>0</v>
      </c>
      <c r="AM235" s="1">
        <f t="shared" si="26"/>
        <v>0</v>
      </c>
      <c r="AN235" s="1">
        <f t="shared" si="27"/>
        <v>0</v>
      </c>
      <c r="AO235" s="1">
        <f t="shared" si="28"/>
        <v>0.15198023000000002</v>
      </c>
      <c r="AP235" s="1">
        <f t="shared" si="29"/>
        <v>4.7510283792795995</v>
      </c>
      <c r="AQ235" s="1">
        <f t="shared" si="30"/>
        <v>0</v>
      </c>
      <c r="AR235" s="1">
        <f t="shared" si="31"/>
        <v>0</v>
      </c>
    </row>
    <row r="236" spans="1:44">
      <c r="A236" s="1">
        <v>235</v>
      </c>
      <c r="B236" s="1" t="s">
        <v>698</v>
      </c>
      <c r="C236" s="1" t="s">
        <v>21</v>
      </c>
      <c r="D236" s="1">
        <v>0.26211695631814003</v>
      </c>
      <c r="E236" s="1" t="s">
        <v>23</v>
      </c>
      <c r="F236" s="1">
        <v>246800.56</v>
      </c>
      <c r="G236" s="1">
        <v>13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9433.2589072392093</v>
      </c>
      <c r="S236" s="1">
        <v>262116.95631814</v>
      </c>
      <c r="T236" s="61">
        <f>IF(E236="East", IF(C236="Central",('Connecting shares (%)'!$F$3/100*F236+'Connecting shares (%)'!$G$3/100*H236+'Connecting shares (%)'!$H$3/100*J236)/1000000,0),0)</f>
        <v>0</v>
      </c>
      <c r="U236" s="61">
        <f>IF(E236="East", IF(C236="Central",D236*'Connecting shares (%)'!$M$16*(F236+H236+J236)/(F236+H236+J236+L236+N236+P236),0),0)</f>
        <v>0</v>
      </c>
      <c r="V236" s="61">
        <f>IF(E236="East", IF(C236="Decentral",('Connecting shares (%)'!$F$7/100*F236+'Connecting shares (%)'!$G$7/100*H236+'Connecting shares (%)'!$H$7/100*J236)/1000000,0),0)</f>
        <v>0</v>
      </c>
      <c r="W236" s="63">
        <f>IF(E236="East", IF(C236="Decentral",D236*'Connecting shares (%)'!$M$16*(F236+H236+J236)/(F236+H236+J236+L236+N236+P236),0),0)</f>
        <v>0</v>
      </c>
      <c r="X236" s="61">
        <f>IF(E236="East", IF(C236="Central",('Connecting shares (%)'!$F$5/100*L236+'Connecting shares (%)'!$G$5/100*N236+'Connecting shares (%)'!$H$5/100*P236)/1000000,0),0)</f>
        <v>0</v>
      </c>
      <c r="Y236" s="63">
        <f>IF(E236="East", IF(C236="Central",D236*'Connecting shares (%)'!$M$16*(L236+N236+P236)/(F236+H236+J236+L236+N236+P236),0),0)</f>
        <v>0</v>
      </c>
      <c r="Z236" s="1">
        <f>IF(E236="East", IF(C236="Decentral",('Connecting shares (%)'!$F$9/100*L236+'Connecting shares (%)'!$G$9/100*N236+'Connecting shares (%)'!$H$9/100*P236)/1000000,0),0)</f>
        <v>0</v>
      </c>
      <c r="AA236" s="63">
        <f>IF(E236="East", IF(C236="Decentral",D236*'Connecting shares (%)'!$M$16*(L236+N236+P236)/(F236+H236+J236+L236+N236+P236),0),0)</f>
        <v>0</v>
      </c>
      <c r="AB236" s="61">
        <f>IF(E236="West", IF(C236="Central",('Connecting shares (%)'!$F$11/100*F236+'Connecting shares (%)'!$G$11/100*H236+'Connecting shares (%)'!$H$11/100*J236)/1000000,0),0)</f>
        <v>0</v>
      </c>
      <c r="AC236" s="64">
        <f>IF(E236="west", IF(C236="Central",D236*'Connecting shares (%)'!$M$16*(F236+H236+J236)/(F236+H236+J236+L236+N236+P236),0),0)</f>
        <v>0</v>
      </c>
      <c r="AD236" s="61">
        <f>IF(E236="West", IF(C236="Decentral",('Connecting shares (%)'!$F$15/100*F236+'Connecting shares (%)'!$G$15/100*H236+'Connecting shares (%)'!$H$15/100*J236)/1000000,0),0)</f>
        <v>0.24680056</v>
      </c>
      <c r="AE236" s="63">
        <f>IF(E236="west", IF(C236="Decentral",D236*'Connecting shares (%)'!$M$16*(F236+H236+J236)/(F236+H236+J236+L236+N236+P236),0),0)</f>
        <v>5.2423391263628005</v>
      </c>
      <c r="AF236" s="61">
        <f>IF(E236="West", IF(C236="Central",('Connecting shares (%)'!$F$13/100*L236+'Connecting shares (%)'!$G$13/100*N236+'Connecting shares (%)'!$H$13/100*P236)/1000000,0),0)</f>
        <v>0</v>
      </c>
      <c r="AG236" s="63">
        <f>IF(E236="west", IF(C236="Central",D236*'Connecting shares (%)'!$M$16*(L236+N236+P236)/(F236+H236+J236+L236+N236+P236),0),0)</f>
        <v>0</v>
      </c>
      <c r="AH236" s="1">
        <f>IF(E236="West", IF(C236="Decentral",('Connecting shares (%)'!$F$17/100*L236+'Connecting shares (%)'!$G$17/100*N236+'Connecting shares (%)'!$H$17/100*P236)/1000000,0),0)</f>
        <v>0</v>
      </c>
      <c r="AI236" s="63">
        <f>IF(E236="west", IF(C236="Decentral",D236*'Connecting shares (%)'!$M$16*(L236+N236+P236)/(F236+H236+J236+L236+N236+P236),0),0)</f>
        <v>0</v>
      </c>
      <c r="AK236" s="1">
        <f t="shared" si="24"/>
        <v>0</v>
      </c>
      <c r="AL236" s="1">
        <f t="shared" si="25"/>
        <v>0</v>
      </c>
      <c r="AM236" s="1">
        <f t="shared" si="26"/>
        <v>0</v>
      </c>
      <c r="AN236" s="1">
        <f t="shared" si="27"/>
        <v>0</v>
      </c>
      <c r="AO236" s="1">
        <f t="shared" si="28"/>
        <v>0</v>
      </c>
      <c r="AP236" s="1">
        <f t="shared" si="29"/>
        <v>0</v>
      </c>
      <c r="AQ236" s="1">
        <f t="shared" si="30"/>
        <v>0.24680056</v>
      </c>
      <c r="AR236" s="1">
        <f t="shared" si="31"/>
        <v>5.2423391263628005</v>
      </c>
    </row>
    <row r="237" spans="1:44">
      <c r="A237" s="1">
        <v>236</v>
      </c>
      <c r="B237" s="1" t="s">
        <v>885</v>
      </c>
      <c r="C237" s="1" t="s">
        <v>21</v>
      </c>
      <c r="D237" s="1">
        <v>6.2778638807258993E-2</v>
      </c>
      <c r="E237" s="1" t="s">
        <v>24</v>
      </c>
      <c r="F237" s="1">
        <v>67285.129999999903</v>
      </c>
      <c r="G237" s="1">
        <v>4</v>
      </c>
      <c r="H237" s="1">
        <v>0</v>
      </c>
      <c r="I237" s="1">
        <v>0</v>
      </c>
      <c r="J237" s="1">
        <v>0</v>
      </c>
      <c r="K237" s="1">
        <v>0</v>
      </c>
      <c r="L237" s="1">
        <v>8926.3199999999906</v>
      </c>
      <c r="M237" s="1">
        <v>1</v>
      </c>
      <c r="N237" s="1">
        <v>0</v>
      </c>
      <c r="O237" s="1">
        <v>0</v>
      </c>
      <c r="P237" s="1">
        <v>0</v>
      </c>
      <c r="Q237" s="1">
        <v>0</v>
      </c>
      <c r="R237" s="1">
        <v>4417.6255079930197</v>
      </c>
      <c r="S237" s="1">
        <v>62778.638807258598</v>
      </c>
      <c r="T237" s="61">
        <f>IF(E237="East", IF(C237="Central",('Connecting shares (%)'!$F$3/100*F237+'Connecting shares (%)'!$G$3/100*H237+'Connecting shares (%)'!$H$3/100*J237)/1000000,0),0)</f>
        <v>0</v>
      </c>
      <c r="U237" s="61">
        <f>IF(E237="East", IF(C237="Central",D237*'Connecting shares (%)'!$M$16*(F237+H237+J237)/(F237+H237+J237+L237+N237+P237),0),0)</f>
        <v>0</v>
      </c>
      <c r="V237" s="61">
        <f>IF(E237="East", IF(C237="Decentral",('Connecting shares (%)'!$F$7/100*F237+'Connecting shares (%)'!$G$7/100*H237+'Connecting shares (%)'!$H$7/100*J237)/1000000,0),0)</f>
        <v>6.7285129999999901E-2</v>
      </c>
      <c r="W237" s="63">
        <f>IF(E237="East", IF(C237="Decentral",D237*'Connecting shares (%)'!$M$16*(F237+H237+J237)/(F237+H237+J237+L237+N237+P237),0),0)</f>
        <v>1.1085129264354545</v>
      </c>
      <c r="X237" s="61">
        <f>IF(E237="East", IF(C237="Central",('Connecting shares (%)'!$F$5/100*L237+'Connecting shares (%)'!$G$5/100*N237+'Connecting shares (%)'!$H$5/100*P237)/1000000,0),0)</f>
        <v>0</v>
      </c>
      <c r="Y237" s="63">
        <f>IF(E237="East", IF(C237="Central",D237*'Connecting shares (%)'!$M$16*(L237+N237+P237)/(F237+H237+J237+L237+N237+P237),0),0)</f>
        <v>0</v>
      </c>
      <c r="Z237" s="1">
        <f>IF(E237="East", IF(C237="Decentral",('Connecting shares (%)'!$F$9/100*L237+'Connecting shares (%)'!$G$9/100*N237+'Connecting shares (%)'!$H$9/100*P237)/1000000,0),0)</f>
        <v>8.9263199999999911E-3</v>
      </c>
      <c r="AA237" s="63">
        <f>IF(E237="East", IF(C237="Decentral",D237*'Connecting shares (%)'!$M$16*(L237+N237+P237)/(F237+H237+J237+L237+N237+P237),0),0)</f>
        <v>0.14705984970972533</v>
      </c>
      <c r="AB237" s="61">
        <f>IF(E237="West", IF(C237="Central",('Connecting shares (%)'!$F$11/100*F237+'Connecting shares (%)'!$G$11/100*H237+'Connecting shares (%)'!$H$11/100*J237)/1000000,0),0)</f>
        <v>0</v>
      </c>
      <c r="AC237" s="64">
        <f>IF(E237="west", IF(C237="Central",D237*'Connecting shares (%)'!$M$16*(F237+H237+J237)/(F237+H237+J237+L237+N237+P237),0),0)</f>
        <v>0</v>
      </c>
      <c r="AD237" s="61">
        <f>IF(E237="West", IF(C237="Decentral",('Connecting shares (%)'!$F$15/100*F237+'Connecting shares (%)'!$G$15/100*H237+'Connecting shares (%)'!$H$15/100*J237)/1000000,0),0)</f>
        <v>0</v>
      </c>
      <c r="AE237" s="63">
        <f>IF(E237="west", IF(C237="Decentral",D237*'Connecting shares (%)'!$M$16*(F237+H237+J237)/(F237+H237+J237+L237+N237+P237),0),0)</f>
        <v>0</v>
      </c>
      <c r="AF237" s="61">
        <f>IF(E237="West", IF(C237="Central",('Connecting shares (%)'!$F$13/100*L237+'Connecting shares (%)'!$G$13/100*N237+'Connecting shares (%)'!$H$13/100*P237)/1000000,0),0)</f>
        <v>0</v>
      </c>
      <c r="AG237" s="63">
        <f>IF(E237="west", IF(C237="Central",D237*'Connecting shares (%)'!$M$16*(L237+N237+P237)/(F237+H237+J237+L237+N237+P237),0),0)</f>
        <v>0</v>
      </c>
      <c r="AH237" s="1">
        <f>IF(E237="West", IF(C237="Decentral",('Connecting shares (%)'!$F$17/100*L237+'Connecting shares (%)'!$G$17/100*N237+'Connecting shares (%)'!$H$17/100*P237)/1000000,0),0)</f>
        <v>0</v>
      </c>
      <c r="AI237" s="63">
        <f>IF(E237="west", IF(C237="Decentral",D237*'Connecting shares (%)'!$M$16*(L237+N237+P237)/(F237+H237+J237+L237+N237+P237),0),0)</f>
        <v>0</v>
      </c>
      <c r="AK237" s="1">
        <f t="shared" si="24"/>
        <v>0</v>
      </c>
      <c r="AL237" s="1">
        <f t="shared" si="25"/>
        <v>0</v>
      </c>
      <c r="AM237" s="1">
        <f t="shared" si="26"/>
        <v>7.6211449999999889E-2</v>
      </c>
      <c r="AN237" s="1">
        <f t="shared" si="27"/>
        <v>1.2555727761451798</v>
      </c>
      <c r="AO237" s="1">
        <f t="shared" si="28"/>
        <v>0</v>
      </c>
      <c r="AP237" s="1">
        <f t="shared" si="29"/>
        <v>0</v>
      </c>
      <c r="AQ237" s="1">
        <f t="shared" si="30"/>
        <v>0</v>
      </c>
      <c r="AR237" s="1">
        <f t="shared" si="31"/>
        <v>0</v>
      </c>
    </row>
    <row r="238" spans="1:44">
      <c r="A238" s="1">
        <v>237</v>
      </c>
      <c r="B238" s="1" t="s">
        <v>217</v>
      </c>
      <c r="C238" s="1" t="s">
        <v>22</v>
      </c>
      <c r="D238" s="1">
        <v>0.19352377633266499</v>
      </c>
      <c r="E238" s="1" t="s">
        <v>23</v>
      </c>
      <c r="F238" s="1">
        <v>295281.81</v>
      </c>
      <c r="G238" s="1">
        <v>19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5897.92877832452</v>
      </c>
      <c r="S238" s="1">
        <v>193523.77633266401</v>
      </c>
      <c r="T238" s="61">
        <f>IF(E238="East", IF(C238="Central",('Connecting shares (%)'!$F$3/100*F238+'Connecting shares (%)'!$G$3/100*H238+'Connecting shares (%)'!$H$3/100*J238)/1000000,0),0)</f>
        <v>0</v>
      </c>
      <c r="U238" s="61">
        <f>IF(E238="East", IF(C238="Central",D238*'Connecting shares (%)'!$M$16*(F238+H238+J238)/(F238+H238+J238+L238+N238+P238),0),0)</f>
        <v>0</v>
      </c>
      <c r="V238" s="61">
        <f>IF(E238="East", IF(C238="Decentral",('Connecting shares (%)'!$F$7/100*F238+'Connecting shares (%)'!$G$7/100*H238+'Connecting shares (%)'!$H$7/100*J238)/1000000,0),0)</f>
        <v>0</v>
      </c>
      <c r="W238" s="63">
        <f>IF(E238="East", IF(C238="Decentral",D238*'Connecting shares (%)'!$M$16*(F238+H238+J238)/(F238+H238+J238+L238+N238+P238),0),0)</f>
        <v>0</v>
      </c>
      <c r="X238" s="61">
        <f>IF(E238="East", IF(C238="Central",('Connecting shares (%)'!$F$5/100*L238+'Connecting shares (%)'!$G$5/100*N238+'Connecting shares (%)'!$H$5/100*P238)/1000000,0),0)</f>
        <v>0</v>
      </c>
      <c r="Y238" s="63">
        <f>IF(E238="East", IF(C238="Central",D238*'Connecting shares (%)'!$M$16*(L238+N238+P238)/(F238+H238+J238+L238+N238+P238),0),0)</f>
        <v>0</v>
      </c>
      <c r="Z238" s="1">
        <f>IF(E238="East", IF(C238="Decentral",('Connecting shares (%)'!$F$9/100*L238+'Connecting shares (%)'!$G$9/100*N238+'Connecting shares (%)'!$H$9/100*P238)/1000000,0),0)</f>
        <v>0</v>
      </c>
      <c r="AA238" s="63">
        <f>IF(E238="East", IF(C238="Decentral",D238*'Connecting shares (%)'!$M$16*(L238+N238+P238)/(F238+H238+J238+L238+N238+P238),0),0)</f>
        <v>0</v>
      </c>
      <c r="AB238" s="61">
        <f>IF(E238="West", IF(C238="Central",('Connecting shares (%)'!$F$11/100*F238+'Connecting shares (%)'!$G$11/100*H238+'Connecting shares (%)'!$H$11/100*J238)/1000000,0),0)</f>
        <v>0.29528180999999998</v>
      </c>
      <c r="AC238" s="64">
        <f>IF(E238="west", IF(C238="Central",D238*'Connecting shares (%)'!$M$16*(F238+H238+J238)/(F238+H238+J238+L238+N238+P238),0),0)</f>
        <v>3.8704755266532995</v>
      </c>
      <c r="AD238" s="61">
        <f>IF(E238="West", IF(C238="Decentral",('Connecting shares (%)'!$F$15/100*F238+'Connecting shares (%)'!$G$15/100*H238+'Connecting shares (%)'!$H$15/100*J238)/1000000,0),0)</f>
        <v>0</v>
      </c>
      <c r="AE238" s="63">
        <f>IF(E238="west", IF(C238="Decentral",D238*'Connecting shares (%)'!$M$16*(F238+H238+J238)/(F238+H238+J238+L238+N238+P238),0),0)</f>
        <v>0</v>
      </c>
      <c r="AF238" s="61">
        <f>IF(E238="West", IF(C238="Central",('Connecting shares (%)'!$F$13/100*L238+'Connecting shares (%)'!$G$13/100*N238+'Connecting shares (%)'!$H$13/100*P238)/1000000,0),0)</f>
        <v>0</v>
      </c>
      <c r="AG238" s="63">
        <f>IF(E238="west", IF(C238="Central",D238*'Connecting shares (%)'!$M$16*(L238+N238+P238)/(F238+H238+J238+L238+N238+P238),0),0)</f>
        <v>0</v>
      </c>
      <c r="AH238" s="1">
        <f>IF(E238="West", IF(C238="Decentral",('Connecting shares (%)'!$F$17/100*L238+'Connecting shares (%)'!$G$17/100*N238+'Connecting shares (%)'!$H$17/100*P238)/1000000,0),0)</f>
        <v>0</v>
      </c>
      <c r="AI238" s="63">
        <f>IF(E238="west", IF(C238="Decentral",D238*'Connecting shares (%)'!$M$16*(L238+N238+P238)/(F238+H238+J238+L238+N238+P238),0),0)</f>
        <v>0</v>
      </c>
      <c r="AK238" s="1">
        <f t="shared" si="24"/>
        <v>0</v>
      </c>
      <c r="AL238" s="1">
        <f t="shared" si="25"/>
        <v>0</v>
      </c>
      <c r="AM238" s="1">
        <f t="shared" si="26"/>
        <v>0</v>
      </c>
      <c r="AN238" s="1">
        <f t="shared" si="27"/>
        <v>0</v>
      </c>
      <c r="AO238" s="1">
        <f t="shared" si="28"/>
        <v>0.29528180999999998</v>
      </c>
      <c r="AP238" s="1">
        <f t="shared" si="29"/>
        <v>3.8704755266532995</v>
      </c>
      <c r="AQ238" s="1">
        <f t="shared" si="30"/>
        <v>0</v>
      </c>
      <c r="AR238" s="1">
        <f t="shared" si="31"/>
        <v>0</v>
      </c>
    </row>
    <row r="239" spans="1:44">
      <c r="A239" s="1">
        <v>238</v>
      </c>
      <c r="B239" s="1" t="s">
        <v>425</v>
      </c>
      <c r="C239" s="1" t="s">
        <v>22</v>
      </c>
      <c r="D239" s="1">
        <v>0.21647266586905201</v>
      </c>
      <c r="E239" s="1" t="s">
        <v>23</v>
      </c>
      <c r="F239" s="1">
        <v>96822.009999999893</v>
      </c>
      <c r="G239" s="1">
        <v>10</v>
      </c>
      <c r="H239" s="1">
        <v>0</v>
      </c>
      <c r="I239" s="1">
        <v>0</v>
      </c>
      <c r="J239" s="1">
        <v>0</v>
      </c>
      <c r="K239" s="1">
        <v>0</v>
      </c>
      <c r="L239" s="1">
        <v>29032.75</v>
      </c>
      <c r="M239" s="1">
        <v>7</v>
      </c>
      <c r="N239" s="1">
        <v>0</v>
      </c>
      <c r="O239" s="1">
        <v>0</v>
      </c>
      <c r="P239" s="1">
        <v>0</v>
      </c>
      <c r="Q239" s="1">
        <v>0</v>
      </c>
      <c r="R239" s="1">
        <v>6293.2862896454399</v>
      </c>
      <c r="S239" s="1">
        <v>216472.66586905101</v>
      </c>
      <c r="T239" s="61">
        <f>IF(E239="East", IF(C239="Central",('Connecting shares (%)'!$F$3/100*F239+'Connecting shares (%)'!$G$3/100*H239+'Connecting shares (%)'!$H$3/100*J239)/1000000,0),0)</f>
        <v>0</v>
      </c>
      <c r="U239" s="61">
        <f>IF(E239="East", IF(C239="Central",D239*'Connecting shares (%)'!$M$16*(F239+H239+J239)/(F239+H239+J239+L239+N239+P239),0),0)</f>
        <v>0</v>
      </c>
      <c r="V239" s="61">
        <f>IF(E239="East", IF(C239="Decentral",('Connecting shares (%)'!$F$7/100*F239+'Connecting shares (%)'!$G$7/100*H239+'Connecting shares (%)'!$H$7/100*J239)/1000000,0),0)</f>
        <v>0</v>
      </c>
      <c r="W239" s="63">
        <f>IF(E239="East", IF(C239="Decentral",D239*'Connecting shares (%)'!$M$16*(F239+H239+J239)/(F239+H239+J239+L239+N239+P239),0),0)</f>
        <v>0</v>
      </c>
      <c r="X239" s="61">
        <f>IF(E239="East", IF(C239="Central",('Connecting shares (%)'!$F$5/100*L239+'Connecting shares (%)'!$G$5/100*N239+'Connecting shares (%)'!$H$5/100*P239)/1000000,0),0)</f>
        <v>0</v>
      </c>
      <c r="Y239" s="63">
        <f>IF(E239="East", IF(C239="Central",D239*'Connecting shares (%)'!$M$16*(L239+N239+P239)/(F239+H239+J239+L239+N239+P239),0),0)</f>
        <v>0</v>
      </c>
      <c r="Z239" s="1">
        <f>IF(E239="East", IF(C239="Decentral",('Connecting shares (%)'!$F$9/100*L239+'Connecting shares (%)'!$G$9/100*N239+'Connecting shares (%)'!$H$9/100*P239)/1000000,0),0)</f>
        <v>0</v>
      </c>
      <c r="AA239" s="63">
        <f>IF(E239="East", IF(C239="Decentral",D239*'Connecting shares (%)'!$M$16*(L239+N239+P239)/(F239+H239+J239+L239+N239+P239),0),0)</f>
        <v>0</v>
      </c>
      <c r="AB239" s="61">
        <f>IF(E239="West", IF(C239="Central",('Connecting shares (%)'!$F$11/100*F239+'Connecting shares (%)'!$G$11/100*H239+'Connecting shares (%)'!$H$11/100*J239)/1000000,0),0)</f>
        <v>9.6822009999999889E-2</v>
      </c>
      <c r="AC239" s="64">
        <f>IF(E239="west", IF(C239="Central",D239*'Connecting shares (%)'!$M$16*(F239+H239+J239)/(F239+H239+J239+L239+N239+P239),0),0)</f>
        <v>3.3307152815674201</v>
      </c>
      <c r="AD239" s="61">
        <f>IF(E239="West", IF(C239="Decentral",('Connecting shares (%)'!$F$15/100*F239+'Connecting shares (%)'!$G$15/100*H239+'Connecting shares (%)'!$H$15/100*J239)/1000000,0),0)</f>
        <v>0</v>
      </c>
      <c r="AE239" s="63">
        <f>IF(E239="west", IF(C239="Decentral",D239*'Connecting shares (%)'!$M$16*(F239+H239+J239)/(F239+H239+J239+L239+N239+P239),0),0)</f>
        <v>0</v>
      </c>
      <c r="AF239" s="61">
        <f>IF(E239="West", IF(C239="Central",('Connecting shares (%)'!$F$13/100*L239+'Connecting shares (%)'!$G$13/100*N239+'Connecting shares (%)'!$H$13/100*P239)/1000000,0),0)</f>
        <v>2.903275E-2</v>
      </c>
      <c r="AG239" s="63">
        <f>IF(E239="west", IF(C239="Central",D239*'Connecting shares (%)'!$M$16*(L239+N239+P239)/(F239+H239+J239+L239+N239+P239),0),0)</f>
        <v>0.99873803581361942</v>
      </c>
      <c r="AH239" s="1">
        <f>IF(E239="West", IF(C239="Decentral",('Connecting shares (%)'!$F$17/100*L239+'Connecting shares (%)'!$G$17/100*N239+'Connecting shares (%)'!$H$17/100*P239)/1000000,0),0)</f>
        <v>0</v>
      </c>
      <c r="AI239" s="63">
        <f>IF(E239="west", IF(C239="Decentral",D239*'Connecting shares (%)'!$M$16*(L239+N239+P239)/(F239+H239+J239+L239+N239+P239),0),0)</f>
        <v>0</v>
      </c>
      <c r="AK239" s="1">
        <f t="shared" si="24"/>
        <v>0</v>
      </c>
      <c r="AL239" s="1">
        <f t="shared" si="25"/>
        <v>0</v>
      </c>
      <c r="AM239" s="1">
        <f t="shared" si="26"/>
        <v>0</v>
      </c>
      <c r="AN239" s="1">
        <f t="shared" si="27"/>
        <v>0</v>
      </c>
      <c r="AO239" s="1">
        <f t="shared" si="28"/>
        <v>0.1258547599999999</v>
      </c>
      <c r="AP239" s="1">
        <f t="shared" si="29"/>
        <v>4.3294533173810397</v>
      </c>
      <c r="AQ239" s="1">
        <f t="shared" si="30"/>
        <v>0</v>
      </c>
      <c r="AR239" s="1">
        <f t="shared" si="31"/>
        <v>0</v>
      </c>
    </row>
    <row r="240" spans="1:44">
      <c r="A240" s="1">
        <v>239</v>
      </c>
      <c r="B240" s="1" t="s">
        <v>99</v>
      </c>
      <c r="C240" s="1" t="s">
        <v>21</v>
      </c>
      <c r="D240" s="1">
        <v>0.301175579334854</v>
      </c>
      <c r="E240" s="1" t="s">
        <v>24</v>
      </c>
      <c r="F240" s="1">
        <v>110643.23</v>
      </c>
      <c r="G240" s="1">
        <v>9</v>
      </c>
      <c r="H240" s="1">
        <v>0</v>
      </c>
      <c r="I240" s="1">
        <v>0</v>
      </c>
      <c r="J240" s="1">
        <v>0</v>
      </c>
      <c r="K240" s="1">
        <v>0</v>
      </c>
      <c r="L240" s="1">
        <v>7878.7299999999896</v>
      </c>
      <c r="M240" s="1">
        <v>1</v>
      </c>
      <c r="N240" s="1">
        <v>0</v>
      </c>
      <c r="O240" s="1">
        <v>0</v>
      </c>
      <c r="P240" s="1">
        <v>0</v>
      </c>
      <c r="Q240" s="1">
        <v>0</v>
      </c>
      <c r="R240" s="1">
        <v>10026.8542702674</v>
      </c>
      <c r="S240" s="1">
        <v>301175.57933485298</v>
      </c>
      <c r="T240" s="61">
        <f>IF(E240="East", IF(C240="Central",('Connecting shares (%)'!$F$3/100*F240+'Connecting shares (%)'!$G$3/100*H240+'Connecting shares (%)'!$H$3/100*J240)/1000000,0),0)</f>
        <v>0</v>
      </c>
      <c r="U240" s="61">
        <f>IF(E240="East", IF(C240="Central",D240*'Connecting shares (%)'!$M$16*(F240+H240+J240)/(F240+H240+J240+L240+N240+P240),0),0)</f>
        <v>0</v>
      </c>
      <c r="V240" s="61">
        <f>IF(E240="East", IF(C240="Decentral",('Connecting shares (%)'!$F$7/100*F240+'Connecting shares (%)'!$G$7/100*H240+'Connecting shares (%)'!$H$7/100*J240)/1000000,0),0)</f>
        <v>0.11064323</v>
      </c>
      <c r="W240" s="63">
        <f>IF(E240="East", IF(C240="Decentral",D240*'Connecting shares (%)'!$M$16*(F240+H240+J240)/(F240+H240+J240+L240+N240+P240),0),0)</f>
        <v>5.6230995327329216</v>
      </c>
      <c r="X240" s="61">
        <f>IF(E240="East", IF(C240="Central",('Connecting shares (%)'!$F$5/100*L240+'Connecting shares (%)'!$G$5/100*N240+'Connecting shares (%)'!$H$5/100*P240)/1000000,0),0)</f>
        <v>0</v>
      </c>
      <c r="Y240" s="63">
        <f>IF(E240="East", IF(C240="Central",D240*'Connecting shares (%)'!$M$16*(L240+N240+P240)/(F240+H240+J240+L240+N240+P240),0),0)</f>
        <v>0</v>
      </c>
      <c r="Z240" s="1">
        <f>IF(E240="East", IF(C240="Decentral",('Connecting shares (%)'!$F$9/100*L240+'Connecting shares (%)'!$G$9/100*N240+'Connecting shares (%)'!$H$9/100*P240)/1000000,0),0)</f>
        <v>7.87872999999999E-3</v>
      </c>
      <c r="AA240" s="63">
        <f>IF(E240="East", IF(C240="Decentral",D240*'Connecting shares (%)'!$M$16*(L240+N240+P240)/(F240+H240+J240+L240+N240+P240),0),0)</f>
        <v>0.40041205396415841</v>
      </c>
      <c r="AB240" s="61">
        <f>IF(E240="West", IF(C240="Central",('Connecting shares (%)'!$F$11/100*F240+'Connecting shares (%)'!$G$11/100*H240+'Connecting shares (%)'!$H$11/100*J240)/1000000,0),0)</f>
        <v>0</v>
      </c>
      <c r="AC240" s="64">
        <f>IF(E240="west", IF(C240="Central",D240*'Connecting shares (%)'!$M$16*(F240+H240+J240)/(F240+H240+J240+L240+N240+P240),0),0)</f>
        <v>0</v>
      </c>
      <c r="AD240" s="61">
        <f>IF(E240="West", IF(C240="Decentral",('Connecting shares (%)'!$F$15/100*F240+'Connecting shares (%)'!$G$15/100*H240+'Connecting shares (%)'!$H$15/100*J240)/1000000,0),0)</f>
        <v>0</v>
      </c>
      <c r="AE240" s="63">
        <f>IF(E240="west", IF(C240="Decentral",D240*'Connecting shares (%)'!$M$16*(F240+H240+J240)/(F240+H240+J240+L240+N240+P240),0),0)</f>
        <v>0</v>
      </c>
      <c r="AF240" s="61">
        <f>IF(E240="West", IF(C240="Central",('Connecting shares (%)'!$F$13/100*L240+'Connecting shares (%)'!$G$13/100*N240+'Connecting shares (%)'!$H$13/100*P240)/1000000,0),0)</f>
        <v>0</v>
      </c>
      <c r="AG240" s="63">
        <f>IF(E240="west", IF(C240="Central",D240*'Connecting shares (%)'!$M$16*(L240+N240+P240)/(F240+H240+J240+L240+N240+P240),0),0)</f>
        <v>0</v>
      </c>
      <c r="AH240" s="1">
        <f>IF(E240="West", IF(C240="Decentral",('Connecting shares (%)'!$F$17/100*L240+'Connecting shares (%)'!$G$17/100*N240+'Connecting shares (%)'!$H$17/100*P240)/1000000,0),0)</f>
        <v>0</v>
      </c>
      <c r="AI240" s="63">
        <f>IF(E240="west", IF(C240="Decentral",D240*'Connecting shares (%)'!$M$16*(L240+N240+P240)/(F240+H240+J240+L240+N240+P240),0),0)</f>
        <v>0</v>
      </c>
      <c r="AK240" s="1">
        <f t="shared" si="24"/>
        <v>0</v>
      </c>
      <c r="AL240" s="1">
        <f t="shared" si="25"/>
        <v>0</v>
      </c>
      <c r="AM240" s="1">
        <f t="shared" si="26"/>
        <v>0.11852195999999998</v>
      </c>
      <c r="AN240" s="1">
        <f t="shared" si="27"/>
        <v>6.0235115866970803</v>
      </c>
      <c r="AO240" s="1">
        <f t="shared" si="28"/>
        <v>0</v>
      </c>
      <c r="AP240" s="1">
        <f t="shared" si="29"/>
        <v>0</v>
      </c>
      <c r="AQ240" s="1">
        <f t="shared" si="30"/>
        <v>0</v>
      </c>
      <c r="AR240" s="1">
        <f t="shared" si="31"/>
        <v>0</v>
      </c>
    </row>
    <row r="241" spans="1:44">
      <c r="A241" s="1">
        <v>240</v>
      </c>
      <c r="B241" s="1" t="s">
        <v>599</v>
      </c>
      <c r="C241" s="1" t="s">
        <v>22</v>
      </c>
      <c r="D241" s="1">
        <v>4.7968721163567998E-2</v>
      </c>
      <c r="E241" s="1" t="s">
        <v>23</v>
      </c>
      <c r="F241" s="1">
        <v>52166.91</v>
      </c>
      <c r="G241" s="1">
        <v>4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3556.03783908695</v>
      </c>
      <c r="S241" s="1">
        <v>47968.721163568</v>
      </c>
      <c r="T241" s="61">
        <f>IF(E241="East", IF(C241="Central",('Connecting shares (%)'!$F$3/100*F241+'Connecting shares (%)'!$G$3/100*H241+'Connecting shares (%)'!$H$3/100*J241)/1000000,0),0)</f>
        <v>0</v>
      </c>
      <c r="U241" s="61">
        <f>IF(E241="East", IF(C241="Central",D241*'Connecting shares (%)'!$M$16*(F241+H241+J241)/(F241+H241+J241+L241+N241+P241),0),0)</f>
        <v>0</v>
      </c>
      <c r="V241" s="61">
        <f>IF(E241="East", IF(C241="Decentral",('Connecting shares (%)'!$F$7/100*F241+'Connecting shares (%)'!$G$7/100*H241+'Connecting shares (%)'!$H$7/100*J241)/1000000,0),0)</f>
        <v>0</v>
      </c>
      <c r="W241" s="63">
        <f>IF(E241="East", IF(C241="Decentral",D241*'Connecting shares (%)'!$M$16*(F241+H241+J241)/(F241+H241+J241+L241+N241+P241),0),0)</f>
        <v>0</v>
      </c>
      <c r="X241" s="61">
        <f>IF(E241="East", IF(C241="Central",('Connecting shares (%)'!$F$5/100*L241+'Connecting shares (%)'!$G$5/100*N241+'Connecting shares (%)'!$H$5/100*P241)/1000000,0),0)</f>
        <v>0</v>
      </c>
      <c r="Y241" s="63">
        <f>IF(E241="East", IF(C241="Central",D241*'Connecting shares (%)'!$M$16*(L241+N241+P241)/(F241+H241+J241+L241+N241+P241),0),0)</f>
        <v>0</v>
      </c>
      <c r="Z241" s="1">
        <f>IF(E241="East", IF(C241="Decentral",('Connecting shares (%)'!$F$9/100*L241+'Connecting shares (%)'!$G$9/100*N241+'Connecting shares (%)'!$H$9/100*P241)/1000000,0),0)</f>
        <v>0</v>
      </c>
      <c r="AA241" s="63">
        <f>IF(E241="East", IF(C241="Decentral",D241*'Connecting shares (%)'!$M$16*(L241+N241+P241)/(F241+H241+J241+L241+N241+P241),0),0)</f>
        <v>0</v>
      </c>
      <c r="AB241" s="61">
        <f>IF(E241="West", IF(C241="Central",('Connecting shares (%)'!$F$11/100*F241+'Connecting shares (%)'!$G$11/100*H241+'Connecting shares (%)'!$H$11/100*J241)/1000000,0),0)</f>
        <v>5.2166910000000004E-2</v>
      </c>
      <c r="AC241" s="64">
        <f>IF(E241="west", IF(C241="Central",D241*'Connecting shares (%)'!$M$16*(F241+H241+J241)/(F241+H241+J241+L241+N241+P241),0),0)</f>
        <v>0.95937442327135991</v>
      </c>
      <c r="AD241" s="61">
        <f>IF(E241="West", IF(C241="Decentral",('Connecting shares (%)'!$F$15/100*F241+'Connecting shares (%)'!$G$15/100*H241+'Connecting shares (%)'!$H$15/100*J241)/1000000,0),0)</f>
        <v>0</v>
      </c>
      <c r="AE241" s="63">
        <f>IF(E241="west", IF(C241="Decentral",D241*'Connecting shares (%)'!$M$16*(F241+H241+J241)/(F241+H241+J241+L241+N241+P241),0),0)</f>
        <v>0</v>
      </c>
      <c r="AF241" s="61">
        <f>IF(E241="West", IF(C241="Central",('Connecting shares (%)'!$F$13/100*L241+'Connecting shares (%)'!$G$13/100*N241+'Connecting shares (%)'!$H$13/100*P241)/1000000,0),0)</f>
        <v>0</v>
      </c>
      <c r="AG241" s="63">
        <f>IF(E241="west", IF(C241="Central",D241*'Connecting shares (%)'!$M$16*(L241+N241+P241)/(F241+H241+J241+L241+N241+P241),0),0)</f>
        <v>0</v>
      </c>
      <c r="AH241" s="1">
        <f>IF(E241="West", IF(C241="Decentral",('Connecting shares (%)'!$F$17/100*L241+'Connecting shares (%)'!$G$17/100*N241+'Connecting shares (%)'!$H$17/100*P241)/1000000,0),0)</f>
        <v>0</v>
      </c>
      <c r="AI241" s="63">
        <f>IF(E241="west", IF(C241="Decentral",D241*'Connecting shares (%)'!$M$16*(L241+N241+P241)/(F241+H241+J241+L241+N241+P241),0),0)</f>
        <v>0</v>
      </c>
      <c r="AK241" s="1">
        <f t="shared" si="24"/>
        <v>0</v>
      </c>
      <c r="AL241" s="1">
        <f t="shared" si="25"/>
        <v>0</v>
      </c>
      <c r="AM241" s="1">
        <f t="shared" si="26"/>
        <v>0</v>
      </c>
      <c r="AN241" s="1">
        <f t="shared" si="27"/>
        <v>0</v>
      </c>
      <c r="AO241" s="1">
        <f t="shared" si="28"/>
        <v>5.2166910000000004E-2</v>
      </c>
      <c r="AP241" s="1">
        <f t="shared" si="29"/>
        <v>0.95937442327135991</v>
      </c>
      <c r="AQ241" s="1">
        <f t="shared" si="30"/>
        <v>0</v>
      </c>
      <c r="AR241" s="1">
        <f t="shared" si="31"/>
        <v>0</v>
      </c>
    </row>
    <row r="242" spans="1:44">
      <c r="A242" s="1">
        <v>241</v>
      </c>
      <c r="B242" s="1" t="s">
        <v>285</v>
      </c>
      <c r="C242" s="1" t="s">
        <v>21</v>
      </c>
      <c r="D242" s="1">
        <v>0.62100952805018805</v>
      </c>
      <c r="E242" s="1" t="s">
        <v>23</v>
      </c>
      <c r="F242" s="1">
        <v>3479418.57</v>
      </c>
      <c r="G242" s="1">
        <v>250</v>
      </c>
      <c r="H242" s="1">
        <v>0</v>
      </c>
      <c r="I242" s="1">
        <v>0</v>
      </c>
      <c r="J242" s="1">
        <v>0</v>
      </c>
      <c r="K242" s="1">
        <v>0</v>
      </c>
      <c r="L242" s="1">
        <v>219806.06</v>
      </c>
      <c r="M242" s="1">
        <v>31</v>
      </c>
      <c r="N242" s="1">
        <v>0</v>
      </c>
      <c r="O242" s="1">
        <v>0</v>
      </c>
      <c r="P242" s="1">
        <v>0</v>
      </c>
      <c r="Q242" s="1">
        <v>0</v>
      </c>
      <c r="R242" s="1">
        <v>8618.8954703365307</v>
      </c>
      <c r="S242" s="1">
        <v>621009.52805018704</v>
      </c>
      <c r="T242" s="61">
        <f>IF(E242="East", IF(C242="Central",('Connecting shares (%)'!$F$3/100*F242+'Connecting shares (%)'!$G$3/100*H242+'Connecting shares (%)'!$H$3/100*J242)/1000000,0),0)</f>
        <v>0</v>
      </c>
      <c r="U242" s="61">
        <f>IF(E242="East", IF(C242="Central",D242*'Connecting shares (%)'!$M$16*(F242+H242+J242)/(F242+H242+J242+L242+N242+P242),0),0)</f>
        <v>0</v>
      </c>
      <c r="V242" s="61">
        <f>IF(E242="East", IF(C242="Decentral",('Connecting shares (%)'!$F$7/100*F242+'Connecting shares (%)'!$G$7/100*H242+'Connecting shares (%)'!$H$7/100*J242)/1000000,0),0)</f>
        <v>0</v>
      </c>
      <c r="W242" s="63">
        <f>IF(E242="East", IF(C242="Decentral",D242*'Connecting shares (%)'!$M$16*(F242+H242+J242)/(F242+H242+J242+L242+N242+P242),0),0)</f>
        <v>0</v>
      </c>
      <c r="X242" s="61">
        <f>IF(E242="East", IF(C242="Central",('Connecting shares (%)'!$F$5/100*L242+'Connecting shares (%)'!$G$5/100*N242+'Connecting shares (%)'!$H$5/100*P242)/1000000,0),0)</f>
        <v>0</v>
      </c>
      <c r="Y242" s="63">
        <f>IF(E242="East", IF(C242="Central",D242*'Connecting shares (%)'!$M$16*(L242+N242+P242)/(F242+H242+J242+L242+N242+P242),0),0)</f>
        <v>0</v>
      </c>
      <c r="Z242" s="1">
        <f>IF(E242="East", IF(C242="Decentral",('Connecting shares (%)'!$F$9/100*L242+'Connecting shares (%)'!$G$9/100*N242+'Connecting shares (%)'!$H$9/100*P242)/1000000,0),0)</f>
        <v>0</v>
      </c>
      <c r="AA242" s="63">
        <f>IF(E242="East", IF(C242="Decentral",D242*'Connecting shares (%)'!$M$16*(L242+N242+P242)/(F242+H242+J242+L242+N242+P242),0),0)</f>
        <v>0</v>
      </c>
      <c r="AB242" s="61">
        <f>IF(E242="West", IF(C242="Central",('Connecting shares (%)'!$F$11/100*F242+'Connecting shares (%)'!$G$11/100*H242+'Connecting shares (%)'!$H$11/100*J242)/1000000,0),0)</f>
        <v>0</v>
      </c>
      <c r="AC242" s="64">
        <f>IF(E242="west", IF(C242="Central",D242*'Connecting shares (%)'!$M$16*(F242+H242+J242)/(F242+H242+J242+L242+N242+P242),0),0)</f>
        <v>0</v>
      </c>
      <c r="AD242" s="61">
        <f>IF(E242="West", IF(C242="Decentral",('Connecting shares (%)'!$F$15/100*F242+'Connecting shares (%)'!$G$15/100*H242+'Connecting shares (%)'!$H$15/100*J242)/1000000,0),0)</f>
        <v>3.47941857</v>
      </c>
      <c r="AE242" s="63">
        <f>IF(E242="west", IF(C242="Decentral",D242*'Connecting shares (%)'!$M$16*(F242+H242+J242)/(F242+H242+J242+L242+N242+P242),0),0)</f>
        <v>11.682189108071332</v>
      </c>
      <c r="AF242" s="61">
        <f>IF(E242="West", IF(C242="Central",('Connecting shares (%)'!$F$13/100*L242+'Connecting shares (%)'!$G$13/100*N242+'Connecting shares (%)'!$H$13/100*P242)/1000000,0),0)</f>
        <v>0</v>
      </c>
      <c r="AG242" s="63">
        <f>IF(E242="west", IF(C242="Central",D242*'Connecting shares (%)'!$M$16*(L242+N242+P242)/(F242+H242+J242+L242+N242+P242),0),0)</f>
        <v>0</v>
      </c>
      <c r="AH242" s="1">
        <f>IF(E242="West", IF(C242="Decentral",('Connecting shares (%)'!$F$17/100*L242+'Connecting shares (%)'!$G$17/100*N242+'Connecting shares (%)'!$H$17/100*P242)/1000000,0),0)</f>
        <v>0.21980606</v>
      </c>
      <c r="AI242" s="63">
        <f>IF(E242="west", IF(C242="Decentral",D242*'Connecting shares (%)'!$M$16*(L242+N242+P242)/(F242+H242+J242+L242+N242+P242),0),0)</f>
        <v>0.7380014529324288</v>
      </c>
      <c r="AK242" s="1">
        <f t="shared" si="24"/>
        <v>0</v>
      </c>
      <c r="AL242" s="1">
        <f t="shared" si="25"/>
        <v>0</v>
      </c>
      <c r="AM242" s="1">
        <f t="shared" si="26"/>
        <v>0</v>
      </c>
      <c r="AN242" s="1">
        <f t="shared" si="27"/>
        <v>0</v>
      </c>
      <c r="AO242" s="1">
        <f t="shared" si="28"/>
        <v>0</v>
      </c>
      <c r="AP242" s="1">
        <f t="shared" si="29"/>
        <v>0</v>
      </c>
      <c r="AQ242" s="1">
        <f t="shared" si="30"/>
        <v>3.6992246299999998</v>
      </c>
      <c r="AR242" s="1">
        <f t="shared" si="31"/>
        <v>12.420190561003761</v>
      </c>
    </row>
    <row r="243" spans="1:44">
      <c r="A243" s="1">
        <v>242</v>
      </c>
      <c r="B243" s="1" t="s">
        <v>591</v>
      </c>
      <c r="C243" s="1" t="s">
        <v>21</v>
      </c>
      <c r="D243" s="1">
        <v>0.26073627325534598</v>
      </c>
      <c r="E243" s="1" t="s">
        <v>24</v>
      </c>
      <c r="F243" s="1">
        <v>80526</v>
      </c>
      <c r="G243" s="1">
        <v>5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9762.9405414144603</v>
      </c>
      <c r="S243" s="1">
        <v>260736.273255345</v>
      </c>
      <c r="T243" s="61">
        <f>IF(E243="East", IF(C243="Central",('Connecting shares (%)'!$F$3/100*F243+'Connecting shares (%)'!$G$3/100*H243+'Connecting shares (%)'!$H$3/100*J243)/1000000,0),0)</f>
        <v>0</v>
      </c>
      <c r="U243" s="61">
        <f>IF(E243="East", IF(C243="Central",D243*'Connecting shares (%)'!$M$16*(F243+H243+J243)/(F243+H243+J243+L243+N243+P243),0),0)</f>
        <v>0</v>
      </c>
      <c r="V243" s="61">
        <f>IF(E243="East", IF(C243="Decentral",('Connecting shares (%)'!$F$7/100*F243+'Connecting shares (%)'!$G$7/100*H243+'Connecting shares (%)'!$H$7/100*J243)/1000000,0),0)</f>
        <v>8.0526E-2</v>
      </c>
      <c r="W243" s="63">
        <f>IF(E243="East", IF(C243="Decentral",D243*'Connecting shares (%)'!$M$16*(F243+H243+J243)/(F243+H243+J243+L243+N243+P243),0),0)</f>
        <v>5.2147254651069197</v>
      </c>
      <c r="X243" s="61">
        <f>IF(E243="East", IF(C243="Central",('Connecting shares (%)'!$F$5/100*L243+'Connecting shares (%)'!$G$5/100*N243+'Connecting shares (%)'!$H$5/100*P243)/1000000,0),0)</f>
        <v>0</v>
      </c>
      <c r="Y243" s="63">
        <f>IF(E243="East", IF(C243="Central",D243*'Connecting shares (%)'!$M$16*(L243+N243+P243)/(F243+H243+J243+L243+N243+P243),0),0)</f>
        <v>0</v>
      </c>
      <c r="Z243" s="1">
        <f>IF(E243="East", IF(C243="Decentral",('Connecting shares (%)'!$F$9/100*L243+'Connecting shares (%)'!$G$9/100*N243+'Connecting shares (%)'!$H$9/100*P243)/1000000,0),0)</f>
        <v>0</v>
      </c>
      <c r="AA243" s="63">
        <f>IF(E243="East", IF(C243="Decentral",D243*'Connecting shares (%)'!$M$16*(L243+N243+P243)/(F243+H243+J243+L243+N243+P243),0),0)</f>
        <v>0</v>
      </c>
      <c r="AB243" s="61">
        <f>IF(E243="West", IF(C243="Central",('Connecting shares (%)'!$F$11/100*F243+'Connecting shares (%)'!$G$11/100*H243+'Connecting shares (%)'!$H$11/100*J243)/1000000,0),0)</f>
        <v>0</v>
      </c>
      <c r="AC243" s="64">
        <f>IF(E243="west", IF(C243="Central",D243*'Connecting shares (%)'!$M$16*(F243+H243+J243)/(F243+H243+J243+L243+N243+P243),0),0)</f>
        <v>0</v>
      </c>
      <c r="AD243" s="61">
        <f>IF(E243="West", IF(C243="Decentral",('Connecting shares (%)'!$F$15/100*F243+'Connecting shares (%)'!$G$15/100*H243+'Connecting shares (%)'!$H$15/100*J243)/1000000,0),0)</f>
        <v>0</v>
      </c>
      <c r="AE243" s="63">
        <f>IF(E243="west", IF(C243="Decentral",D243*'Connecting shares (%)'!$M$16*(F243+H243+J243)/(F243+H243+J243+L243+N243+P243),0),0)</f>
        <v>0</v>
      </c>
      <c r="AF243" s="61">
        <f>IF(E243="West", IF(C243="Central",('Connecting shares (%)'!$F$13/100*L243+'Connecting shares (%)'!$G$13/100*N243+'Connecting shares (%)'!$H$13/100*P243)/1000000,0),0)</f>
        <v>0</v>
      </c>
      <c r="AG243" s="63">
        <f>IF(E243="west", IF(C243="Central",D243*'Connecting shares (%)'!$M$16*(L243+N243+P243)/(F243+H243+J243+L243+N243+P243),0),0)</f>
        <v>0</v>
      </c>
      <c r="AH243" s="1">
        <f>IF(E243="West", IF(C243="Decentral",('Connecting shares (%)'!$F$17/100*L243+'Connecting shares (%)'!$G$17/100*N243+'Connecting shares (%)'!$H$17/100*P243)/1000000,0),0)</f>
        <v>0</v>
      </c>
      <c r="AI243" s="63">
        <f>IF(E243="west", IF(C243="Decentral",D243*'Connecting shares (%)'!$M$16*(L243+N243+P243)/(F243+H243+J243+L243+N243+P243),0),0)</f>
        <v>0</v>
      </c>
      <c r="AK243" s="1">
        <f t="shared" si="24"/>
        <v>0</v>
      </c>
      <c r="AL243" s="1">
        <f t="shared" si="25"/>
        <v>0</v>
      </c>
      <c r="AM243" s="1">
        <f t="shared" si="26"/>
        <v>8.0526E-2</v>
      </c>
      <c r="AN243" s="1">
        <f t="shared" si="27"/>
        <v>5.2147254651069197</v>
      </c>
      <c r="AO243" s="1">
        <f t="shared" si="28"/>
        <v>0</v>
      </c>
      <c r="AP243" s="1">
        <f t="shared" si="29"/>
        <v>0</v>
      </c>
      <c r="AQ243" s="1">
        <f t="shared" si="30"/>
        <v>0</v>
      </c>
      <c r="AR243" s="1">
        <f t="shared" si="31"/>
        <v>0</v>
      </c>
    </row>
    <row r="244" spans="1:44">
      <c r="A244" s="1">
        <v>243</v>
      </c>
      <c r="B244" s="1" t="s">
        <v>210</v>
      </c>
      <c r="C244" s="1" t="s">
        <v>21</v>
      </c>
      <c r="D244" s="1">
        <v>0.22394343414365001</v>
      </c>
      <c r="E244" s="1" t="s">
        <v>23</v>
      </c>
      <c r="F244" s="1">
        <v>315515.27999999898</v>
      </c>
      <c r="G244" s="1">
        <v>20</v>
      </c>
      <c r="H244" s="1">
        <v>92013.63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7439.6873851027804</v>
      </c>
      <c r="S244" s="1">
        <v>223943.43414365</v>
      </c>
      <c r="T244" s="61">
        <f>IF(E244="East", IF(C244="Central",('Connecting shares (%)'!$F$3/100*F244+'Connecting shares (%)'!$G$3/100*H244+'Connecting shares (%)'!$H$3/100*J244)/1000000,0),0)</f>
        <v>0</v>
      </c>
      <c r="U244" s="61">
        <f>IF(E244="East", IF(C244="Central",D244*'Connecting shares (%)'!$M$16*(F244+H244+J244)/(F244+H244+J244+L244+N244+P244),0),0)</f>
        <v>0</v>
      </c>
      <c r="V244" s="61">
        <f>IF(E244="East", IF(C244="Decentral",('Connecting shares (%)'!$F$7/100*F244+'Connecting shares (%)'!$G$7/100*H244+'Connecting shares (%)'!$H$7/100*J244)/1000000,0),0)</f>
        <v>0</v>
      </c>
      <c r="W244" s="63">
        <f>IF(E244="East", IF(C244="Decentral",D244*'Connecting shares (%)'!$M$16*(F244+H244+J244)/(F244+H244+J244+L244+N244+P244),0),0)</f>
        <v>0</v>
      </c>
      <c r="X244" s="61">
        <f>IF(E244="East", IF(C244="Central",('Connecting shares (%)'!$F$5/100*L244+'Connecting shares (%)'!$G$5/100*N244+'Connecting shares (%)'!$H$5/100*P244)/1000000,0),0)</f>
        <v>0</v>
      </c>
      <c r="Y244" s="63">
        <f>IF(E244="East", IF(C244="Central",D244*'Connecting shares (%)'!$M$16*(L244+N244+P244)/(F244+H244+J244+L244+N244+P244),0),0)</f>
        <v>0</v>
      </c>
      <c r="Z244" s="1">
        <f>IF(E244="East", IF(C244="Decentral",('Connecting shares (%)'!$F$9/100*L244+'Connecting shares (%)'!$G$9/100*N244+'Connecting shares (%)'!$H$9/100*P244)/1000000,0),0)</f>
        <v>0</v>
      </c>
      <c r="AA244" s="63">
        <f>IF(E244="East", IF(C244="Decentral",D244*'Connecting shares (%)'!$M$16*(L244+N244+P244)/(F244+H244+J244+L244+N244+P244),0),0)</f>
        <v>0</v>
      </c>
      <c r="AB244" s="61">
        <f>IF(E244="West", IF(C244="Central",('Connecting shares (%)'!$F$11/100*F244+'Connecting shares (%)'!$G$11/100*H244+'Connecting shares (%)'!$H$11/100*J244)/1000000,0),0)</f>
        <v>0</v>
      </c>
      <c r="AC244" s="64">
        <f>IF(E244="west", IF(C244="Central",D244*'Connecting shares (%)'!$M$16*(F244+H244+J244)/(F244+H244+J244+L244+N244+P244),0),0)</f>
        <v>0</v>
      </c>
      <c r="AD244" s="61">
        <f>IF(E244="West", IF(C244="Decentral",('Connecting shares (%)'!$F$15/100*F244+'Connecting shares (%)'!$G$15/100*H244+'Connecting shares (%)'!$H$15/100*J244)/1000000,0),0)</f>
        <v>0.40752890999999897</v>
      </c>
      <c r="AE244" s="63">
        <f>IF(E244="west", IF(C244="Decentral",D244*'Connecting shares (%)'!$M$16*(F244+H244+J244)/(F244+H244+J244+L244+N244+P244),0),0)</f>
        <v>4.4788686828730002</v>
      </c>
      <c r="AF244" s="61">
        <f>IF(E244="West", IF(C244="Central",('Connecting shares (%)'!$F$13/100*L244+'Connecting shares (%)'!$G$13/100*N244+'Connecting shares (%)'!$H$13/100*P244)/1000000,0),0)</f>
        <v>0</v>
      </c>
      <c r="AG244" s="63">
        <f>IF(E244="west", IF(C244="Central",D244*'Connecting shares (%)'!$M$16*(L244+N244+P244)/(F244+H244+J244+L244+N244+P244),0),0)</f>
        <v>0</v>
      </c>
      <c r="AH244" s="1">
        <f>IF(E244="West", IF(C244="Decentral",('Connecting shares (%)'!$F$17/100*L244+'Connecting shares (%)'!$G$17/100*N244+'Connecting shares (%)'!$H$17/100*P244)/1000000,0),0)</f>
        <v>0</v>
      </c>
      <c r="AI244" s="63">
        <f>IF(E244="west", IF(C244="Decentral",D244*'Connecting shares (%)'!$M$16*(L244+N244+P244)/(F244+H244+J244+L244+N244+P244),0),0)</f>
        <v>0</v>
      </c>
      <c r="AK244" s="1">
        <f t="shared" si="24"/>
        <v>0</v>
      </c>
      <c r="AL244" s="1">
        <f t="shared" si="25"/>
        <v>0</v>
      </c>
      <c r="AM244" s="1">
        <f t="shared" si="26"/>
        <v>0</v>
      </c>
      <c r="AN244" s="1">
        <f t="shared" si="27"/>
        <v>0</v>
      </c>
      <c r="AO244" s="1">
        <f t="shared" si="28"/>
        <v>0</v>
      </c>
      <c r="AP244" s="1">
        <f t="shared" si="29"/>
        <v>0</v>
      </c>
      <c r="AQ244" s="1">
        <f t="shared" si="30"/>
        <v>0.40752890999999897</v>
      </c>
      <c r="AR244" s="1">
        <f t="shared" si="31"/>
        <v>4.4788686828730002</v>
      </c>
    </row>
    <row r="245" spans="1:44">
      <c r="A245" s="1">
        <v>244</v>
      </c>
      <c r="B245" s="1" t="s">
        <v>576</v>
      </c>
      <c r="C245" s="1" t="s">
        <v>21</v>
      </c>
      <c r="D245" s="1">
        <v>0.13395637369027399</v>
      </c>
      <c r="E245" s="1" t="s">
        <v>23</v>
      </c>
      <c r="F245" s="1">
        <v>70789.419999999896</v>
      </c>
      <c r="G245" s="1">
        <v>5</v>
      </c>
      <c r="H245" s="1">
        <v>0</v>
      </c>
      <c r="I245" s="1">
        <v>0</v>
      </c>
      <c r="J245" s="1">
        <v>0</v>
      </c>
      <c r="K245" s="1">
        <v>0</v>
      </c>
      <c r="L245" s="1">
        <v>45852.169999999896</v>
      </c>
      <c r="M245" s="1">
        <v>1</v>
      </c>
      <c r="N245" s="1">
        <v>0</v>
      </c>
      <c r="O245" s="1">
        <v>0</v>
      </c>
      <c r="P245" s="1">
        <v>0</v>
      </c>
      <c r="Q245" s="1">
        <v>0</v>
      </c>
      <c r="R245" s="1">
        <v>7460.0139867642201</v>
      </c>
      <c r="S245" s="1">
        <v>133956.373690273</v>
      </c>
      <c r="T245" s="61">
        <f>IF(E245="East", IF(C245="Central",('Connecting shares (%)'!$F$3/100*F245+'Connecting shares (%)'!$G$3/100*H245+'Connecting shares (%)'!$H$3/100*J245)/1000000,0),0)</f>
        <v>0</v>
      </c>
      <c r="U245" s="61">
        <f>IF(E245="East", IF(C245="Central",D245*'Connecting shares (%)'!$M$16*(F245+H245+J245)/(F245+H245+J245+L245+N245+P245),0),0)</f>
        <v>0</v>
      </c>
      <c r="V245" s="61">
        <f>IF(E245="East", IF(C245="Decentral",('Connecting shares (%)'!$F$7/100*F245+'Connecting shares (%)'!$G$7/100*H245+'Connecting shares (%)'!$H$7/100*J245)/1000000,0),0)</f>
        <v>0</v>
      </c>
      <c r="W245" s="63">
        <f>IF(E245="East", IF(C245="Decentral",D245*'Connecting shares (%)'!$M$16*(F245+H245+J245)/(F245+H245+J245+L245+N245+P245),0),0)</f>
        <v>0</v>
      </c>
      <c r="X245" s="61">
        <f>IF(E245="East", IF(C245="Central",('Connecting shares (%)'!$F$5/100*L245+'Connecting shares (%)'!$G$5/100*N245+'Connecting shares (%)'!$H$5/100*P245)/1000000,0),0)</f>
        <v>0</v>
      </c>
      <c r="Y245" s="63">
        <f>IF(E245="East", IF(C245="Central",D245*'Connecting shares (%)'!$M$16*(L245+N245+P245)/(F245+H245+J245+L245+N245+P245),0),0)</f>
        <v>0</v>
      </c>
      <c r="Z245" s="1">
        <f>IF(E245="East", IF(C245="Decentral",('Connecting shares (%)'!$F$9/100*L245+'Connecting shares (%)'!$G$9/100*N245+'Connecting shares (%)'!$H$9/100*P245)/1000000,0),0)</f>
        <v>0</v>
      </c>
      <c r="AA245" s="63">
        <f>IF(E245="East", IF(C245="Decentral",D245*'Connecting shares (%)'!$M$16*(L245+N245+P245)/(F245+H245+J245+L245+N245+P245),0),0)</f>
        <v>0</v>
      </c>
      <c r="AB245" s="61">
        <f>IF(E245="West", IF(C245="Central",('Connecting shares (%)'!$F$11/100*F245+'Connecting shares (%)'!$G$11/100*H245+'Connecting shares (%)'!$H$11/100*J245)/1000000,0),0)</f>
        <v>0</v>
      </c>
      <c r="AC245" s="64">
        <f>IF(E245="west", IF(C245="Central",D245*'Connecting shares (%)'!$M$16*(F245+H245+J245)/(F245+H245+J245+L245+N245+P245),0),0)</f>
        <v>0</v>
      </c>
      <c r="AD245" s="61">
        <f>IF(E245="West", IF(C245="Decentral",('Connecting shares (%)'!$F$15/100*F245+'Connecting shares (%)'!$G$15/100*H245+'Connecting shares (%)'!$H$15/100*J245)/1000000,0),0)</f>
        <v>7.0789419999999895E-2</v>
      </c>
      <c r="AE245" s="63">
        <f>IF(E245="west", IF(C245="Decentral",D245*'Connecting shares (%)'!$M$16*(F245+H245+J245)/(F245+H245+J245+L245+N245+P245),0),0)</f>
        <v>1.6259541727505187</v>
      </c>
      <c r="AF245" s="61">
        <f>IF(E245="West", IF(C245="Central",('Connecting shares (%)'!$F$13/100*L245+'Connecting shares (%)'!$G$13/100*N245+'Connecting shares (%)'!$H$13/100*P245)/1000000,0),0)</f>
        <v>0</v>
      </c>
      <c r="AG245" s="63">
        <f>IF(E245="west", IF(C245="Central",D245*'Connecting shares (%)'!$M$16*(L245+N245+P245)/(F245+H245+J245+L245+N245+P245),0),0)</f>
        <v>0</v>
      </c>
      <c r="AH245" s="1">
        <f>IF(E245="West", IF(C245="Decentral",('Connecting shares (%)'!$F$17/100*L245+'Connecting shares (%)'!$G$17/100*N245+'Connecting shares (%)'!$H$17/100*P245)/1000000,0),0)</f>
        <v>4.5852169999999894E-2</v>
      </c>
      <c r="AI245" s="63">
        <f>IF(E245="west", IF(C245="Decentral",D245*'Connecting shares (%)'!$M$16*(L245+N245+P245)/(F245+H245+J245+L245+N245+P245),0),0)</f>
        <v>1.0531733010549611</v>
      </c>
      <c r="AK245" s="1">
        <f t="shared" si="24"/>
        <v>0</v>
      </c>
      <c r="AL245" s="1">
        <f t="shared" si="25"/>
        <v>0</v>
      </c>
      <c r="AM245" s="1">
        <f t="shared" si="26"/>
        <v>0</v>
      </c>
      <c r="AN245" s="1">
        <f t="shared" si="27"/>
        <v>0</v>
      </c>
      <c r="AO245" s="1">
        <f t="shared" si="28"/>
        <v>0</v>
      </c>
      <c r="AP245" s="1">
        <f t="shared" si="29"/>
        <v>0</v>
      </c>
      <c r="AQ245" s="1">
        <f t="shared" si="30"/>
        <v>0.1166415899999998</v>
      </c>
      <c r="AR245" s="1">
        <f t="shared" si="31"/>
        <v>2.6791274738054796</v>
      </c>
    </row>
    <row r="246" spans="1:44">
      <c r="A246" s="1">
        <v>245</v>
      </c>
      <c r="B246" s="1" t="s">
        <v>638</v>
      </c>
      <c r="C246" s="1" t="s">
        <v>21</v>
      </c>
      <c r="D246" s="1">
        <v>9.9085541060763005E-2</v>
      </c>
      <c r="E246" s="1" t="s">
        <v>24</v>
      </c>
      <c r="F246" s="1">
        <v>144869.709999999</v>
      </c>
      <c r="G246" s="1">
        <v>12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5569.8971441272197</v>
      </c>
      <c r="S246" s="1">
        <v>99085.541060762596</v>
      </c>
      <c r="T246" s="61">
        <f>IF(E246="East", IF(C246="Central",('Connecting shares (%)'!$F$3/100*F246+'Connecting shares (%)'!$G$3/100*H246+'Connecting shares (%)'!$H$3/100*J246)/1000000,0),0)</f>
        <v>0</v>
      </c>
      <c r="U246" s="61">
        <f>IF(E246="East", IF(C246="Central",D246*'Connecting shares (%)'!$M$16*(F246+H246+J246)/(F246+H246+J246+L246+N246+P246),0),0)</f>
        <v>0</v>
      </c>
      <c r="V246" s="61">
        <f>IF(E246="East", IF(C246="Decentral",('Connecting shares (%)'!$F$7/100*F246+'Connecting shares (%)'!$G$7/100*H246+'Connecting shares (%)'!$H$7/100*J246)/1000000,0),0)</f>
        <v>0.14486970999999901</v>
      </c>
      <c r="W246" s="63">
        <f>IF(E246="East", IF(C246="Decentral",D246*'Connecting shares (%)'!$M$16*(F246+H246+J246)/(F246+H246+J246+L246+N246+P246),0),0)</f>
        <v>1.9817108212152601</v>
      </c>
      <c r="X246" s="61">
        <f>IF(E246="East", IF(C246="Central",('Connecting shares (%)'!$F$5/100*L246+'Connecting shares (%)'!$G$5/100*N246+'Connecting shares (%)'!$H$5/100*P246)/1000000,0),0)</f>
        <v>0</v>
      </c>
      <c r="Y246" s="63">
        <f>IF(E246="East", IF(C246="Central",D246*'Connecting shares (%)'!$M$16*(L246+N246+P246)/(F246+H246+J246+L246+N246+P246),0),0)</f>
        <v>0</v>
      </c>
      <c r="Z246" s="1">
        <f>IF(E246="East", IF(C246="Decentral",('Connecting shares (%)'!$F$9/100*L246+'Connecting shares (%)'!$G$9/100*N246+'Connecting shares (%)'!$H$9/100*P246)/1000000,0),0)</f>
        <v>0</v>
      </c>
      <c r="AA246" s="63">
        <f>IF(E246="East", IF(C246="Decentral",D246*'Connecting shares (%)'!$M$16*(L246+N246+P246)/(F246+H246+J246+L246+N246+P246),0),0)</f>
        <v>0</v>
      </c>
      <c r="AB246" s="61">
        <f>IF(E246="West", IF(C246="Central",('Connecting shares (%)'!$F$11/100*F246+'Connecting shares (%)'!$G$11/100*H246+'Connecting shares (%)'!$H$11/100*J246)/1000000,0),0)</f>
        <v>0</v>
      </c>
      <c r="AC246" s="64">
        <f>IF(E246="west", IF(C246="Central",D246*'Connecting shares (%)'!$M$16*(F246+H246+J246)/(F246+H246+J246+L246+N246+P246),0),0)</f>
        <v>0</v>
      </c>
      <c r="AD246" s="61">
        <f>IF(E246="West", IF(C246="Decentral",('Connecting shares (%)'!$F$15/100*F246+'Connecting shares (%)'!$G$15/100*H246+'Connecting shares (%)'!$H$15/100*J246)/1000000,0),0)</f>
        <v>0</v>
      </c>
      <c r="AE246" s="63">
        <f>IF(E246="west", IF(C246="Decentral",D246*'Connecting shares (%)'!$M$16*(F246+H246+J246)/(F246+H246+J246+L246+N246+P246),0),0)</f>
        <v>0</v>
      </c>
      <c r="AF246" s="61">
        <f>IF(E246="West", IF(C246="Central",('Connecting shares (%)'!$F$13/100*L246+'Connecting shares (%)'!$G$13/100*N246+'Connecting shares (%)'!$H$13/100*P246)/1000000,0),0)</f>
        <v>0</v>
      </c>
      <c r="AG246" s="63">
        <f>IF(E246="west", IF(C246="Central",D246*'Connecting shares (%)'!$M$16*(L246+N246+P246)/(F246+H246+J246+L246+N246+P246),0),0)</f>
        <v>0</v>
      </c>
      <c r="AH246" s="1">
        <f>IF(E246="West", IF(C246="Decentral",('Connecting shares (%)'!$F$17/100*L246+'Connecting shares (%)'!$G$17/100*N246+'Connecting shares (%)'!$H$17/100*P246)/1000000,0),0)</f>
        <v>0</v>
      </c>
      <c r="AI246" s="63">
        <f>IF(E246="west", IF(C246="Decentral",D246*'Connecting shares (%)'!$M$16*(L246+N246+P246)/(F246+H246+J246+L246+N246+P246),0),0)</f>
        <v>0</v>
      </c>
      <c r="AK246" s="1">
        <f t="shared" si="24"/>
        <v>0</v>
      </c>
      <c r="AL246" s="1">
        <f t="shared" si="25"/>
        <v>0</v>
      </c>
      <c r="AM246" s="1">
        <f t="shared" si="26"/>
        <v>0.14486970999999901</v>
      </c>
      <c r="AN246" s="1">
        <f t="shared" si="27"/>
        <v>1.9817108212152601</v>
      </c>
      <c r="AO246" s="1">
        <f t="shared" si="28"/>
        <v>0</v>
      </c>
      <c r="AP246" s="1">
        <f t="shared" si="29"/>
        <v>0</v>
      </c>
      <c r="AQ246" s="1">
        <f t="shared" si="30"/>
        <v>0</v>
      </c>
      <c r="AR246" s="1">
        <f t="shared" si="31"/>
        <v>0</v>
      </c>
    </row>
    <row r="247" spans="1:44">
      <c r="A247" s="1">
        <v>246</v>
      </c>
      <c r="B247" s="1" t="s">
        <v>111</v>
      </c>
      <c r="C247" s="1" t="s">
        <v>21</v>
      </c>
      <c r="D247" s="1">
        <v>0.38863201026969302</v>
      </c>
      <c r="E247" s="1" t="s">
        <v>24</v>
      </c>
      <c r="F247" s="1">
        <v>2302091.0299999998</v>
      </c>
      <c r="G247" s="1">
        <v>146</v>
      </c>
      <c r="H247" s="1">
        <v>57034.709999999897</v>
      </c>
      <c r="I247" s="1">
        <v>1</v>
      </c>
      <c r="J247" s="1">
        <v>0</v>
      </c>
      <c r="K247" s="1">
        <v>0</v>
      </c>
      <c r="L247" s="1">
        <v>52605.86</v>
      </c>
      <c r="M247" s="1">
        <v>3</v>
      </c>
      <c r="N247" s="1">
        <v>0</v>
      </c>
      <c r="O247" s="1">
        <v>0</v>
      </c>
      <c r="P247" s="1">
        <v>0</v>
      </c>
      <c r="Q247" s="1">
        <v>0</v>
      </c>
      <c r="R247" s="1">
        <v>10237.3597531373</v>
      </c>
      <c r="S247" s="1">
        <v>388632.01026969199</v>
      </c>
      <c r="T247" s="61">
        <f>IF(E247="East", IF(C247="Central",('Connecting shares (%)'!$F$3/100*F247+'Connecting shares (%)'!$G$3/100*H247+'Connecting shares (%)'!$H$3/100*J247)/1000000,0),0)</f>
        <v>0</v>
      </c>
      <c r="U247" s="61">
        <f>IF(E247="East", IF(C247="Central",D247*'Connecting shares (%)'!$M$16*(F247+H247+J247)/(F247+H247+J247+L247+N247+P247),0),0)</f>
        <v>0</v>
      </c>
      <c r="V247" s="61">
        <f>IF(E247="East", IF(C247="Decentral",('Connecting shares (%)'!$F$7/100*F247+'Connecting shares (%)'!$G$7/100*H247+'Connecting shares (%)'!$H$7/100*J247)/1000000,0),0)</f>
        <v>2.3591257399999996</v>
      </c>
      <c r="W247" s="63">
        <f>IF(E247="East", IF(C247="Decentral",D247*'Connecting shares (%)'!$M$16*(F247+H247+J247)/(F247+H247+J247+L247+N247+P247),0),0)</f>
        <v>7.6030996054053217</v>
      </c>
      <c r="X247" s="61">
        <f>IF(E247="East", IF(C247="Central",('Connecting shares (%)'!$F$5/100*L247+'Connecting shares (%)'!$G$5/100*N247+'Connecting shares (%)'!$H$5/100*P247)/1000000,0),0)</f>
        <v>0</v>
      </c>
      <c r="Y247" s="63">
        <f>IF(E247="East", IF(C247="Central",D247*'Connecting shares (%)'!$M$16*(L247+N247+P247)/(F247+H247+J247+L247+N247+P247),0),0)</f>
        <v>0</v>
      </c>
      <c r="Z247" s="1">
        <f>IF(E247="East", IF(C247="Decentral",('Connecting shares (%)'!$F$9/100*L247+'Connecting shares (%)'!$G$9/100*N247+'Connecting shares (%)'!$H$9/100*P247)/1000000,0),0)</f>
        <v>5.2605859999999997E-2</v>
      </c>
      <c r="AA247" s="63">
        <f>IF(E247="East", IF(C247="Decentral",D247*'Connecting shares (%)'!$M$16*(L247+N247+P247)/(F247+H247+J247+L247+N247+P247),0),0)</f>
        <v>0.16954059998853965</v>
      </c>
      <c r="AB247" s="61">
        <f>IF(E247="West", IF(C247="Central",('Connecting shares (%)'!$F$11/100*F247+'Connecting shares (%)'!$G$11/100*H247+'Connecting shares (%)'!$H$11/100*J247)/1000000,0),0)</f>
        <v>0</v>
      </c>
      <c r="AC247" s="64">
        <f>IF(E247="west", IF(C247="Central",D247*'Connecting shares (%)'!$M$16*(F247+H247+J247)/(F247+H247+J247+L247+N247+P247),0),0)</f>
        <v>0</v>
      </c>
      <c r="AD247" s="61">
        <f>IF(E247="West", IF(C247="Decentral",('Connecting shares (%)'!$F$15/100*F247+'Connecting shares (%)'!$G$15/100*H247+'Connecting shares (%)'!$H$15/100*J247)/1000000,0),0)</f>
        <v>0</v>
      </c>
      <c r="AE247" s="63">
        <f>IF(E247="west", IF(C247="Decentral",D247*'Connecting shares (%)'!$M$16*(F247+H247+J247)/(F247+H247+J247+L247+N247+P247),0),0)</f>
        <v>0</v>
      </c>
      <c r="AF247" s="61">
        <f>IF(E247="West", IF(C247="Central",('Connecting shares (%)'!$F$13/100*L247+'Connecting shares (%)'!$G$13/100*N247+'Connecting shares (%)'!$H$13/100*P247)/1000000,0),0)</f>
        <v>0</v>
      </c>
      <c r="AG247" s="63">
        <f>IF(E247="west", IF(C247="Central",D247*'Connecting shares (%)'!$M$16*(L247+N247+P247)/(F247+H247+J247+L247+N247+P247),0),0)</f>
        <v>0</v>
      </c>
      <c r="AH247" s="1">
        <f>IF(E247="West", IF(C247="Decentral",('Connecting shares (%)'!$F$17/100*L247+'Connecting shares (%)'!$G$17/100*N247+'Connecting shares (%)'!$H$17/100*P247)/1000000,0),0)</f>
        <v>0</v>
      </c>
      <c r="AI247" s="63">
        <f>IF(E247="west", IF(C247="Decentral",D247*'Connecting shares (%)'!$M$16*(L247+N247+P247)/(F247+H247+J247+L247+N247+P247),0),0)</f>
        <v>0</v>
      </c>
      <c r="AK247" s="1">
        <f t="shared" si="24"/>
        <v>0</v>
      </c>
      <c r="AL247" s="1">
        <f t="shared" si="25"/>
        <v>0</v>
      </c>
      <c r="AM247" s="1">
        <f t="shared" si="26"/>
        <v>2.4117315999999995</v>
      </c>
      <c r="AN247" s="1">
        <f t="shared" si="27"/>
        <v>7.772640205393861</v>
      </c>
      <c r="AO247" s="1">
        <f t="shared" si="28"/>
        <v>0</v>
      </c>
      <c r="AP247" s="1">
        <f t="shared" si="29"/>
        <v>0</v>
      </c>
      <c r="AQ247" s="1">
        <f t="shared" si="30"/>
        <v>0</v>
      </c>
      <c r="AR247" s="1">
        <f t="shared" si="31"/>
        <v>0</v>
      </c>
    </row>
    <row r="248" spans="1:44">
      <c r="A248" s="1">
        <v>247</v>
      </c>
      <c r="B248" s="1" t="s">
        <v>715</v>
      </c>
      <c r="C248" s="1" t="s">
        <v>21</v>
      </c>
      <c r="D248" s="1">
        <v>0.13312800819906701</v>
      </c>
      <c r="E248" s="1" t="s">
        <v>23</v>
      </c>
      <c r="F248" s="1">
        <v>205128.40999999901</v>
      </c>
      <c r="G248" s="1">
        <v>13</v>
      </c>
      <c r="H248" s="1">
        <v>0</v>
      </c>
      <c r="I248" s="1">
        <v>0</v>
      </c>
      <c r="J248" s="1">
        <v>0</v>
      </c>
      <c r="K248" s="1">
        <v>0</v>
      </c>
      <c r="L248" s="1">
        <v>52172.669999999896</v>
      </c>
      <c r="M248" s="1">
        <v>12</v>
      </c>
      <c r="N248" s="1">
        <v>0</v>
      </c>
      <c r="O248" s="1">
        <v>0</v>
      </c>
      <c r="P248" s="1">
        <v>0</v>
      </c>
      <c r="Q248" s="1">
        <v>0</v>
      </c>
      <c r="R248" s="1">
        <v>6911.6971990095499</v>
      </c>
      <c r="S248" s="1">
        <v>133128.008199067</v>
      </c>
      <c r="T248" s="61">
        <f>IF(E248="East", IF(C248="Central",('Connecting shares (%)'!$F$3/100*F248+'Connecting shares (%)'!$G$3/100*H248+'Connecting shares (%)'!$H$3/100*J248)/1000000,0),0)</f>
        <v>0</v>
      </c>
      <c r="U248" s="61">
        <f>IF(E248="East", IF(C248="Central",D248*'Connecting shares (%)'!$M$16*(F248+H248+J248)/(F248+H248+J248+L248+N248+P248),0),0)</f>
        <v>0</v>
      </c>
      <c r="V248" s="61">
        <f>IF(E248="East", IF(C248="Decentral",('Connecting shares (%)'!$F$7/100*F248+'Connecting shares (%)'!$G$7/100*H248+'Connecting shares (%)'!$H$7/100*J248)/1000000,0),0)</f>
        <v>0</v>
      </c>
      <c r="W248" s="63">
        <f>IF(E248="East", IF(C248="Decentral",D248*'Connecting shares (%)'!$M$16*(F248+H248+J248)/(F248+H248+J248+L248+N248+P248),0),0)</f>
        <v>0</v>
      </c>
      <c r="X248" s="61">
        <f>IF(E248="East", IF(C248="Central",('Connecting shares (%)'!$F$5/100*L248+'Connecting shares (%)'!$G$5/100*N248+'Connecting shares (%)'!$H$5/100*P248)/1000000,0),0)</f>
        <v>0</v>
      </c>
      <c r="Y248" s="63">
        <f>IF(E248="East", IF(C248="Central",D248*'Connecting shares (%)'!$M$16*(L248+N248+P248)/(F248+H248+J248+L248+N248+P248),0),0)</f>
        <v>0</v>
      </c>
      <c r="Z248" s="1">
        <f>IF(E248="East", IF(C248="Decentral",('Connecting shares (%)'!$F$9/100*L248+'Connecting shares (%)'!$G$9/100*N248+'Connecting shares (%)'!$H$9/100*P248)/1000000,0),0)</f>
        <v>0</v>
      </c>
      <c r="AA248" s="63">
        <f>IF(E248="East", IF(C248="Decentral",D248*'Connecting shares (%)'!$M$16*(L248+N248+P248)/(F248+H248+J248+L248+N248+P248),0),0)</f>
        <v>0</v>
      </c>
      <c r="AB248" s="61">
        <f>IF(E248="West", IF(C248="Central",('Connecting shares (%)'!$F$11/100*F248+'Connecting shares (%)'!$G$11/100*H248+'Connecting shares (%)'!$H$11/100*J248)/1000000,0),0)</f>
        <v>0</v>
      </c>
      <c r="AC248" s="64">
        <f>IF(E248="west", IF(C248="Central",D248*'Connecting shares (%)'!$M$16*(F248+H248+J248)/(F248+H248+J248+L248+N248+P248),0),0)</f>
        <v>0</v>
      </c>
      <c r="AD248" s="61">
        <f>IF(E248="West", IF(C248="Decentral",('Connecting shares (%)'!$F$15/100*F248+'Connecting shares (%)'!$G$15/100*H248+'Connecting shares (%)'!$H$15/100*J248)/1000000,0),0)</f>
        <v>0.20512840999999901</v>
      </c>
      <c r="AE248" s="63">
        <f>IF(E248="west", IF(C248="Decentral",D248*'Connecting shares (%)'!$M$16*(F248+H248+J248)/(F248+H248+J248+L248+N248+P248),0),0)</f>
        <v>2.1226756334129311</v>
      </c>
      <c r="AF248" s="61">
        <f>IF(E248="West", IF(C248="Central",('Connecting shares (%)'!$F$13/100*L248+'Connecting shares (%)'!$G$13/100*N248+'Connecting shares (%)'!$H$13/100*P248)/1000000,0),0)</f>
        <v>0</v>
      </c>
      <c r="AG248" s="63">
        <f>IF(E248="west", IF(C248="Central",D248*'Connecting shares (%)'!$M$16*(L248+N248+P248)/(F248+H248+J248+L248+N248+P248),0),0)</f>
        <v>0</v>
      </c>
      <c r="AH248" s="1">
        <f>IF(E248="West", IF(C248="Decentral",('Connecting shares (%)'!$F$17/100*L248+'Connecting shares (%)'!$G$17/100*N248+'Connecting shares (%)'!$H$17/100*P248)/1000000,0),0)</f>
        <v>5.2172669999999893E-2</v>
      </c>
      <c r="AI248" s="63">
        <f>IF(E248="west", IF(C248="Decentral",D248*'Connecting shares (%)'!$M$16*(L248+N248+P248)/(F248+H248+J248+L248+N248+P248),0),0)</f>
        <v>0.53988453056840902</v>
      </c>
      <c r="AK248" s="1">
        <f t="shared" si="24"/>
        <v>0</v>
      </c>
      <c r="AL248" s="1">
        <f t="shared" si="25"/>
        <v>0</v>
      </c>
      <c r="AM248" s="1">
        <f t="shared" si="26"/>
        <v>0</v>
      </c>
      <c r="AN248" s="1">
        <f t="shared" si="27"/>
        <v>0</v>
      </c>
      <c r="AO248" s="1">
        <f t="shared" si="28"/>
        <v>0</v>
      </c>
      <c r="AP248" s="1">
        <f t="shared" si="29"/>
        <v>0</v>
      </c>
      <c r="AQ248" s="1">
        <f t="shared" si="30"/>
        <v>0.25730107999999891</v>
      </c>
      <c r="AR248" s="1">
        <f t="shared" si="31"/>
        <v>2.6625601639813401</v>
      </c>
    </row>
    <row r="249" spans="1:44">
      <c r="A249" s="1">
        <v>248</v>
      </c>
      <c r="B249" s="1" t="s">
        <v>278</v>
      </c>
      <c r="C249" s="1" t="s">
        <v>21</v>
      </c>
      <c r="D249" s="1">
        <v>0.19071590115191001</v>
      </c>
      <c r="E249" s="1" t="s">
        <v>23</v>
      </c>
      <c r="F249" s="1">
        <v>134412.28</v>
      </c>
      <c r="G249" s="1">
        <v>8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8814.2866970133891</v>
      </c>
      <c r="S249" s="1">
        <v>190715.901151909</v>
      </c>
      <c r="T249" s="61">
        <f>IF(E249="East", IF(C249="Central",('Connecting shares (%)'!$F$3/100*F249+'Connecting shares (%)'!$G$3/100*H249+'Connecting shares (%)'!$H$3/100*J249)/1000000,0),0)</f>
        <v>0</v>
      </c>
      <c r="U249" s="61">
        <f>IF(E249="East", IF(C249="Central",D249*'Connecting shares (%)'!$M$16*(F249+H249+J249)/(F249+H249+J249+L249+N249+P249),0),0)</f>
        <v>0</v>
      </c>
      <c r="V249" s="61">
        <f>IF(E249="East", IF(C249="Decentral",('Connecting shares (%)'!$F$7/100*F249+'Connecting shares (%)'!$G$7/100*H249+'Connecting shares (%)'!$H$7/100*J249)/1000000,0),0)</f>
        <v>0</v>
      </c>
      <c r="W249" s="63">
        <f>IF(E249="East", IF(C249="Decentral",D249*'Connecting shares (%)'!$M$16*(F249+H249+J249)/(F249+H249+J249+L249+N249+P249),0),0)</f>
        <v>0</v>
      </c>
      <c r="X249" s="61">
        <f>IF(E249="East", IF(C249="Central",('Connecting shares (%)'!$F$5/100*L249+'Connecting shares (%)'!$G$5/100*N249+'Connecting shares (%)'!$H$5/100*P249)/1000000,0),0)</f>
        <v>0</v>
      </c>
      <c r="Y249" s="63">
        <f>IF(E249="East", IF(C249="Central",D249*'Connecting shares (%)'!$M$16*(L249+N249+P249)/(F249+H249+J249+L249+N249+P249),0),0)</f>
        <v>0</v>
      </c>
      <c r="Z249" s="1">
        <f>IF(E249="East", IF(C249="Decentral",('Connecting shares (%)'!$F$9/100*L249+'Connecting shares (%)'!$G$9/100*N249+'Connecting shares (%)'!$H$9/100*P249)/1000000,0),0)</f>
        <v>0</v>
      </c>
      <c r="AA249" s="63">
        <f>IF(E249="East", IF(C249="Decentral",D249*'Connecting shares (%)'!$M$16*(L249+N249+P249)/(F249+H249+J249+L249+N249+P249),0),0)</f>
        <v>0</v>
      </c>
      <c r="AB249" s="61">
        <f>IF(E249="West", IF(C249="Central",('Connecting shares (%)'!$F$11/100*F249+'Connecting shares (%)'!$G$11/100*H249+'Connecting shares (%)'!$H$11/100*J249)/1000000,0),0)</f>
        <v>0</v>
      </c>
      <c r="AC249" s="64">
        <f>IF(E249="west", IF(C249="Central",D249*'Connecting shares (%)'!$M$16*(F249+H249+J249)/(F249+H249+J249+L249+N249+P249),0),0)</f>
        <v>0</v>
      </c>
      <c r="AD249" s="61">
        <f>IF(E249="West", IF(C249="Decentral",('Connecting shares (%)'!$F$15/100*F249+'Connecting shares (%)'!$G$15/100*H249+'Connecting shares (%)'!$H$15/100*J249)/1000000,0),0)</f>
        <v>0.13441228</v>
      </c>
      <c r="AE249" s="63">
        <f>IF(E249="west", IF(C249="Decentral",D249*'Connecting shares (%)'!$M$16*(F249+H249+J249)/(F249+H249+J249+L249+N249+P249),0),0)</f>
        <v>3.8143180230381999</v>
      </c>
      <c r="AF249" s="61">
        <f>IF(E249="West", IF(C249="Central",('Connecting shares (%)'!$F$13/100*L249+'Connecting shares (%)'!$G$13/100*N249+'Connecting shares (%)'!$H$13/100*P249)/1000000,0),0)</f>
        <v>0</v>
      </c>
      <c r="AG249" s="63">
        <f>IF(E249="west", IF(C249="Central",D249*'Connecting shares (%)'!$M$16*(L249+N249+P249)/(F249+H249+J249+L249+N249+P249),0),0)</f>
        <v>0</v>
      </c>
      <c r="AH249" s="1">
        <f>IF(E249="West", IF(C249="Decentral",('Connecting shares (%)'!$F$17/100*L249+'Connecting shares (%)'!$G$17/100*N249+'Connecting shares (%)'!$H$17/100*P249)/1000000,0),0)</f>
        <v>0</v>
      </c>
      <c r="AI249" s="63">
        <f>IF(E249="west", IF(C249="Decentral",D249*'Connecting shares (%)'!$M$16*(L249+N249+P249)/(F249+H249+J249+L249+N249+P249),0),0)</f>
        <v>0</v>
      </c>
      <c r="AK249" s="1">
        <f t="shared" si="24"/>
        <v>0</v>
      </c>
      <c r="AL249" s="1">
        <f t="shared" si="25"/>
        <v>0</v>
      </c>
      <c r="AM249" s="1">
        <f t="shared" si="26"/>
        <v>0</v>
      </c>
      <c r="AN249" s="1">
        <f t="shared" si="27"/>
        <v>0</v>
      </c>
      <c r="AO249" s="1">
        <f t="shared" si="28"/>
        <v>0</v>
      </c>
      <c r="AP249" s="1">
        <f t="shared" si="29"/>
        <v>0</v>
      </c>
      <c r="AQ249" s="1">
        <f t="shared" si="30"/>
        <v>0.13441228</v>
      </c>
      <c r="AR249" s="1">
        <f t="shared" si="31"/>
        <v>3.8143180230381999</v>
      </c>
    </row>
    <row r="250" spans="1:44">
      <c r="A250" s="1">
        <v>249</v>
      </c>
      <c r="B250" s="1" t="s">
        <v>424</v>
      </c>
      <c r="C250" s="1" t="s">
        <v>21</v>
      </c>
      <c r="D250" s="1">
        <v>0.221500633747307</v>
      </c>
      <c r="E250" s="1" t="s">
        <v>23</v>
      </c>
      <c r="F250" s="1">
        <v>146890.639999999</v>
      </c>
      <c r="G250" s="1">
        <v>8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6427.1775443410197</v>
      </c>
      <c r="S250" s="1">
        <v>221500.633747307</v>
      </c>
      <c r="T250" s="61">
        <f>IF(E250="East", IF(C250="Central",('Connecting shares (%)'!$F$3/100*F250+'Connecting shares (%)'!$G$3/100*H250+'Connecting shares (%)'!$H$3/100*J250)/1000000,0),0)</f>
        <v>0</v>
      </c>
      <c r="U250" s="61">
        <f>IF(E250="East", IF(C250="Central",D250*'Connecting shares (%)'!$M$16*(F250+H250+J250)/(F250+H250+J250+L250+N250+P250),0),0)</f>
        <v>0</v>
      </c>
      <c r="V250" s="61">
        <f>IF(E250="East", IF(C250="Decentral",('Connecting shares (%)'!$F$7/100*F250+'Connecting shares (%)'!$G$7/100*H250+'Connecting shares (%)'!$H$7/100*J250)/1000000,0),0)</f>
        <v>0</v>
      </c>
      <c r="W250" s="63">
        <f>IF(E250="East", IF(C250="Decentral",D250*'Connecting shares (%)'!$M$16*(F250+H250+J250)/(F250+H250+J250+L250+N250+P250),0),0)</f>
        <v>0</v>
      </c>
      <c r="X250" s="61">
        <f>IF(E250="East", IF(C250="Central",('Connecting shares (%)'!$F$5/100*L250+'Connecting shares (%)'!$G$5/100*N250+'Connecting shares (%)'!$H$5/100*P250)/1000000,0),0)</f>
        <v>0</v>
      </c>
      <c r="Y250" s="63">
        <f>IF(E250="East", IF(C250="Central",D250*'Connecting shares (%)'!$M$16*(L250+N250+P250)/(F250+H250+J250+L250+N250+P250),0),0)</f>
        <v>0</v>
      </c>
      <c r="Z250" s="1">
        <f>IF(E250="East", IF(C250="Decentral",('Connecting shares (%)'!$F$9/100*L250+'Connecting shares (%)'!$G$9/100*N250+'Connecting shares (%)'!$H$9/100*P250)/1000000,0),0)</f>
        <v>0</v>
      </c>
      <c r="AA250" s="63">
        <f>IF(E250="East", IF(C250="Decentral",D250*'Connecting shares (%)'!$M$16*(L250+N250+P250)/(F250+H250+J250+L250+N250+P250),0),0)</f>
        <v>0</v>
      </c>
      <c r="AB250" s="61">
        <f>IF(E250="West", IF(C250="Central",('Connecting shares (%)'!$F$11/100*F250+'Connecting shares (%)'!$G$11/100*H250+'Connecting shares (%)'!$H$11/100*J250)/1000000,0),0)</f>
        <v>0</v>
      </c>
      <c r="AC250" s="64">
        <f>IF(E250="west", IF(C250="Central",D250*'Connecting shares (%)'!$M$16*(F250+H250+J250)/(F250+H250+J250+L250+N250+P250),0),0)</f>
        <v>0</v>
      </c>
      <c r="AD250" s="61">
        <f>IF(E250="West", IF(C250="Decentral",('Connecting shares (%)'!$F$15/100*F250+'Connecting shares (%)'!$G$15/100*H250+'Connecting shares (%)'!$H$15/100*J250)/1000000,0),0)</f>
        <v>0.14689063999999899</v>
      </c>
      <c r="AE250" s="63">
        <f>IF(E250="west", IF(C250="Decentral",D250*'Connecting shares (%)'!$M$16*(F250+H250+J250)/(F250+H250+J250+L250+N250+P250),0),0)</f>
        <v>4.4300126749461395</v>
      </c>
      <c r="AF250" s="61">
        <f>IF(E250="West", IF(C250="Central",('Connecting shares (%)'!$F$13/100*L250+'Connecting shares (%)'!$G$13/100*N250+'Connecting shares (%)'!$H$13/100*P250)/1000000,0),0)</f>
        <v>0</v>
      </c>
      <c r="AG250" s="63">
        <f>IF(E250="west", IF(C250="Central",D250*'Connecting shares (%)'!$M$16*(L250+N250+P250)/(F250+H250+J250+L250+N250+P250),0),0)</f>
        <v>0</v>
      </c>
      <c r="AH250" s="1">
        <f>IF(E250="West", IF(C250="Decentral",('Connecting shares (%)'!$F$17/100*L250+'Connecting shares (%)'!$G$17/100*N250+'Connecting shares (%)'!$H$17/100*P250)/1000000,0),0)</f>
        <v>0</v>
      </c>
      <c r="AI250" s="63">
        <f>IF(E250="west", IF(C250="Decentral",D250*'Connecting shares (%)'!$M$16*(L250+N250+P250)/(F250+H250+J250+L250+N250+P250),0),0)</f>
        <v>0</v>
      </c>
      <c r="AK250" s="1">
        <f t="shared" si="24"/>
        <v>0</v>
      </c>
      <c r="AL250" s="1">
        <f t="shared" si="25"/>
        <v>0</v>
      </c>
      <c r="AM250" s="1">
        <f t="shared" si="26"/>
        <v>0</v>
      </c>
      <c r="AN250" s="1">
        <f t="shared" si="27"/>
        <v>0</v>
      </c>
      <c r="AO250" s="1">
        <f t="shared" si="28"/>
        <v>0</v>
      </c>
      <c r="AP250" s="1">
        <f t="shared" si="29"/>
        <v>0</v>
      </c>
      <c r="AQ250" s="1">
        <f t="shared" si="30"/>
        <v>0.14689063999999899</v>
      </c>
      <c r="AR250" s="1">
        <f t="shared" si="31"/>
        <v>4.4300126749461395</v>
      </c>
    </row>
    <row r="251" spans="1:44">
      <c r="A251" s="1">
        <v>250</v>
      </c>
      <c r="B251" s="1" t="s">
        <v>247</v>
      </c>
      <c r="C251" s="1" t="s">
        <v>21</v>
      </c>
      <c r="D251" s="1">
        <v>9.3367026037392997E-2</v>
      </c>
      <c r="E251" s="1" t="s">
        <v>23</v>
      </c>
      <c r="F251" s="1">
        <v>55394.09</v>
      </c>
      <c r="G251" s="1">
        <v>4</v>
      </c>
      <c r="H251" s="1">
        <v>0</v>
      </c>
      <c r="I251" s="1">
        <v>0</v>
      </c>
      <c r="J251" s="1">
        <v>0</v>
      </c>
      <c r="K251" s="1">
        <v>0</v>
      </c>
      <c r="L251" s="1">
        <v>4506.1000000000004</v>
      </c>
      <c r="M251" s="1">
        <v>1</v>
      </c>
      <c r="N251" s="1">
        <v>0</v>
      </c>
      <c r="O251" s="1">
        <v>0</v>
      </c>
      <c r="P251" s="1">
        <v>0</v>
      </c>
      <c r="Q251" s="1">
        <v>0</v>
      </c>
      <c r="R251" s="1">
        <v>5640.1810299399704</v>
      </c>
      <c r="S251" s="1">
        <v>93367.026037393007</v>
      </c>
      <c r="T251" s="61">
        <f>IF(E251="East", IF(C251="Central",('Connecting shares (%)'!$F$3/100*F251+'Connecting shares (%)'!$G$3/100*H251+'Connecting shares (%)'!$H$3/100*J251)/1000000,0),0)</f>
        <v>0</v>
      </c>
      <c r="U251" s="61">
        <f>IF(E251="East", IF(C251="Central",D251*'Connecting shares (%)'!$M$16*(F251+H251+J251)/(F251+H251+J251+L251+N251+P251),0),0)</f>
        <v>0</v>
      </c>
      <c r="V251" s="61">
        <f>IF(E251="East", IF(C251="Decentral",('Connecting shares (%)'!$F$7/100*F251+'Connecting shares (%)'!$G$7/100*H251+'Connecting shares (%)'!$H$7/100*J251)/1000000,0),0)</f>
        <v>0</v>
      </c>
      <c r="W251" s="63">
        <f>IF(E251="East", IF(C251="Decentral",D251*'Connecting shares (%)'!$M$16*(F251+H251+J251)/(F251+H251+J251+L251+N251+P251),0),0)</f>
        <v>0</v>
      </c>
      <c r="X251" s="61">
        <f>IF(E251="East", IF(C251="Central",('Connecting shares (%)'!$F$5/100*L251+'Connecting shares (%)'!$G$5/100*N251+'Connecting shares (%)'!$H$5/100*P251)/1000000,0),0)</f>
        <v>0</v>
      </c>
      <c r="Y251" s="63">
        <f>IF(E251="East", IF(C251="Central",D251*'Connecting shares (%)'!$M$16*(L251+N251+P251)/(F251+H251+J251+L251+N251+P251),0),0)</f>
        <v>0</v>
      </c>
      <c r="Z251" s="1">
        <f>IF(E251="East", IF(C251="Decentral",('Connecting shares (%)'!$F$9/100*L251+'Connecting shares (%)'!$G$9/100*N251+'Connecting shares (%)'!$H$9/100*P251)/1000000,0),0)</f>
        <v>0</v>
      </c>
      <c r="AA251" s="63">
        <f>IF(E251="East", IF(C251="Decentral",D251*'Connecting shares (%)'!$M$16*(L251+N251+P251)/(F251+H251+J251+L251+N251+P251),0),0)</f>
        <v>0</v>
      </c>
      <c r="AB251" s="61">
        <f>IF(E251="West", IF(C251="Central",('Connecting shares (%)'!$F$11/100*F251+'Connecting shares (%)'!$G$11/100*H251+'Connecting shares (%)'!$H$11/100*J251)/1000000,0),0)</f>
        <v>0</v>
      </c>
      <c r="AC251" s="64">
        <f>IF(E251="west", IF(C251="Central",D251*'Connecting shares (%)'!$M$16*(F251+H251+J251)/(F251+H251+J251+L251+N251+P251),0),0)</f>
        <v>0</v>
      </c>
      <c r="AD251" s="61">
        <f>IF(E251="West", IF(C251="Decentral",('Connecting shares (%)'!$F$15/100*F251+'Connecting shares (%)'!$G$15/100*H251+'Connecting shares (%)'!$H$15/100*J251)/1000000,0),0)</f>
        <v>5.5394089999999993E-2</v>
      </c>
      <c r="AE251" s="63">
        <f>IF(E251="west", IF(C251="Decentral",D251*'Connecting shares (%)'!$M$16*(F251+H251+J251)/(F251+H251+J251+L251+N251+P251),0),0)</f>
        <v>1.7268664568001175</v>
      </c>
      <c r="AF251" s="61">
        <f>IF(E251="West", IF(C251="Central",('Connecting shares (%)'!$F$13/100*L251+'Connecting shares (%)'!$G$13/100*N251+'Connecting shares (%)'!$H$13/100*P251)/1000000,0),0)</f>
        <v>0</v>
      </c>
      <c r="AG251" s="63">
        <f>IF(E251="west", IF(C251="Central",D251*'Connecting shares (%)'!$M$16*(L251+N251+P251)/(F251+H251+J251+L251+N251+P251),0),0)</f>
        <v>0</v>
      </c>
      <c r="AH251" s="1">
        <f>IF(E251="West", IF(C251="Decentral",('Connecting shares (%)'!$F$17/100*L251+'Connecting shares (%)'!$G$17/100*N251+'Connecting shares (%)'!$H$17/100*P251)/1000000,0),0)</f>
        <v>4.5061000000000007E-3</v>
      </c>
      <c r="AI251" s="63">
        <f>IF(E251="west", IF(C251="Decentral",D251*'Connecting shares (%)'!$M$16*(L251+N251+P251)/(F251+H251+J251+L251+N251+P251),0),0)</f>
        <v>0.14047406394774262</v>
      </c>
      <c r="AK251" s="1">
        <f t="shared" si="24"/>
        <v>0</v>
      </c>
      <c r="AL251" s="1">
        <f t="shared" si="25"/>
        <v>0</v>
      </c>
      <c r="AM251" s="1">
        <f t="shared" si="26"/>
        <v>0</v>
      </c>
      <c r="AN251" s="1">
        <f t="shared" si="27"/>
        <v>0</v>
      </c>
      <c r="AO251" s="1">
        <f t="shared" si="28"/>
        <v>0</v>
      </c>
      <c r="AP251" s="1">
        <f t="shared" si="29"/>
        <v>0</v>
      </c>
      <c r="AQ251" s="1">
        <f t="shared" si="30"/>
        <v>5.9900189999999992E-2</v>
      </c>
      <c r="AR251" s="1">
        <f t="shared" si="31"/>
        <v>1.8673405207478602</v>
      </c>
    </row>
    <row r="252" spans="1:44">
      <c r="A252" s="1">
        <v>251</v>
      </c>
      <c r="B252" s="1" t="s">
        <v>503</v>
      </c>
      <c r="C252" s="1" t="s">
        <v>21</v>
      </c>
      <c r="D252" s="1">
        <v>0.33796246513484302</v>
      </c>
      <c r="E252" s="1" t="s">
        <v>23</v>
      </c>
      <c r="F252" s="1">
        <v>627045.21999999904</v>
      </c>
      <c r="G252" s="1">
        <v>35</v>
      </c>
      <c r="H252" s="1">
        <v>0</v>
      </c>
      <c r="I252" s="1">
        <v>0</v>
      </c>
      <c r="J252" s="1">
        <v>0</v>
      </c>
      <c r="K252" s="1">
        <v>0</v>
      </c>
      <c r="L252" s="1">
        <v>79555.94</v>
      </c>
      <c r="M252" s="1">
        <v>3</v>
      </c>
      <c r="N252" s="1">
        <v>0</v>
      </c>
      <c r="O252" s="1">
        <v>0</v>
      </c>
      <c r="P252" s="1">
        <v>0</v>
      </c>
      <c r="Q252" s="1">
        <v>0</v>
      </c>
      <c r="R252" s="1">
        <v>12171.8663563758</v>
      </c>
      <c r="S252" s="1">
        <v>337962.46513484302</v>
      </c>
      <c r="T252" s="61">
        <f>IF(E252="East", IF(C252="Central",('Connecting shares (%)'!$F$3/100*F252+'Connecting shares (%)'!$G$3/100*H252+'Connecting shares (%)'!$H$3/100*J252)/1000000,0),0)</f>
        <v>0</v>
      </c>
      <c r="U252" s="61">
        <f>IF(E252="East", IF(C252="Central",D252*'Connecting shares (%)'!$M$16*(F252+H252+J252)/(F252+H252+J252+L252+N252+P252),0),0)</f>
        <v>0</v>
      </c>
      <c r="V252" s="61">
        <f>IF(E252="East", IF(C252="Decentral",('Connecting shares (%)'!$F$7/100*F252+'Connecting shares (%)'!$G$7/100*H252+'Connecting shares (%)'!$H$7/100*J252)/1000000,0),0)</f>
        <v>0</v>
      </c>
      <c r="W252" s="63">
        <f>IF(E252="East", IF(C252="Decentral",D252*'Connecting shares (%)'!$M$16*(F252+H252+J252)/(F252+H252+J252+L252+N252+P252),0),0)</f>
        <v>0</v>
      </c>
      <c r="X252" s="61">
        <f>IF(E252="East", IF(C252="Central",('Connecting shares (%)'!$F$5/100*L252+'Connecting shares (%)'!$G$5/100*N252+'Connecting shares (%)'!$H$5/100*P252)/1000000,0),0)</f>
        <v>0</v>
      </c>
      <c r="Y252" s="63">
        <f>IF(E252="East", IF(C252="Central",D252*'Connecting shares (%)'!$M$16*(L252+N252+P252)/(F252+H252+J252+L252+N252+P252),0),0)</f>
        <v>0</v>
      </c>
      <c r="Z252" s="1">
        <f>IF(E252="East", IF(C252="Decentral",('Connecting shares (%)'!$F$9/100*L252+'Connecting shares (%)'!$G$9/100*N252+'Connecting shares (%)'!$H$9/100*P252)/1000000,0),0)</f>
        <v>0</v>
      </c>
      <c r="AA252" s="63">
        <f>IF(E252="East", IF(C252="Decentral",D252*'Connecting shares (%)'!$M$16*(L252+N252+P252)/(F252+H252+J252+L252+N252+P252),0),0)</f>
        <v>0</v>
      </c>
      <c r="AB252" s="61">
        <f>IF(E252="West", IF(C252="Central",('Connecting shares (%)'!$F$11/100*F252+'Connecting shares (%)'!$G$11/100*H252+'Connecting shares (%)'!$H$11/100*J252)/1000000,0),0)</f>
        <v>0</v>
      </c>
      <c r="AC252" s="64">
        <f>IF(E252="west", IF(C252="Central",D252*'Connecting shares (%)'!$M$16*(F252+H252+J252)/(F252+H252+J252+L252+N252+P252),0),0)</f>
        <v>0</v>
      </c>
      <c r="AD252" s="61">
        <f>IF(E252="West", IF(C252="Decentral",('Connecting shares (%)'!$F$15/100*F252+'Connecting shares (%)'!$G$15/100*H252+'Connecting shares (%)'!$H$15/100*J252)/1000000,0),0)</f>
        <v>0.62704521999999907</v>
      </c>
      <c r="AE252" s="63">
        <f>IF(E252="west", IF(C252="Decentral",D252*'Connecting shares (%)'!$M$16*(F252+H252+J252)/(F252+H252+J252+L252+N252+P252),0),0)</f>
        <v>5.9982281461926821</v>
      </c>
      <c r="AF252" s="61">
        <f>IF(E252="West", IF(C252="Central",('Connecting shares (%)'!$F$13/100*L252+'Connecting shares (%)'!$G$13/100*N252+'Connecting shares (%)'!$H$13/100*P252)/1000000,0),0)</f>
        <v>0</v>
      </c>
      <c r="AG252" s="63">
        <f>IF(E252="west", IF(C252="Central",D252*'Connecting shares (%)'!$M$16*(L252+N252+P252)/(F252+H252+J252+L252+N252+P252),0),0)</f>
        <v>0</v>
      </c>
      <c r="AH252" s="1">
        <f>IF(E252="West", IF(C252="Decentral",('Connecting shares (%)'!$F$17/100*L252+'Connecting shares (%)'!$G$17/100*N252+'Connecting shares (%)'!$H$17/100*P252)/1000000,0),0)</f>
        <v>7.9555940000000006E-2</v>
      </c>
      <c r="AI252" s="63">
        <f>IF(E252="west", IF(C252="Decentral",D252*'Connecting shares (%)'!$M$16*(L252+N252+P252)/(F252+H252+J252+L252+N252+P252),0),0)</f>
        <v>0.76102115650417845</v>
      </c>
      <c r="AK252" s="1">
        <f t="shared" si="24"/>
        <v>0</v>
      </c>
      <c r="AL252" s="1">
        <f t="shared" si="25"/>
        <v>0</v>
      </c>
      <c r="AM252" s="1">
        <f t="shared" si="26"/>
        <v>0</v>
      </c>
      <c r="AN252" s="1">
        <f t="shared" si="27"/>
        <v>0</v>
      </c>
      <c r="AO252" s="1">
        <f t="shared" si="28"/>
        <v>0</v>
      </c>
      <c r="AP252" s="1">
        <f t="shared" si="29"/>
        <v>0</v>
      </c>
      <c r="AQ252" s="1">
        <f t="shared" si="30"/>
        <v>0.70660115999999906</v>
      </c>
      <c r="AR252" s="1">
        <f t="shared" si="31"/>
        <v>6.7592493026968601</v>
      </c>
    </row>
    <row r="253" spans="1:44">
      <c r="A253" s="1">
        <v>252</v>
      </c>
      <c r="B253" s="1" t="s">
        <v>283</v>
      </c>
      <c r="C253" s="1" t="s">
        <v>21</v>
      </c>
      <c r="D253" s="1">
        <v>8.0202816756402007E-2</v>
      </c>
      <c r="E253" s="1" t="s">
        <v>23</v>
      </c>
      <c r="F253" s="1">
        <v>190280.18</v>
      </c>
      <c r="G253" s="1">
        <v>11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5195.3418679310798</v>
      </c>
      <c r="S253" s="1">
        <v>80202.816756401502</v>
      </c>
      <c r="T253" s="61">
        <f>IF(E253="East", IF(C253="Central",('Connecting shares (%)'!$F$3/100*F253+'Connecting shares (%)'!$G$3/100*H253+'Connecting shares (%)'!$H$3/100*J253)/1000000,0),0)</f>
        <v>0</v>
      </c>
      <c r="U253" s="61">
        <f>IF(E253="East", IF(C253="Central",D253*'Connecting shares (%)'!$M$16*(F253+H253+J253)/(F253+H253+J253+L253+N253+P253),0),0)</f>
        <v>0</v>
      </c>
      <c r="V253" s="61">
        <f>IF(E253="East", IF(C253="Decentral",('Connecting shares (%)'!$F$7/100*F253+'Connecting shares (%)'!$G$7/100*H253+'Connecting shares (%)'!$H$7/100*J253)/1000000,0),0)</f>
        <v>0</v>
      </c>
      <c r="W253" s="63">
        <f>IF(E253="East", IF(C253="Decentral",D253*'Connecting shares (%)'!$M$16*(F253+H253+J253)/(F253+H253+J253+L253+N253+P253),0),0)</f>
        <v>0</v>
      </c>
      <c r="X253" s="61">
        <f>IF(E253="East", IF(C253="Central",('Connecting shares (%)'!$F$5/100*L253+'Connecting shares (%)'!$G$5/100*N253+'Connecting shares (%)'!$H$5/100*P253)/1000000,0),0)</f>
        <v>0</v>
      </c>
      <c r="Y253" s="63">
        <f>IF(E253="East", IF(C253="Central",D253*'Connecting shares (%)'!$M$16*(L253+N253+P253)/(F253+H253+J253+L253+N253+P253),0),0)</f>
        <v>0</v>
      </c>
      <c r="Z253" s="1">
        <f>IF(E253="East", IF(C253="Decentral",('Connecting shares (%)'!$F$9/100*L253+'Connecting shares (%)'!$G$9/100*N253+'Connecting shares (%)'!$H$9/100*P253)/1000000,0),0)</f>
        <v>0</v>
      </c>
      <c r="AA253" s="63">
        <f>IF(E253="East", IF(C253="Decentral",D253*'Connecting shares (%)'!$M$16*(L253+N253+P253)/(F253+H253+J253+L253+N253+P253),0),0)</f>
        <v>0</v>
      </c>
      <c r="AB253" s="61">
        <f>IF(E253="West", IF(C253="Central",('Connecting shares (%)'!$F$11/100*F253+'Connecting shares (%)'!$G$11/100*H253+'Connecting shares (%)'!$H$11/100*J253)/1000000,0),0)</f>
        <v>0</v>
      </c>
      <c r="AC253" s="64">
        <f>IF(E253="west", IF(C253="Central",D253*'Connecting shares (%)'!$M$16*(F253+H253+J253)/(F253+H253+J253+L253+N253+P253),0),0)</f>
        <v>0</v>
      </c>
      <c r="AD253" s="61">
        <f>IF(E253="West", IF(C253="Decentral",('Connecting shares (%)'!$F$15/100*F253+'Connecting shares (%)'!$G$15/100*H253+'Connecting shares (%)'!$H$15/100*J253)/1000000,0),0)</f>
        <v>0.19028017999999999</v>
      </c>
      <c r="AE253" s="63">
        <f>IF(E253="west", IF(C253="Decentral",D253*'Connecting shares (%)'!$M$16*(F253+H253+J253)/(F253+H253+J253+L253+N253+P253),0),0)</f>
        <v>1.6040563351280401</v>
      </c>
      <c r="AF253" s="61">
        <f>IF(E253="West", IF(C253="Central",('Connecting shares (%)'!$F$13/100*L253+'Connecting shares (%)'!$G$13/100*N253+'Connecting shares (%)'!$H$13/100*P253)/1000000,0),0)</f>
        <v>0</v>
      </c>
      <c r="AG253" s="63">
        <f>IF(E253="west", IF(C253="Central",D253*'Connecting shares (%)'!$M$16*(L253+N253+P253)/(F253+H253+J253+L253+N253+P253),0),0)</f>
        <v>0</v>
      </c>
      <c r="AH253" s="1">
        <f>IF(E253="West", IF(C253="Decentral",('Connecting shares (%)'!$F$17/100*L253+'Connecting shares (%)'!$G$17/100*N253+'Connecting shares (%)'!$H$17/100*P253)/1000000,0),0)</f>
        <v>0</v>
      </c>
      <c r="AI253" s="63">
        <f>IF(E253="west", IF(C253="Decentral",D253*'Connecting shares (%)'!$M$16*(L253+N253+P253)/(F253+H253+J253+L253+N253+P253),0),0)</f>
        <v>0</v>
      </c>
      <c r="AK253" s="1">
        <f t="shared" si="24"/>
        <v>0</v>
      </c>
      <c r="AL253" s="1">
        <f t="shared" si="25"/>
        <v>0</v>
      </c>
      <c r="AM253" s="1">
        <f t="shared" si="26"/>
        <v>0</v>
      </c>
      <c r="AN253" s="1">
        <f t="shared" si="27"/>
        <v>0</v>
      </c>
      <c r="AO253" s="1">
        <f t="shared" si="28"/>
        <v>0</v>
      </c>
      <c r="AP253" s="1">
        <f t="shared" si="29"/>
        <v>0</v>
      </c>
      <c r="AQ253" s="1">
        <f t="shared" si="30"/>
        <v>0.19028017999999999</v>
      </c>
      <c r="AR253" s="1">
        <f t="shared" si="31"/>
        <v>1.6040563351280401</v>
      </c>
    </row>
    <row r="254" spans="1:44">
      <c r="A254" s="1">
        <v>253</v>
      </c>
      <c r="B254" s="1" t="s">
        <v>378</v>
      </c>
      <c r="C254" s="1" t="s">
        <v>21</v>
      </c>
      <c r="D254" s="1">
        <v>8.2654959492571997E-2</v>
      </c>
      <c r="E254" s="1" t="s">
        <v>23</v>
      </c>
      <c r="F254" s="1">
        <v>144493.35</v>
      </c>
      <c r="G254" s="1">
        <v>7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5601.87471221534</v>
      </c>
      <c r="S254" s="1">
        <v>82654.959492572103</v>
      </c>
      <c r="T254" s="61">
        <f>IF(E254="East", IF(C254="Central",('Connecting shares (%)'!$F$3/100*F254+'Connecting shares (%)'!$G$3/100*H254+'Connecting shares (%)'!$H$3/100*J254)/1000000,0),0)</f>
        <v>0</v>
      </c>
      <c r="U254" s="61">
        <f>IF(E254="East", IF(C254="Central",D254*'Connecting shares (%)'!$M$16*(F254+H254+J254)/(F254+H254+J254+L254+N254+P254),0),0)</f>
        <v>0</v>
      </c>
      <c r="V254" s="61">
        <f>IF(E254="East", IF(C254="Decentral",('Connecting shares (%)'!$F$7/100*F254+'Connecting shares (%)'!$G$7/100*H254+'Connecting shares (%)'!$H$7/100*J254)/1000000,0),0)</f>
        <v>0</v>
      </c>
      <c r="W254" s="63">
        <f>IF(E254="East", IF(C254="Decentral",D254*'Connecting shares (%)'!$M$16*(F254+H254+J254)/(F254+H254+J254+L254+N254+P254),0),0)</f>
        <v>0</v>
      </c>
      <c r="X254" s="61">
        <f>IF(E254="East", IF(C254="Central",('Connecting shares (%)'!$F$5/100*L254+'Connecting shares (%)'!$G$5/100*N254+'Connecting shares (%)'!$H$5/100*P254)/1000000,0),0)</f>
        <v>0</v>
      </c>
      <c r="Y254" s="63">
        <f>IF(E254="East", IF(C254="Central",D254*'Connecting shares (%)'!$M$16*(L254+N254+P254)/(F254+H254+J254+L254+N254+P254),0),0)</f>
        <v>0</v>
      </c>
      <c r="Z254" s="1">
        <f>IF(E254="East", IF(C254="Decentral",('Connecting shares (%)'!$F$9/100*L254+'Connecting shares (%)'!$G$9/100*N254+'Connecting shares (%)'!$H$9/100*P254)/1000000,0),0)</f>
        <v>0</v>
      </c>
      <c r="AA254" s="63">
        <f>IF(E254="East", IF(C254="Decentral",D254*'Connecting shares (%)'!$M$16*(L254+N254+P254)/(F254+H254+J254+L254+N254+P254),0),0)</f>
        <v>0</v>
      </c>
      <c r="AB254" s="61">
        <f>IF(E254="West", IF(C254="Central",('Connecting shares (%)'!$F$11/100*F254+'Connecting shares (%)'!$G$11/100*H254+'Connecting shares (%)'!$H$11/100*J254)/1000000,0),0)</f>
        <v>0</v>
      </c>
      <c r="AC254" s="64">
        <f>IF(E254="west", IF(C254="Central",D254*'Connecting shares (%)'!$M$16*(F254+H254+J254)/(F254+H254+J254+L254+N254+P254),0),0)</f>
        <v>0</v>
      </c>
      <c r="AD254" s="61">
        <f>IF(E254="West", IF(C254="Decentral",('Connecting shares (%)'!$F$15/100*F254+'Connecting shares (%)'!$G$15/100*H254+'Connecting shares (%)'!$H$15/100*J254)/1000000,0),0)</f>
        <v>0.14449334999999999</v>
      </c>
      <c r="AE254" s="63">
        <f>IF(E254="west", IF(C254="Decentral",D254*'Connecting shares (%)'!$M$16*(F254+H254+J254)/(F254+H254+J254+L254+N254+P254),0),0)</f>
        <v>1.65309918985144</v>
      </c>
      <c r="AF254" s="61">
        <f>IF(E254="West", IF(C254="Central",('Connecting shares (%)'!$F$13/100*L254+'Connecting shares (%)'!$G$13/100*N254+'Connecting shares (%)'!$H$13/100*P254)/1000000,0),0)</f>
        <v>0</v>
      </c>
      <c r="AG254" s="63">
        <f>IF(E254="west", IF(C254="Central",D254*'Connecting shares (%)'!$M$16*(L254+N254+P254)/(F254+H254+J254+L254+N254+P254),0),0)</f>
        <v>0</v>
      </c>
      <c r="AH254" s="1">
        <f>IF(E254="West", IF(C254="Decentral",('Connecting shares (%)'!$F$17/100*L254+'Connecting shares (%)'!$G$17/100*N254+'Connecting shares (%)'!$H$17/100*P254)/1000000,0),0)</f>
        <v>0</v>
      </c>
      <c r="AI254" s="63">
        <f>IF(E254="west", IF(C254="Decentral",D254*'Connecting shares (%)'!$M$16*(L254+N254+P254)/(F254+H254+J254+L254+N254+P254),0),0)</f>
        <v>0</v>
      </c>
      <c r="AK254" s="1">
        <f t="shared" si="24"/>
        <v>0</v>
      </c>
      <c r="AL254" s="1">
        <f t="shared" si="25"/>
        <v>0</v>
      </c>
      <c r="AM254" s="1">
        <f t="shared" si="26"/>
        <v>0</v>
      </c>
      <c r="AN254" s="1">
        <f t="shared" si="27"/>
        <v>0</v>
      </c>
      <c r="AO254" s="1">
        <f t="shared" si="28"/>
        <v>0</v>
      </c>
      <c r="AP254" s="1">
        <f t="shared" si="29"/>
        <v>0</v>
      </c>
      <c r="AQ254" s="1">
        <f t="shared" si="30"/>
        <v>0.14449334999999999</v>
      </c>
      <c r="AR254" s="1">
        <f t="shared" si="31"/>
        <v>1.65309918985144</v>
      </c>
    </row>
    <row r="255" spans="1:44">
      <c r="A255" s="1">
        <v>254</v>
      </c>
      <c r="B255" s="1" t="s">
        <v>449</v>
      </c>
      <c r="C255" s="1" t="s">
        <v>21</v>
      </c>
      <c r="D255" s="1">
        <v>0.532244017163639</v>
      </c>
      <c r="E255" s="1" t="s">
        <v>23</v>
      </c>
      <c r="F255" s="1">
        <v>342070.62</v>
      </c>
      <c r="G255" s="1">
        <v>21</v>
      </c>
      <c r="H255" s="1">
        <v>0</v>
      </c>
      <c r="I255" s="1">
        <v>0</v>
      </c>
      <c r="J255" s="1">
        <v>0</v>
      </c>
      <c r="K255" s="1">
        <v>0</v>
      </c>
      <c r="L255" s="1">
        <v>27969.02</v>
      </c>
      <c r="M255" s="1">
        <v>1</v>
      </c>
      <c r="N255" s="1">
        <v>0</v>
      </c>
      <c r="O255" s="1">
        <v>0</v>
      </c>
      <c r="P255" s="1">
        <v>0</v>
      </c>
      <c r="Q255" s="1">
        <v>0</v>
      </c>
      <c r="R255" s="1">
        <v>13266.978970444599</v>
      </c>
      <c r="S255" s="1">
        <v>532244.01716363896</v>
      </c>
      <c r="T255" s="61">
        <f>IF(E255="East", IF(C255="Central",('Connecting shares (%)'!$F$3/100*F255+'Connecting shares (%)'!$G$3/100*H255+'Connecting shares (%)'!$H$3/100*J255)/1000000,0),0)</f>
        <v>0</v>
      </c>
      <c r="U255" s="61">
        <f>IF(E255="East", IF(C255="Central",D255*'Connecting shares (%)'!$M$16*(F255+H255+J255)/(F255+H255+J255+L255+N255+P255),0),0)</f>
        <v>0</v>
      </c>
      <c r="V255" s="61">
        <f>IF(E255="East", IF(C255="Decentral",('Connecting shares (%)'!$F$7/100*F255+'Connecting shares (%)'!$G$7/100*H255+'Connecting shares (%)'!$H$7/100*J255)/1000000,0),0)</f>
        <v>0</v>
      </c>
      <c r="W255" s="63">
        <f>IF(E255="East", IF(C255="Decentral",D255*'Connecting shares (%)'!$M$16*(F255+H255+J255)/(F255+H255+J255+L255+N255+P255),0),0)</f>
        <v>0</v>
      </c>
      <c r="X255" s="61">
        <f>IF(E255="East", IF(C255="Central",('Connecting shares (%)'!$F$5/100*L255+'Connecting shares (%)'!$G$5/100*N255+'Connecting shares (%)'!$H$5/100*P255)/1000000,0),0)</f>
        <v>0</v>
      </c>
      <c r="Y255" s="63">
        <f>IF(E255="East", IF(C255="Central",D255*'Connecting shares (%)'!$M$16*(L255+N255+P255)/(F255+H255+J255+L255+N255+P255),0),0)</f>
        <v>0</v>
      </c>
      <c r="Z255" s="1">
        <f>IF(E255="East", IF(C255="Decentral",('Connecting shares (%)'!$F$9/100*L255+'Connecting shares (%)'!$G$9/100*N255+'Connecting shares (%)'!$H$9/100*P255)/1000000,0),0)</f>
        <v>0</v>
      </c>
      <c r="AA255" s="63">
        <f>IF(E255="East", IF(C255="Decentral",D255*'Connecting shares (%)'!$M$16*(L255+N255+P255)/(F255+H255+J255+L255+N255+P255),0),0)</f>
        <v>0</v>
      </c>
      <c r="AB255" s="61">
        <f>IF(E255="West", IF(C255="Central",('Connecting shares (%)'!$F$11/100*F255+'Connecting shares (%)'!$G$11/100*H255+'Connecting shares (%)'!$H$11/100*J255)/1000000,0),0)</f>
        <v>0</v>
      </c>
      <c r="AC255" s="64">
        <f>IF(E255="west", IF(C255="Central",D255*'Connecting shares (%)'!$M$16*(F255+H255+J255)/(F255+H255+J255+L255+N255+P255),0),0)</f>
        <v>0</v>
      </c>
      <c r="AD255" s="61">
        <f>IF(E255="West", IF(C255="Decentral",('Connecting shares (%)'!$F$15/100*F255+'Connecting shares (%)'!$G$15/100*H255+'Connecting shares (%)'!$H$15/100*J255)/1000000,0),0)</f>
        <v>0.34207061999999999</v>
      </c>
      <c r="AE255" s="63">
        <f>IF(E255="west", IF(C255="Decentral",D255*'Connecting shares (%)'!$M$16*(F255+H255+J255)/(F255+H255+J255+L255+N255+P255),0),0)</f>
        <v>9.8402993226594102</v>
      </c>
      <c r="AF255" s="61">
        <f>IF(E255="West", IF(C255="Central",('Connecting shares (%)'!$F$13/100*L255+'Connecting shares (%)'!$G$13/100*N255+'Connecting shares (%)'!$H$13/100*P255)/1000000,0),0)</f>
        <v>0</v>
      </c>
      <c r="AG255" s="63">
        <f>IF(E255="west", IF(C255="Central",D255*'Connecting shares (%)'!$M$16*(L255+N255+P255)/(F255+H255+J255+L255+N255+P255),0),0)</f>
        <v>0</v>
      </c>
      <c r="AH255" s="1">
        <f>IF(E255="West", IF(C255="Decentral",('Connecting shares (%)'!$F$17/100*L255+'Connecting shares (%)'!$G$17/100*N255+'Connecting shares (%)'!$H$17/100*P255)/1000000,0),0)</f>
        <v>2.7969020000000001E-2</v>
      </c>
      <c r="AI255" s="63">
        <f>IF(E255="west", IF(C255="Decentral",D255*'Connecting shares (%)'!$M$16*(L255+N255+P255)/(F255+H255+J255+L255+N255+P255),0),0)</f>
        <v>0.80458102061336778</v>
      </c>
      <c r="AK255" s="1">
        <f t="shared" si="24"/>
        <v>0</v>
      </c>
      <c r="AL255" s="1">
        <f t="shared" si="25"/>
        <v>0</v>
      </c>
      <c r="AM255" s="1">
        <f t="shared" si="26"/>
        <v>0</v>
      </c>
      <c r="AN255" s="1">
        <f t="shared" si="27"/>
        <v>0</v>
      </c>
      <c r="AO255" s="1">
        <f t="shared" si="28"/>
        <v>0</v>
      </c>
      <c r="AP255" s="1">
        <f t="shared" si="29"/>
        <v>0</v>
      </c>
      <c r="AQ255" s="1">
        <f t="shared" si="30"/>
        <v>0.37003964</v>
      </c>
      <c r="AR255" s="1">
        <f t="shared" si="31"/>
        <v>10.644880343272778</v>
      </c>
    </row>
    <row r="256" spans="1:44">
      <c r="A256" s="1">
        <v>255</v>
      </c>
      <c r="B256" s="1" t="s">
        <v>160</v>
      </c>
      <c r="C256" s="1" t="s">
        <v>22</v>
      </c>
      <c r="D256" s="1">
        <v>0.2987553845757</v>
      </c>
      <c r="E256" s="1" t="s">
        <v>24</v>
      </c>
      <c r="F256" s="1">
        <v>373353.929999999</v>
      </c>
      <c r="G256" s="1">
        <v>22</v>
      </c>
      <c r="H256" s="1">
        <v>0</v>
      </c>
      <c r="I256" s="1">
        <v>0</v>
      </c>
      <c r="J256" s="1">
        <v>0</v>
      </c>
      <c r="K256" s="1">
        <v>0</v>
      </c>
      <c r="L256" s="1">
        <v>17074.63</v>
      </c>
      <c r="M256" s="1">
        <v>1</v>
      </c>
      <c r="N256" s="1">
        <v>0</v>
      </c>
      <c r="O256" s="1">
        <v>0</v>
      </c>
      <c r="P256" s="1">
        <v>0</v>
      </c>
      <c r="Q256" s="1">
        <v>0</v>
      </c>
      <c r="R256" s="1">
        <v>10511.372275256101</v>
      </c>
      <c r="S256" s="1">
        <v>298755.38457569998</v>
      </c>
      <c r="T256" s="61">
        <f>IF(E256="East", IF(C256="Central",('Connecting shares (%)'!$F$3/100*F256+'Connecting shares (%)'!$G$3/100*H256+'Connecting shares (%)'!$H$3/100*J256)/1000000,0),0)</f>
        <v>0.373353929999999</v>
      </c>
      <c r="U256" s="61">
        <f>IF(E256="East", IF(C256="Central",D256*'Connecting shares (%)'!$M$16*(F256+H256+J256)/(F256+H256+J256+L256+N256+P256),0),0)</f>
        <v>5.7137980346519202</v>
      </c>
      <c r="V256" s="61">
        <f>IF(E256="East", IF(C256="Decentral",('Connecting shares (%)'!$F$7/100*F256+'Connecting shares (%)'!$G$7/100*H256+'Connecting shares (%)'!$H$7/100*J256)/1000000,0),0)</f>
        <v>0</v>
      </c>
      <c r="W256" s="63">
        <f>IF(E256="East", IF(C256="Decentral",D256*'Connecting shares (%)'!$M$16*(F256+H256+J256)/(F256+H256+J256+L256+N256+P256),0),0)</f>
        <v>0</v>
      </c>
      <c r="X256" s="61">
        <f>IF(E256="East", IF(C256="Central",('Connecting shares (%)'!$F$5/100*L256+'Connecting shares (%)'!$G$5/100*N256+'Connecting shares (%)'!$H$5/100*P256)/1000000,0),0)</f>
        <v>1.707463E-2</v>
      </c>
      <c r="Y256" s="63">
        <f>IF(E256="East", IF(C256="Central",D256*'Connecting shares (%)'!$M$16*(L256+N256+P256)/(F256+H256+J256+L256+N256+P256),0),0)</f>
        <v>0.26130965686207985</v>
      </c>
      <c r="Z256" s="1">
        <f>IF(E256="East", IF(C256="Decentral",('Connecting shares (%)'!$F$9/100*L256+'Connecting shares (%)'!$G$9/100*N256+'Connecting shares (%)'!$H$9/100*P256)/1000000,0),0)</f>
        <v>0</v>
      </c>
      <c r="AA256" s="63">
        <f>IF(E256="East", IF(C256="Decentral",D256*'Connecting shares (%)'!$M$16*(L256+N256+P256)/(F256+H256+J256+L256+N256+P256),0),0)</f>
        <v>0</v>
      </c>
      <c r="AB256" s="61">
        <f>IF(E256="West", IF(C256="Central",('Connecting shares (%)'!$F$11/100*F256+'Connecting shares (%)'!$G$11/100*H256+'Connecting shares (%)'!$H$11/100*J256)/1000000,0),0)</f>
        <v>0</v>
      </c>
      <c r="AC256" s="64">
        <f>IF(E256="west", IF(C256="Central",D256*'Connecting shares (%)'!$M$16*(F256+H256+J256)/(F256+H256+J256+L256+N256+P256),0),0)</f>
        <v>0</v>
      </c>
      <c r="AD256" s="61">
        <f>IF(E256="West", IF(C256="Decentral",('Connecting shares (%)'!$F$15/100*F256+'Connecting shares (%)'!$G$15/100*H256+'Connecting shares (%)'!$H$15/100*J256)/1000000,0),0)</f>
        <v>0</v>
      </c>
      <c r="AE256" s="63">
        <f>IF(E256="west", IF(C256="Decentral",D256*'Connecting shares (%)'!$M$16*(F256+H256+J256)/(F256+H256+J256+L256+N256+P256),0),0)</f>
        <v>0</v>
      </c>
      <c r="AF256" s="61">
        <f>IF(E256="West", IF(C256="Central",('Connecting shares (%)'!$F$13/100*L256+'Connecting shares (%)'!$G$13/100*N256+'Connecting shares (%)'!$H$13/100*P256)/1000000,0),0)</f>
        <v>0</v>
      </c>
      <c r="AG256" s="63">
        <f>IF(E256="west", IF(C256="Central",D256*'Connecting shares (%)'!$M$16*(L256+N256+P256)/(F256+H256+J256+L256+N256+P256),0),0)</f>
        <v>0</v>
      </c>
      <c r="AH256" s="1">
        <f>IF(E256="West", IF(C256="Decentral",('Connecting shares (%)'!$F$17/100*L256+'Connecting shares (%)'!$G$17/100*N256+'Connecting shares (%)'!$H$17/100*P256)/1000000,0),0)</f>
        <v>0</v>
      </c>
      <c r="AI256" s="63">
        <f>IF(E256="west", IF(C256="Decentral",D256*'Connecting shares (%)'!$M$16*(L256+N256+P256)/(F256+H256+J256+L256+N256+P256),0),0)</f>
        <v>0</v>
      </c>
      <c r="AK256" s="1">
        <f t="shared" si="24"/>
        <v>0.39042855999999898</v>
      </c>
      <c r="AL256" s="1">
        <f t="shared" si="25"/>
        <v>5.9751076915140002</v>
      </c>
      <c r="AM256" s="1">
        <f t="shared" si="26"/>
        <v>0</v>
      </c>
      <c r="AN256" s="1">
        <f t="shared" si="27"/>
        <v>0</v>
      </c>
      <c r="AO256" s="1">
        <f t="shared" si="28"/>
        <v>0</v>
      </c>
      <c r="AP256" s="1">
        <f t="shared" si="29"/>
        <v>0</v>
      </c>
      <c r="AQ256" s="1">
        <f t="shared" si="30"/>
        <v>0</v>
      </c>
      <c r="AR256" s="1">
        <f t="shared" si="31"/>
        <v>0</v>
      </c>
    </row>
    <row r="257" spans="1:44">
      <c r="A257" s="1">
        <v>256</v>
      </c>
      <c r="B257" s="1" t="s">
        <v>884</v>
      </c>
      <c r="C257" s="1" t="s">
        <v>22</v>
      </c>
      <c r="D257" s="1">
        <v>4.1352435164078001E-2</v>
      </c>
      <c r="E257" s="1" t="s">
        <v>23</v>
      </c>
      <c r="F257" s="1">
        <v>59848.989999999903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4105.5802387802496</v>
      </c>
      <c r="S257" s="1">
        <v>41352.435164077797</v>
      </c>
      <c r="T257" s="61">
        <f>IF(E257="East", IF(C257="Central",('Connecting shares (%)'!$F$3/100*F257+'Connecting shares (%)'!$G$3/100*H257+'Connecting shares (%)'!$H$3/100*J257)/1000000,0),0)</f>
        <v>0</v>
      </c>
      <c r="U257" s="61">
        <f>IF(E257="East", IF(C257="Central",D257*'Connecting shares (%)'!$M$16*(F257+H257+J257)/(F257+H257+J257+L257+N257+P257),0),0)</f>
        <v>0</v>
      </c>
      <c r="V257" s="61">
        <f>IF(E257="East", IF(C257="Decentral",('Connecting shares (%)'!$F$7/100*F257+'Connecting shares (%)'!$G$7/100*H257+'Connecting shares (%)'!$H$7/100*J257)/1000000,0),0)</f>
        <v>0</v>
      </c>
      <c r="W257" s="63">
        <f>IF(E257="East", IF(C257="Decentral",D257*'Connecting shares (%)'!$M$16*(F257+H257+J257)/(F257+H257+J257+L257+N257+P257),0),0)</f>
        <v>0</v>
      </c>
      <c r="X257" s="61">
        <f>IF(E257="East", IF(C257="Central",('Connecting shares (%)'!$F$5/100*L257+'Connecting shares (%)'!$G$5/100*N257+'Connecting shares (%)'!$H$5/100*P257)/1000000,0),0)</f>
        <v>0</v>
      </c>
      <c r="Y257" s="63">
        <f>IF(E257="East", IF(C257="Central",D257*'Connecting shares (%)'!$M$16*(L257+N257+P257)/(F257+H257+J257+L257+N257+P257),0),0)</f>
        <v>0</v>
      </c>
      <c r="Z257" s="1">
        <f>IF(E257="East", IF(C257="Decentral",('Connecting shares (%)'!$F$9/100*L257+'Connecting shares (%)'!$G$9/100*N257+'Connecting shares (%)'!$H$9/100*P257)/1000000,0),0)</f>
        <v>0</v>
      </c>
      <c r="AA257" s="63">
        <f>IF(E257="East", IF(C257="Decentral",D257*'Connecting shares (%)'!$M$16*(L257+N257+P257)/(F257+H257+J257+L257+N257+P257),0),0)</f>
        <v>0</v>
      </c>
      <c r="AB257" s="61">
        <f>IF(E257="West", IF(C257="Central",('Connecting shares (%)'!$F$11/100*F257+'Connecting shares (%)'!$G$11/100*H257+'Connecting shares (%)'!$H$11/100*J257)/1000000,0),0)</f>
        <v>5.9848989999999901E-2</v>
      </c>
      <c r="AC257" s="64">
        <f>IF(E257="west", IF(C257="Central",D257*'Connecting shares (%)'!$M$16*(F257+H257+J257)/(F257+H257+J257+L257+N257+P257),0),0)</f>
        <v>0.82704870328155999</v>
      </c>
      <c r="AD257" s="61">
        <f>IF(E257="West", IF(C257="Decentral",('Connecting shares (%)'!$F$15/100*F257+'Connecting shares (%)'!$G$15/100*H257+'Connecting shares (%)'!$H$15/100*J257)/1000000,0),0)</f>
        <v>0</v>
      </c>
      <c r="AE257" s="63">
        <f>IF(E257="west", IF(C257="Decentral",D257*'Connecting shares (%)'!$M$16*(F257+H257+J257)/(F257+H257+J257+L257+N257+P257),0),0)</f>
        <v>0</v>
      </c>
      <c r="AF257" s="61">
        <f>IF(E257="West", IF(C257="Central",('Connecting shares (%)'!$F$13/100*L257+'Connecting shares (%)'!$G$13/100*N257+'Connecting shares (%)'!$H$13/100*P257)/1000000,0),0)</f>
        <v>0</v>
      </c>
      <c r="AG257" s="63">
        <f>IF(E257="west", IF(C257="Central",D257*'Connecting shares (%)'!$M$16*(L257+N257+P257)/(F257+H257+J257+L257+N257+P257),0),0)</f>
        <v>0</v>
      </c>
      <c r="AH257" s="1">
        <f>IF(E257="West", IF(C257="Decentral",('Connecting shares (%)'!$F$17/100*L257+'Connecting shares (%)'!$G$17/100*N257+'Connecting shares (%)'!$H$17/100*P257)/1000000,0),0)</f>
        <v>0</v>
      </c>
      <c r="AI257" s="63">
        <f>IF(E257="west", IF(C257="Decentral",D257*'Connecting shares (%)'!$M$16*(L257+N257+P257)/(F257+H257+J257+L257+N257+P257),0),0)</f>
        <v>0</v>
      </c>
      <c r="AK257" s="1">
        <f t="shared" si="24"/>
        <v>0</v>
      </c>
      <c r="AL257" s="1">
        <f t="shared" si="25"/>
        <v>0</v>
      </c>
      <c r="AM257" s="1">
        <f t="shared" si="26"/>
        <v>0</v>
      </c>
      <c r="AN257" s="1">
        <f t="shared" si="27"/>
        <v>0</v>
      </c>
      <c r="AO257" s="1">
        <f t="shared" si="28"/>
        <v>5.9848989999999901E-2</v>
      </c>
      <c r="AP257" s="1">
        <f t="shared" si="29"/>
        <v>0.82704870328155999</v>
      </c>
      <c r="AQ257" s="1">
        <f t="shared" si="30"/>
        <v>0</v>
      </c>
      <c r="AR257" s="1">
        <f t="shared" si="31"/>
        <v>0</v>
      </c>
    </row>
    <row r="258" spans="1:44">
      <c r="A258" s="1">
        <v>257</v>
      </c>
      <c r="B258" s="1" t="s">
        <v>109</v>
      </c>
      <c r="C258" s="1" t="s">
        <v>21</v>
      </c>
      <c r="D258" s="1">
        <v>0.37923268264504201</v>
      </c>
      <c r="E258" s="1" t="s">
        <v>24</v>
      </c>
      <c r="F258" s="1">
        <v>2066122.88</v>
      </c>
      <c r="G258" s="1">
        <v>130</v>
      </c>
      <c r="H258" s="1">
        <v>52387.44</v>
      </c>
      <c r="I258" s="1">
        <v>1</v>
      </c>
      <c r="J258" s="1">
        <v>0</v>
      </c>
      <c r="K258" s="1">
        <v>0</v>
      </c>
      <c r="L258" s="1">
        <v>204049.17</v>
      </c>
      <c r="M258" s="1">
        <v>23</v>
      </c>
      <c r="N258" s="1">
        <v>0</v>
      </c>
      <c r="O258" s="1">
        <v>0</v>
      </c>
      <c r="P258" s="1">
        <v>0</v>
      </c>
      <c r="Q258" s="1">
        <v>0</v>
      </c>
      <c r="R258" s="1">
        <v>11029.0280459981</v>
      </c>
      <c r="S258" s="1">
        <v>379232.68264504202</v>
      </c>
      <c r="T258" s="61">
        <f>IF(E258="East", IF(C258="Central",('Connecting shares (%)'!$F$3/100*F258+'Connecting shares (%)'!$G$3/100*H258+'Connecting shares (%)'!$H$3/100*J258)/1000000,0),0)</f>
        <v>0</v>
      </c>
      <c r="U258" s="61">
        <f>IF(E258="East", IF(C258="Central",D258*'Connecting shares (%)'!$M$16*(F258+H258+J258)/(F258+H258+J258+L258+N258+P258),0),0)</f>
        <v>0</v>
      </c>
      <c r="V258" s="61">
        <f>IF(E258="East", IF(C258="Decentral",('Connecting shares (%)'!$F$7/100*F258+'Connecting shares (%)'!$G$7/100*H258+'Connecting shares (%)'!$H$7/100*J258)/1000000,0),0)</f>
        <v>2.1185103199999999</v>
      </c>
      <c r="W258" s="63">
        <f>IF(E258="East", IF(C258="Decentral",D258*'Connecting shares (%)'!$M$16*(F258+H258+J258)/(F258+H258+J258+L258+N258+P258),0),0)</f>
        <v>6.9183016006604543</v>
      </c>
      <c r="X258" s="61">
        <f>IF(E258="East", IF(C258="Central",('Connecting shares (%)'!$F$5/100*L258+'Connecting shares (%)'!$G$5/100*N258+'Connecting shares (%)'!$H$5/100*P258)/1000000,0),0)</f>
        <v>0</v>
      </c>
      <c r="Y258" s="63">
        <f>IF(E258="East", IF(C258="Central",D258*'Connecting shares (%)'!$M$16*(L258+N258+P258)/(F258+H258+J258+L258+N258+P258),0),0)</f>
        <v>0</v>
      </c>
      <c r="Z258" s="1">
        <f>IF(E258="East", IF(C258="Decentral",('Connecting shares (%)'!$F$9/100*L258+'Connecting shares (%)'!$G$9/100*N258+'Connecting shares (%)'!$H$9/100*P258)/1000000,0),0)</f>
        <v>0.20404917</v>
      </c>
      <c r="AA258" s="63">
        <f>IF(E258="East", IF(C258="Decentral",D258*'Connecting shares (%)'!$M$16*(L258+N258+P258)/(F258+H258+J258+L258+N258+P258),0),0)</f>
        <v>0.66635205224038618</v>
      </c>
      <c r="AB258" s="61">
        <f>IF(E258="West", IF(C258="Central",('Connecting shares (%)'!$F$11/100*F258+'Connecting shares (%)'!$G$11/100*H258+'Connecting shares (%)'!$H$11/100*J258)/1000000,0),0)</f>
        <v>0</v>
      </c>
      <c r="AC258" s="64">
        <f>IF(E258="west", IF(C258="Central",D258*'Connecting shares (%)'!$M$16*(F258+H258+J258)/(F258+H258+J258+L258+N258+P258),0),0)</f>
        <v>0</v>
      </c>
      <c r="AD258" s="61">
        <f>IF(E258="West", IF(C258="Decentral",('Connecting shares (%)'!$F$15/100*F258+'Connecting shares (%)'!$G$15/100*H258+'Connecting shares (%)'!$H$15/100*J258)/1000000,0),0)</f>
        <v>0</v>
      </c>
      <c r="AE258" s="63">
        <f>IF(E258="west", IF(C258="Decentral",D258*'Connecting shares (%)'!$M$16*(F258+H258+J258)/(F258+H258+J258+L258+N258+P258),0),0)</f>
        <v>0</v>
      </c>
      <c r="AF258" s="61">
        <f>IF(E258="West", IF(C258="Central",('Connecting shares (%)'!$F$13/100*L258+'Connecting shares (%)'!$G$13/100*N258+'Connecting shares (%)'!$H$13/100*P258)/1000000,0),0)</f>
        <v>0</v>
      </c>
      <c r="AG258" s="63">
        <f>IF(E258="west", IF(C258="Central",D258*'Connecting shares (%)'!$M$16*(L258+N258+P258)/(F258+H258+J258+L258+N258+P258),0),0)</f>
        <v>0</v>
      </c>
      <c r="AH258" s="1">
        <f>IF(E258="West", IF(C258="Decentral",('Connecting shares (%)'!$F$17/100*L258+'Connecting shares (%)'!$G$17/100*N258+'Connecting shares (%)'!$H$17/100*P258)/1000000,0),0)</f>
        <v>0</v>
      </c>
      <c r="AI258" s="63">
        <f>IF(E258="west", IF(C258="Decentral",D258*'Connecting shares (%)'!$M$16*(L258+N258+P258)/(F258+H258+J258+L258+N258+P258),0),0)</f>
        <v>0</v>
      </c>
      <c r="AK258" s="1">
        <f t="shared" ref="AK258:AK321" si="32">T258+X258</f>
        <v>0</v>
      </c>
      <c r="AL258" s="1">
        <f t="shared" ref="AL258:AL321" si="33">U258+Y258</f>
        <v>0</v>
      </c>
      <c r="AM258" s="1">
        <f t="shared" ref="AM258:AM321" si="34">V258+Z258</f>
        <v>2.3225594899999997</v>
      </c>
      <c r="AN258" s="1">
        <f t="shared" ref="AN258:AN321" si="35">W258+AA258</f>
        <v>7.5846536529008404</v>
      </c>
      <c r="AO258" s="1">
        <f t="shared" ref="AO258:AO321" si="36">AF258+AB258</f>
        <v>0</v>
      </c>
      <c r="AP258" s="1">
        <f t="shared" ref="AP258:AP321" si="37">AG258+AC258</f>
        <v>0</v>
      </c>
      <c r="AQ258" s="1">
        <f t="shared" ref="AQ258:AQ321" si="38">AH258+AD258</f>
        <v>0</v>
      </c>
      <c r="AR258" s="1">
        <f t="shared" ref="AR258:AR321" si="39">AI258+AE258</f>
        <v>0</v>
      </c>
    </row>
    <row r="259" spans="1:44">
      <c r="A259" s="1">
        <v>258</v>
      </c>
      <c r="B259" s="1" t="s">
        <v>439</v>
      </c>
      <c r="C259" s="1" t="s">
        <v>21</v>
      </c>
      <c r="D259" s="1">
        <v>0.72178156212489197</v>
      </c>
      <c r="E259" s="1" t="s">
        <v>23</v>
      </c>
      <c r="F259" s="1">
        <v>269885.84999999998</v>
      </c>
      <c r="G259" s="1">
        <v>23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13646.972524156099</v>
      </c>
      <c r="S259" s="1">
        <v>721781.56212489097</v>
      </c>
      <c r="T259" s="61">
        <f>IF(E259="East", IF(C259="Central",('Connecting shares (%)'!$F$3/100*F259+'Connecting shares (%)'!$G$3/100*H259+'Connecting shares (%)'!$H$3/100*J259)/1000000,0),0)</f>
        <v>0</v>
      </c>
      <c r="U259" s="61">
        <f>IF(E259="East", IF(C259="Central",D259*'Connecting shares (%)'!$M$16*(F259+H259+J259)/(F259+H259+J259+L259+N259+P259),0),0)</f>
        <v>0</v>
      </c>
      <c r="V259" s="61">
        <f>IF(E259="East", IF(C259="Decentral",('Connecting shares (%)'!$F$7/100*F259+'Connecting shares (%)'!$G$7/100*H259+'Connecting shares (%)'!$H$7/100*J259)/1000000,0),0)</f>
        <v>0</v>
      </c>
      <c r="W259" s="63">
        <f>IF(E259="East", IF(C259="Decentral",D259*'Connecting shares (%)'!$M$16*(F259+H259+J259)/(F259+H259+J259+L259+N259+P259),0),0)</f>
        <v>0</v>
      </c>
      <c r="X259" s="61">
        <f>IF(E259="East", IF(C259="Central",('Connecting shares (%)'!$F$5/100*L259+'Connecting shares (%)'!$G$5/100*N259+'Connecting shares (%)'!$H$5/100*P259)/1000000,0),0)</f>
        <v>0</v>
      </c>
      <c r="Y259" s="63">
        <f>IF(E259="East", IF(C259="Central",D259*'Connecting shares (%)'!$M$16*(L259+N259+P259)/(F259+H259+J259+L259+N259+P259),0),0)</f>
        <v>0</v>
      </c>
      <c r="Z259" s="1">
        <f>IF(E259="East", IF(C259="Decentral",('Connecting shares (%)'!$F$9/100*L259+'Connecting shares (%)'!$G$9/100*N259+'Connecting shares (%)'!$H$9/100*P259)/1000000,0),0)</f>
        <v>0</v>
      </c>
      <c r="AA259" s="63">
        <f>IF(E259="East", IF(C259="Decentral",D259*'Connecting shares (%)'!$M$16*(L259+N259+P259)/(F259+H259+J259+L259+N259+P259),0),0)</f>
        <v>0</v>
      </c>
      <c r="AB259" s="61">
        <f>IF(E259="West", IF(C259="Central",('Connecting shares (%)'!$F$11/100*F259+'Connecting shares (%)'!$G$11/100*H259+'Connecting shares (%)'!$H$11/100*J259)/1000000,0),0)</f>
        <v>0</v>
      </c>
      <c r="AC259" s="64">
        <f>IF(E259="west", IF(C259="Central",D259*'Connecting shares (%)'!$M$16*(F259+H259+J259)/(F259+H259+J259+L259+N259+P259),0),0)</f>
        <v>0</v>
      </c>
      <c r="AD259" s="61">
        <f>IF(E259="West", IF(C259="Decentral",('Connecting shares (%)'!$F$15/100*F259+'Connecting shares (%)'!$G$15/100*H259+'Connecting shares (%)'!$H$15/100*J259)/1000000,0),0)</f>
        <v>0.26988584999999998</v>
      </c>
      <c r="AE259" s="63">
        <f>IF(E259="west", IF(C259="Decentral",D259*'Connecting shares (%)'!$M$16*(F259+H259+J259)/(F259+H259+J259+L259+N259+P259),0),0)</f>
        <v>14.435631242497839</v>
      </c>
      <c r="AF259" s="61">
        <f>IF(E259="West", IF(C259="Central",('Connecting shares (%)'!$F$13/100*L259+'Connecting shares (%)'!$G$13/100*N259+'Connecting shares (%)'!$H$13/100*P259)/1000000,0),0)</f>
        <v>0</v>
      </c>
      <c r="AG259" s="63">
        <f>IF(E259="west", IF(C259="Central",D259*'Connecting shares (%)'!$M$16*(L259+N259+P259)/(F259+H259+J259+L259+N259+P259),0),0)</f>
        <v>0</v>
      </c>
      <c r="AH259" s="1">
        <f>IF(E259="West", IF(C259="Decentral",('Connecting shares (%)'!$F$17/100*L259+'Connecting shares (%)'!$G$17/100*N259+'Connecting shares (%)'!$H$17/100*P259)/1000000,0),0)</f>
        <v>0</v>
      </c>
      <c r="AI259" s="63">
        <f>IF(E259="west", IF(C259="Decentral",D259*'Connecting shares (%)'!$M$16*(L259+N259+P259)/(F259+H259+J259+L259+N259+P259),0),0)</f>
        <v>0</v>
      </c>
      <c r="AK259" s="1">
        <f t="shared" si="32"/>
        <v>0</v>
      </c>
      <c r="AL259" s="1">
        <f t="shared" si="33"/>
        <v>0</v>
      </c>
      <c r="AM259" s="1">
        <f t="shared" si="34"/>
        <v>0</v>
      </c>
      <c r="AN259" s="1">
        <f t="shared" si="35"/>
        <v>0</v>
      </c>
      <c r="AO259" s="1">
        <f t="shared" si="36"/>
        <v>0</v>
      </c>
      <c r="AP259" s="1">
        <f t="shared" si="37"/>
        <v>0</v>
      </c>
      <c r="AQ259" s="1">
        <f t="shared" si="38"/>
        <v>0.26988584999999998</v>
      </c>
      <c r="AR259" s="1">
        <f t="shared" si="39"/>
        <v>14.435631242497839</v>
      </c>
    </row>
    <row r="260" spans="1:44">
      <c r="A260" s="1">
        <v>259</v>
      </c>
      <c r="B260" s="1" t="s">
        <v>380</v>
      </c>
      <c r="C260" s="1" t="s">
        <v>21</v>
      </c>
      <c r="D260" s="1">
        <v>0.34789601020647698</v>
      </c>
      <c r="E260" s="1" t="s">
        <v>23</v>
      </c>
      <c r="F260" s="1">
        <v>754392.21999999904</v>
      </c>
      <c r="G260" s="1">
        <v>46</v>
      </c>
      <c r="H260" s="1">
        <v>0</v>
      </c>
      <c r="I260" s="1">
        <v>0</v>
      </c>
      <c r="J260" s="1">
        <v>0</v>
      </c>
      <c r="K260" s="1">
        <v>0</v>
      </c>
      <c r="L260" s="1">
        <v>90696.429999999906</v>
      </c>
      <c r="M260" s="1">
        <v>17</v>
      </c>
      <c r="N260" s="1">
        <v>0</v>
      </c>
      <c r="O260" s="1">
        <v>0</v>
      </c>
      <c r="P260" s="1">
        <v>0</v>
      </c>
      <c r="Q260" s="1">
        <v>0</v>
      </c>
      <c r="R260" s="1">
        <v>13390.0226503658</v>
      </c>
      <c r="S260" s="1">
        <v>347896.01020647702</v>
      </c>
      <c r="T260" s="61">
        <f>IF(E260="East", IF(C260="Central",('Connecting shares (%)'!$F$3/100*F260+'Connecting shares (%)'!$G$3/100*H260+'Connecting shares (%)'!$H$3/100*J260)/1000000,0),0)</f>
        <v>0</v>
      </c>
      <c r="U260" s="61">
        <f>IF(E260="East", IF(C260="Central",D260*'Connecting shares (%)'!$M$16*(F260+H260+J260)/(F260+H260+J260+L260+N260+P260),0),0)</f>
        <v>0</v>
      </c>
      <c r="V260" s="61">
        <f>IF(E260="East", IF(C260="Decentral",('Connecting shares (%)'!$F$7/100*F260+'Connecting shares (%)'!$G$7/100*H260+'Connecting shares (%)'!$H$7/100*J260)/1000000,0),0)</f>
        <v>0</v>
      </c>
      <c r="W260" s="63">
        <f>IF(E260="East", IF(C260="Decentral",D260*'Connecting shares (%)'!$M$16*(F260+H260+J260)/(F260+H260+J260+L260+N260+P260),0),0)</f>
        <v>0</v>
      </c>
      <c r="X260" s="61">
        <f>IF(E260="East", IF(C260="Central",('Connecting shares (%)'!$F$5/100*L260+'Connecting shares (%)'!$G$5/100*N260+'Connecting shares (%)'!$H$5/100*P260)/1000000,0),0)</f>
        <v>0</v>
      </c>
      <c r="Y260" s="63">
        <f>IF(E260="East", IF(C260="Central",D260*'Connecting shares (%)'!$M$16*(L260+N260+P260)/(F260+H260+J260+L260+N260+P260),0),0)</f>
        <v>0</v>
      </c>
      <c r="Z260" s="1">
        <f>IF(E260="East", IF(C260="Decentral",('Connecting shares (%)'!$F$9/100*L260+'Connecting shares (%)'!$G$9/100*N260+'Connecting shares (%)'!$H$9/100*P260)/1000000,0),0)</f>
        <v>0</v>
      </c>
      <c r="AA260" s="63">
        <f>IF(E260="East", IF(C260="Decentral",D260*'Connecting shares (%)'!$M$16*(L260+N260+P260)/(F260+H260+J260+L260+N260+P260),0),0)</f>
        <v>0</v>
      </c>
      <c r="AB260" s="61">
        <f>IF(E260="West", IF(C260="Central",('Connecting shares (%)'!$F$11/100*F260+'Connecting shares (%)'!$G$11/100*H260+'Connecting shares (%)'!$H$11/100*J260)/1000000,0),0)</f>
        <v>0</v>
      </c>
      <c r="AC260" s="64">
        <f>IF(E260="west", IF(C260="Central",D260*'Connecting shares (%)'!$M$16*(F260+H260+J260)/(F260+H260+J260+L260+N260+P260),0),0)</f>
        <v>0</v>
      </c>
      <c r="AD260" s="61">
        <f>IF(E260="West", IF(C260="Decentral",('Connecting shares (%)'!$F$15/100*F260+'Connecting shares (%)'!$G$15/100*H260+'Connecting shares (%)'!$H$15/100*J260)/1000000,0),0)</f>
        <v>0.75439221999999906</v>
      </c>
      <c r="AE260" s="63">
        <f>IF(E260="west", IF(C260="Decentral",D260*'Connecting shares (%)'!$M$16*(F260+H260+J260)/(F260+H260+J260+L260+N260+P260),0),0)</f>
        <v>6.2111837253714572</v>
      </c>
      <c r="AF260" s="61">
        <f>IF(E260="West", IF(C260="Central",('Connecting shares (%)'!$F$13/100*L260+'Connecting shares (%)'!$G$13/100*N260+'Connecting shares (%)'!$H$13/100*P260)/1000000,0),0)</f>
        <v>0</v>
      </c>
      <c r="AG260" s="63">
        <f>IF(E260="west", IF(C260="Central",D260*'Connecting shares (%)'!$M$16*(L260+N260+P260)/(F260+H260+J260+L260+N260+P260),0),0)</f>
        <v>0</v>
      </c>
      <c r="AH260" s="1">
        <f>IF(E260="West", IF(C260="Decentral",('Connecting shares (%)'!$F$17/100*L260+'Connecting shares (%)'!$G$17/100*N260+'Connecting shares (%)'!$H$17/100*P260)/1000000,0),0)</f>
        <v>9.0696429999999911E-2</v>
      </c>
      <c r="AI260" s="63">
        <f>IF(E260="west", IF(C260="Decentral",D260*'Connecting shares (%)'!$M$16*(L260+N260+P260)/(F260+H260+J260+L260+N260+P260),0),0)</f>
        <v>0.74673647875808125</v>
      </c>
      <c r="AK260" s="1">
        <f t="shared" si="32"/>
        <v>0</v>
      </c>
      <c r="AL260" s="1">
        <f t="shared" si="33"/>
        <v>0</v>
      </c>
      <c r="AM260" s="1">
        <f t="shared" si="34"/>
        <v>0</v>
      </c>
      <c r="AN260" s="1">
        <f t="shared" si="35"/>
        <v>0</v>
      </c>
      <c r="AO260" s="1">
        <f t="shared" si="36"/>
        <v>0</v>
      </c>
      <c r="AP260" s="1">
        <f t="shared" si="37"/>
        <v>0</v>
      </c>
      <c r="AQ260" s="1">
        <f t="shared" si="38"/>
        <v>0.845088649999999</v>
      </c>
      <c r="AR260" s="1">
        <f t="shared" si="39"/>
        <v>6.9579202041295387</v>
      </c>
    </row>
    <row r="261" spans="1:44">
      <c r="A261" s="1">
        <v>260</v>
      </c>
      <c r="B261" s="1" t="s">
        <v>291</v>
      </c>
      <c r="C261" s="1" t="s">
        <v>21</v>
      </c>
      <c r="D261" s="1">
        <v>0.57472645907700604</v>
      </c>
      <c r="E261" s="1" t="s">
        <v>23</v>
      </c>
      <c r="F261" s="1">
        <v>345256.049999999</v>
      </c>
      <c r="G261" s="1">
        <v>14</v>
      </c>
      <c r="H261" s="1">
        <v>0</v>
      </c>
      <c r="I261" s="1">
        <v>0</v>
      </c>
      <c r="J261" s="1">
        <v>0</v>
      </c>
      <c r="K261" s="1">
        <v>0</v>
      </c>
      <c r="L261" s="1">
        <v>79730.219999999899</v>
      </c>
      <c r="M261" s="1">
        <v>45</v>
      </c>
      <c r="N261" s="1">
        <v>0</v>
      </c>
      <c r="O261" s="1">
        <v>0</v>
      </c>
      <c r="P261" s="1">
        <v>0</v>
      </c>
      <c r="Q261" s="1">
        <v>0</v>
      </c>
      <c r="R261" s="1">
        <v>14335.0988102765</v>
      </c>
      <c r="S261" s="1">
        <v>574726.45907700504</v>
      </c>
      <c r="T261" s="61">
        <f>IF(E261="East", IF(C261="Central",('Connecting shares (%)'!$F$3/100*F261+'Connecting shares (%)'!$G$3/100*H261+'Connecting shares (%)'!$H$3/100*J261)/1000000,0),0)</f>
        <v>0</v>
      </c>
      <c r="U261" s="61">
        <f>IF(E261="East", IF(C261="Central",D261*'Connecting shares (%)'!$M$16*(F261+H261+J261)/(F261+H261+J261+L261+N261+P261),0),0)</f>
        <v>0</v>
      </c>
      <c r="V261" s="61">
        <f>IF(E261="East", IF(C261="Decentral",('Connecting shares (%)'!$F$7/100*F261+'Connecting shares (%)'!$G$7/100*H261+'Connecting shares (%)'!$H$7/100*J261)/1000000,0),0)</f>
        <v>0</v>
      </c>
      <c r="W261" s="63">
        <f>IF(E261="East", IF(C261="Decentral",D261*'Connecting shares (%)'!$M$16*(F261+H261+J261)/(F261+H261+J261+L261+N261+P261),0),0)</f>
        <v>0</v>
      </c>
      <c r="X261" s="61">
        <f>IF(E261="East", IF(C261="Central",('Connecting shares (%)'!$F$5/100*L261+'Connecting shares (%)'!$G$5/100*N261+'Connecting shares (%)'!$H$5/100*P261)/1000000,0),0)</f>
        <v>0</v>
      </c>
      <c r="Y261" s="63">
        <f>IF(E261="East", IF(C261="Central",D261*'Connecting shares (%)'!$M$16*(L261+N261+P261)/(F261+H261+J261+L261+N261+P261),0),0)</f>
        <v>0</v>
      </c>
      <c r="Z261" s="1">
        <f>IF(E261="East", IF(C261="Decentral",('Connecting shares (%)'!$F$9/100*L261+'Connecting shares (%)'!$G$9/100*N261+'Connecting shares (%)'!$H$9/100*P261)/1000000,0),0)</f>
        <v>0</v>
      </c>
      <c r="AA261" s="63">
        <f>IF(E261="East", IF(C261="Decentral",D261*'Connecting shares (%)'!$M$16*(L261+N261+P261)/(F261+H261+J261+L261+N261+P261),0),0)</f>
        <v>0</v>
      </c>
      <c r="AB261" s="61">
        <f>IF(E261="West", IF(C261="Central",('Connecting shares (%)'!$F$11/100*F261+'Connecting shares (%)'!$G$11/100*H261+'Connecting shares (%)'!$H$11/100*J261)/1000000,0),0)</f>
        <v>0</v>
      </c>
      <c r="AC261" s="64">
        <f>IF(E261="west", IF(C261="Central",D261*'Connecting shares (%)'!$M$16*(F261+H261+J261)/(F261+H261+J261+L261+N261+P261),0),0)</f>
        <v>0</v>
      </c>
      <c r="AD261" s="61">
        <f>IF(E261="West", IF(C261="Decentral",('Connecting shares (%)'!$F$15/100*F261+'Connecting shares (%)'!$G$15/100*H261+'Connecting shares (%)'!$H$15/100*J261)/1000000,0),0)</f>
        <v>0.34525604999999898</v>
      </c>
      <c r="AE261" s="63">
        <f>IF(E261="west", IF(C261="Decentral",D261*'Connecting shares (%)'!$M$16*(F261+H261+J261)/(F261+H261+J261+L261+N261+P261),0),0)</f>
        <v>9.3380798909768856</v>
      </c>
      <c r="AF261" s="61">
        <f>IF(E261="West", IF(C261="Central",('Connecting shares (%)'!$F$13/100*L261+'Connecting shares (%)'!$G$13/100*N261+'Connecting shares (%)'!$H$13/100*P261)/1000000,0),0)</f>
        <v>0</v>
      </c>
      <c r="AG261" s="63">
        <f>IF(E261="west", IF(C261="Central",D261*'Connecting shares (%)'!$M$16*(L261+N261+P261)/(F261+H261+J261+L261+N261+P261),0),0)</f>
        <v>0</v>
      </c>
      <c r="AH261" s="1">
        <f>IF(E261="West", IF(C261="Decentral",('Connecting shares (%)'!$F$17/100*L261+'Connecting shares (%)'!$G$17/100*N261+'Connecting shares (%)'!$H$17/100*P261)/1000000,0),0)</f>
        <v>7.9730219999999893E-2</v>
      </c>
      <c r="AI261" s="63">
        <f>IF(E261="west", IF(C261="Decentral",D261*'Connecting shares (%)'!$M$16*(L261+N261+P261)/(F261+H261+J261+L261+N261+P261),0),0)</f>
        <v>2.1564492905632338</v>
      </c>
      <c r="AK261" s="1">
        <f t="shared" si="32"/>
        <v>0</v>
      </c>
      <c r="AL261" s="1">
        <f t="shared" si="33"/>
        <v>0</v>
      </c>
      <c r="AM261" s="1">
        <f t="shared" si="34"/>
        <v>0</v>
      </c>
      <c r="AN261" s="1">
        <f t="shared" si="35"/>
        <v>0</v>
      </c>
      <c r="AO261" s="1">
        <f t="shared" si="36"/>
        <v>0</v>
      </c>
      <c r="AP261" s="1">
        <f t="shared" si="37"/>
        <v>0</v>
      </c>
      <c r="AQ261" s="1">
        <f t="shared" si="38"/>
        <v>0.42498626999999889</v>
      </c>
      <c r="AR261" s="1">
        <f t="shared" si="39"/>
        <v>11.49452918154012</v>
      </c>
    </row>
    <row r="262" spans="1:44">
      <c r="A262" s="1">
        <v>261</v>
      </c>
      <c r="B262" s="1" t="s">
        <v>504</v>
      </c>
      <c r="C262" s="1" t="s">
        <v>21</v>
      </c>
      <c r="D262" s="1">
        <v>0.117755957027407</v>
      </c>
      <c r="E262" s="1" t="s">
        <v>23</v>
      </c>
      <c r="F262" s="1">
        <v>65592.699999999895</v>
      </c>
      <c r="G262" s="1">
        <v>3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6622.1824190678999</v>
      </c>
      <c r="S262" s="1">
        <v>117755.957027406</v>
      </c>
      <c r="T262" s="61">
        <f>IF(E262="East", IF(C262="Central",('Connecting shares (%)'!$F$3/100*F262+'Connecting shares (%)'!$G$3/100*H262+'Connecting shares (%)'!$H$3/100*J262)/1000000,0),0)</f>
        <v>0</v>
      </c>
      <c r="U262" s="61">
        <f>IF(E262="East", IF(C262="Central",D262*'Connecting shares (%)'!$M$16*(F262+H262+J262)/(F262+H262+J262+L262+N262+P262),0),0)</f>
        <v>0</v>
      </c>
      <c r="V262" s="61">
        <f>IF(E262="East", IF(C262="Decentral",('Connecting shares (%)'!$F$7/100*F262+'Connecting shares (%)'!$G$7/100*H262+'Connecting shares (%)'!$H$7/100*J262)/1000000,0),0)</f>
        <v>0</v>
      </c>
      <c r="W262" s="63">
        <f>IF(E262="East", IF(C262="Decentral",D262*'Connecting shares (%)'!$M$16*(F262+H262+J262)/(F262+H262+J262+L262+N262+P262),0),0)</f>
        <v>0</v>
      </c>
      <c r="X262" s="61">
        <f>IF(E262="East", IF(C262="Central",('Connecting shares (%)'!$F$5/100*L262+'Connecting shares (%)'!$G$5/100*N262+'Connecting shares (%)'!$H$5/100*P262)/1000000,0),0)</f>
        <v>0</v>
      </c>
      <c r="Y262" s="63">
        <f>IF(E262="East", IF(C262="Central",D262*'Connecting shares (%)'!$M$16*(L262+N262+P262)/(F262+H262+J262+L262+N262+P262),0),0)</f>
        <v>0</v>
      </c>
      <c r="Z262" s="1">
        <f>IF(E262="East", IF(C262="Decentral",('Connecting shares (%)'!$F$9/100*L262+'Connecting shares (%)'!$G$9/100*N262+'Connecting shares (%)'!$H$9/100*P262)/1000000,0),0)</f>
        <v>0</v>
      </c>
      <c r="AA262" s="63">
        <f>IF(E262="East", IF(C262="Decentral",D262*'Connecting shares (%)'!$M$16*(L262+N262+P262)/(F262+H262+J262+L262+N262+P262),0),0)</f>
        <v>0</v>
      </c>
      <c r="AB262" s="61">
        <f>IF(E262="West", IF(C262="Central",('Connecting shares (%)'!$F$11/100*F262+'Connecting shares (%)'!$G$11/100*H262+'Connecting shares (%)'!$H$11/100*J262)/1000000,0),0)</f>
        <v>0</v>
      </c>
      <c r="AC262" s="64">
        <f>IF(E262="west", IF(C262="Central",D262*'Connecting shares (%)'!$M$16*(F262+H262+J262)/(F262+H262+J262+L262+N262+P262),0),0)</f>
        <v>0</v>
      </c>
      <c r="AD262" s="61">
        <f>IF(E262="West", IF(C262="Decentral",('Connecting shares (%)'!$F$15/100*F262+'Connecting shares (%)'!$G$15/100*H262+'Connecting shares (%)'!$H$15/100*J262)/1000000,0),0)</f>
        <v>6.5592699999999893E-2</v>
      </c>
      <c r="AE262" s="63">
        <f>IF(E262="west", IF(C262="Decentral",D262*'Connecting shares (%)'!$M$16*(F262+H262+J262)/(F262+H262+J262+L262+N262+P262),0),0)</f>
        <v>2.35511914054814</v>
      </c>
      <c r="AF262" s="61">
        <f>IF(E262="West", IF(C262="Central",('Connecting shares (%)'!$F$13/100*L262+'Connecting shares (%)'!$G$13/100*N262+'Connecting shares (%)'!$H$13/100*P262)/1000000,0),0)</f>
        <v>0</v>
      </c>
      <c r="AG262" s="63">
        <f>IF(E262="west", IF(C262="Central",D262*'Connecting shares (%)'!$M$16*(L262+N262+P262)/(F262+H262+J262+L262+N262+P262),0),0)</f>
        <v>0</v>
      </c>
      <c r="AH262" s="1">
        <f>IF(E262="West", IF(C262="Decentral",('Connecting shares (%)'!$F$17/100*L262+'Connecting shares (%)'!$G$17/100*N262+'Connecting shares (%)'!$H$17/100*P262)/1000000,0),0)</f>
        <v>0</v>
      </c>
      <c r="AI262" s="63">
        <f>IF(E262="west", IF(C262="Decentral",D262*'Connecting shares (%)'!$M$16*(L262+N262+P262)/(F262+H262+J262+L262+N262+P262),0),0)</f>
        <v>0</v>
      </c>
      <c r="AK262" s="1">
        <f t="shared" si="32"/>
        <v>0</v>
      </c>
      <c r="AL262" s="1">
        <f t="shared" si="33"/>
        <v>0</v>
      </c>
      <c r="AM262" s="1">
        <f t="shared" si="34"/>
        <v>0</v>
      </c>
      <c r="AN262" s="1">
        <f t="shared" si="35"/>
        <v>0</v>
      </c>
      <c r="AO262" s="1">
        <f t="shared" si="36"/>
        <v>0</v>
      </c>
      <c r="AP262" s="1">
        <f t="shared" si="37"/>
        <v>0</v>
      </c>
      <c r="AQ262" s="1">
        <f t="shared" si="38"/>
        <v>6.5592699999999893E-2</v>
      </c>
      <c r="AR262" s="1">
        <f t="shared" si="39"/>
        <v>2.35511914054814</v>
      </c>
    </row>
    <row r="263" spans="1:44">
      <c r="A263" s="1">
        <v>262</v>
      </c>
      <c r="B263" s="1" t="s">
        <v>478</v>
      </c>
      <c r="C263" s="1" t="s">
        <v>22</v>
      </c>
      <c r="D263" s="1">
        <v>0.45516827958497202</v>
      </c>
      <c r="E263" s="1" t="s">
        <v>23</v>
      </c>
      <c r="F263" s="1">
        <v>550859.78</v>
      </c>
      <c r="G263" s="1">
        <v>30</v>
      </c>
      <c r="H263" s="1">
        <v>0</v>
      </c>
      <c r="I263" s="1">
        <v>0</v>
      </c>
      <c r="J263" s="1">
        <v>0</v>
      </c>
      <c r="K263" s="1">
        <v>0</v>
      </c>
      <c r="L263" s="1">
        <v>13676.799999999899</v>
      </c>
      <c r="M263" s="1">
        <v>1</v>
      </c>
      <c r="N263" s="1">
        <v>0</v>
      </c>
      <c r="O263" s="1">
        <v>0</v>
      </c>
      <c r="P263" s="1">
        <v>0</v>
      </c>
      <c r="Q263" s="1">
        <v>0</v>
      </c>
      <c r="R263" s="1">
        <v>13238.838463627701</v>
      </c>
      <c r="S263" s="1">
        <v>455168.27958497201</v>
      </c>
      <c r="T263" s="61">
        <f>IF(E263="East", IF(C263="Central",('Connecting shares (%)'!$F$3/100*F263+'Connecting shares (%)'!$G$3/100*H263+'Connecting shares (%)'!$H$3/100*J263)/1000000,0),0)</f>
        <v>0</v>
      </c>
      <c r="U263" s="61">
        <f>IF(E263="East", IF(C263="Central",D263*'Connecting shares (%)'!$M$16*(F263+H263+J263)/(F263+H263+J263+L263+N263+P263),0),0)</f>
        <v>0</v>
      </c>
      <c r="V263" s="61">
        <f>IF(E263="East", IF(C263="Decentral",('Connecting shares (%)'!$F$7/100*F263+'Connecting shares (%)'!$G$7/100*H263+'Connecting shares (%)'!$H$7/100*J263)/1000000,0),0)</f>
        <v>0</v>
      </c>
      <c r="W263" s="63">
        <f>IF(E263="East", IF(C263="Decentral",D263*'Connecting shares (%)'!$M$16*(F263+H263+J263)/(F263+H263+J263+L263+N263+P263),0),0)</f>
        <v>0</v>
      </c>
      <c r="X263" s="61">
        <f>IF(E263="East", IF(C263="Central",('Connecting shares (%)'!$F$5/100*L263+'Connecting shares (%)'!$G$5/100*N263+'Connecting shares (%)'!$H$5/100*P263)/1000000,0),0)</f>
        <v>0</v>
      </c>
      <c r="Y263" s="63">
        <f>IF(E263="East", IF(C263="Central",D263*'Connecting shares (%)'!$M$16*(L263+N263+P263)/(F263+H263+J263+L263+N263+P263),0),0)</f>
        <v>0</v>
      </c>
      <c r="Z263" s="1">
        <f>IF(E263="East", IF(C263="Decentral",('Connecting shares (%)'!$F$9/100*L263+'Connecting shares (%)'!$G$9/100*N263+'Connecting shares (%)'!$H$9/100*P263)/1000000,0),0)</f>
        <v>0</v>
      </c>
      <c r="AA263" s="63">
        <f>IF(E263="East", IF(C263="Decentral",D263*'Connecting shares (%)'!$M$16*(L263+N263+P263)/(F263+H263+J263+L263+N263+P263),0),0)</f>
        <v>0</v>
      </c>
      <c r="AB263" s="61">
        <f>IF(E263="West", IF(C263="Central",('Connecting shares (%)'!$F$11/100*F263+'Connecting shares (%)'!$G$11/100*H263+'Connecting shares (%)'!$H$11/100*J263)/1000000,0),0)</f>
        <v>0.55085978000000002</v>
      </c>
      <c r="AC263" s="64">
        <f>IF(E263="west", IF(C263="Central",D263*'Connecting shares (%)'!$M$16*(F263+H263+J263)/(F263+H263+J263+L263+N263+P263),0),0)</f>
        <v>8.8828220256393724</v>
      </c>
      <c r="AD263" s="61">
        <f>IF(E263="West", IF(C263="Decentral",('Connecting shares (%)'!$F$15/100*F263+'Connecting shares (%)'!$G$15/100*H263+'Connecting shares (%)'!$H$15/100*J263)/1000000,0),0)</f>
        <v>0</v>
      </c>
      <c r="AE263" s="63">
        <f>IF(E263="west", IF(C263="Decentral",D263*'Connecting shares (%)'!$M$16*(F263+H263+J263)/(F263+H263+J263+L263+N263+P263),0),0)</f>
        <v>0</v>
      </c>
      <c r="AF263" s="61">
        <f>IF(E263="West", IF(C263="Central",('Connecting shares (%)'!$F$13/100*L263+'Connecting shares (%)'!$G$13/100*N263+'Connecting shares (%)'!$H$13/100*P263)/1000000,0),0)</f>
        <v>1.3676799999999899E-2</v>
      </c>
      <c r="AG263" s="63">
        <f>IF(E263="west", IF(C263="Central",D263*'Connecting shares (%)'!$M$16*(L263+N263+P263)/(F263+H263+J263+L263+N263+P263),0),0)</f>
        <v>0.22054356606006645</v>
      </c>
      <c r="AH263" s="1">
        <f>IF(E263="West", IF(C263="Decentral",('Connecting shares (%)'!$F$17/100*L263+'Connecting shares (%)'!$G$17/100*N263+'Connecting shares (%)'!$H$17/100*P263)/1000000,0),0)</f>
        <v>0</v>
      </c>
      <c r="AI263" s="63">
        <f>IF(E263="west", IF(C263="Decentral",D263*'Connecting shares (%)'!$M$16*(L263+N263+P263)/(F263+H263+J263+L263+N263+P263),0),0)</f>
        <v>0</v>
      </c>
      <c r="AK263" s="1">
        <f t="shared" si="32"/>
        <v>0</v>
      </c>
      <c r="AL263" s="1">
        <f t="shared" si="33"/>
        <v>0</v>
      </c>
      <c r="AM263" s="1">
        <f t="shared" si="34"/>
        <v>0</v>
      </c>
      <c r="AN263" s="1">
        <f t="shared" si="35"/>
        <v>0</v>
      </c>
      <c r="AO263" s="1">
        <f t="shared" si="36"/>
        <v>0.56453657999999995</v>
      </c>
      <c r="AP263" s="1">
        <f t="shared" si="37"/>
        <v>9.103365591699438</v>
      </c>
      <c r="AQ263" s="1">
        <f t="shared" si="38"/>
        <v>0</v>
      </c>
      <c r="AR263" s="1">
        <f t="shared" si="39"/>
        <v>0</v>
      </c>
    </row>
    <row r="264" spans="1:44">
      <c r="A264" s="1">
        <v>263</v>
      </c>
      <c r="B264" s="1" t="s">
        <v>489</v>
      </c>
      <c r="C264" s="1" t="s">
        <v>22</v>
      </c>
      <c r="D264" s="1">
        <v>0.115709013614109</v>
      </c>
      <c r="E264" s="1" t="s">
        <v>23</v>
      </c>
      <c r="F264" s="1">
        <v>84688.899999999907</v>
      </c>
      <c r="G264" s="1">
        <v>4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5810.4803065865799</v>
      </c>
      <c r="S264" s="1">
        <v>115709.013614109</v>
      </c>
      <c r="T264" s="61">
        <f>IF(E264="East", IF(C264="Central",('Connecting shares (%)'!$F$3/100*F264+'Connecting shares (%)'!$G$3/100*H264+'Connecting shares (%)'!$H$3/100*J264)/1000000,0),0)</f>
        <v>0</v>
      </c>
      <c r="U264" s="61">
        <f>IF(E264="East", IF(C264="Central",D264*'Connecting shares (%)'!$M$16*(F264+H264+J264)/(F264+H264+J264+L264+N264+P264),0),0)</f>
        <v>0</v>
      </c>
      <c r="V264" s="61">
        <f>IF(E264="East", IF(C264="Decentral",('Connecting shares (%)'!$F$7/100*F264+'Connecting shares (%)'!$G$7/100*H264+'Connecting shares (%)'!$H$7/100*J264)/1000000,0),0)</f>
        <v>0</v>
      </c>
      <c r="W264" s="63">
        <f>IF(E264="East", IF(C264="Decentral",D264*'Connecting shares (%)'!$M$16*(F264+H264+J264)/(F264+H264+J264+L264+N264+P264),0),0)</f>
        <v>0</v>
      </c>
      <c r="X264" s="61">
        <f>IF(E264="East", IF(C264="Central",('Connecting shares (%)'!$F$5/100*L264+'Connecting shares (%)'!$G$5/100*N264+'Connecting shares (%)'!$H$5/100*P264)/1000000,0),0)</f>
        <v>0</v>
      </c>
      <c r="Y264" s="63">
        <f>IF(E264="East", IF(C264="Central",D264*'Connecting shares (%)'!$M$16*(L264+N264+P264)/(F264+H264+J264+L264+N264+P264),0),0)</f>
        <v>0</v>
      </c>
      <c r="Z264" s="1">
        <f>IF(E264="East", IF(C264="Decentral",('Connecting shares (%)'!$F$9/100*L264+'Connecting shares (%)'!$G$9/100*N264+'Connecting shares (%)'!$H$9/100*P264)/1000000,0),0)</f>
        <v>0</v>
      </c>
      <c r="AA264" s="63">
        <f>IF(E264="East", IF(C264="Decentral",D264*'Connecting shares (%)'!$M$16*(L264+N264+P264)/(F264+H264+J264+L264+N264+P264),0),0)</f>
        <v>0</v>
      </c>
      <c r="AB264" s="61">
        <f>IF(E264="West", IF(C264="Central",('Connecting shares (%)'!$F$11/100*F264+'Connecting shares (%)'!$G$11/100*H264+'Connecting shares (%)'!$H$11/100*J264)/1000000,0),0)</f>
        <v>8.46888999999999E-2</v>
      </c>
      <c r="AC264" s="64">
        <f>IF(E264="west", IF(C264="Central",D264*'Connecting shares (%)'!$M$16*(F264+H264+J264)/(F264+H264+J264+L264+N264+P264),0),0)</f>
        <v>2.3141802722821798</v>
      </c>
      <c r="AD264" s="61">
        <f>IF(E264="West", IF(C264="Decentral",('Connecting shares (%)'!$F$15/100*F264+'Connecting shares (%)'!$G$15/100*H264+'Connecting shares (%)'!$H$15/100*J264)/1000000,0),0)</f>
        <v>0</v>
      </c>
      <c r="AE264" s="63">
        <f>IF(E264="west", IF(C264="Decentral",D264*'Connecting shares (%)'!$M$16*(F264+H264+J264)/(F264+H264+J264+L264+N264+P264),0),0)</f>
        <v>0</v>
      </c>
      <c r="AF264" s="61">
        <f>IF(E264="West", IF(C264="Central",('Connecting shares (%)'!$F$13/100*L264+'Connecting shares (%)'!$G$13/100*N264+'Connecting shares (%)'!$H$13/100*P264)/1000000,0),0)</f>
        <v>0</v>
      </c>
      <c r="AG264" s="63">
        <f>IF(E264="west", IF(C264="Central",D264*'Connecting shares (%)'!$M$16*(L264+N264+P264)/(F264+H264+J264+L264+N264+P264),0),0)</f>
        <v>0</v>
      </c>
      <c r="AH264" s="1">
        <f>IF(E264="West", IF(C264="Decentral",('Connecting shares (%)'!$F$17/100*L264+'Connecting shares (%)'!$G$17/100*N264+'Connecting shares (%)'!$H$17/100*P264)/1000000,0),0)</f>
        <v>0</v>
      </c>
      <c r="AI264" s="63">
        <f>IF(E264="west", IF(C264="Decentral",D264*'Connecting shares (%)'!$M$16*(L264+N264+P264)/(F264+H264+J264+L264+N264+P264),0),0)</f>
        <v>0</v>
      </c>
      <c r="AK264" s="1">
        <f t="shared" si="32"/>
        <v>0</v>
      </c>
      <c r="AL264" s="1">
        <f t="shared" si="33"/>
        <v>0</v>
      </c>
      <c r="AM264" s="1">
        <f t="shared" si="34"/>
        <v>0</v>
      </c>
      <c r="AN264" s="1">
        <f t="shared" si="35"/>
        <v>0</v>
      </c>
      <c r="AO264" s="1">
        <f t="shared" si="36"/>
        <v>8.46888999999999E-2</v>
      </c>
      <c r="AP264" s="1">
        <f t="shared" si="37"/>
        <v>2.3141802722821798</v>
      </c>
      <c r="AQ264" s="1">
        <f t="shared" si="38"/>
        <v>0</v>
      </c>
      <c r="AR264" s="1">
        <f t="shared" si="39"/>
        <v>0</v>
      </c>
    </row>
    <row r="265" spans="1:44">
      <c r="A265" s="1">
        <v>264</v>
      </c>
      <c r="B265" s="1" t="s">
        <v>645</v>
      </c>
      <c r="C265" s="1" t="s">
        <v>21</v>
      </c>
      <c r="D265" s="1">
        <v>2.9216493288543099</v>
      </c>
      <c r="E265" s="1" t="s">
        <v>24</v>
      </c>
      <c r="F265" s="1">
        <v>36286450.2299999</v>
      </c>
      <c r="G265" s="1">
        <v>2004</v>
      </c>
      <c r="H265" s="1">
        <v>117421.67</v>
      </c>
      <c r="I265" s="1">
        <v>2</v>
      </c>
      <c r="J265" s="1">
        <v>0</v>
      </c>
      <c r="K265" s="1">
        <v>0</v>
      </c>
      <c r="L265" s="1">
        <v>3939168.0199999898</v>
      </c>
      <c r="M265" s="1">
        <v>359</v>
      </c>
      <c r="N265" s="1">
        <v>52467.65</v>
      </c>
      <c r="O265" s="1">
        <v>1</v>
      </c>
      <c r="P265" s="1">
        <v>543060.88</v>
      </c>
      <c r="Q265" s="1">
        <v>1</v>
      </c>
      <c r="R265" s="1">
        <v>16863.212992643199</v>
      </c>
      <c r="S265" s="1">
        <v>2921649.3288543099</v>
      </c>
      <c r="T265" s="61">
        <f>IF(E265="East", IF(C265="Central",('Connecting shares (%)'!$F$3/100*F265+'Connecting shares (%)'!$G$3/100*H265+'Connecting shares (%)'!$H$3/100*J265)/1000000,0),0)</f>
        <v>0</v>
      </c>
      <c r="U265" s="61">
        <f>IF(E265="East", IF(C265="Central",D265*'Connecting shares (%)'!$M$16*(F265+H265+J265)/(F265+H265+J265+L265+N265+P265),0),0)</f>
        <v>0</v>
      </c>
      <c r="V265" s="61">
        <f>IF(E265="East", IF(C265="Decentral",('Connecting shares (%)'!$F$7/100*F265+'Connecting shares (%)'!$G$7/100*H265+'Connecting shares (%)'!$H$7/100*J265)/1000000,0),0)</f>
        <v>36.403871899999899</v>
      </c>
      <c r="W265" s="63">
        <f>IF(E265="East", IF(C265="Decentral",D265*'Connecting shares (%)'!$M$16*(F265+H265+J265)/(F265+H265+J265+L265+N265+P265),0),0)</f>
        <v>51.960462679213819</v>
      </c>
      <c r="X265" s="61">
        <f>IF(E265="East", IF(C265="Central",('Connecting shares (%)'!$F$5/100*L265+'Connecting shares (%)'!$G$5/100*N265+'Connecting shares (%)'!$H$5/100*P265)/1000000,0),0)</f>
        <v>0</v>
      </c>
      <c r="Y265" s="63">
        <f>IF(E265="East", IF(C265="Central",D265*'Connecting shares (%)'!$M$16*(L265+N265+P265)/(F265+H265+J265+L265+N265+P265),0),0)</f>
        <v>0</v>
      </c>
      <c r="Z265" s="1">
        <f>IF(E265="East", IF(C265="Decentral",('Connecting shares (%)'!$F$9/100*L265+'Connecting shares (%)'!$G$9/100*N265+'Connecting shares (%)'!$H$9/100*P265)/1000000,0),0)</f>
        <v>4.5346965499999898</v>
      </c>
      <c r="AA265" s="63">
        <f>IF(E265="East", IF(C265="Decentral",D265*'Connecting shares (%)'!$M$16*(L265+N265+P265)/(F265+H265+J265+L265+N265+P265),0),0)</f>
        <v>6.4725238978723789</v>
      </c>
      <c r="AB265" s="61">
        <f>IF(E265="West", IF(C265="Central",('Connecting shares (%)'!$F$11/100*F265+'Connecting shares (%)'!$G$11/100*H265+'Connecting shares (%)'!$H$11/100*J265)/1000000,0),0)</f>
        <v>0</v>
      </c>
      <c r="AC265" s="64">
        <f>IF(E265="west", IF(C265="Central",D265*'Connecting shares (%)'!$M$16*(F265+H265+J265)/(F265+H265+J265+L265+N265+P265),0),0)</f>
        <v>0</v>
      </c>
      <c r="AD265" s="61">
        <f>IF(E265="West", IF(C265="Decentral",('Connecting shares (%)'!$F$15/100*F265+'Connecting shares (%)'!$G$15/100*H265+'Connecting shares (%)'!$H$15/100*J265)/1000000,0),0)</f>
        <v>0</v>
      </c>
      <c r="AE265" s="63">
        <f>IF(E265="west", IF(C265="Decentral",D265*'Connecting shares (%)'!$M$16*(F265+H265+J265)/(F265+H265+J265+L265+N265+P265),0),0)</f>
        <v>0</v>
      </c>
      <c r="AF265" s="61">
        <f>IF(E265="West", IF(C265="Central",('Connecting shares (%)'!$F$13/100*L265+'Connecting shares (%)'!$G$13/100*N265+'Connecting shares (%)'!$H$13/100*P265)/1000000,0),0)</f>
        <v>0</v>
      </c>
      <c r="AG265" s="63">
        <f>IF(E265="west", IF(C265="Central",D265*'Connecting shares (%)'!$M$16*(L265+N265+P265)/(F265+H265+J265+L265+N265+P265),0),0)</f>
        <v>0</v>
      </c>
      <c r="AH265" s="1">
        <f>IF(E265="West", IF(C265="Decentral",('Connecting shares (%)'!$F$17/100*L265+'Connecting shares (%)'!$G$17/100*N265+'Connecting shares (%)'!$H$17/100*P265)/1000000,0),0)</f>
        <v>0</v>
      </c>
      <c r="AI265" s="63">
        <f>IF(E265="west", IF(C265="Decentral",D265*'Connecting shares (%)'!$M$16*(L265+N265+P265)/(F265+H265+J265+L265+N265+P265),0),0)</f>
        <v>0</v>
      </c>
      <c r="AK265" s="1">
        <f t="shared" si="32"/>
        <v>0</v>
      </c>
      <c r="AL265" s="1">
        <f t="shared" si="33"/>
        <v>0</v>
      </c>
      <c r="AM265" s="1">
        <f t="shared" si="34"/>
        <v>40.938568449999892</v>
      </c>
      <c r="AN265" s="1">
        <f t="shared" si="35"/>
        <v>58.432986577086197</v>
      </c>
      <c r="AO265" s="1">
        <f t="shared" si="36"/>
        <v>0</v>
      </c>
      <c r="AP265" s="1">
        <f t="shared" si="37"/>
        <v>0</v>
      </c>
      <c r="AQ265" s="1">
        <f t="shared" si="38"/>
        <v>0</v>
      </c>
      <c r="AR265" s="1">
        <f t="shared" si="39"/>
        <v>0</v>
      </c>
    </row>
    <row r="266" spans="1:44">
      <c r="A266" s="1">
        <v>265</v>
      </c>
      <c r="B266" s="1" t="s">
        <v>142</v>
      </c>
      <c r="C266" s="1" t="s">
        <v>21</v>
      </c>
      <c r="D266" s="1">
        <v>1.8764276646245801</v>
      </c>
      <c r="E266" s="1" t="s">
        <v>24</v>
      </c>
      <c r="F266" s="1">
        <v>12300564.3999999</v>
      </c>
      <c r="G266" s="1">
        <v>894</v>
      </c>
      <c r="H266" s="1">
        <v>51838.87</v>
      </c>
      <c r="I266" s="1">
        <v>1</v>
      </c>
      <c r="J266" s="1">
        <v>0</v>
      </c>
      <c r="K266" s="1">
        <v>0</v>
      </c>
      <c r="L266" s="1">
        <v>1197399.2</v>
      </c>
      <c r="M266" s="1">
        <v>129</v>
      </c>
      <c r="N266" s="1">
        <v>548198.46999999904</v>
      </c>
      <c r="O266" s="1">
        <v>7</v>
      </c>
      <c r="P266" s="1">
        <v>0</v>
      </c>
      <c r="Q266" s="1">
        <v>0</v>
      </c>
      <c r="R266" s="1">
        <v>20996.141462366599</v>
      </c>
      <c r="S266" s="1">
        <v>1876427.6646245799</v>
      </c>
      <c r="T266" s="61">
        <f>IF(E266="East", IF(C266="Central",('Connecting shares (%)'!$F$3/100*F266+'Connecting shares (%)'!$G$3/100*H266+'Connecting shares (%)'!$H$3/100*J266)/1000000,0),0)</f>
        <v>0</v>
      </c>
      <c r="U266" s="61">
        <f>IF(E266="East", IF(C266="Central",D266*'Connecting shares (%)'!$M$16*(F266+H266+J266)/(F266+H266+J266+L266+N266+P266),0),0)</f>
        <v>0</v>
      </c>
      <c r="V266" s="61">
        <f>IF(E266="East", IF(C266="Decentral",('Connecting shares (%)'!$F$7/100*F266+'Connecting shares (%)'!$G$7/100*H266+'Connecting shares (%)'!$H$7/100*J266)/1000000,0),0)</f>
        <v>12.352403269999899</v>
      </c>
      <c r="W266" s="63">
        <f>IF(E266="East", IF(C266="Decentral",D266*'Connecting shares (%)'!$M$16*(F266+H266+J266)/(F266+H266+J266+L266+N266+P266),0),0)</f>
        <v>32.88181256203989</v>
      </c>
      <c r="X266" s="61">
        <f>IF(E266="East", IF(C266="Central",('Connecting shares (%)'!$F$5/100*L266+'Connecting shares (%)'!$G$5/100*N266+'Connecting shares (%)'!$H$5/100*P266)/1000000,0),0)</f>
        <v>0</v>
      </c>
      <c r="Y266" s="63">
        <f>IF(E266="East", IF(C266="Central",D266*'Connecting shares (%)'!$M$16*(L266+N266+P266)/(F266+H266+J266+L266+N266+P266),0),0)</f>
        <v>0</v>
      </c>
      <c r="Z266" s="1">
        <f>IF(E266="East", IF(C266="Decentral",('Connecting shares (%)'!$F$9/100*L266+'Connecting shares (%)'!$G$9/100*N266+'Connecting shares (%)'!$H$9/100*P266)/1000000,0),0)</f>
        <v>1.7455976699999991</v>
      </c>
      <c r="AA266" s="63">
        <f>IF(E266="East", IF(C266="Decentral",D266*'Connecting shares (%)'!$M$16*(L266+N266+P266)/(F266+H266+J266+L266+N266+P266),0),0)</f>
        <v>4.6467407304517181</v>
      </c>
      <c r="AB266" s="61">
        <f>IF(E266="West", IF(C266="Central",('Connecting shares (%)'!$F$11/100*F266+'Connecting shares (%)'!$G$11/100*H266+'Connecting shares (%)'!$H$11/100*J266)/1000000,0),0)</f>
        <v>0</v>
      </c>
      <c r="AC266" s="64">
        <f>IF(E266="west", IF(C266="Central",D266*'Connecting shares (%)'!$M$16*(F266+H266+J266)/(F266+H266+J266+L266+N266+P266),0),0)</f>
        <v>0</v>
      </c>
      <c r="AD266" s="61">
        <f>IF(E266="West", IF(C266="Decentral",('Connecting shares (%)'!$F$15/100*F266+'Connecting shares (%)'!$G$15/100*H266+'Connecting shares (%)'!$H$15/100*J266)/1000000,0),0)</f>
        <v>0</v>
      </c>
      <c r="AE266" s="63">
        <f>IF(E266="west", IF(C266="Decentral",D266*'Connecting shares (%)'!$M$16*(F266+H266+J266)/(F266+H266+J266+L266+N266+P266),0),0)</f>
        <v>0</v>
      </c>
      <c r="AF266" s="61">
        <f>IF(E266="West", IF(C266="Central",('Connecting shares (%)'!$F$13/100*L266+'Connecting shares (%)'!$G$13/100*N266+'Connecting shares (%)'!$H$13/100*P266)/1000000,0),0)</f>
        <v>0</v>
      </c>
      <c r="AG266" s="63">
        <f>IF(E266="west", IF(C266="Central",D266*'Connecting shares (%)'!$M$16*(L266+N266+P266)/(F266+H266+J266+L266+N266+P266),0),0)</f>
        <v>0</v>
      </c>
      <c r="AH266" s="1">
        <f>IF(E266="West", IF(C266="Decentral",('Connecting shares (%)'!$F$17/100*L266+'Connecting shares (%)'!$G$17/100*N266+'Connecting shares (%)'!$H$17/100*P266)/1000000,0),0)</f>
        <v>0</v>
      </c>
      <c r="AI266" s="63">
        <f>IF(E266="west", IF(C266="Decentral",D266*'Connecting shares (%)'!$M$16*(L266+N266+P266)/(F266+H266+J266+L266+N266+P266),0),0)</f>
        <v>0</v>
      </c>
      <c r="AK266" s="1">
        <f t="shared" si="32"/>
        <v>0</v>
      </c>
      <c r="AL266" s="1">
        <f t="shared" si="33"/>
        <v>0</v>
      </c>
      <c r="AM266" s="1">
        <f t="shared" si="34"/>
        <v>14.098000939999897</v>
      </c>
      <c r="AN266" s="1">
        <f t="shared" si="35"/>
        <v>37.528553292491608</v>
      </c>
      <c r="AO266" s="1">
        <f t="shared" si="36"/>
        <v>0</v>
      </c>
      <c r="AP266" s="1">
        <f t="shared" si="37"/>
        <v>0</v>
      </c>
      <c r="AQ266" s="1">
        <f t="shared" si="38"/>
        <v>0</v>
      </c>
      <c r="AR266" s="1">
        <f t="shared" si="39"/>
        <v>0</v>
      </c>
    </row>
    <row r="267" spans="1:44">
      <c r="A267" s="1">
        <v>266</v>
      </c>
      <c r="B267" s="1" t="s">
        <v>883</v>
      </c>
      <c r="C267" s="1" t="s">
        <v>22</v>
      </c>
      <c r="D267" s="1">
        <v>4.2644906548488803</v>
      </c>
      <c r="E267" s="1" t="s">
        <v>24</v>
      </c>
      <c r="F267" s="1">
        <v>27935006.379999999</v>
      </c>
      <c r="G267" s="1">
        <v>1799</v>
      </c>
      <c r="H267" s="1">
        <v>57678.68</v>
      </c>
      <c r="I267" s="1">
        <v>1</v>
      </c>
      <c r="J267" s="1">
        <v>0</v>
      </c>
      <c r="K267" s="1">
        <v>0</v>
      </c>
      <c r="L267" s="1">
        <v>2326746.5899999901</v>
      </c>
      <c r="M267" s="1">
        <v>190</v>
      </c>
      <c r="N267" s="1">
        <v>8772887.8399999999</v>
      </c>
      <c r="O267" s="1">
        <v>63</v>
      </c>
      <c r="P267" s="1">
        <v>5795837.6600000001</v>
      </c>
      <c r="Q267" s="1">
        <v>14</v>
      </c>
      <c r="R267" s="1">
        <v>21141.4247090262</v>
      </c>
      <c r="S267" s="1">
        <v>4264490.6548488801</v>
      </c>
      <c r="T267" s="61">
        <f>IF(E267="East", IF(C267="Central",('Connecting shares (%)'!$F$3/100*F267+'Connecting shares (%)'!$G$3/100*H267+'Connecting shares (%)'!$H$3/100*J267)/1000000,0),0)</f>
        <v>27.992685059999999</v>
      </c>
      <c r="U267" s="61">
        <f>IF(E267="East", IF(C267="Central",D267*'Connecting shares (%)'!$M$16*(F267+H267+J267)/(F267+H267+J267+L267+N267+P267),0),0)</f>
        <v>53.187544965854272</v>
      </c>
      <c r="V267" s="61">
        <f>IF(E267="East", IF(C267="Decentral",('Connecting shares (%)'!$F$7/100*F267+'Connecting shares (%)'!$G$7/100*H267+'Connecting shares (%)'!$H$7/100*J267)/1000000,0),0)</f>
        <v>0</v>
      </c>
      <c r="W267" s="63">
        <f>IF(E267="East", IF(C267="Decentral",D267*'Connecting shares (%)'!$M$16*(F267+H267+J267)/(F267+H267+J267+L267+N267+P267),0),0)</f>
        <v>0</v>
      </c>
      <c r="X267" s="61">
        <f>IF(E267="East", IF(C267="Central",('Connecting shares (%)'!$F$5/100*L267+'Connecting shares (%)'!$G$5/100*N267+'Connecting shares (%)'!$H$5/100*P267)/1000000,0),0)</f>
        <v>16.895472089999988</v>
      </c>
      <c r="Y267" s="63">
        <f>IF(E267="East", IF(C267="Central",D267*'Connecting shares (%)'!$M$16*(L267+N267+P267)/(F267+H267+J267+L267+N267+P267),0),0)</f>
        <v>32.102268131123338</v>
      </c>
      <c r="Z267" s="1">
        <f>IF(E267="East", IF(C267="Decentral",('Connecting shares (%)'!$F$9/100*L267+'Connecting shares (%)'!$G$9/100*N267+'Connecting shares (%)'!$H$9/100*P267)/1000000,0),0)</f>
        <v>0</v>
      </c>
      <c r="AA267" s="63">
        <f>IF(E267="East", IF(C267="Decentral",D267*'Connecting shares (%)'!$M$16*(L267+N267+P267)/(F267+H267+J267+L267+N267+P267),0),0)</f>
        <v>0</v>
      </c>
      <c r="AB267" s="61">
        <f>IF(E267="West", IF(C267="Central",('Connecting shares (%)'!$F$11/100*F267+'Connecting shares (%)'!$G$11/100*H267+'Connecting shares (%)'!$H$11/100*J267)/1000000,0),0)</f>
        <v>0</v>
      </c>
      <c r="AC267" s="64">
        <f>IF(E267="west", IF(C267="Central",D267*'Connecting shares (%)'!$M$16*(F267+H267+J267)/(F267+H267+J267+L267+N267+P267),0),0)</f>
        <v>0</v>
      </c>
      <c r="AD267" s="61">
        <f>IF(E267="West", IF(C267="Decentral",('Connecting shares (%)'!$F$15/100*F267+'Connecting shares (%)'!$G$15/100*H267+'Connecting shares (%)'!$H$15/100*J267)/1000000,0),0)</f>
        <v>0</v>
      </c>
      <c r="AE267" s="63">
        <f>IF(E267="west", IF(C267="Decentral",D267*'Connecting shares (%)'!$M$16*(F267+H267+J267)/(F267+H267+J267+L267+N267+P267),0),0)</f>
        <v>0</v>
      </c>
      <c r="AF267" s="61">
        <f>IF(E267="West", IF(C267="Central",('Connecting shares (%)'!$F$13/100*L267+'Connecting shares (%)'!$G$13/100*N267+'Connecting shares (%)'!$H$13/100*P267)/1000000,0),0)</f>
        <v>0</v>
      </c>
      <c r="AG267" s="63">
        <f>IF(E267="west", IF(C267="Central",D267*'Connecting shares (%)'!$M$16*(L267+N267+P267)/(F267+H267+J267+L267+N267+P267),0),0)</f>
        <v>0</v>
      </c>
      <c r="AH267" s="1">
        <f>IF(E267="West", IF(C267="Decentral",('Connecting shares (%)'!$F$17/100*L267+'Connecting shares (%)'!$G$17/100*N267+'Connecting shares (%)'!$H$17/100*P267)/1000000,0),0)</f>
        <v>0</v>
      </c>
      <c r="AI267" s="63">
        <f>IF(E267="west", IF(C267="Decentral",D267*'Connecting shares (%)'!$M$16*(L267+N267+P267)/(F267+H267+J267+L267+N267+P267),0),0)</f>
        <v>0</v>
      </c>
      <c r="AK267" s="1">
        <f t="shared" si="32"/>
        <v>44.888157149999984</v>
      </c>
      <c r="AL267" s="1">
        <f t="shared" si="33"/>
        <v>85.28981309697761</v>
      </c>
      <c r="AM267" s="1">
        <f t="shared" si="34"/>
        <v>0</v>
      </c>
      <c r="AN267" s="1">
        <f t="shared" si="35"/>
        <v>0</v>
      </c>
      <c r="AO267" s="1">
        <f t="shared" si="36"/>
        <v>0</v>
      </c>
      <c r="AP267" s="1">
        <f t="shared" si="37"/>
        <v>0</v>
      </c>
      <c r="AQ267" s="1">
        <f t="shared" si="38"/>
        <v>0</v>
      </c>
      <c r="AR267" s="1">
        <f t="shared" si="39"/>
        <v>0</v>
      </c>
    </row>
    <row r="268" spans="1:44">
      <c r="A268" s="1">
        <v>267</v>
      </c>
      <c r="B268" s="1" t="s">
        <v>276</v>
      </c>
      <c r="C268" s="1" t="s">
        <v>21</v>
      </c>
      <c r="D268" s="1">
        <v>0.68002215836318702</v>
      </c>
      <c r="E268" s="1" t="s">
        <v>23</v>
      </c>
      <c r="F268" s="1">
        <v>579789.43000000005</v>
      </c>
      <c r="G268" s="1">
        <v>35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17719.258716390999</v>
      </c>
      <c r="S268" s="1">
        <v>680022.15836318699</v>
      </c>
      <c r="T268" s="61">
        <f>IF(E268="East", IF(C268="Central",('Connecting shares (%)'!$F$3/100*F268+'Connecting shares (%)'!$G$3/100*H268+'Connecting shares (%)'!$H$3/100*J268)/1000000,0),0)</f>
        <v>0</v>
      </c>
      <c r="U268" s="61">
        <f>IF(E268="East", IF(C268="Central",D268*'Connecting shares (%)'!$M$16*(F268+H268+J268)/(F268+H268+J268+L268+N268+P268),0),0)</f>
        <v>0</v>
      </c>
      <c r="V268" s="61">
        <f>IF(E268="East", IF(C268="Decentral",('Connecting shares (%)'!$F$7/100*F268+'Connecting shares (%)'!$G$7/100*H268+'Connecting shares (%)'!$H$7/100*J268)/1000000,0),0)</f>
        <v>0</v>
      </c>
      <c r="W268" s="63">
        <f>IF(E268="East", IF(C268="Decentral",D268*'Connecting shares (%)'!$M$16*(F268+H268+J268)/(F268+H268+J268+L268+N268+P268),0),0)</f>
        <v>0</v>
      </c>
      <c r="X268" s="61">
        <f>IF(E268="East", IF(C268="Central",('Connecting shares (%)'!$F$5/100*L268+'Connecting shares (%)'!$G$5/100*N268+'Connecting shares (%)'!$H$5/100*P268)/1000000,0),0)</f>
        <v>0</v>
      </c>
      <c r="Y268" s="63">
        <f>IF(E268="East", IF(C268="Central",D268*'Connecting shares (%)'!$M$16*(L268+N268+P268)/(F268+H268+J268+L268+N268+P268),0),0)</f>
        <v>0</v>
      </c>
      <c r="Z268" s="1">
        <f>IF(E268="East", IF(C268="Decentral",('Connecting shares (%)'!$F$9/100*L268+'Connecting shares (%)'!$G$9/100*N268+'Connecting shares (%)'!$H$9/100*P268)/1000000,0),0)</f>
        <v>0</v>
      </c>
      <c r="AA268" s="63">
        <f>IF(E268="East", IF(C268="Decentral",D268*'Connecting shares (%)'!$M$16*(L268+N268+P268)/(F268+H268+J268+L268+N268+P268),0),0)</f>
        <v>0</v>
      </c>
      <c r="AB268" s="61">
        <f>IF(E268="West", IF(C268="Central",('Connecting shares (%)'!$F$11/100*F268+'Connecting shares (%)'!$G$11/100*H268+'Connecting shares (%)'!$H$11/100*J268)/1000000,0),0)</f>
        <v>0</v>
      </c>
      <c r="AC268" s="64">
        <f>IF(E268="west", IF(C268="Central",D268*'Connecting shares (%)'!$M$16*(F268+H268+J268)/(F268+H268+J268+L268+N268+P268),0),0)</f>
        <v>0</v>
      </c>
      <c r="AD268" s="61">
        <f>IF(E268="West", IF(C268="Decentral",('Connecting shares (%)'!$F$15/100*F268+'Connecting shares (%)'!$G$15/100*H268+'Connecting shares (%)'!$H$15/100*J268)/1000000,0),0)</f>
        <v>0.57978943000000005</v>
      </c>
      <c r="AE268" s="63">
        <f>IF(E268="west", IF(C268="Decentral",D268*'Connecting shares (%)'!$M$16*(F268+H268+J268)/(F268+H268+J268+L268+N268+P268),0),0)</f>
        <v>13.600443167263741</v>
      </c>
      <c r="AF268" s="61">
        <f>IF(E268="West", IF(C268="Central",('Connecting shares (%)'!$F$13/100*L268+'Connecting shares (%)'!$G$13/100*N268+'Connecting shares (%)'!$H$13/100*P268)/1000000,0),0)</f>
        <v>0</v>
      </c>
      <c r="AG268" s="63">
        <f>IF(E268="west", IF(C268="Central",D268*'Connecting shares (%)'!$M$16*(L268+N268+P268)/(F268+H268+J268+L268+N268+P268),0),0)</f>
        <v>0</v>
      </c>
      <c r="AH268" s="1">
        <f>IF(E268="West", IF(C268="Decentral",('Connecting shares (%)'!$F$17/100*L268+'Connecting shares (%)'!$G$17/100*N268+'Connecting shares (%)'!$H$17/100*P268)/1000000,0),0)</f>
        <v>0</v>
      </c>
      <c r="AI268" s="63">
        <f>IF(E268="west", IF(C268="Decentral",D268*'Connecting shares (%)'!$M$16*(L268+N268+P268)/(F268+H268+J268+L268+N268+P268),0),0)</f>
        <v>0</v>
      </c>
      <c r="AK268" s="1">
        <f t="shared" si="32"/>
        <v>0</v>
      </c>
      <c r="AL268" s="1">
        <f t="shared" si="33"/>
        <v>0</v>
      </c>
      <c r="AM268" s="1">
        <f t="shared" si="34"/>
        <v>0</v>
      </c>
      <c r="AN268" s="1">
        <f t="shared" si="35"/>
        <v>0</v>
      </c>
      <c r="AO268" s="1">
        <f t="shared" si="36"/>
        <v>0</v>
      </c>
      <c r="AP268" s="1">
        <f t="shared" si="37"/>
        <v>0</v>
      </c>
      <c r="AQ268" s="1">
        <f t="shared" si="38"/>
        <v>0.57978943000000005</v>
      </c>
      <c r="AR268" s="1">
        <f t="shared" si="39"/>
        <v>13.600443167263741</v>
      </c>
    </row>
    <row r="269" spans="1:44">
      <c r="A269" s="1">
        <v>268</v>
      </c>
      <c r="B269" s="1" t="s">
        <v>499</v>
      </c>
      <c r="C269" s="1" t="s">
        <v>22</v>
      </c>
      <c r="D269" s="1">
        <v>1.0803506637109499</v>
      </c>
      <c r="E269" s="1" t="s">
        <v>23</v>
      </c>
      <c r="F269" s="1">
        <v>792827.83</v>
      </c>
      <c r="G269" s="1">
        <v>45</v>
      </c>
      <c r="H269" s="1">
        <v>0</v>
      </c>
      <c r="I269" s="1">
        <v>0</v>
      </c>
      <c r="J269" s="1">
        <v>0</v>
      </c>
      <c r="K269" s="1">
        <v>0</v>
      </c>
      <c r="L269" s="1">
        <v>55999.209999999897</v>
      </c>
      <c r="M269" s="1">
        <v>2</v>
      </c>
      <c r="N269" s="1">
        <v>0</v>
      </c>
      <c r="O269" s="1">
        <v>0</v>
      </c>
      <c r="P269" s="1">
        <v>0</v>
      </c>
      <c r="Q269" s="1">
        <v>0</v>
      </c>
      <c r="R269" s="1">
        <v>20659.885372090499</v>
      </c>
      <c r="S269" s="1">
        <v>1080350.6637109499</v>
      </c>
      <c r="T269" s="61">
        <f>IF(E269="East", IF(C269="Central",('Connecting shares (%)'!$F$3/100*F269+'Connecting shares (%)'!$G$3/100*H269+'Connecting shares (%)'!$H$3/100*J269)/1000000,0),0)</f>
        <v>0</v>
      </c>
      <c r="U269" s="61">
        <f>IF(E269="East", IF(C269="Central",D269*'Connecting shares (%)'!$M$16*(F269+H269+J269)/(F269+H269+J269+L269+N269+P269),0),0)</f>
        <v>0</v>
      </c>
      <c r="V269" s="61">
        <f>IF(E269="East", IF(C269="Decentral",('Connecting shares (%)'!$F$7/100*F269+'Connecting shares (%)'!$G$7/100*H269+'Connecting shares (%)'!$H$7/100*J269)/1000000,0),0)</f>
        <v>0</v>
      </c>
      <c r="W269" s="63">
        <f>IF(E269="East", IF(C269="Decentral",D269*'Connecting shares (%)'!$M$16*(F269+H269+J269)/(F269+H269+J269+L269+N269+P269),0),0)</f>
        <v>0</v>
      </c>
      <c r="X269" s="61">
        <f>IF(E269="East", IF(C269="Central",('Connecting shares (%)'!$F$5/100*L269+'Connecting shares (%)'!$G$5/100*N269+'Connecting shares (%)'!$H$5/100*P269)/1000000,0),0)</f>
        <v>0</v>
      </c>
      <c r="Y269" s="63">
        <f>IF(E269="East", IF(C269="Central",D269*'Connecting shares (%)'!$M$16*(L269+N269+P269)/(F269+H269+J269+L269+N269+P269),0),0)</f>
        <v>0</v>
      </c>
      <c r="Z269" s="1">
        <f>IF(E269="East", IF(C269="Decentral",('Connecting shares (%)'!$F$9/100*L269+'Connecting shares (%)'!$G$9/100*N269+'Connecting shares (%)'!$H$9/100*P269)/1000000,0),0)</f>
        <v>0</v>
      </c>
      <c r="AA269" s="63">
        <f>IF(E269="East", IF(C269="Decentral",D269*'Connecting shares (%)'!$M$16*(L269+N269+P269)/(F269+H269+J269+L269+N269+P269),0),0)</f>
        <v>0</v>
      </c>
      <c r="AB269" s="61">
        <f>IF(E269="West", IF(C269="Central",('Connecting shares (%)'!$F$11/100*F269+'Connecting shares (%)'!$G$11/100*H269+'Connecting shares (%)'!$H$11/100*J269)/1000000,0),0)</f>
        <v>0.79282783000000001</v>
      </c>
      <c r="AC269" s="64">
        <f>IF(E269="west", IF(C269="Central",D269*'Connecting shares (%)'!$M$16*(F269+H269+J269)/(F269+H269+J269+L269+N269+P269),0),0)</f>
        <v>20.181545402912999</v>
      </c>
      <c r="AD269" s="61">
        <f>IF(E269="West", IF(C269="Decentral",('Connecting shares (%)'!$F$15/100*F269+'Connecting shares (%)'!$G$15/100*H269+'Connecting shares (%)'!$H$15/100*J269)/1000000,0),0)</f>
        <v>0</v>
      </c>
      <c r="AE269" s="63">
        <f>IF(E269="west", IF(C269="Decentral",D269*'Connecting shares (%)'!$M$16*(F269+H269+J269)/(F269+H269+J269+L269+N269+P269),0),0)</f>
        <v>0</v>
      </c>
      <c r="AF269" s="61">
        <f>IF(E269="West", IF(C269="Central",('Connecting shares (%)'!$F$13/100*L269+'Connecting shares (%)'!$G$13/100*N269+'Connecting shares (%)'!$H$13/100*P269)/1000000,0),0)</f>
        <v>5.5999209999999897E-2</v>
      </c>
      <c r="AG269" s="63">
        <f>IF(E269="west", IF(C269="Central",D269*'Connecting shares (%)'!$M$16*(L269+N269+P269)/(F269+H269+J269+L269+N269+P269),0),0)</f>
        <v>1.4254678713060029</v>
      </c>
      <c r="AH269" s="1">
        <f>IF(E269="West", IF(C269="Decentral",('Connecting shares (%)'!$F$17/100*L269+'Connecting shares (%)'!$G$17/100*N269+'Connecting shares (%)'!$H$17/100*P269)/1000000,0),0)</f>
        <v>0</v>
      </c>
      <c r="AI269" s="63">
        <f>IF(E269="west", IF(C269="Decentral",D269*'Connecting shares (%)'!$M$16*(L269+N269+P269)/(F269+H269+J269+L269+N269+P269),0),0)</f>
        <v>0</v>
      </c>
      <c r="AK269" s="1">
        <f t="shared" si="32"/>
        <v>0</v>
      </c>
      <c r="AL269" s="1">
        <f t="shared" si="33"/>
        <v>0</v>
      </c>
      <c r="AM269" s="1">
        <f t="shared" si="34"/>
        <v>0</v>
      </c>
      <c r="AN269" s="1">
        <f t="shared" si="35"/>
        <v>0</v>
      </c>
      <c r="AO269" s="1">
        <f t="shared" si="36"/>
        <v>0.84882703999999987</v>
      </c>
      <c r="AP269" s="1">
        <f t="shared" si="37"/>
        <v>21.607013274219003</v>
      </c>
      <c r="AQ269" s="1">
        <f t="shared" si="38"/>
        <v>0</v>
      </c>
      <c r="AR269" s="1">
        <f t="shared" si="39"/>
        <v>0</v>
      </c>
    </row>
    <row r="270" spans="1:44">
      <c r="A270" s="1">
        <v>269</v>
      </c>
      <c r="B270" s="1" t="s">
        <v>101</v>
      </c>
      <c r="C270" s="1" t="s">
        <v>21</v>
      </c>
      <c r="D270" s="1">
        <v>1.1991094451370801</v>
      </c>
      <c r="E270" s="1" t="s">
        <v>24</v>
      </c>
      <c r="F270" s="1">
        <v>1918079.6899999899</v>
      </c>
      <c r="G270" s="1">
        <v>133</v>
      </c>
      <c r="H270" s="1">
        <v>71821.490000000005</v>
      </c>
      <c r="I270" s="1">
        <v>1</v>
      </c>
      <c r="J270" s="1">
        <v>0</v>
      </c>
      <c r="K270" s="1">
        <v>0</v>
      </c>
      <c r="L270" s="1">
        <v>135877.12</v>
      </c>
      <c r="M270" s="1">
        <v>19</v>
      </c>
      <c r="N270" s="1">
        <v>0</v>
      </c>
      <c r="O270" s="1">
        <v>0</v>
      </c>
      <c r="P270" s="1">
        <v>0</v>
      </c>
      <c r="Q270" s="1">
        <v>0</v>
      </c>
      <c r="R270" s="1">
        <v>23639.891137689701</v>
      </c>
      <c r="S270" s="1">
        <v>1199109.44513708</v>
      </c>
      <c r="T270" s="61">
        <f>IF(E270="East", IF(C270="Central",('Connecting shares (%)'!$F$3/100*F270+'Connecting shares (%)'!$G$3/100*H270+'Connecting shares (%)'!$H$3/100*J270)/1000000,0),0)</f>
        <v>0</v>
      </c>
      <c r="U270" s="61">
        <f>IF(E270="East", IF(C270="Central",D270*'Connecting shares (%)'!$M$16*(F270+H270+J270)/(F270+H270+J270+L270+N270+P270),0),0)</f>
        <v>0</v>
      </c>
      <c r="V270" s="61">
        <f>IF(E270="East", IF(C270="Decentral",('Connecting shares (%)'!$F$7/100*F270+'Connecting shares (%)'!$G$7/100*H270+'Connecting shares (%)'!$H$7/100*J270)/1000000,0),0)</f>
        <v>1.9899011799999899</v>
      </c>
      <c r="W270" s="63">
        <f>IF(E270="East", IF(C270="Decentral",D270*'Connecting shares (%)'!$M$16*(F270+H270+J270)/(F270+H270+J270+L270+N270+P270),0),0)</f>
        <v>22.449277046693158</v>
      </c>
      <c r="X270" s="61">
        <f>IF(E270="East", IF(C270="Central",('Connecting shares (%)'!$F$5/100*L270+'Connecting shares (%)'!$G$5/100*N270+'Connecting shares (%)'!$H$5/100*P270)/1000000,0),0)</f>
        <v>0</v>
      </c>
      <c r="Y270" s="63">
        <f>IF(E270="East", IF(C270="Central",D270*'Connecting shares (%)'!$M$16*(L270+N270+P270)/(F270+H270+J270+L270+N270+P270),0),0)</f>
        <v>0</v>
      </c>
      <c r="Z270" s="1">
        <f>IF(E270="East", IF(C270="Decentral",('Connecting shares (%)'!$F$9/100*L270+'Connecting shares (%)'!$G$9/100*N270+'Connecting shares (%)'!$H$9/100*P270)/1000000,0),0)</f>
        <v>0.13587711999999999</v>
      </c>
      <c r="AA270" s="63">
        <f>IF(E270="East", IF(C270="Decentral",D270*'Connecting shares (%)'!$M$16*(L270+N270+P270)/(F270+H270+J270+L270+N270+P270),0),0)</f>
        <v>1.5329118560484432</v>
      </c>
      <c r="AB270" s="61">
        <f>IF(E270="West", IF(C270="Central",('Connecting shares (%)'!$F$11/100*F270+'Connecting shares (%)'!$G$11/100*H270+'Connecting shares (%)'!$H$11/100*J270)/1000000,0),0)</f>
        <v>0</v>
      </c>
      <c r="AC270" s="64">
        <f>IF(E270="west", IF(C270="Central",D270*'Connecting shares (%)'!$M$16*(F270+H270+J270)/(F270+H270+J270+L270+N270+P270),0),0)</f>
        <v>0</v>
      </c>
      <c r="AD270" s="61">
        <f>IF(E270="West", IF(C270="Decentral",('Connecting shares (%)'!$F$15/100*F270+'Connecting shares (%)'!$G$15/100*H270+'Connecting shares (%)'!$H$15/100*J270)/1000000,0),0)</f>
        <v>0</v>
      </c>
      <c r="AE270" s="63">
        <f>IF(E270="west", IF(C270="Decentral",D270*'Connecting shares (%)'!$M$16*(F270+H270+J270)/(F270+H270+J270+L270+N270+P270),0),0)</f>
        <v>0</v>
      </c>
      <c r="AF270" s="61">
        <f>IF(E270="West", IF(C270="Central",('Connecting shares (%)'!$F$13/100*L270+'Connecting shares (%)'!$G$13/100*N270+'Connecting shares (%)'!$H$13/100*P270)/1000000,0),0)</f>
        <v>0</v>
      </c>
      <c r="AG270" s="63">
        <f>IF(E270="west", IF(C270="Central",D270*'Connecting shares (%)'!$M$16*(L270+N270+P270)/(F270+H270+J270+L270+N270+P270),0),0)</f>
        <v>0</v>
      </c>
      <c r="AH270" s="1">
        <f>IF(E270="West", IF(C270="Decentral",('Connecting shares (%)'!$F$17/100*L270+'Connecting shares (%)'!$G$17/100*N270+'Connecting shares (%)'!$H$17/100*P270)/1000000,0),0)</f>
        <v>0</v>
      </c>
      <c r="AI270" s="63">
        <f>IF(E270="west", IF(C270="Decentral",D270*'Connecting shares (%)'!$M$16*(L270+N270+P270)/(F270+H270+J270+L270+N270+P270),0),0)</f>
        <v>0</v>
      </c>
      <c r="AK270" s="1">
        <f t="shared" si="32"/>
        <v>0</v>
      </c>
      <c r="AL270" s="1">
        <f t="shared" si="33"/>
        <v>0</v>
      </c>
      <c r="AM270" s="1">
        <f t="shared" si="34"/>
        <v>2.1257782999999901</v>
      </c>
      <c r="AN270" s="1">
        <f t="shared" si="35"/>
        <v>23.982188902741601</v>
      </c>
      <c r="AO270" s="1">
        <f t="shared" si="36"/>
        <v>0</v>
      </c>
      <c r="AP270" s="1">
        <f t="shared" si="37"/>
        <v>0</v>
      </c>
      <c r="AQ270" s="1">
        <f t="shared" si="38"/>
        <v>0</v>
      </c>
      <c r="AR270" s="1">
        <f t="shared" si="39"/>
        <v>0</v>
      </c>
    </row>
    <row r="271" spans="1:44">
      <c r="A271" s="1">
        <v>270</v>
      </c>
      <c r="B271" s="1" t="s">
        <v>650</v>
      </c>
      <c r="C271" s="1" t="s">
        <v>21</v>
      </c>
      <c r="D271" s="1">
        <v>0.95695320253181604</v>
      </c>
      <c r="E271" s="1" t="s">
        <v>23</v>
      </c>
      <c r="F271" s="1">
        <v>2142745.4299999899</v>
      </c>
      <c r="G271" s="1">
        <v>139</v>
      </c>
      <c r="H271" s="1">
        <v>83619.360000000001</v>
      </c>
      <c r="I271" s="1">
        <v>1</v>
      </c>
      <c r="J271" s="1">
        <v>0</v>
      </c>
      <c r="K271" s="1">
        <v>0</v>
      </c>
      <c r="L271" s="1">
        <v>93956.459999999905</v>
      </c>
      <c r="M271" s="1">
        <v>8</v>
      </c>
      <c r="N271" s="1">
        <v>60938.36</v>
      </c>
      <c r="O271" s="1">
        <v>1</v>
      </c>
      <c r="P271" s="1">
        <v>0</v>
      </c>
      <c r="Q271" s="1">
        <v>0</v>
      </c>
      <c r="R271" s="1">
        <v>19013.189886923399</v>
      </c>
      <c r="S271" s="1">
        <v>956953.20253181504</v>
      </c>
      <c r="T271" s="61">
        <f>IF(E271="East", IF(C271="Central",('Connecting shares (%)'!$F$3/100*F271+'Connecting shares (%)'!$G$3/100*H271+'Connecting shares (%)'!$H$3/100*J271)/1000000,0),0)</f>
        <v>0</v>
      </c>
      <c r="U271" s="61">
        <f>IF(E271="East", IF(C271="Central",D271*'Connecting shares (%)'!$M$16*(F271+H271+J271)/(F271+H271+J271+L271+N271+P271),0),0)</f>
        <v>0</v>
      </c>
      <c r="V271" s="61">
        <f>IF(E271="East", IF(C271="Decentral",('Connecting shares (%)'!$F$7/100*F271+'Connecting shares (%)'!$G$7/100*H271+'Connecting shares (%)'!$H$7/100*J271)/1000000,0),0)</f>
        <v>0</v>
      </c>
      <c r="W271" s="63">
        <f>IF(E271="East", IF(C271="Decentral",D271*'Connecting shares (%)'!$M$16*(F271+H271+J271)/(F271+H271+J271+L271+N271+P271),0),0)</f>
        <v>0</v>
      </c>
      <c r="X271" s="61">
        <f>IF(E271="East", IF(C271="Central",('Connecting shares (%)'!$F$5/100*L271+'Connecting shares (%)'!$G$5/100*N271+'Connecting shares (%)'!$H$5/100*P271)/1000000,0),0)</f>
        <v>0</v>
      </c>
      <c r="Y271" s="63">
        <f>IF(E271="East", IF(C271="Central",D271*'Connecting shares (%)'!$M$16*(L271+N271+P271)/(F271+H271+J271+L271+N271+P271),0),0)</f>
        <v>0</v>
      </c>
      <c r="Z271" s="1">
        <f>IF(E271="East", IF(C271="Decentral",('Connecting shares (%)'!$F$9/100*L271+'Connecting shares (%)'!$G$9/100*N271+'Connecting shares (%)'!$H$9/100*P271)/1000000,0),0)</f>
        <v>0</v>
      </c>
      <c r="AA271" s="63">
        <f>IF(E271="East", IF(C271="Decentral",D271*'Connecting shares (%)'!$M$16*(L271+N271+P271)/(F271+H271+J271+L271+N271+P271),0),0)</f>
        <v>0</v>
      </c>
      <c r="AB271" s="61">
        <f>IF(E271="West", IF(C271="Central",('Connecting shares (%)'!$F$11/100*F271+'Connecting shares (%)'!$G$11/100*H271+'Connecting shares (%)'!$H$11/100*J271)/1000000,0),0)</f>
        <v>0</v>
      </c>
      <c r="AC271" s="64">
        <f>IF(E271="west", IF(C271="Central",D271*'Connecting shares (%)'!$M$16*(F271+H271+J271)/(F271+H271+J271+L271+N271+P271),0),0)</f>
        <v>0</v>
      </c>
      <c r="AD271" s="61">
        <f>IF(E271="West", IF(C271="Decentral",('Connecting shares (%)'!$F$15/100*F271+'Connecting shares (%)'!$G$15/100*H271+'Connecting shares (%)'!$H$15/100*J271)/1000000,0),0)</f>
        <v>2.2263647899999897</v>
      </c>
      <c r="AE271" s="63">
        <f>IF(E271="west", IF(C271="Decentral",D271*'Connecting shares (%)'!$M$16*(F271+H271+J271)/(F271+H271+J271+L271+N271+P271),0),0)</f>
        <v>17.894117103800991</v>
      </c>
      <c r="AF271" s="61">
        <f>IF(E271="West", IF(C271="Central",('Connecting shares (%)'!$F$13/100*L271+'Connecting shares (%)'!$G$13/100*N271+'Connecting shares (%)'!$H$13/100*P271)/1000000,0),0)</f>
        <v>0</v>
      </c>
      <c r="AG271" s="63">
        <f>IF(E271="west", IF(C271="Central",D271*'Connecting shares (%)'!$M$16*(L271+N271+P271)/(F271+H271+J271+L271+N271+P271),0),0)</f>
        <v>0</v>
      </c>
      <c r="AH271" s="1">
        <f>IF(E271="West", IF(C271="Decentral",('Connecting shares (%)'!$F$17/100*L271+'Connecting shares (%)'!$G$17/100*N271+'Connecting shares (%)'!$H$17/100*P271)/1000000,0),0)</f>
        <v>0.15489481999999988</v>
      </c>
      <c r="AI271" s="63">
        <f>IF(E271="west", IF(C271="Decentral",D271*'Connecting shares (%)'!$M$16*(L271+N271+P271)/(F271+H271+J271+L271+N271+P271),0),0)</f>
        <v>1.2449469468353327</v>
      </c>
      <c r="AK271" s="1">
        <f t="shared" si="32"/>
        <v>0</v>
      </c>
      <c r="AL271" s="1">
        <f t="shared" si="33"/>
        <v>0</v>
      </c>
      <c r="AM271" s="1">
        <f t="shared" si="34"/>
        <v>0</v>
      </c>
      <c r="AN271" s="1">
        <f t="shared" si="35"/>
        <v>0</v>
      </c>
      <c r="AO271" s="1">
        <f t="shared" si="36"/>
        <v>0</v>
      </c>
      <c r="AP271" s="1">
        <f t="shared" si="37"/>
        <v>0</v>
      </c>
      <c r="AQ271" s="1">
        <f t="shared" si="38"/>
        <v>2.3812596099999896</v>
      </c>
      <c r="AR271" s="1">
        <f t="shared" si="39"/>
        <v>19.139064050636325</v>
      </c>
    </row>
    <row r="272" spans="1:44">
      <c r="A272" s="1">
        <v>271</v>
      </c>
      <c r="B272" s="1" t="s">
        <v>360</v>
      </c>
      <c r="C272" s="1" t="s">
        <v>21</v>
      </c>
      <c r="D272" s="1">
        <v>2.25751860551093</v>
      </c>
      <c r="E272" s="1" t="s">
        <v>24</v>
      </c>
      <c r="F272" s="1">
        <v>574600.18999999994</v>
      </c>
      <c r="G272" s="1">
        <v>34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14983.4152349826</v>
      </c>
      <c r="S272" s="1">
        <v>2257518.6055109301</v>
      </c>
      <c r="T272" s="61">
        <f>IF(E272="East", IF(C272="Central",('Connecting shares (%)'!$F$3/100*F272+'Connecting shares (%)'!$G$3/100*H272+'Connecting shares (%)'!$H$3/100*J272)/1000000,0),0)</f>
        <v>0</v>
      </c>
      <c r="U272" s="61">
        <f>IF(E272="East", IF(C272="Central",D272*'Connecting shares (%)'!$M$16*(F272+H272+J272)/(F272+H272+J272+L272+N272+P272),0),0)</f>
        <v>0</v>
      </c>
      <c r="V272" s="61">
        <f>IF(E272="East", IF(C272="Decentral",('Connecting shares (%)'!$F$7/100*F272+'Connecting shares (%)'!$G$7/100*H272+'Connecting shares (%)'!$H$7/100*J272)/1000000,0),0)</f>
        <v>0.57460018999999996</v>
      </c>
      <c r="W272" s="63">
        <f>IF(E272="East", IF(C272="Decentral",D272*'Connecting shares (%)'!$M$16*(F272+H272+J272)/(F272+H272+J272+L272+N272+P272),0),0)</f>
        <v>45.150372110218598</v>
      </c>
      <c r="X272" s="61">
        <f>IF(E272="East", IF(C272="Central",('Connecting shares (%)'!$F$5/100*L272+'Connecting shares (%)'!$G$5/100*N272+'Connecting shares (%)'!$H$5/100*P272)/1000000,0),0)</f>
        <v>0</v>
      </c>
      <c r="Y272" s="63">
        <f>IF(E272="East", IF(C272="Central",D272*'Connecting shares (%)'!$M$16*(L272+N272+P272)/(F272+H272+J272+L272+N272+P272),0),0)</f>
        <v>0</v>
      </c>
      <c r="Z272" s="1">
        <f>IF(E272="East", IF(C272="Decentral",('Connecting shares (%)'!$F$9/100*L272+'Connecting shares (%)'!$G$9/100*N272+'Connecting shares (%)'!$H$9/100*P272)/1000000,0),0)</f>
        <v>0</v>
      </c>
      <c r="AA272" s="63">
        <f>IF(E272="East", IF(C272="Decentral",D272*'Connecting shares (%)'!$M$16*(L272+N272+P272)/(F272+H272+J272+L272+N272+P272),0),0)</f>
        <v>0</v>
      </c>
      <c r="AB272" s="61">
        <f>IF(E272="West", IF(C272="Central",('Connecting shares (%)'!$F$11/100*F272+'Connecting shares (%)'!$G$11/100*H272+'Connecting shares (%)'!$H$11/100*J272)/1000000,0),0)</f>
        <v>0</v>
      </c>
      <c r="AC272" s="64">
        <f>IF(E272="west", IF(C272="Central",D272*'Connecting shares (%)'!$M$16*(F272+H272+J272)/(F272+H272+J272+L272+N272+P272),0),0)</f>
        <v>0</v>
      </c>
      <c r="AD272" s="61">
        <f>IF(E272="West", IF(C272="Decentral",('Connecting shares (%)'!$F$15/100*F272+'Connecting shares (%)'!$G$15/100*H272+'Connecting shares (%)'!$H$15/100*J272)/1000000,0),0)</f>
        <v>0</v>
      </c>
      <c r="AE272" s="63">
        <f>IF(E272="west", IF(C272="Decentral",D272*'Connecting shares (%)'!$M$16*(F272+H272+J272)/(F272+H272+J272+L272+N272+P272),0),0)</f>
        <v>0</v>
      </c>
      <c r="AF272" s="61">
        <f>IF(E272="West", IF(C272="Central",('Connecting shares (%)'!$F$13/100*L272+'Connecting shares (%)'!$G$13/100*N272+'Connecting shares (%)'!$H$13/100*P272)/1000000,0),0)</f>
        <v>0</v>
      </c>
      <c r="AG272" s="63">
        <f>IF(E272="west", IF(C272="Central",D272*'Connecting shares (%)'!$M$16*(L272+N272+P272)/(F272+H272+J272+L272+N272+P272),0),0)</f>
        <v>0</v>
      </c>
      <c r="AH272" s="1">
        <f>IF(E272="West", IF(C272="Decentral",('Connecting shares (%)'!$F$17/100*L272+'Connecting shares (%)'!$G$17/100*N272+'Connecting shares (%)'!$H$17/100*P272)/1000000,0),0)</f>
        <v>0</v>
      </c>
      <c r="AI272" s="63">
        <f>IF(E272="west", IF(C272="Decentral",D272*'Connecting shares (%)'!$M$16*(L272+N272+P272)/(F272+H272+J272+L272+N272+P272),0),0)</f>
        <v>0</v>
      </c>
      <c r="AK272" s="1">
        <f t="shared" si="32"/>
        <v>0</v>
      </c>
      <c r="AL272" s="1">
        <f t="shared" si="33"/>
        <v>0</v>
      </c>
      <c r="AM272" s="1">
        <f t="shared" si="34"/>
        <v>0.57460018999999996</v>
      </c>
      <c r="AN272" s="1">
        <f t="shared" si="35"/>
        <v>45.150372110218598</v>
      </c>
      <c r="AO272" s="1">
        <f t="shared" si="36"/>
        <v>0</v>
      </c>
      <c r="AP272" s="1">
        <f t="shared" si="37"/>
        <v>0</v>
      </c>
      <c r="AQ272" s="1">
        <f t="shared" si="38"/>
        <v>0</v>
      </c>
      <c r="AR272" s="1">
        <f t="shared" si="39"/>
        <v>0</v>
      </c>
    </row>
    <row r="273" spans="1:44">
      <c r="A273" s="1">
        <v>272</v>
      </c>
      <c r="B273" s="1" t="s">
        <v>578</v>
      </c>
      <c r="C273" s="1" t="s">
        <v>21</v>
      </c>
      <c r="D273" s="1">
        <v>0.88684336087073401</v>
      </c>
      <c r="E273" s="1" t="s">
        <v>23</v>
      </c>
      <c r="F273" s="1">
        <v>609815.049999999</v>
      </c>
      <c r="G273" s="1">
        <v>37</v>
      </c>
      <c r="H273" s="1">
        <v>50916.019999999902</v>
      </c>
      <c r="I273" s="1">
        <v>1</v>
      </c>
      <c r="J273" s="1">
        <v>0</v>
      </c>
      <c r="K273" s="1">
        <v>0</v>
      </c>
      <c r="L273" s="1">
        <v>13573.36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21295.0256009521</v>
      </c>
      <c r="S273" s="1">
        <v>886843.36087073397</v>
      </c>
      <c r="T273" s="61">
        <f>IF(E273="East", IF(C273="Central",('Connecting shares (%)'!$F$3/100*F273+'Connecting shares (%)'!$G$3/100*H273+'Connecting shares (%)'!$H$3/100*J273)/1000000,0),0)</f>
        <v>0</v>
      </c>
      <c r="U273" s="61">
        <f>IF(E273="East", IF(C273="Central",D273*'Connecting shares (%)'!$M$16*(F273+H273+J273)/(F273+H273+J273+L273+N273+P273),0),0)</f>
        <v>0</v>
      </c>
      <c r="V273" s="61">
        <f>IF(E273="East", IF(C273="Decentral",('Connecting shares (%)'!$F$7/100*F273+'Connecting shares (%)'!$G$7/100*H273+'Connecting shares (%)'!$H$7/100*J273)/1000000,0),0)</f>
        <v>0</v>
      </c>
      <c r="W273" s="63">
        <f>IF(E273="East", IF(C273="Decentral",D273*'Connecting shares (%)'!$M$16*(F273+H273+J273)/(F273+H273+J273+L273+N273+P273),0),0)</f>
        <v>0</v>
      </c>
      <c r="X273" s="61">
        <f>IF(E273="East", IF(C273="Central",('Connecting shares (%)'!$F$5/100*L273+'Connecting shares (%)'!$G$5/100*N273+'Connecting shares (%)'!$H$5/100*P273)/1000000,0),0)</f>
        <v>0</v>
      </c>
      <c r="Y273" s="63">
        <f>IF(E273="East", IF(C273="Central",D273*'Connecting shares (%)'!$M$16*(L273+N273+P273)/(F273+H273+J273+L273+N273+P273),0),0)</f>
        <v>0</v>
      </c>
      <c r="Z273" s="1">
        <f>IF(E273="East", IF(C273="Decentral",('Connecting shares (%)'!$F$9/100*L273+'Connecting shares (%)'!$G$9/100*N273+'Connecting shares (%)'!$H$9/100*P273)/1000000,0),0)</f>
        <v>0</v>
      </c>
      <c r="AA273" s="63">
        <f>IF(E273="East", IF(C273="Decentral",D273*'Connecting shares (%)'!$M$16*(L273+N273+P273)/(F273+H273+J273+L273+N273+P273),0),0)</f>
        <v>0</v>
      </c>
      <c r="AB273" s="61">
        <f>IF(E273="West", IF(C273="Central",('Connecting shares (%)'!$F$11/100*F273+'Connecting shares (%)'!$G$11/100*H273+'Connecting shares (%)'!$H$11/100*J273)/1000000,0),0)</f>
        <v>0</v>
      </c>
      <c r="AC273" s="64">
        <f>IF(E273="west", IF(C273="Central",D273*'Connecting shares (%)'!$M$16*(F273+H273+J273)/(F273+H273+J273+L273+N273+P273),0),0)</f>
        <v>0</v>
      </c>
      <c r="AD273" s="61">
        <f>IF(E273="West", IF(C273="Decentral",('Connecting shares (%)'!$F$15/100*F273+'Connecting shares (%)'!$G$15/100*H273+'Connecting shares (%)'!$H$15/100*J273)/1000000,0),0)</f>
        <v>0.66073106999999887</v>
      </c>
      <c r="AE273" s="63">
        <f>IF(E273="west", IF(C273="Decentral",D273*'Connecting shares (%)'!$M$16*(F273+H273+J273)/(F273+H273+J273+L273+N273+P273),0),0)</f>
        <v>17.379834290885977</v>
      </c>
      <c r="AF273" s="61">
        <f>IF(E273="West", IF(C273="Central",('Connecting shares (%)'!$F$13/100*L273+'Connecting shares (%)'!$G$13/100*N273+'Connecting shares (%)'!$H$13/100*P273)/1000000,0),0)</f>
        <v>0</v>
      </c>
      <c r="AG273" s="63">
        <f>IF(E273="west", IF(C273="Central",D273*'Connecting shares (%)'!$M$16*(L273+N273+P273)/(F273+H273+J273+L273+N273+P273),0),0)</f>
        <v>0</v>
      </c>
      <c r="AH273" s="1">
        <f>IF(E273="West", IF(C273="Decentral",('Connecting shares (%)'!$F$17/100*L273+'Connecting shares (%)'!$G$17/100*N273+'Connecting shares (%)'!$H$17/100*P273)/1000000,0),0)</f>
        <v>1.3573360000000001E-2</v>
      </c>
      <c r="AI273" s="63">
        <f>IF(E273="west", IF(C273="Decentral",D273*'Connecting shares (%)'!$M$16*(L273+N273+P273)/(F273+H273+J273+L273+N273+P273),0),0)</f>
        <v>0.35703292652870178</v>
      </c>
      <c r="AK273" s="1">
        <f t="shared" si="32"/>
        <v>0</v>
      </c>
      <c r="AL273" s="1">
        <f t="shared" si="33"/>
        <v>0</v>
      </c>
      <c r="AM273" s="1">
        <f t="shared" si="34"/>
        <v>0</v>
      </c>
      <c r="AN273" s="1">
        <f t="shared" si="35"/>
        <v>0</v>
      </c>
      <c r="AO273" s="1">
        <f t="shared" si="36"/>
        <v>0</v>
      </c>
      <c r="AP273" s="1">
        <f t="shared" si="37"/>
        <v>0</v>
      </c>
      <c r="AQ273" s="1">
        <f t="shared" si="38"/>
        <v>0.67430442999999884</v>
      </c>
      <c r="AR273" s="1">
        <f t="shared" si="39"/>
        <v>17.73686721741468</v>
      </c>
    </row>
    <row r="274" spans="1:44">
      <c r="A274" s="1">
        <v>273</v>
      </c>
      <c r="B274" s="1" t="s">
        <v>617</v>
      </c>
      <c r="C274" s="1" t="s">
        <v>21</v>
      </c>
      <c r="D274" s="1">
        <v>0.70101493959996497</v>
      </c>
      <c r="E274" s="1" t="s">
        <v>24</v>
      </c>
      <c r="F274" s="1">
        <v>5588911.8099999996</v>
      </c>
      <c r="G274" s="1">
        <v>414</v>
      </c>
      <c r="H274" s="1">
        <v>0</v>
      </c>
      <c r="I274" s="1">
        <v>0</v>
      </c>
      <c r="J274" s="1">
        <v>0</v>
      </c>
      <c r="K274" s="1">
        <v>0</v>
      </c>
      <c r="L274" s="1">
        <v>1181458.29</v>
      </c>
      <c r="M274" s="1">
        <v>126</v>
      </c>
      <c r="N274" s="1">
        <v>558612.67000000004</v>
      </c>
      <c r="O274" s="1">
        <v>8</v>
      </c>
      <c r="P274" s="1">
        <v>0</v>
      </c>
      <c r="Q274" s="1">
        <v>0</v>
      </c>
      <c r="R274" s="1">
        <v>10053.7672411079</v>
      </c>
      <c r="S274" s="1">
        <v>701014.93959996395</v>
      </c>
      <c r="T274" s="61">
        <f>IF(E274="East", IF(C274="Central",('Connecting shares (%)'!$F$3/100*F274+'Connecting shares (%)'!$G$3/100*H274+'Connecting shares (%)'!$H$3/100*J274)/1000000,0),0)</f>
        <v>0</v>
      </c>
      <c r="U274" s="61">
        <f>IF(E274="East", IF(C274="Central",D274*'Connecting shares (%)'!$M$16*(F274+H274+J274)/(F274+H274+J274+L274+N274+P274),0),0)</f>
        <v>0</v>
      </c>
      <c r="V274" s="61">
        <f>IF(E274="East", IF(C274="Decentral",('Connecting shares (%)'!$F$7/100*F274+'Connecting shares (%)'!$G$7/100*H274+'Connecting shares (%)'!$H$7/100*J274)/1000000,0),0)</f>
        <v>5.5889118099999999</v>
      </c>
      <c r="W274" s="63">
        <f>IF(E274="East", IF(C274="Decentral",D274*'Connecting shares (%)'!$M$16*(F274+H274+J274)/(F274+H274+J274+L274+N274+P274),0),0)</f>
        <v>10.69155378821195</v>
      </c>
      <c r="X274" s="61">
        <f>IF(E274="East", IF(C274="Central",('Connecting shares (%)'!$F$5/100*L274+'Connecting shares (%)'!$G$5/100*N274+'Connecting shares (%)'!$H$5/100*P274)/1000000,0),0)</f>
        <v>0</v>
      </c>
      <c r="Y274" s="63">
        <f>IF(E274="East", IF(C274="Central",D274*'Connecting shares (%)'!$M$16*(L274+N274+P274)/(F274+H274+J274+L274+N274+P274),0),0)</f>
        <v>0</v>
      </c>
      <c r="Z274" s="1">
        <f>IF(E274="East", IF(C274="Decentral",('Connecting shares (%)'!$F$9/100*L274+'Connecting shares (%)'!$G$9/100*N274+'Connecting shares (%)'!$H$9/100*P274)/1000000,0),0)</f>
        <v>1.7400709599999999</v>
      </c>
      <c r="AA274" s="63">
        <f>IF(E274="East", IF(C274="Decentral",D274*'Connecting shares (%)'!$M$16*(L274+N274+P274)/(F274+H274+J274+L274+N274+P274),0),0)</f>
        <v>3.3287450037873483</v>
      </c>
      <c r="AB274" s="61">
        <f>IF(E274="West", IF(C274="Central",('Connecting shares (%)'!$F$11/100*F274+'Connecting shares (%)'!$G$11/100*H274+'Connecting shares (%)'!$H$11/100*J274)/1000000,0),0)</f>
        <v>0</v>
      </c>
      <c r="AC274" s="64">
        <f>IF(E274="west", IF(C274="Central",D274*'Connecting shares (%)'!$M$16*(F274+H274+J274)/(F274+H274+J274+L274+N274+P274),0),0)</f>
        <v>0</v>
      </c>
      <c r="AD274" s="61">
        <f>IF(E274="West", IF(C274="Decentral",('Connecting shares (%)'!$F$15/100*F274+'Connecting shares (%)'!$G$15/100*H274+'Connecting shares (%)'!$H$15/100*J274)/1000000,0),0)</f>
        <v>0</v>
      </c>
      <c r="AE274" s="63">
        <f>IF(E274="west", IF(C274="Decentral",D274*'Connecting shares (%)'!$M$16*(F274+H274+J274)/(F274+H274+J274+L274+N274+P274),0),0)</f>
        <v>0</v>
      </c>
      <c r="AF274" s="61">
        <f>IF(E274="West", IF(C274="Central",('Connecting shares (%)'!$F$13/100*L274+'Connecting shares (%)'!$G$13/100*N274+'Connecting shares (%)'!$H$13/100*P274)/1000000,0),0)</f>
        <v>0</v>
      </c>
      <c r="AG274" s="63">
        <f>IF(E274="west", IF(C274="Central",D274*'Connecting shares (%)'!$M$16*(L274+N274+P274)/(F274+H274+J274+L274+N274+P274),0),0)</f>
        <v>0</v>
      </c>
      <c r="AH274" s="1">
        <f>IF(E274="West", IF(C274="Decentral",('Connecting shares (%)'!$F$17/100*L274+'Connecting shares (%)'!$G$17/100*N274+'Connecting shares (%)'!$H$17/100*P274)/1000000,0),0)</f>
        <v>0</v>
      </c>
      <c r="AI274" s="63">
        <f>IF(E274="west", IF(C274="Decentral",D274*'Connecting shares (%)'!$M$16*(L274+N274+P274)/(F274+H274+J274+L274+N274+P274),0),0)</f>
        <v>0</v>
      </c>
      <c r="AK274" s="1">
        <f t="shared" si="32"/>
        <v>0</v>
      </c>
      <c r="AL274" s="1">
        <f t="shared" si="33"/>
        <v>0</v>
      </c>
      <c r="AM274" s="1">
        <f t="shared" si="34"/>
        <v>7.3289827699999996</v>
      </c>
      <c r="AN274" s="1">
        <f t="shared" si="35"/>
        <v>14.020298791999299</v>
      </c>
      <c r="AO274" s="1">
        <f t="shared" si="36"/>
        <v>0</v>
      </c>
      <c r="AP274" s="1">
        <f t="shared" si="37"/>
        <v>0</v>
      </c>
      <c r="AQ274" s="1">
        <f t="shared" si="38"/>
        <v>0</v>
      </c>
      <c r="AR274" s="1">
        <f t="shared" si="39"/>
        <v>0</v>
      </c>
    </row>
    <row r="275" spans="1:44">
      <c r="A275" s="1">
        <v>274</v>
      </c>
      <c r="B275" s="1" t="s">
        <v>749</v>
      </c>
      <c r="C275" s="1" t="s">
        <v>21</v>
      </c>
      <c r="D275" s="1">
        <v>0.63839232383067002</v>
      </c>
      <c r="E275" s="1" t="s">
        <v>23</v>
      </c>
      <c r="F275" s="1">
        <v>326210.38</v>
      </c>
      <c r="G275" s="1">
        <v>21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15453.337414170301</v>
      </c>
      <c r="S275" s="1">
        <v>638392.32383066998</v>
      </c>
      <c r="T275" s="61">
        <f>IF(E275="East", IF(C275="Central",('Connecting shares (%)'!$F$3/100*F275+'Connecting shares (%)'!$G$3/100*H275+'Connecting shares (%)'!$H$3/100*J275)/1000000,0),0)</f>
        <v>0</v>
      </c>
      <c r="U275" s="61">
        <f>IF(E275="East", IF(C275="Central",D275*'Connecting shares (%)'!$M$16*(F275+H275+J275)/(F275+H275+J275+L275+N275+P275),0),0)</f>
        <v>0</v>
      </c>
      <c r="V275" s="61">
        <f>IF(E275="East", IF(C275="Decentral",('Connecting shares (%)'!$F$7/100*F275+'Connecting shares (%)'!$G$7/100*H275+'Connecting shares (%)'!$H$7/100*J275)/1000000,0),0)</f>
        <v>0</v>
      </c>
      <c r="W275" s="63">
        <f>IF(E275="East", IF(C275="Decentral",D275*'Connecting shares (%)'!$M$16*(F275+H275+J275)/(F275+H275+J275+L275+N275+P275),0),0)</f>
        <v>0</v>
      </c>
      <c r="X275" s="61">
        <f>IF(E275="East", IF(C275="Central",('Connecting shares (%)'!$F$5/100*L275+'Connecting shares (%)'!$G$5/100*N275+'Connecting shares (%)'!$H$5/100*P275)/1000000,0),0)</f>
        <v>0</v>
      </c>
      <c r="Y275" s="63">
        <f>IF(E275="East", IF(C275="Central",D275*'Connecting shares (%)'!$M$16*(L275+N275+P275)/(F275+H275+J275+L275+N275+P275),0),0)</f>
        <v>0</v>
      </c>
      <c r="Z275" s="1">
        <f>IF(E275="East", IF(C275="Decentral",('Connecting shares (%)'!$F$9/100*L275+'Connecting shares (%)'!$G$9/100*N275+'Connecting shares (%)'!$H$9/100*P275)/1000000,0),0)</f>
        <v>0</v>
      </c>
      <c r="AA275" s="63">
        <f>IF(E275="East", IF(C275="Decentral",D275*'Connecting shares (%)'!$M$16*(L275+N275+P275)/(F275+H275+J275+L275+N275+P275),0),0)</f>
        <v>0</v>
      </c>
      <c r="AB275" s="61">
        <f>IF(E275="West", IF(C275="Central",('Connecting shares (%)'!$F$11/100*F275+'Connecting shares (%)'!$G$11/100*H275+'Connecting shares (%)'!$H$11/100*J275)/1000000,0),0)</f>
        <v>0</v>
      </c>
      <c r="AC275" s="64">
        <f>IF(E275="west", IF(C275="Central",D275*'Connecting shares (%)'!$M$16*(F275+H275+J275)/(F275+H275+J275+L275+N275+P275),0),0)</f>
        <v>0</v>
      </c>
      <c r="AD275" s="61">
        <f>IF(E275="West", IF(C275="Decentral",('Connecting shares (%)'!$F$15/100*F275+'Connecting shares (%)'!$G$15/100*H275+'Connecting shares (%)'!$H$15/100*J275)/1000000,0),0)</f>
        <v>0.32621038000000002</v>
      </c>
      <c r="AE275" s="63">
        <f>IF(E275="west", IF(C275="Decentral",D275*'Connecting shares (%)'!$M$16*(F275+H275+J275)/(F275+H275+J275+L275+N275+P275),0),0)</f>
        <v>12.7678464766134</v>
      </c>
      <c r="AF275" s="61">
        <f>IF(E275="West", IF(C275="Central",('Connecting shares (%)'!$F$13/100*L275+'Connecting shares (%)'!$G$13/100*N275+'Connecting shares (%)'!$H$13/100*P275)/1000000,0),0)</f>
        <v>0</v>
      </c>
      <c r="AG275" s="63">
        <f>IF(E275="west", IF(C275="Central",D275*'Connecting shares (%)'!$M$16*(L275+N275+P275)/(F275+H275+J275+L275+N275+P275),0),0)</f>
        <v>0</v>
      </c>
      <c r="AH275" s="1">
        <f>IF(E275="West", IF(C275="Decentral",('Connecting shares (%)'!$F$17/100*L275+'Connecting shares (%)'!$G$17/100*N275+'Connecting shares (%)'!$H$17/100*P275)/1000000,0),0)</f>
        <v>0</v>
      </c>
      <c r="AI275" s="63">
        <f>IF(E275="west", IF(C275="Decentral",D275*'Connecting shares (%)'!$M$16*(L275+N275+P275)/(F275+H275+J275+L275+N275+P275),0),0)</f>
        <v>0</v>
      </c>
      <c r="AK275" s="1">
        <f t="shared" si="32"/>
        <v>0</v>
      </c>
      <c r="AL275" s="1">
        <f t="shared" si="33"/>
        <v>0</v>
      </c>
      <c r="AM275" s="1">
        <f t="shared" si="34"/>
        <v>0</v>
      </c>
      <c r="AN275" s="1">
        <f t="shared" si="35"/>
        <v>0</v>
      </c>
      <c r="AO275" s="1">
        <f t="shared" si="36"/>
        <v>0</v>
      </c>
      <c r="AP275" s="1">
        <f t="shared" si="37"/>
        <v>0</v>
      </c>
      <c r="AQ275" s="1">
        <f t="shared" si="38"/>
        <v>0.32621038000000002</v>
      </c>
      <c r="AR275" s="1">
        <f t="shared" si="39"/>
        <v>12.7678464766134</v>
      </c>
    </row>
    <row r="276" spans="1:44">
      <c r="A276" s="1">
        <v>275</v>
      </c>
      <c r="B276" s="1" t="s">
        <v>739</v>
      </c>
      <c r="C276" s="1" t="s">
        <v>22</v>
      </c>
      <c r="D276" s="1">
        <v>5.4616740233235997E-2</v>
      </c>
      <c r="E276" s="1" t="s">
        <v>23</v>
      </c>
      <c r="F276" s="1">
        <v>37781.410000000003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4707.3599999999897</v>
      </c>
      <c r="M276" s="1">
        <v>1</v>
      </c>
      <c r="N276" s="1">
        <v>0</v>
      </c>
      <c r="O276" s="1">
        <v>0</v>
      </c>
      <c r="P276" s="1">
        <v>0</v>
      </c>
      <c r="Q276" s="1">
        <v>0</v>
      </c>
      <c r="R276" s="1">
        <v>3409.7235969070898</v>
      </c>
      <c r="S276" s="1">
        <v>54616.740233236</v>
      </c>
      <c r="T276" s="61">
        <f>IF(E276="East", IF(C276="Central",('Connecting shares (%)'!$F$3/100*F276+'Connecting shares (%)'!$G$3/100*H276+'Connecting shares (%)'!$H$3/100*J276)/1000000,0),0)</f>
        <v>0</v>
      </c>
      <c r="U276" s="61">
        <f>IF(E276="East", IF(C276="Central",D276*'Connecting shares (%)'!$M$16*(F276+H276+J276)/(F276+H276+J276+L276+N276+P276),0),0)</f>
        <v>0</v>
      </c>
      <c r="V276" s="61">
        <f>IF(E276="East", IF(C276="Decentral",('Connecting shares (%)'!$F$7/100*F276+'Connecting shares (%)'!$G$7/100*H276+'Connecting shares (%)'!$H$7/100*J276)/1000000,0),0)</f>
        <v>0</v>
      </c>
      <c r="W276" s="63">
        <f>IF(E276="East", IF(C276="Decentral",D276*'Connecting shares (%)'!$M$16*(F276+H276+J276)/(F276+H276+J276+L276+N276+P276),0),0)</f>
        <v>0</v>
      </c>
      <c r="X276" s="61">
        <f>IF(E276="East", IF(C276="Central",('Connecting shares (%)'!$F$5/100*L276+'Connecting shares (%)'!$G$5/100*N276+'Connecting shares (%)'!$H$5/100*P276)/1000000,0),0)</f>
        <v>0</v>
      </c>
      <c r="Y276" s="63">
        <f>IF(E276="East", IF(C276="Central",D276*'Connecting shares (%)'!$M$16*(L276+N276+P276)/(F276+H276+J276+L276+N276+P276),0),0)</f>
        <v>0</v>
      </c>
      <c r="Z276" s="1">
        <f>IF(E276="East", IF(C276="Decentral",('Connecting shares (%)'!$F$9/100*L276+'Connecting shares (%)'!$G$9/100*N276+'Connecting shares (%)'!$H$9/100*P276)/1000000,0),0)</f>
        <v>0</v>
      </c>
      <c r="AA276" s="63">
        <f>IF(E276="East", IF(C276="Decentral",D276*'Connecting shares (%)'!$M$16*(L276+N276+P276)/(F276+H276+J276+L276+N276+P276),0),0)</f>
        <v>0</v>
      </c>
      <c r="AB276" s="61">
        <f>IF(E276="West", IF(C276="Central",('Connecting shares (%)'!$F$11/100*F276+'Connecting shares (%)'!$G$11/100*H276+'Connecting shares (%)'!$H$11/100*J276)/1000000,0),0)</f>
        <v>3.7781410000000001E-2</v>
      </c>
      <c r="AC276" s="64">
        <f>IF(E276="west", IF(C276="Central",D276*'Connecting shares (%)'!$M$16*(F276+H276+J276)/(F276+H276+J276+L276+N276+P276),0),0)</f>
        <v>0.97131428168684819</v>
      </c>
      <c r="AD276" s="61">
        <f>IF(E276="West", IF(C276="Decentral",('Connecting shares (%)'!$F$15/100*F276+'Connecting shares (%)'!$G$15/100*H276+'Connecting shares (%)'!$H$15/100*J276)/1000000,0),0)</f>
        <v>0</v>
      </c>
      <c r="AE276" s="63">
        <f>IF(E276="west", IF(C276="Decentral",D276*'Connecting shares (%)'!$M$16*(F276+H276+J276)/(F276+H276+J276+L276+N276+P276),0),0)</f>
        <v>0</v>
      </c>
      <c r="AF276" s="61">
        <f>IF(E276="West", IF(C276="Central",('Connecting shares (%)'!$F$13/100*L276+'Connecting shares (%)'!$G$13/100*N276+'Connecting shares (%)'!$H$13/100*P276)/1000000,0),0)</f>
        <v>4.7073599999999894E-3</v>
      </c>
      <c r="AG276" s="63">
        <f>IF(E276="west", IF(C276="Central",D276*'Connecting shares (%)'!$M$16*(L276+N276+P276)/(F276+H276+J276+L276+N276+P276),0),0)</f>
        <v>0.12102052297787171</v>
      </c>
      <c r="AH276" s="1">
        <f>IF(E276="West", IF(C276="Decentral",('Connecting shares (%)'!$F$17/100*L276+'Connecting shares (%)'!$G$17/100*N276+'Connecting shares (%)'!$H$17/100*P276)/1000000,0),0)</f>
        <v>0</v>
      </c>
      <c r="AI276" s="63">
        <f>IF(E276="west", IF(C276="Decentral",D276*'Connecting shares (%)'!$M$16*(L276+N276+P276)/(F276+H276+J276+L276+N276+P276),0),0)</f>
        <v>0</v>
      </c>
      <c r="AK276" s="1">
        <f t="shared" si="32"/>
        <v>0</v>
      </c>
      <c r="AL276" s="1">
        <f t="shared" si="33"/>
        <v>0</v>
      </c>
      <c r="AM276" s="1">
        <f t="shared" si="34"/>
        <v>0</v>
      </c>
      <c r="AN276" s="1">
        <f t="shared" si="35"/>
        <v>0</v>
      </c>
      <c r="AO276" s="1">
        <f t="shared" si="36"/>
        <v>4.2488769999999988E-2</v>
      </c>
      <c r="AP276" s="1">
        <f t="shared" si="37"/>
        <v>1.0923348046647199</v>
      </c>
      <c r="AQ276" s="1">
        <f t="shared" si="38"/>
        <v>0</v>
      </c>
      <c r="AR276" s="1">
        <f t="shared" si="39"/>
        <v>0</v>
      </c>
    </row>
    <row r="277" spans="1:44">
      <c r="A277" s="1">
        <v>276</v>
      </c>
      <c r="B277" s="1" t="s">
        <v>882</v>
      </c>
      <c r="C277" s="1" t="s">
        <v>22</v>
      </c>
      <c r="D277" s="1">
        <v>2.4700281667684999E-2</v>
      </c>
      <c r="E277" s="1" t="s">
        <v>23</v>
      </c>
      <c r="F277" s="1">
        <v>100922.57</v>
      </c>
      <c r="G277" s="1">
        <v>4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1368.4441541384599</v>
      </c>
      <c r="S277" s="1">
        <v>24700.2816676851</v>
      </c>
      <c r="T277" s="61">
        <f>IF(E277="East", IF(C277="Central",('Connecting shares (%)'!$F$3/100*F277+'Connecting shares (%)'!$G$3/100*H277+'Connecting shares (%)'!$H$3/100*J277)/1000000,0),0)</f>
        <v>0</v>
      </c>
      <c r="U277" s="61">
        <f>IF(E277="East", IF(C277="Central",D277*'Connecting shares (%)'!$M$16*(F277+H277+J277)/(F277+H277+J277+L277+N277+P277),0),0)</f>
        <v>0</v>
      </c>
      <c r="V277" s="61">
        <f>IF(E277="East", IF(C277="Decentral",('Connecting shares (%)'!$F$7/100*F277+'Connecting shares (%)'!$G$7/100*H277+'Connecting shares (%)'!$H$7/100*J277)/1000000,0),0)</f>
        <v>0</v>
      </c>
      <c r="W277" s="63">
        <f>IF(E277="East", IF(C277="Decentral",D277*'Connecting shares (%)'!$M$16*(F277+H277+J277)/(F277+H277+J277+L277+N277+P277),0),0)</f>
        <v>0</v>
      </c>
      <c r="X277" s="61">
        <f>IF(E277="East", IF(C277="Central",('Connecting shares (%)'!$F$5/100*L277+'Connecting shares (%)'!$G$5/100*N277+'Connecting shares (%)'!$H$5/100*P277)/1000000,0),0)</f>
        <v>0</v>
      </c>
      <c r="Y277" s="63">
        <f>IF(E277="East", IF(C277="Central",D277*'Connecting shares (%)'!$M$16*(L277+N277+P277)/(F277+H277+J277+L277+N277+P277),0),0)</f>
        <v>0</v>
      </c>
      <c r="Z277" s="1">
        <f>IF(E277="East", IF(C277="Decentral",('Connecting shares (%)'!$F$9/100*L277+'Connecting shares (%)'!$G$9/100*N277+'Connecting shares (%)'!$H$9/100*P277)/1000000,0),0)</f>
        <v>0</v>
      </c>
      <c r="AA277" s="63">
        <f>IF(E277="East", IF(C277="Decentral",D277*'Connecting shares (%)'!$M$16*(L277+N277+P277)/(F277+H277+J277+L277+N277+P277),0),0)</f>
        <v>0</v>
      </c>
      <c r="AB277" s="61">
        <f>IF(E277="West", IF(C277="Central",('Connecting shares (%)'!$F$11/100*F277+'Connecting shares (%)'!$G$11/100*H277+'Connecting shares (%)'!$H$11/100*J277)/1000000,0),0)</f>
        <v>0.10092257</v>
      </c>
      <c r="AC277" s="64">
        <f>IF(E277="west", IF(C277="Central",D277*'Connecting shares (%)'!$M$16*(F277+H277+J277)/(F277+H277+J277+L277+N277+P277),0),0)</f>
        <v>0.49400563335369996</v>
      </c>
      <c r="AD277" s="61">
        <f>IF(E277="West", IF(C277="Decentral",('Connecting shares (%)'!$F$15/100*F277+'Connecting shares (%)'!$G$15/100*H277+'Connecting shares (%)'!$H$15/100*J277)/1000000,0),0)</f>
        <v>0</v>
      </c>
      <c r="AE277" s="63">
        <f>IF(E277="west", IF(C277="Decentral",D277*'Connecting shares (%)'!$M$16*(F277+H277+J277)/(F277+H277+J277+L277+N277+P277),0),0)</f>
        <v>0</v>
      </c>
      <c r="AF277" s="61">
        <f>IF(E277="West", IF(C277="Central",('Connecting shares (%)'!$F$13/100*L277+'Connecting shares (%)'!$G$13/100*N277+'Connecting shares (%)'!$H$13/100*P277)/1000000,0),0)</f>
        <v>0</v>
      </c>
      <c r="AG277" s="63">
        <f>IF(E277="west", IF(C277="Central",D277*'Connecting shares (%)'!$M$16*(L277+N277+P277)/(F277+H277+J277+L277+N277+P277),0),0)</f>
        <v>0</v>
      </c>
      <c r="AH277" s="1">
        <f>IF(E277="West", IF(C277="Decentral",('Connecting shares (%)'!$F$17/100*L277+'Connecting shares (%)'!$G$17/100*N277+'Connecting shares (%)'!$H$17/100*P277)/1000000,0),0)</f>
        <v>0</v>
      </c>
      <c r="AI277" s="63">
        <f>IF(E277="west", IF(C277="Decentral",D277*'Connecting shares (%)'!$M$16*(L277+N277+P277)/(F277+H277+J277+L277+N277+P277),0),0)</f>
        <v>0</v>
      </c>
      <c r="AK277" s="1">
        <f t="shared" si="32"/>
        <v>0</v>
      </c>
      <c r="AL277" s="1">
        <f t="shared" si="33"/>
        <v>0</v>
      </c>
      <c r="AM277" s="1">
        <f t="shared" si="34"/>
        <v>0</v>
      </c>
      <c r="AN277" s="1">
        <f t="shared" si="35"/>
        <v>0</v>
      </c>
      <c r="AO277" s="1">
        <f t="shared" si="36"/>
        <v>0.10092257</v>
      </c>
      <c r="AP277" s="1">
        <f t="shared" si="37"/>
        <v>0.49400563335369996</v>
      </c>
      <c r="AQ277" s="1">
        <f t="shared" si="38"/>
        <v>0</v>
      </c>
      <c r="AR277" s="1">
        <f t="shared" si="39"/>
        <v>0</v>
      </c>
    </row>
    <row r="278" spans="1:44">
      <c r="A278" s="1">
        <v>277</v>
      </c>
      <c r="B278" s="1" t="s">
        <v>163</v>
      </c>
      <c r="C278" s="1" t="s">
        <v>21</v>
      </c>
      <c r="D278" s="1">
        <v>2.0868576349966E-2</v>
      </c>
      <c r="E278" s="1" t="s">
        <v>24</v>
      </c>
      <c r="F278" s="1">
        <v>28948.119999999901</v>
      </c>
      <c r="G278" s="1">
        <v>2</v>
      </c>
      <c r="H278" s="1">
        <v>0</v>
      </c>
      <c r="I278" s="1">
        <v>0</v>
      </c>
      <c r="J278" s="1">
        <v>0</v>
      </c>
      <c r="K278" s="1">
        <v>0</v>
      </c>
      <c r="L278" s="1">
        <v>15747.309999999899</v>
      </c>
      <c r="M278" s="1">
        <v>1</v>
      </c>
      <c r="N278" s="1">
        <v>0</v>
      </c>
      <c r="O278" s="1">
        <v>0</v>
      </c>
      <c r="P278" s="1">
        <v>0</v>
      </c>
      <c r="Q278" s="1">
        <v>0</v>
      </c>
      <c r="R278" s="1">
        <v>2138.93838660561</v>
      </c>
      <c r="S278" s="1">
        <v>20868.576349965799</v>
      </c>
      <c r="T278" s="61">
        <f>IF(E278="East", IF(C278="Central",('Connecting shares (%)'!$F$3/100*F278+'Connecting shares (%)'!$G$3/100*H278+'Connecting shares (%)'!$H$3/100*J278)/1000000,0),0)</f>
        <v>0</v>
      </c>
      <c r="U278" s="61">
        <f>IF(E278="East", IF(C278="Central",D278*'Connecting shares (%)'!$M$16*(F278+H278+J278)/(F278+H278+J278+L278+N278+P278),0),0)</f>
        <v>0</v>
      </c>
      <c r="V278" s="61">
        <f>IF(E278="East", IF(C278="Decentral",('Connecting shares (%)'!$F$7/100*F278+'Connecting shares (%)'!$G$7/100*H278+'Connecting shares (%)'!$H$7/100*J278)/1000000,0),0)</f>
        <v>2.89481199999999E-2</v>
      </c>
      <c r="W278" s="63">
        <f>IF(E278="East", IF(C278="Decentral",D278*'Connecting shares (%)'!$M$16*(F278+H278+J278)/(F278+H278+J278+L278+N278+P278),0),0)</f>
        <v>0.27032117261562461</v>
      </c>
      <c r="X278" s="61">
        <f>IF(E278="East", IF(C278="Central",('Connecting shares (%)'!$F$5/100*L278+'Connecting shares (%)'!$G$5/100*N278+'Connecting shares (%)'!$H$5/100*P278)/1000000,0),0)</f>
        <v>0</v>
      </c>
      <c r="Y278" s="63">
        <f>IF(E278="East", IF(C278="Central",D278*'Connecting shares (%)'!$M$16*(L278+N278+P278)/(F278+H278+J278+L278+N278+P278),0),0)</f>
        <v>0</v>
      </c>
      <c r="Z278" s="1">
        <f>IF(E278="East", IF(C278="Decentral",('Connecting shares (%)'!$F$9/100*L278+'Connecting shares (%)'!$G$9/100*N278+'Connecting shares (%)'!$H$9/100*P278)/1000000,0),0)</f>
        <v>1.57473099999999E-2</v>
      </c>
      <c r="AA278" s="63">
        <f>IF(E278="East", IF(C278="Decentral",D278*'Connecting shares (%)'!$M$16*(L278+N278+P278)/(F278+H278+J278+L278+N278+P278),0),0)</f>
        <v>0.14705035438369538</v>
      </c>
      <c r="AB278" s="61">
        <f>IF(E278="West", IF(C278="Central",('Connecting shares (%)'!$F$11/100*F278+'Connecting shares (%)'!$G$11/100*H278+'Connecting shares (%)'!$H$11/100*J278)/1000000,0),0)</f>
        <v>0</v>
      </c>
      <c r="AC278" s="64">
        <f>IF(E278="west", IF(C278="Central",D278*'Connecting shares (%)'!$M$16*(F278+H278+J278)/(F278+H278+J278+L278+N278+P278),0),0)</f>
        <v>0</v>
      </c>
      <c r="AD278" s="61">
        <f>IF(E278="West", IF(C278="Decentral",('Connecting shares (%)'!$F$15/100*F278+'Connecting shares (%)'!$G$15/100*H278+'Connecting shares (%)'!$H$15/100*J278)/1000000,0),0)</f>
        <v>0</v>
      </c>
      <c r="AE278" s="63">
        <f>IF(E278="west", IF(C278="Decentral",D278*'Connecting shares (%)'!$M$16*(F278+H278+J278)/(F278+H278+J278+L278+N278+P278),0),0)</f>
        <v>0</v>
      </c>
      <c r="AF278" s="61">
        <f>IF(E278="West", IF(C278="Central",('Connecting shares (%)'!$F$13/100*L278+'Connecting shares (%)'!$G$13/100*N278+'Connecting shares (%)'!$H$13/100*P278)/1000000,0),0)</f>
        <v>0</v>
      </c>
      <c r="AG278" s="63">
        <f>IF(E278="west", IF(C278="Central",D278*'Connecting shares (%)'!$M$16*(L278+N278+P278)/(F278+H278+J278+L278+N278+P278),0),0)</f>
        <v>0</v>
      </c>
      <c r="AH278" s="1">
        <f>IF(E278="West", IF(C278="Decentral",('Connecting shares (%)'!$F$17/100*L278+'Connecting shares (%)'!$G$17/100*N278+'Connecting shares (%)'!$H$17/100*P278)/1000000,0),0)</f>
        <v>0</v>
      </c>
      <c r="AI278" s="63">
        <f>IF(E278="west", IF(C278="Decentral",D278*'Connecting shares (%)'!$M$16*(L278+N278+P278)/(F278+H278+J278+L278+N278+P278),0),0)</f>
        <v>0</v>
      </c>
      <c r="AK278" s="1">
        <f t="shared" si="32"/>
        <v>0</v>
      </c>
      <c r="AL278" s="1">
        <f t="shared" si="33"/>
        <v>0</v>
      </c>
      <c r="AM278" s="1">
        <f t="shared" si="34"/>
        <v>4.46954299999998E-2</v>
      </c>
      <c r="AN278" s="1">
        <f t="shared" si="35"/>
        <v>0.41737152699932001</v>
      </c>
      <c r="AO278" s="1">
        <f t="shared" si="36"/>
        <v>0</v>
      </c>
      <c r="AP278" s="1">
        <f t="shared" si="37"/>
        <v>0</v>
      </c>
      <c r="AQ278" s="1">
        <f t="shared" si="38"/>
        <v>0</v>
      </c>
      <c r="AR278" s="1">
        <f t="shared" si="39"/>
        <v>0</v>
      </c>
    </row>
    <row r="279" spans="1:44">
      <c r="A279" s="1">
        <v>278</v>
      </c>
      <c r="B279" s="1" t="s">
        <v>458</v>
      </c>
      <c r="C279" s="1" t="s">
        <v>22</v>
      </c>
      <c r="D279" s="1">
        <v>4.1513376124323001E-2</v>
      </c>
      <c r="E279" s="1" t="s">
        <v>23</v>
      </c>
      <c r="F279" s="1">
        <v>18181.240000000002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3393.0657803269701</v>
      </c>
      <c r="S279" s="1">
        <v>41513.376124322902</v>
      </c>
      <c r="T279" s="61">
        <f>IF(E279="East", IF(C279="Central",('Connecting shares (%)'!$F$3/100*F279+'Connecting shares (%)'!$G$3/100*H279+'Connecting shares (%)'!$H$3/100*J279)/1000000,0),0)</f>
        <v>0</v>
      </c>
      <c r="U279" s="61">
        <f>IF(E279="East", IF(C279="Central",D279*'Connecting shares (%)'!$M$16*(F279+H279+J279)/(F279+H279+J279+L279+N279+P279),0),0)</f>
        <v>0</v>
      </c>
      <c r="V279" s="61">
        <f>IF(E279="East", IF(C279="Decentral",('Connecting shares (%)'!$F$7/100*F279+'Connecting shares (%)'!$G$7/100*H279+'Connecting shares (%)'!$H$7/100*J279)/1000000,0),0)</f>
        <v>0</v>
      </c>
      <c r="W279" s="63">
        <f>IF(E279="East", IF(C279="Decentral",D279*'Connecting shares (%)'!$M$16*(F279+H279+J279)/(F279+H279+J279+L279+N279+P279),0),0)</f>
        <v>0</v>
      </c>
      <c r="X279" s="61">
        <f>IF(E279="East", IF(C279="Central",('Connecting shares (%)'!$F$5/100*L279+'Connecting shares (%)'!$G$5/100*N279+'Connecting shares (%)'!$H$5/100*P279)/1000000,0),0)</f>
        <v>0</v>
      </c>
      <c r="Y279" s="63">
        <f>IF(E279="East", IF(C279="Central",D279*'Connecting shares (%)'!$M$16*(L279+N279+P279)/(F279+H279+J279+L279+N279+P279),0),0)</f>
        <v>0</v>
      </c>
      <c r="Z279" s="1">
        <f>IF(E279="East", IF(C279="Decentral",('Connecting shares (%)'!$F$9/100*L279+'Connecting shares (%)'!$G$9/100*N279+'Connecting shares (%)'!$H$9/100*P279)/1000000,0),0)</f>
        <v>0</v>
      </c>
      <c r="AA279" s="63">
        <f>IF(E279="East", IF(C279="Decentral",D279*'Connecting shares (%)'!$M$16*(L279+N279+P279)/(F279+H279+J279+L279+N279+P279),0),0)</f>
        <v>0</v>
      </c>
      <c r="AB279" s="61">
        <f>IF(E279="West", IF(C279="Central",('Connecting shares (%)'!$F$11/100*F279+'Connecting shares (%)'!$G$11/100*H279+'Connecting shares (%)'!$H$11/100*J279)/1000000,0),0)</f>
        <v>1.8181240000000001E-2</v>
      </c>
      <c r="AC279" s="64">
        <f>IF(E279="west", IF(C279="Central",D279*'Connecting shares (%)'!$M$16*(F279+H279+J279)/(F279+H279+J279+L279+N279+P279),0),0)</f>
        <v>0.83026752248645996</v>
      </c>
      <c r="AD279" s="61">
        <f>IF(E279="West", IF(C279="Decentral",('Connecting shares (%)'!$F$15/100*F279+'Connecting shares (%)'!$G$15/100*H279+'Connecting shares (%)'!$H$15/100*J279)/1000000,0),0)</f>
        <v>0</v>
      </c>
      <c r="AE279" s="63">
        <f>IF(E279="west", IF(C279="Decentral",D279*'Connecting shares (%)'!$M$16*(F279+H279+J279)/(F279+H279+J279+L279+N279+P279),0),0)</f>
        <v>0</v>
      </c>
      <c r="AF279" s="61">
        <f>IF(E279="West", IF(C279="Central",('Connecting shares (%)'!$F$13/100*L279+'Connecting shares (%)'!$G$13/100*N279+'Connecting shares (%)'!$H$13/100*P279)/1000000,0),0)</f>
        <v>0</v>
      </c>
      <c r="AG279" s="63">
        <f>IF(E279="west", IF(C279="Central",D279*'Connecting shares (%)'!$M$16*(L279+N279+P279)/(F279+H279+J279+L279+N279+P279),0),0)</f>
        <v>0</v>
      </c>
      <c r="AH279" s="1">
        <f>IF(E279="West", IF(C279="Decentral",('Connecting shares (%)'!$F$17/100*L279+'Connecting shares (%)'!$G$17/100*N279+'Connecting shares (%)'!$H$17/100*P279)/1000000,0),0)</f>
        <v>0</v>
      </c>
      <c r="AI279" s="63">
        <f>IF(E279="west", IF(C279="Decentral",D279*'Connecting shares (%)'!$M$16*(L279+N279+P279)/(F279+H279+J279+L279+N279+P279),0),0)</f>
        <v>0</v>
      </c>
      <c r="AK279" s="1">
        <f t="shared" si="32"/>
        <v>0</v>
      </c>
      <c r="AL279" s="1">
        <f t="shared" si="33"/>
        <v>0</v>
      </c>
      <c r="AM279" s="1">
        <f t="shared" si="34"/>
        <v>0</v>
      </c>
      <c r="AN279" s="1">
        <f t="shared" si="35"/>
        <v>0</v>
      </c>
      <c r="AO279" s="1">
        <f t="shared" si="36"/>
        <v>1.8181240000000001E-2</v>
      </c>
      <c r="AP279" s="1">
        <f t="shared" si="37"/>
        <v>0.83026752248645996</v>
      </c>
      <c r="AQ279" s="1">
        <f t="shared" si="38"/>
        <v>0</v>
      </c>
      <c r="AR279" s="1">
        <f t="shared" si="39"/>
        <v>0</v>
      </c>
    </row>
    <row r="280" spans="1:44">
      <c r="A280" s="1">
        <v>279</v>
      </c>
      <c r="B280" s="1" t="s">
        <v>724</v>
      </c>
      <c r="C280" s="1" t="s">
        <v>22</v>
      </c>
      <c r="D280" s="1">
        <v>0.216493959451586</v>
      </c>
      <c r="E280" s="1" t="s">
        <v>23</v>
      </c>
      <c r="F280" s="1">
        <v>228180.99</v>
      </c>
      <c r="G280" s="1">
        <v>9</v>
      </c>
      <c r="H280" s="1">
        <v>53482.43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4870.2175236385401</v>
      </c>
      <c r="S280" s="1">
        <v>216493.95945158601</v>
      </c>
      <c r="T280" s="61">
        <f>IF(E280="East", IF(C280="Central",('Connecting shares (%)'!$F$3/100*F280+'Connecting shares (%)'!$G$3/100*H280+'Connecting shares (%)'!$H$3/100*J280)/1000000,0),0)</f>
        <v>0</v>
      </c>
      <c r="U280" s="61">
        <f>IF(E280="East", IF(C280="Central",D280*'Connecting shares (%)'!$M$16*(F280+H280+J280)/(F280+H280+J280+L280+N280+P280),0),0)</f>
        <v>0</v>
      </c>
      <c r="V280" s="61">
        <f>IF(E280="East", IF(C280="Decentral",('Connecting shares (%)'!$F$7/100*F280+'Connecting shares (%)'!$G$7/100*H280+'Connecting shares (%)'!$H$7/100*J280)/1000000,0),0)</f>
        <v>0</v>
      </c>
      <c r="W280" s="63">
        <f>IF(E280="East", IF(C280="Decentral",D280*'Connecting shares (%)'!$M$16*(F280+H280+J280)/(F280+H280+J280+L280+N280+P280),0),0)</f>
        <v>0</v>
      </c>
      <c r="X280" s="61">
        <f>IF(E280="East", IF(C280="Central",('Connecting shares (%)'!$F$5/100*L280+'Connecting shares (%)'!$G$5/100*N280+'Connecting shares (%)'!$H$5/100*P280)/1000000,0),0)</f>
        <v>0</v>
      </c>
      <c r="Y280" s="63">
        <f>IF(E280="East", IF(C280="Central",D280*'Connecting shares (%)'!$M$16*(L280+N280+P280)/(F280+H280+J280+L280+N280+P280),0),0)</f>
        <v>0</v>
      </c>
      <c r="Z280" s="1">
        <f>IF(E280="East", IF(C280="Decentral",('Connecting shares (%)'!$F$9/100*L280+'Connecting shares (%)'!$G$9/100*N280+'Connecting shares (%)'!$H$9/100*P280)/1000000,0),0)</f>
        <v>0</v>
      </c>
      <c r="AA280" s="63">
        <f>IF(E280="East", IF(C280="Decentral",D280*'Connecting shares (%)'!$M$16*(L280+N280+P280)/(F280+H280+J280+L280+N280+P280),0),0)</f>
        <v>0</v>
      </c>
      <c r="AB280" s="61">
        <f>IF(E280="West", IF(C280="Central",('Connecting shares (%)'!$F$11/100*F280+'Connecting shares (%)'!$G$11/100*H280+'Connecting shares (%)'!$H$11/100*J280)/1000000,0),0)</f>
        <v>0.28166342</v>
      </c>
      <c r="AC280" s="64">
        <f>IF(E280="west", IF(C280="Central",D280*'Connecting shares (%)'!$M$16*(F280+H280+J280)/(F280+H280+J280+L280+N280+P280),0),0)</f>
        <v>4.3298791890317201</v>
      </c>
      <c r="AD280" s="61">
        <f>IF(E280="West", IF(C280="Decentral",('Connecting shares (%)'!$F$15/100*F280+'Connecting shares (%)'!$G$15/100*H280+'Connecting shares (%)'!$H$15/100*J280)/1000000,0),0)</f>
        <v>0</v>
      </c>
      <c r="AE280" s="63">
        <f>IF(E280="west", IF(C280="Decentral",D280*'Connecting shares (%)'!$M$16*(F280+H280+J280)/(F280+H280+J280+L280+N280+P280),0),0)</f>
        <v>0</v>
      </c>
      <c r="AF280" s="61">
        <f>IF(E280="West", IF(C280="Central",('Connecting shares (%)'!$F$13/100*L280+'Connecting shares (%)'!$G$13/100*N280+'Connecting shares (%)'!$H$13/100*P280)/1000000,0),0)</f>
        <v>0</v>
      </c>
      <c r="AG280" s="63">
        <f>IF(E280="west", IF(C280="Central",D280*'Connecting shares (%)'!$M$16*(L280+N280+P280)/(F280+H280+J280+L280+N280+P280),0),0)</f>
        <v>0</v>
      </c>
      <c r="AH280" s="1">
        <f>IF(E280="West", IF(C280="Decentral",('Connecting shares (%)'!$F$17/100*L280+'Connecting shares (%)'!$G$17/100*N280+'Connecting shares (%)'!$H$17/100*P280)/1000000,0),0)</f>
        <v>0</v>
      </c>
      <c r="AI280" s="63">
        <f>IF(E280="west", IF(C280="Decentral",D280*'Connecting shares (%)'!$M$16*(L280+N280+P280)/(F280+H280+J280+L280+N280+P280),0),0)</f>
        <v>0</v>
      </c>
      <c r="AK280" s="1">
        <f t="shared" si="32"/>
        <v>0</v>
      </c>
      <c r="AL280" s="1">
        <f t="shared" si="33"/>
        <v>0</v>
      </c>
      <c r="AM280" s="1">
        <f t="shared" si="34"/>
        <v>0</v>
      </c>
      <c r="AN280" s="1">
        <f t="shared" si="35"/>
        <v>0</v>
      </c>
      <c r="AO280" s="1">
        <f t="shared" si="36"/>
        <v>0.28166342</v>
      </c>
      <c r="AP280" s="1">
        <f t="shared" si="37"/>
        <v>4.3298791890317201</v>
      </c>
      <c r="AQ280" s="1">
        <f t="shared" si="38"/>
        <v>0</v>
      </c>
      <c r="AR280" s="1">
        <f t="shared" si="39"/>
        <v>0</v>
      </c>
    </row>
    <row r="281" spans="1:44">
      <c r="A281" s="1">
        <v>280</v>
      </c>
      <c r="B281" s="1" t="s">
        <v>181</v>
      </c>
      <c r="C281" s="1" t="s">
        <v>21</v>
      </c>
      <c r="D281" s="1">
        <v>0.120826967387742</v>
      </c>
      <c r="E281" s="1" t="s">
        <v>23</v>
      </c>
      <c r="F281" s="1">
        <v>81108.739999999903</v>
      </c>
      <c r="G281" s="1">
        <v>5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4509.9972292411903</v>
      </c>
      <c r="S281" s="1">
        <v>120826.967387742</v>
      </c>
      <c r="T281" s="61">
        <f>IF(E281="East", IF(C281="Central",('Connecting shares (%)'!$F$3/100*F281+'Connecting shares (%)'!$G$3/100*H281+'Connecting shares (%)'!$H$3/100*J281)/1000000,0),0)</f>
        <v>0</v>
      </c>
      <c r="U281" s="61">
        <f>IF(E281="East", IF(C281="Central",D281*'Connecting shares (%)'!$M$16*(F281+H281+J281)/(F281+H281+J281+L281+N281+P281),0),0)</f>
        <v>0</v>
      </c>
      <c r="V281" s="61">
        <f>IF(E281="East", IF(C281="Decentral",('Connecting shares (%)'!$F$7/100*F281+'Connecting shares (%)'!$G$7/100*H281+'Connecting shares (%)'!$H$7/100*J281)/1000000,0),0)</f>
        <v>0</v>
      </c>
      <c r="W281" s="63">
        <f>IF(E281="East", IF(C281="Decentral",D281*'Connecting shares (%)'!$M$16*(F281+H281+J281)/(F281+H281+J281+L281+N281+P281),0),0)</f>
        <v>0</v>
      </c>
      <c r="X281" s="61">
        <f>IF(E281="East", IF(C281="Central",('Connecting shares (%)'!$F$5/100*L281+'Connecting shares (%)'!$G$5/100*N281+'Connecting shares (%)'!$H$5/100*P281)/1000000,0),0)</f>
        <v>0</v>
      </c>
      <c r="Y281" s="63">
        <f>IF(E281="East", IF(C281="Central",D281*'Connecting shares (%)'!$M$16*(L281+N281+P281)/(F281+H281+J281+L281+N281+P281),0),0)</f>
        <v>0</v>
      </c>
      <c r="Z281" s="1">
        <f>IF(E281="East", IF(C281="Decentral",('Connecting shares (%)'!$F$9/100*L281+'Connecting shares (%)'!$G$9/100*N281+'Connecting shares (%)'!$H$9/100*P281)/1000000,0),0)</f>
        <v>0</v>
      </c>
      <c r="AA281" s="63">
        <f>IF(E281="East", IF(C281="Decentral",D281*'Connecting shares (%)'!$M$16*(L281+N281+P281)/(F281+H281+J281+L281+N281+P281),0),0)</f>
        <v>0</v>
      </c>
      <c r="AB281" s="61">
        <f>IF(E281="West", IF(C281="Central",('Connecting shares (%)'!$F$11/100*F281+'Connecting shares (%)'!$G$11/100*H281+'Connecting shares (%)'!$H$11/100*J281)/1000000,0),0)</f>
        <v>0</v>
      </c>
      <c r="AC281" s="64">
        <f>IF(E281="west", IF(C281="Central",D281*'Connecting shares (%)'!$M$16*(F281+H281+J281)/(F281+H281+J281+L281+N281+P281),0),0)</f>
        <v>0</v>
      </c>
      <c r="AD281" s="61">
        <f>IF(E281="West", IF(C281="Decentral",('Connecting shares (%)'!$F$15/100*F281+'Connecting shares (%)'!$G$15/100*H281+'Connecting shares (%)'!$H$15/100*J281)/1000000,0),0)</f>
        <v>8.1108739999999901E-2</v>
      </c>
      <c r="AE281" s="63">
        <f>IF(E281="west", IF(C281="Decentral",D281*'Connecting shares (%)'!$M$16*(F281+H281+J281)/(F281+H281+J281+L281+N281+P281),0),0)</f>
        <v>2.4165393477548398</v>
      </c>
      <c r="AF281" s="61">
        <f>IF(E281="West", IF(C281="Central",('Connecting shares (%)'!$F$13/100*L281+'Connecting shares (%)'!$G$13/100*N281+'Connecting shares (%)'!$H$13/100*P281)/1000000,0),0)</f>
        <v>0</v>
      </c>
      <c r="AG281" s="63">
        <f>IF(E281="west", IF(C281="Central",D281*'Connecting shares (%)'!$M$16*(L281+N281+P281)/(F281+H281+J281+L281+N281+P281),0),0)</f>
        <v>0</v>
      </c>
      <c r="AH281" s="1">
        <f>IF(E281="West", IF(C281="Decentral",('Connecting shares (%)'!$F$17/100*L281+'Connecting shares (%)'!$G$17/100*N281+'Connecting shares (%)'!$H$17/100*P281)/1000000,0),0)</f>
        <v>0</v>
      </c>
      <c r="AI281" s="63">
        <f>IF(E281="west", IF(C281="Decentral",D281*'Connecting shares (%)'!$M$16*(L281+N281+P281)/(F281+H281+J281+L281+N281+P281),0),0)</f>
        <v>0</v>
      </c>
      <c r="AK281" s="1">
        <f t="shared" si="32"/>
        <v>0</v>
      </c>
      <c r="AL281" s="1">
        <f t="shared" si="33"/>
        <v>0</v>
      </c>
      <c r="AM281" s="1">
        <f t="shared" si="34"/>
        <v>0</v>
      </c>
      <c r="AN281" s="1">
        <f t="shared" si="35"/>
        <v>0</v>
      </c>
      <c r="AO281" s="1">
        <f t="shared" si="36"/>
        <v>0</v>
      </c>
      <c r="AP281" s="1">
        <f t="shared" si="37"/>
        <v>0</v>
      </c>
      <c r="AQ281" s="1">
        <f t="shared" si="38"/>
        <v>8.1108739999999901E-2</v>
      </c>
      <c r="AR281" s="1">
        <f t="shared" si="39"/>
        <v>2.4165393477548398</v>
      </c>
    </row>
    <row r="282" spans="1:44">
      <c r="A282" s="1">
        <v>281</v>
      </c>
      <c r="B282" s="1" t="s">
        <v>443</v>
      </c>
      <c r="C282" s="1" t="s">
        <v>21</v>
      </c>
      <c r="D282" s="1">
        <v>9.2385084330248002E-2</v>
      </c>
      <c r="E282" s="1" t="s">
        <v>23</v>
      </c>
      <c r="F282" s="1">
        <v>221817.28</v>
      </c>
      <c r="G282" s="1">
        <v>12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3485.3763950196399</v>
      </c>
      <c r="S282" s="1">
        <v>92385.084330247904</v>
      </c>
      <c r="T282" s="61">
        <f>IF(E282="East", IF(C282="Central",('Connecting shares (%)'!$F$3/100*F282+'Connecting shares (%)'!$G$3/100*H282+'Connecting shares (%)'!$H$3/100*J282)/1000000,0),0)</f>
        <v>0</v>
      </c>
      <c r="U282" s="61">
        <f>IF(E282="East", IF(C282="Central",D282*'Connecting shares (%)'!$M$16*(F282+H282+J282)/(F282+H282+J282+L282+N282+P282),0),0)</f>
        <v>0</v>
      </c>
      <c r="V282" s="61">
        <f>IF(E282="East", IF(C282="Decentral",('Connecting shares (%)'!$F$7/100*F282+'Connecting shares (%)'!$G$7/100*H282+'Connecting shares (%)'!$H$7/100*J282)/1000000,0),0)</f>
        <v>0</v>
      </c>
      <c r="W282" s="63">
        <f>IF(E282="East", IF(C282="Decentral",D282*'Connecting shares (%)'!$M$16*(F282+H282+J282)/(F282+H282+J282+L282+N282+P282),0),0)</f>
        <v>0</v>
      </c>
      <c r="X282" s="61">
        <f>IF(E282="East", IF(C282="Central",('Connecting shares (%)'!$F$5/100*L282+'Connecting shares (%)'!$G$5/100*N282+'Connecting shares (%)'!$H$5/100*P282)/1000000,0),0)</f>
        <v>0</v>
      </c>
      <c r="Y282" s="63">
        <f>IF(E282="East", IF(C282="Central",D282*'Connecting shares (%)'!$M$16*(L282+N282+P282)/(F282+H282+J282+L282+N282+P282),0),0)</f>
        <v>0</v>
      </c>
      <c r="Z282" s="1">
        <f>IF(E282="East", IF(C282="Decentral",('Connecting shares (%)'!$F$9/100*L282+'Connecting shares (%)'!$G$9/100*N282+'Connecting shares (%)'!$H$9/100*P282)/1000000,0),0)</f>
        <v>0</v>
      </c>
      <c r="AA282" s="63">
        <f>IF(E282="East", IF(C282="Decentral",D282*'Connecting shares (%)'!$M$16*(L282+N282+P282)/(F282+H282+J282+L282+N282+P282),0),0)</f>
        <v>0</v>
      </c>
      <c r="AB282" s="61">
        <f>IF(E282="West", IF(C282="Central",('Connecting shares (%)'!$F$11/100*F282+'Connecting shares (%)'!$G$11/100*H282+'Connecting shares (%)'!$H$11/100*J282)/1000000,0),0)</f>
        <v>0</v>
      </c>
      <c r="AC282" s="64">
        <f>IF(E282="west", IF(C282="Central",D282*'Connecting shares (%)'!$M$16*(F282+H282+J282)/(F282+H282+J282+L282+N282+P282),0),0)</f>
        <v>0</v>
      </c>
      <c r="AD282" s="61">
        <f>IF(E282="West", IF(C282="Decentral",('Connecting shares (%)'!$F$15/100*F282+'Connecting shares (%)'!$G$15/100*H282+'Connecting shares (%)'!$H$15/100*J282)/1000000,0),0)</f>
        <v>0.22181728000000001</v>
      </c>
      <c r="AE282" s="63">
        <f>IF(E282="west", IF(C282="Decentral",D282*'Connecting shares (%)'!$M$16*(F282+H282+J282)/(F282+H282+J282+L282+N282+P282),0),0)</f>
        <v>1.84770168660496</v>
      </c>
      <c r="AF282" s="61">
        <f>IF(E282="West", IF(C282="Central",('Connecting shares (%)'!$F$13/100*L282+'Connecting shares (%)'!$G$13/100*N282+'Connecting shares (%)'!$H$13/100*P282)/1000000,0),0)</f>
        <v>0</v>
      </c>
      <c r="AG282" s="63">
        <f>IF(E282="west", IF(C282="Central",D282*'Connecting shares (%)'!$M$16*(L282+N282+P282)/(F282+H282+J282+L282+N282+P282),0),0)</f>
        <v>0</v>
      </c>
      <c r="AH282" s="1">
        <f>IF(E282="West", IF(C282="Decentral",('Connecting shares (%)'!$F$17/100*L282+'Connecting shares (%)'!$G$17/100*N282+'Connecting shares (%)'!$H$17/100*P282)/1000000,0),0)</f>
        <v>0</v>
      </c>
      <c r="AI282" s="63">
        <f>IF(E282="west", IF(C282="Decentral",D282*'Connecting shares (%)'!$M$16*(L282+N282+P282)/(F282+H282+J282+L282+N282+P282),0),0)</f>
        <v>0</v>
      </c>
      <c r="AK282" s="1">
        <f t="shared" si="32"/>
        <v>0</v>
      </c>
      <c r="AL282" s="1">
        <f t="shared" si="33"/>
        <v>0</v>
      </c>
      <c r="AM282" s="1">
        <f t="shared" si="34"/>
        <v>0</v>
      </c>
      <c r="AN282" s="1">
        <f t="shared" si="35"/>
        <v>0</v>
      </c>
      <c r="AO282" s="1">
        <f t="shared" si="36"/>
        <v>0</v>
      </c>
      <c r="AP282" s="1">
        <f t="shared" si="37"/>
        <v>0</v>
      </c>
      <c r="AQ282" s="1">
        <f t="shared" si="38"/>
        <v>0.22181728000000001</v>
      </c>
      <c r="AR282" s="1">
        <f t="shared" si="39"/>
        <v>1.84770168660496</v>
      </c>
    </row>
    <row r="283" spans="1:44">
      <c r="A283" s="1">
        <v>282</v>
      </c>
      <c r="B283" s="1" t="s">
        <v>881</v>
      </c>
      <c r="C283" s="1" t="s">
        <v>22</v>
      </c>
      <c r="D283" s="1">
        <v>6.6040020416679002E-2</v>
      </c>
      <c r="E283" s="1" t="s">
        <v>23</v>
      </c>
      <c r="F283" s="1">
        <v>37173.199999999903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4308.3115858020201</v>
      </c>
      <c r="S283" s="1">
        <v>66040.020416679297</v>
      </c>
      <c r="T283" s="61">
        <f>IF(E283="East", IF(C283="Central",('Connecting shares (%)'!$F$3/100*F283+'Connecting shares (%)'!$G$3/100*H283+'Connecting shares (%)'!$H$3/100*J283)/1000000,0),0)</f>
        <v>0</v>
      </c>
      <c r="U283" s="61">
        <f>IF(E283="East", IF(C283="Central",D283*'Connecting shares (%)'!$M$16*(F283+H283+J283)/(F283+H283+J283+L283+N283+P283),0),0)</f>
        <v>0</v>
      </c>
      <c r="V283" s="61">
        <f>IF(E283="East", IF(C283="Decentral",('Connecting shares (%)'!$F$7/100*F283+'Connecting shares (%)'!$G$7/100*H283+'Connecting shares (%)'!$H$7/100*J283)/1000000,0),0)</f>
        <v>0</v>
      </c>
      <c r="W283" s="63">
        <f>IF(E283="East", IF(C283="Decentral",D283*'Connecting shares (%)'!$M$16*(F283+H283+J283)/(F283+H283+J283+L283+N283+P283),0),0)</f>
        <v>0</v>
      </c>
      <c r="X283" s="61">
        <f>IF(E283="East", IF(C283="Central",('Connecting shares (%)'!$F$5/100*L283+'Connecting shares (%)'!$G$5/100*N283+'Connecting shares (%)'!$H$5/100*P283)/1000000,0),0)</f>
        <v>0</v>
      </c>
      <c r="Y283" s="63">
        <f>IF(E283="East", IF(C283="Central",D283*'Connecting shares (%)'!$M$16*(L283+N283+P283)/(F283+H283+J283+L283+N283+P283),0),0)</f>
        <v>0</v>
      </c>
      <c r="Z283" s="1">
        <f>IF(E283="East", IF(C283="Decentral",('Connecting shares (%)'!$F$9/100*L283+'Connecting shares (%)'!$G$9/100*N283+'Connecting shares (%)'!$H$9/100*P283)/1000000,0),0)</f>
        <v>0</v>
      </c>
      <c r="AA283" s="63">
        <f>IF(E283="East", IF(C283="Decentral",D283*'Connecting shares (%)'!$M$16*(L283+N283+P283)/(F283+H283+J283+L283+N283+P283),0),0)</f>
        <v>0</v>
      </c>
      <c r="AB283" s="61">
        <f>IF(E283="West", IF(C283="Central",('Connecting shares (%)'!$F$11/100*F283+'Connecting shares (%)'!$G$11/100*H283+'Connecting shares (%)'!$H$11/100*J283)/1000000,0),0)</f>
        <v>3.7173199999999899E-2</v>
      </c>
      <c r="AC283" s="64">
        <f>IF(E283="west", IF(C283="Central",D283*'Connecting shares (%)'!$M$16*(F283+H283+J283)/(F283+H283+J283+L283+N283+P283),0),0)</f>
        <v>1.32080040833358</v>
      </c>
      <c r="AD283" s="61">
        <f>IF(E283="West", IF(C283="Decentral",('Connecting shares (%)'!$F$15/100*F283+'Connecting shares (%)'!$G$15/100*H283+'Connecting shares (%)'!$H$15/100*J283)/1000000,0),0)</f>
        <v>0</v>
      </c>
      <c r="AE283" s="63">
        <f>IF(E283="west", IF(C283="Decentral",D283*'Connecting shares (%)'!$M$16*(F283+H283+J283)/(F283+H283+J283+L283+N283+P283),0),0)</f>
        <v>0</v>
      </c>
      <c r="AF283" s="61">
        <f>IF(E283="West", IF(C283="Central",('Connecting shares (%)'!$F$13/100*L283+'Connecting shares (%)'!$G$13/100*N283+'Connecting shares (%)'!$H$13/100*P283)/1000000,0),0)</f>
        <v>0</v>
      </c>
      <c r="AG283" s="63">
        <f>IF(E283="west", IF(C283="Central",D283*'Connecting shares (%)'!$M$16*(L283+N283+P283)/(F283+H283+J283+L283+N283+P283),0),0)</f>
        <v>0</v>
      </c>
      <c r="AH283" s="1">
        <f>IF(E283="West", IF(C283="Decentral",('Connecting shares (%)'!$F$17/100*L283+'Connecting shares (%)'!$G$17/100*N283+'Connecting shares (%)'!$H$17/100*P283)/1000000,0),0)</f>
        <v>0</v>
      </c>
      <c r="AI283" s="63">
        <f>IF(E283="west", IF(C283="Decentral",D283*'Connecting shares (%)'!$M$16*(L283+N283+P283)/(F283+H283+J283+L283+N283+P283),0),0)</f>
        <v>0</v>
      </c>
      <c r="AK283" s="1">
        <f t="shared" si="32"/>
        <v>0</v>
      </c>
      <c r="AL283" s="1">
        <f t="shared" si="33"/>
        <v>0</v>
      </c>
      <c r="AM283" s="1">
        <f t="shared" si="34"/>
        <v>0</v>
      </c>
      <c r="AN283" s="1">
        <f t="shared" si="35"/>
        <v>0</v>
      </c>
      <c r="AO283" s="1">
        <f t="shared" si="36"/>
        <v>3.7173199999999899E-2</v>
      </c>
      <c r="AP283" s="1">
        <f t="shared" si="37"/>
        <v>1.32080040833358</v>
      </c>
      <c r="AQ283" s="1">
        <f t="shared" si="38"/>
        <v>0</v>
      </c>
      <c r="AR283" s="1">
        <f t="shared" si="39"/>
        <v>0</v>
      </c>
    </row>
    <row r="284" spans="1:44">
      <c r="A284" s="1">
        <v>283</v>
      </c>
      <c r="B284" s="1" t="s">
        <v>287</v>
      </c>
      <c r="C284" s="1" t="s">
        <v>21</v>
      </c>
      <c r="D284" s="1">
        <v>0.105827266769961</v>
      </c>
      <c r="E284" s="1" t="s">
        <v>23</v>
      </c>
      <c r="F284" s="1">
        <v>140952.48000000001</v>
      </c>
      <c r="G284" s="1">
        <v>8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4993.0952738239603</v>
      </c>
      <c r="S284" s="1">
        <v>105827.26676996</v>
      </c>
      <c r="T284" s="61">
        <f>IF(E284="East", IF(C284="Central",('Connecting shares (%)'!$F$3/100*F284+'Connecting shares (%)'!$G$3/100*H284+'Connecting shares (%)'!$H$3/100*J284)/1000000,0),0)</f>
        <v>0</v>
      </c>
      <c r="U284" s="61">
        <f>IF(E284="East", IF(C284="Central",D284*'Connecting shares (%)'!$M$16*(F284+H284+J284)/(F284+H284+J284+L284+N284+P284),0),0)</f>
        <v>0</v>
      </c>
      <c r="V284" s="61">
        <f>IF(E284="East", IF(C284="Decentral",('Connecting shares (%)'!$F$7/100*F284+'Connecting shares (%)'!$G$7/100*H284+'Connecting shares (%)'!$H$7/100*J284)/1000000,0),0)</f>
        <v>0</v>
      </c>
      <c r="W284" s="63">
        <f>IF(E284="East", IF(C284="Decentral",D284*'Connecting shares (%)'!$M$16*(F284+H284+J284)/(F284+H284+J284+L284+N284+P284),0),0)</f>
        <v>0</v>
      </c>
      <c r="X284" s="61">
        <f>IF(E284="East", IF(C284="Central",('Connecting shares (%)'!$F$5/100*L284+'Connecting shares (%)'!$G$5/100*N284+'Connecting shares (%)'!$H$5/100*P284)/1000000,0),0)</f>
        <v>0</v>
      </c>
      <c r="Y284" s="63">
        <f>IF(E284="East", IF(C284="Central",D284*'Connecting shares (%)'!$M$16*(L284+N284+P284)/(F284+H284+J284+L284+N284+P284),0),0)</f>
        <v>0</v>
      </c>
      <c r="Z284" s="1">
        <f>IF(E284="East", IF(C284="Decentral",('Connecting shares (%)'!$F$9/100*L284+'Connecting shares (%)'!$G$9/100*N284+'Connecting shares (%)'!$H$9/100*P284)/1000000,0),0)</f>
        <v>0</v>
      </c>
      <c r="AA284" s="63">
        <f>IF(E284="East", IF(C284="Decentral",D284*'Connecting shares (%)'!$M$16*(L284+N284+P284)/(F284+H284+J284+L284+N284+P284),0),0)</f>
        <v>0</v>
      </c>
      <c r="AB284" s="61">
        <f>IF(E284="West", IF(C284="Central",('Connecting shares (%)'!$F$11/100*F284+'Connecting shares (%)'!$G$11/100*H284+'Connecting shares (%)'!$H$11/100*J284)/1000000,0),0)</f>
        <v>0</v>
      </c>
      <c r="AC284" s="64">
        <f>IF(E284="west", IF(C284="Central",D284*'Connecting shares (%)'!$M$16*(F284+H284+J284)/(F284+H284+J284+L284+N284+P284),0),0)</f>
        <v>0</v>
      </c>
      <c r="AD284" s="61">
        <f>IF(E284="West", IF(C284="Decentral",('Connecting shares (%)'!$F$15/100*F284+'Connecting shares (%)'!$G$15/100*H284+'Connecting shares (%)'!$H$15/100*J284)/1000000,0),0)</f>
        <v>0.14095248000000002</v>
      </c>
      <c r="AE284" s="63">
        <f>IF(E284="west", IF(C284="Decentral",D284*'Connecting shares (%)'!$M$16*(F284+H284+J284)/(F284+H284+J284+L284+N284+P284),0),0)</f>
        <v>2.1165453353992199</v>
      </c>
      <c r="AF284" s="61">
        <f>IF(E284="West", IF(C284="Central",('Connecting shares (%)'!$F$13/100*L284+'Connecting shares (%)'!$G$13/100*N284+'Connecting shares (%)'!$H$13/100*P284)/1000000,0),0)</f>
        <v>0</v>
      </c>
      <c r="AG284" s="63">
        <f>IF(E284="west", IF(C284="Central",D284*'Connecting shares (%)'!$M$16*(L284+N284+P284)/(F284+H284+J284+L284+N284+P284),0),0)</f>
        <v>0</v>
      </c>
      <c r="AH284" s="1">
        <f>IF(E284="West", IF(C284="Decentral",('Connecting shares (%)'!$F$17/100*L284+'Connecting shares (%)'!$G$17/100*N284+'Connecting shares (%)'!$H$17/100*P284)/1000000,0),0)</f>
        <v>0</v>
      </c>
      <c r="AI284" s="63">
        <f>IF(E284="west", IF(C284="Decentral",D284*'Connecting shares (%)'!$M$16*(L284+N284+P284)/(F284+H284+J284+L284+N284+P284),0),0)</f>
        <v>0</v>
      </c>
      <c r="AK284" s="1">
        <f t="shared" si="32"/>
        <v>0</v>
      </c>
      <c r="AL284" s="1">
        <f t="shared" si="33"/>
        <v>0</v>
      </c>
      <c r="AM284" s="1">
        <f t="shared" si="34"/>
        <v>0</v>
      </c>
      <c r="AN284" s="1">
        <f t="shared" si="35"/>
        <v>0</v>
      </c>
      <c r="AO284" s="1">
        <f t="shared" si="36"/>
        <v>0</v>
      </c>
      <c r="AP284" s="1">
        <f t="shared" si="37"/>
        <v>0</v>
      </c>
      <c r="AQ284" s="1">
        <f t="shared" si="38"/>
        <v>0.14095248000000002</v>
      </c>
      <c r="AR284" s="1">
        <f t="shared" si="39"/>
        <v>2.1165453353992199</v>
      </c>
    </row>
    <row r="285" spans="1:44">
      <c r="A285" s="1">
        <v>284</v>
      </c>
      <c r="B285" s="1" t="s">
        <v>173</v>
      </c>
      <c r="C285" s="1" t="s">
        <v>22</v>
      </c>
      <c r="D285" s="1">
        <v>4.9988829194356002E-2</v>
      </c>
      <c r="E285" s="1" t="s">
        <v>23</v>
      </c>
      <c r="F285" s="1">
        <v>97231.039999999906</v>
      </c>
      <c r="G285" s="1">
        <v>10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3541.3869669574001</v>
      </c>
      <c r="S285" s="1">
        <v>49988.829194355501</v>
      </c>
      <c r="T285" s="61">
        <f>IF(E285="East", IF(C285="Central",('Connecting shares (%)'!$F$3/100*F285+'Connecting shares (%)'!$G$3/100*H285+'Connecting shares (%)'!$H$3/100*J285)/1000000,0),0)</f>
        <v>0</v>
      </c>
      <c r="U285" s="61">
        <f>IF(E285="East", IF(C285="Central",D285*'Connecting shares (%)'!$M$16*(F285+H285+J285)/(F285+H285+J285+L285+N285+P285),0),0)</f>
        <v>0</v>
      </c>
      <c r="V285" s="61">
        <f>IF(E285="East", IF(C285="Decentral",('Connecting shares (%)'!$F$7/100*F285+'Connecting shares (%)'!$G$7/100*H285+'Connecting shares (%)'!$H$7/100*J285)/1000000,0),0)</f>
        <v>0</v>
      </c>
      <c r="W285" s="63">
        <f>IF(E285="East", IF(C285="Decentral",D285*'Connecting shares (%)'!$M$16*(F285+H285+J285)/(F285+H285+J285+L285+N285+P285),0),0)</f>
        <v>0</v>
      </c>
      <c r="X285" s="61">
        <f>IF(E285="East", IF(C285="Central",('Connecting shares (%)'!$F$5/100*L285+'Connecting shares (%)'!$G$5/100*N285+'Connecting shares (%)'!$H$5/100*P285)/1000000,0),0)</f>
        <v>0</v>
      </c>
      <c r="Y285" s="63">
        <f>IF(E285="East", IF(C285="Central",D285*'Connecting shares (%)'!$M$16*(L285+N285+P285)/(F285+H285+J285+L285+N285+P285),0),0)</f>
        <v>0</v>
      </c>
      <c r="Z285" s="1">
        <f>IF(E285="East", IF(C285="Decentral",('Connecting shares (%)'!$F$9/100*L285+'Connecting shares (%)'!$G$9/100*N285+'Connecting shares (%)'!$H$9/100*P285)/1000000,0),0)</f>
        <v>0</v>
      </c>
      <c r="AA285" s="63">
        <f>IF(E285="East", IF(C285="Decentral",D285*'Connecting shares (%)'!$M$16*(L285+N285+P285)/(F285+H285+J285+L285+N285+P285),0),0)</f>
        <v>0</v>
      </c>
      <c r="AB285" s="61">
        <f>IF(E285="West", IF(C285="Central",('Connecting shares (%)'!$F$11/100*F285+'Connecting shares (%)'!$G$11/100*H285+'Connecting shares (%)'!$H$11/100*J285)/1000000,0),0)</f>
        <v>9.7231039999999908E-2</v>
      </c>
      <c r="AC285" s="64">
        <f>IF(E285="west", IF(C285="Central",D285*'Connecting shares (%)'!$M$16*(F285+H285+J285)/(F285+H285+J285+L285+N285+P285),0),0)</f>
        <v>0.9997765838871201</v>
      </c>
      <c r="AD285" s="61">
        <f>IF(E285="West", IF(C285="Decentral",('Connecting shares (%)'!$F$15/100*F285+'Connecting shares (%)'!$G$15/100*H285+'Connecting shares (%)'!$H$15/100*J285)/1000000,0),0)</f>
        <v>0</v>
      </c>
      <c r="AE285" s="63">
        <f>IF(E285="west", IF(C285="Decentral",D285*'Connecting shares (%)'!$M$16*(F285+H285+J285)/(F285+H285+J285+L285+N285+P285),0),0)</f>
        <v>0</v>
      </c>
      <c r="AF285" s="61">
        <f>IF(E285="West", IF(C285="Central",('Connecting shares (%)'!$F$13/100*L285+'Connecting shares (%)'!$G$13/100*N285+'Connecting shares (%)'!$H$13/100*P285)/1000000,0),0)</f>
        <v>0</v>
      </c>
      <c r="AG285" s="63">
        <f>IF(E285="west", IF(C285="Central",D285*'Connecting shares (%)'!$M$16*(L285+N285+P285)/(F285+H285+J285+L285+N285+P285),0),0)</f>
        <v>0</v>
      </c>
      <c r="AH285" s="1">
        <f>IF(E285="West", IF(C285="Decentral",('Connecting shares (%)'!$F$17/100*L285+'Connecting shares (%)'!$G$17/100*N285+'Connecting shares (%)'!$H$17/100*P285)/1000000,0),0)</f>
        <v>0</v>
      </c>
      <c r="AI285" s="63">
        <f>IF(E285="west", IF(C285="Decentral",D285*'Connecting shares (%)'!$M$16*(L285+N285+P285)/(F285+H285+J285+L285+N285+P285),0),0)</f>
        <v>0</v>
      </c>
      <c r="AK285" s="1">
        <f t="shared" si="32"/>
        <v>0</v>
      </c>
      <c r="AL285" s="1">
        <f t="shared" si="33"/>
        <v>0</v>
      </c>
      <c r="AM285" s="1">
        <f t="shared" si="34"/>
        <v>0</v>
      </c>
      <c r="AN285" s="1">
        <f t="shared" si="35"/>
        <v>0</v>
      </c>
      <c r="AO285" s="1">
        <f t="shared" si="36"/>
        <v>9.7231039999999908E-2</v>
      </c>
      <c r="AP285" s="1">
        <f t="shared" si="37"/>
        <v>0.9997765838871201</v>
      </c>
      <c r="AQ285" s="1">
        <f t="shared" si="38"/>
        <v>0</v>
      </c>
      <c r="AR285" s="1">
        <f t="shared" si="39"/>
        <v>0</v>
      </c>
    </row>
    <row r="286" spans="1:44">
      <c r="A286" s="1">
        <v>285</v>
      </c>
      <c r="B286" s="1" t="s">
        <v>208</v>
      </c>
      <c r="C286" s="1" t="s">
        <v>21</v>
      </c>
      <c r="D286" s="1">
        <v>0.16422963308197</v>
      </c>
      <c r="E286" s="1" t="s">
        <v>23</v>
      </c>
      <c r="F286" s="1">
        <v>132682.109999999</v>
      </c>
      <c r="G286" s="1">
        <v>9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6963.7514231588802</v>
      </c>
      <c r="S286" s="1">
        <v>164229.63308196899</v>
      </c>
      <c r="T286" s="61">
        <f>IF(E286="East", IF(C286="Central",('Connecting shares (%)'!$F$3/100*F286+'Connecting shares (%)'!$G$3/100*H286+'Connecting shares (%)'!$H$3/100*J286)/1000000,0),0)</f>
        <v>0</v>
      </c>
      <c r="U286" s="61">
        <f>IF(E286="East", IF(C286="Central",D286*'Connecting shares (%)'!$M$16*(F286+H286+J286)/(F286+H286+J286+L286+N286+P286),0),0)</f>
        <v>0</v>
      </c>
      <c r="V286" s="61">
        <f>IF(E286="East", IF(C286="Decentral",('Connecting shares (%)'!$F$7/100*F286+'Connecting shares (%)'!$G$7/100*H286+'Connecting shares (%)'!$H$7/100*J286)/1000000,0),0)</f>
        <v>0</v>
      </c>
      <c r="W286" s="63">
        <f>IF(E286="East", IF(C286="Decentral",D286*'Connecting shares (%)'!$M$16*(F286+H286+J286)/(F286+H286+J286+L286+N286+P286),0),0)</f>
        <v>0</v>
      </c>
      <c r="X286" s="61">
        <f>IF(E286="East", IF(C286="Central",('Connecting shares (%)'!$F$5/100*L286+'Connecting shares (%)'!$G$5/100*N286+'Connecting shares (%)'!$H$5/100*P286)/1000000,0),0)</f>
        <v>0</v>
      </c>
      <c r="Y286" s="63">
        <f>IF(E286="East", IF(C286="Central",D286*'Connecting shares (%)'!$M$16*(L286+N286+P286)/(F286+H286+J286+L286+N286+P286),0),0)</f>
        <v>0</v>
      </c>
      <c r="Z286" s="1">
        <f>IF(E286="East", IF(C286="Decentral",('Connecting shares (%)'!$F$9/100*L286+'Connecting shares (%)'!$G$9/100*N286+'Connecting shares (%)'!$H$9/100*P286)/1000000,0),0)</f>
        <v>0</v>
      </c>
      <c r="AA286" s="63">
        <f>IF(E286="East", IF(C286="Decentral",D286*'Connecting shares (%)'!$M$16*(L286+N286+P286)/(F286+H286+J286+L286+N286+P286),0),0)</f>
        <v>0</v>
      </c>
      <c r="AB286" s="61">
        <f>IF(E286="West", IF(C286="Central",('Connecting shares (%)'!$F$11/100*F286+'Connecting shares (%)'!$G$11/100*H286+'Connecting shares (%)'!$H$11/100*J286)/1000000,0),0)</f>
        <v>0</v>
      </c>
      <c r="AC286" s="64">
        <f>IF(E286="west", IF(C286="Central",D286*'Connecting shares (%)'!$M$16*(F286+H286+J286)/(F286+H286+J286+L286+N286+P286),0),0)</f>
        <v>0</v>
      </c>
      <c r="AD286" s="61">
        <f>IF(E286="West", IF(C286="Decentral",('Connecting shares (%)'!$F$15/100*F286+'Connecting shares (%)'!$G$15/100*H286+'Connecting shares (%)'!$H$15/100*J286)/1000000,0),0)</f>
        <v>0.13268210999999899</v>
      </c>
      <c r="AE286" s="63">
        <f>IF(E286="west", IF(C286="Decentral",D286*'Connecting shares (%)'!$M$16*(F286+H286+J286)/(F286+H286+J286+L286+N286+P286),0),0)</f>
        <v>3.2845926616394001</v>
      </c>
      <c r="AF286" s="61">
        <f>IF(E286="West", IF(C286="Central",('Connecting shares (%)'!$F$13/100*L286+'Connecting shares (%)'!$G$13/100*N286+'Connecting shares (%)'!$H$13/100*P286)/1000000,0),0)</f>
        <v>0</v>
      </c>
      <c r="AG286" s="63">
        <f>IF(E286="west", IF(C286="Central",D286*'Connecting shares (%)'!$M$16*(L286+N286+P286)/(F286+H286+J286+L286+N286+P286),0),0)</f>
        <v>0</v>
      </c>
      <c r="AH286" s="1">
        <f>IF(E286="West", IF(C286="Decentral",('Connecting shares (%)'!$F$17/100*L286+'Connecting shares (%)'!$G$17/100*N286+'Connecting shares (%)'!$H$17/100*P286)/1000000,0),0)</f>
        <v>0</v>
      </c>
      <c r="AI286" s="63">
        <f>IF(E286="west", IF(C286="Decentral",D286*'Connecting shares (%)'!$M$16*(L286+N286+P286)/(F286+H286+J286+L286+N286+P286),0),0)</f>
        <v>0</v>
      </c>
      <c r="AK286" s="1">
        <f t="shared" si="32"/>
        <v>0</v>
      </c>
      <c r="AL286" s="1">
        <f t="shared" si="33"/>
        <v>0</v>
      </c>
      <c r="AM286" s="1">
        <f t="shared" si="34"/>
        <v>0</v>
      </c>
      <c r="AN286" s="1">
        <f t="shared" si="35"/>
        <v>0</v>
      </c>
      <c r="AO286" s="1">
        <f t="shared" si="36"/>
        <v>0</v>
      </c>
      <c r="AP286" s="1">
        <f t="shared" si="37"/>
        <v>0</v>
      </c>
      <c r="AQ286" s="1">
        <f t="shared" si="38"/>
        <v>0.13268210999999899</v>
      </c>
      <c r="AR286" s="1">
        <f t="shared" si="39"/>
        <v>3.2845926616394001</v>
      </c>
    </row>
    <row r="287" spans="1:44">
      <c r="A287" s="1">
        <v>286</v>
      </c>
      <c r="B287" s="1" t="s">
        <v>388</v>
      </c>
      <c r="C287" s="1" t="s">
        <v>21</v>
      </c>
      <c r="D287" s="1">
        <v>0.156127191295579</v>
      </c>
      <c r="E287" s="1" t="s">
        <v>23</v>
      </c>
      <c r="F287" s="1">
        <v>185289.76</v>
      </c>
      <c r="G287" s="1">
        <v>12</v>
      </c>
      <c r="H287" s="1">
        <v>0</v>
      </c>
      <c r="I287" s="1">
        <v>0</v>
      </c>
      <c r="J287" s="1">
        <v>0</v>
      </c>
      <c r="K287" s="1">
        <v>0</v>
      </c>
      <c r="L287" s="1">
        <v>23778.38</v>
      </c>
      <c r="M287" s="1">
        <v>7</v>
      </c>
      <c r="N287" s="1">
        <v>0</v>
      </c>
      <c r="O287" s="1">
        <v>0</v>
      </c>
      <c r="P287" s="1">
        <v>0</v>
      </c>
      <c r="Q287" s="1">
        <v>0</v>
      </c>
      <c r="R287" s="1">
        <v>5323.1808008241596</v>
      </c>
      <c r="S287" s="1">
        <v>156127.191295578</v>
      </c>
      <c r="T287" s="61">
        <f>IF(E287="East", IF(C287="Central",('Connecting shares (%)'!$F$3/100*F287+'Connecting shares (%)'!$G$3/100*H287+'Connecting shares (%)'!$H$3/100*J287)/1000000,0),0)</f>
        <v>0</v>
      </c>
      <c r="U287" s="61">
        <f>IF(E287="East", IF(C287="Central",D287*'Connecting shares (%)'!$M$16*(F287+H287+J287)/(F287+H287+J287+L287+N287+P287),0),0)</f>
        <v>0</v>
      </c>
      <c r="V287" s="61">
        <f>IF(E287="East", IF(C287="Decentral",('Connecting shares (%)'!$F$7/100*F287+'Connecting shares (%)'!$G$7/100*H287+'Connecting shares (%)'!$H$7/100*J287)/1000000,0),0)</f>
        <v>0</v>
      </c>
      <c r="W287" s="63">
        <f>IF(E287="East", IF(C287="Decentral",D287*'Connecting shares (%)'!$M$16*(F287+H287+J287)/(F287+H287+J287+L287+N287+P287),0),0)</f>
        <v>0</v>
      </c>
      <c r="X287" s="61">
        <f>IF(E287="East", IF(C287="Central",('Connecting shares (%)'!$F$5/100*L287+'Connecting shares (%)'!$G$5/100*N287+'Connecting shares (%)'!$H$5/100*P287)/1000000,0),0)</f>
        <v>0</v>
      </c>
      <c r="Y287" s="63">
        <f>IF(E287="East", IF(C287="Central",D287*'Connecting shares (%)'!$M$16*(L287+N287+P287)/(F287+H287+J287+L287+N287+P287),0),0)</f>
        <v>0</v>
      </c>
      <c r="Z287" s="1">
        <f>IF(E287="East", IF(C287="Decentral",('Connecting shares (%)'!$F$9/100*L287+'Connecting shares (%)'!$G$9/100*N287+'Connecting shares (%)'!$H$9/100*P287)/1000000,0),0)</f>
        <v>0</v>
      </c>
      <c r="AA287" s="63">
        <f>IF(E287="East", IF(C287="Decentral",D287*'Connecting shares (%)'!$M$16*(L287+N287+P287)/(F287+H287+J287+L287+N287+P287),0),0)</f>
        <v>0</v>
      </c>
      <c r="AB287" s="61">
        <f>IF(E287="West", IF(C287="Central",('Connecting shares (%)'!$F$11/100*F287+'Connecting shares (%)'!$G$11/100*H287+'Connecting shares (%)'!$H$11/100*J287)/1000000,0),0)</f>
        <v>0</v>
      </c>
      <c r="AC287" s="64">
        <f>IF(E287="west", IF(C287="Central",D287*'Connecting shares (%)'!$M$16*(F287+H287+J287)/(F287+H287+J287+L287+N287+P287),0),0)</f>
        <v>0</v>
      </c>
      <c r="AD287" s="61">
        <f>IF(E287="West", IF(C287="Decentral",('Connecting shares (%)'!$F$15/100*F287+'Connecting shares (%)'!$G$15/100*H287+'Connecting shares (%)'!$H$15/100*J287)/1000000,0),0)</f>
        <v>0.18528976</v>
      </c>
      <c r="AE287" s="63">
        <f>IF(E287="west", IF(C287="Decentral",D287*'Connecting shares (%)'!$M$16*(F287+H287+J287)/(F287+H287+J287+L287+N287+P287),0),0)</f>
        <v>2.7674010783883114</v>
      </c>
      <c r="AF287" s="61">
        <f>IF(E287="West", IF(C287="Central",('Connecting shares (%)'!$F$13/100*L287+'Connecting shares (%)'!$G$13/100*N287+'Connecting shares (%)'!$H$13/100*P287)/1000000,0),0)</f>
        <v>0</v>
      </c>
      <c r="AG287" s="63">
        <f>IF(E287="west", IF(C287="Central",D287*'Connecting shares (%)'!$M$16*(L287+N287+P287)/(F287+H287+J287+L287+N287+P287),0),0)</f>
        <v>0</v>
      </c>
      <c r="AH287" s="1">
        <f>IF(E287="West", IF(C287="Decentral",('Connecting shares (%)'!$F$17/100*L287+'Connecting shares (%)'!$G$17/100*N287+'Connecting shares (%)'!$H$17/100*P287)/1000000,0),0)</f>
        <v>2.3778380000000002E-2</v>
      </c>
      <c r="AI287" s="63">
        <f>IF(E287="west", IF(C287="Decentral",D287*'Connecting shares (%)'!$M$16*(L287+N287+P287)/(F287+H287+J287+L287+N287+P287),0),0)</f>
        <v>0.35514274752326874</v>
      </c>
      <c r="AK287" s="1">
        <f t="shared" si="32"/>
        <v>0</v>
      </c>
      <c r="AL287" s="1">
        <f t="shared" si="33"/>
        <v>0</v>
      </c>
      <c r="AM287" s="1">
        <f t="shared" si="34"/>
        <v>0</v>
      </c>
      <c r="AN287" s="1">
        <f t="shared" si="35"/>
        <v>0</v>
      </c>
      <c r="AO287" s="1">
        <f t="shared" si="36"/>
        <v>0</v>
      </c>
      <c r="AP287" s="1">
        <f t="shared" si="37"/>
        <v>0</v>
      </c>
      <c r="AQ287" s="1">
        <f t="shared" si="38"/>
        <v>0.20906814000000001</v>
      </c>
      <c r="AR287" s="1">
        <f t="shared" si="39"/>
        <v>3.1225438259115803</v>
      </c>
    </row>
    <row r="288" spans="1:44">
      <c r="A288" s="1">
        <v>287</v>
      </c>
      <c r="B288" s="1" t="s">
        <v>202</v>
      </c>
      <c r="C288" s="1" t="s">
        <v>21</v>
      </c>
      <c r="D288" s="1">
        <v>0.36325195850001701</v>
      </c>
      <c r="E288" s="1" t="s">
        <v>23</v>
      </c>
      <c r="F288" s="1">
        <v>2199955.1599999899</v>
      </c>
      <c r="G288" s="1">
        <v>141</v>
      </c>
      <c r="H288" s="1">
        <v>0</v>
      </c>
      <c r="I288" s="1">
        <v>0</v>
      </c>
      <c r="J288" s="1">
        <v>0</v>
      </c>
      <c r="K288" s="1">
        <v>0</v>
      </c>
      <c r="L288" s="1">
        <v>118383.95</v>
      </c>
      <c r="M288" s="1">
        <v>11</v>
      </c>
      <c r="N288" s="1">
        <v>0</v>
      </c>
      <c r="O288" s="1">
        <v>0</v>
      </c>
      <c r="P288" s="1">
        <v>0</v>
      </c>
      <c r="Q288" s="1">
        <v>0</v>
      </c>
      <c r="R288" s="1">
        <v>5724.78125984082</v>
      </c>
      <c r="S288" s="1">
        <v>363251.95850001602</v>
      </c>
      <c r="T288" s="61">
        <f>IF(E288="East", IF(C288="Central",('Connecting shares (%)'!$F$3/100*F288+'Connecting shares (%)'!$G$3/100*H288+'Connecting shares (%)'!$H$3/100*J288)/1000000,0),0)</f>
        <v>0</v>
      </c>
      <c r="U288" s="61">
        <f>IF(E288="East", IF(C288="Central",D288*'Connecting shares (%)'!$M$16*(F288+H288+J288)/(F288+H288+J288+L288+N288+P288),0),0)</f>
        <v>0</v>
      </c>
      <c r="V288" s="61">
        <f>IF(E288="East", IF(C288="Decentral",('Connecting shares (%)'!$F$7/100*F288+'Connecting shares (%)'!$G$7/100*H288+'Connecting shares (%)'!$H$7/100*J288)/1000000,0),0)</f>
        <v>0</v>
      </c>
      <c r="W288" s="63">
        <f>IF(E288="East", IF(C288="Decentral",D288*'Connecting shares (%)'!$M$16*(F288+H288+J288)/(F288+H288+J288+L288+N288+P288),0),0)</f>
        <v>0</v>
      </c>
      <c r="X288" s="61">
        <f>IF(E288="East", IF(C288="Central",('Connecting shares (%)'!$F$5/100*L288+'Connecting shares (%)'!$G$5/100*N288+'Connecting shares (%)'!$H$5/100*P288)/1000000,0),0)</f>
        <v>0</v>
      </c>
      <c r="Y288" s="63">
        <f>IF(E288="East", IF(C288="Central",D288*'Connecting shares (%)'!$M$16*(L288+N288+P288)/(F288+H288+J288+L288+N288+P288),0),0)</f>
        <v>0</v>
      </c>
      <c r="Z288" s="1">
        <f>IF(E288="East", IF(C288="Decentral",('Connecting shares (%)'!$F$9/100*L288+'Connecting shares (%)'!$G$9/100*N288+'Connecting shares (%)'!$H$9/100*P288)/1000000,0),0)</f>
        <v>0</v>
      </c>
      <c r="AA288" s="63">
        <f>IF(E288="East", IF(C288="Decentral",D288*'Connecting shares (%)'!$M$16*(L288+N288+P288)/(F288+H288+J288+L288+N288+P288),0),0)</f>
        <v>0</v>
      </c>
      <c r="AB288" s="61">
        <f>IF(E288="West", IF(C288="Central",('Connecting shares (%)'!$F$11/100*F288+'Connecting shares (%)'!$G$11/100*H288+'Connecting shares (%)'!$H$11/100*J288)/1000000,0),0)</f>
        <v>0</v>
      </c>
      <c r="AC288" s="64">
        <f>IF(E288="west", IF(C288="Central",D288*'Connecting shares (%)'!$M$16*(F288+H288+J288)/(F288+H288+J288+L288+N288+P288),0),0)</f>
        <v>0</v>
      </c>
      <c r="AD288" s="61">
        <f>IF(E288="West", IF(C288="Decentral",('Connecting shares (%)'!$F$15/100*F288+'Connecting shares (%)'!$G$15/100*H288+'Connecting shares (%)'!$H$15/100*J288)/1000000,0),0)</f>
        <v>2.1999551599999898</v>
      </c>
      <c r="AE288" s="63">
        <f>IF(E288="west", IF(C288="Decentral",D288*'Connecting shares (%)'!$M$16*(F288+H288+J288)/(F288+H288+J288+L288+N288+P288),0),0)</f>
        <v>6.8940563270937361</v>
      </c>
      <c r="AF288" s="61">
        <f>IF(E288="West", IF(C288="Central",('Connecting shares (%)'!$F$13/100*L288+'Connecting shares (%)'!$G$13/100*N288+'Connecting shares (%)'!$H$13/100*P288)/1000000,0),0)</f>
        <v>0</v>
      </c>
      <c r="AG288" s="63">
        <f>IF(E288="west", IF(C288="Central",D288*'Connecting shares (%)'!$M$16*(L288+N288+P288)/(F288+H288+J288+L288+N288+P288),0),0)</f>
        <v>0</v>
      </c>
      <c r="AH288" s="1">
        <f>IF(E288="West", IF(C288="Decentral",('Connecting shares (%)'!$F$17/100*L288+'Connecting shares (%)'!$G$17/100*N288+'Connecting shares (%)'!$H$17/100*P288)/1000000,0),0)</f>
        <v>0.11838395</v>
      </c>
      <c r="AI288" s="63">
        <f>IF(E288="west", IF(C288="Decentral",D288*'Connecting shares (%)'!$M$16*(L288+N288+P288)/(F288+H288+J288+L288+N288+P288),0),0)</f>
        <v>0.37098284290660372</v>
      </c>
      <c r="AK288" s="1">
        <f t="shared" si="32"/>
        <v>0</v>
      </c>
      <c r="AL288" s="1">
        <f t="shared" si="33"/>
        <v>0</v>
      </c>
      <c r="AM288" s="1">
        <f t="shared" si="34"/>
        <v>0</v>
      </c>
      <c r="AN288" s="1">
        <f t="shared" si="35"/>
        <v>0</v>
      </c>
      <c r="AO288" s="1">
        <f t="shared" si="36"/>
        <v>0</v>
      </c>
      <c r="AP288" s="1">
        <f t="shared" si="37"/>
        <v>0</v>
      </c>
      <c r="AQ288" s="1">
        <f t="shared" si="38"/>
        <v>2.3183391099999899</v>
      </c>
      <c r="AR288" s="1">
        <f t="shared" si="39"/>
        <v>7.2650391700003398</v>
      </c>
    </row>
    <row r="289" spans="1:44">
      <c r="A289" s="1">
        <v>288</v>
      </c>
      <c r="B289" s="1" t="s">
        <v>274</v>
      </c>
      <c r="C289" s="1" t="s">
        <v>22</v>
      </c>
      <c r="D289" s="1">
        <v>0.327048491125359</v>
      </c>
      <c r="E289" s="1" t="s">
        <v>23</v>
      </c>
      <c r="F289" s="1">
        <v>61938</v>
      </c>
      <c r="G289" s="1">
        <v>4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9121.4840780893701</v>
      </c>
      <c r="S289" s="1">
        <v>327048.49112535903</v>
      </c>
      <c r="T289" s="61">
        <f>IF(E289="East", IF(C289="Central",('Connecting shares (%)'!$F$3/100*F289+'Connecting shares (%)'!$G$3/100*H289+'Connecting shares (%)'!$H$3/100*J289)/1000000,0),0)</f>
        <v>0</v>
      </c>
      <c r="U289" s="61">
        <f>IF(E289="East", IF(C289="Central",D289*'Connecting shares (%)'!$M$16*(F289+H289+J289)/(F289+H289+J289+L289+N289+P289),0),0)</f>
        <v>0</v>
      </c>
      <c r="V289" s="61">
        <f>IF(E289="East", IF(C289="Decentral",('Connecting shares (%)'!$F$7/100*F289+'Connecting shares (%)'!$G$7/100*H289+'Connecting shares (%)'!$H$7/100*J289)/1000000,0),0)</f>
        <v>0</v>
      </c>
      <c r="W289" s="63">
        <f>IF(E289="East", IF(C289="Decentral",D289*'Connecting shares (%)'!$M$16*(F289+H289+J289)/(F289+H289+J289+L289+N289+P289),0),0)</f>
        <v>0</v>
      </c>
      <c r="X289" s="61">
        <f>IF(E289="East", IF(C289="Central",('Connecting shares (%)'!$F$5/100*L289+'Connecting shares (%)'!$G$5/100*N289+'Connecting shares (%)'!$H$5/100*P289)/1000000,0),0)</f>
        <v>0</v>
      </c>
      <c r="Y289" s="63">
        <f>IF(E289="East", IF(C289="Central",D289*'Connecting shares (%)'!$M$16*(L289+N289+P289)/(F289+H289+J289+L289+N289+P289),0),0)</f>
        <v>0</v>
      </c>
      <c r="Z289" s="1">
        <f>IF(E289="East", IF(C289="Decentral",('Connecting shares (%)'!$F$9/100*L289+'Connecting shares (%)'!$G$9/100*N289+'Connecting shares (%)'!$H$9/100*P289)/1000000,0),0)</f>
        <v>0</v>
      </c>
      <c r="AA289" s="63">
        <f>IF(E289="East", IF(C289="Decentral",D289*'Connecting shares (%)'!$M$16*(L289+N289+P289)/(F289+H289+J289+L289+N289+P289),0),0)</f>
        <v>0</v>
      </c>
      <c r="AB289" s="61">
        <f>IF(E289="West", IF(C289="Central",('Connecting shares (%)'!$F$11/100*F289+'Connecting shares (%)'!$G$11/100*H289+'Connecting shares (%)'!$H$11/100*J289)/1000000,0),0)</f>
        <v>6.1938E-2</v>
      </c>
      <c r="AC289" s="64">
        <f>IF(E289="west", IF(C289="Central",D289*'Connecting shares (%)'!$M$16*(F289+H289+J289)/(F289+H289+J289+L289+N289+P289),0),0)</f>
        <v>6.5409698225071802</v>
      </c>
      <c r="AD289" s="61">
        <f>IF(E289="West", IF(C289="Decentral",('Connecting shares (%)'!$F$15/100*F289+'Connecting shares (%)'!$G$15/100*H289+'Connecting shares (%)'!$H$15/100*J289)/1000000,0),0)</f>
        <v>0</v>
      </c>
      <c r="AE289" s="63">
        <f>IF(E289="west", IF(C289="Decentral",D289*'Connecting shares (%)'!$M$16*(F289+H289+J289)/(F289+H289+J289+L289+N289+P289),0),0)</f>
        <v>0</v>
      </c>
      <c r="AF289" s="61">
        <f>IF(E289="West", IF(C289="Central",('Connecting shares (%)'!$F$13/100*L289+'Connecting shares (%)'!$G$13/100*N289+'Connecting shares (%)'!$H$13/100*P289)/1000000,0),0)</f>
        <v>0</v>
      </c>
      <c r="AG289" s="63">
        <f>IF(E289="west", IF(C289="Central",D289*'Connecting shares (%)'!$M$16*(L289+N289+P289)/(F289+H289+J289+L289+N289+P289),0),0)</f>
        <v>0</v>
      </c>
      <c r="AH289" s="1">
        <f>IF(E289="West", IF(C289="Decentral",('Connecting shares (%)'!$F$17/100*L289+'Connecting shares (%)'!$G$17/100*N289+'Connecting shares (%)'!$H$17/100*P289)/1000000,0),0)</f>
        <v>0</v>
      </c>
      <c r="AI289" s="63">
        <f>IF(E289="west", IF(C289="Decentral",D289*'Connecting shares (%)'!$M$16*(L289+N289+P289)/(F289+H289+J289+L289+N289+P289),0),0)</f>
        <v>0</v>
      </c>
      <c r="AK289" s="1">
        <f t="shared" si="32"/>
        <v>0</v>
      </c>
      <c r="AL289" s="1">
        <f t="shared" si="33"/>
        <v>0</v>
      </c>
      <c r="AM289" s="1">
        <f t="shared" si="34"/>
        <v>0</v>
      </c>
      <c r="AN289" s="1">
        <f t="shared" si="35"/>
        <v>0</v>
      </c>
      <c r="AO289" s="1">
        <f t="shared" si="36"/>
        <v>6.1938E-2</v>
      </c>
      <c r="AP289" s="1">
        <f t="shared" si="37"/>
        <v>6.5409698225071802</v>
      </c>
      <c r="AQ289" s="1">
        <f t="shared" si="38"/>
        <v>0</v>
      </c>
      <c r="AR289" s="1">
        <f t="shared" si="39"/>
        <v>0</v>
      </c>
    </row>
    <row r="290" spans="1:44">
      <c r="A290" s="1">
        <v>289</v>
      </c>
      <c r="B290" s="1" t="s">
        <v>880</v>
      </c>
      <c r="C290" s="1" t="s">
        <v>22</v>
      </c>
      <c r="D290" s="1">
        <v>0.123709822253076</v>
      </c>
      <c r="E290" s="1" t="s">
        <v>23</v>
      </c>
      <c r="F290" s="1">
        <v>212733.94</v>
      </c>
      <c r="G290" s="1">
        <v>15</v>
      </c>
      <c r="H290" s="1">
        <v>0</v>
      </c>
      <c r="I290" s="1">
        <v>0</v>
      </c>
      <c r="J290" s="1">
        <v>0</v>
      </c>
      <c r="K290" s="1">
        <v>0</v>
      </c>
      <c r="L290" s="1">
        <v>16594.91</v>
      </c>
      <c r="M290" s="1">
        <v>1</v>
      </c>
      <c r="N290" s="1">
        <v>0</v>
      </c>
      <c r="O290" s="1">
        <v>0</v>
      </c>
      <c r="P290" s="1">
        <v>0</v>
      </c>
      <c r="Q290" s="1">
        <v>0</v>
      </c>
      <c r="R290" s="1">
        <v>4588.69951256072</v>
      </c>
      <c r="S290" s="1">
        <v>123709.82225307501</v>
      </c>
      <c r="T290" s="61">
        <f>IF(E290="East", IF(C290="Central",('Connecting shares (%)'!$F$3/100*F290+'Connecting shares (%)'!$G$3/100*H290+'Connecting shares (%)'!$H$3/100*J290)/1000000,0),0)</f>
        <v>0</v>
      </c>
      <c r="U290" s="61">
        <f>IF(E290="East", IF(C290="Central",D290*'Connecting shares (%)'!$M$16*(F290+H290+J290)/(F290+H290+J290+L290+N290+P290),0),0)</f>
        <v>0</v>
      </c>
      <c r="V290" s="61">
        <f>IF(E290="East", IF(C290="Decentral",('Connecting shares (%)'!$F$7/100*F290+'Connecting shares (%)'!$G$7/100*H290+'Connecting shares (%)'!$H$7/100*J290)/1000000,0),0)</f>
        <v>0</v>
      </c>
      <c r="W290" s="63">
        <f>IF(E290="East", IF(C290="Decentral",D290*'Connecting shares (%)'!$M$16*(F290+H290+J290)/(F290+H290+J290+L290+N290+P290),0),0)</f>
        <v>0</v>
      </c>
      <c r="X290" s="61">
        <f>IF(E290="East", IF(C290="Central",('Connecting shares (%)'!$F$5/100*L290+'Connecting shares (%)'!$G$5/100*N290+'Connecting shares (%)'!$H$5/100*P290)/1000000,0),0)</f>
        <v>0</v>
      </c>
      <c r="Y290" s="63">
        <f>IF(E290="East", IF(C290="Central",D290*'Connecting shares (%)'!$M$16*(L290+N290+P290)/(F290+H290+J290+L290+N290+P290),0),0)</f>
        <v>0</v>
      </c>
      <c r="Z290" s="1">
        <f>IF(E290="East", IF(C290="Decentral",('Connecting shares (%)'!$F$9/100*L290+'Connecting shares (%)'!$G$9/100*N290+'Connecting shares (%)'!$H$9/100*P290)/1000000,0),0)</f>
        <v>0</v>
      </c>
      <c r="AA290" s="63">
        <f>IF(E290="East", IF(C290="Decentral",D290*'Connecting shares (%)'!$M$16*(L290+N290+P290)/(F290+H290+J290+L290+N290+P290),0),0)</f>
        <v>0</v>
      </c>
      <c r="AB290" s="61">
        <f>IF(E290="West", IF(C290="Central",('Connecting shares (%)'!$F$11/100*F290+'Connecting shares (%)'!$G$11/100*H290+'Connecting shares (%)'!$H$11/100*J290)/1000000,0),0)</f>
        <v>0.21273394000000001</v>
      </c>
      <c r="AC290" s="64">
        <f>IF(E290="west", IF(C290="Central",D290*'Connecting shares (%)'!$M$16*(F290+H290+J290)/(F290+H290+J290+L290+N290+P290),0),0)</f>
        <v>2.2951563141398506</v>
      </c>
      <c r="AD290" s="61">
        <f>IF(E290="West", IF(C290="Decentral",('Connecting shares (%)'!$F$15/100*F290+'Connecting shares (%)'!$G$15/100*H290+'Connecting shares (%)'!$H$15/100*J290)/1000000,0),0)</f>
        <v>0</v>
      </c>
      <c r="AE290" s="63">
        <f>IF(E290="west", IF(C290="Decentral",D290*'Connecting shares (%)'!$M$16*(F290+H290+J290)/(F290+H290+J290+L290+N290+P290),0),0)</f>
        <v>0</v>
      </c>
      <c r="AF290" s="61">
        <f>IF(E290="West", IF(C290="Central",('Connecting shares (%)'!$F$13/100*L290+'Connecting shares (%)'!$G$13/100*N290+'Connecting shares (%)'!$H$13/100*P290)/1000000,0),0)</f>
        <v>1.6594910000000001E-2</v>
      </c>
      <c r="AG290" s="63">
        <f>IF(E290="west", IF(C290="Central",D290*'Connecting shares (%)'!$M$16*(L290+N290+P290)/(F290+H290+J290+L290+N290+P290),0),0)</f>
        <v>0.17904013092166934</v>
      </c>
      <c r="AH290" s="1">
        <f>IF(E290="West", IF(C290="Decentral",('Connecting shares (%)'!$F$17/100*L290+'Connecting shares (%)'!$G$17/100*N290+'Connecting shares (%)'!$H$17/100*P290)/1000000,0),0)</f>
        <v>0</v>
      </c>
      <c r="AI290" s="63">
        <f>IF(E290="west", IF(C290="Decentral",D290*'Connecting shares (%)'!$M$16*(L290+N290+P290)/(F290+H290+J290+L290+N290+P290),0),0)</f>
        <v>0</v>
      </c>
      <c r="AK290" s="1">
        <f t="shared" si="32"/>
        <v>0</v>
      </c>
      <c r="AL290" s="1">
        <f t="shared" si="33"/>
        <v>0</v>
      </c>
      <c r="AM290" s="1">
        <f t="shared" si="34"/>
        <v>0</v>
      </c>
      <c r="AN290" s="1">
        <f t="shared" si="35"/>
        <v>0</v>
      </c>
      <c r="AO290" s="1">
        <f t="shared" si="36"/>
        <v>0.22932885</v>
      </c>
      <c r="AP290" s="1">
        <f t="shared" si="37"/>
        <v>2.4741964450615197</v>
      </c>
      <c r="AQ290" s="1">
        <f t="shared" si="38"/>
        <v>0</v>
      </c>
      <c r="AR290" s="1">
        <f t="shared" si="39"/>
        <v>0</v>
      </c>
    </row>
    <row r="291" spans="1:44">
      <c r="A291" s="1">
        <v>290</v>
      </c>
      <c r="B291" s="1" t="s">
        <v>245</v>
      </c>
      <c r="C291" s="1" t="s">
        <v>21</v>
      </c>
      <c r="D291" s="1">
        <v>0.36171891960622399</v>
      </c>
      <c r="E291" s="1" t="s">
        <v>23</v>
      </c>
      <c r="F291" s="1">
        <v>341215.859999999</v>
      </c>
      <c r="G291" s="1">
        <v>22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9178.5874738485109</v>
      </c>
      <c r="S291" s="1">
        <v>361718.91960622399</v>
      </c>
      <c r="T291" s="61">
        <f>IF(E291="East", IF(C291="Central",('Connecting shares (%)'!$F$3/100*F291+'Connecting shares (%)'!$G$3/100*H291+'Connecting shares (%)'!$H$3/100*J291)/1000000,0),0)</f>
        <v>0</v>
      </c>
      <c r="U291" s="61">
        <f>IF(E291="East", IF(C291="Central",D291*'Connecting shares (%)'!$M$16*(F291+H291+J291)/(F291+H291+J291+L291+N291+P291),0),0)</f>
        <v>0</v>
      </c>
      <c r="V291" s="61">
        <f>IF(E291="East", IF(C291="Decentral",('Connecting shares (%)'!$F$7/100*F291+'Connecting shares (%)'!$G$7/100*H291+'Connecting shares (%)'!$H$7/100*J291)/1000000,0),0)</f>
        <v>0</v>
      </c>
      <c r="W291" s="63">
        <f>IF(E291="East", IF(C291="Decentral",D291*'Connecting shares (%)'!$M$16*(F291+H291+J291)/(F291+H291+J291+L291+N291+P291),0),0)</f>
        <v>0</v>
      </c>
      <c r="X291" s="61">
        <f>IF(E291="East", IF(C291="Central",('Connecting shares (%)'!$F$5/100*L291+'Connecting shares (%)'!$G$5/100*N291+'Connecting shares (%)'!$H$5/100*P291)/1000000,0),0)</f>
        <v>0</v>
      </c>
      <c r="Y291" s="63">
        <f>IF(E291="East", IF(C291="Central",D291*'Connecting shares (%)'!$M$16*(L291+N291+P291)/(F291+H291+J291+L291+N291+P291),0),0)</f>
        <v>0</v>
      </c>
      <c r="Z291" s="1">
        <f>IF(E291="East", IF(C291="Decentral",('Connecting shares (%)'!$F$9/100*L291+'Connecting shares (%)'!$G$9/100*N291+'Connecting shares (%)'!$H$9/100*P291)/1000000,0),0)</f>
        <v>0</v>
      </c>
      <c r="AA291" s="63">
        <f>IF(E291="East", IF(C291="Decentral",D291*'Connecting shares (%)'!$M$16*(L291+N291+P291)/(F291+H291+J291+L291+N291+P291),0),0)</f>
        <v>0</v>
      </c>
      <c r="AB291" s="61">
        <f>IF(E291="West", IF(C291="Central",('Connecting shares (%)'!$F$11/100*F291+'Connecting shares (%)'!$G$11/100*H291+'Connecting shares (%)'!$H$11/100*J291)/1000000,0),0)</f>
        <v>0</v>
      </c>
      <c r="AC291" s="64">
        <f>IF(E291="west", IF(C291="Central",D291*'Connecting shares (%)'!$M$16*(F291+H291+J291)/(F291+H291+J291+L291+N291+P291),0),0)</f>
        <v>0</v>
      </c>
      <c r="AD291" s="61">
        <f>IF(E291="West", IF(C291="Decentral",('Connecting shares (%)'!$F$15/100*F291+'Connecting shares (%)'!$G$15/100*H291+'Connecting shares (%)'!$H$15/100*J291)/1000000,0),0)</f>
        <v>0.34121585999999898</v>
      </c>
      <c r="AE291" s="63">
        <f>IF(E291="west", IF(C291="Decentral",D291*'Connecting shares (%)'!$M$16*(F291+H291+J291)/(F291+H291+J291+L291+N291+P291),0),0)</f>
        <v>7.23437839212448</v>
      </c>
      <c r="AF291" s="61">
        <f>IF(E291="West", IF(C291="Central",('Connecting shares (%)'!$F$13/100*L291+'Connecting shares (%)'!$G$13/100*N291+'Connecting shares (%)'!$H$13/100*P291)/1000000,0),0)</f>
        <v>0</v>
      </c>
      <c r="AG291" s="63">
        <f>IF(E291="west", IF(C291="Central",D291*'Connecting shares (%)'!$M$16*(L291+N291+P291)/(F291+H291+J291+L291+N291+P291),0),0)</f>
        <v>0</v>
      </c>
      <c r="AH291" s="1">
        <f>IF(E291="West", IF(C291="Decentral",('Connecting shares (%)'!$F$17/100*L291+'Connecting shares (%)'!$G$17/100*N291+'Connecting shares (%)'!$H$17/100*P291)/1000000,0),0)</f>
        <v>0</v>
      </c>
      <c r="AI291" s="63">
        <f>IF(E291="west", IF(C291="Decentral",D291*'Connecting shares (%)'!$M$16*(L291+N291+P291)/(F291+H291+J291+L291+N291+P291),0),0)</f>
        <v>0</v>
      </c>
      <c r="AK291" s="1">
        <f t="shared" si="32"/>
        <v>0</v>
      </c>
      <c r="AL291" s="1">
        <f t="shared" si="33"/>
        <v>0</v>
      </c>
      <c r="AM291" s="1">
        <f t="shared" si="34"/>
        <v>0</v>
      </c>
      <c r="AN291" s="1">
        <f t="shared" si="35"/>
        <v>0</v>
      </c>
      <c r="AO291" s="1">
        <f t="shared" si="36"/>
        <v>0</v>
      </c>
      <c r="AP291" s="1">
        <f t="shared" si="37"/>
        <v>0</v>
      </c>
      <c r="AQ291" s="1">
        <f t="shared" si="38"/>
        <v>0.34121585999999898</v>
      </c>
      <c r="AR291" s="1">
        <f t="shared" si="39"/>
        <v>7.23437839212448</v>
      </c>
    </row>
    <row r="292" spans="1:44">
      <c r="A292" s="1">
        <v>291</v>
      </c>
      <c r="B292" s="1" t="s">
        <v>92</v>
      </c>
      <c r="C292" s="1" t="s">
        <v>21</v>
      </c>
      <c r="D292" s="1">
        <v>0.15258918810174599</v>
      </c>
      <c r="E292" s="1" t="s">
        <v>24</v>
      </c>
      <c r="F292" s="1">
        <v>139503.32</v>
      </c>
      <c r="G292" s="1">
        <v>9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8060.7760338759399</v>
      </c>
      <c r="S292" s="1">
        <v>152589.188101746</v>
      </c>
      <c r="T292" s="61">
        <f>IF(E292="East", IF(C292="Central",('Connecting shares (%)'!$F$3/100*F292+'Connecting shares (%)'!$G$3/100*H292+'Connecting shares (%)'!$H$3/100*J292)/1000000,0),0)</f>
        <v>0</v>
      </c>
      <c r="U292" s="61">
        <f>IF(E292="East", IF(C292="Central",D292*'Connecting shares (%)'!$M$16*(F292+H292+J292)/(F292+H292+J292+L292+N292+P292),0),0)</f>
        <v>0</v>
      </c>
      <c r="V292" s="61">
        <f>IF(E292="East", IF(C292="Decentral",('Connecting shares (%)'!$F$7/100*F292+'Connecting shares (%)'!$G$7/100*H292+'Connecting shares (%)'!$H$7/100*J292)/1000000,0),0)</f>
        <v>0.13950332000000001</v>
      </c>
      <c r="W292" s="63">
        <f>IF(E292="East", IF(C292="Decentral",D292*'Connecting shares (%)'!$M$16*(F292+H292+J292)/(F292+H292+J292+L292+N292+P292),0),0)</f>
        <v>3.05178376203492</v>
      </c>
      <c r="X292" s="61">
        <f>IF(E292="East", IF(C292="Central",('Connecting shares (%)'!$F$5/100*L292+'Connecting shares (%)'!$G$5/100*N292+'Connecting shares (%)'!$H$5/100*P292)/1000000,0),0)</f>
        <v>0</v>
      </c>
      <c r="Y292" s="63">
        <f>IF(E292="East", IF(C292="Central",D292*'Connecting shares (%)'!$M$16*(L292+N292+P292)/(F292+H292+J292+L292+N292+P292),0),0)</f>
        <v>0</v>
      </c>
      <c r="Z292" s="1">
        <f>IF(E292="East", IF(C292="Decentral",('Connecting shares (%)'!$F$9/100*L292+'Connecting shares (%)'!$G$9/100*N292+'Connecting shares (%)'!$H$9/100*P292)/1000000,0),0)</f>
        <v>0</v>
      </c>
      <c r="AA292" s="63">
        <f>IF(E292="East", IF(C292="Decentral",D292*'Connecting shares (%)'!$M$16*(L292+N292+P292)/(F292+H292+J292+L292+N292+P292),0),0)</f>
        <v>0</v>
      </c>
      <c r="AB292" s="61">
        <f>IF(E292="West", IF(C292="Central",('Connecting shares (%)'!$F$11/100*F292+'Connecting shares (%)'!$G$11/100*H292+'Connecting shares (%)'!$H$11/100*J292)/1000000,0),0)</f>
        <v>0</v>
      </c>
      <c r="AC292" s="64">
        <f>IF(E292="west", IF(C292="Central",D292*'Connecting shares (%)'!$M$16*(F292+H292+J292)/(F292+H292+J292+L292+N292+P292),0),0)</f>
        <v>0</v>
      </c>
      <c r="AD292" s="61">
        <f>IF(E292="West", IF(C292="Decentral",('Connecting shares (%)'!$F$15/100*F292+'Connecting shares (%)'!$G$15/100*H292+'Connecting shares (%)'!$H$15/100*J292)/1000000,0),0)</f>
        <v>0</v>
      </c>
      <c r="AE292" s="63">
        <f>IF(E292="west", IF(C292="Decentral",D292*'Connecting shares (%)'!$M$16*(F292+H292+J292)/(F292+H292+J292+L292+N292+P292),0),0)</f>
        <v>0</v>
      </c>
      <c r="AF292" s="61">
        <f>IF(E292="West", IF(C292="Central",('Connecting shares (%)'!$F$13/100*L292+'Connecting shares (%)'!$G$13/100*N292+'Connecting shares (%)'!$H$13/100*P292)/1000000,0),0)</f>
        <v>0</v>
      </c>
      <c r="AG292" s="63">
        <f>IF(E292="west", IF(C292="Central",D292*'Connecting shares (%)'!$M$16*(L292+N292+P292)/(F292+H292+J292+L292+N292+P292),0),0)</f>
        <v>0</v>
      </c>
      <c r="AH292" s="1">
        <f>IF(E292="West", IF(C292="Decentral",('Connecting shares (%)'!$F$17/100*L292+'Connecting shares (%)'!$G$17/100*N292+'Connecting shares (%)'!$H$17/100*P292)/1000000,0),0)</f>
        <v>0</v>
      </c>
      <c r="AI292" s="63">
        <f>IF(E292="west", IF(C292="Decentral",D292*'Connecting shares (%)'!$M$16*(L292+N292+P292)/(F292+H292+J292+L292+N292+P292),0),0)</f>
        <v>0</v>
      </c>
      <c r="AK292" s="1">
        <f t="shared" si="32"/>
        <v>0</v>
      </c>
      <c r="AL292" s="1">
        <f t="shared" si="33"/>
        <v>0</v>
      </c>
      <c r="AM292" s="1">
        <f t="shared" si="34"/>
        <v>0.13950332000000001</v>
      </c>
      <c r="AN292" s="1">
        <f t="shared" si="35"/>
        <v>3.05178376203492</v>
      </c>
      <c r="AO292" s="1">
        <f t="shared" si="36"/>
        <v>0</v>
      </c>
      <c r="AP292" s="1">
        <f t="shared" si="37"/>
        <v>0</v>
      </c>
      <c r="AQ292" s="1">
        <f t="shared" si="38"/>
        <v>0</v>
      </c>
      <c r="AR292" s="1">
        <f t="shared" si="39"/>
        <v>0</v>
      </c>
    </row>
    <row r="293" spans="1:44">
      <c r="A293" s="1">
        <v>292</v>
      </c>
      <c r="B293" s="1" t="s">
        <v>418</v>
      </c>
      <c r="C293" s="1" t="s">
        <v>22</v>
      </c>
      <c r="D293" s="1">
        <v>0.20351630963439599</v>
      </c>
      <c r="E293" s="1" t="s">
        <v>23</v>
      </c>
      <c r="F293" s="1">
        <v>175080.16</v>
      </c>
      <c r="G293" s="1">
        <v>10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7787.5499384205896</v>
      </c>
      <c r="S293" s="1">
        <v>203516.30963439599</v>
      </c>
      <c r="T293" s="61">
        <f>IF(E293="East", IF(C293="Central",('Connecting shares (%)'!$F$3/100*F293+'Connecting shares (%)'!$G$3/100*H293+'Connecting shares (%)'!$H$3/100*J293)/1000000,0),0)</f>
        <v>0</v>
      </c>
      <c r="U293" s="61">
        <f>IF(E293="East", IF(C293="Central",D293*'Connecting shares (%)'!$M$16*(F293+H293+J293)/(F293+H293+J293+L293+N293+P293),0),0)</f>
        <v>0</v>
      </c>
      <c r="V293" s="61">
        <f>IF(E293="East", IF(C293="Decentral",('Connecting shares (%)'!$F$7/100*F293+'Connecting shares (%)'!$G$7/100*H293+'Connecting shares (%)'!$H$7/100*J293)/1000000,0),0)</f>
        <v>0</v>
      </c>
      <c r="W293" s="63">
        <f>IF(E293="East", IF(C293="Decentral",D293*'Connecting shares (%)'!$M$16*(F293+H293+J293)/(F293+H293+J293+L293+N293+P293),0),0)</f>
        <v>0</v>
      </c>
      <c r="X293" s="61">
        <f>IF(E293="East", IF(C293="Central",('Connecting shares (%)'!$F$5/100*L293+'Connecting shares (%)'!$G$5/100*N293+'Connecting shares (%)'!$H$5/100*P293)/1000000,0),0)</f>
        <v>0</v>
      </c>
      <c r="Y293" s="63">
        <f>IF(E293="East", IF(C293="Central",D293*'Connecting shares (%)'!$M$16*(L293+N293+P293)/(F293+H293+J293+L293+N293+P293),0),0)</f>
        <v>0</v>
      </c>
      <c r="Z293" s="1">
        <f>IF(E293="East", IF(C293="Decentral",('Connecting shares (%)'!$F$9/100*L293+'Connecting shares (%)'!$G$9/100*N293+'Connecting shares (%)'!$H$9/100*P293)/1000000,0),0)</f>
        <v>0</v>
      </c>
      <c r="AA293" s="63">
        <f>IF(E293="East", IF(C293="Decentral",D293*'Connecting shares (%)'!$M$16*(L293+N293+P293)/(F293+H293+J293+L293+N293+P293),0),0)</f>
        <v>0</v>
      </c>
      <c r="AB293" s="61">
        <f>IF(E293="West", IF(C293="Central",('Connecting shares (%)'!$F$11/100*F293+'Connecting shares (%)'!$G$11/100*H293+'Connecting shares (%)'!$H$11/100*J293)/1000000,0),0)</f>
        <v>0.17508016000000001</v>
      </c>
      <c r="AC293" s="64">
        <f>IF(E293="west", IF(C293="Central",D293*'Connecting shares (%)'!$M$16*(F293+H293+J293)/(F293+H293+J293+L293+N293+P293),0),0)</f>
        <v>4.0703261926879195</v>
      </c>
      <c r="AD293" s="61">
        <f>IF(E293="West", IF(C293="Decentral",('Connecting shares (%)'!$F$15/100*F293+'Connecting shares (%)'!$G$15/100*H293+'Connecting shares (%)'!$H$15/100*J293)/1000000,0),0)</f>
        <v>0</v>
      </c>
      <c r="AE293" s="63">
        <f>IF(E293="west", IF(C293="Decentral",D293*'Connecting shares (%)'!$M$16*(F293+H293+J293)/(F293+H293+J293+L293+N293+P293),0),0)</f>
        <v>0</v>
      </c>
      <c r="AF293" s="61">
        <f>IF(E293="West", IF(C293="Central",('Connecting shares (%)'!$F$13/100*L293+'Connecting shares (%)'!$G$13/100*N293+'Connecting shares (%)'!$H$13/100*P293)/1000000,0),0)</f>
        <v>0</v>
      </c>
      <c r="AG293" s="63">
        <f>IF(E293="west", IF(C293="Central",D293*'Connecting shares (%)'!$M$16*(L293+N293+P293)/(F293+H293+J293+L293+N293+P293),0),0)</f>
        <v>0</v>
      </c>
      <c r="AH293" s="1">
        <f>IF(E293="West", IF(C293="Decentral",('Connecting shares (%)'!$F$17/100*L293+'Connecting shares (%)'!$G$17/100*N293+'Connecting shares (%)'!$H$17/100*P293)/1000000,0),0)</f>
        <v>0</v>
      </c>
      <c r="AI293" s="63">
        <f>IF(E293="west", IF(C293="Decentral",D293*'Connecting shares (%)'!$M$16*(L293+N293+P293)/(F293+H293+J293+L293+N293+P293),0),0)</f>
        <v>0</v>
      </c>
      <c r="AK293" s="1">
        <f t="shared" si="32"/>
        <v>0</v>
      </c>
      <c r="AL293" s="1">
        <f t="shared" si="33"/>
        <v>0</v>
      </c>
      <c r="AM293" s="1">
        <f t="shared" si="34"/>
        <v>0</v>
      </c>
      <c r="AN293" s="1">
        <f t="shared" si="35"/>
        <v>0</v>
      </c>
      <c r="AO293" s="1">
        <f t="shared" si="36"/>
        <v>0.17508016000000001</v>
      </c>
      <c r="AP293" s="1">
        <f t="shared" si="37"/>
        <v>4.0703261926879195</v>
      </c>
      <c r="AQ293" s="1">
        <f t="shared" si="38"/>
        <v>0</v>
      </c>
      <c r="AR293" s="1">
        <f t="shared" si="39"/>
        <v>0</v>
      </c>
    </row>
    <row r="294" spans="1:44">
      <c r="A294" s="1">
        <v>293</v>
      </c>
      <c r="B294" s="1" t="s">
        <v>879</v>
      </c>
      <c r="C294" s="1" t="s">
        <v>22</v>
      </c>
      <c r="D294" s="1">
        <v>0.101104135402242</v>
      </c>
      <c r="E294" s="1" t="s">
        <v>23</v>
      </c>
      <c r="F294" s="1">
        <v>32566.93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5663.9575060381603</v>
      </c>
      <c r="S294" s="1">
        <v>101104.135402242</v>
      </c>
      <c r="T294" s="61">
        <f>IF(E294="East", IF(C294="Central",('Connecting shares (%)'!$F$3/100*F294+'Connecting shares (%)'!$G$3/100*H294+'Connecting shares (%)'!$H$3/100*J294)/1000000,0),0)</f>
        <v>0</v>
      </c>
      <c r="U294" s="61">
        <f>IF(E294="East", IF(C294="Central",D294*'Connecting shares (%)'!$M$16*(F294+H294+J294)/(F294+H294+J294+L294+N294+P294),0),0)</f>
        <v>0</v>
      </c>
      <c r="V294" s="61">
        <f>IF(E294="East", IF(C294="Decentral",('Connecting shares (%)'!$F$7/100*F294+'Connecting shares (%)'!$G$7/100*H294+'Connecting shares (%)'!$H$7/100*J294)/1000000,0),0)</f>
        <v>0</v>
      </c>
      <c r="W294" s="63">
        <f>IF(E294="East", IF(C294="Decentral",D294*'Connecting shares (%)'!$M$16*(F294+H294+J294)/(F294+H294+J294+L294+N294+P294),0),0)</f>
        <v>0</v>
      </c>
      <c r="X294" s="61">
        <f>IF(E294="East", IF(C294="Central",('Connecting shares (%)'!$F$5/100*L294+'Connecting shares (%)'!$G$5/100*N294+'Connecting shares (%)'!$H$5/100*P294)/1000000,0),0)</f>
        <v>0</v>
      </c>
      <c r="Y294" s="63">
        <f>IF(E294="East", IF(C294="Central",D294*'Connecting shares (%)'!$M$16*(L294+N294+P294)/(F294+H294+J294+L294+N294+P294),0),0)</f>
        <v>0</v>
      </c>
      <c r="Z294" s="1">
        <f>IF(E294="East", IF(C294="Decentral",('Connecting shares (%)'!$F$9/100*L294+'Connecting shares (%)'!$G$9/100*N294+'Connecting shares (%)'!$H$9/100*P294)/1000000,0),0)</f>
        <v>0</v>
      </c>
      <c r="AA294" s="63">
        <f>IF(E294="East", IF(C294="Decentral",D294*'Connecting shares (%)'!$M$16*(L294+N294+P294)/(F294+H294+J294+L294+N294+P294),0),0)</f>
        <v>0</v>
      </c>
      <c r="AB294" s="61">
        <f>IF(E294="West", IF(C294="Central",('Connecting shares (%)'!$F$11/100*F294+'Connecting shares (%)'!$G$11/100*H294+'Connecting shares (%)'!$H$11/100*J294)/1000000,0),0)</f>
        <v>3.2566930000000001E-2</v>
      </c>
      <c r="AC294" s="64">
        <f>IF(E294="west", IF(C294="Central",D294*'Connecting shares (%)'!$M$16*(F294+H294+J294)/(F294+H294+J294+L294+N294+P294),0),0)</f>
        <v>2.0220827080448398</v>
      </c>
      <c r="AD294" s="61">
        <f>IF(E294="West", IF(C294="Decentral",('Connecting shares (%)'!$F$15/100*F294+'Connecting shares (%)'!$G$15/100*H294+'Connecting shares (%)'!$H$15/100*J294)/1000000,0),0)</f>
        <v>0</v>
      </c>
      <c r="AE294" s="63">
        <f>IF(E294="west", IF(C294="Decentral",D294*'Connecting shares (%)'!$M$16*(F294+H294+J294)/(F294+H294+J294+L294+N294+P294),0),0)</f>
        <v>0</v>
      </c>
      <c r="AF294" s="61">
        <f>IF(E294="West", IF(C294="Central",('Connecting shares (%)'!$F$13/100*L294+'Connecting shares (%)'!$G$13/100*N294+'Connecting shares (%)'!$H$13/100*P294)/1000000,0),0)</f>
        <v>0</v>
      </c>
      <c r="AG294" s="63">
        <f>IF(E294="west", IF(C294="Central",D294*'Connecting shares (%)'!$M$16*(L294+N294+P294)/(F294+H294+J294+L294+N294+P294),0),0)</f>
        <v>0</v>
      </c>
      <c r="AH294" s="1">
        <f>IF(E294="West", IF(C294="Decentral",('Connecting shares (%)'!$F$17/100*L294+'Connecting shares (%)'!$G$17/100*N294+'Connecting shares (%)'!$H$17/100*P294)/1000000,0),0)</f>
        <v>0</v>
      </c>
      <c r="AI294" s="63">
        <f>IF(E294="west", IF(C294="Decentral",D294*'Connecting shares (%)'!$M$16*(L294+N294+P294)/(F294+H294+J294+L294+N294+P294),0),0)</f>
        <v>0</v>
      </c>
      <c r="AK294" s="1">
        <f t="shared" si="32"/>
        <v>0</v>
      </c>
      <c r="AL294" s="1">
        <f t="shared" si="33"/>
        <v>0</v>
      </c>
      <c r="AM294" s="1">
        <f t="shared" si="34"/>
        <v>0</v>
      </c>
      <c r="AN294" s="1">
        <f t="shared" si="35"/>
        <v>0</v>
      </c>
      <c r="AO294" s="1">
        <f t="shared" si="36"/>
        <v>3.2566930000000001E-2</v>
      </c>
      <c r="AP294" s="1">
        <f t="shared" si="37"/>
        <v>2.0220827080448398</v>
      </c>
      <c r="AQ294" s="1">
        <f t="shared" si="38"/>
        <v>0</v>
      </c>
      <c r="AR294" s="1">
        <f t="shared" si="39"/>
        <v>0</v>
      </c>
    </row>
    <row r="295" spans="1:44">
      <c r="A295" s="1">
        <v>294</v>
      </c>
      <c r="B295" s="1" t="s">
        <v>574</v>
      </c>
      <c r="C295" s="1" t="s">
        <v>21</v>
      </c>
      <c r="D295" s="1">
        <v>0.13289615353508299</v>
      </c>
      <c r="E295" s="1" t="s">
        <v>23</v>
      </c>
      <c r="F295" s="1">
        <v>73454.039999999994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6679.92854820706</v>
      </c>
      <c r="S295" s="1">
        <v>132896.153535082</v>
      </c>
      <c r="T295" s="61">
        <f>IF(E295="East", IF(C295="Central",('Connecting shares (%)'!$F$3/100*F295+'Connecting shares (%)'!$G$3/100*H295+'Connecting shares (%)'!$H$3/100*J295)/1000000,0),0)</f>
        <v>0</v>
      </c>
      <c r="U295" s="61">
        <f>IF(E295="East", IF(C295="Central",D295*'Connecting shares (%)'!$M$16*(F295+H295+J295)/(F295+H295+J295+L295+N295+P295),0),0)</f>
        <v>0</v>
      </c>
      <c r="V295" s="61">
        <f>IF(E295="East", IF(C295="Decentral",('Connecting shares (%)'!$F$7/100*F295+'Connecting shares (%)'!$G$7/100*H295+'Connecting shares (%)'!$H$7/100*J295)/1000000,0),0)</f>
        <v>0</v>
      </c>
      <c r="W295" s="63">
        <f>IF(E295="East", IF(C295="Decentral",D295*'Connecting shares (%)'!$M$16*(F295+H295+J295)/(F295+H295+J295+L295+N295+P295),0),0)</f>
        <v>0</v>
      </c>
      <c r="X295" s="61">
        <f>IF(E295="East", IF(C295="Central",('Connecting shares (%)'!$F$5/100*L295+'Connecting shares (%)'!$G$5/100*N295+'Connecting shares (%)'!$H$5/100*P295)/1000000,0),0)</f>
        <v>0</v>
      </c>
      <c r="Y295" s="63">
        <f>IF(E295="East", IF(C295="Central",D295*'Connecting shares (%)'!$M$16*(L295+N295+P295)/(F295+H295+J295+L295+N295+P295),0),0)</f>
        <v>0</v>
      </c>
      <c r="Z295" s="1">
        <f>IF(E295="East", IF(C295="Decentral",('Connecting shares (%)'!$F$9/100*L295+'Connecting shares (%)'!$G$9/100*N295+'Connecting shares (%)'!$H$9/100*P295)/1000000,0),0)</f>
        <v>0</v>
      </c>
      <c r="AA295" s="63">
        <f>IF(E295="East", IF(C295="Decentral",D295*'Connecting shares (%)'!$M$16*(L295+N295+P295)/(F295+H295+J295+L295+N295+P295),0),0)</f>
        <v>0</v>
      </c>
      <c r="AB295" s="61">
        <f>IF(E295="West", IF(C295="Central",('Connecting shares (%)'!$F$11/100*F295+'Connecting shares (%)'!$G$11/100*H295+'Connecting shares (%)'!$H$11/100*J295)/1000000,0),0)</f>
        <v>0</v>
      </c>
      <c r="AC295" s="64">
        <f>IF(E295="west", IF(C295="Central",D295*'Connecting shares (%)'!$M$16*(F295+H295+J295)/(F295+H295+J295+L295+N295+P295),0),0)</f>
        <v>0</v>
      </c>
      <c r="AD295" s="61">
        <f>IF(E295="West", IF(C295="Decentral",('Connecting shares (%)'!$F$15/100*F295+'Connecting shares (%)'!$G$15/100*H295+'Connecting shares (%)'!$H$15/100*J295)/1000000,0),0)</f>
        <v>7.3454039999999998E-2</v>
      </c>
      <c r="AE295" s="63">
        <f>IF(E295="west", IF(C295="Decentral",D295*'Connecting shares (%)'!$M$16*(F295+H295+J295)/(F295+H295+J295+L295+N295+P295),0),0)</f>
        <v>2.6579230707016599</v>
      </c>
      <c r="AF295" s="61">
        <f>IF(E295="West", IF(C295="Central",('Connecting shares (%)'!$F$13/100*L295+'Connecting shares (%)'!$G$13/100*N295+'Connecting shares (%)'!$H$13/100*P295)/1000000,0),0)</f>
        <v>0</v>
      </c>
      <c r="AG295" s="63">
        <f>IF(E295="west", IF(C295="Central",D295*'Connecting shares (%)'!$M$16*(L295+N295+P295)/(F295+H295+J295+L295+N295+P295),0),0)</f>
        <v>0</v>
      </c>
      <c r="AH295" s="1">
        <f>IF(E295="West", IF(C295="Decentral",('Connecting shares (%)'!$F$17/100*L295+'Connecting shares (%)'!$G$17/100*N295+'Connecting shares (%)'!$H$17/100*P295)/1000000,0),0)</f>
        <v>0</v>
      </c>
      <c r="AI295" s="63">
        <f>IF(E295="west", IF(C295="Decentral",D295*'Connecting shares (%)'!$M$16*(L295+N295+P295)/(F295+H295+J295+L295+N295+P295),0),0)</f>
        <v>0</v>
      </c>
      <c r="AK295" s="1">
        <f t="shared" si="32"/>
        <v>0</v>
      </c>
      <c r="AL295" s="1">
        <f t="shared" si="33"/>
        <v>0</v>
      </c>
      <c r="AM295" s="1">
        <f t="shared" si="34"/>
        <v>0</v>
      </c>
      <c r="AN295" s="1">
        <f t="shared" si="35"/>
        <v>0</v>
      </c>
      <c r="AO295" s="1">
        <f t="shared" si="36"/>
        <v>0</v>
      </c>
      <c r="AP295" s="1">
        <f t="shared" si="37"/>
        <v>0</v>
      </c>
      <c r="AQ295" s="1">
        <f t="shared" si="38"/>
        <v>7.3454039999999998E-2</v>
      </c>
      <c r="AR295" s="1">
        <f t="shared" si="39"/>
        <v>2.6579230707016599</v>
      </c>
    </row>
    <row r="296" spans="1:44">
      <c r="A296" s="1">
        <v>295</v>
      </c>
      <c r="B296" s="1" t="s">
        <v>514</v>
      </c>
      <c r="C296" s="1" t="s">
        <v>21</v>
      </c>
      <c r="D296" s="1">
        <v>9.6988890801205999E-2</v>
      </c>
      <c r="E296" s="1" t="s">
        <v>23</v>
      </c>
      <c r="F296" s="1">
        <v>199724.579999999</v>
      </c>
      <c r="G296" s="1">
        <v>14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6261.9492368810998</v>
      </c>
      <c r="S296" s="1">
        <v>96988.890801205605</v>
      </c>
      <c r="T296" s="61">
        <f>IF(E296="East", IF(C296="Central",('Connecting shares (%)'!$F$3/100*F296+'Connecting shares (%)'!$G$3/100*H296+'Connecting shares (%)'!$H$3/100*J296)/1000000,0),0)</f>
        <v>0</v>
      </c>
      <c r="U296" s="61">
        <f>IF(E296="East", IF(C296="Central",D296*'Connecting shares (%)'!$M$16*(F296+H296+J296)/(F296+H296+J296+L296+N296+P296),0),0)</f>
        <v>0</v>
      </c>
      <c r="V296" s="61">
        <f>IF(E296="East", IF(C296="Decentral",('Connecting shares (%)'!$F$7/100*F296+'Connecting shares (%)'!$G$7/100*H296+'Connecting shares (%)'!$H$7/100*J296)/1000000,0),0)</f>
        <v>0</v>
      </c>
      <c r="W296" s="63">
        <f>IF(E296="East", IF(C296="Decentral",D296*'Connecting shares (%)'!$M$16*(F296+H296+J296)/(F296+H296+J296+L296+N296+P296),0),0)</f>
        <v>0</v>
      </c>
      <c r="X296" s="61">
        <f>IF(E296="East", IF(C296="Central",('Connecting shares (%)'!$F$5/100*L296+'Connecting shares (%)'!$G$5/100*N296+'Connecting shares (%)'!$H$5/100*P296)/1000000,0),0)</f>
        <v>0</v>
      </c>
      <c r="Y296" s="63">
        <f>IF(E296="East", IF(C296="Central",D296*'Connecting shares (%)'!$M$16*(L296+N296+P296)/(F296+H296+J296+L296+N296+P296),0),0)</f>
        <v>0</v>
      </c>
      <c r="Z296" s="1">
        <f>IF(E296="East", IF(C296="Decentral",('Connecting shares (%)'!$F$9/100*L296+'Connecting shares (%)'!$G$9/100*N296+'Connecting shares (%)'!$H$9/100*P296)/1000000,0),0)</f>
        <v>0</v>
      </c>
      <c r="AA296" s="63">
        <f>IF(E296="East", IF(C296="Decentral",D296*'Connecting shares (%)'!$M$16*(L296+N296+P296)/(F296+H296+J296+L296+N296+P296),0),0)</f>
        <v>0</v>
      </c>
      <c r="AB296" s="61">
        <f>IF(E296="West", IF(C296="Central",('Connecting shares (%)'!$F$11/100*F296+'Connecting shares (%)'!$G$11/100*H296+'Connecting shares (%)'!$H$11/100*J296)/1000000,0),0)</f>
        <v>0</v>
      </c>
      <c r="AC296" s="64">
        <f>IF(E296="west", IF(C296="Central",D296*'Connecting shares (%)'!$M$16*(F296+H296+J296)/(F296+H296+J296+L296+N296+P296),0),0)</f>
        <v>0</v>
      </c>
      <c r="AD296" s="61">
        <f>IF(E296="West", IF(C296="Decentral",('Connecting shares (%)'!$F$15/100*F296+'Connecting shares (%)'!$G$15/100*H296+'Connecting shares (%)'!$H$15/100*J296)/1000000,0),0)</f>
        <v>0.19972457999999899</v>
      </c>
      <c r="AE296" s="63">
        <f>IF(E296="west", IF(C296="Decentral",D296*'Connecting shares (%)'!$M$16*(F296+H296+J296)/(F296+H296+J296+L296+N296+P296),0),0)</f>
        <v>1.9397778160241199</v>
      </c>
      <c r="AF296" s="61">
        <f>IF(E296="West", IF(C296="Central",('Connecting shares (%)'!$F$13/100*L296+'Connecting shares (%)'!$G$13/100*N296+'Connecting shares (%)'!$H$13/100*P296)/1000000,0),0)</f>
        <v>0</v>
      </c>
      <c r="AG296" s="63">
        <f>IF(E296="west", IF(C296="Central",D296*'Connecting shares (%)'!$M$16*(L296+N296+P296)/(F296+H296+J296+L296+N296+P296),0),0)</f>
        <v>0</v>
      </c>
      <c r="AH296" s="1">
        <f>IF(E296="West", IF(C296="Decentral",('Connecting shares (%)'!$F$17/100*L296+'Connecting shares (%)'!$G$17/100*N296+'Connecting shares (%)'!$H$17/100*P296)/1000000,0),0)</f>
        <v>0</v>
      </c>
      <c r="AI296" s="63">
        <f>IF(E296="west", IF(C296="Decentral",D296*'Connecting shares (%)'!$M$16*(L296+N296+P296)/(F296+H296+J296+L296+N296+P296),0),0)</f>
        <v>0</v>
      </c>
      <c r="AK296" s="1">
        <f t="shared" si="32"/>
        <v>0</v>
      </c>
      <c r="AL296" s="1">
        <f t="shared" si="33"/>
        <v>0</v>
      </c>
      <c r="AM296" s="1">
        <f t="shared" si="34"/>
        <v>0</v>
      </c>
      <c r="AN296" s="1">
        <f t="shared" si="35"/>
        <v>0</v>
      </c>
      <c r="AO296" s="1">
        <f t="shared" si="36"/>
        <v>0</v>
      </c>
      <c r="AP296" s="1">
        <f t="shared" si="37"/>
        <v>0</v>
      </c>
      <c r="AQ296" s="1">
        <f t="shared" si="38"/>
        <v>0.19972457999999899</v>
      </c>
      <c r="AR296" s="1">
        <f t="shared" si="39"/>
        <v>1.9397778160241199</v>
      </c>
    </row>
    <row r="297" spans="1:44">
      <c r="A297" s="1">
        <v>296</v>
      </c>
      <c r="B297" s="1" t="s">
        <v>759</v>
      </c>
      <c r="C297" s="1" t="s">
        <v>21</v>
      </c>
      <c r="D297" s="1">
        <v>0.18267089668181799</v>
      </c>
      <c r="E297" s="1" t="s">
        <v>23</v>
      </c>
      <c r="F297" s="1">
        <v>310105.40999999997</v>
      </c>
      <c r="G297" s="1">
        <v>17</v>
      </c>
      <c r="H297" s="1">
        <v>0</v>
      </c>
      <c r="I297" s="1">
        <v>0</v>
      </c>
      <c r="J297" s="1">
        <v>0</v>
      </c>
      <c r="K297" s="1">
        <v>0</v>
      </c>
      <c r="L297" s="1">
        <v>13893.5</v>
      </c>
      <c r="M297" s="1">
        <v>1</v>
      </c>
      <c r="N297" s="1">
        <v>0</v>
      </c>
      <c r="O297" s="1">
        <v>0</v>
      </c>
      <c r="P297" s="1">
        <v>0</v>
      </c>
      <c r="Q297" s="1">
        <v>0</v>
      </c>
      <c r="R297" s="1">
        <v>9034.9341048854694</v>
      </c>
      <c r="S297" s="1">
        <v>182670.89668181801</v>
      </c>
      <c r="T297" s="61">
        <f>IF(E297="East", IF(C297="Central",('Connecting shares (%)'!$F$3/100*F297+'Connecting shares (%)'!$G$3/100*H297+'Connecting shares (%)'!$H$3/100*J297)/1000000,0),0)</f>
        <v>0</v>
      </c>
      <c r="U297" s="61">
        <f>IF(E297="East", IF(C297="Central",D297*'Connecting shares (%)'!$M$16*(F297+H297+J297)/(F297+H297+J297+L297+N297+P297),0),0)</f>
        <v>0</v>
      </c>
      <c r="V297" s="61">
        <f>IF(E297="East", IF(C297="Decentral",('Connecting shares (%)'!$F$7/100*F297+'Connecting shares (%)'!$G$7/100*H297+'Connecting shares (%)'!$H$7/100*J297)/1000000,0),0)</f>
        <v>0</v>
      </c>
      <c r="W297" s="63">
        <f>IF(E297="East", IF(C297="Decentral",D297*'Connecting shares (%)'!$M$16*(F297+H297+J297)/(F297+H297+J297+L297+N297+P297),0),0)</f>
        <v>0</v>
      </c>
      <c r="X297" s="61">
        <f>IF(E297="East", IF(C297="Central",('Connecting shares (%)'!$F$5/100*L297+'Connecting shares (%)'!$G$5/100*N297+'Connecting shares (%)'!$H$5/100*P297)/1000000,0),0)</f>
        <v>0</v>
      </c>
      <c r="Y297" s="63">
        <f>IF(E297="East", IF(C297="Central",D297*'Connecting shares (%)'!$M$16*(L297+N297+P297)/(F297+H297+J297+L297+N297+P297),0),0)</f>
        <v>0</v>
      </c>
      <c r="Z297" s="1">
        <f>IF(E297="East", IF(C297="Decentral",('Connecting shares (%)'!$F$9/100*L297+'Connecting shares (%)'!$G$9/100*N297+'Connecting shares (%)'!$H$9/100*P297)/1000000,0),0)</f>
        <v>0</v>
      </c>
      <c r="AA297" s="63">
        <f>IF(E297="East", IF(C297="Decentral",D297*'Connecting shares (%)'!$M$16*(L297+N297+P297)/(F297+H297+J297+L297+N297+P297),0),0)</f>
        <v>0</v>
      </c>
      <c r="AB297" s="61">
        <f>IF(E297="West", IF(C297="Central",('Connecting shares (%)'!$F$11/100*F297+'Connecting shares (%)'!$G$11/100*H297+'Connecting shares (%)'!$H$11/100*J297)/1000000,0),0)</f>
        <v>0</v>
      </c>
      <c r="AC297" s="64">
        <f>IF(E297="west", IF(C297="Central",D297*'Connecting shares (%)'!$M$16*(F297+H297+J297)/(F297+H297+J297+L297+N297+P297),0),0)</f>
        <v>0</v>
      </c>
      <c r="AD297" s="61">
        <f>IF(E297="West", IF(C297="Decentral",('Connecting shares (%)'!$F$15/100*F297+'Connecting shares (%)'!$G$15/100*H297+'Connecting shares (%)'!$H$15/100*J297)/1000000,0),0)</f>
        <v>0.31010540999999997</v>
      </c>
      <c r="AE297" s="63">
        <f>IF(E297="west", IF(C297="Decentral",D297*'Connecting shares (%)'!$M$16*(F297+H297+J297)/(F297+H297+J297+L297+N297+P297),0),0)</f>
        <v>3.4967545607226151</v>
      </c>
      <c r="AF297" s="61">
        <f>IF(E297="West", IF(C297="Central",('Connecting shares (%)'!$F$13/100*L297+'Connecting shares (%)'!$G$13/100*N297+'Connecting shares (%)'!$H$13/100*P297)/1000000,0),0)</f>
        <v>0</v>
      </c>
      <c r="AG297" s="63">
        <f>IF(E297="west", IF(C297="Central",D297*'Connecting shares (%)'!$M$16*(L297+N297+P297)/(F297+H297+J297+L297+N297+P297),0),0)</f>
        <v>0</v>
      </c>
      <c r="AH297" s="1">
        <f>IF(E297="West", IF(C297="Decentral",('Connecting shares (%)'!$F$17/100*L297+'Connecting shares (%)'!$G$17/100*N297+'Connecting shares (%)'!$H$17/100*P297)/1000000,0),0)</f>
        <v>1.38935E-2</v>
      </c>
      <c r="AI297" s="63">
        <f>IF(E297="west", IF(C297="Decentral",D297*'Connecting shares (%)'!$M$16*(L297+N297+P297)/(F297+H297+J297+L297+N297+P297),0),0)</f>
        <v>0.1566633729137446</v>
      </c>
      <c r="AK297" s="1">
        <f t="shared" si="32"/>
        <v>0</v>
      </c>
      <c r="AL297" s="1">
        <f t="shared" si="33"/>
        <v>0</v>
      </c>
      <c r="AM297" s="1">
        <f t="shared" si="34"/>
        <v>0</v>
      </c>
      <c r="AN297" s="1">
        <f t="shared" si="35"/>
        <v>0</v>
      </c>
      <c r="AO297" s="1">
        <f t="shared" si="36"/>
        <v>0</v>
      </c>
      <c r="AP297" s="1">
        <f t="shared" si="37"/>
        <v>0</v>
      </c>
      <c r="AQ297" s="1">
        <f t="shared" si="38"/>
        <v>0.32399890999999997</v>
      </c>
      <c r="AR297" s="1">
        <f t="shared" si="39"/>
        <v>3.6534179336363599</v>
      </c>
    </row>
    <row r="298" spans="1:44">
      <c r="A298" s="1">
        <v>297</v>
      </c>
      <c r="B298" s="1" t="s">
        <v>553</v>
      </c>
      <c r="C298" s="1" t="s">
        <v>22</v>
      </c>
      <c r="D298" s="1">
        <v>8.6556795159200006E-2</v>
      </c>
      <c r="E298" s="1" t="s">
        <v>23</v>
      </c>
      <c r="F298" s="1">
        <v>150922.34</v>
      </c>
      <c r="G298" s="1">
        <v>6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4514.71867264108</v>
      </c>
      <c r="S298" s="1">
        <v>86556.795159200105</v>
      </c>
      <c r="T298" s="61">
        <f>IF(E298="East", IF(C298="Central",('Connecting shares (%)'!$F$3/100*F298+'Connecting shares (%)'!$G$3/100*H298+'Connecting shares (%)'!$H$3/100*J298)/1000000,0),0)</f>
        <v>0</v>
      </c>
      <c r="U298" s="61">
        <f>IF(E298="East", IF(C298="Central",D298*'Connecting shares (%)'!$M$16*(F298+H298+J298)/(F298+H298+J298+L298+N298+P298),0),0)</f>
        <v>0</v>
      </c>
      <c r="V298" s="61">
        <f>IF(E298="East", IF(C298="Decentral",('Connecting shares (%)'!$F$7/100*F298+'Connecting shares (%)'!$G$7/100*H298+'Connecting shares (%)'!$H$7/100*J298)/1000000,0),0)</f>
        <v>0</v>
      </c>
      <c r="W298" s="63">
        <f>IF(E298="East", IF(C298="Decentral",D298*'Connecting shares (%)'!$M$16*(F298+H298+J298)/(F298+H298+J298+L298+N298+P298),0),0)</f>
        <v>0</v>
      </c>
      <c r="X298" s="61">
        <f>IF(E298="East", IF(C298="Central",('Connecting shares (%)'!$F$5/100*L298+'Connecting shares (%)'!$G$5/100*N298+'Connecting shares (%)'!$H$5/100*P298)/1000000,0),0)</f>
        <v>0</v>
      </c>
      <c r="Y298" s="63">
        <f>IF(E298="East", IF(C298="Central",D298*'Connecting shares (%)'!$M$16*(L298+N298+P298)/(F298+H298+J298+L298+N298+P298),0),0)</f>
        <v>0</v>
      </c>
      <c r="Z298" s="1">
        <f>IF(E298="East", IF(C298="Decentral",('Connecting shares (%)'!$F$9/100*L298+'Connecting shares (%)'!$G$9/100*N298+'Connecting shares (%)'!$H$9/100*P298)/1000000,0),0)</f>
        <v>0</v>
      </c>
      <c r="AA298" s="63">
        <f>IF(E298="East", IF(C298="Decentral",D298*'Connecting shares (%)'!$M$16*(L298+N298+P298)/(F298+H298+J298+L298+N298+P298),0),0)</f>
        <v>0</v>
      </c>
      <c r="AB298" s="61">
        <f>IF(E298="West", IF(C298="Central",('Connecting shares (%)'!$F$11/100*F298+'Connecting shares (%)'!$G$11/100*H298+'Connecting shares (%)'!$H$11/100*J298)/1000000,0),0)</f>
        <v>0.15092233999999999</v>
      </c>
      <c r="AC298" s="64">
        <f>IF(E298="west", IF(C298="Central",D298*'Connecting shares (%)'!$M$16*(F298+H298+J298)/(F298+H298+J298+L298+N298+P298),0),0)</f>
        <v>1.7311359031840001</v>
      </c>
      <c r="AD298" s="61">
        <f>IF(E298="West", IF(C298="Decentral",('Connecting shares (%)'!$F$15/100*F298+'Connecting shares (%)'!$G$15/100*H298+'Connecting shares (%)'!$H$15/100*J298)/1000000,0),0)</f>
        <v>0</v>
      </c>
      <c r="AE298" s="63">
        <f>IF(E298="west", IF(C298="Decentral",D298*'Connecting shares (%)'!$M$16*(F298+H298+J298)/(F298+H298+J298+L298+N298+P298),0),0)</f>
        <v>0</v>
      </c>
      <c r="AF298" s="61">
        <f>IF(E298="West", IF(C298="Central",('Connecting shares (%)'!$F$13/100*L298+'Connecting shares (%)'!$G$13/100*N298+'Connecting shares (%)'!$H$13/100*P298)/1000000,0),0)</f>
        <v>0</v>
      </c>
      <c r="AG298" s="63">
        <f>IF(E298="west", IF(C298="Central",D298*'Connecting shares (%)'!$M$16*(L298+N298+P298)/(F298+H298+J298+L298+N298+P298),0),0)</f>
        <v>0</v>
      </c>
      <c r="AH298" s="1">
        <f>IF(E298="West", IF(C298="Decentral",('Connecting shares (%)'!$F$17/100*L298+'Connecting shares (%)'!$G$17/100*N298+'Connecting shares (%)'!$H$17/100*P298)/1000000,0),0)</f>
        <v>0</v>
      </c>
      <c r="AI298" s="63">
        <f>IF(E298="west", IF(C298="Decentral",D298*'Connecting shares (%)'!$M$16*(L298+N298+P298)/(F298+H298+J298+L298+N298+P298),0),0)</f>
        <v>0</v>
      </c>
      <c r="AK298" s="1">
        <f t="shared" si="32"/>
        <v>0</v>
      </c>
      <c r="AL298" s="1">
        <f t="shared" si="33"/>
        <v>0</v>
      </c>
      <c r="AM298" s="1">
        <f t="shared" si="34"/>
        <v>0</v>
      </c>
      <c r="AN298" s="1">
        <f t="shared" si="35"/>
        <v>0</v>
      </c>
      <c r="AO298" s="1">
        <f t="shared" si="36"/>
        <v>0.15092233999999999</v>
      </c>
      <c r="AP298" s="1">
        <f t="shared" si="37"/>
        <v>1.7311359031840001</v>
      </c>
      <c r="AQ298" s="1">
        <f t="shared" si="38"/>
        <v>0</v>
      </c>
      <c r="AR298" s="1">
        <f t="shared" si="39"/>
        <v>0</v>
      </c>
    </row>
    <row r="299" spans="1:44">
      <c r="A299" s="1">
        <v>298</v>
      </c>
      <c r="B299" s="1" t="s">
        <v>61</v>
      </c>
      <c r="C299" s="1" t="s">
        <v>21</v>
      </c>
      <c r="D299" s="1">
        <v>0.92976592017795301</v>
      </c>
      <c r="E299" s="1" t="s">
        <v>24</v>
      </c>
      <c r="F299" s="1">
        <v>124283.819999999</v>
      </c>
      <c r="G299" s="1">
        <v>9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65327.3</v>
      </c>
      <c r="O299" s="1">
        <v>1</v>
      </c>
      <c r="P299" s="1">
        <v>0</v>
      </c>
      <c r="Q299" s="1">
        <v>0</v>
      </c>
      <c r="R299" s="1">
        <v>20698.2081984406</v>
      </c>
      <c r="S299" s="1">
        <v>929765.92017795204</v>
      </c>
      <c r="T299" s="61">
        <f>IF(E299="East", IF(C299="Central",('Connecting shares (%)'!$F$3/100*F299+'Connecting shares (%)'!$G$3/100*H299+'Connecting shares (%)'!$H$3/100*J299)/1000000,0),0)</f>
        <v>0</v>
      </c>
      <c r="U299" s="61">
        <f>IF(E299="East", IF(C299="Central",D299*'Connecting shares (%)'!$M$16*(F299+H299+J299)/(F299+H299+J299+L299+N299+P299),0),0)</f>
        <v>0</v>
      </c>
      <c r="V299" s="61">
        <f>IF(E299="East", IF(C299="Decentral",('Connecting shares (%)'!$F$7/100*F299+'Connecting shares (%)'!$G$7/100*H299+'Connecting shares (%)'!$H$7/100*J299)/1000000,0),0)</f>
        <v>0.124283819999999</v>
      </c>
      <c r="W299" s="63">
        <f>IF(E299="East", IF(C299="Decentral",D299*'Connecting shares (%)'!$M$16*(F299+H299+J299)/(F299+H299+J299+L299+N299+P299),0),0)</f>
        <v>12.18861639185832</v>
      </c>
      <c r="X299" s="61">
        <f>IF(E299="East", IF(C299="Central",('Connecting shares (%)'!$F$5/100*L299+'Connecting shares (%)'!$G$5/100*N299+'Connecting shares (%)'!$H$5/100*P299)/1000000,0),0)</f>
        <v>0</v>
      </c>
      <c r="Y299" s="63">
        <f>IF(E299="East", IF(C299="Central",D299*'Connecting shares (%)'!$M$16*(L299+N299+P299)/(F299+H299+J299+L299+N299+P299),0),0)</f>
        <v>0</v>
      </c>
      <c r="Z299" s="1">
        <f>IF(E299="East", IF(C299="Decentral",('Connecting shares (%)'!$F$9/100*L299+'Connecting shares (%)'!$G$9/100*N299+'Connecting shares (%)'!$H$9/100*P299)/1000000,0),0)</f>
        <v>6.5327300000000005E-2</v>
      </c>
      <c r="AA299" s="63">
        <f>IF(E299="East", IF(C299="Decentral",D299*'Connecting shares (%)'!$M$16*(L299+N299+P299)/(F299+H299+J299+L299+N299+P299),0),0)</f>
        <v>6.4067020117007383</v>
      </c>
      <c r="AB299" s="61">
        <f>IF(E299="West", IF(C299="Central",('Connecting shares (%)'!$F$11/100*F299+'Connecting shares (%)'!$G$11/100*H299+'Connecting shares (%)'!$H$11/100*J299)/1000000,0),0)</f>
        <v>0</v>
      </c>
      <c r="AC299" s="64">
        <f>IF(E299="west", IF(C299="Central",D299*'Connecting shares (%)'!$M$16*(F299+H299+J299)/(F299+H299+J299+L299+N299+P299),0),0)</f>
        <v>0</v>
      </c>
      <c r="AD299" s="61">
        <f>IF(E299="West", IF(C299="Decentral",('Connecting shares (%)'!$F$15/100*F299+'Connecting shares (%)'!$G$15/100*H299+'Connecting shares (%)'!$H$15/100*J299)/1000000,0),0)</f>
        <v>0</v>
      </c>
      <c r="AE299" s="63">
        <f>IF(E299="west", IF(C299="Decentral",D299*'Connecting shares (%)'!$M$16*(F299+H299+J299)/(F299+H299+J299+L299+N299+P299),0),0)</f>
        <v>0</v>
      </c>
      <c r="AF299" s="61">
        <f>IF(E299="West", IF(C299="Central",('Connecting shares (%)'!$F$13/100*L299+'Connecting shares (%)'!$G$13/100*N299+'Connecting shares (%)'!$H$13/100*P299)/1000000,0),0)</f>
        <v>0</v>
      </c>
      <c r="AG299" s="63">
        <f>IF(E299="west", IF(C299="Central",D299*'Connecting shares (%)'!$M$16*(L299+N299+P299)/(F299+H299+J299+L299+N299+P299),0),0)</f>
        <v>0</v>
      </c>
      <c r="AH299" s="1">
        <f>IF(E299="West", IF(C299="Decentral",('Connecting shares (%)'!$F$17/100*L299+'Connecting shares (%)'!$G$17/100*N299+'Connecting shares (%)'!$H$17/100*P299)/1000000,0),0)</f>
        <v>0</v>
      </c>
      <c r="AI299" s="63">
        <f>IF(E299="west", IF(C299="Decentral",D299*'Connecting shares (%)'!$M$16*(L299+N299+P299)/(F299+H299+J299+L299+N299+P299),0),0)</f>
        <v>0</v>
      </c>
      <c r="AK299" s="1">
        <f t="shared" si="32"/>
        <v>0</v>
      </c>
      <c r="AL299" s="1">
        <f t="shared" si="33"/>
        <v>0</v>
      </c>
      <c r="AM299" s="1">
        <f t="shared" si="34"/>
        <v>0.18961111999999902</v>
      </c>
      <c r="AN299" s="1">
        <f t="shared" si="35"/>
        <v>18.595318403559059</v>
      </c>
      <c r="AO299" s="1">
        <f t="shared" si="36"/>
        <v>0</v>
      </c>
      <c r="AP299" s="1">
        <f t="shared" si="37"/>
        <v>0</v>
      </c>
      <c r="AQ299" s="1">
        <f t="shared" si="38"/>
        <v>0</v>
      </c>
      <c r="AR299" s="1">
        <f t="shared" si="39"/>
        <v>0</v>
      </c>
    </row>
    <row r="300" spans="1:44">
      <c r="A300" s="1">
        <v>299</v>
      </c>
      <c r="B300" s="1" t="s">
        <v>665</v>
      </c>
      <c r="C300" s="1" t="s">
        <v>21</v>
      </c>
      <c r="D300" s="1">
        <v>0.204420685399852</v>
      </c>
      <c r="E300" s="1" t="s">
        <v>24</v>
      </c>
      <c r="F300" s="1">
        <v>2539591.21999999</v>
      </c>
      <c r="G300" s="1">
        <v>128</v>
      </c>
      <c r="H300" s="1">
        <v>498250.13999999902</v>
      </c>
      <c r="I300" s="1">
        <v>9</v>
      </c>
      <c r="J300" s="1">
        <v>0</v>
      </c>
      <c r="K300" s="1">
        <v>0</v>
      </c>
      <c r="L300" s="1">
        <v>1173940.9099999999</v>
      </c>
      <c r="M300" s="1">
        <v>50</v>
      </c>
      <c r="N300" s="1">
        <v>584402.13</v>
      </c>
      <c r="O300" s="1">
        <v>7</v>
      </c>
      <c r="P300" s="1">
        <v>456190.52</v>
      </c>
      <c r="Q300" s="1">
        <v>1</v>
      </c>
      <c r="R300" s="1">
        <v>8584.7131786599602</v>
      </c>
      <c r="S300" s="1">
        <v>204420.68539985101</v>
      </c>
      <c r="T300" s="61">
        <f>IF(E300="East", IF(C300="Central",('Connecting shares (%)'!$F$3/100*F300+'Connecting shares (%)'!$G$3/100*H300+'Connecting shares (%)'!$H$3/100*J300)/1000000,0),0)</f>
        <v>0</v>
      </c>
      <c r="U300" s="61">
        <f>IF(E300="East", IF(C300="Central",D300*'Connecting shares (%)'!$M$16*(F300+H300+J300)/(F300+H300+J300+L300+N300+P300),0),0)</f>
        <v>0</v>
      </c>
      <c r="V300" s="61">
        <f>IF(E300="East", IF(C300="Decentral",('Connecting shares (%)'!$F$7/100*F300+'Connecting shares (%)'!$G$7/100*H300+'Connecting shares (%)'!$H$7/100*J300)/1000000,0),0)</f>
        <v>3.0378413599999892</v>
      </c>
      <c r="W300" s="63">
        <f>IF(E300="East", IF(C300="Decentral",D300*'Connecting shares (%)'!$M$16*(F300+H300+J300)/(F300+H300+J300+L300+N300+P300),0),0)</f>
        <v>2.3646355121473985</v>
      </c>
      <c r="X300" s="61">
        <f>IF(E300="East", IF(C300="Central",('Connecting shares (%)'!$F$5/100*L300+'Connecting shares (%)'!$G$5/100*N300+'Connecting shares (%)'!$H$5/100*P300)/1000000,0),0)</f>
        <v>0</v>
      </c>
      <c r="Y300" s="63">
        <f>IF(E300="East", IF(C300="Central",D300*'Connecting shares (%)'!$M$16*(L300+N300+P300)/(F300+H300+J300+L300+N300+P300),0),0)</f>
        <v>0</v>
      </c>
      <c r="Z300" s="1">
        <f>IF(E300="East", IF(C300="Decentral",('Connecting shares (%)'!$F$9/100*L300+'Connecting shares (%)'!$G$9/100*N300+'Connecting shares (%)'!$H$9/100*P300)/1000000,0),0)</f>
        <v>2.21453356</v>
      </c>
      <c r="AA300" s="63">
        <f>IF(E300="East", IF(C300="Decentral",D300*'Connecting shares (%)'!$M$16*(L300+N300+P300)/(F300+H300+J300+L300+N300+P300),0),0)</f>
        <v>1.7237781958496414</v>
      </c>
      <c r="AB300" s="61">
        <f>IF(E300="West", IF(C300="Central",('Connecting shares (%)'!$F$11/100*F300+'Connecting shares (%)'!$G$11/100*H300+'Connecting shares (%)'!$H$11/100*J300)/1000000,0),0)</f>
        <v>0</v>
      </c>
      <c r="AC300" s="64">
        <f>IF(E300="west", IF(C300="Central",D300*'Connecting shares (%)'!$M$16*(F300+H300+J300)/(F300+H300+J300+L300+N300+P300),0),0)</f>
        <v>0</v>
      </c>
      <c r="AD300" s="61">
        <f>IF(E300="West", IF(C300="Decentral",('Connecting shares (%)'!$F$15/100*F300+'Connecting shares (%)'!$G$15/100*H300+'Connecting shares (%)'!$H$15/100*J300)/1000000,0),0)</f>
        <v>0</v>
      </c>
      <c r="AE300" s="63">
        <f>IF(E300="west", IF(C300="Decentral",D300*'Connecting shares (%)'!$M$16*(F300+H300+J300)/(F300+H300+J300+L300+N300+P300),0),0)</f>
        <v>0</v>
      </c>
      <c r="AF300" s="61">
        <f>IF(E300="West", IF(C300="Central",('Connecting shares (%)'!$F$13/100*L300+'Connecting shares (%)'!$G$13/100*N300+'Connecting shares (%)'!$H$13/100*P300)/1000000,0),0)</f>
        <v>0</v>
      </c>
      <c r="AG300" s="63">
        <f>IF(E300="west", IF(C300="Central",D300*'Connecting shares (%)'!$M$16*(L300+N300+P300)/(F300+H300+J300+L300+N300+P300),0),0)</f>
        <v>0</v>
      </c>
      <c r="AH300" s="1">
        <f>IF(E300="West", IF(C300="Decentral",('Connecting shares (%)'!$F$17/100*L300+'Connecting shares (%)'!$G$17/100*N300+'Connecting shares (%)'!$H$17/100*P300)/1000000,0),0)</f>
        <v>0</v>
      </c>
      <c r="AI300" s="63">
        <f>IF(E300="west", IF(C300="Decentral",D300*'Connecting shares (%)'!$M$16*(L300+N300+P300)/(F300+H300+J300+L300+N300+P300),0),0)</f>
        <v>0</v>
      </c>
      <c r="AK300" s="1">
        <f t="shared" si="32"/>
        <v>0</v>
      </c>
      <c r="AL300" s="1">
        <f t="shared" si="33"/>
        <v>0</v>
      </c>
      <c r="AM300" s="1">
        <f t="shared" si="34"/>
        <v>5.2523749199999887</v>
      </c>
      <c r="AN300" s="1">
        <f t="shared" si="35"/>
        <v>4.0884137079970397</v>
      </c>
      <c r="AO300" s="1">
        <f t="shared" si="36"/>
        <v>0</v>
      </c>
      <c r="AP300" s="1">
        <f t="shared" si="37"/>
        <v>0</v>
      </c>
      <c r="AQ300" s="1">
        <f t="shared" si="38"/>
        <v>0</v>
      </c>
      <c r="AR300" s="1">
        <f t="shared" si="39"/>
        <v>0</v>
      </c>
    </row>
    <row r="301" spans="1:44">
      <c r="A301" s="1">
        <v>300</v>
      </c>
      <c r="B301" s="1" t="s">
        <v>149</v>
      </c>
      <c r="C301" s="1" t="s">
        <v>21</v>
      </c>
      <c r="D301" s="1">
        <v>0.47151564062493001</v>
      </c>
      <c r="E301" s="1" t="s">
        <v>24</v>
      </c>
      <c r="F301" s="1">
        <v>1266866.93</v>
      </c>
      <c r="G301" s="1">
        <v>94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10773.068817716499</v>
      </c>
      <c r="S301" s="1">
        <v>471515.64062492899</v>
      </c>
      <c r="T301" s="61">
        <f>IF(E301="East", IF(C301="Central",('Connecting shares (%)'!$F$3/100*F301+'Connecting shares (%)'!$G$3/100*H301+'Connecting shares (%)'!$H$3/100*J301)/1000000,0),0)</f>
        <v>0</v>
      </c>
      <c r="U301" s="61">
        <f>IF(E301="East", IF(C301="Central",D301*'Connecting shares (%)'!$M$16*(F301+H301+J301)/(F301+H301+J301+L301+N301+P301),0),0)</f>
        <v>0</v>
      </c>
      <c r="V301" s="61">
        <f>IF(E301="East", IF(C301="Decentral",('Connecting shares (%)'!$F$7/100*F301+'Connecting shares (%)'!$G$7/100*H301+'Connecting shares (%)'!$H$7/100*J301)/1000000,0),0)</f>
        <v>1.2668669299999999</v>
      </c>
      <c r="W301" s="63">
        <f>IF(E301="East", IF(C301="Decentral",D301*'Connecting shares (%)'!$M$16*(F301+H301+J301)/(F301+H301+J301+L301+N301+P301),0),0)</f>
        <v>9.4303128124986006</v>
      </c>
      <c r="X301" s="61">
        <f>IF(E301="East", IF(C301="Central",('Connecting shares (%)'!$F$5/100*L301+'Connecting shares (%)'!$G$5/100*N301+'Connecting shares (%)'!$H$5/100*P301)/1000000,0),0)</f>
        <v>0</v>
      </c>
      <c r="Y301" s="63">
        <f>IF(E301="East", IF(C301="Central",D301*'Connecting shares (%)'!$M$16*(L301+N301+P301)/(F301+H301+J301+L301+N301+P301),0),0)</f>
        <v>0</v>
      </c>
      <c r="Z301" s="1">
        <f>IF(E301="East", IF(C301="Decentral",('Connecting shares (%)'!$F$9/100*L301+'Connecting shares (%)'!$G$9/100*N301+'Connecting shares (%)'!$H$9/100*P301)/1000000,0),0)</f>
        <v>0</v>
      </c>
      <c r="AA301" s="63">
        <f>IF(E301="East", IF(C301="Decentral",D301*'Connecting shares (%)'!$M$16*(L301+N301+P301)/(F301+H301+J301+L301+N301+P301),0),0)</f>
        <v>0</v>
      </c>
      <c r="AB301" s="61">
        <f>IF(E301="West", IF(C301="Central",('Connecting shares (%)'!$F$11/100*F301+'Connecting shares (%)'!$G$11/100*H301+'Connecting shares (%)'!$H$11/100*J301)/1000000,0),0)</f>
        <v>0</v>
      </c>
      <c r="AC301" s="64">
        <f>IF(E301="west", IF(C301="Central",D301*'Connecting shares (%)'!$M$16*(F301+H301+J301)/(F301+H301+J301+L301+N301+P301),0),0)</f>
        <v>0</v>
      </c>
      <c r="AD301" s="61">
        <f>IF(E301="West", IF(C301="Decentral",('Connecting shares (%)'!$F$15/100*F301+'Connecting shares (%)'!$G$15/100*H301+'Connecting shares (%)'!$H$15/100*J301)/1000000,0),0)</f>
        <v>0</v>
      </c>
      <c r="AE301" s="63">
        <f>IF(E301="west", IF(C301="Decentral",D301*'Connecting shares (%)'!$M$16*(F301+H301+J301)/(F301+H301+J301+L301+N301+P301),0),0)</f>
        <v>0</v>
      </c>
      <c r="AF301" s="61">
        <f>IF(E301="West", IF(C301="Central",('Connecting shares (%)'!$F$13/100*L301+'Connecting shares (%)'!$G$13/100*N301+'Connecting shares (%)'!$H$13/100*P301)/1000000,0),0)</f>
        <v>0</v>
      </c>
      <c r="AG301" s="63">
        <f>IF(E301="west", IF(C301="Central",D301*'Connecting shares (%)'!$M$16*(L301+N301+P301)/(F301+H301+J301+L301+N301+P301),0),0)</f>
        <v>0</v>
      </c>
      <c r="AH301" s="1">
        <f>IF(E301="West", IF(C301="Decentral",('Connecting shares (%)'!$F$17/100*L301+'Connecting shares (%)'!$G$17/100*N301+'Connecting shares (%)'!$H$17/100*P301)/1000000,0),0)</f>
        <v>0</v>
      </c>
      <c r="AI301" s="63">
        <f>IF(E301="west", IF(C301="Decentral",D301*'Connecting shares (%)'!$M$16*(L301+N301+P301)/(F301+H301+J301+L301+N301+P301),0),0)</f>
        <v>0</v>
      </c>
      <c r="AK301" s="1">
        <f t="shared" si="32"/>
        <v>0</v>
      </c>
      <c r="AL301" s="1">
        <f t="shared" si="33"/>
        <v>0</v>
      </c>
      <c r="AM301" s="1">
        <f t="shared" si="34"/>
        <v>1.2668669299999999</v>
      </c>
      <c r="AN301" s="1">
        <f t="shared" si="35"/>
        <v>9.4303128124986006</v>
      </c>
      <c r="AO301" s="1">
        <f t="shared" si="36"/>
        <v>0</v>
      </c>
      <c r="AP301" s="1">
        <f t="shared" si="37"/>
        <v>0</v>
      </c>
      <c r="AQ301" s="1">
        <f t="shared" si="38"/>
        <v>0</v>
      </c>
      <c r="AR301" s="1">
        <f t="shared" si="39"/>
        <v>0</v>
      </c>
    </row>
    <row r="302" spans="1:44">
      <c r="A302" s="1">
        <v>301</v>
      </c>
      <c r="B302" s="1" t="s">
        <v>571</v>
      </c>
      <c r="C302" s="1" t="s">
        <v>21</v>
      </c>
      <c r="D302" s="1">
        <v>1.6061086905219999</v>
      </c>
      <c r="E302" s="1" t="s">
        <v>23</v>
      </c>
      <c r="F302" s="1">
        <v>2585452.1699999901</v>
      </c>
      <c r="G302" s="1">
        <v>225</v>
      </c>
      <c r="H302" s="1">
        <v>0</v>
      </c>
      <c r="I302" s="1">
        <v>0</v>
      </c>
      <c r="J302" s="1">
        <v>0</v>
      </c>
      <c r="K302" s="1">
        <v>0</v>
      </c>
      <c r="L302" s="1">
        <v>298276.7</v>
      </c>
      <c r="M302" s="1">
        <v>21</v>
      </c>
      <c r="N302" s="1">
        <v>0</v>
      </c>
      <c r="O302" s="1">
        <v>0</v>
      </c>
      <c r="P302" s="1">
        <v>0</v>
      </c>
      <c r="Q302" s="1">
        <v>0</v>
      </c>
      <c r="R302" s="1">
        <v>20821.9261206712</v>
      </c>
      <c r="S302" s="1">
        <v>1606108.690522</v>
      </c>
      <c r="T302" s="61">
        <f>IF(E302="East", IF(C302="Central",('Connecting shares (%)'!$F$3/100*F302+'Connecting shares (%)'!$G$3/100*H302+'Connecting shares (%)'!$H$3/100*J302)/1000000,0),0)</f>
        <v>0</v>
      </c>
      <c r="U302" s="61">
        <f>IF(E302="East", IF(C302="Central",D302*'Connecting shares (%)'!$M$16*(F302+H302+J302)/(F302+H302+J302+L302+N302+P302),0),0)</f>
        <v>0</v>
      </c>
      <c r="V302" s="61">
        <f>IF(E302="East", IF(C302="Decentral",('Connecting shares (%)'!$F$7/100*F302+'Connecting shares (%)'!$G$7/100*H302+'Connecting shares (%)'!$H$7/100*J302)/1000000,0),0)</f>
        <v>0</v>
      </c>
      <c r="W302" s="63">
        <f>IF(E302="East", IF(C302="Decentral",D302*'Connecting shares (%)'!$M$16*(F302+H302+J302)/(F302+H302+J302+L302+N302+P302),0),0)</f>
        <v>0</v>
      </c>
      <c r="X302" s="61">
        <f>IF(E302="East", IF(C302="Central",('Connecting shares (%)'!$F$5/100*L302+'Connecting shares (%)'!$G$5/100*N302+'Connecting shares (%)'!$H$5/100*P302)/1000000,0),0)</f>
        <v>0</v>
      </c>
      <c r="Y302" s="63">
        <f>IF(E302="East", IF(C302="Central",D302*'Connecting shares (%)'!$M$16*(L302+N302+P302)/(F302+H302+J302+L302+N302+P302),0),0)</f>
        <v>0</v>
      </c>
      <c r="Z302" s="1">
        <f>IF(E302="East", IF(C302="Decentral",('Connecting shares (%)'!$F$9/100*L302+'Connecting shares (%)'!$G$9/100*N302+'Connecting shares (%)'!$H$9/100*P302)/1000000,0),0)</f>
        <v>0</v>
      </c>
      <c r="AA302" s="63">
        <f>IF(E302="East", IF(C302="Decentral",D302*'Connecting shares (%)'!$M$16*(L302+N302+P302)/(F302+H302+J302+L302+N302+P302),0),0)</f>
        <v>0</v>
      </c>
      <c r="AB302" s="61">
        <f>IF(E302="West", IF(C302="Central",('Connecting shares (%)'!$F$11/100*F302+'Connecting shares (%)'!$G$11/100*H302+'Connecting shares (%)'!$H$11/100*J302)/1000000,0),0)</f>
        <v>0</v>
      </c>
      <c r="AC302" s="64">
        <f>IF(E302="west", IF(C302="Central",D302*'Connecting shares (%)'!$M$16*(F302+H302+J302)/(F302+H302+J302+L302+N302+P302),0),0)</f>
        <v>0</v>
      </c>
      <c r="AD302" s="61">
        <f>IF(E302="West", IF(C302="Decentral",('Connecting shares (%)'!$F$15/100*F302+'Connecting shares (%)'!$G$15/100*H302+'Connecting shares (%)'!$H$15/100*J302)/1000000,0),0)</f>
        <v>2.5854521699999902</v>
      </c>
      <c r="AE302" s="63">
        <f>IF(E302="west", IF(C302="Decentral",D302*'Connecting shares (%)'!$M$16*(F302+H302+J302)/(F302+H302+J302+L302+N302+P302),0),0)</f>
        <v>28.799636764505955</v>
      </c>
      <c r="AF302" s="61">
        <f>IF(E302="West", IF(C302="Central",('Connecting shares (%)'!$F$13/100*L302+'Connecting shares (%)'!$G$13/100*N302+'Connecting shares (%)'!$H$13/100*P302)/1000000,0),0)</f>
        <v>0</v>
      </c>
      <c r="AG302" s="63">
        <f>IF(E302="west", IF(C302="Central",D302*'Connecting shares (%)'!$M$16*(L302+N302+P302)/(F302+H302+J302+L302+N302+P302),0),0)</f>
        <v>0</v>
      </c>
      <c r="AH302" s="1">
        <f>IF(E302="West", IF(C302="Decentral",('Connecting shares (%)'!$F$17/100*L302+'Connecting shares (%)'!$G$17/100*N302+'Connecting shares (%)'!$H$17/100*P302)/1000000,0),0)</f>
        <v>0.29827670000000001</v>
      </c>
      <c r="AI302" s="63">
        <f>IF(E302="west", IF(C302="Decentral",D302*'Connecting shares (%)'!$M$16*(L302+N302+P302)/(F302+H302+J302+L302+N302+P302),0),0)</f>
        <v>3.3225370459340375</v>
      </c>
      <c r="AK302" s="1">
        <f t="shared" si="32"/>
        <v>0</v>
      </c>
      <c r="AL302" s="1">
        <f t="shared" si="33"/>
        <v>0</v>
      </c>
      <c r="AM302" s="1">
        <f t="shared" si="34"/>
        <v>0</v>
      </c>
      <c r="AN302" s="1">
        <f t="shared" si="35"/>
        <v>0</v>
      </c>
      <c r="AO302" s="1">
        <f t="shared" si="36"/>
        <v>0</v>
      </c>
      <c r="AP302" s="1">
        <f t="shared" si="37"/>
        <v>0</v>
      </c>
      <c r="AQ302" s="1">
        <f t="shared" si="38"/>
        <v>2.8837288699999903</v>
      </c>
      <c r="AR302" s="1">
        <f t="shared" si="39"/>
        <v>32.122173810439989</v>
      </c>
    </row>
    <row r="303" spans="1:44">
      <c r="A303" s="1">
        <v>302</v>
      </c>
      <c r="B303" s="1" t="s">
        <v>474</v>
      </c>
      <c r="C303" s="1" t="s">
        <v>21</v>
      </c>
      <c r="D303" s="1">
        <v>1.20625620854964</v>
      </c>
      <c r="E303" s="1" t="s">
        <v>23</v>
      </c>
      <c r="F303" s="1">
        <v>4736304.27999999</v>
      </c>
      <c r="G303" s="1">
        <v>327</v>
      </c>
      <c r="H303" s="1">
        <v>0</v>
      </c>
      <c r="I303" s="1">
        <v>0</v>
      </c>
      <c r="J303" s="1">
        <v>0</v>
      </c>
      <c r="K303" s="1">
        <v>0</v>
      </c>
      <c r="L303" s="1">
        <v>318541.70999999897</v>
      </c>
      <c r="M303" s="1">
        <v>26</v>
      </c>
      <c r="N303" s="1">
        <v>170807.66999999899</v>
      </c>
      <c r="O303" s="1">
        <v>3</v>
      </c>
      <c r="P303" s="1">
        <v>0</v>
      </c>
      <c r="Q303" s="1">
        <v>0</v>
      </c>
      <c r="R303" s="1">
        <v>13342.4484609964</v>
      </c>
      <c r="S303" s="1">
        <v>1206256.2085496399</v>
      </c>
      <c r="T303" s="61">
        <f>IF(E303="East", IF(C303="Central",('Connecting shares (%)'!$F$3/100*F303+'Connecting shares (%)'!$G$3/100*H303+'Connecting shares (%)'!$H$3/100*J303)/1000000,0),0)</f>
        <v>0</v>
      </c>
      <c r="U303" s="61">
        <f>IF(E303="East", IF(C303="Central",D303*'Connecting shares (%)'!$M$16*(F303+H303+J303)/(F303+H303+J303+L303+N303+P303),0),0)</f>
        <v>0</v>
      </c>
      <c r="V303" s="61">
        <f>IF(E303="East", IF(C303="Decentral",('Connecting shares (%)'!$F$7/100*F303+'Connecting shares (%)'!$G$7/100*H303+'Connecting shares (%)'!$H$7/100*J303)/1000000,0),0)</f>
        <v>0</v>
      </c>
      <c r="W303" s="63">
        <f>IF(E303="East", IF(C303="Decentral",D303*'Connecting shares (%)'!$M$16*(F303+H303+J303)/(F303+H303+J303+L303+N303+P303),0),0)</f>
        <v>0</v>
      </c>
      <c r="X303" s="61">
        <f>IF(E303="East", IF(C303="Central",('Connecting shares (%)'!$F$5/100*L303+'Connecting shares (%)'!$G$5/100*N303+'Connecting shares (%)'!$H$5/100*P303)/1000000,0),0)</f>
        <v>0</v>
      </c>
      <c r="Y303" s="63">
        <f>IF(E303="East", IF(C303="Central",D303*'Connecting shares (%)'!$M$16*(L303+N303+P303)/(F303+H303+J303+L303+N303+P303),0),0)</f>
        <v>0</v>
      </c>
      <c r="Z303" s="1">
        <f>IF(E303="East", IF(C303="Decentral",('Connecting shares (%)'!$F$9/100*L303+'Connecting shares (%)'!$G$9/100*N303+'Connecting shares (%)'!$H$9/100*P303)/1000000,0),0)</f>
        <v>0</v>
      </c>
      <c r="AA303" s="63">
        <f>IF(E303="East", IF(C303="Decentral",D303*'Connecting shares (%)'!$M$16*(L303+N303+P303)/(F303+H303+J303+L303+N303+P303),0),0)</f>
        <v>0</v>
      </c>
      <c r="AB303" s="61">
        <f>IF(E303="West", IF(C303="Central",('Connecting shares (%)'!$F$11/100*F303+'Connecting shares (%)'!$G$11/100*H303+'Connecting shares (%)'!$H$11/100*J303)/1000000,0),0)</f>
        <v>0</v>
      </c>
      <c r="AC303" s="64">
        <f>IF(E303="west", IF(C303="Central",D303*'Connecting shares (%)'!$M$16*(F303+H303+J303)/(F303+H303+J303+L303+N303+P303),0),0)</f>
        <v>0</v>
      </c>
      <c r="AD303" s="61">
        <f>IF(E303="West", IF(C303="Decentral",('Connecting shares (%)'!$F$15/100*F303+'Connecting shares (%)'!$G$15/100*H303+'Connecting shares (%)'!$H$15/100*J303)/1000000,0),0)</f>
        <v>4.7363042799999899</v>
      </c>
      <c r="AE303" s="63">
        <f>IF(E303="west", IF(C303="Decentral",D303*'Connecting shares (%)'!$M$16*(F303+H303+J303)/(F303+H303+J303+L303+N303+P303),0),0)</f>
        <v>21.865959036138008</v>
      </c>
      <c r="AF303" s="61">
        <f>IF(E303="West", IF(C303="Central",('Connecting shares (%)'!$F$13/100*L303+'Connecting shares (%)'!$G$13/100*N303+'Connecting shares (%)'!$H$13/100*P303)/1000000,0),0)</f>
        <v>0</v>
      </c>
      <c r="AG303" s="63">
        <f>IF(E303="west", IF(C303="Central",D303*'Connecting shares (%)'!$M$16*(L303+N303+P303)/(F303+H303+J303+L303+N303+P303),0),0)</f>
        <v>0</v>
      </c>
      <c r="AH303" s="1">
        <f>IF(E303="West", IF(C303="Decentral",('Connecting shares (%)'!$F$17/100*L303+'Connecting shares (%)'!$G$17/100*N303+'Connecting shares (%)'!$H$17/100*P303)/1000000,0),0)</f>
        <v>0.48934937999999795</v>
      </c>
      <c r="AI303" s="63">
        <f>IF(E303="west", IF(C303="Decentral",D303*'Connecting shares (%)'!$M$16*(L303+N303+P303)/(F303+H303+J303+L303+N303+P303),0),0)</f>
        <v>2.2591651348547881</v>
      </c>
      <c r="AK303" s="1">
        <f t="shared" si="32"/>
        <v>0</v>
      </c>
      <c r="AL303" s="1">
        <f t="shared" si="33"/>
        <v>0</v>
      </c>
      <c r="AM303" s="1">
        <f t="shared" si="34"/>
        <v>0</v>
      </c>
      <c r="AN303" s="1">
        <f t="shared" si="35"/>
        <v>0</v>
      </c>
      <c r="AO303" s="1">
        <f t="shared" si="36"/>
        <v>0</v>
      </c>
      <c r="AP303" s="1">
        <f t="shared" si="37"/>
        <v>0</v>
      </c>
      <c r="AQ303" s="1">
        <f t="shared" si="38"/>
        <v>5.2256536599999883</v>
      </c>
      <c r="AR303" s="1">
        <f t="shared" si="39"/>
        <v>24.125124170992798</v>
      </c>
    </row>
    <row r="304" spans="1:44">
      <c r="A304" s="1">
        <v>303</v>
      </c>
      <c r="B304" s="1" t="s">
        <v>128</v>
      </c>
      <c r="C304" s="1" t="s">
        <v>21</v>
      </c>
      <c r="D304" s="1">
        <v>1.28601195940019</v>
      </c>
      <c r="E304" s="1" t="s">
        <v>24</v>
      </c>
      <c r="F304" s="1">
        <v>9628499.3400000092</v>
      </c>
      <c r="G304" s="1">
        <v>657</v>
      </c>
      <c r="H304" s="1">
        <v>0</v>
      </c>
      <c r="I304" s="1">
        <v>0</v>
      </c>
      <c r="J304" s="1">
        <v>0</v>
      </c>
      <c r="K304" s="1">
        <v>0</v>
      </c>
      <c r="L304" s="1">
        <v>275100.28999999899</v>
      </c>
      <c r="M304" s="1">
        <v>16</v>
      </c>
      <c r="N304" s="1">
        <v>101606.25</v>
      </c>
      <c r="O304" s="1">
        <v>1</v>
      </c>
      <c r="P304" s="1">
        <v>0</v>
      </c>
      <c r="Q304" s="1">
        <v>0</v>
      </c>
      <c r="R304" s="1">
        <v>12552.506718795399</v>
      </c>
      <c r="S304" s="1">
        <v>1286011.95940019</v>
      </c>
      <c r="T304" s="61">
        <f>IF(E304="East", IF(C304="Central",('Connecting shares (%)'!$F$3/100*F304+'Connecting shares (%)'!$G$3/100*H304+'Connecting shares (%)'!$H$3/100*J304)/1000000,0),0)</f>
        <v>0</v>
      </c>
      <c r="U304" s="61">
        <f>IF(E304="East", IF(C304="Central",D304*'Connecting shares (%)'!$M$16*(F304+H304+J304)/(F304+H304+J304+L304+N304+P304),0),0)</f>
        <v>0</v>
      </c>
      <c r="V304" s="61">
        <f>IF(E304="East", IF(C304="Decentral",('Connecting shares (%)'!$F$7/100*F304+'Connecting shares (%)'!$G$7/100*H304+'Connecting shares (%)'!$H$7/100*J304)/1000000,0),0)</f>
        <v>9.6284993400000083</v>
      </c>
      <c r="W304" s="63">
        <f>IF(E304="East", IF(C304="Decentral",D304*'Connecting shares (%)'!$M$16*(F304+H304+J304)/(F304+H304+J304+L304+N304+P304),0),0)</f>
        <v>24.751845091101387</v>
      </c>
      <c r="X304" s="61">
        <f>IF(E304="East", IF(C304="Central",('Connecting shares (%)'!$F$5/100*L304+'Connecting shares (%)'!$G$5/100*N304+'Connecting shares (%)'!$H$5/100*P304)/1000000,0),0)</f>
        <v>0</v>
      </c>
      <c r="Y304" s="63">
        <f>IF(E304="East", IF(C304="Central",D304*'Connecting shares (%)'!$M$16*(L304+N304+P304)/(F304+H304+J304+L304+N304+P304),0),0)</f>
        <v>0</v>
      </c>
      <c r="Z304" s="1">
        <f>IF(E304="East", IF(C304="Decentral",('Connecting shares (%)'!$F$9/100*L304+'Connecting shares (%)'!$G$9/100*N304+'Connecting shares (%)'!$H$9/100*P304)/1000000,0),0)</f>
        <v>0.37670653999999898</v>
      </c>
      <c r="AA304" s="63">
        <f>IF(E304="East", IF(C304="Decentral",D304*'Connecting shares (%)'!$M$16*(L304+N304+P304)/(F304+H304+J304+L304+N304+P304),0),0)</f>
        <v>0.96839409690241041</v>
      </c>
      <c r="AB304" s="61">
        <f>IF(E304="West", IF(C304="Central",('Connecting shares (%)'!$F$11/100*F304+'Connecting shares (%)'!$G$11/100*H304+'Connecting shares (%)'!$H$11/100*J304)/1000000,0),0)</f>
        <v>0</v>
      </c>
      <c r="AC304" s="64">
        <f>IF(E304="west", IF(C304="Central",D304*'Connecting shares (%)'!$M$16*(F304+H304+J304)/(F304+H304+J304+L304+N304+P304),0),0)</f>
        <v>0</v>
      </c>
      <c r="AD304" s="61">
        <f>IF(E304="West", IF(C304="Decentral",('Connecting shares (%)'!$F$15/100*F304+'Connecting shares (%)'!$G$15/100*H304+'Connecting shares (%)'!$H$15/100*J304)/1000000,0),0)</f>
        <v>0</v>
      </c>
      <c r="AE304" s="63">
        <f>IF(E304="west", IF(C304="Decentral",D304*'Connecting shares (%)'!$M$16*(F304+H304+J304)/(F304+H304+J304+L304+N304+P304),0),0)</f>
        <v>0</v>
      </c>
      <c r="AF304" s="61">
        <f>IF(E304="West", IF(C304="Central",('Connecting shares (%)'!$F$13/100*L304+'Connecting shares (%)'!$G$13/100*N304+'Connecting shares (%)'!$H$13/100*P304)/1000000,0),0)</f>
        <v>0</v>
      </c>
      <c r="AG304" s="63">
        <f>IF(E304="west", IF(C304="Central",D304*'Connecting shares (%)'!$M$16*(L304+N304+P304)/(F304+H304+J304+L304+N304+P304),0),0)</f>
        <v>0</v>
      </c>
      <c r="AH304" s="1">
        <f>IF(E304="West", IF(C304="Decentral",('Connecting shares (%)'!$F$17/100*L304+'Connecting shares (%)'!$G$17/100*N304+'Connecting shares (%)'!$H$17/100*P304)/1000000,0),0)</f>
        <v>0</v>
      </c>
      <c r="AI304" s="63">
        <f>IF(E304="west", IF(C304="Decentral",D304*'Connecting shares (%)'!$M$16*(L304+N304+P304)/(F304+H304+J304+L304+N304+P304),0),0)</f>
        <v>0</v>
      </c>
      <c r="AK304" s="1">
        <f t="shared" si="32"/>
        <v>0</v>
      </c>
      <c r="AL304" s="1">
        <f t="shared" si="33"/>
        <v>0</v>
      </c>
      <c r="AM304" s="1">
        <f t="shared" si="34"/>
        <v>10.005205880000007</v>
      </c>
      <c r="AN304" s="1">
        <f t="shared" si="35"/>
        <v>25.720239188003799</v>
      </c>
      <c r="AO304" s="1">
        <f t="shared" si="36"/>
        <v>0</v>
      </c>
      <c r="AP304" s="1">
        <f t="shared" si="37"/>
        <v>0</v>
      </c>
      <c r="AQ304" s="1">
        <f t="shared" si="38"/>
        <v>0</v>
      </c>
      <c r="AR304" s="1">
        <f t="shared" si="39"/>
        <v>0</v>
      </c>
    </row>
    <row r="305" spans="1:44">
      <c r="A305" s="1">
        <v>304</v>
      </c>
      <c r="B305" s="1" t="s">
        <v>878</v>
      </c>
      <c r="C305" s="1" t="s">
        <v>22</v>
      </c>
      <c r="D305" s="1">
        <v>0.90753689359208101</v>
      </c>
      <c r="E305" s="1" t="s">
        <v>23</v>
      </c>
      <c r="F305" s="1">
        <v>673521.85</v>
      </c>
      <c r="G305" s="1">
        <v>40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17978.959412619301</v>
      </c>
      <c r="S305" s="1">
        <v>907536.89359207998</v>
      </c>
      <c r="T305" s="61">
        <f>IF(E305="East", IF(C305="Central",('Connecting shares (%)'!$F$3/100*F305+'Connecting shares (%)'!$G$3/100*H305+'Connecting shares (%)'!$H$3/100*J305)/1000000,0),0)</f>
        <v>0</v>
      </c>
      <c r="U305" s="61">
        <f>IF(E305="East", IF(C305="Central",D305*'Connecting shares (%)'!$M$16*(F305+H305+J305)/(F305+H305+J305+L305+N305+P305),0),0)</f>
        <v>0</v>
      </c>
      <c r="V305" s="61">
        <f>IF(E305="East", IF(C305="Decentral",('Connecting shares (%)'!$F$7/100*F305+'Connecting shares (%)'!$G$7/100*H305+'Connecting shares (%)'!$H$7/100*J305)/1000000,0),0)</f>
        <v>0</v>
      </c>
      <c r="W305" s="63">
        <f>IF(E305="East", IF(C305="Decentral",D305*'Connecting shares (%)'!$M$16*(F305+H305+J305)/(F305+H305+J305+L305+N305+P305),0),0)</f>
        <v>0</v>
      </c>
      <c r="X305" s="61">
        <f>IF(E305="East", IF(C305="Central",('Connecting shares (%)'!$F$5/100*L305+'Connecting shares (%)'!$G$5/100*N305+'Connecting shares (%)'!$H$5/100*P305)/1000000,0),0)</f>
        <v>0</v>
      </c>
      <c r="Y305" s="63">
        <f>IF(E305="East", IF(C305="Central",D305*'Connecting shares (%)'!$M$16*(L305+N305+P305)/(F305+H305+J305+L305+N305+P305),0),0)</f>
        <v>0</v>
      </c>
      <c r="Z305" s="1">
        <f>IF(E305="East", IF(C305="Decentral",('Connecting shares (%)'!$F$9/100*L305+'Connecting shares (%)'!$G$9/100*N305+'Connecting shares (%)'!$H$9/100*P305)/1000000,0),0)</f>
        <v>0</v>
      </c>
      <c r="AA305" s="63">
        <f>IF(E305="East", IF(C305="Decentral",D305*'Connecting shares (%)'!$M$16*(L305+N305+P305)/(F305+H305+J305+L305+N305+P305),0),0)</f>
        <v>0</v>
      </c>
      <c r="AB305" s="61">
        <f>IF(E305="West", IF(C305="Central",('Connecting shares (%)'!$F$11/100*F305+'Connecting shares (%)'!$G$11/100*H305+'Connecting shares (%)'!$H$11/100*J305)/1000000,0),0)</f>
        <v>0.67352184999999998</v>
      </c>
      <c r="AC305" s="64">
        <f>IF(E305="west", IF(C305="Central",D305*'Connecting shares (%)'!$M$16*(F305+H305+J305)/(F305+H305+J305+L305+N305+P305),0),0)</f>
        <v>18.150737871841621</v>
      </c>
      <c r="AD305" s="61">
        <f>IF(E305="West", IF(C305="Decentral",('Connecting shares (%)'!$F$15/100*F305+'Connecting shares (%)'!$G$15/100*H305+'Connecting shares (%)'!$H$15/100*J305)/1000000,0),0)</f>
        <v>0</v>
      </c>
      <c r="AE305" s="63">
        <f>IF(E305="west", IF(C305="Decentral",D305*'Connecting shares (%)'!$M$16*(F305+H305+J305)/(F305+H305+J305+L305+N305+P305),0),0)</f>
        <v>0</v>
      </c>
      <c r="AF305" s="61">
        <f>IF(E305="West", IF(C305="Central",('Connecting shares (%)'!$F$13/100*L305+'Connecting shares (%)'!$G$13/100*N305+'Connecting shares (%)'!$H$13/100*P305)/1000000,0),0)</f>
        <v>0</v>
      </c>
      <c r="AG305" s="63">
        <f>IF(E305="west", IF(C305="Central",D305*'Connecting shares (%)'!$M$16*(L305+N305+P305)/(F305+H305+J305+L305+N305+P305),0),0)</f>
        <v>0</v>
      </c>
      <c r="AH305" s="1">
        <f>IF(E305="West", IF(C305="Decentral",('Connecting shares (%)'!$F$17/100*L305+'Connecting shares (%)'!$G$17/100*N305+'Connecting shares (%)'!$H$17/100*P305)/1000000,0),0)</f>
        <v>0</v>
      </c>
      <c r="AI305" s="63">
        <f>IF(E305="west", IF(C305="Decentral",D305*'Connecting shares (%)'!$M$16*(L305+N305+P305)/(F305+H305+J305+L305+N305+P305),0),0)</f>
        <v>0</v>
      </c>
      <c r="AK305" s="1">
        <f t="shared" si="32"/>
        <v>0</v>
      </c>
      <c r="AL305" s="1">
        <f t="shared" si="33"/>
        <v>0</v>
      </c>
      <c r="AM305" s="1">
        <f t="shared" si="34"/>
        <v>0</v>
      </c>
      <c r="AN305" s="1">
        <f t="shared" si="35"/>
        <v>0</v>
      </c>
      <c r="AO305" s="1">
        <f t="shared" si="36"/>
        <v>0.67352184999999998</v>
      </c>
      <c r="AP305" s="1">
        <f t="shared" si="37"/>
        <v>18.150737871841621</v>
      </c>
      <c r="AQ305" s="1">
        <f t="shared" si="38"/>
        <v>0</v>
      </c>
      <c r="AR305" s="1">
        <f t="shared" si="39"/>
        <v>0</v>
      </c>
    </row>
    <row r="306" spans="1:44">
      <c r="A306" s="1">
        <v>305</v>
      </c>
      <c r="B306" s="1" t="s">
        <v>742</v>
      </c>
      <c r="C306" s="1" t="s">
        <v>21</v>
      </c>
      <c r="D306" s="1">
        <v>3.3979195549481598</v>
      </c>
      <c r="E306" s="1" t="s">
        <v>24</v>
      </c>
      <c r="F306" s="1">
        <v>34525376.780000001</v>
      </c>
      <c r="G306" s="1">
        <v>2060</v>
      </c>
      <c r="H306" s="1">
        <v>0</v>
      </c>
      <c r="I306" s="1">
        <v>0</v>
      </c>
      <c r="J306" s="1">
        <v>0</v>
      </c>
      <c r="K306" s="1">
        <v>0</v>
      </c>
      <c r="L306" s="1">
        <v>2841606.97</v>
      </c>
      <c r="M306" s="1">
        <v>342</v>
      </c>
      <c r="N306" s="1">
        <v>580389.10999999905</v>
      </c>
      <c r="O306" s="1">
        <v>8</v>
      </c>
      <c r="P306" s="1">
        <v>0</v>
      </c>
      <c r="Q306" s="1">
        <v>0</v>
      </c>
      <c r="R306" s="1">
        <v>15860.4483224823</v>
      </c>
      <c r="S306" s="1">
        <v>3397919.55494816</v>
      </c>
      <c r="T306" s="61">
        <f>IF(E306="East", IF(C306="Central",('Connecting shares (%)'!$F$3/100*F306+'Connecting shares (%)'!$G$3/100*H306+'Connecting shares (%)'!$H$3/100*J306)/1000000,0),0)</f>
        <v>0</v>
      </c>
      <c r="U306" s="61">
        <f>IF(E306="East", IF(C306="Central",D306*'Connecting shares (%)'!$M$16*(F306+H306+J306)/(F306+H306+J306+L306+N306+P306),0),0)</f>
        <v>0</v>
      </c>
      <c r="V306" s="61">
        <f>IF(E306="East", IF(C306="Decentral",('Connecting shares (%)'!$F$7/100*F306+'Connecting shares (%)'!$G$7/100*H306+'Connecting shares (%)'!$H$7/100*J306)/1000000,0),0)</f>
        <v>34.525376780000002</v>
      </c>
      <c r="W306" s="63">
        <f>IF(E306="East", IF(C306="Decentral",D306*'Connecting shares (%)'!$M$16*(F306+H306+J306)/(F306+H306+J306+L306+N306+P306),0),0)</f>
        <v>61.830078901918029</v>
      </c>
      <c r="X306" s="61">
        <f>IF(E306="East", IF(C306="Central",('Connecting shares (%)'!$F$5/100*L306+'Connecting shares (%)'!$G$5/100*N306+'Connecting shares (%)'!$H$5/100*P306)/1000000,0),0)</f>
        <v>0</v>
      </c>
      <c r="Y306" s="63">
        <f>IF(E306="East", IF(C306="Central",D306*'Connecting shares (%)'!$M$16*(L306+N306+P306)/(F306+H306+J306+L306+N306+P306),0),0)</f>
        <v>0</v>
      </c>
      <c r="Z306" s="1">
        <f>IF(E306="East", IF(C306="Decentral",('Connecting shares (%)'!$F$9/100*L306+'Connecting shares (%)'!$G$9/100*N306+'Connecting shares (%)'!$H$9/100*P306)/1000000,0),0)</f>
        <v>3.4219960799999991</v>
      </c>
      <c r="AA306" s="63">
        <f>IF(E306="East", IF(C306="Decentral",D306*'Connecting shares (%)'!$M$16*(L306+N306+P306)/(F306+H306+J306+L306+N306+P306),0),0)</f>
        <v>6.1283121970451706</v>
      </c>
      <c r="AB306" s="61">
        <f>IF(E306="West", IF(C306="Central",('Connecting shares (%)'!$F$11/100*F306+'Connecting shares (%)'!$G$11/100*H306+'Connecting shares (%)'!$H$11/100*J306)/1000000,0),0)</f>
        <v>0</v>
      </c>
      <c r="AC306" s="64">
        <f>IF(E306="west", IF(C306="Central",D306*'Connecting shares (%)'!$M$16*(F306+H306+J306)/(F306+H306+J306+L306+N306+P306),0),0)</f>
        <v>0</v>
      </c>
      <c r="AD306" s="61">
        <f>IF(E306="West", IF(C306="Decentral",('Connecting shares (%)'!$F$15/100*F306+'Connecting shares (%)'!$G$15/100*H306+'Connecting shares (%)'!$H$15/100*J306)/1000000,0),0)</f>
        <v>0</v>
      </c>
      <c r="AE306" s="63">
        <f>IF(E306="west", IF(C306="Decentral",D306*'Connecting shares (%)'!$M$16*(F306+H306+J306)/(F306+H306+J306+L306+N306+P306),0),0)</f>
        <v>0</v>
      </c>
      <c r="AF306" s="61">
        <f>IF(E306="West", IF(C306="Central",('Connecting shares (%)'!$F$13/100*L306+'Connecting shares (%)'!$G$13/100*N306+'Connecting shares (%)'!$H$13/100*P306)/1000000,0),0)</f>
        <v>0</v>
      </c>
      <c r="AG306" s="63">
        <f>IF(E306="west", IF(C306="Central",D306*'Connecting shares (%)'!$M$16*(L306+N306+P306)/(F306+H306+J306+L306+N306+P306),0),0)</f>
        <v>0</v>
      </c>
      <c r="AH306" s="1">
        <f>IF(E306="West", IF(C306="Decentral",('Connecting shares (%)'!$F$17/100*L306+'Connecting shares (%)'!$G$17/100*N306+'Connecting shares (%)'!$H$17/100*P306)/1000000,0),0)</f>
        <v>0</v>
      </c>
      <c r="AI306" s="63">
        <f>IF(E306="west", IF(C306="Decentral",D306*'Connecting shares (%)'!$M$16*(L306+N306+P306)/(F306+H306+J306+L306+N306+P306),0),0)</f>
        <v>0</v>
      </c>
      <c r="AK306" s="1">
        <f t="shared" si="32"/>
        <v>0</v>
      </c>
      <c r="AL306" s="1">
        <f t="shared" si="33"/>
        <v>0</v>
      </c>
      <c r="AM306" s="1">
        <f t="shared" si="34"/>
        <v>37.947372860000002</v>
      </c>
      <c r="AN306" s="1">
        <f t="shared" si="35"/>
        <v>67.958391098963205</v>
      </c>
      <c r="AO306" s="1">
        <f t="shared" si="36"/>
        <v>0</v>
      </c>
      <c r="AP306" s="1">
        <f t="shared" si="37"/>
        <v>0</v>
      </c>
      <c r="AQ306" s="1">
        <f t="shared" si="38"/>
        <v>0</v>
      </c>
      <c r="AR306" s="1">
        <f t="shared" si="39"/>
        <v>0</v>
      </c>
    </row>
    <row r="307" spans="1:44">
      <c r="A307" s="1">
        <v>306</v>
      </c>
      <c r="B307" s="1" t="s">
        <v>506</v>
      </c>
      <c r="C307" s="1" t="s">
        <v>22</v>
      </c>
      <c r="D307" s="1">
        <v>0.58582844235663301</v>
      </c>
      <c r="E307" s="1" t="s">
        <v>23</v>
      </c>
      <c r="F307" s="1">
        <v>359836.66999999899</v>
      </c>
      <c r="G307" s="1">
        <v>18</v>
      </c>
      <c r="H307" s="1">
        <v>0</v>
      </c>
      <c r="I307" s="1">
        <v>0</v>
      </c>
      <c r="J307" s="1">
        <v>0</v>
      </c>
      <c r="K307" s="1">
        <v>0</v>
      </c>
      <c r="L307" s="1">
        <v>22966.48</v>
      </c>
      <c r="M307" s="1">
        <v>1</v>
      </c>
      <c r="N307" s="1">
        <v>0</v>
      </c>
      <c r="O307" s="1">
        <v>0</v>
      </c>
      <c r="P307" s="1">
        <v>0</v>
      </c>
      <c r="Q307" s="1">
        <v>0</v>
      </c>
      <c r="R307" s="1">
        <v>14739.439570275301</v>
      </c>
      <c r="S307" s="1">
        <v>585828.44235663197</v>
      </c>
      <c r="T307" s="61">
        <f>IF(E307="East", IF(C307="Central",('Connecting shares (%)'!$F$3/100*F307+'Connecting shares (%)'!$G$3/100*H307+'Connecting shares (%)'!$H$3/100*J307)/1000000,0),0)</f>
        <v>0</v>
      </c>
      <c r="U307" s="61">
        <f>IF(E307="East", IF(C307="Central",D307*'Connecting shares (%)'!$M$16*(F307+H307+J307)/(F307+H307+J307+L307+N307+P307),0),0)</f>
        <v>0</v>
      </c>
      <c r="V307" s="61">
        <f>IF(E307="East", IF(C307="Decentral",('Connecting shares (%)'!$F$7/100*F307+'Connecting shares (%)'!$G$7/100*H307+'Connecting shares (%)'!$H$7/100*J307)/1000000,0),0)</f>
        <v>0</v>
      </c>
      <c r="W307" s="63">
        <f>IF(E307="East", IF(C307="Decentral",D307*'Connecting shares (%)'!$M$16*(F307+H307+J307)/(F307+H307+J307+L307+N307+P307),0),0)</f>
        <v>0</v>
      </c>
      <c r="X307" s="61">
        <f>IF(E307="East", IF(C307="Central",('Connecting shares (%)'!$F$5/100*L307+'Connecting shares (%)'!$G$5/100*N307+'Connecting shares (%)'!$H$5/100*P307)/1000000,0),0)</f>
        <v>0</v>
      </c>
      <c r="Y307" s="63">
        <f>IF(E307="East", IF(C307="Central",D307*'Connecting shares (%)'!$M$16*(L307+N307+P307)/(F307+H307+J307+L307+N307+P307),0),0)</f>
        <v>0</v>
      </c>
      <c r="Z307" s="1">
        <f>IF(E307="East", IF(C307="Decentral",('Connecting shares (%)'!$F$9/100*L307+'Connecting shares (%)'!$G$9/100*N307+'Connecting shares (%)'!$H$9/100*P307)/1000000,0),0)</f>
        <v>0</v>
      </c>
      <c r="AA307" s="63">
        <f>IF(E307="East", IF(C307="Decentral",D307*'Connecting shares (%)'!$M$16*(L307+N307+P307)/(F307+H307+J307+L307+N307+P307),0),0)</f>
        <v>0</v>
      </c>
      <c r="AB307" s="61">
        <f>IF(E307="West", IF(C307="Central",('Connecting shares (%)'!$F$11/100*F307+'Connecting shares (%)'!$G$11/100*H307+'Connecting shares (%)'!$H$11/100*J307)/1000000,0),0)</f>
        <v>0.35983666999999897</v>
      </c>
      <c r="AC307" s="64">
        <f>IF(E307="west", IF(C307="Central",D307*'Connecting shares (%)'!$M$16*(F307+H307+J307)/(F307+H307+J307+L307+N307+P307),0),0)</f>
        <v>11.013627024171443</v>
      </c>
      <c r="AD307" s="61">
        <f>IF(E307="West", IF(C307="Decentral",('Connecting shares (%)'!$F$15/100*F307+'Connecting shares (%)'!$G$15/100*H307+'Connecting shares (%)'!$H$15/100*J307)/1000000,0),0)</f>
        <v>0</v>
      </c>
      <c r="AE307" s="63">
        <f>IF(E307="west", IF(C307="Decentral",D307*'Connecting shares (%)'!$M$16*(F307+H307+J307)/(F307+H307+J307+L307+N307+P307),0),0)</f>
        <v>0</v>
      </c>
      <c r="AF307" s="61">
        <f>IF(E307="West", IF(C307="Central",('Connecting shares (%)'!$F$13/100*L307+'Connecting shares (%)'!$G$13/100*N307+'Connecting shares (%)'!$H$13/100*P307)/1000000,0),0)</f>
        <v>2.2966480000000001E-2</v>
      </c>
      <c r="AG307" s="63">
        <f>IF(E307="west", IF(C307="Central",D307*'Connecting shares (%)'!$M$16*(L307+N307+P307)/(F307+H307+J307+L307+N307+P307),0),0)</f>
        <v>0.70294182296121654</v>
      </c>
      <c r="AH307" s="1">
        <f>IF(E307="West", IF(C307="Decentral",('Connecting shares (%)'!$F$17/100*L307+'Connecting shares (%)'!$G$17/100*N307+'Connecting shares (%)'!$H$17/100*P307)/1000000,0),0)</f>
        <v>0</v>
      </c>
      <c r="AI307" s="63">
        <f>IF(E307="west", IF(C307="Decentral",D307*'Connecting shares (%)'!$M$16*(L307+N307+P307)/(F307+H307+J307+L307+N307+P307),0),0)</f>
        <v>0</v>
      </c>
      <c r="AK307" s="1">
        <f t="shared" si="32"/>
        <v>0</v>
      </c>
      <c r="AL307" s="1">
        <f t="shared" si="33"/>
        <v>0</v>
      </c>
      <c r="AM307" s="1">
        <f t="shared" si="34"/>
        <v>0</v>
      </c>
      <c r="AN307" s="1">
        <f t="shared" si="35"/>
        <v>0</v>
      </c>
      <c r="AO307" s="1">
        <f t="shared" si="36"/>
        <v>0.38280314999999898</v>
      </c>
      <c r="AP307" s="1">
        <f t="shared" si="37"/>
        <v>11.71656884713266</v>
      </c>
      <c r="AQ307" s="1">
        <f t="shared" si="38"/>
        <v>0</v>
      </c>
      <c r="AR307" s="1">
        <f t="shared" si="39"/>
        <v>0</v>
      </c>
    </row>
    <row r="308" spans="1:44">
      <c r="A308" s="1">
        <v>307</v>
      </c>
      <c r="B308" s="1" t="s">
        <v>657</v>
      </c>
      <c r="C308" s="1" t="s">
        <v>21</v>
      </c>
      <c r="D308" s="1">
        <v>0.36722161947446402</v>
      </c>
      <c r="E308" s="1" t="s">
        <v>24</v>
      </c>
      <c r="F308" s="1">
        <v>867685.88</v>
      </c>
      <c r="G308" s="1">
        <v>51</v>
      </c>
      <c r="H308" s="1">
        <v>0</v>
      </c>
      <c r="I308" s="1">
        <v>0</v>
      </c>
      <c r="J308" s="1">
        <v>0</v>
      </c>
      <c r="K308" s="1">
        <v>0</v>
      </c>
      <c r="L308" s="1">
        <v>102472.25999999901</v>
      </c>
      <c r="M308" s="1">
        <v>25</v>
      </c>
      <c r="N308" s="1">
        <v>0</v>
      </c>
      <c r="O308" s="1">
        <v>0</v>
      </c>
      <c r="P308" s="1">
        <v>0</v>
      </c>
      <c r="Q308" s="1">
        <v>0</v>
      </c>
      <c r="R308" s="1">
        <v>13202.026205263999</v>
      </c>
      <c r="S308" s="1">
        <v>367221.61947446299</v>
      </c>
      <c r="T308" s="61">
        <f>IF(E308="East", IF(C308="Central",('Connecting shares (%)'!$F$3/100*F308+'Connecting shares (%)'!$G$3/100*H308+'Connecting shares (%)'!$H$3/100*J308)/1000000,0),0)</f>
        <v>0</v>
      </c>
      <c r="U308" s="61">
        <f>IF(E308="East", IF(C308="Central",D308*'Connecting shares (%)'!$M$16*(F308+H308+J308)/(F308+H308+J308+L308+N308+P308),0),0)</f>
        <v>0</v>
      </c>
      <c r="V308" s="61">
        <f>IF(E308="East", IF(C308="Decentral",('Connecting shares (%)'!$F$7/100*F308+'Connecting shares (%)'!$G$7/100*H308+'Connecting shares (%)'!$H$7/100*J308)/1000000,0),0)</f>
        <v>0.86768588000000002</v>
      </c>
      <c r="W308" s="63">
        <f>IF(E308="East", IF(C308="Decentral",D308*'Connecting shares (%)'!$M$16*(F308+H308+J308)/(F308+H308+J308+L308+N308+P308),0),0)</f>
        <v>6.5686819686680318</v>
      </c>
      <c r="X308" s="61">
        <f>IF(E308="East", IF(C308="Central",('Connecting shares (%)'!$F$5/100*L308+'Connecting shares (%)'!$G$5/100*N308+'Connecting shares (%)'!$H$5/100*P308)/1000000,0),0)</f>
        <v>0</v>
      </c>
      <c r="Y308" s="63">
        <f>IF(E308="East", IF(C308="Central",D308*'Connecting shares (%)'!$M$16*(L308+N308+P308)/(F308+H308+J308+L308+N308+P308),0),0)</f>
        <v>0</v>
      </c>
      <c r="Z308" s="1">
        <f>IF(E308="East", IF(C308="Decentral",('Connecting shares (%)'!$F$9/100*L308+'Connecting shares (%)'!$G$9/100*N308+'Connecting shares (%)'!$H$9/100*P308)/1000000,0),0)</f>
        <v>0.10247225999999901</v>
      </c>
      <c r="AA308" s="63">
        <f>IF(E308="East", IF(C308="Decentral",D308*'Connecting shares (%)'!$M$16*(L308+N308+P308)/(F308+H308+J308+L308+N308+P308),0),0)</f>
        <v>0.77575042082124901</v>
      </c>
      <c r="AB308" s="61">
        <f>IF(E308="West", IF(C308="Central",('Connecting shares (%)'!$F$11/100*F308+'Connecting shares (%)'!$G$11/100*H308+'Connecting shares (%)'!$H$11/100*J308)/1000000,0),0)</f>
        <v>0</v>
      </c>
      <c r="AC308" s="64">
        <f>IF(E308="west", IF(C308="Central",D308*'Connecting shares (%)'!$M$16*(F308+H308+J308)/(F308+H308+J308+L308+N308+P308),0),0)</f>
        <v>0</v>
      </c>
      <c r="AD308" s="61">
        <f>IF(E308="West", IF(C308="Decentral",('Connecting shares (%)'!$F$15/100*F308+'Connecting shares (%)'!$G$15/100*H308+'Connecting shares (%)'!$H$15/100*J308)/1000000,0),0)</f>
        <v>0</v>
      </c>
      <c r="AE308" s="63">
        <f>IF(E308="west", IF(C308="Decentral",D308*'Connecting shares (%)'!$M$16*(F308+H308+J308)/(F308+H308+J308+L308+N308+P308),0),0)</f>
        <v>0</v>
      </c>
      <c r="AF308" s="61">
        <f>IF(E308="West", IF(C308="Central",('Connecting shares (%)'!$F$13/100*L308+'Connecting shares (%)'!$G$13/100*N308+'Connecting shares (%)'!$H$13/100*P308)/1000000,0),0)</f>
        <v>0</v>
      </c>
      <c r="AG308" s="63">
        <f>IF(E308="west", IF(C308="Central",D308*'Connecting shares (%)'!$M$16*(L308+N308+P308)/(F308+H308+J308+L308+N308+P308),0),0)</f>
        <v>0</v>
      </c>
      <c r="AH308" s="1">
        <f>IF(E308="West", IF(C308="Decentral",('Connecting shares (%)'!$F$17/100*L308+'Connecting shares (%)'!$G$17/100*N308+'Connecting shares (%)'!$H$17/100*P308)/1000000,0),0)</f>
        <v>0</v>
      </c>
      <c r="AI308" s="63">
        <f>IF(E308="west", IF(C308="Decentral",D308*'Connecting shares (%)'!$M$16*(L308+N308+P308)/(F308+H308+J308+L308+N308+P308),0),0)</f>
        <v>0</v>
      </c>
      <c r="AK308" s="1">
        <f t="shared" si="32"/>
        <v>0</v>
      </c>
      <c r="AL308" s="1">
        <f t="shared" si="33"/>
        <v>0</v>
      </c>
      <c r="AM308" s="1">
        <f t="shared" si="34"/>
        <v>0.970158139999999</v>
      </c>
      <c r="AN308" s="1">
        <f t="shared" si="35"/>
        <v>7.3444323894892811</v>
      </c>
      <c r="AO308" s="1">
        <f t="shared" si="36"/>
        <v>0</v>
      </c>
      <c r="AP308" s="1">
        <f t="shared" si="37"/>
        <v>0</v>
      </c>
      <c r="AQ308" s="1">
        <f t="shared" si="38"/>
        <v>0</v>
      </c>
      <c r="AR308" s="1">
        <f t="shared" si="39"/>
        <v>0</v>
      </c>
    </row>
    <row r="309" spans="1:44">
      <c r="A309" s="1">
        <v>308</v>
      </c>
      <c r="B309" s="1" t="s">
        <v>689</v>
      </c>
      <c r="C309" s="1" t="s">
        <v>21</v>
      </c>
      <c r="D309" s="1">
        <v>1.41331123830607</v>
      </c>
      <c r="E309" s="1" t="s">
        <v>23</v>
      </c>
      <c r="F309" s="1">
        <v>416466.82</v>
      </c>
      <c r="G309" s="1">
        <v>30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16913.686064495902</v>
      </c>
      <c r="S309" s="1">
        <v>1413311.23830607</v>
      </c>
      <c r="T309" s="61">
        <f>IF(E309="East", IF(C309="Central",('Connecting shares (%)'!$F$3/100*F309+'Connecting shares (%)'!$G$3/100*H309+'Connecting shares (%)'!$H$3/100*J309)/1000000,0),0)</f>
        <v>0</v>
      </c>
      <c r="U309" s="61">
        <f>IF(E309="East", IF(C309="Central",D309*'Connecting shares (%)'!$M$16*(F309+H309+J309)/(F309+H309+J309+L309+N309+P309),0),0)</f>
        <v>0</v>
      </c>
      <c r="V309" s="61">
        <f>IF(E309="East", IF(C309="Decentral",('Connecting shares (%)'!$F$7/100*F309+'Connecting shares (%)'!$G$7/100*H309+'Connecting shares (%)'!$H$7/100*J309)/1000000,0),0)</f>
        <v>0</v>
      </c>
      <c r="W309" s="63">
        <f>IF(E309="East", IF(C309="Decentral",D309*'Connecting shares (%)'!$M$16*(F309+H309+J309)/(F309+H309+J309+L309+N309+P309),0),0)</f>
        <v>0</v>
      </c>
      <c r="X309" s="61">
        <f>IF(E309="East", IF(C309="Central",('Connecting shares (%)'!$F$5/100*L309+'Connecting shares (%)'!$G$5/100*N309+'Connecting shares (%)'!$H$5/100*P309)/1000000,0),0)</f>
        <v>0</v>
      </c>
      <c r="Y309" s="63">
        <f>IF(E309="East", IF(C309="Central",D309*'Connecting shares (%)'!$M$16*(L309+N309+P309)/(F309+H309+J309+L309+N309+P309),0),0)</f>
        <v>0</v>
      </c>
      <c r="Z309" s="1">
        <f>IF(E309="East", IF(C309="Decentral",('Connecting shares (%)'!$F$9/100*L309+'Connecting shares (%)'!$G$9/100*N309+'Connecting shares (%)'!$H$9/100*P309)/1000000,0),0)</f>
        <v>0</v>
      </c>
      <c r="AA309" s="63">
        <f>IF(E309="East", IF(C309="Decentral",D309*'Connecting shares (%)'!$M$16*(L309+N309+P309)/(F309+H309+J309+L309+N309+P309),0),0)</f>
        <v>0</v>
      </c>
      <c r="AB309" s="61">
        <f>IF(E309="West", IF(C309="Central",('Connecting shares (%)'!$F$11/100*F309+'Connecting shares (%)'!$G$11/100*H309+'Connecting shares (%)'!$H$11/100*J309)/1000000,0),0)</f>
        <v>0</v>
      </c>
      <c r="AC309" s="64">
        <f>IF(E309="west", IF(C309="Central",D309*'Connecting shares (%)'!$M$16*(F309+H309+J309)/(F309+H309+J309+L309+N309+P309),0),0)</f>
        <v>0</v>
      </c>
      <c r="AD309" s="61">
        <f>IF(E309="West", IF(C309="Decentral",('Connecting shares (%)'!$F$15/100*F309+'Connecting shares (%)'!$G$15/100*H309+'Connecting shares (%)'!$H$15/100*J309)/1000000,0),0)</f>
        <v>0.41646682000000002</v>
      </c>
      <c r="AE309" s="63">
        <f>IF(E309="west", IF(C309="Decentral",D309*'Connecting shares (%)'!$M$16*(F309+H309+J309)/(F309+H309+J309+L309+N309+P309),0),0)</f>
        <v>28.2662247661214</v>
      </c>
      <c r="AF309" s="61">
        <f>IF(E309="West", IF(C309="Central",('Connecting shares (%)'!$F$13/100*L309+'Connecting shares (%)'!$G$13/100*N309+'Connecting shares (%)'!$H$13/100*P309)/1000000,0),0)</f>
        <v>0</v>
      </c>
      <c r="AG309" s="63">
        <f>IF(E309="west", IF(C309="Central",D309*'Connecting shares (%)'!$M$16*(L309+N309+P309)/(F309+H309+J309+L309+N309+P309),0),0)</f>
        <v>0</v>
      </c>
      <c r="AH309" s="1">
        <f>IF(E309="West", IF(C309="Decentral",('Connecting shares (%)'!$F$17/100*L309+'Connecting shares (%)'!$G$17/100*N309+'Connecting shares (%)'!$H$17/100*P309)/1000000,0),0)</f>
        <v>0</v>
      </c>
      <c r="AI309" s="63">
        <f>IF(E309="west", IF(C309="Decentral",D309*'Connecting shares (%)'!$M$16*(L309+N309+P309)/(F309+H309+J309+L309+N309+P309),0),0)</f>
        <v>0</v>
      </c>
      <c r="AK309" s="1">
        <f t="shared" si="32"/>
        <v>0</v>
      </c>
      <c r="AL309" s="1">
        <f t="shared" si="33"/>
        <v>0</v>
      </c>
      <c r="AM309" s="1">
        <f t="shared" si="34"/>
        <v>0</v>
      </c>
      <c r="AN309" s="1">
        <f t="shared" si="35"/>
        <v>0</v>
      </c>
      <c r="AO309" s="1">
        <f t="shared" si="36"/>
        <v>0</v>
      </c>
      <c r="AP309" s="1">
        <f t="shared" si="37"/>
        <v>0</v>
      </c>
      <c r="AQ309" s="1">
        <f t="shared" si="38"/>
        <v>0.41646682000000002</v>
      </c>
      <c r="AR309" s="1">
        <f t="shared" si="39"/>
        <v>28.2662247661214</v>
      </c>
    </row>
    <row r="310" spans="1:44">
      <c r="A310" s="1">
        <v>309</v>
      </c>
      <c r="B310" s="1" t="s">
        <v>786</v>
      </c>
      <c r="C310" s="1" t="s">
        <v>22</v>
      </c>
      <c r="D310" s="1">
        <v>0.70187752697670902</v>
      </c>
      <c r="E310" s="1" t="s">
        <v>23</v>
      </c>
      <c r="F310" s="1">
        <v>263894.92</v>
      </c>
      <c r="G310" s="1">
        <v>15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22212.637035920099</v>
      </c>
      <c r="S310" s="1">
        <v>701877.52697670797</v>
      </c>
      <c r="T310" s="61">
        <f>IF(E310="East", IF(C310="Central",('Connecting shares (%)'!$F$3/100*F310+'Connecting shares (%)'!$G$3/100*H310+'Connecting shares (%)'!$H$3/100*J310)/1000000,0),0)</f>
        <v>0</v>
      </c>
      <c r="U310" s="61">
        <f>IF(E310="East", IF(C310="Central",D310*'Connecting shares (%)'!$M$16*(F310+H310+J310)/(F310+H310+J310+L310+N310+P310),0),0)</f>
        <v>0</v>
      </c>
      <c r="V310" s="61">
        <f>IF(E310="East", IF(C310="Decentral",('Connecting shares (%)'!$F$7/100*F310+'Connecting shares (%)'!$G$7/100*H310+'Connecting shares (%)'!$H$7/100*J310)/1000000,0),0)</f>
        <v>0</v>
      </c>
      <c r="W310" s="63">
        <f>IF(E310="East", IF(C310="Decentral",D310*'Connecting shares (%)'!$M$16*(F310+H310+J310)/(F310+H310+J310+L310+N310+P310),0),0)</f>
        <v>0</v>
      </c>
      <c r="X310" s="61">
        <f>IF(E310="East", IF(C310="Central",('Connecting shares (%)'!$F$5/100*L310+'Connecting shares (%)'!$G$5/100*N310+'Connecting shares (%)'!$H$5/100*P310)/1000000,0),0)</f>
        <v>0</v>
      </c>
      <c r="Y310" s="63">
        <f>IF(E310="East", IF(C310="Central",D310*'Connecting shares (%)'!$M$16*(L310+N310+P310)/(F310+H310+J310+L310+N310+P310),0),0)</f>
        <v>0</v>
      </c>
      <c r="Z310" s="1">
        <f>IF(E310="East", IF(C310="Decentral",('Connecting shares (%)'!$F$9/100*L310+'Connecting shares (%)'!$G$9/100*N310+'Connecting shares (%)'!$H$9/100*P310)/1000000,0),0)</f>
        <v>0</v>
      </c>
      <c r="AA310" s="63">
        <f>IF(E310="East", IF(C310="Decentral",D310*'Connecting shares (%)'!$M$16*(L310+N310+P310)/(F310+H310+J310+L310+N310+P310),0),0)</f>
        <v>0</v>
      </c>
      <c r="AB310" s="61">
        <f>IF(E310="West", IF(C310="Central",('Connecting shares (%)'!$F$11/100*F310+'Connecting shares (%)'!$G$11/100*H310+'Connecting shares (%)'!$H$11/100*J310)/1000000,0),0)</f>
        <v>0.26389491999999998</v>
      </c>
      <c r="AC310" s="64">
        <f>IF(E310="west", IF(C310="Central",D310*'Connecting shares (%)'!$M$16*(F310+H310+J310)/(F310+H310+J310+L310+N310+P310),0),0)</f>
        <v>14.03755053953418</v>
      </c>
      <c r="AD310" s="61">
        <f>IF(E310="West", IF(C310="Decentral",('Connecting shares (%)'!$F$15/100*F310+'Connecting shares (%)'!$G$15/100*H310+'Connecting shares (%)'!$H$15/100*J310)/1000000,0),0)</f>
        <v>0</v>
      </c>
      <c r="AE310" s="63">
        <f>IF(E310="west", IF(C310="Decentral",D310*'Connecting shares (%)'!$M$16*(F310+H310+J310)/(F310+H310+J310+L310+N310+P310),0),0)</f>
        <v>0</v>
      </c>
      <c r="AF310" s="61">
        <f>IF(E310="West", IF(C310="Central",('Connecting shares (%)'!$F$13/100*L310+'Connecting shares (%)'!$G$13/100*N310+'Connecting shares (%)'!$H$13/100*P310)/1000000,0),0)</f>
        <v>0</v>
      </c>
      <c r="AG310" s="63">
        <f>IF(E310="west", IF(C310="Central",D310*'Connecting shares (%)'!$M$16*(L310+N310+P310)/(F310+H310+J310+L310+N310+P310),0),0)</f>
        <v>0</v>
      </c>
      <c r="AH310" s="1">
        <f>IF(E310="West", IF(C310="Decentral",('Connecting shares (%)'!$F$17/100*L310+'Connecting shares (%)'!$G$17/100*N310+'Connecting shares (%)'!$H$17/100*P310)/1000000,0),0)</f>
        <v>0</v>
      </c>
      <c r="AI310" s="63">
        <f>IF(E310="west", IF(C310="Decentral",D310*'Connecting shares (%)'!$M$16*(L310+N310+P310)/(F310+H310+J310+L310+N310+P310),0),0)</f>
        <v>0</v>
      </c>
      <c r="AK310" s="1">
        <f t="shared" si="32"/>
        <v>0</v>
      </c>
      <c r="AL310" s="1">
        <f t="shared" si="33"/>
        <v>0</v>
      </c>
      <c r="AM310" s="1">
        <f t="shared" si="34"/>
        <v>0</v>
      </c>
      <c r="AN310" s="1">
        <f t="shared" si="35"/>
        <v>0</v>
      </c>
      <c r="AO310" s="1">
        <f t="shared" si="36"/>
        <v>0.26389491999999998</v>
      </c>
      <c r="AP310" s="1">
        <f t="shared" si="37"/>
        <v>14.03755053953418</v>
      </c>
      <c r="AQ310" s="1">
        <f t="shared" si="38"/>
        <v>0</v>
      </c>
      <c r="AR310" s="1">
        <f t="shared" si="39"/>
        <v>0</v>
      </c>
    </row>
    <row r="311" spans="1:44">
      <c r="A311" s="1">
        <v>310</v>
      </c>
      <c r="B311" s="1" t="s">
        <v>680</v>
      </c>
      <c r="C311" s="1" t="s">
        <v>22</v>
      </c>
      <c r="D311" s="1">
        <v>11.902967955012199</v>
      </c>
      <c r="E311" s="1" t="s">
        <v>24</v>
      </c>
      <c r="F311" s="1">
        <v>89314655.289999306</v>
      </c>
      <c r="G311" s="1">
        <v>6008</v>
      </c>
      <c r="H311" s="1">
        <v>52035.059999999903</v>
      </c>
      <c r="I311" s="1">
        <v>1</v>
      </c>
      <c r="J311" s="1">
        <v>0</v>
      </c>
      <c r="K311" s="1">
        <v>0</v>
      </c>
      <c r="L311" s="1">
        <v>9288278.0399999097</v>
      </c>
      <c r="M311" s="1">
        <v>1183</v>
      </c>
      <c r="N311" s="1">
        <v>5297502.2699999996</v>
      </c>
      <c r="O311" s="1">
        <v>45</v>
      </c>
      <c r="P311" s="1">
        <v>0</v>
      </c>
      <c r="Q311" s="1">
        <v>0</v>
      </c>
      <c r="R311" s="1">
        <v>58600.008965112502</v>
      </c>
      <c r="S311" s="1">
        <v>11902967.9550122</v>
      </c>
      <c r="T311" s="61">
        <f>IF(E311="East", IF(C311="Central",('Connecting shares (%)'!$F$3/100*F311+'Connecting shares (%)'!$G$3/100*H311+'Connecting shares (%)'!$H$3/100*J311)/1000000,0),0)</f>
        <v>89.366690349999303</v>
      </c>
      <c r="U311" s="61">
        <f>IF(E311="East", IF(C311="Central",D311*'Connecting shares (%)'!$M$16*(F311+H311+J311)/(F311+H311+J311+L311+N311+P311),0),0)</f>
        <v>204.65677145100534</v>
      </c>
      <c r="V311" s="61">
        <f>IF(E311="East", IF(C311="Decentral",('Connecting shares (%)'!$F$7/100*F311+'Connecting shares (%)'!$G$7/100*H311+'Connecting shares (%)'!$H$7/100*J311)/1000000,0),0)</f>
        <v>0</v>
      </c>
      <c r="W311" s="63">
        <f>IF(E311="East", IF(C311="Decentral",D311*'Connecting shares (%)'!$M$16*(F311+H311+J311)/(F311+H311+J311+L311+N311+P311),0),0)</f>
        <v>0</v>
      </c>
      <c r="X311" s="61">
        <f>IF(E311="East", IF(C311="Central",('Connecting shares (%)'!$F$5/100*L311+'Connecting shares (%)'!$G$5/100*N311+'Connecting shares (%)'!$H$5/100*P311)/1000000,0),0)</f>
        <v>14.58578030999991</v>
      </c>
      <c r="Y311" s="63">
        <f>IF(E311="East", IF(C311="Central",D311*'Connecting shares (%)'!$M$16*(L311+N311+P311)/(F311+H311+J311+L311+N311+P311),0),0)</f>
        <v>33.40258764923869</v>
      </c>
      <c r="Z311" s="1">
        <f>IF(E311="East", IF(C311="Decentral",('Connecting shares (%)'!$F$9/100*L311+'Connecting shares (%)'!$G$9/100*N311+'Connecting shares (%)'!$H$9/100*P311)/1000000,0),0)</f>
        <v>0</v>
      </c>
      <c r="AA311" s="63">
        <f>IF(E311="East", IF(C311="Decentral",D311*'Connecting shares (%)'!$M$16*(L311+N311+P311)/(F311+H311+J311+L311+N311+P311),0),0)</f>
        <v>0</v>
      </c>
      <c r="AB311" s="61">
        <f>IF(E311="West", IF(C311="Central",('Connecting shares (%)'!$F$11/100*F311+'Connecting shares (%)'!$G$11/100*H311+'Connecting shares (%)'!$H$11/100*J311)/1000000,0),0)</f>
        <v>0</v>
      </c>
      <c r="AC311" s="64">
        <f>IF(E311="west", IF(C311="Central",D311*'Connecting shares (%)'!$M$16*(F311+H311+J311)/(F311+H311+J311+L311+N311+P311),0),0)</f>
        <v>0</v>
      </c>
      <c r="AD311" s="61">
        <f>IF(E311="West", IF(C311="Decentral",('Connecting shares (%)'!$F$15/100*F311+'Connecting shares (%)'!$G$15/100*H311+'Connecting shares (%)'!$H$15/100*J311)/1000000,0),0)</f>
        <v>0</v>
      </c>
      <c r="AE311" s="63">
        <f>IF(E311="west", IF(C311="Decentral",D311*'Connecting shares (%)'!$M$16*(F311+H311+J311)/(F311+H311+J311+L311+N311+P311),0),0)</f>
        <v>0</v>
      </c>
      <c r="AF311" s="61">
        <f>IF(E311="West", IF(C311="Central",('Connecting shares (%)'!$F$13/100*L311+'Connecting shares (%)'!$G$13/100*N311+'Connecting shares (%)'!$H$13/100*P311)/1000000,0),0)</f>
        <v>0</v>
      </c>
      <c r="AG311" s="63">
        <f>IF(E311="west", IF(C311="Central",D311*'Connecting shares (%)'!$M$16*(L311+N311+P311)/(F311+H311+J311+L311+N311+P311),0),0)</f>
        <v>0</v>
      </c>
      <c r="AH311" s="1">
        <f>IF(E311="West", IF(C311="Decentral",('Connecting shares (%)'!$F$17/100*L311+'Connecting shares (%)'!$G$17/100*N311+'Connecting shares (%)'!$H$17/100*P311)/1000000,0),0)</f>
        <v>0</v>
      </c>
      <c r="AI311" s="63">
        <f>IF(E311="west", IF(C311="Decentral",D311*'Connecting shares (%)'!$M$16*(L311+N311+P311)/(F311+H311+J311+L311+N311+P311),0),0)</f>
        <v>0</v>
      </c>
      <c r="AK311" s="1">
        <f t="shared" si="32"/>
        <v>103.95247065999921</v>
      </c>
      <c r="AL311" s="1">
        <f t="shared" si="33"/>
        <v>238.05935910024402</v>
      </c>
      <c r="AM311" s="1">
        <f t="shared" si="34"/>
        <v>0</v>
      </c>
      <c r="AN311" s="1">
        <f t="shared" si="35"/>
        <v>0</v>
      </c>
      <c r="AO311" s="1">
        <f t="shared" si="36"/>
        <v>0</v>
      </c>
      <c r="AP311" s="1">
        <f t="shared" si="37"/>
        <v>0</v>
      </c>
      <c r="AQ311" s="1">
        <f t="shared" si="38"/>
        <v>0</v>
      </c>
      <c r="AR311" s="1">
        <f t="shared" si="39"/>
        <v>0</v>
      </c>
    </row>
    <row r="312" spans="1:44">
      <c r="A312" s="1">
        <v>311</v>
      </c>
      <c r="B312" s="1" t="s">
        <v>555</v>
      </c>
      <c r="C312" s="1" t="s">
        <v>21</v>
      </c>
      <c r="D312" s="1">
        <v>1.3884657241163201</v>
      </c>
      <c r="E312" s="1" t="s">
        <v>23</v>
      </c>
      <c r="F312" s="1">
        <v>4610726.2499999898</v>
      </c>
      <c r="G312" s="1">
        <v>294</v>
      </c>
      <c r="H312" s="1">
        <v>70279.009999999893</v>
      </c>
      <c r="I312" s="1">
        <v>1</v>
      </c>
      <c r="J312" s="1">
        <v>0</v>
      </c>
      <c r="K312" s="1">
        <v>0</v>
      </c>
      <c r="L312" s="1">
        <v>105156.77</v>
      </c>
      <c r="M312" s="1">
        <v>11</v>
      </c>
      <c r="N312" s="1">
        <v>0</v>
      </c>
      <c r="O312" s="1">
        <v>0</v>
      </c>
      <c r="P312" s="1">
        <v>0</v>
      </c>
      <c r="Q312" s="1">
        <v>0</v>
      </c>
      <c r="R312" s="1">
        <v>26877.754833610299</v>
      </c>
      <c r="S312" s="1">
        <v>1388465.72411632</v>
      </c>
      <c r="T312" s="61">
        <f>IF(E312="East", IF(C312="Central",('Connecting shares (%)'!$F$3/100*F312+'Connecting shares (%)'!$G$3/100*H312+'Connecting shares (%)'!$H$3/100*J312)/1000000,0),0)</f>
        <v>0</v>
      </c>
      <c r="U312" s="61">
        <f>IF(E312="East", IF(C312="Central",D312*'Connecting shares (%)'!$M$16*(F312+H312+J312)/(F312+H312+J312+L312+N312+P312),0),0)</f>
        <v>0</v>
      </c>
      <c r="V312" s="61">
        <f>IF(E312="East", IF(C312="Decentral",('Connecting shares (%)'!$F$7/100*F312+'Connecting shares (%)'!$G$7/100*H312+'Connecting shares (%)'!$H$7/100*J312)/1000000,0),0)</f>
        <v>0</v>
      </c>
      <c r="W312" s="63">
        <f>IF(E312="East", IF(C312="Decentral",D312*'Connecting shares (%)'!$M$16*(F312+H312+J312)/(F312+H312+J312+L312+N312+P312),0),0)</f>
        <v>0</v>
      </c>
      <c r="X312" s="61">
        <f>IF(E312="East", IF(C312="Central",('Connecting shares (%)'!$F$5/100*L312+'Connecting shares (%)'!$G$5/100*N312+'Connecting shares (%)'!$H$5/100*P312)/1000000,0),0)</f>
        <v>0</v>
      </c>
      <c r="Y312" s="63">
        <f>IF(E312="East", IF(C312="Central",D312*'Connecting shares (%)'!$M$16*(L312+N312+P312)/(F312+H312+J312+L312+N312+P312),0),0)</f>
        <v>0</v>
      </c>
      <c r="Z312" s="1">
        <f>IF(E312="East", IF(C312="Decentral",('Connecting shares (%)'!$F$9/100*L312+'Connecting shares (%)'!$G$9/100*N312+'Connecting shares (%)'!$H$9/100*P312)/1000000,0),0)</f>
        <v>0</v>
      </c>
      <c r="AA312" s="63">
        <f>IF(E312="East", IF(C312="Decentral",D312*'Connecting shares (%)'!$M$16*(L312+N312+P312)/(F312+H312+J312+L312+N312+P312),0),0)</f>
        <v>0</v>
      </c>
      <c r="AB312" s="61">
        <f>IF(E312="West", IF(C312="Central",('Connecting shares (%)'!$F$11/100*F312+'Connecting shares (%)'!$G$11/100*H312+'Connecting shares (%)'!$H$11/100*J312)/1000000,0),0)</f>
        <v>0</v>
      </c>
      <c r="AC312" s="64">
        <f>IF(E312="west", IF(C312="Central",D312*'Connecting shares (%)'!$M$16*(F312+H312+J312)/(F312+H312+J312+L312+N312+P312),0),0)</f>
        <v>0</v>
      </c>
      <c r="AD312" s="61">
        <f>IF(E312="West", IF(C312="Decentral",('Connecting shares (%)'!$F$15/100*F312+'Connecting shares (%)'!$G$15/100*H312+'Connecting shares (%)'!$H$15/100*J312)/1000000,0),0)</f>
        <v>4.6810052599999894</v>
      </c>
      <c r="AE312" s="63">
        <f>IF(E312="west", IF(C312="Decentral",D312*'Connecting shares (%)'!$M$16*(F312+H312+J312)/(F312+H312+J312+L312+N312+P312),0),0)</f>
        <v>27.159194850401683</v>
      </c>
      <c r="AF312" s="61">
        <f>IF(E312="West", IF(C312="Central",('Connecting shares (%)'!$F$13/100*L312+'Connecting shares (%)'!$G$13/100*N312+'Connecting shares (%)'!$H$13/100*P312)/1000000,0),0)</f>
        <v>0</v>
      </c>
      <c r="AG312" s="63">
        <f>IF(E312="west", IF(C312="Central",D312*'Connecting shares (%)'!$M$16*(L312+N312+P312)/(F312+H312+J312+L312+N312+P312),0),0)</f>
        <v>0</v>
      </c>
      <c r="AH312" s="1">
        <f>IF(E312="West", IF(C312="Decentral",('Connecting shares (%)'!$F$17/100*L312+'Connecting shares (%)'!$G$17/100*N312+'Connecting shares (%)'!$H$17/100*P312)/1000000,0),0)</f>
        <v>0.10515677000000001</v>
      </c>
      <c r="AI312" s="63">
        <f>IF(E312="west", IF(C312="Decentral",D312*'Connecting shares (%)'!$M$16*(L312+N312+P312)/(F312+H312+J312+L312+N312+P312),0),0)</f>
        <v>0.61011963192472052</v>
      </c>
      <c r="AK312" s="1">
        <f t="shared" si="32"/>
        <v>0</v>
      </c>
      <c r="AL312" s="1">
        <f t="shared" si="33"/>
        <v>0</v>
      </c>
      <c r="AM312" s="1">
        <f t="shared" si="34"/>
        <v>0</v>
      </c>
      <c r="AN312" s="1">
        <f t="shared" si="35"/>
        <v>0</v>
      </c>
      <c r="AO312" s="1">
        <f t="shared" si="36"/>
        <v>0</v>
      </c>
      <c r="AP312" s="1">
        <f t="shared" si="37"/>
        <v>0</v>
      </c>
      <c r="AQ312" s="1">
        <f t="shared" si="38"/>
        <v>4.7861620299999892</v>
      </c>
      <c r="AR312" s="1">
        <f t="shared" si="39"/>
        <v>27.769314482326404</v>
      </c>
    </row>
    <row r="313" spans="1:44">
      <c r="A313" s="1">
        <v>312</v>
      </c>
      <c r="B313" s="1" t="s">
        <v>674</v>
      </c>
      <c r="C313" s="1" t="s">
        <v>22</v>
      </c>
      <c r="D313" s="1">
        <v>2.2414954162209502</v>
      </c>
      <c r="E313" s="1" t="s">
        <v>24</v>
      </c>
      <c r="F313" s="1">
        <v>14325537.579999899</v>
      </c>
      <c r="G313" s="1">
        <v>850</v>
      </c>
      <c r="H313" s="1">
        <v>122738.679999999</v>
      </c>
      <c r="I313" s="1">
        <v>2</v>
      </c>
      <c r="J313" s="1">
        <v>0</v>
      </c>
      <c r="K313" s="1">
        <v>0</v>
      </c>
      <c r="L313" s="1">
        <v>1711438.01</v>
      </c>
      <c r="M313" s="1">
        <v>126</v>
      </c>
      <c r="N313" s="1">
        <v>2149198.42</v>
      </c>
      <c r="O313" s="1">
        <v>15</v>
      </c>
      <c r="P313" s="1">
        <v>387366.91999999899</v>
      </c>
      <c r="Q313" s="1">
        <v>1</v>
      </c>
      <c r="R313" s="1">
        <v>22749.463692809899</v>
      </c>
      <c r="S313" s="1">
        <v>2241495.41622095</v>
      </c>
      <c r="T313" s="61">
        <f>IF(E313="East", IF(C313="Central",('Connecting shares (%)'!$F$3/100*F313+'Connecting shares (%)'!$G$3/100*H313+'Connecting shares (%)'!$H$3/100*J313)/1000000,0),0)</f>
        <v>14.448276259999899</v>
      </c>
      <c r="U313" s="61">
        <f>IF(E313="East", IF(C313="Central",D313*'Connecting shares (%)'!$M$16*(F313+H313+J313)/(F313+H313+J313+L313+N313+P313),0),0)</f>
        <v>34.644052918166558</v>
      </c>
      <c r="V313" s="61">
        <f>IF(E313="East", IF(C313="Decentral",('Connecting shares (%)'!$F$7/100*F313+'Connecting shares (%)'!$G$7/100*H313+'Connecting shares (%)'!$H$7/100*J313)/1000000,0),0)</f>
        <v>0</v>
      </c>
      <c r="W313" s="63">
        <f>IF(E313="East", IF(C313="Decentral",D313*'Connecting shares (%)'!$M$16*(F313+H313+J313)/(F313+H313+J313+L313+N313+P313),0),0)</f>
        <v>0</v>
      </c>
      <c r="X313" s="61">
        <f>IF(E313="East", IF(C313="Central",('Connecting shares (%)'!$F$5/100*L313+'Connecting shares (%)'!$G$5/100*N313+'Connecting shares (%)'!$H$5/100*P313)/1000000,0),0)</f>
        <v>4.2480033499999985</v>
      </c>
      <c r="Y313" s="63">
        <f>IF(E313="East", IF(C313="Central",D313*'Connecting shares (%)'!$M$16*(L313+N313+P313)/(F313+H313+J313+L313+N313+P313),0),0)</f>
        <v>10.18585540625244</v>
      </c>
      <c r="Z313" s="1">
        <f>IF(E313="East", IF(C313="Decentral",('Connecting shares (%)'!$F$9/100*L313+'Connecting shares (%)'!$G$9/100*N313+'Connecting shares (%)'!$H$9/100*P313)/1000000,0),0)</f>
        <v>0</v>
      </c>
      <c r="AA313" s="63">
        <f>IF(E313="East", IF(C313="Decentral",D313*'Connecting shares (%)'!$M$16*(L313+N313+P313)/(F313+H313+J313+L313+N313+P313),0),0)</f>
        <v>0</v>
      </c>
      <c r="AB313" s="61">
        <f>IF(E313="West", IF(C313="Central",('Connecting shares (%)'!$F$11/100*F313+'Connecting shares (%)'!$G$11/100*H313+'Connecting shares (%)'!$H$11/100*J313)/1000000,0),0)</f>
        <v>0</v>
      </c>
      <c r="AC313" s="64">
        <f>IF(E313="west", IF(C313="Central",D313*'Connecting shares (%)'!$M$16*(F313+H313+J313)/(F313+H313+J313+L313+N313+P313),0),0)</f>
        <v>0</v>
      </c>
      <c r="AD313" s="61">
        <f>IF(E313="West", IF(C313="Decentral",('Connecting shares (%)'!$F$15/100*F313+'Connecting shares (%)'!$G$15/100*H313+'Connecting shares (%)'!$H$15/100*J313)/1000000,0),0)</f>
        <v>0</v>
      </c>
      <c r="AE313" s="63">
        <f>IF(E313="west", IF(C313="Decentral",D313*'Connecting shares (%)'!$M$16*(F313+H313+J313)/(F313+H313+J313+L313+N313+P313),0),0)</f>
        <v>0</v>
      </c>
      <c r="AF313" s="61">
        <f>IF(E313="West", IF(C313="Central",('Connecting shares (%)'!$F$13/100*L313+'Connecting shares (%)'!$G$13/100*N313+'Connecting shares (%)'!$H$13/100*P313)/1000000,0),0)</f>
        <v>0</v>
      </c>
      <c r="AG313" s="63">
        <f>IF(E313="west", IF(C313="Central",D313*'Connecting shares (%)'!$M$16*(L313+N313+P313)/(F313+H313+J313+L313+N313+P313),0),0)</f>
        <v>0</v>
      </c>
      <c r="AH313" s="1">
        <f>IF(E313="West", IF(C313="Decentral",('Connecting shares (%)'!$F$17/100*L313+'Connecting shares (%)'!$G$17/100*N313+'Connecting shares (%)'!$H$17/100*P313)/1000000,0),0)</f>
        <v>0</v>
      </c>
      <c r="AI313" s="63">
        <f>IF(E313="west", IF(C313="Decentral",D313*'Connecting shares (%)'!$M$16*(L313+N313+P313)/(F313+H313+J313+L313+N313+P313),0),0)</f>
        <v>0</v>
      </c>
      <c r="AK313" s="1">
        <f t="shared" si="32"/>
        <v>18.696279609999898</v>
      </c>
      <c r="AL313" s="1">
        <f t="shared" si="33"/>
        <v>44.829908324418994</v>
      </c>
      <c r="AM313" s="1">
        <f t="shared" si="34"/>
        <v>0</v>
      </c>
      <c r="AN313" s="1">
        <f t="shared" si="35"/>
        <v>0</v>
      </c>
      <c r="AO313" s="1">
        <f t="shared" si="36"/>
        <v>0</v>
      </c>
      <c r="AP313" s="1">
        <f t="shared" si="37"/>
        <v>0</v>
      </c>
      <c r="AQ313" s="1">
        <f t="shared" si="38"/>
        <v>0</v>
      </c>
      <c r="AR313" s="1">
        <f t="shared" si="39"/>
        <v>0</v>
      </c>
    </row>
    <row r="314" spans="1:44">
      <c r="A314" s="1">
        <v>313</v>
      </c>
      <c r="B314" s="1" t="s">
        <v>130</v>
      </c>
      <c r="C314" s="1" t="s">
        <v>21</v>
      </c>
      <c r="D314" s="1">
        <v>3.8195551220049602</v>
      </c>
      <c r="E314" s="1" t="s">
        <v>24</v>
      </c>
      <c r="F314" s="1">
        <v>12129044.630000001</v>
      </c>
      <c r="G314" s="1">
        <v>779</v>
      </c>
      <c r="H314" s="1">
        <v>57232.51</v>
      </c>
      <c r="I314" s="1">
        <v>1</v>
      </c>
      <c r="J314" s="1">
        <v>0</v>
      </c>
      <c r="K314" s="1">
        <v>0</v>
      </c>
      <c r="L314" s="1">
        <v>2117790.0399999898</v>
      </c>
      <c r="M314" s="1">
        <v>188</v>
      </c>
      <c r="N314" s="1">
        <v>404507.56</v>
      </c>
      <c r="O314" s="1">
        <v>6</v>
      </c>
      <c r="P314" s="1">
        <v>0</v>
      </c>
      <c r="Q314" s="1">
        <v>0</v>
      </c>
      <c r="R314" s="1">
        <v>41195.011434902102</v>
      </c>
      <c r="S314" s="1">
        <v>3819555.1220049602</v>
      </c>
      <c r="T314" s="61">
        <f>IF(E314="East", IF(C314="Central",('Connecting shares (%)'!$F$3/100*F314+'Connecting shares (%)'!$G$3/100*H314+'Connecting shares (%)'!$H$3/100*J314)/1000000,0),0)</f>
        <v>0</v>
      </c>
      <c r="U314" s="61">
        <f>IF(E314="East", IF(C314="Central",D314*'Connecting shares (%)'!$M$16*(F314+H314+J314)/(F314+H314+J314+L314+N314+P314),0),0)</f>
        <v>0</v>
      </c>
      <c r="V314" s="61">
        <f>IF(E314="East", IF(C314="Decentral",('Connecting shares (%)'!$F$7/100*F314+'Connecting shares (%)'!$G$7/100*H314+'Connecting shares (%)'!$H$7/100*J314)/1000000,0),0)</f>
        <v>12.186277140000001</v>
      </c>
      <c r="W314" s="63">
        <f>IF(E314="East", IF(C314="Decentral",D314*'Connecting shares (%)'!$M$16*(F314+H314+J314)/(F314+H314+J314+L314+N314+P314),0),0)</f>
        <v>63.29118638759283</v>
      </c>
      <c r="X314" s="61">
        <f>IF(E314="East", IF(C314="Central",('Connecting shares (%)'!$F$5/100*L314+'Connecting shares (%)'!$G$5/100*N314+'Connecting shares (%)'!$H$5/100*P314)/1000000,0),0)</f>
        <v>0</v>
      </c>
      <c r="Y314" s="63">
        <f>IF(E314="East", IF(C314="Central",D314*'Connecting shares (%)'!$M$16*(L314+N314+P314)/(F314+H314+J314+L314+N314+P314),0),0)</f>
        <v>0</v>
      </c>
      <c r="Z314" s="1">
        <f>IF(E314="East", IF(C314="Decentral",('Connecting shares (%)'!$F$9/100*L314+'Connecting shares (%)'!$G$9/100*N314+'Connecting shares (%)'!$H$9/100*P314)/1000000,0),0)</f>
        <v>2.5222975999999897</v>
      </c>
      <c r="AA314" s="63">
        <f>IF(E314="East", IF(C314="Decentral",D314*'Connecting shares (%)'!$M$16*(L314+N314+P314)/(F314+H314+J314+L314+N314+P314),0),0)</f>
        <v>13.099916052506371</v>
      </c>
      <c r="AB314" s="61">
        <f>IF(E314="West", IF(C314="Central",('Connecting shares (%)'!$F$11/100*F314+'Connecting shares (%)'!$G$11/100*H314+'Connecting shares (%)'!$H$11/100*J314)/1000000,0),0)</f>
        <v>0</v>
      </c>
      <c r="AC314" s="64">
        <f>IF(E314="west", IF(C314="Central",D314*'Connecting shares (%)'!$M$16*(F314+H314+J314)/(F314+H314+J314+L314+N314+P314),0),0)</f>
        <v>0</v>
      </c>
      <c r="AD314" s="61">
        <f>IF(E314="West", IF(C314="Decentral",('Connecting shares (%)'!$F$15/100*F314+'Connecting shares (%)'!$G$15/100*H314+'Connecting shares (%)'!$H$15/100*J314)/1000000,0),0)</f>
        <v>0</v>
      </c>
      <c r="AE314" s="63">
        <f>IF(E314="west", IF(C314="Decentral",D314*'Connecting shares (%)'!$M$16*(F314+H314+J314)/(F314+H314+J314+L314+N314+P314),0),0)</f>
        <v>0</v>
      </c>
      <c r="AF314" s="61">
        <f>IF(E314="West", IF(C314="Central",('Connecting shares (%)'!$F$13/100*L314+'Connecting shares (%)'!$G$13/100*N314+'Connecting shares (%)'!$H$13/100*P314)/1000000,0),0)</f>
        <v>0</v>
      </c>
      <c r="AG314" s="63">
        <f>IF(E314="west", IF(C314="Central",D314*'Connecting shares (%)'!$M$16*(L314+N314+P314)/(F314+H314+J314+L314+N314+P314),0),0)</f>
        <v>0</v>
      </c>
      <c r="AH314" s="1">
        <f>IF(E314="West", IF(C314="Decentral",('Connecting shares (%)'!$F$17/100*L314+'Connecting shares (%)'!$G$17/100*N314+'Connecting shares (%)'!$H$17/100*P314)/1000000,0),0)</f>
        <v>0</v>
      </c>
      <c r="AI314" s="63">
        <f>IF(E314="west", IF(C314="Decentral",D314*'Connecting shares (%)'!$M$16*(L314+N314+P314)/(F314+H314+J314+L314+N314+P314),0),0)</f>
        <v>0</v>
      </c>
      <c r="AK314" s="1">
        <f t="shared" si="32"/>
        <v>0</v>
      </c>
      <c r="AL314" s="1">
        <f t="shared" si="33"/>
        <v>0</v>
      </c>
      <c r="AM314" s="1">
        <f t="shared" si="34"/>
        <v>14.708574739999991</v>
      </c>
      <c r="AN314" s="1">
        <f t="shared" si="35"/>
        <v>76.391102440099203</v>
      </c>
      <c r="AO314" s="1">
        <f t="shared" si="36"/>
        <v>0</v>
      </c>
      <c r="AP314" s="1">
        <f t="shared" si="37"/>
        <v>0</v>
      </c>
      <c r="AQ314" s="1">
        <f t="shared" si="38"/>
        <v>0</v>
      </c>
      <c r="AR314" s="1">
        <f t="shared" si="39"/>
        <v>0</v>
      </c>
    </row>
    <row r="315" spans="1:44">
      <c r="A315" s="1">
        <v>314</v>
      </c>
      <c r="B315" s="1" t="s">
        <v>733</v>
      </c>
      <c r="C315" s="1" t="s">
        <v>21</v>
      </c>
      <c r="D315" s="1">
        <v>0.75940657852798199</v>
      </c>
      <c r="E315" s="1" t="s">
        <v>23</v>
      </c>
      <c r="F315" s="1">
        <v>712730.55999999901</v>
      </c>
      <c r="G315" s="1">
        <v>47</v>
      </c>
      <c r="H315" s="1">
        <v>57784.699999999903</v>
      </c>
      <c r="I315" s="1">
        <v>1</v>
      </c>
      <c r="J315" s="1">
        <v>0</v>
      </c>
      <c r="K315" s="1">
        <v>0</v>
      </c>
      <c r="L315" s="1">
        <v>39730.729999999901</v>
      </c>
      <c r="M315" s="1">
        <v>3</v>
      </c>
      <c r="N315" s="1">
        <v>53425.459999999897</v>
      </c>
      <c r="O315" s="1">
        <v>1</v>
      </c>
      <c r="P315" s="1">
        <v>0</v>
      </c>
      <c r="Q315" s="1">
        <v>0</v>
      </c>
      <c r="R315" s="1">
        <v>22374.8796354357</v>
      </c>
      <c r="S315" s="1">
        <v>759406.57852798095</v>
      </c>
      <c r="T315" s="61">
        <f>IF(E315="East", IF(C315="Central",('Connecting shares (%)'!$F$3/100*F315+'Connecting shares (%)'!$G$3/100*H315+'Connecting shares (%)'!$H$3/100*J315)/1000000,0),0)</f>
        <v>0</v>
      </c>
      <c r="U315" s="61">
        <f>IF(E315="East", IF(C315="Central",D315*'Connecting shares (%)'!$M$16*(F315+H315+J315)/(F315+H315+J315+L315+N315+P315),0),0)</f>
        <v>0</v>
      </c>
      <c r="V315" s="61">
        <f>IF(E315="East", IF(C315="Decentral",('Connecting shares (%)'!$F$7/100*F315+'Connecting shares (%)'!$G$7/100*H315+'Connecting shares (%)'!$H$7/100*J315)/1000000,0),0)</f>
        <v>0</v>
      </c>
      <c r="W315" s="63">
        <f>IF(E315="East", IF(C315="Decentral",D315*'Connecting shares (%)'!$M$16*(F315+H315+J315)/(F315+H315+J315+L315+N315+P315),0),0)</f>
        <v>0</v>
      </c>
      <c r="X315" s="61">
        <f>IF(E315="East", IF(C315="Central",('Connecting shares (%)'!$F$5/100*L315+'Connecting shares (%)'!$G$5/100*N315+'Connecting shares (%)'!$H$5/100*P315)/1000000,0),0)</f>
        <v>0</v>
      </c>
      <c r="Y315" s="63">
        <f>IF(E315="East", IF(C315="Central",D315*'Connecting shares (%)'!$M$16*(L315+N315+P315)/(F315+H315+J315+L315+N315+P315),0),0)</f>
        <v>0</v>
      </c>
      <c r="Z315" s="1">
        <f>IF(E315="East", IF(C315="Decentral",('Connecting shares (%)'!$F$9/100*L315+'Connecting shares (%)'!$G$9/100*N315+'Connecting shares (%)'!$H$9/100*P315)/1000000,0),0)</f>
        <v>0</v>
      </c>
      <c r="AA315" s="63">
        <f>IF(E315="East", IF(C315="Decentral",D315*'Connecting shares (%)'!$M$16*(L315+N315+P315)/(F315+H315+J315+L315+N315+P315),0),0)</f>
        <v>0</v>
      </c>
      <c r="AB315" s="61">
        <f>IF(E315="West", IF(C315="Central",('Connecting shares (%)'!$F$11/100*F315+'Connecting shares (%)'!$G$11/100*H315+'Connecting shares (%)'!$H$11/100*J315)/1000000,0),0)</f>
        <v>0</v>
      </c>
      <c r="AC315" s="64">
        <f>IF(E315="west", IF(C315="Central",D315*'Connecting shares (%)'!$M$16*(F315+H315+J315)/(F315+H315+J315+L315+N315+P315),0),0)</f>
        <v>0</v>
      </c>
      <c r="AD315" s="61">
        <f>IF(E315="West", IF(C315="Decentral",('Connecting shares (%)'!$F$15/100*F315+'Connecting shares (%)'!$G$15/100*H315+'Connecting shares (%)'!$H$15/100*J315)/1000000,0),0)</f>
        <v>0.77051525999999892</v>
      </c>
      <c r="AE315" s="63">
        <f>IF(E315="west", IF(C315="Decentral",D315*'Connecting shares (%)'!$M$16*(F315+H315+J315)/(F315+H315+J315+L315+N315+P315),0),0)</f>
        <v>13.549929369558264</v>
      </c>
      <c r="AF315" s="61">
        <f>IF(E315="West", IF(C315="Central",('Connecting shares (%)'!$F$13/100*L315+'Connecting shares (%)'!$G$13/100*N315+'Connecting shares (%)'!$H$13/100*P315)/1000000,0),0)</f>
        <v>0</v>
      </c>
      <c r="AG315" s="63">
        <f>IF(E315="west", IF(C315="Central",D315*'Connecting shares (%)'!$M$16*(L315+N315+P315)/(F315+H315+J315+L315+N315+P315),0),0)</f>
        <v>0</v>
      </c>
      <c r="AH315" s="1">
        <f>IF(E315="West", IF(C315="Decentral",('Connecting shares (%)'!$F$17/100*L315+'Connecting shares (%)'!$G$17/100*N315+'Connecting shares (%)'!$H$17/100*P315)/1000000,0),0)</f>
        <v>9.3156189999999806E-2</v>
      </c>
      <c r="AI315" s="63">
        <f>IF(E315="west", IF(C315="Decentral",D315*'Connecting shares (%)'!$M$16*(L315+N315+P315)/(F315+H315+J315+L315+N315+P315),0),0)</f>
        <v>1.6382022010013779</v>
      </c>
      <c r="AK315" s="1">
        <f t="shared" si="32"/>
        <v>0</v>
      </c>
      <c r="AL315" s="1">
        <f t="shared" si="33"/>
        <v>0</v>
      </c>
      <c r="AM315" s="1">
        <f t="shared" si="34"/>
        <v>0</v>
      </c>
      <c r="AN315" s="1">
        <f t="shared" si="35"/>
        <v>0</v>
      </c>
      <c r="AO315" s="1">
        <f t="shared" si="36"/>
        <v>0</v>
      </c>
      <c r="AP315" s="1">
        <f t="shared" si="37"/>
        <v>0</v>
      </c>
      <c r="AQ315" s="1">
        <f t="shared" si="38"/>
        <v>0.86367144999999867</v>
      </c>
      <c r="AR315" s="1">
        <f t="shared" si="39"/>
        <v>15.188131570559641</v>
      </c>
    </row>
    <row r="316" spans="1:44">
      <c r="A316" s="1">
        <v>315</v>
      </c>
      <c r="B316" s="1" t="s">
        <v>121</v>
      </c>
      <c r="C316" s="1" t="s">
        <v>21</v>
      </c>
      <c r="D316" s="1">
        <v>8.8706955833164098</v>
      </c>
      <c r="E316" s="1" t="s">
        <v>24</v>
      </c>
      <c r="F316" s="1">
        <v>37852204.069999903</v>
      </c>
      <c r="G316" s="1">
        <v>2482</v>
      </c>
      <c r="H316" s="1">
        <v>55460.54</v>
      </c>
      <c r="I316" s="1">
        <v>1</v>
      </c>
      <c r="J316" s="1">
        <v>0</v>
      </c>
      <c r="K316" s="1">
        <v>0</v>
      </c>
      <c r="L316" s="1">
        <v>5278024.5199999902</v>
      </c>
      <c r="M316" s="1">
        <v>630</v>
      </c>
      <c r="N316" s="1">
        <v>5788094.8899999997</v>
      </c>
      <c r="O316" s="1">
        <v>41</v>
      </c>
      <c r="P316" s="1">
        <v>1194189.25</v>
      </c>
      <c r="Q316" s="1">
        <v>2</v>
      </c>
      <c r="R316" s="1">
        <v>47300.638588936898</v>
      </c>
      <c r="S316" s="1">
        <v>8870695.58331641</v>
      </c>
      <c r="T316" s="61">
        <f>IF(E316="East", IF(C316="Central",('Connecting shares (%)'!$F$3/100*F316+'Connecting shares (%)'!$G$3/100*H316+'Connecting shares (%)'!$H$3/100*J316)/1000000,0),0)</f>
        <v>0</v>
      </c>
      <c r="U316" s="61">
        <f>IF(E316="East", IF(C316="Central",D316*'Connecting shares (%)'!$M$16*(F316+H316+J316)/(F316+H316+J316+L316+N316+P316),0),0)</f>
        <v>0</v>
      </c>
      <c r="V316" s="61">
        <f>IF(E316="East", IF(C316="Decentral",('Connecting shares (%)'!$F$7/100*F316+'Connecting shares (%)'!$G$7/100*H316+'Connecting shares (%)'!$H$7/100*J316)/1000000,0),0)</f>
        <v>37.907664609999905</v>
      </c>
      <c r="W316" s="63">
        <f>IF(E316="East", IF(C316="Decentral",D316*'Connecting shares (%)'!$M$16*(F316+H316+J316)/(F316+H316+J316+L316+N316+P316),0),0)</f>
        <v>134.05658276048061</v>
      </c>
      <c r="X316" s="61">
        <f>IF(E316="East", IF(C316="Central",('Connecting shares (%)'!$F$5/100*L316+'Connecting shares (%)'!$G$5/100*N316+'Connecting shares (%)'!$H$5/100*P316)/1000000,0),0)</f>
        <v>0</v>
      </c>
      <c r="Y316" s="63">
        <f>IF(E316="East", IF(C316="Central",D316*'Connecting shares (%)'!$M$16*(L316+N316+P316)/(F316+H316+J316+L316+N316+P316),0),0)</f>
        <v>0</v>
      </c>
      <c r="Z316" s="1">
        <f>IF(E316="East", IF(C316="Decentral",('Connecting shares (%)'!$F$9/100*L316+'Connecting shares (%)'!$G$9/100*N316+'Connecting shares (%)'!$H$9/100*P316)/1000000,0),0)</f>
        <v>12.260308659999989</v>
      </c>
      <c r="AA316" s="63">
        <f>IF(E316="East", IF(C316="Decentral",D316*'Connecting shares (%)'!$M$16*(L316+N316+P316)/(F316+H316+J316+L316+N316+P316),0),0)</f>
        <v>43.357328905847616</v>
      </c>
      <c r="AB316" s="61">
        <f>IF(E316="West", IF(C316="Central",('Connecting shares (%)'!$F$11/100*F316+'Connecting shares (%)'!$G$11/100*H316+'Connecting shares (%)'!$H$11/100*J316)/1000000,0),0)</f>
        <v>0</v>
      </c>
      <c r="AC316" s="64">
        <f>IF(E316="west", IF(C316="Central",D316*'Connecting shares (%)'!$M$16*(F316+H316+J316)/(F316+H316+J316+L316+N316+P316),0),0)</f>
        <v>0</v>
      </c>
      <c r="AD316" s="61">
        <f>IF(E316="West", IF(C316="Decentral",('Connecting shares (%)'!$F$15/100*F316+'Connecting shares (%)'!$G$15/100*H316+'Connecting shares (%)'!$H$15/100*J316)/1000000,0),0)</f>
        <v>0</v>
      </c>
      <c r="AE316" s="63">
        <f>IF(E316="west", IF(C316="Decentral",D316*'Connecting shares (%)'!$M$16*(F316+H316+J316)/(F316+H316+J316+L316+N316+P316),0),0)</f>
        <v>0</v>
      </c>
      <c r="AF316" s="61">
        <f>IF(E316="West", IF(C316="Central",('Connecting shares (%)'!$F$13/100*L316+'Connecting shares (%)'!$G$13/100*N316+'Connecting shares (%)'!$H$13/100*P316)/1000000,0),0)</f>
        <v>0</v>
      </c>
      <c r="AG316" s="63">
        <f>IF(E316="west", IF(C316="Central",D316*'Connecting shares (%)'!$M$16*(L316+N316+P316)/(F316+H316+J316+L316+N316+P316),0),0)</f>
        <v>0</v>
      </c>
      <c r="AH316" s="1">
        <f>IF(E316="West", IF(C316="Decentral",('Connecting shares (%)'!$F$17/100*L316+'Connecting shares (%)'!$G$17/100*N316+'Connecting shares (%)'!$H$17/100*P316)/1000000,0),0)</f>
        <v>0</v>
      </c>
      <c r="AI316" s="63">
        <f>IF(E316="west", IF(C316="Decentral",D316*'Connecting shares (%)'!$M$16*(L316+N316+P316)/(F316+H316+J316+L316+N316+P316),0),0)</f>
        <v>0</v>
      </c>
      <c r="AK316" s="1">
        <f t="shared" si="32"/>
        <v>0</v>
      </c>
      <c r="AL316" s="1">
        <f t="shared" si="33"/>
        <v>0</v>
      </c>
      <c r="AM316" s="1">
        <f t="shared" si="34"/>
        <v>50.167973269999891</v>
      </c>
      <c r="AN316" s="1">
        <f t="shared" si="35"/>
        <v>177.41391166632823</v>
      </c>
      <c r="AO316" s="1">
        <f t="shared" si="36"/>
        <v>0</v>
      </c>
      <c r="AP316" s="1">
        <f t="shared" si="37"/>
        <v>0</v>
      </c>
      <c r="AQ316" s="1">
        <f t="shared" si="38"/>
        <v>0</v>
      </c>
      <c r="AR316" s="1">
        <f t="shared" si="39"/>
        <v>0</v>
      </c>
    </row>
    <row r="317" spans="1:44">
      <c r="A317" s="1">
        <v>316</v>
      </c>
      <c r="B317" s="1" t="s">
        <v>116</v>
      </c>
      <c r="C317" s="1" t="s">
        <v>21</v>
      </c>
      <c r="D317" s="1">
        <v>4.5066715308440504</v>
      </c>
      <c r="E317" s="1" t="s">
        <v>24</v>
      </c>
      <c r="F317" s="1">
        <v>14286816.759999899</v>
      </c>
      <c r="G317" s="1">
        <v>934</v>
      </c>
      <c r="H317" s="1">
        <v>112028.3</v>
      </c>
      <c r="I317" s="1">
        <v>1</v>
      </c>
      <c r="J317" s="1">
        <v>0</v>
      </c>
      <c r="K317" s="1">
        <v>0</v>
      </c>
      <c r="L317" s="1">
        <v>694442.82999999903</v>
      </c>
      <c r="M317" s="1">
        <v>54</v>
      </c>
      <c r="N317" s="1">
        <v>625525.65999999898</v>
      </c>
      <c r="O317" s="1">
        <v>9</v>
      </c>
      <c r="P317" s="1">
        <v>0</v>
      </c>
      <c r="Q317" s="1">
        <v>0</v>
      </c>
      <c r="R317" s="1">
        <v>53220.713104300201</v>
      </c>
      <c r="S317" s="1">
        <v>4506671.5308440505</v>
      </c>
      <c r="T317" s="61">
        <f>IF(E317="East", IF(C317="Central",('Connecting shares (%)'!$F$3/100*F317+'Connecting shares (%)'!$G$3/100*H317+'Connecting shares (%)'!$H$3/100*J317)/1000000,0),0)</f>
        <v>0</v>
      </c>
      <c r="U317" s="61">
        <f>IF(E317="East", IF(C317="Central",D317*'Connecting shares (%)'!$M$16*(F317+H317+J317)/(F317+H317+J317+L317+N317+P317),0),0)</f>
        <v>0</v>
      </c>
      <c r="V317" s="61">
        <f>IF(E317="East", IF(C317="Decentral",('Connecting shares (%)'!$F$7/100*F317+'Connecting shares (%)'!$G$7/100*H317+'Connecting shares (%)'!$H$7/100*J317)/1000000,0),0)</f>
        <v>14.3988450599999</v>
      </c>
      <c r="W317" s="63">
        <f>IF(E317="East", IF(C317="Decentral",D317*'Connecting shares (%)'!$M$16*(F317+H317+J317)/(F317+H317+J317+L317+N317+P317),0),0)</f>
        <v>82.564584028590986</v>
      </c>
      <c r="X317" s="61">
        <f>IF(E317="East", IF(C317="Central",('Connecting shares (%)'!$F$5/100*L317+'Connecting shares (%)'!$G$5/100*N317+'Connecting shares (%)'!$H$5/100*P317)/1000000,0),0)</f>
        <v>0</v>
      </c>
      <c r="Y317" s="63">
        <f>IF(E317="East", IF(C317="Central",D317*'Connecting shares (%)'!$M$16*(L317+N317+P317)/(F317+H317+J317+L317+N317+P317),0),0)</f>
        <v>0</v>
      </c>
      <c r="Z317" s="1">
        <f>IF(E317="East", IF(C317="Decentral",('Connecting shares (%)'!$F$9/100*L317+'Connecting shares (%)'!$G$9/100*N317+'Connecting shares (%)'!$H$9/100*P317)/1000000,0),0)</f>
        <v>1.3199684899999979</v>
      </c>
      <c r="AA317" s="63">
        <f>IF(E317="East", IF(C317="Decentral",D317*'Connecting shares (%)'!$M$16*(L317+N317+P317)/(F317+H317+J317+L317+N317+P317),0),0)</f>
        <v>7.5688465882900431</v>
      </c>
      <c r="AB317" s="61">
        <f>IF(E317="West", IF(C317="Central",('Connecting shares (%)'!$F$11/100*F317+'Connecting shares (%)'!$G$11/100*H317+'Connecting shares (%)'!$H$11/100*J317)/1000000,0),0)</f>
        <v>0</v>
      </c>
      <c r="AC317" s="64">
        <f>IF(E317="west", IF(C317="Central",D317*'Connecting shares (%)'!$M$16*(F317+H317+J317)/(F317+H317+J317+L317+N317+P317),0),0)</f>
        <v>0</v>
      </c>
      <c r="AD317" s="61">
        <f>IF(E317="West", IF(C317="Decentral",('Connecting shares (%)'!$F$15/100*F317+'Connecting shares (%)'!$G$15/100*H317+'Connecting shares (%)'!$H$15/100*J317)/1000000,0),0)</f>
        <v>0</v>
      </c>
      <c r="AE317" s="63">
        <f>IF(E317="west", IF(C317="Decentral",D317*'Connecting shares (%)'!$M$16*(F317+H317+J317)/(F317+H317+J317+L317+N317+P317),0),0)</f>
        <v>0</v>
      </c>
      <c r="AF317" s="61">
        <f>IF(E317="West", IF(C317="Central",('Connecting shares (%)'!$F$13/100*L317+'Connecting shares (%)'!$G$13/100*N317+'Connecting shares (%)'!$H$13/100*P317)/1000000,0),0)</f>
        <v>0</v>
      </c>
      <c r="AG317" s="63">
        <f>IF(E317="west", IF(C317="Central",D317*'Connecting shares (%)'!$M$16*(L317+N317+P317)/(F317+H317+J317+L317+N317+P317),0),0)</f>
        <v>0</v>
      </c>
      <c r="AH317" s="1">
        <f>IF(E317="West", IF(C317="Decentral",('Connecting shares (%)'!$F$17/100*L317+'Connecting shares (%)'!$G$17/100*N317+'Connecting shares (%)'!$H$17/100*P317)/1000000,0),0)</f>
        <v>0</v>
      </c>
      <c r="AI317" s="63">
        <f>IF(E317="west", IF(C317="Decentral",D317*'Connecting shares (%)'!$M$16*(L317+N317+P317)/(F317+H317+J317+L317+N317+P317),0),0)</f>
        <v>0</v>
      </c>
      <c r="AK317" s="1">
        <f t="shared" si="32"/>
        <v>0</v>
      </c>
      <c r="AL317" s="1">
        <f t="shared" si="33"/>
        <v>0</v>
      </c>
      <c r="AM317" s="1">
        <f t="shared" si="34"/>
        <v>15.718813549999897</v>
      </c>
      <c r="AN317" s="1">
        <f t="shared" si="35"/>
        <v>90.133430616881029</v>
      </c>
      <c r="AO317" s="1">
        <f t="shared" si="36"/>
        <v>0</v>
      </c>
      <c r="AP317" s="1">
        <f t="shared" si="37"/>
        <v>0</v>
      </c>
      <c r="AQ317" s="1">
        <f t="shared" si="38"/>
        <v>0</v>
      </c>
      <c r="AR317" s="1">
        <f t="shared" si="39"/>
        <v>0</v>
      </c>
    </row>
    <row r="318" spans="1:44">
      <c r="A318" s="1">
        <v>317</v>
      </c>
      <c r="B318" s="1" t="s">
        <v>643</v>
      </c>
      <c r="C318" s="1" t="s">
        <v>22</v>
      </c>
      <c r="D318" s="1">
        <v>17.516583343299398</v>
      </c>
      <c r="E318" s="1" t="s">
        <v>24</v>
      </c>
      <c r="F318" s="1">
        <v>127028917.56</v>
      </c>
      <c r="G318" s="1">
        <v>7975</v>
      </c>
      <c r="H318" s="1">
        <v>53718.65</v>
      </c>
      <c r="I318" s="1">
        <v>1</v>
      </c>
      <c r="J318" s="1">
        <v>0</v>
      </c>
      <c r="K318" s="1">
        <v>0</v>
      </c>
      <c r="L318" s="1">
        <v>8888478.5900001097</v>
      </c>
      <c r="M318" s="1">
        <v>1030</v>
      </c>
      <c r="N318" s="1">
        <v>330374.97999999899</v>
      </c>
      <c r="O318" s="1">
        <v>5</v>
      </c>
      <c r="P318" s="1">
        <v>614855.06999999902</v>
      </c>
      <c r="Q318" s="1">
        <v>2</v>
      </c>
      <c r="R318" s="1">
        <v>62607.475254730103</v>
      </c>
      <c r="S318" s="1">
        <v>17516583.3432994</v>
      </c>
      <c r="T318" s="61">
        <f>IF(E318="East", IF(C318="Central",('Connecting shares (%)'!$F$3/100*F318+'Connecting shares (%)'!$G$3/100*H318+'Connecting shares (%)'!$H$3/100*J318)/1000000,0),0)</f>
        <v>127.08263621</v>
      </c>
      <c r="U318" s="61">
        <f>IF(E318="East", IF(C318="Central",D318*'Connecting shares (%)'!$M$16*(F318+H318+J318)/(F318+H318+J318+L318+N318+P318),0),0)</f>
        <v>325.16988254359774</v>
      </c>
      <c r="V318" s="61">
        <f>IF(E318="East", IF(C318="Decentral",('Connecting shares (%)'!$F$7/100*F318+'Connecting shares (%)'!$G$7/100*H318+'Connecting shares (%)'!$H$7/100*J318)/1000000,0),0)</f>
        <v>0</v>
      </c>
      <c r="W318" s="63">
        <f>IF(E318="East", IF(C318="Decentral",D318*'Connecting shares (%)'!$M$16*(F318+H318+J318)/(F318+H318+J318+L318+N318+P318),0),0)</f>
        <v>0</v>
      </c>
      <c r="X318" s="61">
        <f>IF(E318="East", IF(C318="Central",('Connecting shares (%)'!$F$5/100*L318+'Connecting shares (%)'!$G$5/100*N318+'Connecting shares (%)'!$H$5/100*P318)/1000000,0),0)</f>
        <v>9.8337086400001059</v>
      </c>
      <c r="Y318" s="63">
        <f>IF(E318="East", IF(C318="Central",D318*'Connecting shares (%)'!$M$16*(L318+N318+P318)/(F318+H318+J318+L318+N318+P318),0),0)</f>
        <v>25.161784322390215</v>
      </c>
      <c r="Z318" s="1">
        <f>IF(E318="East", IF(C318="Decentral",('Connecting shares (%)'!$F$9/100*L318+'Connecting shares (%)'!$G$9/100*N318+'Connecting shares (%)'!$H$9/100*P318)/1000000,0),0)</f>
        <v>0</v>
      </c>
      <c r="AA318" s="63">
        <f>IF(E318="East", IF(C318="Decentral",D318*'Connecting shares (%)'!$M$16*(L318+N318+P318)/(F318+H318+J318+L318+N318+P318),0),0)</f>
        <v>0</v>
      </c>
      <c r="AB318" s="61">
        <f>IF(E318="West", IF(C318="Central",('Connecting shares (%)'!$F$11/100*F318+'Connecting shares (%)'!$G$11/100*H318+'Connecting shares (%)'!$H$11/100*J318)/1000000,0),0)</f>
        <v>0</v>
      </c>
      <c r="AC318" s="64">
        <f>IF(E318="west", IF(C318="Central",D318*'Connecting shares (%)'!$M$16*(F318+H318+J318)/(F318+H318+J318+L318+N318+P318),0),0)</f>
        <v>0</v>
      </c>
      <c r="AD318" s="61">
        <f>IF(E318="West", IF(C318="Decentral",('Connecting shares (%)'!$F$15/100*F318+'Connecting shares (%)'!$G$15/100*H318+'Connecting shares (%)'!$H$15/100*J318)/1000000,0),0)</f>
        <v>0</v>
      </c>
      <c r="AE318" s="63">
        <f>IF(E318="west", IF(C318="Decentral",D318*'Connecting shares (%)'!$M$16*(F318+H318+J318)/(F318+H318+J318+L318+N318+P318),0),0)</f>
        <v>0</v>
      </c>
      <c r="AF318" s="61">
        <f>IF(E318="West", IF(C318="Central",('Connecting shares (%)'!$F$13/100*L318+'Connecting shares (%)'!$G$13/100*N318+'Connecting shares (%)'!$H$13/100*P318)/1000000,0),0)</f>
        <v>0</v>
      </c>
      <c r="AG318" s="63">
        <f>IF(E318="west", IF(C318="Central",D318*'Connecting shares (%)'!$M$16*(L318+N318+P318)/(F318+H318+J318+L318+N318+P318),0),0)</f>
        <v>0</v>
      </c>
      <c r="AH318" s="1">
        <f>IF(E318="West", IF(C318="Decentral",('Connecting shares (%)'!$F$17/100*L318+'Connecting shares (%)'!$G$17/100*N318+'Connecting shares (%)'!$H$17/100*P318)/1000000,0),0)</f>
        <v>0</v>
      </c>
      <c r="AI318" s="63">
        <f>IF(E318="west", IF(C318="Decentral",D318*'Connecting shares (%)'!$M$16*(L318+N318+P318)/(F318+H318+J318+L318+N318+P318),0),0)</f>
        <v>0</v>
      </c>
      <c r="AK318" s="1">
        <f t="shared" si="32"/>
        <v>136.91634485000012</v>
      </c>
      <c r="AL318" s="1">
        <f t="shared" si="33"/>
        <v>350.33166686598793</v>
      </c>
      <c r="AM318" s="1">
        <f t="shared" si="34"/>
        <v>0</v>
      </c>
      <c r="AN318" s="1">
        <f t="shared" si="35"/>
        <v>0</v>
      </c>
      <c r="AO318" s="1">
        <f t="shared" si="36"/>
        <v>0</v>
      </c>
      <c r="AP318" s="1">
        <f t="shared" si="37"/>
        <v>0</v>
      </c>
      <c r="AQ318" s="1">
        <f t="shared" si="38"/>
        <v>0</v>
      </c>
      <c r="AR318" s="1">
        <f t="shared" si="39"/>
        <v>0</v>
      </c>
    </row>
    <row r="319" spans="1:44">
      <c r="A319" s="1">
        <v>318</v>
      </c>
      <c r="B319" s="1" t="s">
        <v>647</v>
      </c>
      <c r="C319" s="1" t="s">
        <v>21</v>
      </c>
      <c r="D319" s="1">
        <v>10.4522234584672</v>
      </c>
      <c r="E319" s="1" t="s">
        <v>24</v>
      </c>
      <c r="F319" s="1">
        <v>62066193.810000099</v>
      </c>
      <c r="G319" s="1">
        <v>3772</v>
      </c>
      <c r="H319" s="1">
        <v>903672.429999999</v>
      </c>
      <c r="I319" s="1">
        <v>14</v>
      </c>
      <c r="J319" s="1">
        <v>0</v>
      </c>
      <c r="K319" s="1">
        <v>0</v>
      </c>
      <c r="L319" s="1">
        <v>12617654.720000001</v>
      </c>
      <c r="M319" s="1">
        <v>886</v>
      </c>
      <c r="N319" s="1">
        <v>29855026.4599999</v>
      </c>
      <c r="O319" s="1">
        <v>252</v>
      </c>
      <c r="P319" s="1">
        <v>7892877.27999999</v>
      </c>
      <c r="Q319" s="1">
        <v>20</v>
      </c>
      <c r="R319" s="1">
        <v>65404.581901538899</v>
      </c>
      <c r="S319" s="1">
        <v>10452223.4584672</v>
      </c>
      <c r="T319" s="61">
        <f>IF(E319="East", IF(C319="Central",('Connecting shares (%)'!$F$3/100*F319+'Connecting shares (%)'!$G$3/100*H319+'Connecting shares (%)'!$H$3/100*J319)/1000000,0),0)</f>
        <v>0</v>
      </c>
      <c r="U319" s="61">
        <f>IF(E319="East", IF(C319="Central",D319*'Connecting shares (%)'!$M$16*(F319+H319+J319)/(F319+H319+J319+L319+N319+P319),0),0)</f>
        <v>0</v>
      </c>
      <c r="V319" s="61">
        <f>IF(E319="East", IF(C319="Decentral",('Connecting shares (%)'!$F$7/100*F319+'Connecting shares (%)'!$G$7/100*H319+'Connecting shares (%)'!$H$7/100*J319)/1000000,0),0)</f>
        <v>62.969866240000101</v>
      </c>
      <c r="W319" s="63">
        <f>IF(E319="East", IF(C319="Decentral",D319*'Connecting shares (%)'!$M$16*(F319+H319+J319)/(F319+H319+J319+L319+N319+P319),0),0)</f>
        <v>116.14640609191115</v>
      </c>
      <c r="X319" s="61">
        <f>IF(E319="East", IF(C319="Central",('Connecting shares (%)'!$F$5/100*L319+'Connecting shares (%)'!$G$5/100*N319+'Connecting shares (%)'!$H$5/100*P319)/1000000,0),0)</f>
        <v>0</v>
      </c>
      <c r="Y319" s="63">
        <f>IF(E319="East", IF(C319="Central",D319*'Connecting shares (%)'!$M$16*(L319+N319+P319)/(F319+H319+J319+L319+N319+P319),0),0)</f>
        <v>0</v>
      </c>
      <c r="Z319" s="1">
        <f>IF(E319="East", IF(C319="Decentral",('Connecting shares (%)'!$F$9/100*L319+'Connecting shares (%)'!$G$9/100*N319+'Connecting shares (%)'!$H$9/100*P319)/1000000,0),0)</f>
        <v>50.365558459999889</v>
      </c>
      <c r="AA319" s="63">
        <f>IF(E319="East", IF(C319="Decentral",D319*'Connecting shares (%)'!$M$16*(L319+N319+P319)/(F319+H319+J319+L319+N319+P319),0),0)</f>
        <v>92.898063077432852</v>
      </c>
      <c r="AB319" s="61">
        <f>IF(E319="West", IF(C319="Central",('Connecting shares (%)'!$F$11/100*F319+'Connecting shares (%)'!$G$11/100*H319+'Connecting shares (%)'!$H$11/100*J319)/1000000,0),0)</f>
        <v>0</v>
      </c>
      <c r="AC319" s="64">
        <f>IF(E319="west", IF(C319="Central",D319*'Connecting shares (%)'!$M$16*(F319+H319+J319)/(F319+H319+J319+L319+N319+P319),0),0)</f>
        <v>0</v>
      </c>
      <c r="AD319" s="61">
        <f>IF(E319="West", IF(C319="Decentral",('Connecting shares (%)'!$F$15/100*F319+'Connecting shares (%)'!$G$15/100*H319+'Connecting shares (%)'!$H$15/100*J319)/1000000,0),0)</f>
        <v>0</v>
      </c>
      <c r="AE319" s="63">
        <f>IF(E319="west", IF(C319="Decentral",D319*'Connecting shares (%)'!$M$16*(F319+H319+J319)/(F319+H319+J319+L319+N319+P319),0),0)</f>
        <v>0</v>
      </c>
      <c r="AF319" s="61">
        <f>IF(E319="West", IF(C319="Central",('Connecting shares (%)'!$F$13/100*L319+'Connecting shares (%)'!$G$13/100*N319+'Connecting shares (%)'!$H$13/100*P319)/1000000,0),0)</f>
        <v>0</v>
      </c>
      <c r="AG319" s="63">
        <f>IF(E319="west", IF(C319="Central",D319*'Connecting shares (%)'!$M$16*(L319+N319+P319)/(F319+H319+J319+L319+N319+P319),0),0)</f>
        <v>0</v>
      </c>
      <c r="AH319" s="1">
        <f>IF(E319="West", IF(C319="Decentral",('Connecting shares (%)'!$F$17/100*L319+'Connecting shares (%)'!$G$17/100*N319+'Connecting shares (%)'!$H$17/100*P319)/1000000,0),0)</f>
        <v>0</v>
      </c>
      <c r="AI319" s="63">
        <f>IF(E319="west", IF(C319="Decentral",D319*'Connecting shares (%)'!$M$16*(L319+N319+P319)/(F319+H319+J319+L319+N319+P319),0),0)</f>
        <v>0</v>
      </c>
      <c r="AK319" s="1">
        <f t="shared" si="32"/>
        <v>0</v>
      </c>
      <c r="AL319" s="1">
        <f t="shared" si="33"/>
        <v>0</v>
      </c>
      <c r="AM319" s="1">
        <f t="shared" si="34"/>
        <v>113.33542469999999</v>
      </c>
      <c r="AN319" s="1">
        <f t="shared" si="35"/>
        <v>209.04446916934398</v>
      </c>
      <c r="AO319" s="1">
        <f t="shared" si="36"/>
        <v>0</v>
      </c>
      <c r="AP319" s="1">
        <f t="shared" si="37"/>
        <v>0</v>
      </c>
      <c r="AQ319" s="1">
        <f t="shared" si="38"/>
        <v>0</v>
      </c>
      <c r="AR319" s="1">
        <f t="shared" si="39"/>
        <v>0</v>
      </c>
    </row>
    <row r="320" spans="1:44">
      <c r="A320" s="1">
        <v>319</v>
      </c>
      <c r="B320" s="1" t="s">
        <v>44</v>
      </c>
      <c r="C320" s="1" t="s">
        <v>21</v>
      </c>
      <c r="D320" s="1">
        <v>5.6194180789064703</v>
      </c>
      <c r="E320" s="1" t="s">
        <v>23</v>
      </c>
      <c r="F320" s="1">
        <v>6105987.5099999905</v>
      </c>
      <c r="G320" s="1">
        <v>479</v>
      </c>
      <c r="H320" s="1">
        <v>190396.1</v>
      </c>
      <c r="I320" s="1">
        <v>3</v>
      </c>
      <c r="J320" s="1">
        <v>0</v>
      </c>
      <c r="K320" s="1">
        <v>0</v>
      </c>
      <c r="L320" s="1">
        <v>1179274.3999999899</v>
      </c>
      <c r="M320" s="1">
        <v>174</v>
      </c>
      <c r="N320" s="1">
        <v>0</v>
      </c>
      <c r="O320" s="1">
        <v>0</v>
      </c>
      <c r="P320" s="1">
        <v>0</v>
      </c>
      <c r="Q320" s="1">
        <v>0</v>
      </c>
      <c r="R320" s="1">
        <v>27507.785513052</v>
      </c>
      <c r="S320" s="1">
        <v>5619418.07890647</v>
      </c>
      <c r="T320" s="61">
        <f>IF(E320="East", IF(C320="Central",('Connecting shares (%)'!$F$3/100*F320+'Connecting shares (%)'!$G$3/100*H320+'Connecting shares (%)'!$H$3/100*J320)/1000000,0),0)</f>
        <v>0</v>
      </c>
      <c r="U320" s="61">
        <f>IF(E320="East", IF(C320="Central",D320*'Connecting shares (%)'!$M$16*(F320+H320+J320)/(F320+H320+J320+L320+N320+P320),0),0)</f>
        <v>0</v>
      </c>
      <c r="V320" s="61">
        <f>IF(E320="East", IF(C320="Decentral",('Connecting shares (%)'!$F$7/100*F320+'Connecting shares (%)'!$G$7/100*H320+'Connecting shares (%)'!$H$7/100*J320)/1000000,0),0)</f>
        <v>0</v>
      </c>
      <c r="W320" s="63">
        <f>IF(E320="East", IF(C320="Decentral",D320*'Connecting shares (%)'!$M$16*(F320+H320+J320)/(F320+H320+J320+L320+N320+P320),0),0)</f>
        <v>0</v>
      </c>
      <c r="X320" s="61">
        <f>IF(E320="East", IF(C320="Central",('Connecting shares (%)'!$F$5/100*L320+'Connecting shares (%)'!$G$5/100*N320+'Connecting shares (%)'!$H$5/100*P320)/1000000,0),0)</f>
        <v>0</v>
      </c>
      <c r="Y320" s="63">
        <f>IF(E320="East", IF(C320="Central",D320*'Connecting shares (%)'!$M$16*(L320+N320+P320)/(F320+H320+J320+L320+N320+P320),0),0)</f>
        <v>0</v>
      </c>
      <c r="Z320" s="1">
        <f>IF(E320="East", IF(C320="Decentral",('Connecting shares (%)'!$F$9/100*L320+'Connecting shares (%)'!$G$9/100*N320+'Connecting shares (%)'!$H$9/100*P320)/1000000,0),0)</f>
        <v>0</v>
      </c>
      <c r="AA320" s="63">
        <f>IF(E320="East", IF(C320="Decentral",D320*'Connecting shares (%)'!$M$16*(L320+N320+P320)/(F320+H320+J320+L320+N320+P320),0),0)</f>
        <v>0</v>
      </c>
      <c r="AB320" s="61">
        <f>IF(E320="West", IF(C320="Central",('Connecting shares (%)'!$F$11/100*F320+'Connecting shares (%)'!$G$11/100*H320+'Connecting shares (%)'!$H$11/100*J320)/1000000,0),0)</f>
        <v>0</v>
      </c>
      <c r="AC320" s="64">
        <f>IF(E320="west", IF(C320="Central",D320*'Connecting shares (%)'!$M$16*(F320+H320+J320)/(F320+H320+J320+L320+N320+P320),0),0)</f>
        <v>0</v>
      </c>
      <c r="AD320" s="61">
        <f>IF(E320="West", IF(C320="Decentral",('Connecting shares (%)'!$F$15/100*F320+'Connecting shares (%)'!$G$15/100*H320+'Connecting shares (%)'!$H$15/100*J320)/1000000,0),0)</f>
        <v>6.2963836099999897</v>
      </c>
      <c r="AE320" s="63">
        <f>IF(E320="west", IF(C320="Decentral",D320*'Connecting shares (%)'!$M$16*(F320+H320+J320)/(F320+H320+J320+L320+N320+P320),0),0)</f>
        <v>94.659257666508552</v>
      </c>
      <c r="AF320" s="61">
        <f>IF(E320="West", IF(C320="Central",('Connecting shares (%)'!$F$13/100*L320+'Connecting shares (%)'!$G$13/100*N320+'Connecting shares (%)'!$H$13/100*P320)/1000000,0),0)</f>
        <v>0</v>
      </c>
      <c r="AG320" s="63">
        <f>IF(E320="west", IF(C320="Central",D320*'Connecting shares (%)'!$M$16*(L320+N320+P320)/(F320+H320+J320+L320+N320+P320),0),0)</f>
        <v>0</v>
      </c>
      <c r="AH320" s="1">
        <f>IF(E320="West", IF(C320="Decentral",('Connecting shares (%)'!$F$17/100*L320+'Connecting shares (%)'!$G$17/100*N320+'Connecting shares (%)'!$H$17/100*P320)/1000000,0),0)</f>
        <v>1.17927439999999</v>
      </c>
      <c r="AI320" s="63">
        <f>IF(E320="west", IF(C320="Decentral",D320*'Connecting shares (%)'!$M$16*(L320+N320+P320)/(F320+H320+J320+L320+N320+P320),0),0)</f>
        <v>17.729103911620861</v>
      </c>
      <c r="AK320" s="1">
        <f t="shared" si="32"/>
        <v>0</v>
      </c>
      <c r="AL320" s="1">
        <f t="shared" si="33"/>
        <v>0</v>
      </c>
      <c r="AM320" s="1">
        <f t="shared" si="34"/>
        <v>0</v>
      </c>
      <c r="AN320" s="1">
        <f t="shared" si="35"/>
        <v>0</v>
      </c>
      <c r="AO320" s="1">
        <f t="shared" si="36"/>
        <v>0</v>
      </c>
      <c r="AP320" s="1">
        <f t="shared" si="37"/>
        <v>0</v>
      </c>
      <c r="AQ320" s="1">
        <f t="shared" si="38"/>
        <v>7.4756580099999796</v>
      </c>
      <c r="AR320" s="1">
        <f t="shared" si="39"/>
        <v>112.38836157812941</v>
      </c>
    </row>
    <row r="321" spans="1:44">
      <c r="A321" s="1">
        <v>320</v>
      </c>
      <c r="B321" s="1" t="s">
        <v>708</v>
      </c>
      <c r="C321" s="1" t="s">
        <v>21</v>
      </c>
      <c r="D321" s="1">
        <v>4.6317469889495699</v>
      </c>
      <c r="E321" s="1" t="s">
        <v>24</v>
      </c>
      <c r="F321" s="1">
        <v>43387796.4799999</v>
      </c>
      <c r="G321" s="1">
        <v>2484</v>
      </c>
      <c r="H321" s="1">
        <v>401107.15</v>
      </c>
      <c r="I321" s="1">
        <v>6</v>
      </c>
      <c r="J321" s="1">
        <v>0</v>
      </c>
      <c r="K321" s="1">
        <v>0</v>
      </c>
      <c r="L321" s="1">
        <v>8584370.1000000909</v>
      </c>
      <c r="M321" s="1">
        <v>1030</v>
      </c>
      <c r="N321" s="1">
        <v>7872129.5800000001</v>
      </c>
      <c r="O321" s="1">
        <v>55</v>
      </c>
      <c r="P321" s="1">
        <v>2643962.3699999899</v>
      </c>
      <c r="Q321" s="1">
        <v>6</v>
      </c>
      <c r="R321" s="1">
        <v>27563.893309575</v>
      </c>
      <c r="S321" s="1">
        <v>4631746.9889495596</v>
      </c>
      <c r="T321" s="61">
        <f>IF(E321="East", IF(C321="Central",('Connecting shares (%)'!$F$3/100*F321+'Connecting shares (%)'!$G$3/100*H321+'Connecting shares (%)'!$H$3/100*J321)/1000000,0),0)</f>
        <v>0</v>
      </c>
      <c r="U321" s="61">
        <f>IF(E321="East", IF(C321="Central",D321*'Connecting shares (%)'!$M$16*(F321+H321+J321)/(F321+H321+J321+L321+N321+P321),0),0)</f>
        <v>0</v>
      </c>
      <c r="V321" s="61">
        <f>IF(E321="East", IF(C321="Decentral",('Connecting shares (%)'!$F$7/100*F321+'Connecting shares (%)'!$G$7/100*H321+'Connecting shares (%)'!$H$7/100*J321)/1000000,0),0)</f>
        <v>43.788903629999901</v>
      </c>
      <c r="W321" s="63">
        <f>IF(E321="East", IF(C321="Decentral",D321*'Connecting shares (%)'!$M$16*(F321+H321+J321)/(F321+H321+J321+L321+N321+P321),0),0)</f>
        <v>64.500292011103966</v>
      </c>
      <c r="X321" s="61">
        <f>IF(E321="East", IF(C321="Central",('Connecting shares (%)'!$F$5/100*L321+'Connecting shares (%)'!$G$5/100*N321+'Connecting shares (%)'!$H$5/100*P321)/1000000,0),0)</f>
        <v>0</v>
      </c>
      <c r="Y321" s="63">
        <f>IF(E321="East", IF(C321="Central",D321*'Connecting shares (%)'!$M$16*(L321+N321+P321)/(F321+H321+J321+L321+N321+P321),0),0)</f>
        <v>0</v>
      </c>
      <c r="Z321" s="1">
        <f>IF(E321="East", IF(C321="Decentral",('Connecting shares (%)'!$F$9/100*L321+'Connecting shares (%)'!$G$9/100*N321+'Connecting shares (%)'!$H$9/100*P321)/1000000,0),0)</f>
        <v>19.100462050000079</v>
      </c>
      <c r="AA321" s="63">
        <f>IF(E321="East", IF(C321="Decentral",D321*'Connecting shares (%)'!$M$16*(L321+N321+P321)/(F321+H321+J321+L321+N321+P321),0),0)</f>
        <v>28.134647767887433</v>
      </c>
      <c r="AB321" s="61">
        <f>IF(E321="West", IF(C321="Central",('Connecting shares (%)'!$F$11/100*F321+'Connecting shares (%)'!$G$11/100*H321+'Connecting shares (%)'!$H$11/100*J321)/1000000,0),0)</f>
        <v>0</v>
      </c>
      <c r="AC321" s="64">
        <f>IF(E321="west", IF(C321="Central",D321*'Connecting shares (%)'!$M$16*(F321+H321+J321)/(F321+H321+J321+L321+N321+P321),0),0)</f>
        <v>0</v>
      </c>
      <c r="AD321" s="61">
        <f>IF(E321="West", IF(C321="Decentral",('Connecting shares (%)'!$F$15/100*F321+'Connecting shares (%)'!$G$15/100*H321+'Connecting shares (%)'!$H$15/100*J321)/1000000,0),0)</f>
        <v>0</v>
      </c>
      <c r="AE321" s="63">
        <f>IF(E321="west", IF(C321="Decentral",D321*'Connecting shares (%)'!$M$16*(F321+H321+J321)/(F321+H321+J321+L321+N321+P321),0),0)</f>
        <v>0</v>
      </c>
      <c r="AF321" s="61">
        <f>IF(E321="West", IF(C321="Central",('Connecting shares (%)'!$F$13/100*L321+'Connecting shares (%)'!$G$13/100*N321+'Connecting shares (%)'!$H$13/100*P321)/1000000,0),0)</f>
        <v>0</v>
      </c>
      <c r="AG321" s="63">
        <f>IF(E321="west", IF(C321="Central",D321*'Connecting shares (%)'!$M$16*(L321+N321+P321)/(F321+H321+J321+L321+N321+P321),0),0)</f>
        <v>0</v>
      </c>
      <c r="AH321" s="1">
        <f>IF(E321="West", IF(C321="Decentral",('Connecting shares (%)'!$F$17/100*L321+'Connecting shares (%)'!$G$17/100*N321+'Connecting shares (%)'!$H$17/100*P321)/1000000,0),0)</f>
        <v>0</v>
      </c>
      <c r="AI321" s="63">
        <f>IF(E321="west", IF(C321="Decentral",D321*'Connecting shares (%)'!$M$16*(L321+N321+P321)/(F321+H321+J321+L321+N321+P321),0),0)</f>
        <v>0</v>
      </c>
      <c r="AK321" s="1">
        <f t="shared" si="32"/>
        <v>0</v>
      </c>
      <c r="AL321" s="1">
        <f t="shared" si="33"/>
        <v>0</v>
      </c>
      <c r="AM321" s="1">
        <f t="shared" si="34"/>
        <v>62.889365679999983</v>
      </c>
      <c r="AN321" s="1">
        <f t="shared" si="35"/>
        <v>92.634939778991395</v>
      </c>
      <c r="AO321" s="1">
        <f t="shared" si="36"/>
        <v>0</v>
      </c>
      <c r="AP321" s="1">
        <f t="shared" si="37"/>
        <v>0</v>
      </c>
      <c r="AQ321" s="1">
        <f t="shared" si="38"/>
        <v>0</v>
      </c>
      <c r="AR321" s="1">
        <f t="shared" si="39"/>
        <v>0</v>
      </c>
    </row>
    <row r="322" spans="1:44">
      <c r="A322" s="1">
        <v>321</v>
      </c>
      <c r="B322" s="1" t="s">
        <v>67</v>
      </c>
      <c r="C322" s="1" t="s">
        <v>21</v>
      </c>
      <c r="D322" s="1">
        <v>5.2479366387866602</v>
      </c>
      <c r="E322" s="1" t="s">
        <v>23</v>
      </c>
      <c r="F322" s="1">
        <v>11391594.939999901</v>
      </c>
      <c r="G322" s="1">
        <v>905</v>
      </c>
      <c r="H322" s="1">
        <v>0</v>
      </c>
      <c r="I322" s="1">
        <v>0</v>
      </c>
      <c r="J322" s="1">
        <v>0</v>
      </c>
      <c r="K322" s="1">
        <v>0</v>
      </c>
      <c r="L322" s="1">
        <v>298076.26</v>
      </c>
      <c r="M322" s="1">
        <v>54</v>
      </c>
      <c r="N322" s="1">
        <v>280784.989999999</v>
      </c>
      <c r="O322" s="1">
        <v>2</v>
      </c>
      <c r="P322" s="1">
        <v>0</v>
      </c>
      <c r="Q322" s="1">
        <v>0</v>
      </c>
      <c r="R322" s="1">
        <v>37826.834614630403</v>
      </c>
      <c r="S322" s="1">
        <v>5247936.6387866596</v>
      </c>
      <c r="T322" s="61">
        <f>IF(E322="East", IF(C322="Central",('Connecting shares (%)'!$F$3/100*F322+'Connecting shares (%)'!$G$3/100*H322+'Connecting shares (%)'!$H$3/100*J322)/1000000,0),0)</f>
        <v>0</v>
      </c>
      <c r="U322" s="61">
        <f>IF(E322="East", IF(C322="Central",D322*'Connecting shares (%)'!$M$16*(F322+H322+J322)/(F322+H322+J322+L322+N322+P322),0),0)</f>
        <v>0</v>
      </c>
      <c r="V322" s="61">
        <f>IF(E322="East", IF(C322="Decentral",('Connecting shares (%)'!$F$7/100*F322+'Connecting shares (%)'!$G$7/100*H322+'Connecting shares (%)'!$H$7/100*J322)/1000000,0),0)</f>
        <v>0</v>
      </c>
      <c r="W322" s="63">
        <f>IF(E322="East", IF(C322="Decentral",D322*'Connecting shares (%)'!$M$16*(F322+H322+J322)/(F322+H322+J322+L322+N322+P322),0),0)</f>
        <v>0</v>
      </c>
      <c r="X322" s="61">
        <f>IF(E322="East", IF(C322="Central",('Connecting shares (%)'!$F$5/100*L322+'Connecting shares (%)'!$G$5/100*N322+'Connecting shares (%)'!$H$5/100*P322)/1000000,0),0)</f>
        <v>0</v>
      </c>
      <c r="Y322" s="63">
        <f>IF(E322="East", IF(C322="Central",D322*'Connecting shares (%)'!$M$16*(L322+N322+P322)/(F322+H322+J322+L322+N322+P322),0),0)</f>
        <v>0</v>
      </c>
      <c r="Z322" s="1">
        <f>IF(E322="East", IF(C322="Decentral",('Connecting shares (%)'!$F$9/100*L322+'Connecting shares (%)'!$G$9/100*N322+'Connecting shares (%)'!$H$9/100*P322)/1000000,0),0)</f>
        <v>0</v>
      </c>
      <c r="AA322" s="63">
        <f>IF(E322="East", IF(C322="Decentral",D322*'Connecting shares (%)'!$M$16*(L322+N322+P322)/(F322+H322+J322+L322+N322+P322),0),0)</f>
        <v>0</v>
      </c>
      <c r="AB322" s="61">
        <f>IF(E322="West", IF(C322="Central",('Connecting shares (%)'!$F$11/100*F322+'Connecting shares (%)'!$G$11/100*H322+'Connecting shares (%)'!$H$11/100*J322)/1000000,0),0)</f>
        <v>0</v>
      </c>
      <c r="AC322" s="64">
        <f>IF(E322="west", IF(C322="Central",D322*'Connecting shares (%)'!$M$16*(F322+H322+J322)/(F322+H322+J322+L322+N322+P322),0),0)</f>
        <v>0</v>
      </c>
      <c r="AD322" s="61">
        <f>IF(E322="West", IF(C322="Decentral",('Connecting shares (%)'!$F$15/100*F322+'Connecting shares (%)'!$G$15/100*H322+'Connecting shares (%)'!$H$15/100*J322)/1000000,0),0)</f>
        <v>11.391594939999901</v>
      </c>
      <c r="AE322" s="63">
        <f>IF(E322="west", IF(C322="Decentral",D322*'Connecting shares (%)'!$M$16*(F322+H322+J322)/(F322+H322+J322+L322+N322+P322),0),0)</f>
        <v>99.883191602646363</v>
      </c>
      <c r="AF322" s="61">
        <f>IF(E322="West", IF(C322="Central",('Connecting shares (%)'!$F$13/100*L322+'Connecting shares (%)'!$G$13/100*N322+'Connecting shares (%)'!$H$13/100*P322)/1000000,0),0)</f>
        <v>0</v>
      </c>
      <c r="AG322" s="63">
        <f>IF(E322="west", IF(C322="Central",D322*'Connecting shares (%)'!$M$16*(L322+N322+P322)/(F322+H322+J322+L322+N322+P322),0),0)</f>
        <v>0</v>
      </c>
      <c r="AH322" s="1">
        <f>IF(E322="West", IF(C322="Decentral",('Connecting shares (%)'!$F$17/100*L322+'Connecting shares (%)'!$G$17/100*N322+'Connecting shares (%)'!$H$17/100*P322)/1000000,0),0)</f>
        <v>0.57886124999999911</v>
      </c>
      <c r="AI322" s="63">
        <f>IF(E322="west", IF(C322="Decentral",D322*'Connecting shares (%)'!$M$16*(L322+N322+P322)/(F322+H322+J322+L322+N322+P322),0),0)</f>
        <v>5.0755411730868474</v>
      </c>
      <c r="AK322" s="1">
        <f t="shared" ref="AK322:AK385" si="40">T322+X322</f>
        <v>0</v>
      </c>
      <c r="AL322" s="1">
        <f t="shared" ref="AL322:AL385" si="41">U322+Y322</f>
        <v>0</v>
      </c>
      <c r="AM322" s="1">
        <f t="shared" ref="AM322:AM385" si="42">V322+Z322</f>
        <v>0</v>
      </c>
      <c r="AN322" s="1">
        <f t="shared" ref="AN322:AN385" si="43">W322+AA322</f>
        <v>0</v>
      </c>
      <c r="AO322" s="1">
        <f t="shared" ref="AO322:AO385" si="44">AF322+AB322</f>
        <v>0</v>
      </c>
      <c r="AP322" s="1">
        <f t="shared" ref="AP322:AP385" si="45">AG322+AC322</f>
        <v>0</v>
      </c>
      <c r="AQ322" s="1">
        <f t="shared" ref="AQ322:AQ385" si="46">AH322+AD322</f>
        <v>11.970456189999901</v>
      </c>
      <c r="AR322" s="1">
        <f t="shared" ref="AR322:AR385" si="47">AI322+AE322</f>
        <v>104.95873277573321</v>
      </c>
    </row>
    <row r="323" spans="1:44">
      <c r="A323" s="1">
        <v>322</v>
      </c>
      <c r="B323" s="1" t="s">
        <v>673</v>
      </c>
      <c r="C323" s="1" t="s">
        <v>21</v>
      </c>
      <c r="D323" s="1">
        <v>6.7920579595479902</v>
      </c>
      <c r="E323" s="1" t="s">
        <v>24</v>
      </c>
      <c r="F323" s="1">
        <v>43029409.969999798</v>
      </c>
      <c r="G323" s="1">
        <v>2586</v>
      </c>
      <c r="H323" s="1">
        <v>113747.399999999</v>
      </c>
      <c r="I323" s="1">
        <v>2</v>
      </c>
      <c r="J323" s="1">
        <v>0</v>
      </c>
      <c r="K323" s="1">
        <v>0</v>
      </c>
      <c r="L323" s="1">
        <v>9279202.6599999107</v>
      </c>
      <c r="M323" s="1">
        <v>923</v>
      </c>
      <c r="N323" s="1">
        <v>5607592.9099999899</v>
      </c>
      <c r="O323" s="1">
        <v>58</v>
      </c>
      <c r="P323" s="1">
        <v>2637514.4799999902</v>
      </c>
      <c r="Q323" s="1">
        <v>6</v>
      </c>
      <c r="R323" s="1">
        <v>37397.765692904599</v>
      </c>
      <c r="S323" s="1">
        <v>6792057.95954799</v>
      </c>
      <c r="T323" s="61">
        <f>IF(E323="East", IF(C323="Central",('Connecting shares (%)'!$F$3/100*F323+'Connecting shares (%)'!$G$3/100*H323+'Connecting shares (%)'!$H$3/100*J323)/1000000,0),0)</f>
        <v>0</v>
      </c>
      <c r="U323" s="61">
        <f>IF(E323="East", IF(C323="Central",D323*'Connecting shares (%)'!$M$16*(F323+H323+J323)/(F323+H323+J323+L323+N323+P323),0),0)</f>
        <v>0</v>
      </c>
      <c r="V323" s="61">
        <f>IF(E323="East", IF(C323="Decentral",('Connecting shares (%)'!$F$7/100*F323+'Connecting shares (%)'!$G$7/100*H323+'Connecting shares (%)'!$H$7/100*J323)/1000000,0),0)</f>
        <v>43.143157369999798</v>
      </c>
      <c r="W323" s="63">
        <f>IF(E323="East", IF(C323="Decentral",D323*'Connecting shares (%)'!$M$16*(F323+H323+J323)/(F323+H323+J323+L323+N323+P323),0),0)</f>
        <v>96.602293742144226</v>
      </c>
      <c r="X323" s="61">
        <f>IF(E323="East", IF(C323="Central",('Connecting shares (%)'!$F$5/100*L323+'Connecting shares (%)'!$G$5/100*N323+'Connecting shares (%)'!$H$5/100*P323)/1000000,0),0)</f>
        <v>0</v>
      </c>
      <c r="Y323" s="63">
        <f>IF(E323="East", IF(C323="Central",D323*'Connecting shares (%)'!$M$16*(L323+N323+P323)/(F323+H323+J323+L323+N323+P323),0),0)</f>
        <v>0</v>
      </c>
      <c r="Z323" s="1">
        <f>IF(E323="East", IF(C323="Decentral",('Connecting shares (%)'!$F$9/100*L323+'Connecting shares (%)'!$G$9/100*N323+'Connecting shares (%)'!$H$9/100*P323)/1000000,0),0)</f>
        <v>17.52431004999989</v>
      </c>
      <c r="AA323" s="63">
        <f>IF(E323="East", IF(C323="Decentral",D323*'Connecting shares (%)'!$M$16*(L323+N323+P323)/(F323+H323+J323+L323+N323+P323),0),0)</f>
        <v>39.238865448815602</v>
      </c>
      <c r="AB323" s="61">
        <f>IF(E323="West", IF(C323="Central",('Connecting shares (%)'!$F$11/100*F323+'Connecting shares (%)'!$G$11/100*H323+'Connecting shares (%)'!$H$11/100*J323)/1000000,0),0)</f>
        <v>0</v>
      </c>
      <c r="AC323" s="64">
        <f>IF(E323="west", IF(C323="Central",D323*'Connecting shares (%)'!$M$16*(F323+H323+J323)/(F323+H323+J323+L323+N323+P323),0),0)</f>
        <v>0</v>
      </c>
      <c r="AD323" s="61">
        <f>IF(E323="West", IF(C323="Decentral",('Connecting shares (%)'!$F$15/100*F323+'Connecting shares (%)'!$G$15/100*H323+'Connecting shares (%)'!$H$15/100*J323)/1000000,0),0)</f>
        <v>0</v>
      </c>
      <c r="AE323" s="63">
        <f>IF(E323="west", IF(C323="Decentral",D323*'Connecting shares (%)'!$M$16*(F323+H323+J323)/(F323+H323+J323+L323+N323+P323),0),0)</f>
        <v>0</v>
      </c>
      <c r="AF323" s="61">
        <f>IF(E323="West", IF(C323="Central",('Connecting shares (%)'!$F$13/100*L323+'Connecting shares (%)'!$G$13/100*N323+'Connecting shares (%)'!$H$13/100*P323)/1000000,0),0)</f>
        <v>0</v>
      </c>
      <c r="AG323" s="63">
        <f>IF(E323="west", IF(C323="Central",D323*'Connecting shares (%)'!$M$16*(L323+N323+P323)/(F323+H323+J323+L323+N323+P323),0),0)</f>
        <v>0</v>
      </c>
      <c r="AH323" s="1">
        <f>IF(E323="West", IF(C323="Decentral",('Connecting shares (%)'!$F$17/100*L323+'Connecting shares (%)'!$G$17/100*N323+'Connecting shares (%)'!$H$17/100*P323)/1000000,0),0)</f>
        <v>0</v>
      </c>
      <c r="AI323" s="63">
        <f>IF(E323="west", IF(C323="Decentral",D323*'Connecting shares (%)'!$M$16*(L323+N323+P323)/(F323+H323+J323+L323+N323+P323),0),0)</f>
        <v>0</v>
      </c>
      <c r="AK323" s="1">
        <f t="shared" si="40"/>
        <v>0</v>
      </c>
      <c r="AL323" s="1">
        <f t="shared" si="41"/>
        <v>0</v>
      </c>
      <c r="AM323" s="1">
        <f t="shared" si="42"/>
        <v>60.667467419999689</v>
      </c>
      <c r="AN323" s="1">
        <f t="shared" si="43"/>
        <v>135.84115919095984</v>
      </c>
      <c r="AO323" s="1">
        <f t="shared" si="44"/>
        <v>0</v>
      </c>
      <c r="AP323" s="1">
        <f t="shared" si="45"/>
        <v>0</v>
      </c>
      <c r="AQ323" s="1">
        <f t="shared" si="46"/>
        <v>0</v>
      </c>
      <c r="AR323" s="1">
        <f t="shared" si="47"/>
        <v>0</v>
      </c>
    </row>
    <row r="324" spans="1:44">
      <c r="A324" s="1">
        <v>323</v>
      </c>
      <c r="B324" s="1" t="s">
        <v>51</v>
      </c>
      <c r="C324" s="1" t="s">
        <v>21</v>
      </c>
      <c r="D324" s="1">
        <v>1.4802965202002101</v>
      </c>
      <c r="E324" s="1" t="s">
        <v>24</v>
      </c>
      <c r="F324" s="1">
        <v>6330942.6999999899</v>
      </c>
      <c r="G324" s="1">
        <v>439</v>
      </c>
      <c r="H324" s="1">
        <v>0</v>
      </c>
      <c r="I324" s="1">
        <v>0</v>
      </c>
      <c r="J324" s="1">
        <v>0</v>
      </c>
      <c r="K324" s="1">
        <v>0</v>
      </c>
      <c r="L324" s="1">
        <v>239144.64</v>
      </c>
      <c r="M324" s="1">
        <v>49</v>
      </c>
      <c r="N324" s="1">
        <v>208751.179999999</v>
      </c>
      <c r="O324" s="1">
        <v>3</v>
      </c>
      <c r="P324" s="1">
        <v>0</v>
      </c>
      <c r="Q324" s="1">
        <v>0</v>
      </c>
      <c r="R324" s="1">
        <v>20147.423470891601</v>
      </c>
      <c r="S324" s="1">
        <v>1480296.5202002099</v>
      </c>
      <c r="T324" s="61">
        <f>IF(E324="East", IF(C324="Central",('Connecting shares (%)'!$F$3/100*F324+'Connecting shares (%)'!$G$3/100*H324+'Connecting shares (%)'!$H$3/100*J324)/1000000,0),0)</f>
        <v>0</v>
      </c>
      <c r="U324" s="61">
        <f>IF(E324="East", IF(C324="Central",D324*'Connecting shares (%)'!$M$16*(F324+H324+J324)/(F324+H324+J324+L324+N324+P324),0),0)</f>
        <v>0</v>
      </c>
      <c r="V324" s="61">
        <f>IF(E324="East", IF(C324="Decentral",('Connecting shares (%)'!$F$7/100*F324+'Connecting shares (%)'!$G$7/100*H324+'Connecting shares (%)'!$H$7/100*J324)/1000000,0),0)</f>
        <v>6.3309426999999898</v>
      </c>
      <c r="W324" s="63">
        <f>IF(E324="East", IF(C324="Decentral",D324*'Connecting shares (%)'!$M$16*(F324+H324+J324)/(F324+H324+J324+L324+N324+P324),0),0)</f>
        <v>27.64978814806441</v>
      </c>
      <c r="X324" s="61">
        <f>IF(E324="East", IF(C324="Central",('Connecting shares (%)'!$F$5/100*L324+'Connecting shares (%)'!$G$5/100*N324+'Connecting shares (%)'!$H$5/100*P324)/1000000,0),0)</f>
        <v>0</v>
      </c>
      <c r="Y324" s="63">
        <f>IF(E324="East", IF(C324="Central",D324*'Connecting shares (%)'!$M$16*(L324+N324+P324)/(F324+H324+J324+L324+N324+P324),0),0)</f>
        <v>0</v>
      </c>
      <c r="Z324" s="1">
        <f>IF(E324="East", IF(C324="Decentral",('Connecting shares (%)'!$F$9/100*L324+'Connecting shares (%)'!$G$9/100*N324+'Connecting shares (%)'!$H$9/100*P324)/1000000,0),0)</f>
        <v>0.447895819999999</v>
      </c>
      <c r="AA324" s="63">
        <f>IF(E324="East", IF(C324="Decentral",D324*'Connecting shares (%)'!$M$16*(L324+N324+P324)/(F324+H324+J324+L324+N324+P324),0),0)</f>
        <v>1.9561422559397956</v>
      </c>
      <c r="AB324" s="61">
        <f>IF(E324="West", IF(C324="Central",('Connecting shares (%)'!$F$11/100*F324+'Connecting shares (%)'!$G$11/100*H324+'Connecting shares (%)'!$H$11/100*J324)/1000000,0),0)</f>
        <v>0</v>
      </c>
      <c r="AC324" s="64">
        <f>IF(E324="west", IF(C324="Central",D324*'Connecting shares (%)'!$M$16*(F324+H324+J324)/(F324+H324+J324+L324+N324+P324),0),0)</f>
        <v>0</v>
      </c>
      <c r="AD324" s="61">
        <f>IF(E324="West", IF(C324="Decentral",('Connecting shares (%)'!$F$15/100*F324+'Connecting shares (%)'!$G$15/100*H324+'Connecting shares (%)'!$H$15/100*J324)/1000000,0),0)</f>
        <v>0</v>
      </c>
      <c r="AE324" s="63">
        <f>IF(E324="west", IF(C324="Decentral",D324*'Connecting shares (%)'!$M$16*(F324+H324+J324)/(F324+H324+J324+L324+N324+P324),0),0)</f>
        <v>0</v>
      </c>
      <c r="AF324" s="61">
        <f>IF(E324="West", IF(C324="Central",('Connecting shares (%)'!$F$13/100*L324+'Connecting shares (%)'!$G$13/100*N324+'Connecting shares (%)'!$H$13/100*P324)/1000000,0),0)</f>
        <v>0</v>
      </c>
      <c r="AG324" s="63">
        <f>IF(E324="west", IF(C324="Central",D324*'Connecting shares (%)'!$M$16*(L324+N324+P324)/(F324+H324+J324+L324+N324+P324),0),0)</f>
        <v>0</v>
      </c>
      <c r="AH324" s="1">
        <f>IF(E324="West", IF(C324="Decentral",('Connecting shares (%)'!$F$17/100*L324+'Connecting shares (%)'!$G$17/100*N324+'Connecting shares (%)'!$H$17/100*P324)/1000000,0),0)</f>
        <v>0</v>
      </c>
      <c r="AI324" s="63">
        <f>IF(E324="west", IF(C324="Decentral",D324*'Connecting shares (%)'!$M$16*(L324+N324+P324)/(F324+H324+J324+L324+N324+P324),0),0)</f>
        <v>0</v>
      </c>
      <c r="AK324" s="1">
        <f t="shared" si="40"/>
        <v>0</v>
      </c>
      <c r="AL324" s="1">
        <f t="shared" si="41"/>
        <v>0</v>
      </c>
      <c r="AM324" s="1">
        <f t="shared" si="42"/>
        <v>6.7788385199999892</v>
      </c>
      <c r="AN324" s="1">
        <f t="shared" si="43"/>
        <v>29.605930404004205</v>
      </c>
      <c r="AO324" s="1">
        <f t="shared" si="44"/>
        <v>0</v>
      </c>
      <c r="AP324" s="1">
        <f t="shared" si="45"/>
        <v>0</v>
      </c>
      <c r="AQ324" s="1">
        <f t="shared" si="46"/>
        <v>0</v>
      </c>
      <c r="AR324" s="1">
        <f t="shared" si="47"/>
        <v>0</v>
      </c>
    </row>
    <row r="325" spans="1:44">
      <c r="A325" s="1">
        <v>324</v>
      </c>
      <c r="B325" s="1" t="s">
        <v>194</v>
      </c>
      <c r="C325" s="1" t="s">
        <v>21</v>
      </c>
      <c r="D325" s="1">
        <v>8.8241578932651592</v>
      </c>
      <c r="E325" s="1" t="s">
        <v>24</v>
      </c>
      <c r="F325" s="1">
        <v>66755271.979999997</v>
      </c>
      <c r="G325" s="1">
        <v>3753</v>
      </c>
      <c r="H325" s="1">
        <v>52341.25</v>
      </c>
      <c r="I325" s="1">
        <v>1</v>
      </c>
      <c r="J325" s="1">
        <v>356402.64</v>
      </c>
      <c r="K325" s="1">
        <v>1</v>
      </c>
      <c r="L325" s="1">
        <v>6750259.0000000102</v>
      </c>
      <c r="M325" s="1">
        <v>728</v>
      </c>
      <c r="N325" s="1">
        <v>7720772.3999999901</v>
      </c>
      <c r="O325" s="1">
        <v>55</v>
      </c>
      <c r="P325" s="1">
        <v>14676153.8799999</v>
      </c>
      <c r="Q325" s="1">
        <v>25</v>
      </c>
      <c r="R325" s="1">
        <v>43179.167018118802</v>
      </c>
      <c r="S325" s="1">
        <v>8824157.8932651598</v>
      </c>
      <c r="T325" s="61">
        <f>IF(E325="East", IF(C325="Central",('Connecting shares (%)'!$F$3/100*F325+'Connecting shares (%)'!$G$3/100*H325+'Connecting shares (%)'!$H$3/100*J325)/1000000,0),0)</f>
        <v>0</v>
      </c>
      <c r="U325" s="61">
        <f>IF(E325="East", IF(C325="Central",D325*'Connecting shares (%)'!$M$16*(F325+H325+J325)/(F325+H325+J325+L325+N325+P325),0),0)</f>
        <v>0</v>
      </c>
      <c r="V325" s="61">
        <f>IF(E325="East", IF(C325="Decentral",('Connecting shares (%)'!$F$7/100*F325+'Connecting shares (%)'!$G$7/100*H325+'Connecting shares (%)'!$H$7/100*J325)/1000000,0),0)</f>
        <v>67.164015869999986</v>
      </c>
      <c r="W325" s="63">
        <f>IF(E325="East", IF(C325="Decentral",D325*'Connecting shares (%)'!$M$16*(F325+H325+J325)/(F325+H325+J325+L325+N325+P325),0),0)</f>
        <v>123.07309507221268</v>
      </c>
      <c r="X325" s="61">
        <f>IF(E325="East", IF(C325="Central",('Connecting shares (%)'!$F$5/100*L325+'Connecting shares (%)'!$G$5/100*N325+'Connecting shares (%)'!$H$5/100*P325)/1000000,0),0)</f>
        <v>0</v>
      </c>
      <c r="Y325" s="63">
        <f>IF(E325="East", IF(C325="Central",D325*'Connecting shares (%)'!$M$16*(L325+N325+P325)/(F325+H325+J325+L325+N325+P325),0),0)</f>
        <v>0</v>
      </c>
      <c r="Z325" s="1">
        <f>IF(E325="East", IF(C325="Decentral",('Connecting shares (%)'!$F$9/100*L325+'Connecting shares (%)'!$G$9/100*N325+'Connecting shares (%)'!$H$9/100*P325)/1000000,0),0)</f>
        <v>29.147185279999899</v>
      </c>
      <c r="AA325" s="63">
        <f>IF(E325="East", IF(C325="Decentral",D325*'Connecting shares (%)'!$M$16*(L325+N325+P325)/(F325+H325+J325+L325+N325+P325),0),0)</f>
        <v>53.410062793090489</v>
      </c>
      <c r="AB325" s="61">
        <f>IF(E325="West", IF(C325="Central",('Connecting shares (%)'!$F$11/100*F325+'Connecting shares (%)'!$G$11/100*H325+'Connecting shares (%)'!$H$11/100*J325)/1000000,0),0)</f>
        <v>0</v>
      </c>
      <c r="AC325" s="64">
        <f>IF(E325="west", IF(C325="Central",D325*'Connecting shares (%)'!$M$16*(F325+H325+J325)/(F325+H325+J325+L325+N325+P325),0),0)</f>
        <v>0</v>
      </c>
      <c r="AD325" s="61">
        <f>IF(E325="West", IF(C325="Decentral",('Connecting shares (%)'!$F$15/100*F325+'Connecting shares (%)'!$G$15/100*H325+'Connecting shares (%)'!$H$15/100*J325)/1000000,0),0)</f>
        <v>0</v>
      </c>
      <c r="AE325" s="63">
        <f>IF(E325="west", IF(C325="Decentral",D325*'Connecting shares (%)'!$M$16*(F325+H325+J325)/(F325+H325+J325+L325+N325+P325),0),0)</f>
        <v>0</v>
      </c>
      <c r="AF325" s="61">
        <f>IF(E325="West", IF(C325="Central",('Connecting shares (%)'!$F$13/100*L325+'Connecting shares (%)'!$G$13/100*N325+'Connecting shares (%)'!$H$13/100*P325)/1000000,0),0)</f>
        <v>0</v>
      </c>
      <c r="AG325" s="63">
        <f>IF(E325="west", IF(C325="Central",D325*'Connecting shares (%)'!$M$16*(L325+N325+P325)/(F325+H325+J325+L325+N325+P325),0),0)</f>
        <v>0</v>
      </c>
      <c r="AH325" s="1">
        <f>IF(E325="West", IF(C325="Decentral",('Connecting shares (%)'!$F$17/100*L325+'Connecting shares (%)'!$G$17/100*N325+'Connecting shares (%)'!$H$17/100*P325)/1000000,0),0)</f>
        <v>0</v>
      </c>
      <c r="AI325" s="63">
        <f>IF(E325="west", IF(C325="Decentral",D325*'Connecting shares (%)'!$M$16*(L325+N325+P325)/(F325+H325+J325+L325+N325+P325),0),0)</f>
        <v>0</v>
      </c>
      <c r="AK325" s="1">
        <f t="shared" si="40"/>
        <v>0</v>
      </c>
      <c r="AL325" s="1">
        <f t="shared" si="41"/>
        <v>0</v>
      </c>
      <c r="AM325" s="1">
        <f t="shared" si="42"/>
        <v>96.311201149999889</v>
      </c>
      <c r="AN325" s="1">
        <f t="shared" si="43"/>
        <v>176.48315786530316</v>
      </c>
      <c r="AO325" s="1">
        <f t="shared" si="44"/>
        <v>0</v>
      </c>
      <c r="AP325" s="1">
        <f t="shared" si="45"/>
        <v>0</v>
      </c>
      <c r="AQ325" s="1">
        <f t="shared" si="46"/>
        <v>0</v>
      </c>
      <c r="AR325" s="1">
        <f t="shared" si="47"/>
        <v>0</v>
      </c>
    </row>
    <row r="326" spans="1:44">
      <c r="A326" s="1">
        <v>325</v>
      </c>
      <c r="B326" s="1" t="s">
        <v>385</v>
      </c>
      <c r="C326" s="1" t="s">
        <v>21</v>
      </c>
      <c r="D326" s="1">
        <v>8.6566479449810796</v>
      </c>
      <c r="E326" s="1" t="s">
        <v>23</v>
      </c>
      <c r="F326" s="1">
        <v>19800719</v>
      </c>
      <c r="G326" s="1">
        <v>1209</v>
      </c>
      <c r="H326" s="1">
        <v>63520.949999999903</v>
      </c>
      <c r="I326" s="1">
        <v>1</v>
      </c>
      <c r="J326" s="1">
        <v>0</v>
      </c>
      <c r="K326" s="1">
        <v>0</v>
      </c>
      <c r="L326" s="1">
        <v>1861606.6899999899</v>
      </c>
      <c r="M326" s="1">
        <v>145</v>
      </c>
      <c r="N326" s="1">
        <v>828997.69999999902</v>
      </c>
      <c r="O326" s="1">
        <v>10</v>
      </c>
      <c r="P326" s="1">
        <v>662849.43999999901</v>
      </c>
      <c r="Q326" s="1">
        <v>2</v>
      </c>
      <c r="R326" s="1">
        <v>112226.510120158</v>
      </c>
      <c r="S326" s="1">
        <v>8656647.9449810795</v>
      </c>
      <c r="T326" s="61">
        <f>IF(E326="East", IF(C326="Central",('Connecting shares (%)'!$F$3/100*F326+'Connecting shares (%)'!$G$3/100*H326+'Connecting shares (%)'!$H$3/100*J326)/1000000,0),0)</f>
        <v>0</v>
      </c>
      <c r="U326" s="61">
        <f>IF(E326="East", IF(C326="Central",D326*'Connecting shares (%)'!$M$16*(F326+H326+J326)/(F326+H326+J326+L326+N326+P326),0),0)</f>
        <v>0</v>
      </c>
      <c r="V326" s="61">
        <f>IF(E326="East", IF(C326="Decentral",('Connecting shares (%)'!$F$7/100*F326+'Connecting shares (%)'!$G$7/100*H326+'Connecting shares (%)'!$H$7/100*J326)/1000000,0),0)</f>
        <v>0</v>
      </c>
      <c r="W326" s="63">
        <f>IF(E326="East", IF(C326="Decentral",D326*'Connecting shares (%)'!$M$16*(F326+H326+J326)/(F326+H326+J326+L326+N326+P326),0),0)</f>
        <v>0</v>
      </c>
      <c r="X326" s="61">
        <f>IF(E326="East", IF(C326="Central",('Connecting shares (%)'!$F$5/100*L326+'Connecting shares (%)'!$G$5/100*N326+'Connecting shares (%)'!$H$5/100*P326)/1000000,0),0)</f>
        <v>0</v>
      </c>
      <c r="Y326" s="63">
        <f>IF(E326="East", IF(C326="Central",D326*'Connecting shares (%)'!$M$16*(L326+N326+P326)/(F326+H326+J326+L326+N326+P326),0),0)</f>
        <v>0</v>
      </c>
      <c r="Z326" s="1">
        <f>IF(E326="East", IF(C326="Decentral",('Connecting shares (%)'!$F$9/100*L326+'Connecting shares (%)'!$G$9/100*N326+'Connecting shares (%)'!$H$9/100*P326)/1000000,0),0)</f>
        <v>0</v>
      </c>
      <c r="AA326" s="63">
        <f>IF(E326="East", IF(C326="Decentral",D326*'Connecting shares (%)'!$M$16*(L326+N326+P326)/(F326+H326+J326+L326+N326+P326),0),0)</f>
        <v>0</v>
      </c>
      <c r="AB326" s="61">
        <f>IF(E326="West", IF(C326="Central",('Connecting shares (%)'!$F$11/100*F326+'Connecting shares (%)'!$G$11/100*H326+'Connecting shares (%)'!$H$11/100*J326)/1000000,0),0)</f>
        <v>0</v>
      </c>
      <c r="AC326" s="64">
        <f>IF(E326="west", IF(C326="Central",D326*'Connecting shares (%)'!$M$16*(F326+H326+J326)/(F326+H326+J326+L326+N326+P326),0),0)</f>
        <v>0</v>
      </c>
      <c r="AD326" s="61">
        <f>IF(E326="West", IF(C326="Decentral",('Connecting shares (%)'!$F$15/100*F326+'Connecting shares (%)'!$G$15/100*H326+'Connecting shares (%)'!$H$15/100*J326)/1000000,0),0)</f>
        <v>19.864239949999998</v>
      </c>
      <c r="AE326" s="63">
        <f>IF(E326="west", IF(C326="Decentral",D326*'Connecting shares (%)'!$M$16*(F326+H326+J326)/(F326+H326+J326+L326+N326+P326),0),0)</f>
        <v>148.12645353252537</v>
      </c>
      <c r="AF326" s="61">
        <f>IF(E326="West", IF(C326="Central",('Connecting shares (%)'!$F$13/100*L326+'Connecting shares (%)'!$G$13/100*N326+'Connecting shares (%)'!$H$13/100*P326)/1000000,0),0)</f>
        <v>0</v>
      </c>
      <c r="AG326" s="63">
        <f>IF(E326="west", IF(C326="Central",D326*'Connecting shares (%)'!$M$16*(L326+N326+P326)/(F326+H326+J326+L326+N326+P326),0),0)</f>
        <v>0</v>
      </c>
      <c r="AH326" s="1">
        <f>IF(E326="West", IF(C326="Decentral",('Connecting shares (%)'!$F$17/100*L326+'Connecting shares (%)'!$G$17/100*N326+'Connecting shares (%)'!$H$17/100*P326)/1000000,0),0)</f>
        <v>3.3534538299999879</v>
      </c>
      <c r="AI326" s="63">
        <f>IF(E326="west", IF(C326="Decentral",D326*'Connecting shares (%)'!$M$16*(L326+N326+P326)/(F326+H326+J326+L326+N326+P326),0),0)</f>
        <v>25.006505367096239</v>
      </c>
      <c r="AK326" s="1">
        <f t="shared" si="40"/>
        <v>0</v>
      </c>
      <c r="AL326" s="1">
        <f t="shared" si="41"/>
        <v>0</v>
      </c>
      <c r="AM326" s="1">
        <f t="shared" si="42"/>
        <v>0</v>
      </c>
      <c r="AN326" s="1">
        <f t="shared" si="43"/>
        <v>0</v>
      </c>
      <c r="AO326" s="1">
        <f t="shared" si="44"/>
        <v>0</v>
      </c>
      <c r="AP326" s="1">
        <f t="shared" si="45"/>
        <v>0</v>
      </c>
      <c r="AQ326" s="1">
        <f t="shared" si="46"/>
        <v>23.217693779999987</v>
      </c>
      <c r="AR326" s="1">
        <f t="shared" si="47"/>
        <v>173.1329588996216</v>
      </c>
    </row>
    <row r="327" spans="1:44">
      <c r="A327" s="1">
        <v>326</v>
      </c>
      <c r="B327" s="1" t="s">
        <v>431</v>
      </c>
      <c r="C327" s="1" t="s">
        <v>21</v>
      </c>
      <c r="D327" s="1">
        <v>3.86605297205007</v>
      </c>
      <c r="E327" s="1" t="s">
        <v>23</v>
      </c>
      <c r="F327" s="1">
        <v>17815301.239999902</v>
      </c>
      <c r="G327" s="1">
        <v>1215</v>
      </c>
      <c r="H327" s="1">
        <v>60209.43</v>
      </c>
      <c r="I327" s="1">
        <v>1</v>
      </c>
      <c r="J327" s="1">
        <v>0</v>
      </c>
      <c r="K327" s="1">
        <v>0</v>
      </c>
      <c r="L327" s="1">
        <v>2231763.2000000002</v>
      </c>
      <c r="M327" s="1">
        <v>303</v>
      </c>
      <c r="N327" s="1">
        <v>2589252.04</v>
      </c>
      <c r="O327" s="1">
        <v>23</v>
      </c>
      <c r="P327" s="1">
        <v>866700.21999999904</v>
      </c>
      <c r="Q327" s="1">
        <v>2</v>
      </c>
      <c r="R327" s="1">
        <v>29809.7920841821</v>
      </c>
      <c r="S327" s="1">
        <v>3866052.9720500698</v>
      </c>
      <c r="T327" s="61">
        <f>IF(E327="East", IF(C327="Central",('Connecting shares (%)'!$F$3/100*F327+'Connecting shares (%)'!$G$3/100*H327+'Connecting shares (%)'!$H$3/100*J327)/1000000,0),0)</f>
        <v>0</v>
      </c>
      <c r="U327" s="61">
        <f>IF(E327="East", IF(C327="Central",D327*'Connecting shares (%)'!$M$16*(F327+H327+J327)/(F327+H327+J327+L327+N327+P327),0),0)</f>
        <v>0</v>
      </c>
      <c r="V327" s="61">
        <f>IF(E327="East", IF(C327="Decentral",('Connecting shares (%)'!$F$7/100*F327+'Connecting shares (%)'!$G$7/100*H327+'Connecting shares (%)'!$H$7/100*J327)/1000000,0),0)</f>
        <v>0</v>
      </c>
      <c r="W327" s="63">
        <f>IF(E327="East", IF(C327="Decentral",D327*'Connecting shares (%)'!$M$16*(F327+H327+J327)/(F327+H327+J327+L327+N327+P327),0),0)</f>
        <v>0</v>
      </c>
      <c r="X327" s="61">
        <f>IF(E327="East", IF(C327="Central",('Connecting shares (%)'!$F$5/100*L327+'Connecting shares (%)'!$G$5/100*N327+'Connecting shares (%)'!$H$5/100*P327)/1000000,0),0)</f>
        <v>0</v>
      </c>
      <c r="Y327" s="63">
        <f>IF(E327="East", IF(C327="Central",D327*'Connecting shares (%)'!$M$16*(L327+N327+P327)/(F327+H327+J327+L327+N327+P327),0),0)</f>
        <v>0</v>
      </c>
      <c r="Z327" s="1">
        <f>IF(E327="East", IF(C327="Decentral",('Connecting shares (%)'!$F$9/100*L327+'Connecting shares (%)'!$G$9/100*N327+'Connecting shares (%)'!$H$9/100*P327)/1000000,0),0)</f>
        <v>0</v>
      </c>
      <c r="AA327" s="63">
        <f>IF(E327="East", IF(C327="Decentral",D327*'Connecting shares (%)'!$M$16*(L327+N327+P327)/(F327+H327+J327+L327+N327+P327),0),0)</f>
        <v>0</v>
      </c>
      <c r="AB327" s="61">
        <f>IF(E327="West", IF(C327="Central",('Connecting shares (%)'!$F$11/100*F327+'Connecting shares (%)'!$G$11/100*H327+'Connecting shares (%)'!$H$11/100*J327)/1000000,0),0)</f>
        <v>0</v>
      </c>
      <c r="AC327" s="64">
        <f>IF(E327="west", IF(C327="Central",D327*'Connecting shares (%)'!$M$16*(F327+H327+J327)/(F327+H327+J327+L327+N327+P327),0),0)</f>
        <v>0</v>
      </c>
      <c r="AD327" s="61">
        <f>IF(E327="West", IF(C327="Decentral",('Connecting shares (%)'!$F$15/100*F327+'Connecting shares (%)'!$G$15/100*H327+'Connecting shares (%)'!$H$15/100*J327)/1000000,0),0)</f>
        <v>17.875510669999901</v>
      </c>
      <c r="AE327" s="63">
        <f>IF(E327="west", IF(C327="Decentral",D327*'Connecting shares (%)'!$M$16*(F327+H327+J327)/(F327+H327+J327+L327+N327+P327),0),0)</f>
        <v>58.657223566411659</v>
      </c>
      <c r="AF327" s="61">
        <f>IF(E327="West", IF(C327="Central",('Connecting shares (%)'!$F$13/100*L327+'Connecting shares (%)'!$G$13/100*N327+'Connecting shares (%)'!$H$13/100*P327)/1000000,0),0)</f>
        <v>0</v>
      </c>
      <c r="AG327" s="63">
        <f>IF(E327="west", IF(C327="Central",D327*'Connecting shares (%)'!$M$16*(L327+N327+P327)/(F327+H327+J327+L327+N327+P327),0),0)</f>
        <v>0</v>
      </c>
      <c r="AH327" s="1">
        <f>IF(E327="West", IF(C327="Decentral",('Connecting shares (%)'!$F$17/100*L327+'Connecting shares (%)'!$G$17/100*N327+'Connecting shares (%)'!$H$17/100*P327)/1000000,0),0)</f>
        <v>5.6877154599999988</v>
      </c>
      <c r="AI327" s="63">
        <f>IF(E327="west", IF(C327="Decentral",D327*'Connecting shares (%)'!$M$16*(L327+N327+P327)/(F327+H327+J327+L327+N327+P327),0),0)</f>
        <v>18.66383587458974</v>
      </c>
      <c r="AK327" s="1">
        <f t="shared" si="40"/>
        <v>0</v>
      </c>
      <c r="AL327" s="1">
        <f t="shared" si="41"/>
        <v>0</v>
      </c>
      <c r="AM327" s="1">
        <f t="shared" si="42"/>
        <v>0</v>
      </c>
      <c r="AN327" s="1">
        <f t="shared" si="43"/>
        <v>0</v>
      </c>
      <c r="AO327" s="1">
        <f t="shared" si="44"/>
        <v>0</v>
      </c>
      <c r="AP327" s="1">
        <f t="shared" si="45"/>
        <v>0</v>
      </c>
      <c r="AQ327" s="1">
        <f t="shared" si="46"/>
        <v>23.563226129999901</v>
      </c>
      <c r="AR327" s="1">
        <f t="shared" si="47"/>
        <v>77.321059441001395</v>
      </c>
    </row>
    <row r="328" spans="1:44">
      <c r="A328" s="1">
        <v>327</v>
      </c>
      <c r="B328" s="1" t="s">
        <v>498</v>
      </c>
      <c r="C328" s="1" t="s">
        <v>21</v>
      </c>
      <c r="D328" s="1">
        <v>3.2848620158819402</v>
      </c>
      <c r="E328" s="1" t="s">
        <v>23</v>
      </c>
      <c r="F328" s="1">
        <v>11987661.2299999</v>
      </c>
      <c r="G328" s="1">
        <v>717</v>
      </c>
      <c r="H328" s="1">
        <v>0</v>
      </c>
      <c r="I328" s="1">
        <v>0</v>
      </c>
      <c r="J328" s="1">
        <v>0</v>
      </c>
      <c r="K328" s="1">
        <v>0</v>
      </c>
      <c r="L328" s="1">
        <v>970606.56999999902</v>
      </c>
      <c r="M328" s="1">
        <v>104</v>
      </c>
      <c r="N328" s="1">
        <v>1456378.6</v>
      </c>
      <c r="O328" s="1">
        <v>11</v>
      </c>
      <c r="P328" s="1">
        <v>0</v>
      </c>
      <c r="Q328" s="1">
        <v>0</v>
      </c>
      <c r="R328" s="1">
        <v>41374.608247463402</v>
      </c>
      <c r="S328" s="1">
        <v>3284862.01588193</v>
      </c>
      <c r="T328" s="61">
        <f>IF(E328="East", IF(C328="Central",('Connecting shares (%)'!$F$3/100*F328+'Connecting shares (%)'!$G$3/100*H328+'Connecting shares (%)'!$H$3/100*J328)/1000000,0),0)</f>
        <v>0</v>
      </c>
      <c r="U328" s="61">
        <f>IF(E328="East", IF(C328="Central",D328*'Connecting shares (%)'!$M$16*(F328+H328+J328)/(F328+H328+J328+L328+N328+P328),0),0)</f>
        <v>0</v>
      </c>
      <c r="V328" s="61">
        <f>IF(E328="East", IF(C328="Decentral",('Connecting shares (%)'!$F$7/100*F328+'Connecting shares (%)'!$G$7/100*H328+'Connecting shares (%)'!$H$7/100*J328)/1000000,0),0)</f>
        <v>0</v>
      </c>
      <c r="W328" s="63">
        <f>IF(E328="East", IF(C328="Decentral",D328*'Connecting shares (%)'!$M$16*(F328+H328+J328)/(F328+H328+J328+L328+N328+P328),0),0)</f>
        <v>0</v>
      </c>
      <c r="X328" s="61">
        <f>IF(E328="East", IF(C328="Central",('Connecting shares (%)'!$F$5/100*L328+'Connecting shares (%)'!$G$5/100*N328+'Connecting shares (%)'!$H$5/100*P328)/1000000,0),0)</f>
        <v>0</v>
      </c>
      <c r="Y328" s="63">
        <f>IF(E328="East", IF(C328="Central",D328*'Connecting shares (%)'!$M$16*(L328+N328+P328)/(F328+H328+J328+L328+N328+P328),0),0)</f>
        <v>0</v>
      </c>
      <c r="Z328" s="1">
        <f>IF(E328="East", IF(C328="Decentral",('Connecting shares (%)'!$F$9/100*L328+'Connecting shares (%)'!$G$9/100*N328+'Connecting shares (%)'!$H$9/100*P328)/1000000,0),0)</f>
        <v>0</v>
      </c>
      <c r="AA328" s="63">
        <f>IF(E328="East", IF(C328="Decentral",D328*'Connecting shares (%)'!$M$16*(L328+N328+P328)/(F328+H328+J328+L328+N328+P328),0),0)</f>
        <v>0</v>
      </c>
      <c r="AB328" s="61">
        <f>IF(E328="West", IF(C328="Central",('Connecting shares (%)'!$F$11/100*F328+'Connecting shares (%)'!$G$11/100*H328+'Connecting shares (%)'!$H$11/100*J328)/1000000,0),0)</f>
        <v>0</v>
      </c>
      <c r="AC328" s="64">
        <f>IF(E328="west", IF(C328="Central",D328*'Connecting shares (%)'!$M$16*(F328+H328+J328)/(F328+H328+J328+L328+N328+P328),0),0)</f>
        <v>0</v>
      </c>
      <c r="AD328" s="61">
        <f>IF(E328="West", IF(C328="Decentral",('Connecting shares (%)'!$F$15/100*F328+'Connecting shares (%)'!$G$15/100*H328+'Connecting shares (%)'!$H$15/100*J328)/1000000,0),0)</f>
        <v>11.987661229999899</v>
      </c>
      <c r="AE328" s="63">
        <f>IF(E328="west", IF(C328="Decentral",D328*'Connecting shares (%)'!$M$16*(F328+H328+J328)/(F328+H328+J328+L328+N328+P328),0),0)</f>
        <v>54.63583627509243</v>
      </c>
      <c r="AF328" s="61">
        <f>IF(E328="West", IF(C328="Central",('Connecting shares (%)'!$F$13/100*L328+'Connecting shares (%)'!$G$13/100*N328+'Connecting shares (%)'!$H$13/100*P328)/1000000,0),0)</f>
        <v>0</v>
      </c>
      <c r="AG328" s="63">
        <f>IF(E328="west", IF(C328="Central",D328*'Connecting shares (%)'!$M$16*(L328+N328+P328)/(F328+H328+J328+L328+N328+P328),0),0)</f>
        <v>0</v>
      </c>
      <c r="AH328" s="1">
        <f>IF(E328="West", IF(C328="Decentral",('Connecting shares (%)'!$F$17/100*L328+'Connecting shares (%)'!$G$17/100*N328+'Connecting shares (%)'!$H$17/100*P328)/1000000,0),0)</f>
        <v>2.4269851699999991</v>
      </c>
      <c r="AI328" s="63">
        <f>IF(E328="west", IF(C328="Decentral",D328*'Connecting shares (%)'!$M$16*(L328+N328+P328)/(F328+H328+J328+L328+N328+P328),0),0)</f>
        <v>11.061404042546373</v>
      </c>
      <c r="AK328" s="1">
        <f t="shared" si="40"/>
        <v>0</v>
      </c>
      <c r="AL328" s="1">
        <f t="shared" si="41"/>
        <v>0</v>
      </c>
      <c r="AM328" s="1">
        <f t="shared" si="42"/>
        <v>0</v>
      </c>
      <c r="AN328" s="1">
        <f t="shared" si="43"/>
        <v>0</v>
      </c>
      <c r="AO328" s="1">
        <f t="shared" si="44"/>
        <v>0</v>
      </c>
      <c r="AP328" s="1">
        <f t="shared" si="45"/>
        <v>0</v>
      </c>
      <c r="AQ328" s="1">
        <f t="shared" si="46"/>
        <v>14.414646399999899</v>
      </c>
      <c r="AR328" s="1">
        <f t="shared" si="47"/>
        <v>65.697240317638801</v>
      </c>
    </row>
    <row r="329" spans="1:44">
      <c r="A329" s="1">
        <v>328</v>
      </c>
      <c r="B329" s="1" t="s">
        <v>877</v>
      </c>
      <c r="C329" s="1" t="s">
        <v>22</v>
      </c>
      <c r="D329" s="1">
        <v>1.01107697248155</v>
      </c>
      <c r="E329" s="1" t="s">
        <v>23</v>
      </c>
      <c r="F329" s="1">
        <v>283847.39999999898</v>
      </c>
      <c r="G329" s="1">
        <v>20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22536.354629486701</v>
      </c>
      <c r="S329" s="1">
        <v>1011076.97248155</v>
      </c>
      <c r="T329" s="61">
        <f>IF(E329="East", IF(C329="Central",('Connecting shares (%)'!$F$3/100*F329+'Connecting shares (%)'!$G$3/100*H329+'Connecting shares (%)'!$H$3/100*J329)/1000000,0),0)</f>
        <v>0</v>
      </c>
      <c r="U329" s="61">
        <f>IF(E329="East", IF(C329="Central",D329*'Connecting shares (%)'!$M$16*(F329+H329+J329)/(F329+H329+J329+L329+N329+P329),0),0)</f>
        <v>0</v>
      </c>
      <c r="V329" s="61">
        <f>IF(E329="East", IF(C329="Decentral",('Connecting shares (%)'!$F$7/100*F329+'Connecting shares (%)'!$G$7/100*H329+'Connecting shares (%)'!$H$7/100*J329)/1000000,0),0)</f>
        <v>0</v>
      </c>
      <c r="W329" s="63">
        <f>IF(E329="East", IF(C329="Decentral",D329*'Connecting shares (%)'!$M$16*(F329+H329+J329)/(F329+H329+J329+L329+N329+P329),0),0)</f>
        <v>0</v>
      </c>
      <c r="X329" s="61">
        <f>IF(E329="East", IF(C329="Central",('Connecting shares (%)'!$F$5/100*L329+'Connecting shares (%)'!$G$5/100*N329+'Connecting shares (%)'!$H$5/100*P329)/1000000,0),0)</f>
        <v>0</v>
      </c>
      <c r="Y329" s="63">
        <f>IF(E329="East", IF(C329="Central",D329*'Connecting shares (%)'!$M$16*(L329+N329+P329)/(F329+H329+J329+L329+N329+P329),0),0)</f>
        <v>0</v>
      </c>
      <c r="Z329" s="1">
        <f>IF(E329="East", IF(C329="Decentral",('Connecting shares (%)'!$F$9/100*L329+'Connecting shares (%)'!$G$9/100*N329+'Connecting shares (%)'!$H$9/100*P329)/1000000,0),0)</f>
        <v>0</v>
      </c>
      <c r="AA329" s="63">
        <f>IF(E329="East", IF(C329="Decentral",D329*'Connecting shares (%)'!$M$16*(L329+N329+P329)/(F329+H329+J329+L329+N329+P329),0),0)</f>
        <v>0</v>
      </c>
      <c r="AB329" s="61">
        <f>IF(E329="West", IF(C329="Central",('Connecting shares (%)'!$F$11/100*F329+'Connecting shares (%)'!$G$11/100*H329+'Connecting shares (%)'!$H$11/100*J329)/1000000,0),0)</f>
        <v>0.28384739999999897</v>
      </c>
      <c r="AC329" s="64">
        <f>IF(E329="west", IF(C329="Central",D329*'Connecting shares (%)'!$M$16*(F329+H329+J329)/(F329+H329+J329+L329+N329+P329),0),0)</f>
        <v>20.221539449631003</v>
      </c>
      <c r="AD329" s="61">
        <f>IF(E329="West", IF(C329="Decentral",('Connecting shares (%)'!$F$15/100*F329+'Connecting shares (%)'!$G$15/100*H329+'Connecting shares (%)'!$H$15/100*J329)/1000000,0),0)</f>
        <v>0</v>
      </c>
      <c r="AE329" s="63">
        <f>IF(E329="west", IF(C329="Decentral",D329*'Connecting shares (%)'!$M$16*(F329+H329+J329)/(F329+H329+J329+L329+N329+P329),0),0)</f>
        <v>0</v>
      </c>
      <c r="AF329" s="61">
        <f>IF(E329="West", IF(C329="Central",('Connecting shares (%)'!$F$13/100*L329+'Connecting shares (%)'!$G$13/100*N329+'Connecting shares (%)'!$H$13/100*P329)/1000000,0),0)</f>
        <v>0</v>
      </c>
      <c r="AG329" s="63">
        <f>IF(E329="west", IF(C329="Central",D329*'Connecting shares (%)'!$M$16*(L329+N329+P329)/(F329+H329+J329+L329+N329+P329),0),0)</f>
        <v>0</v>
      </c>
      <c r="AH329" s="1">
        <f>IF(E329="West", IF(C329="Decentral",('Connecting shares (%)'!$F$17/100*L329+'Connecting shares (%)'!$G$17/100*N329+'Connecting shares (%)'!$H$17/100*P329)/1000000,0),0)</f>
        <v>0</v>
      </c>
      <c r="AI329" s="63">
        <f>IF(E329="west", IF(C329="Decentral",D329*'Connecting shares (%)'!$M$16*(L329+N329+P329)/(F329+H329+J329+L329+N329+P329),0),0)</f>
        <v>0</v>
      </c>
      <c r="AK329" s="1">
        <f t="shared" si="40"/>
        <v>0</v>
      </c>
      <c r="AL329" s="1">
        <f t="shared" si="41"/>
        <v>0</v>
      </c>
      <c r="AM329" s="1">
        <f t="shared" si="42"/>
        <v>0</v>
      </c>
      <c r="AN329" s="1">
        <f t="shared" si="43"/>
        <v>0</v>
      </c>
      <c r="AO329" s="1">
        <f t="shared" si="44"/>
        <v>0.28384739999999897</v>
      </c>
      <c r="AP329" s="1">
        <f t="shared" si="45"/>
        <v>20.221539449631003</v>
      </c>
      <c r="AQ329" s="1">
        <f t="shared" si="46"/>
        <v>0</v>
      </c>
      <c r="AR329" s="1">
        <f t="shared" si="47"/>
        <v>0</v>
      </c>
    </row>
    <row r="330" spans="1:44">
      <c r="A330" s="1">
        <v>329</v>
      </c>
      <c r="B330" s="1" t="s">
        <v>256</v>
      </c>
      <c r="C330" s="1" t="s">
        <v>22</v>
      </c>
      <c r="D330" s="1">
        <v>0.67124900120789299</v>
      </c>
      <c r="E330" s="1" t="s">
        <v>23</v>
      </c>
      <c r="F330" s="1">
        <v>122554.45</v>
      </c>
      <c r="G330" s="1">
        <v>6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17167.853110447599</v>
      </c>
      <c r="S330" s="1">
        <v>671249.00120789302</v>
      </c>
      <c r="T330" s="61">
        <f>IF(E330="East", IF(C330="Central",('Connecting shares (%)'!$F$3/100*F330+'Connecting shares (%)'!$G$3/100*H330+'Connecting shares (%)'!$H$3/100*J330)/1000000,0),0)</f>
        <v>0</v>
      </c>
      <c r="U330" s="61">
        <f>IF(E330="East", IF(C330="Central",D330*'Connecting shares (%)'!$M$16*(F330+H330+J330)/(F330+H330+J330+L330+N330+P330),0),0)</f>
        <v>0</v>
      </c>
      <c r="V330" s="61">
        <f>IF(E330="East", IF(C330="Decentral",('Connecting shares (%)'!$F$7/100*F330+'Connecting shares (%)'!$G$7/100*H330+'Connecting shares (%)'!$H$7/100*J330)/1000000,0),0)</f>
        <v>0</v>
      </c>
      <c r="W330" s="63">
        <f>IF(E330="East", IF(C330="Decentral",D330*'Connecting shares (%)'!$M$16*(F330+H330+J330)/(F330+H330+J330+L330+N330+P330),0),0)</f>
        <v>0</v>
      </c>
      <c r="X330" s="61">
        <f>IF(E330="East", IF(C330="Central",('Connecting shares (%)'!$F$5/100*L330+'Connecting shares (%)'!$G$5/100*N330+'Connecting shares (%)'!$H$5/100*P330)/1000000,0),0)</f>
        <v>0</v>
      </c>
      <c r="Y330" s="63">
        <f>IF(E330="East", IF(C330="Central",D330*'Connecting shares (%)'!$M$16*(L330+N330+P330)/(F330+H330+J330+L330+N330+P330),0),0)</f>
        <v>0</v>
      </c>
      <c r="Z330" s="1">
        <f>IF(E330="East", IF(C330="Decentral",('Connecting shares (%)'!$F$9/100*L330+'Connecting shares (%)'!$G$9/100*N330+'Connecting shares (%)'!$H$9/100*P330)/1000000,0),0)</f>
        <v>0</v>
      </c>
      <c r="AA330" s="63">
        <f>IF(E330="East", IF(C330="Decentral",D330*'Connecting shares (%)'!$M$16*(L330+N330+P330)/(F330+H330+J330+L330+N330+P330),0),0)</f>
        <v>0</v>
      </c>
      <c r="AB330" s="61">
        <f>IF(E330="West", IF(C330="Central",('Connecting shares (%)'!$F$11/100*F330+'Connecting shares (%)'!$G$11/100*H330+'Connecting shares (%)'!$H$11/100*J330)/1000000,0),0)</f>
        <v>0.12255445</v>
      </c>
      <c r="AC330" s="64">
        <f>IF(E330="west", IF(C330="Central",D330*'Connecting shares (%)'!$M$16*(F330+H330+J330)/(F330+H330+J330+L330+N330+P330),0),0)</f>
        <v>13.424980024157859</v>
      </c>
      <c r="AD330" s="61">
        <f>IF(E330="West", IF(C330="Decentral",('Connecting shares (%)'!$F$15/100*F330+'Connecting shares (%)'!$G$15/100*H330+'Connecting shares (%)'!$H$15/100*J330)/1000000,0),0)</f>
        <v>0</v>
      </c>
      <c r="AE330" s="63">
        <f>IF(E330="west", IF(C330="Decentral",D330*'Connecting shares (%)'!$M$16*(F330+H330+J330)/(F330+H330+J330+L330+N330+P330),0),0)</f>
        <v>0</v>
      </c>
      <c r="AF330" s="61">
        <f>IF(E330="West", IF(C330="Central",('Connecting shares (%)'!$F$13/100*L330+'Connecting shares (%)'!$G$13/100*N330+'Connecting shares (%)'!$H$13/100*P330)/1000000,0),0)</f>
        <v>0</v>
      </c>
      <c r="AG330" s="63">
        <f>IF(E330="west", IF(C330="Central",D330*'Connecting shares (%)'!$M$16*(L330+N330+P330)/(F330+H330+J330+L330+N330+P330),0),0)</f>
        <v>0</v>
      </c>
      <c r="AH330" s="1">
        <f>IF(E330="West", IF(C330="Decentral",('Connecting shares (%)'!$F$17/100*L330+'Connecting shares (%)'!$G$17/100*N330+'Connecting shares (%)'!$H$17/100*P330)/1000000,0),0)</f>
        <v>0</v>
      </c>
      <c r="AI330" s="63">
        <f>IF(E330="west", IF(C330="Decentral",D330*'Connecting shares (%)'!$M$16*(L330+N330+P330)/(F330+H330+J330+L330+N330+P330),0),0)</f>
        <v>0</v>
      </c>
      <c r="AK330" s="1">
        <f t="shared" si="40"/>
        <v>0</v>
      </c>
      <c r="AL330" s="1">
        <f t="shared" si="41"/>
        <v>0</v>
      </c>
      <c r="AM330" s="1">
        <f t="shared" si="42"/>
        <v>0</v>
      </c>
      <c r="AN330" s="1">
        <f t="shared" si="43"/>
        <v>0</v>
      </c>
      <c r="AO330" s="1">
        <f t="shared" si="44"/>
        <v>0.12255445</v>
      </c>
      <c r="AP330" s="1">
        <f t="shared" si="45"/>
        <v>13.424980024157859</v>
      </c>
      <c r="AQ330" s="1">
        <f t="shared" si="46"/>
        <v>0</v>
      </c>
      <c r="AR330" s="1">
        <f t="shared" si="47"/>
        <v>0</v>
      </c>
    </row>
    <row r="331" spans="1:44">
      <c r="A331" s="1">
        <v>330</v>
      </c>
      <c r="B331" s="1" t="s">
        <v>83</v>
      </c>
      <c r="C331" s="1" t="s">
        <v>21</v>
      </c>
      <c r="D331" s="1">
        <v>13.116229707899899</v>
      </c>
      <c r="E331" s="1" t="s">
        <v>24</v>
      </c>
      <c r="F331" s="1">
        <v>57811790.239999898</v>
      </c>
      <c r="G331" s="1">
        <v>3890</v>
      </c>
      <c r="H331" s="1">
        <v>277182.929999999</v>
      </c>
      <c r="I331" s="1">
        <v>4</v>
      </c>
      <c r="J331" s="1">
        <v>0</v>
      </c>
      <c r="K331" s="1">
        <v>0</v>
      </c>
      <c r="L331" s="1">
        <v>13255195.279999999</v>
      </c>
      <c r="M331" s="1">
        <v>1246</v>
      </c>
      <c r="N331" s="1">
        <v>22349906</v>
      </c>
      <c r="O331" s="1">
        <v>187</v>
      </c>
      <c r="P331" s="1">
        <v>15737036.15</v>
      </c>
      <c r="Q331" s="1">
        <v>35</v>
      </c>
      <c r="R331" s="1">
        <v>51905.5988054306</v>
      </c>
      <c r="S331" s="1">
        <v>13116229.7078999</v>
      </c>
      <c r="T331" s="61">
        <f>IF(E331="East", IF(C331="Central",('Connecting shares (%)'!$F$3/100*F331+'Connecting shares (%)'!$G$3/100*H331+'Connecting shares (%)'!$H$3/100*J331)/1000000,0),0)</f>
        <v>0</v>
      </c>
      <c r="U331" s="61">
        <f>IF(E331="East", IF(C331="Central",D331*'Connecting shares (%)'!$M$16*(F331+H331+J331)/(F331+H331+J331+L331+N331+P331),0),0)</f>
        <v>0</v>
      </c>
      <c r="V331" s="61">
        <f>IF(E331="East", IF(C331="Decentral",('Connecting shares (%)'!$F$7/100*F331+'Connecting shares (%)'!$G$7/100*H331+'Connecting shares (%)'!$H$7/100*J331)/1000000,0),0)</f>
        <v>58.088973169999896</v>
      </c>
      <c r="W331" s="63">
        <f>IF(E331="East", IF(C331="Decentral",D331*'Connecting shares (%)'!$M$16*(F331+H331+J331)/(F331+H331+J331+L331+N331+P331),0),0)</f>
        <v>139.24894144202418</v>
      </c>
      <c r="X331" s="61">
        <f>IF(E331="East", IF(C331="Central",('Connecting shares (%)'!$F$5/100*L331+'Connecting shares (%)'!$G$5/100*N331+'Connecting shares (%)'!$H$5/100*P331)/1000000,0),0)</f>
        <v>0</v>
      </c>
      <c r="Y331" s="63">
        <f>IF(E331="East", IF(C331="Central",D331*'Connecting shares (%)'!$M$16*(L331+N331+P331)/(F331+H331+J331+L331+N331+P331),0),0)</f>
        <v>0</v>
      </c>
      <c r="Z331" s="1">
        <f>IF(E331="East", IF(C331="Decentral",('Connecting shares (%)'!$F$9/100*L331+'Connecting shares (%)'!$G$9/100*N331+'Connecting shares (%)'!$H$9/100*P331)/1000000,0),0)</f>
        <v>51.342137430000001</v>
      </c>
      <c r="AA331" s="63">
        <f>IF(E331="East", IF(C331="Decentral",D331*'Connecting shares (%)'!$M$16*(L331+N331+P331)/(F331+H331+J331+L331+N331+P331),0),0)</f>
        <v>123.0756527159738</v>
      </c>
      <c r="AB331" s="61">
        <f>IF(E331="West", IF(C331="Central",('Connecting shares (%)'!$F$11/100*F331+'Connecting shares (%)'!$G$11/100*H331+'Connecting shares (%)'!$H$11/100*J331)/1000000,0),0)</f>
        <v>0</v>
      </c>
      <c r="AC331" s="64">
        <f>IF(E331="west", IF(C331="Central",D331*'Connecting shares (%)'!$M$16*(F331+H331+J331)/(F331+H331+J331+L331+N331+P331),0),0)</f>
        <v>0</v>
      </c>
      <c r="AD331" s="61">
        <f>IF(E331="West", IF(C331="Decentral",('Connecting shares (%)'!$F$15/100*F331+'Connecting shares (%)'!$G$15/100*H331+'Connecting shares (%)'!$H$15/100*J331)/1000000,0),0)</f>
        <v>0</v>
      </c>
      <c r="AE331" s="63">
        <f>IF(E331="west", IF(C331="Decentral",D331*'Connecting shares (%)'!$M$16*(F331+H331+J331)/(F331+H331+J331+L331+N331+P331),0),0)</f>
        <v>0</v>
      </c>
      <c r="AF331" s="61">
        <f>IF(E331="West", IF(C331="Central",('Connecting shares (%)'!$F$13/100*L331+'Connecting shares (%)'!$G$13/100*N331+'Connecting shares (%)'!$H$13/100*P331)/1000000,0),0)</f>
        <v>0</v>
      </c>
      <c r="AG331" s="63">
        <f>IF(E331="west", IF(C331="Central",D331*'Connecting shares (%)'!$M$16*(L331+N331+P331)/(F331+H331+J331+L331+N331+P331),0),0)</f>
        <v>0</v>
      </c>
      <c r="AH331" s="1">
        <f>IF(E331="West", IF(C331="Decentral",('Connecting shares (%)'!$F$17/100*L331+'Connecting shares (%)'!$G$17/100*N331+'Connecting shares (%)'!$H$17/100*P331)/1000000,0),0)</f>
        <v>0</v>
      </c>
      <c r="AI331" s="63">
        <f>IF(E331="west", IF(C331="Decentral",D331*'Connecting shares (%)'!$M$16*(L331+N331+P331)/(F331+H331+J331+L331+N331+P331),0),0)</f>
        <v>0</v>
      </c>
      <c r="AK331" s="1">
        <f t="shared" si="40"/>
        <v>0</v>
      </c>
      <c r="AL331" s="1">
        <f t="shared" si="41"/>
        <v>0</v>
      </c>
      <c r="AM331" s="1">
        <f t="shared" si="42"/>
        <v>109.4311105999999</v>
      </c>
      <c r="AN331" s="1">
        <f t="shared" si="43"/>
        <v>262.32459415799798</v>
      </c>
      <c r="AO331" s="1">
        <f t="shared" si="44"/>
        <v>0</v>
      </c>
      <c r="AP331" s="1">
        <f t="shared" si="45"/>
        <v>0</v>
      </c>
      <c r="AQ331" s="1">
        <f t="shared" si="46"/>
        <v>0</v>
      </c>
      <c r="AR331" s="1">
        <f t="shared" si="47"/>
        <v>0</v>
      </c>
    </row>
    <row r="332" spans="1:44">
      <c r="A332" s="1">
        <v>331</v>
      </c>
      <c r="B332" s="1" t="s">
        <v>124</v>
      </c>
      <c r="C332" s="1" t="s">
        <v>22</v>
      </c>
      <c r="D332" s="1">
        <v>6.6273085236470104</v>
      </c>
      <c r="E332" s="1" t="s">
        <v>24</v>
      </c>
      <c r="F332" s="1">
        <v>1741800.84</v>
      </c>
      <c r="G332" s="1">
        <v>115</v>
      </c>
      <c r="H332" s="1">
        <v>0</v>
      </c>
      <c r="I332" s="1">
        <v>0</v>
      </c>
      <c r="J332" s="1">
        <v>0</v>
      </c>
      <c r="K332" s="1">
        <v>0</v>
      </c>
      <c r="L332" s="1">
        <v>92057.99</v>
      </c>
      <c r="M332" s="1">
        <v>7</v>
      </c>
      <c r="N332" s="1">
        <v>0</v>
      </c>
      <c r="O332" s="1">
        <v>0</v>
      </c>
      <c r="P332" s="1">
        <v>0</v>
      </c>
      <c r="Q332" s="1">
        <v>0</v>
      </c>
      <c r="R332" s="1">
        <v>69314.873776087305</v>
      </c>
      <c r="S332" s="1">
        <v>6627308.5236470103</v>
      </c>
      <c r="T332" s="61">
        <f>IF(E332="East", IF(C332="Central",('Connecting shares (%)'!$F$3/100*F332+'Connecting shares (%)'!$G$3/100*H332+'Connecting shares (%)'!$H$3/100*J332)/1000000,0),0)</f>
        <v>1.74180084</v>
      </c>
      <c r="U332" s="61">
        <f>IF(E332="East", IF(C332="Central",D332*'Connecting shares (%)'!$M$16*(F332+H332+J332)/(F332+H332+J332+L332+N332+P332),0),0)</f>
        <v>125.89247726802965</v>
      </c>
      <c r="V332" s="61">
        <f>IF(E332="East", IF(C332="Decentral",('Connecting shares (%)'!$F$7/100*F332+'Connecting shares (%)'!$G$7/100*H332+'Connecting shares (%)'!$H$7/100*J332)/1000000,0),0)</f>
        <v>0</v>
      </c>
      <c r="W332" s="63">
        <f>IF(E332="East", IF(C332="Decentral",D332*'Connecting shares (%)'!$M$16*(F332+H332+J332)/(F332+H332+J332+L332+N332+P332),0),0)</f>
        <v>0</v>
      </c>
      <c r="X332" s="61">
        <f>IF(E332="East", IF(C332="Central",('Connecting shares (%)'!$F$5/100*L332+'Connecting shares (%)'!$G$5/100*N332+'Connecting shares (%)'!$H$5/100*P332)/1000000,0),0)</f>
        <v>9.2057990000000006E-2</v>
      </c>
      <c r="Y332" s="63">
        <f>IF(E332="East", IF(C332="Central",D332*'Connecting shares (%)'!$M$16*(L332+N332+P332)/(F332+H332+J332+L332+N332+P332),0),0)</f>
        <v>6.6536932049105584</v>
      </c>
      <c r="Z332" s="1">
        <f>IF(E332="East", IF(C332="Decentral",('Connecting shares (%)'!$F$9/100*L332+'Connecting shares (%)'!$G$9/100*N332+'Connecting shares (%)'!$H$9/100*P332)/1000000,0),0)</f>
        <v>0</v>
      </c>
      <c r="AA332" s="63">
        <f>IF(E332="East", IF(C332="Decentral",D332*'Connecting shares (%)'!$M$16*(L332+N332+P332)/(F332+H332+J332+L332+N332+P332),0),0)</f>
        <v>0</v>
      </c>
      <c r="AB332" s="61">
        <f>IF(E332="West", IF(C332="Central",('Connecting shares (%)'!$F$11/100*F332+'Connecting shares (%)'!$G$11/100*H332+'Connecting shares (%)'!$H$11/100*J332)/1000000,0),0)</f>
        <v>0</v>
      </c>
      <c r="AC332" s="64">
        <f>IF(E332="west", IF(C332="Central",D332*'Connecting shares (%)'!$M$16*(F332+H332+J332)/(F332+H332+J332+L332+N332+P332),0),0)</f>
        <v>0</v>
      </c>
      <c r="AD332" s="61">
        <f>IF(E332="West", IF(C332="Decentral",('Connecting shares (%)'!$F$15/100*F332+'Connecting shares (%)'!$G$15/100*H332+'Connecting shares (%)'!$H$15/100*J332)/1000000,0),0)</f>
        <v>0</v>
      </c>
      <c r="AE332" s="63">
        <f>IF(E332="west", IF(C332="Decentral",D332*'Connecting shares (%)'!$M$16*(F332+H332+J332)/(F332+H332+J332+L332+N332+P332),0),0)</f>
        <v>0</v>
      </c>
      <c r="AF332" s="61">
        <f>IF(E332="West", IF(C332="Central",('Connecting shares (%)'!$F$13/100*L332+'Connecting shares (%)'!$G$13/100*N332+'Connecting shares (%)'!$H$13/100*P332)/1000000,0),0)</f>
        <v>0</v>
      </c>
      <c r="AG332" s="63">
        <f>IF(E332="west", IF(C332="Central",D332*'Connecting shares (%)'!$M$16*(L332+N332+P332)/(F332+H332+J332+L332+N332+P332),0),0)</f>
        <v>0</v>
      </c>
      <c r="AH332" s="1">
        <f>IF(E332="West", IF(C332="Decentral",('Connecting shares (%)'!$F$17/100*L332+'Connecting shares (%)'!$G$17/100*N332+'Connecting shares (%)'!$H$17/100*P332)/1000000,0),0)</f>
        <v>0</v>
      </c>
      <c r="AI332" s="63">
        <f>IF(E332="west", IF(C332="Decentral",D332*'Connecting shares (%)'!$M$16*(L332+N332+P332)/(F332+H332+J332+L332+N332+P332),0),0)</f>
        <v>0</v>
      </c>
      <c r="AK332" s="1">
        <f t="shared" si="40"/>
        <v>1.8338588300000001</v>
      </c>
      <c r="AL332" s="1">
        <f t="shared" si="41"/>
        <v>132.54617047294022</v>
      </c>
      <c r="AM332" s="1">
        <f t="shared" si="42"/>
        <v>0</v>
      </c>
      <c r="AN332" s="1">
        <f t="shared" si="43"/>
        <v>0</v>
      </c>
      <c r="AO332" s="1">
        <f t="shared" si="44"/>
        <v>0</v>
      </c>
      <c r="AP332" s="1">
        <f t="shared" si="45"/>
        <v>0</v>
      </c>
      <c r="AQ332" s="1">
        <f t="shared" si="46"/>
        <v>0</v>
      </c>
      <c r="AR332" s="1">
        <f t="shared" si="47"/>
        <v>0</v>
      </c>
    </row>
    <row r="333" spans="1:44">
      <c r="A333" s="1">
        <v>332</v>
      </c>
      <c r="B333" s="1" t="s">
        <v>670</v>
      </c>
      <c r="C333" s="1" t="s">
        <v>21</v>
      </c>
      <c r="D333" s="1">
        <v>8.1647369403228307</v>
      </c>
      <c r="E333" s="1" t="s">
        <v>24</v>
      </c>
      <c r="F333" s="1">
        <v>21877616.399999999</v>
      </c>
      <c r="G333" s="1">
        <v>1423</v>
      </c>
      <c r="H333" s="1">
        <v>121930.16</v>
      </c>
      <c r="I333" s="1">
        <v>2</v>
      </c>
      <c r="J333" s="1">
        <v>0</v>
      </c>
      <c r="K333" s="1">
        <v>0</v>
      </c>
      <c r="L333" s="1">
        <v>1845392.13</v>
      </c>
      <c r="M333" s="1">
        <v>273</v>
      </c>
      <c r="N333" s="1">
        <v>1228194.6199999901</v>
      </c>
      <c r="O333" s="1">
        <v>11</v>
      </c>
      <c r="P333" s="1">
        <v>0</v>
      </c>
      <c r="Q333" s="1">
        <v>0</v>
      </c>
      <c r="R333" s="1">
        <v>43763.8634895789</v>
      </c>
      <c r="S333" s="1">
        <v>8164736.9403228303</v>
      </c>
      <c r="T333" s="61">
        <f>IF(E333="East", IF(C333="Central",('Connecting shares (%)'!$F$3/100*F333+'Connecting shares (%)'!$G$3/100*H333+'Connecting shares (%)'!$H$3/100*J333)/1000000,0),0)</f>
        <v>0</v>
      </c>
      <c r="U333" s="61">
        <f>IF(E333="East", IF(C333="Central",D333*'Connecting shares (%)'!$M$16*(F333+H333+J333)/(F333+H333+J333+L333+N333+P333),0),0)</f>
        <v>0</v>
      </c>
      <c r="V333" s="61">
        <f>IF(E333="East", IF(C333="Decentral",('Connecting shares (%)'!$F$7/100*F333+'Connecting shares (%)'!$G$7/100*H333+'Connecting shares (%)'!$H$7/100*J333)/1000000,0),0)</f>
        <v>21.999546559999999</v>
      </c>
      <c r="W333" s="63">
        <f>IF(E333="East", IF(C333="Decentral",D333*'Connecting shares (%)'!$M$16*(F333+H333+J333)/(F333+H333+J333+L333+N333+P333),0),0)</f>
        <v>143.27727472110197</v>
      </c>
      <c r="X333" s="61">
        <f>IF(E333="East", IF(C333="Central",('Connecting shares (%)'!$F$5/100*L333+'Connecting shares (%)'!$G$5/100*N333+'Connecting shares (%)'!$H$5/100*P333)/1000000,0),0)</f>
        <v>0</v>
      </c>
      <c r="Y333" s="63">
        <f>IF(E333="East", IF(C333="Central",D333*'Connecting shares (%)'!$M$16*(L333+N333+P333)/(F333+H333+J333+L333+N333+P333),0),0)</f>
        <v>0</v>
      </c>
      <c r="Z333" s="1">
        <f>IF(E333="East", IF(C333="Decentral",('Connecting shares (%)'!$F$9/100*L333+'Connecting shares (%)'!$G$9/100*N333+'Connecting shares (%)'!$H$9/100*P333)/1000000,0),0)</f>
        <v>3.0735867499999898</v>
      </c>
      <c r="AA333" s="63">
        <f>IF(E333="East", IF(C333="Decentral",D333*'Connecting shares (%)'!$M$16*(L333+N333+P333)/(F333+H333+J333+L333+N333+P333),0),0)</f>
        <v>20.017464085354653</v>
      </c>
      <c r="AB333" s="61">
        <f>IF(E333="West", IF(C333="Central",('Connecting shares (%)'!$F$11/100*F333+'Connecting shares (%)'!$G$11/100*H333+'Connecting shares (%)'!$H$11/100*J333)/1000000,0),0)</f>
        <v>0</v>
      </c>
      <c r="AC333" s="64">
        <f>IF(E333="west", IF(C333="Central",D333*'Connecting shares (%)'!$M$16*(F333+H333+J333)/(F333+H333+J333+L333+N333+P333),0),0)</f>
        <v>0</v>
      </c>
      <c r="AD333" s="61">
        <f>IF(E333="West", IF(C333="Decentral",('Connecting shares (%)'!$F$15/100*F333+'Connecting shares (%)'!$G$15/100*H333+'Connecting shares (%)'!$H$15/100*J333)/1000000,0),0)</f>
        <v>0</v>
      </c>
      <c r="AE333" s="63">
        <f>IF(E333="west", IF(C333="Decentral",D333*'Connecting shares (%)'!$M$16*(F333+H333+J333)/(F333+H333+J333+L333+N333+P333),0),0)</f>
        <v>0</v>
      </c>
      <c r="AF333" s="61">
        <f>IF(E333="West", IF(C333="Central",('Connecting shares (%)'!$F$13/100*L333+'Connecting shares (%)'!$G$13/100*N333+'Connecting shares (%)'!$H$13/100*P333)/1000000,0),0)</f>
        <v>0</v>
      </c>
      <c r="AG333" s="63">
        <f>IF(E333="west", IF(C333="Central",D333*'Connecting shares (%)'!$M$16*(L333+N333+P333)/(F333+H333+J333+L333+N333+P333),0),0)</f>
        <v>0</v>
      </c>
      <c r="AH333" s="1">
        <f>IF(E333="West", IF(C333="Decentral",('Connecting shares (%)'!$F$17/100*L333+'Connecting shares (%)'!$G$17/100*N333+'Connecting shares (%)'!$H$17/100*P333)/1000000,0),0)</f>
        <v>0</v>
      </c>
      <c r="AI333" s="63">
        <f>IF(E333="west", IF(C333="Decentral",D333*'Connecting shares (%)'!$M$16*(L333+N333+P333)/(F333+H333+J333+L333+N333+P333),0),0)</f>
        <v>0</v>
      </c>
      <c r="AK333" s="1">
        <f t="shared" si="40"/>
        <v>0</v>
      </c>
      <c r="AL333" s="1">
        <f t="shared" si="41"/>
        <v>0</v>
      </c>
      <c r="AM333" s="1">
        <f t="shared" si="42"/>
        <v>25.073133309999989</v>
      </c>
      <c r="AN333" s="1">
        <f t="shared" si="43"/>
        <v>163.29473880645662</v>
      </c>
      <c r="AO333" s="1">
        <f t="shared" si="44"/>
        <v>0</v>
      </c>
      <c r="AP333" s="1">
        <f t="shared" si="45"/>
        <v>0</v>
      </c>
      <c r="AQ333" s="1">
        <f t="shared" si="46"/>
        <v>0</v>
      </c>
      <c r="AR333" s="1">
        <f t="shared" si="47"/>
        <v>0</v>
      </c>
    </row>
    <row r="334" spans="1:44">
      <c r="A334" s="1">
        <v>333</v>
      </c>
      <c r="B334" s="1" t="s">
        <v>699</v>
      </c>
      <c r="C334" s="1" t="s">
        <v>22</v>
      </c>
      <c r="D334" s="1">
        <v>11.288162515449899</v>
      </c>
      <c r="E334" s="1" t="s">
        <v>23</v>
      </c>
      <c r="F334" s="1">
        <v>23688671.079999998</v>
      </c>
      <c r="G334" s="1">
        <v>1624</v>
      </c>
      <c r="H334" s="1">
        <v>182431.31</v>
      </c>
      <c r="I334" s="1">
        <v>3</v>
      </c>
      <c r="J334" s="1">
        <v>0</v>
      </c>
      <c r="K334" s="1">
        <v>0</v>
      </c>
      <c r="L334" s="1">
        <v>2276930.8699999899</v>
      </c>
      <c r="M334" s="1">
        <v>361</v>
      </c>
      <c r="N334" s="1">
        <v>147038.38</v>
      </c>
      <c r="O334" s="1">
        <v>1</v>
      </c>
      <c r="P334" s="1">
        <v>0</v>
      </c>
      <c r="Q334" s="1">
        <v>0</v>
      </c>
      <c r="R334" s="1">
        <v>117768.143740919</v>
      </c>
      <c r="S334" s="1">
        <v>11288162.5154499</v>
      </c>
      <c r="T334" s="61">
        <f>IF(E334="East", IF(C334="Central",('Connecting shares (%)'!$F$3/100*F334+'Connecting shares (%)'!$G$3/100*H334+'Connecting shares (%)'!$H$3/100*J334)/1000000,0),0)</f>
        <v>0</v>
      </c>
      <c r="U334" s="61">
        <f>IF(E334="East", IF(C334="Central",D334*'Connecting shares (%)'!$M$16*(F334+H334+J334)/(F334+H334+J334+L334+N334+P334),0),0)</f>
        <v>0</v>
      </c>
      <c r="V334" s="61">
        <f>IF(E334="East", IF(C334="Decentral",('Connecting shares (%)'!$F$7/100*F334+'Connecting shares (%)'!$G$7/100*H334+'Connecting shares (%)'!$H$7/100*J334)/1000000,0),0)</f>
        <v>0</v>
      </c>
      <c r="W334" s="63">
        <f>IF(E334="East", IF(C334="Decentral",D334*'Connecting shares (%)'!$M$16*(F334+H334+J334)/(F334+H334+J334+L334+N334+P334),0),0)</f>
        <v>0</v>
      </c>
      <c r="X334" s="61">
        <f>IF(E334="East", IF(C334="Central",('Connecting shares (%)'!$F$5/100*L334+'Connecting shares (%)'!$G$5/100*N334+'Connecting shares (%)'!$H$5/100*P334)/1000000,0),0)</f>
        <v>0</v>
      </c>
      <c r="Y334" s="63">
        <f>IF(E334="East", IF(C334="Central",D334*'Connecting shares (%)'!$M$16*(L334+N334+P334)/(F334+H334+J334+L334+N334+P334),0),0)</f>
        <v>0</v>
      </c>
      <c r="Z334" s="1">
        <f>IF(E334="East", IF(C334="Decentral",('Connecting shares (%)'!$F$9/100*L334+'Connecting shares (%)'!$G$9/100*N334+'Connecting shares (%)'!$H$9/100*P334)/1000000,0),0)</f>
        <v>0</v>
      </c>
      <c r="AA334" s="63">
        <f>IF(E334="East", IF(C334="Decentral",D334*'Connecting shares (%)'!$M$16*(L334+N334+P334)/(F334+H334+J334+L334+N334+P334),0),0)</f>
        <v>0</v>
      </c>
      <c r="AB334" s="61">
        <f>IF(E334="West", IF(C334="Central",('Connecting shares (%)'!$F$11/100*F334+'Connecting shares (%)'!$G$11/100*H334+'Connecting shares (%)'!$H$11/100*J334)/1000000,0),0)</f>
        <v>23.871102389999997</v>
      </c>
      <c r="AC334" s="64">
        <f>IF(E334="west", IF(C334="Central",D334*'Connecting shares (%)'!$M$16*(F334+H334+J334)/(F334+H334+J334+L334+N334+P334),0),0)</f>
        <v>204.95162507286071</v>
      </c>
      <c r="AD334" s="61">
        <f>IF(E334="West", IF(C334="Decentral",('Connecting shares (%)'!$F$15/100*F334+'Connecting shares (%)'!$G$15/100*H334+'Connecting shares (%)'!$H$15/100*J334)/1000000,0),0)</f>
        <v>0</v>
      </c>
      <c r="AE334" s="63">
        <f>IF(E334="west", IF(C334="Decentral",D334*'Connecting shares (%)'!$M$16*(F334+H334+J334)/(F334+H334+J334+L334+N334+P334),0),0)</f>
        <v>0</v>
      </c>
      <c r="AF334" s="61">
        <f>IF(E334="West", IF(C334="Central",('Connecting shares (%)'!$F$13/100*L334+'Connecting shares (%)'!$G$13/100*N334+'Connecting shares (%)'!$H$13/100*P334)/1000000,0),0)</f>
        <v>2.4239692499999896</v>
      </c>
      <c r="AG334" s="63">
        <f>IF(E334="west", IF(C334="Central",D334*'Connecting shares (%)'!$M$16*(L334+N334+P334)/(F334+H334+J334+L334+N334+P334),0),0)</f>
        <v>20.811625236137296</v>
      </c>
      <c r="AH334" s="1">
        <f>IF(E334="West", IF(C334="Decentral",('Connecting shares (%)'!$F$17/100*L334+'Connecting shares (%)'!$G$17/100*N334+'Connecting shares (%)'!$H$17/100*P334)/1000000,0),0)</f>
        <v>0</v>
      </c>
      <c r="AI334" s="63">
        <f>IF(E334="west", IF(C334="Decentral",D334*'Connecting shares (%)'!$M$16*(L334+N334+P334)/(F334+H334+J334+L334+N334+P334),0),0)</f>
        <v>0</v>
      </c>
      <c r="AK334" s="1">
        <f t="shared" si="40"/>
        <v>0</v>
      </c>
      <c r="AL334" s="1">
        <f t="shared" si="41"/>
        <v>0</v>
      </c>
      <c r="AM334" s="1">
        <f t="shared" si="42"/>
        <v>0</v>
      </c>
      <c r="AN334" s="1">
        <f t="shared" si="43"/>
        <v>0</v>
      </c>
      <c r="AO334" s="1">
        <f t="shared" si="44"/>
        <v>26.295071639999986</v>
      </c>
      <c r="AP334" s="1">
        <f t="shared" si="45"/>
        <v>225.76325030899801</v>
      </c>
      <c r="AQ334" s="1">
        <f t="shared" si="46"/>
        <v>0</v>
      </c>
      <c r="AR334" s="1">
        <f t="shared" si="47"/>
        <v>0</v>
      </c>
    </row>
    <row r="335" spans="1:44">
      <c r="A335" s="1">
        <v>334</v>
      </c>
      <c r="B335" s="1" t="s">
        <v>275</v>
      </c>
      <c r="C335" s="1" t="s">
        <v>21</v>
      </c>
      <c r="D335" s="1">
        <v>1.16083808698681</v>
      </c>
      <c r="E335" s="1" t="s">
        <v>23</v>
      </c>
      <c r="F335" s="1">
        <v>6015870.75</v>
      </c>
      <c r="G335" s="1">
        <v>389</v>
      </c>
      <c r="H335" s="1">
        <v>0</v>
      </c>
      <c r="I335" s="1">
        <v>0</v>
      </c>
      <c r="J335" s="1">
        <v>0</v>
      </c>
      <c r="K335" s="1">
        <v>0</v>
      </c>
      <c r="L335" s="1">
        <v>177800.58</v>
      </c>
      <c r="M335" s="1">
        <v>18</v>
      </c>
      <c r="N335" s="1">
        <v>0</v>
      </c>
      <c r="O335" s="1">
        <v>0</v>
      </c>
      <c r="P335" s="1">
        <v>0</v>
      </c>
      <c r="Q335" s="1">
        <v>0</v>
      </c>
      <c r="R335" s="1">
        <v>31375.479602312502</v>
      </c>
      <c r="S335" s="1">
        <v>1160838.08698681</v>
      </c>
      <c r="T335" s="61">
        <f>IF(E335="East", IF(C335="Central",('Connecting shares (%)'!$F$3/100*F335+'Connecting shares (%)'!$G$3/100*H335+'Connecting shares (%)'!$H$3/100*J335)/1000000,0),0)</f>
        <v>0</v>
      </c>
      <c r="U335" s="61">
        <f>IF(E335="East", IF(C335="Central",D335*'Connecting shares (%)'!$M$16*(F335+H335+J335)/(F335+H335+J335+L335+N335+P335),0),0)</f>
        <v>0</v>
      </c>
      <c r="V335" s="61">
        <f>IF(E335="East", IF(C335="Decentral",('Connecting shares (%)'!$F$7/100*F335+'Connecting shares (%)'!$G$7/100*H335+'Connecting shares (%)'!$H$7/100*J335)/1000000,0),0)</f>
        <v>0</v>
      </c>
      <c r="W335" s="63">
        <f>IF(E335="East", IF(C335="Decentral",D335*'Connecting shares (%)'!$M$16*(F335+H335+J335)/(F335+H335+J335+L335+N335+P335),0),0)</f>
        <v>0</v>
      </c>
      <c r="X335" s="61">
        <f>IF(E335="East", IF(C335="Central",('Connecting shares (%)'!$F$5/100*L335+'Connecting shares (%)'!$G$5/100*N335+'Connecting shares (%)'!$H$5/100*P335)/1000000,0),0)</f>
        <v>0</v>
      </c>
      <c r="Y335" s="63">
        <f>IF(E335="East", IF(C335="Central",D335*'Connecting shares (%)'!$M$16*(L335+N335+P335)/(F335+H335+J335+L335+N335+P335),0),0)</f>
        <v>0</v>
      </c>
      <c r="Z335" s="1">
        <f>IF(E335="East", IF(C335="Decentral",('Connecting shares (%)'!$F$9/100*L335+'Connecting shares (%)'!$G$9/100*N335+'Connecting shares (%)'!$H$9/100*P335)/1000000,0),0)</f>
        <v>0</v>
      </c>
      <c r="AA335" s="63">
        <f>IF(E335="East", IF(C335="Decentral",D335*'Connecting shares (%)'!$M$16*(L335+N335+P335)/(F335+H335+J335+L335+N335+P335),0),0)</f>
        <v>0</v>
      </c>
      <c r="AB335" s="61">
        <f>IF(E335="West", IF(C335="Central",('Connecting shares (%)'!$F$11/100*F335+'Connecting shares (%)'!$G$11/100*H335+'Connecting shares (%)'!$H$11/100*J335)/1000000,0),0)</f>
        <v>0</v>
      </c>
      <c r="AC335" s="64">
        <f>IF(E335="west", IF(C335="Central",D335*'Connecting shares (%)'!$M$16*(F335+H335+J335)/(F335+H335+J335+L335+N335+P335),0),0)</f>
        <v>0</v>
      </c>
      <c r="AD335" s="61">
        <f>IF(E335="West", IF(C335="Decentral",('Connecting shares (%)'!$F$15/100*F335+'Connecting shares (%)'!$G$15/100*H335+'Connecting shares (%)'!$H$15/100*J335)/1000000,0),0)</f>
        <v>6.0158707500000004</v>
      </c>
      <c r="AE335" s="63">
        <f>IF(E335="west", IF(C335="Decentral",D335*'Connecting shares (%)'!$M$16*(F335+H335+J335)/(F335+H335+J335+L335+N335+P335),0),0)</f>
        <v>22.55028244448323</v>
      </c>
      <c r="AF335" s="61">
        <f>IF(E335="West", IF(C335="Central",('Connecting shares (%)'!$F$13/100*L335+'Connecting shares (%)'!$G$13/100*N335+'Connecting shares (%)'!$H$13/100*P335)/1000000,0),0)</f>
        <v>0</v>
      </c>
      <c r="AG335" s="63">
        <f>IF(E335="west", IF(C335="Central",D335*'Connecting shares (%)'!$M$16*(L335+N335+P335)/(F335+H335+J335+L335+N335+P335),0),0)</f>
        <v>0</v>
      </c>
      <c r="AH335" s="1">
        <f>IF(E335="West", IF(C335="Decentral",('Connecting shares (%)'!$F$17/100*L335+'Connecting shares (%)'!$G$17/100*N335+'Connecting shares (%)'!$H$17/100*P335)/1000000,0),0)</f>
        <v>0.17780057999999999</v>
      </c>
      <c r="AI335" s="63">
        <f>IF(E335="west", IF(C335="Decentral",D335*'Connecting shares (%)'!$M$16*(L335+N335+P335)/(F335+H335+J335+L335+N335+P335),0),0)</f>
        <v>0.66647929525296667</v>
      </c>
      <c r="AK335" s="1">
        <f t="shared" si="40"/>
        <v>0</v>
      </c>
      <c r="AL335" s="1">
        <f t="shared" si="41"/>
        <v>0</v>
      </c>
      <c r="AM335" s="1">
        <f t="shared" si="42"/>
        <v>0</v>
      </c>
      <c r="AN335" s="1">
        <f t="shared" si="43"/>
        <v>0</v>
      </c>
      <c r="AO335" s="1">
        <f t="shared" si="44"/>
        <v>0</v>
      </c>
      <c r="AP335" s="1">
        <f t="shared" si="45"/>
        <v>0</v>
      </c>
      <c r="AQ335" s="1">
        <f t="shared" si="46"/>
        <v>6.1936713300000008</v>
      </c>
      <c r="AR335" s="1">
        <f t="shared" si="47"/>
        <v>23.216761739736196</v>
      </c>
    </row>
    <row r="336" spans="1:44">
      <c r="A336" s="1">
        <v>335</v>
      </c>
      <c r="B336" s="1" t="s">
        <v>683</v>
      </c>
      <c r="C336" s="1" t="s">
        <v>21</v>
      </c>
      <c r="D336" s="1">
        <v>6.2105548808920599</v>
      </c>
      <c r="E336" s="1" t="s">
        <v>24</v>
      </c>
      <c r="F336" s="1">
        <v>46575231.219999902</v>
      </c>
      <c r="G336" s="1">
        <v>2844</v>
      </c>
      <c r="H336" s="1">
        <v>80422.179999999906</v>
      </c>
      <c r="I336" s="1">
        <v>1</v>
      </c>
      <c r="J336" s="1">
        <v>0</v>
      </c>
      <c r="K336" s="1">
        <v>0</v>
      </c>
      <c r="L336" s="1">
        <v>3506288.6200000201</v>
      </c>
      <c r="M336" s="1">
        <v>674</v>
      </c>
      <c r="N336" s="1">
        <v>1764183.21</v>
      </c>
      <c r="O336" s="1">
        <v>16</v>
      </c>
      <c r="P336" s="1">
        <v>1279659.48</v>
      </c>
      <c r="Q336" s="1">
        <v>3</v>
      </c>
      <c r="R336" s="1">
        <v>40735.334814663198</v>
      </c>
      <c r="S336" s="1">
        <v>6210554.8808920598</v>
      </c>
      <c r="T336" s="61">
        <f>IF(E336="East", IF(C336="Central",('Connecting shares (%)'!$F$3/100*F336+'Connecting shares (%)'!$G$3/100*H336+'Connecting shares (%)'!$H$3/100*J336)/1000000,0),0)</f>
        <v>0</v>
      </c>
      <c r="U336" s="61">
        <f>IF(E336="East", IF(C336="Central",D336*'Connecting shares (%)'!$M$16*(F336+H336+J336)/(F336+H336+J336+L336+N336+P336),0),0)</f>
        <v>0</v>
      </c>
      <c r="V336" s="61">
        <f>IF(E336="East", IF(C336="Decentral",('Connecting shares (%)'!$F$7/100*F336+'Connecting shares (%)'!$G$7/100*H336+'Connecting shares (%)'!$H$7/100*J336)/1000000,0),0)</f>
        <v>46.655653399999899</v>
      </c>
      <c r="W336" s="63">
        <f>IF(E336="East", IF(C336="Decentral",D336*'Connecting shares (%)'!$M$16*(F336+H336+J336)/(F336+H336+J336+L336+N336+P336),0),0)</f>
        <v>108.91954606962814</v>
      </c>
      <c r="X336" s="61">
        <f>IF(E336="East", IF(C336="Central",('Connecting shares (%)'!$F$5/100*L336+'Connecting shares (%)'!$G$5/100*N336+'Connecting shares (%)'!$H$5/100*P336)/1000000,0),0)</f>
        <v>0</v>
      </c>
      <c r="Y336" s="63">
        <f>IF(E336="East", IF(C336="Central",D336*'Connecting shares (%)'!$M$16*(L336+N336+P336)/(F336+H336+J336+L336+N336+P336),0),0)</f>
        <v>0</v>
      </c>
      <c r="Z336" s="1">
        <f>IF(E336="East", IF(C336="Decentral",('Connecting shares (%)'!$F$9/100*L336+'Connecting shares (%)'!$G$9/100*N336+'Connecting shares (%)'!$H$9/100*P336)/1000000,0),0)</f>
        <v>6.5501313100000207</v>
      </c>
      <c r="AA336" s="63">
        <f>IF(E336="East", IF(C336="Decentral",D336*'Connecting shares (%)'!$M$16*(L336+N336+P336)/(F336+H336+J336+L336+N336+P336),0),0)</f>
        <v>15.291551548213073</v>
      </c>
      <c r="AB336" s="61">
        <f>IF(E336="West", IF(C336="Central",('Connecting shares (%)'!$F$11/100*F336+'Connecting shares (%)'!$G$11/100*H336+'Connecting shares (%)'!$H$11/100*J336)/1000000,0),0)</f>
        <v>0</v>
      </c>
      <c r="AC336" s="64">
        <f>IF(E336="west", IF(C336="Central",D336*'Connecting shares (%)'!$M$16*(F336+H336+J336)/(F336+H336+J336+L336+N336+P336),0),0)</f>
        <v>0</v>
      </c>
      <c r="AD336" s="61">
        <f>IF(E336="West", IF(C336="Decentral",('Connecting shares (%)'!$F$15/100*F336+'Connecting shares (%)'!$G$15/100*H336+'Connecting shares (%)'!$H$15/100*J336)/1000000,0),0)</f>
        <v>0</v>
      </c>
      <c r="AE336" s="63">
        <f>IF(E336="west", IF(C336="Decentral",D336*'Connecting shares (%)'!$M$16*(F336+H336+J336)/(F336+H336+J336+L336+N336+P336),0),0)</f>
        <v>0</v>
      </c>
      <c r="AF336" s="61">
        <f>IF(E336="West", IF(C336="Central",('Connecting shares (%)'!$F$13/100*L336+'Connecting shares (%)'!$G$13/100*N336+'Connecting shares (%)'!$H$13/100*P336)/1000000,0),0)</f>
        <v>0</v>
      </c>
      <c r="AG336" s="63">
        <f>IF(E336="west", IF(C336="Central",D336*'Connecting shares (%)'!$M$16*(L336+N336+P336)/(F336+H336+J336+L336+N336+P336),0),0)</f>
        <v>0</v>
      </c>
      <c r="AH336" s="1">
        <f>IF(E336="West", IF(C336="Decentral",('Connecting shares (%)'!$F$17/100*L336+'Connecting shares (%)'!$G$17/100*N336+'Connecting shares (%)'!$H$17/100*P336)/1000000,0),0)</f>
        <v>0</v>
      </c>
      <c r="AI336" s="63">
        <f>IF(E336="west", IF(C336="Decentral",D336*'Connecting shares (%)'!$M$16*(L336+N336+P336)/(F336+H336+J336+L336+N336+P336),0),0)</f>
        <v>0</v>
      </c>
      <c r="AK336" s="1">
        <f t="shared" si="40"/>
        <v>0</v>
      </c>
      <c r="AL336" s="1">
        <f t="shared" si="41"/>
        <v>0</v>
      </c>
      <c r="AM336" s="1">
        <f t="shared" si="42"/>
        <v>53.205784709999918</v>
      </c>
      <c r="AN336" s="1">
        <f t="shared" si="43"/>
        <v>124.21109761784122</v>
      </c>
      <c r="AO336" s="1">
        <f t="shared" si="44"/>
        <v>0</v>
      </c>
      <c r="AP336" s="1">
        <f t="shared" si="45"/>
        <v>0</v>
      </c>
      <c r="AQ336" s="1">
        <f t="shared" si="46"/>
        <v>0</v>
      </c>
      <c r="AR336" s="1">
        <f t="shared" si="47"/>
        <v>0</v>
      </c>
    </row>
    <row r="337" spans="1:44">
      <c r="A337" s="1">
        <v>336</v>
      </c>
      <c r="B337" s="1" t="s">
        <v>681</v>
      </c>
      <c r="C337" s="1" t="s">
        <v>21</v>
      </c>
      <c r="D337" s="1">
        <v>2.8175149502897598</v>
      </c>
      <c r="E337" s="1" t="s">
        <v>24</v>
      </c>
      <c r="F337" s="1">
        <v>24351405.129999999</v>
      </c>
      <c r="G337" s="1">
        <v>1412</v>
      </c>
      <c r="H337" s="1">
        <v>0</v>
      </c>
      <c r="I337" s="1">
        <v>0</v>
      </c>
      <c r="J337" s="1">
        <v>0</v>
      </c>
      <c r="K337" s="1">
        <v>0</v>
      </c>
      <c r="L337" s="1">
        <v>3836992.79999999</v>
      </c>
      <c r="M337" s="1">
        <v>389</v>
      </c>
      <c r="N337" s="1">
        <v>184237.06</v>
      </c>
      <c r="O337" s="1">
        <v>3</v>
      </c>
      <c r="P337" s="1">
        <v>0</v>
      </c>
      <c r="Q337" s="1">
        <v>0</v>
      </c>
      <c r="R337" s="1">
        <v>23144.619332648599</v>
      </c>
      <c r="S337" s="1">
        <v>2817514.9502897598</v>
      </c>
      <c r="T337" s="61">
        <f>IF(E337="East", IF(C337="Central",('Connecting shares (%)'!$F$3/100*F337+'Connecting shares (%)'!$G$3/100*H337+'Connecting shares (%)'!$H$3/100*J337)/1000000,0),0)</f>
        <v>0</v>
      </c>
      <c r="U337" s="61">
        <f>IF(E337="East", IF(C337="Central",D337*'Connecting shares (%)'!$M$16*(F337+H337+J337)/(F337+H337+J337+L337+N337+P337),0),0)</f>
        <v>0</v>
      </c>
      <c r="V337" s="61">
        <f>IF(E337="East", IF(C337="Decentral",('Connecting shares (%)'!$F$7/100*F337+'Connecting shares (%)'!$G$7/100*H337+'Connecting shares (%)'!$H$7/100*J337)/1000000,0),0)</f>
        <v>24.35140513</v>
      </c>
      <c r="W337" s="63">
        <f>IF(E337="East", IF(C337="Decentral",D337*'Connecting shares (%)'!$M$16*(F337+H337+J337)/(F337+H337+J337+L337+N337+P337),0),0)</f>
        <v>48.363818192085212</v>
      </c>
      <c r="X337" s="61">
        <f>IF(E337="East", IF(C337="Central",('Connecting shares (%)'!$F$5/100*L337+'Connecting shares (%)'!$G$5/100*N337+'Connecting shares (%)'!$H$5/100*P337)/1000000,0),0)</f>
        <v>0</v>
      </c>
      <c r="Y337" s="63">
        <f>IF(E337="East", IF(C337="Central",D337*'Connecting shares (%)'!$M$16*(L337+N337+P337)/(F337+H337+J337+L337+N337+P337),0),0)</f>
        <v>0</v>
      </c>
      <c r="Z337" s="1">
        <f>IF(E337="East", IF(C337="Decentral",('Connecting shares (%)'!$F$9/100*L337+'Connecting shares (%)'!$G$9/100*N337+'Connecting shares (%)'!$H$9/100*P337)/1000000,0),0)</f>
        <v>4.0212298599999903</v>
      </c>
      <c r="AA337" s="63">
        <f>IF(E337="East", IF(C337="Decentral",D337*'Connecting shares (%)'!$M$16*(L337+N337+P337)/(F337+H337+J337+L337+N337+P337),0),0)</f>
        <v>7.9864808137099805</v>
      </c>
      <c r="AB337" s="61">
        <f>IF(E337="West", IF(C337="Central",('Connecting shares (%)'!$F$11/100*F337+'Connecting shares (%)'!$G$11/100*H337+'Connecting shares (%)'!$H$11/100*J337)/1000000,0),0)</f>
        <v>0</v>
      </c>
      <c r="AC337" s="64">
        <f>IF(E337="west", IF(C337="Central",D337*'Connecting shares (%)'!$M$16*(F337+H337+J337)/(F337+H337+J337+L337+N337+P337),0),0)</f>
        <v>0</v>
      </c>
      <c r="AD337" s="61">
        <f>IF(E337="West", IF(C337="Decentral",('Connecting shares (%)'!$F$15/100*F337+'Connecting shares (%)'!$G$15/100*H337+'Connecting shares (%)'!$H$15/100*J337)/1000000,0),0)</f>
        <v>0</v>
      </c>
      <c r="AE337" s="63">
        <f>IF(E337="west", IF(C337="Decentral",D337*'Connecting shares (%)'!$M$16*(F337+H337+J337)/(F337+H337+J337+L337+N337+P337),0),0)</f>
        <v>0</v>
      </c>
      <c r="AF337" s="61">
        <f>IF(E337="West", IF(C337="Central",('Connecting shares (%)'!$F$13/100*L337+'Connecting shares (%)'!$G$13/100*N337+'Connecting shares (%)'!$H$13/100*P337)/1000000,0),0)</f>
        <v>0</v>
      </c>
      <c r="AG337" s="63">
        <f>IF(E337="west", IF(C337="Central",D337*'Connecting shares (%)'!$M$16*(L337+N337+P337)/(F337+H337+J337+L337+N337+P337),0),0)</f>
        <v>0</v>
      </c>
      <c r="AH337" s="1">
        <f>IF(E337="West", IF(C337="Decentral",('Connecting shares (%)'!$F$17/100*L337+'Connecting shares (%)'!$G$17/100*N337+'Connecting shares (%)'!$H$17/100*P337)/1000000,0),0)</f>
        <v>0</v>
      </c>
      <c r="AI337" s="63">
        <f>IF(E337="west", IF(C337="Decentral",D337*'Connecting shares (%)'!$M$16*(L337+N337+P337)/(F337+H337+J337+L337+N337+P337),0),0)</f>
        <v>0</v>
      </c>
      <c r="AK337" s="1">
        <f t="shared" si="40"/>
        <v>0</v>
      </c>
      <c r="AL337" s="1">
        <f t="shared" si="41"/>
        <v>0</v>
      </c>
      <c r="AM337" s="1">
        <f t="shared" si="42"/>
        <v>28.372634989999991</v>
      </c>
      <c r="AN337" s="1">
        <f t="shared" si="43"/>
        <v>56.350299005795193</v>
      </c>
      <c r="AO337" s="1">
        <f t="shared" si="44"/>
        <v>0</v>
      </c>
      <c r="AP337" s="1">
        <f t="shared" si="45"/>
        <v>0</v>
      </c>
      <c r="AQ337" s="1">
        <f t="shared" si="46"/>
        <v>0</v>
      </c>
      <c r="AR337" s="1">
        <f t="shared" si="47"/>
        <v>0</v>
      </c>
    </row>
    <row r="338" spans="1:44">
      <c r="A338" s="1">
        <v>337</v>
      </c>
      <c r="B338" s="1" t="s">
        <v>213</v>
      </c>
      <c r="C338" s="1" t="s">
        <v>21</v>
      </c>
      <c r="D338" s="1">
        <v>0.13788266078472999</v>
      </c>
      <c r="E338" s="1" t="s">
        <v>23</v>
      </c>
      <c r="F338" s="1">
        <v>133611.429999999</v>
      </c>
      <c r="G338" s="1">
        <v>9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4664.9977515133396</v>
      </c>
      <c r="S338" s="1">
        <v>137882.66078472999</v>
      </c>
      <c r="T338" s="61">
        <f>IF(E338="East", IF(C338="Central",('Connecting shares (%)'!$F$3/100*F338+'Connecting shares (%)'!$G$3/100*H338+'Connecting shares (%)'!$H$3/100*J338)/1000000,0),0)</f>
        <v>0</v>
      </c>
      <c r="U338" s="61">
        <f>IF(E338="East", IF(C338="Central",D338*'Connecting shares (%)'!$M$16*(F338+H338+J338)/(F338+H338+J338+L338+N338+P338),0),0)</f>
        <v>0</v>
      </c>
      <c r="V338" s="61">
        <f>IF(E338="East", IF(C338="Decentral",('Connecting shares (%)'!$F$7/100*F338+'Connecting shares (%)'!$G$7/100*H338+'Connecting shares (%)'!$H$7/100*J338)/1000000,0),0)</f>
        <v>0</v>
      </c>
      <c r="W338" s="63">
        <f>IF(E338="East", IF(C338="Decentral",D338*'Connecting shares (%)'!$M$16*(F338+H338+J338)/(F338+H338+J338+L338+N338+P338),0),0)</f>
        <v>0</v>
      </c>
      <c r="X338" s="61">
        <f>IF(E338="East", IF(C338="Central",('Connecting shares (%)'!$F$5/100*L338+'Connecting shares (%)'!$G$5/100*N338+'Connecting shares (%)'!$H$5/100*P338)/1000000,0),0)</f>
        <v>0</v>
      </c>
      <c r="Y338" s="63">
        <f>IF(E338="East", IF(C338="Central",D338*'Connecting shares (%)'!$M$16*(L338+N338+P338)/(F338+H338+J338+L338+N338+P338),0),0)</f>
        <v>0</v>
      </c>
      <c r="Z338" s="1">
        <f>IF(E338="East", IF(C338="Decentral",('Connecting shares (%)'!$F$9/100*L338+'Connecting shares (%)'!$G$9/100*N338+'Connecting shares (%)'!$H$9/100*P338)/1000000,0),0)</f>
        <v>0</v>
      </c>
      <c r="AA338" s="63">
        <f>IF(E338="East", IF(C338="Decentral",D338*'Connecting shares (%)'!$M$16*(L338+N338+P338)/(F338+H338+J338+L338+N338+P338),0),0)</f>
        <v>0</v>
      </c>
      <c r="AB338" s="61">
        <f>IF(E338="West", IF(C338="Central",('Connecting shares (%)'!$F$11/100*F338+'Connecting shares (%)'!$G$11/100*H338+'Connecting shares (%)'!$H$11/100*J338)/1000000,0),0)</f>
        <v>0</v>
      </c>
      <c r="AC338" s="64">
        <f>IF(E338="west", IF(C338="Central",D338*'Connecting shares (%)'!$M$16*(F338+H338+J338)/(F338+H338+J338+L338+N338+P338),0),0)</f>
        <v>0</v>
      </c>
      <c r="AD338" s="61">
        <f>IF(E338="West", IF(C338="Decentral",('Connecting shares (%)'!$F$15/100*F338+'Connecting shares (%)'!$G$15/100*H338+'Connecting shares (%)'!$H$15/100*J338)/1000000,0),0)</f>
        <v>0.133611429999999</v>
      </c>
      <c r="AE338" s="63">
        <f>IF(E338="west", IF(C338="Decentral",D338*'Connecting shares (%)'!$M$16*(F338+H338+J338)/(F338+H338+J338+L338+N338+P338),0),0)</f>
        <v>2.7576532156945999</v>
      </c>
      <c r="AF338" s="61">
        <f>IF(E338="West", IF(C338="Central",('Connecting shares (%)'!$F$13/100*L338+'Connecting shares (%)'!$G$13/100*N338+'Connecting shares (%)'!$H$13/100*P338)/1000000,0),0)</f>
        <v>0</v>
      </c>
      <c r="AG338" s="63">
        <f>IF(E338="west", IF(C338="Central",D338*'Connecting shares (%)'!$M$16*(L338+N338+P338)/(F338+H338+J338+L338+N338+P338),0),0)</f>
        <v>0</v>
      </c>
      <c r="AH338" s="1">
        <f>IF(E338="West", IF(C338="Decentral",('Connecting shares (%)'!$F$17/100*L338+'Connecting shares (%)'!$G$17/100*N338+'Connecting shares (%)'!$H$17/100*P338)/1000000,0),0)</f>
        <v>0</v>
      </c>
      <c r="AI338" s="63">
        <f>IF(E338="west", IF(C338="Decentral",D338*'Connecting shares (%)'!$M$16*(L338+N338+P338)/(F338+H338+J338+L338+N338+P338),0),0)</f>
        <v>0</v>
      </c>
      <c r="AK338" s="1">
        <f t="shared" si="40"/>
        <v>0</v>
      </c>
      <c r="AL338" s="1">
        <f t="shared" si="41"/>
        <v>0</v>
      </c>
      <c r="AM338" s="1">
        <f t="shared" si="42"/>
        <v>0</v>
      </c>
      <c r="AN338" s="1">
        <f t="shared" si="43"/>
        <v>0</v>
      </c>
      <c r="AO338" s="1">
        <f t="shared" si="44"/>
        <v>0</v>
      </c>
      <c r="AP338" s="1">
        <f t="shared" si="45"/>
        <v>0</v>
      </c>
      <c r="AQ338" s="1">
        <f t="shared" si="46"/>
        <v>0.133611429999999</v>
      </c>
      <c r="AR338" s="1">
        <f t="shared" si="47"/>
        <v>2.7576532156945999</v>
      </c>
    </row>
    <row r="339" spans="1:44">
      <c r="A339" s="1">
        <v>338</v>
      </c>
      <c r="B339" s="1" t="s">
        <v>340</v>
      </c>
      <c r="C339" s="1" t="s">
        <v>21</v>
      </c>
      <c r="D339" s="1">
        <v>0.24373019109986299</v>
      </c>
      <c r="E339" s="1" t="s">
        <v>23</v>
      </c>
      <c r="F339" s="1">
        <v>1315949.69</v>
      </c>
      <c r="G339" s="1">
        <v>90</v>
      </c>
      <c r="H339" s="1">
        <v>0</v>
      </c>
      <c r="I339" s="1">
        <v>0</v>
      </c>
      <c r="J339" s="1">
        <v>0</v>
      </c>
      <c r="K339" s="1">
        <v>0</v>
      </c>
      <c r="L339" s="1">
        <v>115948.499999999</v>
      </c>
      <c r="M339" s="1">
        <v>12</v>
      </c>
      <c r="N339" s="1">
        <v>0</v>
      </c>
      <c r="O339" s="1">
        <v>0</v>
      </c>
      <c r="P339" s="1">
        <v>0</v>
      </c>
      <c r="Q339" s="1">
        <v>0</v>
      </c>
      <c r="R339" s="1">
        <v>4757.74796444804</v>
      </c>
      <c r="S339" s="1">
        <v>243730.19109986199</v>
      </c>
      <c r="T339" s="61">
        <f>IF(E339="East", IF(C339="Central",('Connecting shares (%)'!$F$3/100*F339+'Connecting shares (%)'!$G$3/100*H339+'Connecting shares (%)'!$H$3/100*J339)/1000000,0),0)</f>
        <v>0</v>
      </c>
      <c r="U339" s="61">
        <f>IF(E339="East", IF(C339="Central",D339*'Connecting shares (%)'!$M$16*(F339+H339+J339)/(F339+H339+J339+L339+N339+P339),0),0)</f>
        <v>0</v>
      </c>
      <c r="V339" s="61">
        <f>IF(E339="East", IF(C339="Decentral",('Connecting shares (%)'!$F$7/100*F339+'Connecting shares (%)'!$G$7/100*H339+'Connecting shares (%)'!$H$7/100*J339)/1000000,0),0)</f>
        <v>0</v>
      </c>
      <c r="W339" s="63">
        <f>IF(E339="East", IF(C339="Decentral",D339*'Connecting shares (%)'!$M$16*(F339+H339+J339)/(F339+H339+J339+L339+N339+P339),0),0)</f>
        <v>0</v>
      </c>
      <c r="X339" s="61">
        <f>IF(E339="East", IF(C339="Central",('Connecting shares (%)'!$F$5/100*L339+'Connecting shares (%)'!$G$5/100*N339+'Connecting shares (%)'!$H$5/100*P339)/1000000,0),0)</f>
        <v>0</v>
      </c>
      <c r="Y339" s="63">
        <f>IF(E339="East", IF(C339="Central",D339*'Connecting shares (%)'!$M$16*(L339+N339+P339)/(F339+H339+J339+L339+N339+P339),0),0)</f>
        <v>0</v>
      </c>
      <c r="Z339" s="1">
        <f>IF(E339="East", IF(C339="Decentral",('Connecting shares (%)'!$F$9/100*L339+'Connecting shares (%)'!$G$9/100*N339+'Connecting shares (%)'!$H$9/100*P339)/1000000,0),0)</f>
        <v>0</v>
      </c>
      <c r="AA339" s="63">
        <f>IF(E339="East", IF(C339="Decentral",D339*'Connecting shares (%)'!$M$16*(L339+N339+P339)/(F339+H339+J339+L339+N339+P339),0),0)</f>
        <v>0</v>
      </c>
      <c r="AB339" s="61">
        <f>IF(E339="West", IF(C339="Central",('Connecting shares (%)'!$F$11/100*F339+'Connecting shares (%)'!$G$11/100*H339+'Connecting shares (%)'!$H$11/100*J339)/1000000,0),0)</f>
        <v>0</v>
      </c>
      <c r="AC339" s="64">
        <f>IF(E339="west", IF(C339="Central",D339*'Connecting shares (%)'!$M$16*(F339+H339+J339)/(F339+H339+J339+L339+N339+P339),0),0)</f>
        <v>0</v>
      </c>
      <c r="AD339" s="61">
        <f>IF(E339="West", IF(C339="Decentral",('Connecting shares (%)'!$F$15/100*F339+'Connecting shares (%)'!$G$15/100*H339+'Connecting shares (%)'!$H$15/100*J339)/1000000,0),0)</f>
        <v>1.3159496899999998</v>
      </c>
      <c r="AE339" s="63">
        <f>IF(E339="west", IF(C339="Decentral",D339*'Connecting shares (%)'!$M$16*(F339+H339+J339)/(F339+H339+J339+L339+N339+P339),0),0)</f>
        <v>4.479880925354137</v>
      </c>
      <c r="AF339" s="61">
        <f>IF(E339="West", IF(C339="Central",('Connecting shares (%)'!$F$13/100*L339+'Connecting shares (%)'!$G$13/100*N339+'Connecting shares (%)'!$H$13/100*P339)/1000000,0),0)</f>
        <v>0</v>
      </c>
      <c r="AG339" s="63">
        <f>IF(E339="west", IF(C339="Central",D339*'Connecting shares (%)'!$M$16*(L339+N339+P339)/(F339+H339+J339+L339+N339+P339),0),0)</f>
        <v>0</v>
      </c>
      <c r="AH339" s="1">
        <f>IF(E339="West", IF(C339="Decentral",('Connecting shares (%)'!$F$17/100*L339+'Connecting shares (%)'!$G$17/100*N339+'Connecting shares (%)'!$H$17/100*P339)/1000000,0),0)</f>
        <v>0.115948499999999</v>
      </c>
      <c r="AI339" s="63">
        <f>IF(E339="west", IF(C339="Decentral",D339*'Connecting shares (%)'!$M$16*(L339+N339+P339)/(F339+H339+J339+L339+N339+P339),0),0)</f>
        <v>0.39472289664312288</v>
      </c>
      <c r="AK339" s="1">
        <f t="shared" si="40"/>
        <v>0</v>
      </c>
      <c r="AL339" s="1">
        <f t="shared" si="41"/>
        <v>0</v>
      </c>
      <c r="AM339" s="1">
        <f t="shared" si="42"/>
        <v>0</v>
      </c>
      <c r="AN339" s="1">
        <f t="shared" si="43"/>
        <v>0</v>
      </c>
      <c r="AO339" s="1">
        <f t="shared" si="44"/>
        <v>0</v>
      </c>
      <c r="AP339" s="1">
        <f t="shared" si="45"/>
        <v>0</v>
      </c>
      <c r="AQ339" s="1">
        <f t="shared" si="46"/>
        <v>1.4318981899999987</v>
      </c>
      <c r="AR339" s="1">
        <f t="shared" si="47"/>
        <v>4.8746038219972601</v>
      </c>
    </row>
    <row r="340" spans="1:44">
      <c r="A340" s="1">
        <v>339</v>
      </c>
      <c r="B340" s="1" t="s">
        <v>876</v>
      </c>
      <c r="C340" s="1" t="s">
        <v>22</v>
      </c>
      <c r="D340" s="1">
        <v>7.2295344329774996E-2</v>
      </c>
      <c r="E340" s="1" t="s">
        <v>23</v>
      </c>
      <c r="F340" s="1">
        <v>17067.369999999901</v>
      </c>
      <c r="G340" s="1">
        <v>1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5844.9080809754696</v>
      </c>
      <c r="S340" s="1">
        <v>72295.344329774904</v>
      </c>
      <c r="T340" s="61">
        <f>IF(E340="East", IF(C340="Central",('Connecting shares (%)'!$F$3/100*F340+'Connecting shares (%)'!$G$3/100*H340+'Connecting shares (%)'!$H$3/100*J340)/1000000,0),0)</f>
        <v>0</v>
      </c>
      <c r="U340" s="61">
        <f>IF(E340="East", IF(C340="Central",D340*'Connecting shares (%)'!$M$16*(F340+H340+J340)/(F340+H340+J340+L340+N340+P340),0),0)</f>
        <v>0</v>
      </c>
      <c r="V340" s="61">
        <f>IF(E340="East", IF(C340="Decentral",('Connecting shares (%)'!$F$7/100*F340+'Connecting shares (%)'!$G$7/100*H340+'Connecting shares (%)'!$H$7/100*J340)/1000000,0),0)</f>
        <v>0</v>
      </c>
      <c r="W340" s="63">
        <f>IF(E340="East", IF(C340="Decentral",D340*'Connecting shares (%)'!$M$16*(F340+H340+J340)/(F340+H340+J340+L340+N340+P340),0),0)</f>
        <v>0</v>
      </c>
      <c r="X340" s="61">
        <f>IF(E340="East", IF(C340="Central",('Connecting shares (%)'!$F$5/100*L340+'Connecting shares (%)'!$G$5/100*N340+'Connecting shares (%)'!$H$5/100*P340)/1000000,0),0)</f>
        <v>0</v>
      </c>
      <c r="Y340" s="63">
        <f>IF(E340="East", IF(C340="Central",D340*'Connecting shares (%)'!$M$16*(L340+N340+P340)/(F340+H340+J340+L340+N340+P340),0),0)</f>
        <v>0</v>
      </c>
      <c r="Z340" s="1">
        <f>IF(E340="East", IF(C340="Decentral",('Connecting shares (%)'!$F$9/100*L340+'Connecting shares (%)'!$G$9/100*N340+'Connecting shares (%)'!$H$9/100*P340)/1000000,0),0)</f>
        <v>0</v>
      </c>
      <c r="AA340" s="63">
        <f>IF(E340="East", IF(C340="Decentral",D340*'Connecting shares (%)'!$M$16*(L340+N340+P340)/(F340+H340+J340+L340+N340+P340),0),0)</f>
        <v>0</v>
      </c>
      <c r="AB340" s="61">
        <f>IF(E340="West", IF(C340="Central",('Connecting shares (%)'!$F$11/100*F340+'Connecting shares (%)'!$G$11/100*H340+'Connecting shares (%)'!$H$11/100*J340)/1000000,0),0)</f>
        <v>1.7067369999999901E-2</v>
      </c>
      <c r="AC340" s="64">
        <f>IF(E340="west", IF(C340="Central",D340*'Connecting shares (%)'!$M$16*(F340+H340+J340)/(F340+H340+J340+L340+N340+P340),0),0)</f>
        <v>1.4459068865955</v>
      </c>
      <c r="AD340" s="61">
        <f>IF(E340="West", IF(C340="Decentral",('Connecting shares (%)'!$F$15/100*F340+'Connecting shares (%)'!$G$15/100*H340+'Connecting shares (%)'!$H$15/100*J340)/1000000,0),0)</f>
        <v>0</v>
      </c>
      <c r="AE340" s="63">
        <f>IF(E340="west", IF(C340="Decentral",D340*'Connecting shares (%)'!$M$16*(F340+H340+J340)/(F340+H340+J340+L340+N340+P340),0),0)</f>
        <v>0</v>
      </c>
      <c r="AF340" s="61">
        <f>IF(E340="West", IF(C340="Central",('Connecting shares (%)'!$F$13/100*L340+'Connecting shares (%)'!$G$13/100*N340+'Connecting shares (%)'!$H$13/100*P340)/1000000,0),0)</f>
        <v>0</v>
      </c>
      <c r="AG340" s="63">
        <f>IF(E340="west", IF(C340="Central",D340*'Connecting shares (%)'!$M$16*(L340+N340+P340)/(F340+H340+J340+L340+N340+P340),0),0)</f>
        <v>0</v>
      </c>
      <c r="AH340" s="1">
        <f>IF(E340="West", IF(C340="Decentral",('Connecting shares (%)'!$F$17/100*L340+'Connecting shares (%)'!$G$17/100*N340+'Connecting shares (%)'!$H$17/100*P340)/1000000,0),0)</f>
        <v>0</v>
      </c>
      <c r="AI340" s="63">
        <f>IF(E340="west", IF(C340="Decentral",D340*'Connecting shares (%)'!$M$16*(L340+N340+P340)/(F340+H340+J340+L340+N340+P340),0),0)</f>
        <v>0</v>
      </c>
      <c r="AK340" s="1">
        <f t="shared" si="40"/>
        <v>0</v>
      </c>
      <c r="AL340" s="1">
        <f t="shared" si="41"/>
        <v>0</v>
      </c>
      <c r="AM340" s="1">
        <f t="shared" si="42"/>
        <v>0</v>
      </c>
      <c r="AN340" s="1">
        <f t="shared" si="43"/>
        <v>0</v>
      </c>
      <c r="AO340" s="1">
        <f t="shared" si="44"/>
        <v>1.7067369999999901E-2</v>
      </c>
      <c r="AP340" s="1">
        <f t="shared" si="45"/>
        <v>1.4459068865955</v>
      </c>
      <c r="AQ340" s="1">
        <f t="shared" si="46"/>
        <v>0</v>
      </c>
      <c r="AR340" s="1">
        <f t="shared" si="47"/>
        <v>0</v>
      </c>
    </row>
    <row r="341" spans="1:44">
      <c r="A341" s="1">
        <v>340</v>
      </c>
      <c r="B341" s="1" t="s">
        <v>731</v>
      </c>
      <c r="C341" s="1" t="s">
        <v>22</v>
      </c>
      <c r="D341" s="1">
        <v>0.113387027847836</v>
      </c>
      <c r="E341" s="1" t="s">
        <v>23</v>
      </c>
      <c r="F341" s="1">
        <v>179003</v>
      </c>
      <c r="G341" s="1">
        <v>9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6014.0512467520903</v>
      </c>
      <c r="S341" s="1">
        <v>113387.027847836</v>
      </c>
      <c r="T341" s="61">
        <f>IF(E341="East", IF(C341="Central",('Connecting shares (%)'!$F$3/100*F341+'Connecting shares (%)'!$G$3/100*H341+'Connecting shares (%)'!$H$3/100*J341)/1000000,0),0)</f>
        <v>0</v>
      </c>
      <c r="U341" s="61">
        <f>IF(E341="East", IF(C341="Central",D341*'Connecting shares (%)'!$M$16*(F341+H341+J341)/(F341+H341+J341+L341+N341+P341),0),0)</f>
        <v>0</v>
      </c>
      <c r="V341" s="61">
        <f>IF(E341="East", IF(C341="Decentral",('Connecting shares (%)'!$F$7/100*F341+'Connecting shares (%)'!$G$7/100*H341+'Connecting shares (%)'!$H$7/100*J341)/1000000,0),0)</f>
        <v>0</v>
      </c>
      <c r="W341" s="63">
        <f>IF(E341="East", IF(C341="Decentral",D341*'Connecting shares (%)'!$M$16*(F341+H341+J341)/(F341+H341+J341+L341+N341+P341),0),0)</f>
        <v>0</v>
      </c>
      <c r="X341" s="61">
        <f>IF(E341="East", IF(C341="Central",('Connecting shares (%)'!$F$5/100*L341+'Connecting shares (%)'!$G$5/100*N341+'Connecting shares (%)'!$H$5/100*P341)/1000000,0),0)</f>
        <v>0</v>
      </c>
      <c r="Y341" s="63">
        <f>IF(E341="East", IF(C341="Central",D341*'Connecting shares (%)'!$M$16*(L341+N341+P341)/(F341+H341+J341+L341+N341+P341),0),0)</f>
        <v>0</v>
      </c>
      <c r="Z341" s="1">
        <f>IF(E341="East", IF(C341="Decentral",('Connecting shares (%)'!$F$9/100*L341+'Connecting shares (%)'!$G$9/100*N341+'Connecting shares (%)'!$H$9/100*P341)/1000000,0),0)</f>
        <v>0</v>
      </c>
      <c r="AA341" s="63">
        <f>IF(E341="East", IF(C341="Decentral",D341*'Connecting shares (%)'!$M$16*(L341+N341+P341)/(F341+H341+J341+L341+N341+P341),0),0)</f>
        <v>0</v>
      </c>
      <c r="AB341" s="61">
        <f>IF(E341="West", IF(C341="Central",('Connecting shares (%)'!$F$11/100*F341+'Connecting shares (%)'!$G$11/100*H341+'Connecting shares (%)'!$H$11/100*J341)/1000000,0),0)</f>
        <v>0.179003</v>
      </c>
      <c r="AC341" s="64">
        <f>IF(E341="west", IF(C341="Central",D341*'Connecting shares (%)'!$M$16*(F341+H341+J341)/(F341+H341+J341+L341+N341+P341),0),0)</f>
        <v>2.2677405569567197</v>
      </c>
      <c r="AD341" s="61">
        <f>IF(E341="West", IF(C341="Decentral",('Connecting shares (%)'!$F$15/100*F341+'Connecting shares (%)'!$G$15/100*H341+'Connecting shares (%)'!$H$15/100*J341)/1000000,0),0)</f>
        <v>0</v>
      </c>
      <c r="AE341" s="63">
        <f>IF(E341="west", IF(C341="Decentral",D341*'Connecting shares (%)'!$M$16*(F341+H341+J341)/(F341+H341+J341+L341+N341+P341),0),0)</f>
        <v>0</v>
      </c>
      <c r="AF341" s="61">
        <f>IF(E341="West", IF(C341="Central",('Connecting shares (%)'!$F$13/100*L341+'Connecting shares (%)'!$G$13/100*N341+'Connecting shares (%)'!$H$13/100*P341)/1000000,0),0)</f>
        <v>0</v>
      </c>
      <c r="AG341" s="63">
        <f>IF(E341="west", IF(C341="Central",D341*'Connecting shares (%)'!$M$16*(L341+N341+P341)/(F341+H341+J341+L341+N341+P341),0),0)</f>
        <v>0</v>
      </c>
      <c r="AH341" s="1">
        <f>IF(E341="West", IF(C341="Decentral",('Connecting shares (%)'!$F$17/100*L341+'Connecting shares (%)'!$G$17/100*N341+'Connecting shares (%)'!$H$17/100*P341)/1000000,0),0)</f>
        <v>0</v>
      </c>
      <c r="AI341" s="63">
        <f>IF(E341="west", IF(C341="Decentral",D341*'Connecting shares (%)'!$M$16*(L341+N341+P341)/(F341+H341+J341+L341+N341+P341),0),0)</f>
        <v>0</v>
      </c>
      <c r="AK341" s="1">
        <f t="shared" si="40"/>
        <v>0</v>
      </c>
      <c r="AL341" s="1">
        <f t="shared" si="41"/>
        <v>0</v>
      </c>
      <c r="AM341" s="1">
        <f t="shared" si="42"/>
        <v>0</v>
      </c>
      <c r="AN341" s="1">
        <f t="shared" si="43"/>
        <v>0</v>
      </c>
      <c r="AO341" s="1">
        <f t="shared" si="44"/>
        <v>0.179003</v>
      </c>
      <c r="AP341" s="1">
        <f t="shared" si="45"/>
        <v>2.2677405569567197</v>
      </c>
      <c r="AQ341" s="1">
        <f t="shared" si="46"/>
        <v>0</v>
      </c>
      <c r="AR341" s="1">
        <f t="shared" si="47"/>
        <v>0</v>
      </c>
    </row>
    <row r="342" spans="1:44">
      <c r="A342" s="1">
        <v>341</v>
      </c>
      <c r="B342" s="1" t="s">
        <v>345</v>
      </c>
      <c r="C342" s="1" t="s">
        <v>21</v>
      </c>
      <c r="D342" s="1">
        <v>0.109769846340754</v>
      </c>
      <c r="E342" s="1" t="s">
        <v>23</v>
      </c>
      <c r="F342" s="1">
        <v>82010.529999999897</v>
      </c>
      <c r="G342" s="1">
        <v>5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5705.03766572737</v>
      </c>
      <c r="S342" s="1">
        <v>109769.84634075301</v>
      </c>
      <c r="T342" s="61">
        <f>IF(E342="East", IF(C342="Central",('Connecting shares (%)'!$F$3/100*F342+'Connecting shares (%)'!$G$3/100*H342+'Connecting shares (%)'!$H$3/100*J342)/1000000,0),0)</f>
        <v>0</v>
      </c>
      <c r="U342" s="61">
        <f>IF(E342="East", IF(C342="Central",D342*'Connecting shares (%)'!$M$16*(F342+H342+J342)/(F342+H342+J342+L342+N342+P342),0),0)</f>
        <v>0</v>
      </c>
      <c r="V342" s="61">
        <f>IF(E342="East", IF(C342="Decentral",('Connecting shares (%)'!$F$7/100*F342+'Connecting shares (%)'!$G$7/100*H342+'Connecting shares (%)'!$H$7/100*J342)/1000000,0),0)</f>
        <v>0</v>
      </c>
      <c r="W342" s="63">
        <f>IF(E342="East", IF(C342="Decentral",D342*'Connecting shares (%)'!$M$16*(F342+H342+J342)/(F342+H342+J342+L342+N342+P342),0),0)</f>
        <v>0</v>
      </c>
      <c r="X342" s="61">
        <f>IF(E342="East", IF(C342="Central",('Connecting shares (%)'!$F$5/100*L342+'Connecting shares (%)'!$G$5/100*N342+'Connecting shares (%)'!$H$5/100*P342)/1000000,0),0)</f>
        <v>0</v>
      </c>
      <c r="Y342" s="63">
        <f>IF(E342="East", IF(C342="Central",D342*'Connecting shares (%)'!$M$16*(L342+N342+P342)/(F342+H342+J342+L342+N342+P342),0),0)</f>
        <v>0</v>
      </c>
      <c r="Z342" s="1">
        <f>IF(E342="East", IF(C342="Decentral",('Connecting shares (%)'!$F$9/100*L342+'Connecting shares (%)'!$G$9/100*N342+'Connecting shares (%)'!$H$9/100*P342)/1000000,0),0)</f>
        <v>0</v>
      </c>
      <c r="AA342" s="63">
        <f>IF(E342="East", IF(C342="Decentral",D342*'Connecting shares (%)'!$M$16*(L342+N342+P342)/(F342+H342+J342+L342+N342+P342),0),0)</f>
        <v>0</v>
      </c>
      <c r="AB342" s="61">
        <f>IF(E342="West", IF(C342="Central",('Connecting shares (%)'!$F$11/100*F342+'Connecting shares (%)'!$G$11/100*H342+'Connecting shares (%)'!$H$11/100*J342)/1000000,0),0)</f>
        <v>0</v>
      </c>
      <c r="AC342" s="64">
        <f>IF(E342="west", IF(C342="Central",D342*'Connecting shares (%)'!$M$16*(F342+H342+J342)/(F342+H342+J342+L342+N342+P342),0),0)</f>
        <v>0</v>
      </c>
      <c r="AD342" s="61">
        <f>IF(E342="West", IF(C342="Decentral",('Connecting shares (%)'!$F$15/100*F342+'Connecting shares (%)'!$G$15/100*H342+'Connecting shares (%)'!$H$15/100*J342)/1000000,0),0)</f>
        <v>8.2010529999999901E-2</v>
      </c>
      <c r="AE342" s="63">
        <f>IF(E342="west", IF(C342="Decentral",D342*'Connecting shares (%)'!$M$16*(F342+H342+J342)/(F342+H342+J342+L342+N342+P342),0),0)</f>
        <v>2.1953969268150799</v>
      </c>
      <c r="AF342" s="61">
        <f>IF(E342="West", IF(C342="Central",('Connecting shares (%)'!$F$13/100*L342+'Connecting shares (%)'!$G$13/100*N342+'Connecting shares (%)'!$H$13/100*P342)/1000000,0),0)</f>
        <v>0</v>
      </c>
      <c r="AG342" s="63">
        <f>IF(E342="west", IF(C342="Central",D342*'Connecting shares (%)'!$M$16*(L342+N342+P342)/(F342+H342+J342+L342+N342+P342),0),0)</f>
        <v>0</v>
      </c>
      <c r="AH342" s="1">
        <f>IF(E342="West", IF(C342="Decentral",('Connecting shares (%)'!$F$17/100*L342+'Connecting shares (%)'!$G$17/100*N342+'Connecting shares (%)'!$H$17/100*P342)/1000000,0),0)</f>
        <v>0</v>
      </c>
      <c r="AI342" s="63">
        <f>IF(E342="west", IF(C342="Decentral",D342*'Connecting shares (%)'!$M$16*(L342+N342+P342)/(F342+H342+J342+L342+N342+P342),0),0)</f>
        <v>0</v>
      </c>
      <c r="AK342" s="1">
        <f t="shared" si="40"/>
        <v>0</v>
      </c>
      <c r="AL342" s="1">
        <f t="shared" si="41"/>
        <v>0</v>
      </c>
      <c r="AM342" s="1">
        <f t="shared" si="42"/>
        <v>0</v>
      </c>
      <c r="AN342" s="1">
        <f t="shared" si="43"/>
        <v>0</v>
      </c>
      <c r="AO342" s="1">
        <f t="shared" si="44"/>
        <v>0</v>
      </c>
      <c r="AP342" s="1">
        <f t="shared" si="45"/>
        <v>0</v>
      </c>
      <c r="AQ342" s="1">
        <f t="shared" si="46"/>
        <v>8.2010529999999901E-2</v>
      </c>
      <c r="AR342" s="1">
        <f t="shared" si="47"/>
        <v>2.1953969268150799</v>
      </c>
    </row>
    <row r="343" spans="1:44">
      <c r="A343" s="1">
        <v>342</v>
      </c>
      <c r="B343" s="1" t="s">
        <v>209</v>
      </c>
      <c r="C343" s="1" t="s">
        <v>22</v>
      </c>
      <c r="D343" s="1">
        <v>0.104983591463672</v>
      </c>
      <c r="E343" s="1" t="s">
        <v>23</v>
      </c>
      <c r="F343" s="1">
        <v>266132.46000000002</v>
      </c>
      <c r="G343" s="1">
        <v>16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4698.0674800154402</v>
      </c>
      <c r="S343" s="1">
        <v>104983.591463672</v>
      </c>
      <c r="T343" s="61">
        <f>IF(E343="East", IF(C343="Central",('Connecting shares (%)'!$F$3/100*F343+'Connecting shares (%)'!$G$3/100*H343+'Connecting shares (%)'!$H$3/100*J343)/1000000,0),0)</f>
        <v>0</v>
      </c>
      <c r="U343" s="61">
        <f>IF(E343="East", IF(C343="Central",D343*'Connecting shares (%)'!$M$16*(F343+H343+J343)/(F343+H343+J343+L343+N343+P343),0),0)</f>
        <v>0</v>
      </c>
      <c r="V343" s="61">
        <f>IF(E343="East", IF(C343="Decentral",('Connecting shares (%)'!$F$7/100*F343+'Connecting shares (%)'!$G$7/100*H343+'Connecting shares (%)'!$H$7/100*J343)/1000000,0),0)</f>
        <v>0</v>
      </c>
      <c r="W343" s="63">
        <f>IF(E343="East", IF(C343="Decentral",D343*'Connecting shares (%)'!$M$16*(F343+H343+J343)/(F343+H343+J343+L343+N343+P343),0),0)</f>
        <v>0</v>
      </c>
      <c r="X343" s="61">
        <f>IF(E343="East", IF(C343="Central",('Connecting shares (%)'!$F$5/100*L343+'Connecting shares (%)'!$G$5/100*N343+'Connecting shares (%)'!$H$5/100*P343)/1000000,0),0)</f>
        <v>0</v>
      </c>
      <c r="Y343" s="63">
        <f>IF(E343="East", IF(C343="Central",D343*'Connecting shares (%)'!$M$16*(L343+N343+P343)/(F343+H343+J343+L343+N343+P343),0),0)</f>
        <v>0</v>
      </c>
      <c r="Z343" s="1">
        <f>IF(E343="East", IF(C343="Decentral",('Connecting shares (%)'!$F$9/100*L343+'Connecting shares (%)'!$G$9/100*N343+'Connecting shares (%)'!$H$9/100*P343)/1000000,0),0)</f>
        <v>0</v>
      </c>
      <c r="AA343" s="63">
        <f>IF(E343="East", IF(C343="Decentral",D343*'Connecting shares (%)'!$M$16*(L343+N343+P343)/(F343+H343+J343+L343+N343+P343),0),0)</f>
        <v>0</v>
      </c>
      <c r="AB343" s="61">
        <f>IF(E343="West", IF(C343="Central",('Connecting shares (%)'!$F$11/100*F343+'Connecting shares (%)'!$G$11/100*H343+'Connecting shares (%)'!$H$11/100*J343)/1000000,0),0)</f>
        <v>0.26613246000000002</v>
      </c>
      <c r="AC343" s="64">
        <f>IF(E343="west", IF(C343="Central",D343*'Connecting shares (%)'!$M$16*(F343+H343+J343)/(F343+H343+J343+L343+N343+P343),0),0)</f>
        <v>2.09967182927344</v>
      </c>
      <c r="AD343" s="61">
        <f>IF(E343="West", IF(C343="Decentral",('Connecting shares (%)'!$F$15/100*F343+'Connecting shares (%)'!$G$15/100*H343+'Connecting shares (%)'!$H$15/100*J343)/1000000,0),0)</f>
        <v>0</v>
      </c>
      <c r="AE343" s="63">
        <f>IF(E343="west", IF(C343="Decentral",D343*'Connecting shares (%)'!$M$16*(F343+H343+J343)/(F343+H343+J343+L343+N343+P343),0),0)</f>
        <v>0</v>
      </c>
      <c r="AF343" s="61">
        <f>IF(E343="West", IF(C343="Central",('Connecting shares (%)'!$F$13/100*L343+'Connecting shares (%)'!$G$13/100*N343+'Connecting shares (%)'!$H$13/100*P343)/1000000,0),0)</f>
        <v>0</v>
      </c>
      <c r="AG343" s="63">
        <f>IF(E343="west", IF(C343="Central",D343*'Connecting shares (%)'!$M$16*(L343+N343+P343)/(F343+H343+J343+L343+N343+P343),0),0)</f>
        <v>0</v>
      </c>
      <c r="AH343" s="1">
        <f>IF(E343="West", IF(C343="Decentral",('Connecting shares (%)'!$F$17/100*L343+'Connecting shares (%)'!$G$17/100*N343+'Connecting shares (%)'!$H$17/100*P343)/1000000,0),0)</f>
        <v>0</v>
      </c>
      <c r="AI343" s="63">
        <f>IF(E343="west", IF(C343="Decentral",D343*'Connecting shares (%)'!$M$16*(L343+N343+P343)/(F343+H343+J343+L343+N343+P343),0),0)</f>
        <v>0</v>
      </c>
      <c r="AK343" s="1">
        <f t="shared" si="40"/>
        <v>0</v>
      </c>
      <c r="AL343" s="1">
        <f t="shared" si="41"/>
        <v>0</v>
      </c>
      <c r="AM343" s="1">
        <f t="shared" si="42"/>
        <v>0</v>
      </c>
      <c r="AN343" s="1">
        <f t="shared" si="43"/>
        <v>0</v>
      </c>
      <c r="AO343" s="1">
        <f t="shared" si="44"/>
        <v>0.26613246000000002</v>
      </c>
      <c r="AP343" s="1">
        <f t="shared" si="45"/>
        <v>2.09967182927344</v>
      </c>
      <c r="AQ343" s="1">
        <f t="shared" si="46"/>
        <v>0</v>
      </c>
      <c r="AR343" s="1">
        <f t="shared" si="47"/>
        <v>0</v>
      </c>
    </row>
    <row r="344" spans="1:44">
      <c r="A344" s="1">
        <v>343</v>
      </c>
      <c r="B344" s="1" t="s">
        <v>89</v>
      </c>
      <c r="C344" s="1" t="s">
        <v>21</v>
      </c>
      <c r="D344" s="1">
        <v>0.456362669449773</v>
      </c>
      <c r="E344" s="1" t="s">
        <v>24</v>
      </c>
      <c r="F344" s="1">
        <v>3185580.0399999898</v>
      </c>
      <c r="G344" s="1">
        <v>228</v>
      </c>
      <c r="H344" s="1">
        <v>54535.69</v>
      </c>
      <c r="I344" s="1">
        <v>1</v>
      </c>
      <c r="J344" s="1">
        <v>0</v>
      </c>
      <c r="K344" s="1">
        <v>0</v>
      </c>
      <c r="L344" s="1">
        <v>286562.03999999998</v>
      </c>
      <c r="M344" s="1">
        <v>42</v>
      </c>
      <c r="N344" s="1">
        <v>151140.179999999</v>
      </c>
      <c r="O344" s="1">
        <v>1</v>
      </c>
      <c r="P344" s="1">
        <v>0</v>
      </c>
      <c r="Q344" s="1">
        <v>0</v>
      </c>
      <c r="R344" s="1">
        <v>6869.4967690854201</v>
      </c>
      <c r="S344" s="1">
        <v>456362.66944977298</v>
      </c>
      <c r="T344" s="61">
        <f>IF(E344="East", IF(C344="Central",('Connecting shares (%)'!$F$3/100*F344+'Connecting shares (%)'!$G$3/100*H344+'Connecting shares (%)'!$H$3/100*J344)/1000000,0),0)</f>
        <v>0</v>
      </c>
      <c r="U344" s="61">
        <f>IF(E344="East", IF(C344="Central",D344*'Connecting shares (%)'!$M$16*(F344+H344+J344)/(F344+H344+J344+L344+N344+P344),0),0)</f>
        <v>0</v>
      </c>
      <c r="V344" s="61">
        <f>IF(E344="East", IF(C344="Decentral",('Connecting shares (%)'!$F$7/100*F344+'Connecting shares (%)'!$G$7/100*H344+'Connecting shares (%)'!$H$7/100*J344)/1000000,0),0)</f>
        <v>3.2401157299999896</v>
      </c>
      <c r="W344" s="63">
        <f>IF(E344="East", IF(C344="Decentral",D344*'Connecting shares (%)'!$M$16*(F344+H344+J344)/(F344+H344+J344+L344+N344+P344),0),0)</f>
        <v>8.0410062921629901</v>
      </c>
      <c r="X344" s="61">
        <f>IF(E344="East", IF(C344="Central",('Connecting shares (%)'!$F$5/100*L344+'Connecting shares (%)'!$G$5/100*N344+'Connecting shares (%)'!$H$5/100*P344)/1000000,0),0)</f>
        <v>0</v>
      </c>
      <c r="Y344" s="63">
        <f>IF(E344="East", IF(C344="Central",D344*'Connecting shares (%)'!$M$16*(L344+N344+P344)/(F344+H344+J344+L344+N344+P344),0),0)</f>
        <v>0</v>
      </c>
      <c r="Z344" s="1">
        <f>IF(E344="East", IF(C344="Decentral",('Connecting shares (%)'!$F$9/100*L344+'Connecting shares (%)'!$G$9/100*N344+'Connecting shares (%)'!$H$9/100*P344)/1000000,0),0)</f>
        <v>0.43770221999999898</v>
      </c>
      <c r="AA344" s="63">
        <f>IF(E344="East", IF(C344="Decentral",D344*'Connecting shares (%)'!$M$16*(L344+N344+P344)/(F344+H344+J344+L344+N344+P344),0),0)</f>
        <v>1.086247096832468</v>
      </c>
      <c r="AB344" s="61">
        <f>IF(E344="West", IF(C344="Central",('Connecting shares (%)'!$F$11/100*F344+'Connecting shares (%)'!$G$11/100*H344+'Connecting shares (%)'!$H$11/100*J344)/1000000,0),0)</f>
        <v>0</v>
      </c>
      <c r="AC344" s="64">
        <f>IF(E344="west", IF(C344="Central",D344*'Connecting shares (%)'!$M$16*(F344+H344+J344)/(F344+H344+J344+L344+N344+P344),0),0)</f>
        <v>0</v>
      </c>
      <c r="AD344" s="61">
        <f>IF(E344="West", IF(C344="Decentral",('Connecting shares (%)'!$F$15/100*F344+'Connecting shares (%)'!$G$15/100*H344+'Connecting shares (%)'!$H$15/100*J344)/1000000,0),0)</f>
        <v>0</v>
      </c>
      <c r="AE344" s="63">
        <f>IF(E344="west", IF(C344="Decentral",D344*'Connecting shares (%)'!$M$16*(F344+H344+J344)/(F344+H344+J344+L344+N344+P344),0),0)</f>
        <v>0</v>
      </c>
      <c r="AF344" s="61">
        <f>IF(E344="West", IF(C344="Central",('Connecting shares (%)'!$F$13/100*L344+'Connecting shares (%)'!$G$13/100*N344+'Connecting shares (%)'!$H$13/100*P344)/1000000,0),0)</f>
        <v>0</v>
      </c>
      <c r="AG344" s="63">
        <f>IF(E344="west", IF(C344="Central",D344*'Connecting shares (%)'!$M$16*(L344+N344+P344)/(F344+H344+J344+L344+N344+P344),0),0)</f>
        <v>0</v>
      </c>
      <c r="AH344" s="1">
        <f>IF(E344="West", IF(C344="Decentral",('Connecting shares (%)'!$F$17/100*L344+'Connecting shares (%)'!$G$17/100*N344+'Connecting shares (%)'!$H$17/100*P344)/1000000,0),0)</f>
        <v>0</v>
      </c>
      <c r="AI344" s="63">
        <f>IF(E344="west", IF(C344="Decentral",D344*'Connecting shares (%)'!$M$16*(L344+N344+P344)/(F344+H344+J344+L344+N344+P344),0),0)</f>
        <v>0</v>
      </c>
      <c r="AK344" s="1">
        <f t="shared" si="40"/>
        <v>0</v>
      </c>
      <c r="AL344" s="1">
        <f t="shared" si="41"/>
        <v>0</v>
      </c>
      <c r="AM344" s="1">
        <f t="shared" si="42"/>
        <v>3.6778179499999886</v>
      </c>
      <c r="AN344" s="1">
        <f t="shared" si="43"/>
        <v>9.1272533889954577</v>
      </c>
      <c r="AO344" s="1">
        <f t="shared" si="44"/>
        <v>0</v>
      </c>
      <c r="AP344" s="1">
        <f t="shared" si="45"/>
        <v>0</v>
      </c>
      <c r="AQ344" s="1">
        <f t="shared" si="46"/>
        <v>0</v>
      </c>
      <c r="AR344" s="1">
        <f t="shared" si="47"/>
        <v>0</v>
      </c>
    </row>
    <row r="345" spans="1:44">
      <c r="A345" s="1">
        <v>344</v>
      </c>
      <c r="B345" s="1" t="s">
        <v>492</v>
      </c>
      <c r="C345" s="1" t="s">
        <v>21</v>
      </c>
      <c r="D345" s="1">
        <v>0.179513530613888</v>
      </c>
      <c r="E345" s="1" t="s">
        <v>23</v>
      </c>
      <c r="F345" s="1">
        <v>53613.88</v>
      </c>
      <c r="G345" s="1">
        <v>4</v>
      </c>
      <c r="H345" s="1">
        <v>0</v>
      </c>
      <c r="I345" s="1">
        <v>0</v>
      </c>
      <c r="J345" s="1">
        <v>0</v>
      </c>
      <c r="K345" s="1">
        <v>0</v>
      </c>
      <c r="L345" s="1">
        <v>26927.279999999901</v>
      </c>
      <c r="M345" s="1">
        <v>1</v>
      </c>
      <c r="N345" s="1">
        <v>0</v>
      </c>
      <c r="O345" s="1">
        <v>0</v>
      </c>
      <c r="P345" s="1">
        <v>0</v>
      </c>
      <c r="Q345" s="1">
        <v>0</v>
      </c>
      <c r="R345" s="1">
        <v>7440.7728987763903</v>
      </c>
      <c r="S345" s="1">
        <v>179513.530613888</v>
      </c>
      <c r="T345" s="61">
        <f>IF(E345="East", IF(C345="Central",('Connecting shares (%)'!$F$3/100*F345+'Connecting shares (%)'!$G$3/100*H345+'Connecting shares (%)'!$H$3/100*J345)/1000000,0),0)</f>
        <v>0</v>
      </c>
      <c r="U345" s="61">
        <f>IF(E345="East", IF(C345="Central",D345*'Connecting shares (%)'!$M$16*(F345+H345+J345)/(F345+H345+J345+L345+N345+P345),0),0)</f>
        <v>0</v>
      </c>
      <c r="V345" s="61">
        <f>IF(E345="East", IF(C345="Decentral",('Connecting shares (%)'!$F$7/100*F345+'Connecting shares (%)'!$G$7/100*H345+'Connecting shares (%)'!$H$7/100*J345)/1000000,0),0)</f>
        <v>0</v>
      </c>
      <c r="W345" s="63">
        <f>IF(E345="East", IF(C345="Decentral",D345*'Connecting shares (%)'!$M$16*(F345+H345+J345)/(F345+H345+J345+L345+N345+P345),0),0)</f>
        <v>0</v>
      </c>
      <c r="X345" s="61">
        <f>IF(E345="East", IF(C345="Central",('Connecting shares (%)'!$F$5/100*L345+'Connecting shares (%)'!$G$5/100*N345+'Connecting shares (%)'!$H$5/100*P345)/1000000,0),0)</f>
        <v>0</v>
      </c>
      <c r="Y345" s="63">
        <f>IF(E345="East", IF(C345="Central",D345*'Connecting shares (%)'!$M$16*(L345+N345+P345)/(F345+H345+J345+L345+N345+P345),0),0)</f>
        <v>0</v>
      </c>
      <c r="Z345" s="1">
        <f>IF(E345="East", IF(C345="Decentral",('Connecting shares (%)'!$F$9/100*L345+'Connecting shares (%)'!$G$9/100*N345+'Connecting shares (%)'!$H$9/100*P345)/1000000,0),0)</f>
        <v>0</v>
      </c>
      <c r="AA345" s="63">
        <f>IF(E345="East", IF(C345="Decentral",D345*'Connecting shares (%)'!$M$16*(L345+N345+P345)/(F345+H345+J345+L345+N345+P345),0),0)</f>
        <v>0</v>
      </c>
      <c r="AB345" s="61">
        <f>IF(E345="West", IF(C345="Central",('Connecting shares (%)'!$F$11/100*F345+'Connecting shares (%)'!$G$11/100*H345+'Connecting shares (%)'!$H$11/100*J345)/1000000,0),0)</f>
        <v>0</v>
      </c>
      <c r="AC345" s="64">
        <f>IF(E345="west", IF(C345="Central",D345*'Connecting shares (%)'!$M$16*(F345+H345+J345)/(F345+H345+J345+L345+N345+P345),0),0)</f>
        <v>0</v>
      </c>
      <c r="AD345" s="61">
        <f>IF(E345="West", IF(C345="Decentral",('Connecting shares (%)'!$F$15/100*F345+'Connecting shares (%)'!$G$15/100*H345+'Connecting shares (%)'!$H$15/100*J345)/1000000,0),0)</f>
        <v>5.3613879999999996E-2</v>
      </c>
      <c r="AE345" s="63">
        <f>IF(E345="west", IF(C345="Decentral",D345*'Connecting shares (%)'!$M$16*(F345+H345+J345)/(F345+H345+J345+L345+N345+P345),0),0)</f>
        <v>2.389937490026051</v>
      </c>
      <c r="AF345" s="61">
        <f>IF(E345="West", IF(C345="Central",('Connecting shares (%)'!$F$13/100*L345+'Connecting shares (%)'!$G$13/100*N345+'Connecting shares (%)'!$H$13/100*P345)/1000000,0),0)</f>
        <v>0</v>
      </c>
      <c r="AG345" s="63">
        <f>IF(E345="west", IF(C345="Central",D345*'Connecting shares (%)'!$M$16*(L345+N345+P345)/(F345+H345+J345+L345+N345+P345),0),0)</f>
        <v>0</v>
      </c>
      <c r="AH345" s="1">
        <f>IF(E345="West", IF(C345="Decentral",('Connecting shares (%)'!$F$17/100*L345+'Connecting shares (%)'!$G$17/100*N345+'Connecting shares (%)'!$H$17/100*P345)/1000000,0),0)</f>
        <v>2.6927279999999901E-2</v>
      </c>
      <c r="AI345" s="63">
        <f>IF(E345="west", IF(C345="Decentral",D345*'Connecting shares (%)'!$M$16*(L345+N345+P345)/(F345+H345+J345+L345+N345+P345),0),0)</f>
        <v>1.2003331222517089</v>
      </c>
      <c r="AK345" s="1">
        <f t="shared" si="40"/>
        <v>0</v>
      </c>
      <c r="AL345" s="1">
        <f t="shared" si="41"/>
        <v>0</v>
      </c>
      <c r="AM345" s="1">
        <f t="shared" si="42"/>
        <v>0</v>
      </c>
      <c r="AN345" s="1">
        <f t="shared" si="43"/>
        <v>0</v>
      </c>
      <c r="AO345" s="1">
        <f t="shared" si="44"/>
        <v>0</v>
      </c>
      <c r="AP345" s="1">
        <f t="shared" si="45"/>
        <v>0</v>
      </c>
      <c r="AQ345" s="1">
        <f t="shared" si="46"/>
        <v>8.054115999999989E-2</v>
      </c>
      <c r="AR345" s="1">
        <f t="shared" si="47"/>
        <v>3.5902706122777599</v>
      </c>
    </row>
    <row r="346" spans="1:44">
      <c r="A346" s="1">
        <v>345</v>
      </c>
      <c r="B346" s="1" t="s">
        <v>875</v>
      </c>
      <c r="C346" s="1" t="s">
        <v>21</v>
      </c>
      <c r="D346" s="1">
        <v>7.4028226331624994E-2</v>
      </c>
      <c r="E346" s="1" t="s">
        <v>23</v>
      </c>
      <c r="F346" s="1">
        <v>194858.799999999</v>
      </c>
      <c r="G346" s="1">
        <v>10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5560.1164559153203</v>
      </c>
      <c r="S346" s="1">
        <v>74028.226331625105</v>
      </c>
      <c r="T346" s="61">
        <f>IF(E346="East", IF(C346="Central",('Connecting shares (%)'!$F$3/100*F346+'Connecting shares (%)'!$G$3/100*H346+'Connecting shares (%)'!$H$3/100*J346)/1000000,0),0)</f>
        <v>0</v>
      </c>
      <c r="U346" s="61">
        <f>IF(E346="East", IF(C346="Central",D346*'Connecting shares (%)'!$M$16*(F346+H346+J346)/(F346+H346+J346+L346+N346+P346),0),0)</f>
        <v>0</v>
      </c>
      <c r="V346" s="61">
        <f>IF(E346="East", IF(C346="Decentral",('Connecting shares (%)'!$F$7/100*F346+'Connecting shares (%)'!$G$7/100*H346+'Connecting shares (%)'!$H$7/100*J346)/1000000,0),0)</f>
        <v>0</v>
      </c>
      <c r="W346" s="63">
        <f>IF(E346="East", IF(C346="Decentral",D346*'Connecting shares (%)'!$M$16*(F346+H346+J346)/(F346+H346+J346+L346+N346+P346),0),0)</f>
        <v>0</v>
      </c>
      <c r="X346" s="61">
        <f>IF(E346="East", IF(C346="Central",('Connecting shares (%)'!$F$5/100*L346+'Connecting shares (%)'!$G$5/100*N346+'Connecting shares (%)'!$H$5/100*P346)/1000000,0),0)</f>
        <v>0</v>
      </c>
      <c r="Y346" s="63">
        <f>IF(E346="East", IF(C346="Central",D346*'Connecting shares (%)'!$M$16*(L346+N346+P346)/(F346+H346+J346+L346+N346+P346),0),0)</f>
        <v>0</v>
      </c>
      <c r="Z346" s="1">
        <f>IF(E346="East", IF(C346="Decentral",('Connecting shares (%)'!$F$9/100*L346+'Connecting shares (%)'!$G$9/100*N346+'Connecting shares (%)'!$H$9/100*P346)/1000000,0),0)</f>
        <v>0</v>
      </c>
      <c r="AA346" s="63">
        <f>IF(E346="East", IF(C346="Decentral",D346*'Connecting shares (%)'!$M$16*(L346+N346+P346)/(F346+H346+J346+L346+N346+P346),0),0)</f>
        <v>0</v>
      </c>
      <c r="AB346" s="61">
        <f>IF(E346="West", IF(C346="Central",('Connecting shares (%)'!$F$11/100*F346+'Connecting shares (%)'!$G$11/100*H346+'Connecting shares (%)'!$H$11/100*J346)/1000000,0),0)</f>
        <v>0</v>
      </c>
      <c r="AC346" s="64">
        <f>IF(E346="west", IF(C346="Central",D346*'Connecting shares (%)'!$M$16*(F346+H346+J346)/(F346+H346+J346+L346+N346+P346),0),0)</f>
        <v>0</v>
      </c>
      <c r="AD346" s="61">
        <f>IF(E346="West", IF(C346="Decentral",('Connecting shares (%)'!$F$15/100*F346+'Connecting shares (%)'!$G$15/100*H346+'Connecting shares (%)'!$H$15/100*J346)/1000000,0),0)</f>
        <v>0.194858799999999</v>
      </c>
      <c r="AE346" s="63">
        <f>IF(E346="west", IF(C346="Decentral",D346*'Connecting shares (%)'!$M$16*(F346+H346+J346)/(F346+H346+J346+L346+N346+P346),0),0)</f>
        <v>1.4805645266324998</v>
      </c>
      <c r="AF346" s="61">
        <f>IF(E346="West", IF(C346="Central",('Connecting shares (%)'!$F$13/100*L346+'Connecting shares (%)'!$G$13/100*N346+'Connecting shares (%)'!$H$13/100*P346)/1000000,0),0)</f>
        <v>0</v>
      </c>
      <c r="AG346" s="63">
        <f>IF(E346="west", IF(C346="Central",D346*'Connecting shares (%)'!$M$16*(L346+N346+P346)/(F346+H346+J346+L346+N346+P346),0),0)</f>
        <v>0</v>
      </c>
      <c r="AH346" s="1">
        <f>IF(E346="West", IF(C346="Decentral",('Connecting shares (%)'!$F$17/100*L346+'Connecting shares (%)'!$G$17/100*N346+'Connecting shares (%)'!$H$17/100*P346)/1000000,0),0)</f>
        <v>0</v>
      </c>
      <c r="AI346" s="63">
        <f>IF(E346="west", IF(C346="Decentral",D346*'Connecting shares (%)'!$M$16*(L346+N346+P346)/(F346+H346+J346+L346+N346+P346),0),0)</f>
        <v>0</v>
      </c>
      <c r="AK346" s="1">
        <f t="shared" si="40"/>
        <v>0</v>
      </c>
      <c r="AL346" s="1">
        <f t="shared" si="41"/>
        <v>0</v>
      </c>
      <c r="AM346" s="1">
        <f t="shared" si="42"/>
        <v>0</v>
      </c>
      <c r="AN346" s="1">
        <f t="shared" si="43"/>
        <v>0</v>
      </c>
      <c r="AO346" s="1">
        <f t="shared" si="44"/>
        <v>0</v>
      </c>
      <c r="AP346" s="1">
        <f t="shared" si="45"/>
        <v>0</v>
      </c>
      <c r="AQ346" s="1">
        <f t="shared" si="46"/>
        <v>0.194858799999999</v>
      </c>
      <c r="AR346" s="1">
        <f t="shared" si="47"/>
        <v>1.4805645266324998</v>
      </c>
    </row>
    <row r="347" spans="1:44">
      <c r="A347" s="1">
        <v>346</v>
      </c>
      <c r="B347" s="1" t="s">
        <v>465</v>
      </c>
      <c r="C347" s="1" t="s">
        <v>22</v>
      </c>
      <c r="D347" s="1">
        <v>0.129455757573576</v>
      </c>
      <c r="E347" s="1" t="s">
        <v>23</v>
      </c>
      <c r="F347" s="1">
        <v>213772.77</v>
      </c>
      <c r="G347" s="1">
        <v>16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7337.6438960880496</v>
      </c>
      <c r="S347" s="1">
        <v>129455.757573575</v>
      </c>
      <c r="T347" s="61">
        <f>IF(E347="East", IF(C347="Central",('Connecting shares (%)'!$F$3/100*F347+'Connecting shares (%)'!$G$3/100*H347+'Connecting shares (%)'!$H$3/100*J347)/1000000,0),0)</f>
        <v>0</v>
      </c>
      <c r="U347" s="61">
        <f>IF(E347="East", IF(C347="Central",D347*'Connecting shares (%)'!$M$16*(F347+H347+J347)/(F347+H347+J347+L347+N347+P347),0),0)</f>
        <v>0</v>
      </c>
      <c r="V347" s="61">
        <f>IF(E347="East", IF(C347="Decentral",('Connecting shares (%)'!$F$7/100*F347+'Connecting shares (%)'!$G$7/100*H347+'Connecting shares (%)'!$H$7/100*J347)/1000000,0),0)</f>
        <v>0</v>
      </c>
      <c r="W347" s="63">
        <f>IF(E347="East", IF(C347="Decentral",D347*'Connecting shares (%)'!$M$16*(F347+H347+J347)/(F347+H347+J347+L347+N347+P347),0),0)</f>
        <v>0</v>
      </c>
      <c r="X347" s="61">
        <f>IF(E347="East", IF(C347="Central",('Connecting shares (%)'!$F$5/100*L347+'Connecting shares (%)'!$G$5/100*N347+'Connecting shares (%)'!$H$5/100*P347)/1000000,0),0)</f>
        <v>0</v>
      </c>
      <c r="Y347" s="63">
        <f>IF(E347="East", IF(C347="Central",D347*'Connecting shares (%)'!$M$16*(L347+N347+P347)/(F347+H347+J347+L347+N347+P347),0),0)</f>
        <v>0</v>
      </c>
      <c r="Z347" s="1">
        <f>IF(E347="East", IF(C347="Decentral",('Connecting shares (%)'!$F$9/100*L347+'Connecting shares (%)'!$G$9/100*N347+'Connecting shares (%)'!$H$9/100*P347)/1000000,0),0)</f>
        <v>0</v>
      </c>
      <c r="AA347" s="63">
        <f>IF(E347="East", IF(C347="Decentral",D347*'Connecting shares (%)'!$M$16*(L347+N347+P347)/(F347+H347+J347+L347+N347+P347),0),0)</f>
        <v>0</v>
      </c>
      <c r="AB347" s="61">
        <f>IF(E347="West", IF(C347="Central",('Connecting shares (%)'!$F$11/100*F347+'Connecting shares (%)'!$G$11/100*H347+'Connecting shares (%)'!$H$11/100*J347)/1000000,0),0)</f>
        <v>0.21377277</v>
      </c>
      <c r="AC347" s="64">
        <f>IF(E347="west", IF(C347="Central",D347*'Connecting shares (%)'!$M$16*(F347+H347+J347)/(F347+H347+J347+L347+N347+P347),0),0)</f>
        <v>2.5891151514715198</v>
      </c>
      <c r="AD347" s="61">
        <f>IF(E347="West", IF(C347="Decentral",('Connecting shares (%)'!$F$15/100*F347+'Connecting shares (%)'!$G$15/100*H347+'Connecting shares (%)'!$H$15/100*J347)/1000000,0),0)</f>
        <v>0</v>
      </c>
      <c r="AE347" s="63">
        <f>IF(E347="west", IF(C347="Decentral",D347*'Connecting shares (%)'!$M$16*(F347+H347+J347)/(F347+H347+J347+L347+N347+P347),0),0)</f>
        <v>0</v>
      </c>
      <c r="AF347" s="61">
        <f>IF(E347="West", IF(C347="Central",('Connecting shares (%)'!$F$13/100*L347+'Connecting shares (%)'!$G$13/100*N347+'Connecting shares (%)'!$H$13/100*P347)/1000000,0),0)</f>
        <v>0</v>
      </c>
      <c r="AG347" s="63">
        <f>IF(E347="west", IF(C347="Central",D347*'Connecting shares (%)'!$M$16*(L347+N347+P347)/(F347+H347+J347+L347+N347+P347),0),0)</f>
        <v>0</v>
      </c>
      <c r="AH347" s="1">
        <f>IF(E347="West", IF(C347="Decentral",('Connecting shares (%)'!$F$17/100*L347+'Connecting shares (%)'!$G$17/100*N347+'Connecting shares (%)'!$H$17/100*P347)/1000000,0),0)</f>
        <v>0</v>
      </c>
      <c r="AI347" s="63">
        <f>IF(E347="west", IF(C347="Decentral",D347*'Connecting shares (%)'!$M$16*(L347+N347+P347)/(F347+H347+J347+L347+N347+P347),0),0)</f>
        <v>0</v>
      </c>
      <c r="AK347" s="1">
        <f t="shared" si="40"/>
        <v>0</v>
      </c>
      <c r="AL347" s="1">
        <f t="shared" si="41"/>
        <v>0</v>
      </c>
      <c r="AM347" s="1">
        <f t="shared" si="42"/>
        <v>0</v>
      </c>
      <c r="AN347" s="1">
        <f t="shared" si="43"/>
        <v>0</v>
      </c>
      <c r="AO347" s="1">
        <f t="shared" si="44"/>
        <v>0.21377277</v>
      </c>
      <c r="AP347" s="1">
        <f t="shared" si="45"/>
        <v>2.5891151514715198</v>
      </c>
      <c r="AQ347" s="1">
        <f t="shared" si="46"/>
        <v>0</v>
      </c>
      <c r="AR347" s="1">
        <f t="shared" si="47"/>
        <v>0</v>
      </c>
    </row>
    <row r="348" spans="1:44">
      <c r="A348" s="1">
        <v>347</v>
      </c>
      <c r="B348" s="1" t="s">
        <v>392</v>
      </c>
      <c r="C348" s="1" t="s">
        <v>21</v>
      </c>
      <c r="D348" s="1">
        <v>0.56190024949597095</v>
      </c>
      <c r="E348" s="1" t="s">
        <v>23</v>
      </c>
      <c r="F348" s="1">
        <v>457323.58</v>
      </c>
      <c r="G348" s="1">
        <v>33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13411.3411542791</v>
      </c>
      <c r="S348" s="1">
        <v>561900.24949597102</v>
      </c>
      <c r="T348" s="61">
        <f>IF(E348="East", IF(C348="Central",('Connecting shares (%)'!$F$3/100*F348+'Connecting shares (%)'!$G$3/100*H348+'Connecting shares (%)'!$H$3/100*J348)/1000000,0),0)</f>
        <v>0</v>
      </c>
      <c r="U348" s="61">
        <f>IF(E348="East", IF(C348="Central",D348*'Connecting shares (%)'!$M$16*(F348+H348+J348)/(F348+H348+J348+L348+N348+P348),0),0)</f>
        <v>0</v>
      </c>
      <c r="V348" s="61">
        <f>IF(E348="East", IF(C348="Decentral",('Connecting shares (%)'!$F$7/100*F348+'Connecting shares (%)'!$G$7/100*H348+'Connecting shares (%)'!$H$7/100*J348)/1000000,0),0)</f>
        <v>0</v>
      </c>
      <c r="W348" s="63">
        <f>IF(E348="East", IF(C348="Decentral",D348*'Connecting shares (%)'!$M$16*(F348+H348+J348)/(F348+H348+J348+L348+N348+P348),0),0)</f>
        <v>0</v>
      </c>
      <c r="X348" s="61">
        <f>IF(E348="East", IF(C348="Central",('Connecting shares (%)'!$F$5/100*L348+'Connecting shares (%)'!$G$5/100*N348+'Connecting shares (%)'!$H$5/100*P348)/1000000,0),0)</f>
        <v>0</v>
      </c>
      <c r="Y348" s="63">
        <f>IF(E348="East", IF(C348="Central",D348*'Connecting shares (%)'!$M$16*(L348+N348+P348)/(F348+H348+J348+L348+N348+P348),0),0)</f>
        <v>0</v>
      </c>
      <c r="Z348" s="1">
        <f>IF(E348="East", IF(C348="Decentral",('Connecting shares (%)'!$F$9/100*L348+'Connecting shares (%)'!$G$9/100*N348+'Connecting shares (%)'!$H$9/100*P348)/1000000,0),0)</f>
        <v>0</v>
      </c>
      <c r="AA348" s="63">
        <f>IF(E348="East", IF(C348="Decentral",D348*'Connecting shares (%)'!$M$16*(L348+N348+P348)/(F348+H348+J348+L348+N348+P348),0),0)</f>
        <v>0</v>
      </c>
      <c r="AB348" s="61">
        <f>IF(E348="West", IF(C348="Central",('Connecting shares (%)'!$F$11/100*F348+'Connecting shares (%)'!$G$11/100*H348+'Connecting shares (%)'!$H$11/100*J348)/1000000,0),0)</f>
        <v>0</v>
      </c>
      <c r="AC348" s="64">
        <f>IF(E348="west", IF(C348="Central",D348*'Connecting shares (%)'!$M$16*(F348+H348+J348)/(F348+H348+J348+L348+N348+P348),0),0)</f>
        <v>0</v>
      </c>
      <c r="AD348" s="61">
        <f>IF(E348="West", IF(C348="Decentral",('Connecting shares (%)'!$F$15/100*F348+'Connecting shares (%)'!$G$15/100*H348+'Connecting shares (%)'!$H$15/100*J348)/1000000,0),0)</f>
        <v>0.45732358000000001</v>
      </c>
      <c r="AE348" s="63">
        <f>IF(E348="west", IF(C348="Decentral",D348*'Connecting shares (%)'!$M$16*(F348+H348+J348)/(F348+H348+J348+L348+N348+P348),0),0)</f>
        <v>11.238004989919419</v>
      </c>
      <c r="AF348" s="61">
        <f>IF(E348="West", IF(C348="Central",('Connecting shares (%)'!$F$13/100*L348+'Connecting shares (%)'!$G$13/100*N348+'Connecting shares (%)'!$H$13/100*P348)/1000000,0),0)</f>
        <v>0</v>
      </c>
      <c r="AG348" s="63">
        <f>IF(E348="west", IF(C348="Central",D348*'Connecting shares (%)'!$M$16*(L348+N348+P348)/(F348+H348+J348+L348+N348+P348),0),0)</f>
        <v>0</v>
      </c>
      <c r="AH348" s="1">
        <f>IF(E348="West", IF(C348="Decentral",('Connecting shares (%)'!$F$17/100*L348+'Connecting shares (%)'!$G$17/100*N348+'Connecting shares (%)'!$H$17/100*P348)/1000000,0),0)</f>
        <v>0</v>
      </c>
      <c r="AI348" s="63">
        <f>IF(E348="west", IF(C348="Decentral",D348*'Connecting shares (%)'!$M$16*(L348+N348+P348)/(F348+H348+J348+L348+N348+P348),0),0)</f>
        <v>0</v>
      </c>
      <c r="AK348" s="1">
        <f t="shared" si="40"/>
        <v>0</v>
      </c>
      <c r="AL348" s="1">
        <f t="shared" si="41"/>
        <v>0</v>
      </c>
      <c r="AM348" s="1">
        <f t="shared" si="42"/>
        <v>0</v>
      </c>
      <c r="AN348" s="1">
        <f t="shared" si="43"/>
        <v>0</v>
      </c>
      <c r="AO348" s="1">
        <f t="shared" si="44"/>
        <v>0</v>
      </c>
      <c r="AP348" s="1">
        <f t="shared" si="45"/>
        <v>0</v>
      </c>
      <c r="AQ348" s="1">
        <f t="shared" si="46"/>
        <v>0.45732358000000001</v>
      </c>
      <c r="AR348" s="1">
        <f t="shared" si="47"/>
        <v>11.238004989919419</v>
      </c>
    </row>
    <row r="349" spans="1:44">
      <c r="A349" s="1">
        <v>348</v>
      </c>
      <c r="B349" s="1" t="s">
        <v>874</v>
      </c>
      <c r="C349" s="1" t="s">
        <v>22</v>
      </c>
      <c r="D349" s="1">
        <v>0.100261662859866</v>
      </c>
      <c r="E349" s="1" t="s">
        <v>23</v>
      </c>
      <c r="F349" s="1">
        <v>42728.29</v>
      </c>
      <c r="G349" s="1">
        <v>4</v>
      </c>
      <c r="H349" s="1">
        <v>0</v>
      </c>
      <c r="I349" s="1">
        <v>0</v>
      </c>
      <c r="J349" s="1">
        <v>0</v>
      </c>
      <c r="K349" s="1">
        <v>0</v>
      </c>
      <c r="L349" s="1">
        <v>29743.3999999999</v>
      </c>
      <c r="M349" s="1">
        <v>3</v>
      </c>
      <c r="N349" s="1">
        <v>0</v>
      </c>
      <c r="O349" s="1">
        <v>0</v>
      </c>
      <c r="P349" s="1">
        <v>0</v>
      </c>
      <c r="Q349" s="1">
        <v>0</v>
      </c>
      <c r="R349" s="1">
        <v>5341.4377654701202</v>
      </c>
      <c r="S349" s="1">
        <v>100261.662859866</v>
      </c>
      <c r="T349" s="61">
        <f>IF(E349="East", IF(C349="Central",('Connecting shares (%)'!$F$3/100*F349+'Connecting shares (%)'!$G$3/100*H349+'Connecting shares (%)'!$H$3/100*J349)/1000000,0),0)</f>
        <v>0</v>
      </c>
      <c r="U349" s="61">
        <f>IF(E349="East", IF(C349="Central",D349*'Connecting shares (%)'!$M$16*(F349+H349+J349)/(F349+H349+J349+L349+N349+P349),0),0)</f>
        <v>0</v>
      </c>
      <c r="V349" s="61">
        <f>IF(E349="East", IF(C349="Decentral",('Connecting shares (%)'!$F$7/100*F349+'Connecting shares (%)'!$G$7/100*H349+'Connecting shares (%)'!$H$7/100*J349)/1000000,0),0)</f>
        <v>0</v>
      </c>
      <c r="W349" s="63">
        <f>IF(E349="East", IF(C349="Decentral",D349*'Connecting shares (%)'!$M$16*(F349+H349+J349)/(F349+H349+J349+L349+N349+P349),0),0)</f>
        <v>0</v>
      </c>
      <c r="X349" s="61">
        <f>IF(E349="East", IF(C349="Central",('Connecting shares (%)'!$F$5/100*L349+'Connecting shares (%)'!$G$5/100*N349+'Connecting shares (%)'!$H$5/100*P349)/1000000,0),0)</f>
        <v>0</v>
      </c>
      <c r="Y349" s="63">
        <f>IF(E349="East", IF(C349="Central",D349*'Connecting shares (%)'!$M$16*(L349+N349+P349)/(F349+H349+J349+L349+N349+P349),0),0)</f>
        <v>0</v>
      </c>
      <c r="Z349" s="1">
        <f>IF(E349="East", IF(C349="Decentral",('Connecting shares (%)'!$F$9/100*L349+'Connecting shares (%)'!$G$9/100*N349+'Connecting shares (%)'!$H$9/100*P349)/1000000,0),0)</f>
        <v>0</v>
      </c>
      <c r="AA349" s="63">
        <f>IF(E349="East", IF(C349="Decentral",D349*'Connecting shares (%)'!$M$16*(L349+N349+P349)/(F349+H349+J349+L349+N349+P349),0),0)</f>
        <v>0</v>
      </c>
      <c r="AB349" s="61">
        <f>IF(E349="West", IF(C349="Central",('Connecting shares (%)'!$F$11/100*F349+'Connecting shares (%)'!$G$11/100*H349+'Connecting shares (%)'!$H$11/100*J349)/1000000,0),0)</f>
        <v>4.2728290000000002E-2</v>
      </c>
      <c r="AC349" s="64">
        <f>IF(E349="west", IF(C349="Central",D349*'Connecting shares (%)'!$M$16*(F349+H349+J349)/(F349+H349+J349+L349+N349+P349),0),0)</f>
        <v>1.1822573494722117</v>
      </c>
      <c r="AD349" s="61">
        <f>IF(E349="West", IF(C349="Decentral",('Connecting shares (%)'!$F$15/100*F349+'Connecting shares (%)'!$G$15/100*H349+'Connecting shares (%)'!$H$15/100*J349)/1000000,0),0)</f>
        <v>0</v>
      </c>
      <c r="AE349" s="63">
        <f>IF(E349="west", IF(C349="Decentral",D349*'Connecting shares (%)'!$M$16*(F349+H349+J349)/(F349+H349+J349+L349+N349+P349),0),0)</f>
        <v>0</v>
      </c>
      <c r="AF349" s="61">
        <f>IF(E349="West", IF(C349="Central",('Connecting shares (%)'!$F$13/100*L349+'Connecting shares (%)'!$G$13/100*N349+'Connecting shares (%)'!$H$13/100*P349)/1000000,0),0)</f>
        <v>2.9743399999999899E-2</v>
      </c>
      <c r="AG349" s="63">
        <f>IF(E349="west", IF(C349="Central",D349*'Connecting shares (%)'!$M$16*(L349+N349+P349)/(F349+H349+J349+L349+N349+P349),0),0)</f>
        <v>0.8229759077251082</v>
      </c>
      <c r="AH349" s="1">
        <f>IF(E349="West", IF(C349="Decentral",('Connecting shares (%)'!$F$17/100*L349+'Connecting shares (%)'!$G$17/100*N349+'Connecting shares (%)'!$H$17/100*P349)/1000000,0),0)</f>
        <v>0</v>
      </c>
      <c r="AI349" s="63">
        <f>IF(E349="west", IF(C349="Decentral",D349*'Connecting shares (%)'!$M$16*(L349+N349+P349)/(F349+H349+J349+L349+N349+P349),0),0)</f>
        <v>0</v>
      </c>
      <c r="AK349" s="1">
        <f t="shared" si="40"/>
        <v>0</v>
      </c>
      <c r="AL349" s="1">
        <f t="shared" si="41"/>
        <v>0</v>
      </c>
      <c r="AM349" s="1">
        <f t="shared" si="42"/>
        <v>0</v>
      </c>
      <c r="AN349" s="1">
        <f t="shared" si="43"/>
        <v>0</v>
      </c>
      <c r="AO349" s="1">
        <f t="shared" si="44"/>
        <v>7.2471689999999894E-2</v>
      </c>
      <c r="AP349" s="1">
        <f t="shared" si="45"/>
        <v>2.0052332571973199</v>
      </c>
      <c r="AQ349" s="1">
        <f t="shared" si="46"/>
        <v>0</v>
      </c>
      <c r="AR349" s="1">
        <f t="shared" si="47"/>
        <v>0</v>
      </c>
    </row>
    <row r="350" spans="1:44">
      <c r="A350" s="1">
        <v>349</v>
      </c>
      <c r="B350" s="1" t="s">
        <v>243</v>
      </c>
      <c r="C350" s="1" t="s">
        <v>21</v>
      </c>
      <c r="D350" s="1">
        <v>0.405298017912051</v>
      </c>
      <c r="E350" s="1" t="s">
        <v>23</v>
      </c>
      <c r="F350" s="1">
        <v>1180786.73</v>
      </c>
      <c r="G350" s="1">
        <v>70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10289.1128464184</v>
      </c>
      <c r="S350" s="1">
        <v>405298.01791205001</v>
      </c>
      <c r="T350" s="61">
        <f>IF(E350="East", IF(C350="Central",('Connecting shares (%)'!$F$3/100*F350+'Connecting shares (%)'!$G$3/100*H350+'Connecting shares (%)'!$H$3/100*J350)/1000000,0),0)</f>
        <v>0</v>
      </c>
      <c r="U350" s="61">
        <f>IF(E350="East", IF(C350="Central",D350*'Connecting shares (%)'!$M$16*(F350+H350+J350)/(F350+H350+J350+L350+N350+P350),0),0)</f>
        <v>0</v>
      </c>
      <c r="V350" s="61">
        <f>IF(E350="East", IF(C350="Decentral",('Connecting shares (%)'!$F$7/100*F350+'Connecting shares (%)'!$G$7/100*H350+'Connecting shares (%)'!$H$7/100*J350)/1000000,0),0)</f>
        <v>0</v>
      </c>
      <c r="W350" s="63">
        <f>IF(E350="East", IF(C350="Decentral",D350*'Connecting shares (%)'!$M$16*(F350+H350+J350)/(F350+H350+J350+L350+N350+P350),0),0)</f>
        <v>0</v>
      </c>
      <c r="X350" s="61">
        <f>IF(E350="East", IF(C350="Central",('Connecting shares (%)'!$F$5/100*L350+'Connecting shares (%)'!$G$5/100*N350+'Connecting shares (%)'!$H$5/100*P350)/1000000,0),0)</f>
        <v>0</v>
      </c>
      <c r="Y350" s="63">
        <f>IF(E350="East", IF(C350="Central",D350*'Connecting shares (%)'!$M$16*(L350+N350+P350)/(F350+H350+J350+L350+N350+P350),0),0)</f>
        <v>0</v>
      </c>
      <c r="Z350" s="1">
        <f>IF(E350="East", IF(C350="Decentral",('Connecting shares (%)'!$F$9/100*L350+'Connecting shares (%)'!$G$9/100*N350+'Connecting shares (%)'!$H$9/100*P350)/1000000,0),0)</f>
        <v>0</v>
      </c>
      <c r="AA350" s="63">
        <f>IF(E350="East", IF(C350="Decentral",D350*'Connecting shares (%)'!$M$16*(L350+N350+P350)/(F350+H350+J350+L350+N350+P350),0),0)</f>
        <v>0</v>
      </c>
      <c r="AB350" s="61">
        <f>IF(E350="West", IF(C350="Central",('Connecting shares (%)'!$F$11/100*F350+'Connecting shares (%)'!$G$11/100*H350+'Connecting shares (%)'!$H$11/100*J350)/1000000,0),0)</f>
        <v>0</v>
      </c>
      <c r="AC350" s="64">
        <f>IF(E350="west", IF(C350="Central",D350*'Connecting shares (%)'!$M$16*(F350+H350+J350)/(F350+H350+J350+L350+N350+P350),0),0)</f>
        <v>0</v>
      </c>
      <c r="AD350" s="61">
        <f>IF(E350="West", IF(C350="Decentral",('Connecting shares (%)'!$F$15/100*F350+'Connecting shares (%)'!$G$15/100*H350+'Connecting shares (%)'!$H$15/100*J350)/1000000,0),0)</f>
        <v>1.1807867299999999</v>
      </c>
      <c r="AE350" s="63">
        <f>IF(E350="west", IF(C350="Decentral",D350*'Connecting shares (%)'!$M$16*(F350+H350+J350)/(F350+H350+J350+L350+N350+P350),0),0)</f>
        <v>8.1059603582410205</v>
      </c>
      <c r="AF350" s="61">
        <f>IF(E350="West", IF(C350="Central",('Connecting shares (%)'!$F$13/100*L350+'Connecting shares (%)'!$G$13/100*N350+'Connecting shares (%)'!$H$13/100*P350)/1000000,0),0)</f>
        <v>0</v>
      </c>
      <c r="AG350" s="63">
        <f>IF(E350="west", IF(C350="Central",D350*'Connecting shares (%)'!$M$16*(L350+N350+P350)/(F350+H350+J350+L350+N350+P350),0),0)</f>
        <v>0</v>
      </c>
      <c r="AH350" s="1">
        <f>IF(E350="West", IF(C350="Decentral",('Connecting shares (%)'!$F$17/100*L350+'Connecting shares (%)'!$G$17/100*N350+'Connecting shares (%)'!$H$17/100*P350)/1000000,0),0)</f>
        <v>0</v>
      </c>
      <c r="AI350" s="63">
        <f>IF(E350="west", IF(C350="Decentral",D350*'Connecting shares (%)'!$M$16*(L350+N350+P350)/(F350+H350+J350+L350+N350+P350),0),0)</f>
        <v>0</v>
      </c>
      <c r="AK350" s="1">
        <f t="shared" si="40"/>
        <v>0</v>
      </c>
      <c r="AL350" s="1">
        <f t="shared" si="41"/>
        <v>0</v>
      </c>
      <c r="AM350" s="1">
        <f t="shared" si="42"/>
        <v>0</v>
      </c>
      <c r="AN350" s="1">
        <f t="shared" si="43"/>
        <v>0</v>
      </c>
      <c r="AO350" s="1">
        <f t="shared" si="44"/>
        <v>0</v>
      </c>
      <c r="AP350" s="1">
        <f t="shared" si="45"/>
        <v>0</v>
      </c>
      <c r="AQ350" s="1">
        <f t="shared" si="46"/>
        <v>1.1807867299999999</v>
      </c>
      <c r="AR350" s="1">
        <f t="shared" si="47"/>
        <v>8.1059603582410205</v>
      </c>
    </row>
    <row r="351" spans="1:44">
      <c r="A351" s="1">
        <v>350</v>
      </c>
      <c r="B351" s="1" t="s">
        <v>471</v>
      </c>
      <c r="C351" s="1" t="s">
        <v>21</v>
      </c>
      <c r="D351" s="1">
        <v>0.24495486864324401</v>
      </c>
      <c r="E351" s="1" t="s">
        <v>23</v>
      </c>
      <c r="F351" s="1">
        <v>368948.59999999899</v>
      </c>
      <c r="G351" s="1">
        <v>25</v>
      </c>
      <c r="H351" s="1">
        <v>0</v>
      </c>
      <c r="I351" s="1">
        <v>0</v>
      </c>
      <c r="J351" s="1">
        <v>0</v>
      </c>
      <c r="K351" s="1">
        <v>0</v>
      </c>
      <c r="L351" s="1">
        <v>7582.72</v>
      </c>
      <c r="M351" s="1">
        <v>2</v>
      </c>
      <c r="N351" s="1">
        <v>0</v>
      </c>
      <c r="O351" s="1">
        <v>0</v>
      </c>
      <c r="P351" s="1">
        <v>0</v>
      </c>
      <c r="Q351" s="1">
        <v>0</v>
      </c>
      <c r="R351" s="1">
        <v>7910.8024016086902</v>
      </c>
      <c r="S351" s="1">
        <v>244954.868643244</v>
      </c>
      <c r="T351" s="61">
        <f>IF(E351="East", IF(C351="Central",('Connecting shares (%)'!$F$3/100*F351+'Connecting shares (%)'!$G$3/100*H351+'Connecting shares (%)'!$H$3/100*J351)/1000000,0),0)</f>
        <v>0</v>
      </c>
      <c r="U351" s="61">
        <f>IF(E351="East", IF(C351="Central",D351*'Connecting shares (%)'!$M$16*(F351+H351+J351)/(F351+H351+J351+L351+N351+P351),0),0)</f>
        <v>0</v>
      </c>
      <c r="V351" s="61">
        <f>IF(E351="East", IF(C351="Decentral",('Connecting shares (%)'!$F$7/100*F351+'Connecting shares (%)'!$G$7/100*H351+'Connecting shares (%)'!$H$7/100*J351)/1000000,0),0)</f>
        <v>0</v>
      </c>
      <c r="W351" s="63">
        <f>IF(E351="East", IF(C351="Decentral",D351*'Connecting shares (%)'!$M$16*(F351+H351+J351)/(F351+H351+J351+L351+N351+P351),0),0)</f>
        <v>0</v>
      </c>
      <c r="X351" s="61">
        <f>IF(E351="East", IF(C351="Central",('Connecting shares (%)'!$F$5/100*L351+'Connecting shares (%)'!$G$5/100*N351+'Connecting shares (%)'!$H$5/100*P351)/1000000,0),0)</f>
        <v>0</v>
      </c>
      <c r="Y351" s="63">
        <f>IF(E351="East", IF(C351="Central",D351*'Connecting shares (%)'!$M$16*(L351+N351+P351)/(F351+H351+J351+L351+N351+P351),0),0)</f>
        <v>0</v>
      </c>
      <c r="Z351" s="1">
        <f>IF(E351="East", IF(C351="Decentral",('Connecting shares (%)'!$F$9/100*L351+'Connecting shares (%)'!$G$9/100*N351+'Connecting shares (%)'!$H$9/100*P351)/1000000,0),0)</f>
        <v>0</v>
      </c>
      <c r="AA351" s="63">
        <f>IF(E351="East", IF(C351="Decentral",D351*'Connecting shares (%)'!$M$16*(L351+N351+P351)/(F351+H351+J351+L351+N351+P351),0),0)</f>
        <v>0</v>
      </c>
      <c r="AB351" s="61">
        <f>IF(E351="West", IF(C351="Central",('Connecting shares (%)'!$F$11/100*F351+'Connecting shares (%)'!$G$11/100*H351+'Connecting shares (%)'!$H$11/100*J351)/1000000,0),0)</f>
        <v>0</v>
      </c>
      <c r="AC351" s="64">
        <f>IF(E351="west", IF(C351="Central",D351*'Connecting shares (%)'!$M$16*(F351+H351+J351)/(F351+H351+J351+L351+N351+P351),0),0)</f>
        <v>0</v>
      </c>
      <c r="AD351" s="61">
        <f>IF(E351="West", IF(C351="Decentral",('Connecting shares (%)'!$F$15/100*F351+'Connecting shares (%)'!$G$15/100*H351+'Connecting shares (%)'!$H$15/100*J351)/1000000,0),0)</f>
        <v>0.36894859999999896</v>
      </c>
      <c r="AE351" s="63">
        <f>IF(E351="west", IF(C351="Decentral",D351*'Connecting shares (%)'!$M$16*(F351+H351+J351)/(F351+H351+J351+L351+N351+P351),0),0)</f>
        <v>4.8004376288861588</v>
      </c>
      <c r="AF351" s="61">
        <f>IF(E351="West", IF(C351="Central",('Connecting shares (%)'!$F$13/100*L351+'Connecting shares (%)'!$G$13/100*N351+'Connecting shares (%)'!$H$13/100*P351)/1000000,0),0)</f>
        <v>0</v>
      </c>
      <c r="AG351" s="63">
        <f>IF(E351="west", IF(C351="Central",D351*'Connecting shares (%)'!$M$16*(L351+N351+P351)/(F351+H351+J351+L351+N351+P351),0),0)</f>
        <v>0</v>
      </c>
      <c r="AH351" s="1">
        <f>IF(E351="West", IF(C351="Decentral",('Connecting shares (%)'!$F$17/100*L351+'Connecting shares (%)'!$G$17/100*N351+'Connecting shares (%)'!$H$17/100*P351)/1000000,0),0)</f>
        <v>7.5827200000000003E-3</v>
      </c>
      <c r="AI351" s="63">
        <f>IF(E351="west", IF(C351="Decentral",D351*'Connecting shares (%)'!$M$16*(L351+N351+P351)/(F351+H351+J351+L351+N351+P351),0),0)</f>
        <v>9.865974397872157E-2</v>
      </c>
      <c r="AK351" s="1">
        <f t="shared" si="40"/>
        <v>0</v>
      </c>
      <c r="AL351" s="1">
        <f t="shared" si="41"/>
        <v>0</v>
      </c>
      <c r="AM351" s="1">
        <f t="shared" si="42"/>
        <v>0</v>
      </c>
      <c r="AN351" s="1">
        <f t="shared" si="43"/>
        <v>0</v>
      </c>
      <c r="AO351" s="1">
        <f t="shared" si="44"/>
        <v>0</v>
      </c>
      <c r="AP351" s="1">
        <f t="shared" si="45"/>
        <v>0</v>
      </c>
      <c r="AQ351" s="1">
        <f t="shared" si="46"/>
        <v>0.37653131999999895</v>
      </c>
      <c r="AR351" s="1">
        <f t="shared" si="47"/>
        <v>4.8990973728648806</v>
      </c>
    </row>
    <row r="352" spans="1:44">
      <c r="A352" s="1">
        <v>351</v>
      </c>
      <c r="B352" s="1" t="s">
        <v>336</v>
      </c>
      <c r="C352" s="1" t="s">
        <v>21</v>
      </c>
      <c r="D352" s="1">
        <v>0.13528199692224699</v>
      </c>
      <c r="E352" s="1" t="s">
        <v>23</v>
      </c>
      <c r="F352" s="1">
        <v>185048.739999999</v>
      </c>
      <c r="G352" s="1">
        <v>12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8086.2666244451602</v>
      </c>
      <c r="S352" s="1">
        <v>135281.99692224601</v>
      </c>
      <c r="T352" s="61">
        <f>IF(E352="East", IF(C352="Central",('Connecting shares (%)'!$F$3/100*F352+'Connecting shares (%)'!$G$3/100*H352+'Connecting shares (%)'!$H$3/100*J352)/1000000,0),0)</f>
        <v>0</v>
      </c>
      <c r="U352" s="61">
        <f>IF(E352="East", IF(C352="Central",D352*'Connecting shares (%)'!$M$16*(F352+H352+J352)/(F352+H352+J352+L352+N352+P352),0),0)</f>
        <v>0</v>
      </c>
      <c r="V352" s="61">
        <f>IF(E352="East", IF(C352="Decentral",('Connecting shares (%)'!$F$7/100*F352+'Connecting shares (%)'!$G$7/100*H352+'Connecting shares (%)'!$H$7/100*J352)/1000000,0),0)</f>
        <v>0</v>
      </c>
      <c r="W352" s="63">
        <f>IF(E352="East", IF(C352="Decentral",D352*'Connecting shares (%)'!$M$16*(F352+H352+J352)/(F352+H352+J352+L352+N352+P352),0),0)</f>
        <v>0</v>
      </c>
      <c r="X352" s="61">
        <f>IF(E352="East", IF(C352="Central",('Connecting shares (%)'!$F$5/100*L352+'Connecting shares (%)'!$G$5/100*N352+'Connecting shares (%)'!$H$5/100*P352)/1000000,0),0)</f>
        <v>0</v>
      </c>
      <c r="Y352" s="63">
        <f>IF(E352="East", IF(C352="Central",D352*'Connecting shares (%)'!$M$16*(L352+N352+P352)/(F352+H352+J352+L352+N352+P352),0),0)</f>
        <v>0</v>
      </c>
      <c r="Z352" s="1">
        <f>IF(E352="East", IF(C352="Decentral",('Connecting shares (%)'!$F$9/100*L352+'Connecting shares (%)'!$G$9/100*N352+'Connecting shares (%)'!$H$9/100*P352)/1000000,0),0)</f>
        <v>0</v>
      </c>
      <c r="AA352" s="63">
        <f>IF(E352="East", IF(C352="Decentral",D352*'Connecting shares (%)'!$M$16*(L352+N352+P352)/(F352+H352+J352+L352+N352+P352),0),0)</f>
        <v>0</v>
      </c>
      <c r="AB352" s="61">
        <f>IF(E352="West", IF(C352="Central",('Connecting shares (%)'!$F$11/100*F352+'Connecting shares (%)'!$G$11/100*H352+'Connecting shares (%)'!$H$11/100*J352)/1000000,0),0)</f>
        <v>0</v>
      </c>
      <c r="AC352" s="64">
        <f>IF(E352="west", IF(C352="Central",D352*'Connecting shares (%)'!$M$16*(F352+H352+J352)/(F352+H352+J352+L352+N352+P352),0),0)</f>
        <v>0</v>
      </c>
      <c r="AD352" s="61">
        <f>IF(E352="West", IF(C352="Decentral",('Connecting shares (%)'!$F$15/100*F352+'Connecting shares (%)'!$G$15/100*H352+'Connecting shares (%)'!$H$15/100*J352)/1000000,0),0)</f>
        <v>0.18504873999999899</v>
      </c>
      <c r="AE352" s="63">
        <f>IF(E352="west", IF(C352="Decentral",D352*'Connecting shares (%)'!$M$16*(F352+H352+J352)/(F352+H352+J352+L352+N352+P352),0),0)</f>
        <v>2.7056399384449397</v>
      </c>
      <c r="AF352" s="61">
        <f>IF(E352="West", IF(C352="Central",('Connecting shares (%)'!$F$13/100*L352+'Connecting shares (%)'!$G$13/100*N352+'Connecting shares (%)'!$H$13/100*P352)/1000000,0),0)</f>
        <v>0</v>
      </c>
      <c r="AG352" s="63">
        <f>IF(E352="west", IF(C352="Central",D352*'Connecting shares (%)'!$M$16*(L352+N352+P352)/(F352+H352+J352+L352+N352+P352),0),0)</f>
        <v>0</v>
      </c>
      <c r="AH352" s="1">
        <f>IF(E352="West", IF(C352="Decentral",('Connecting shares (%)'!$F$17/100*L352+'Connecting shares (%)'!$G$17/100*N352+'Connecting shares (%)'!$H$17/100*P352)/1000000,0),0)</f>
        <v>0</v>
      </c>
      <c r="AI352" s="63">
        <f>IF(E352="west", IF(C352="Decentral",D352*'Connecting shares (%)'!$M$16*(L352+N352+P352)/(F352+H352+J352+L352+N352+P352),0),0)</f>
        <v>0</v>
      </c>
      <c r="AK352" s="1">
        <f t="shared" si="40"/>
        <v>0</v>
      </c>
      <c r="AL352" s="1">
        <f t="shared" si="41"/>
        <v>0</v>
      </c>
      <c r="AM352" s="1">
        <f t="shared" si="42"/>
        <v>0</v>
      </c>
      <c r="AN352" s="1">
        <f t="shared" si="43"/>
        <v>0</v>
      </c>
      <c r="AO352" s="1">
        <f t="shared" si="44"/>
        <v>0</v>
      </c>
      <c r="AP352" s="1">
        <f t="shared" si="45"/>
        <v>0</v>
      </c>
      <c r="AQ352" s="1">
        <f t="shared" si="46"/>
        <v>0.18504873999999899</v>
      </c>
      <c r="AR352" s="1">
        <f t="shared" si="47"/>
        <v>2.7056399384449397</v>
      </c>
    </row>
    <row r="353" spans="1:44">
      <c r="A353" s="1">
        <v>352</v>
      </c>
      <c r="B353" s="1" t="s">
        <v>119</v>
      </c>
      <c r="C353" s="1" t="s">
        <v>21</v>
      </c>
      <c r="D353" s="1">
        <v>1.2833752648428201</v>
      </c>
      <c r="E353" s="1" t="s">
        <v>24</v>
      </c>
      <c r="F353" s="1">
        <v>10552783.67</v>
      </c>
      <c r="G353" s="1">
        <v>705</v>
      </c>
      <c r="H353" s="1">
        <v>71016.259999999893</v>
      </c>
      <c r="I353" s="1">
        <v>1</v>
      </c>
      <c r="J353" s="1">
        <v>0</v>
      </c>
      <c r="K353" s="1">
        <v>0</v>
      </c>
      <c r="L353" s="1">
        <v>1085890.4499999899</v>
      </c>
      <c r="M353" s="1">
        <v>159</v>
      </c>
      <c r="N353" s="1">
        <v>387090.28</v>
      </c>
      <c r="O353" s="1">
        <v>4</v>
      </c>
      <c r="P353" s="1">
        <v>0</v>
      </c>
      <c r="Q353" s="1">
        <v>0</v>
      </c>
      <c r="R353" s="1">
        <v>9396.4402373959892</v>
      </c>
      <c r="S353" s="1">
        <v>1283375.2648428199</v>
      </c>
      <c r="T353" s="61">
        <f>IF(E353="East", IF(C353="Central",('Connecting shares (%)'!$F$3/100*F353+'Connecting shares (%)'!$G$3/100*H353+'Connecting shares (%)'!$H$3/100*J353)/1000000,0),0)</f>
        <v>0</v>
      </c>
      <c r="U353" s="61">
        <f>IF(E353="East", IF(C353="Central",D353*'Connecting shares (%)'!$M$16*(F353+H353+J353)/(F353+H353+J353+L353+N353+P353),0),0)</f>
        <v>0</v>
      </c>
      <c r="V353" s="61">
        <f>IF(E353="East", IF(C353="Decentral",('Connecting shares (%)'!$F$7/100*F353+'Connecting shares (%)'!$G$7/100*H353+'Connecting shares (%)'!$H$7/100*J353)/1000000,0),0)</f>
        <v>10.623799930000001</v>
      </c>
      <c r="W353" s="63">
        <f>IF(E353="East", IF(C353="Decentral",D353*'Connecting shares (%)'!$M$16*(F353+H353+J353)/(F353+H353+J353+L353+N353+P353),0),0)</f>
        <v>22.542067070596772</v>
      </c>
      <c r="X353" s="61">
        <f>IF(E353="East", IF(C353="Central",('Connecting shares (%)'!$F$5/100*L353+'Connecting shares (%)'!$G$5/100*N353+'Connecting shares (%)'!$H$5/100*P353)/1000000,0),0)</f>
        <v>0</v>
      </c>
      <c r="Y353" s="63">
        <f>IF(E353="East", IF(C353="Central",D353*'Connecting shares (%)'!$M$16*(L353+N353+P353)/(F353+H353+J353+L353+N353+P353),0),0)</f>
        <v>0</v>
      </c>
      <c r="Z353" s="1">
        <f>IF(E353="East", IF(C353="Decentral",('Connecting shares (%)'!$F$9/100*L353+'Connecting shares (%)'!$G$9/100*N353+'Connecting shares (%)'!$H$9/100*P353)/1000000,0),0)</f>
        <v>1.47298072999999</v>
      </c>
      <c r="AA353" s="63">
        <f>IF(E353="East", IF(C353="Decentral",D353*'Connecting shares (%)'!$M$16*(L353+N353+P353)/(F353+H353+J353+L353+N353+P353),0),0)</f>
        <v>3.1254382262596292</v>
      </c>
      <c r="AB353" s="61">
        <f>IF(E353="West", IF(C353="Central",('Connecting shares (%)'!$F$11/100*F353+'Connecting shares (%)'!$G$11/100*H353+'Connecting shares (%)'!$H$11/100*J353)/1000000,0),0)</f>
        <v>0</v>
      </c>
      <c r="AC353" s="64">
        <f>IF(E353="west", IF(C353="Central",D353*'Connecting shares (%)'!$M$16*(F353+H353+J353)/(F353+H353+J353+L353+N353+P353),0),0)</f>
        <v>0</v>
      </c>
      <c r="AD353" s="61">
        <f>IF(E353="West", IF(C353="Decentral",('Connecting shares (%)'!$F$15/100*F353+'Connecting shares (%)'!$G$15/100*H353+'Connecting shares (%)'!$H$15/100*J353)/1000000,0),0)</f>
        <v>0</v>
      </c>
      <c r="AE353" s="63">
        <f>IF(E353="west", IF(C353="Decentral",D353*'Connecting shares (%)'!$M$16*(F353+H353+J353)/(F353+H353+J353+L353+N353+P353),0),0)</f>
        <v>0</v>
      </c>
      <c r="AF353" s="61">
        <f>IF(E353="West", IF(C353="Central",('Connecting shares (%)'!$F$13/100*L353+'Connecting shares (%)'!$G$13/100*N353+'Connecting shares (%)'!$H$13/100*P353)/1000000,0),0)</f>
        <v>0</v>
      </c>
      <c r="AG353" s="63">
        <f>IF(E353="west", IF(C353="Central",D353*'Connecting shares (%)'!$M$16*(L353+N353+P353)/(F353+H353+J353+L353+N353+P353),0),0)</f>
        <v>0</v>
      </c>
      <c r="AH353" s="1">
        <f>IF(E353="West", IF(C353="Decentral",('Connecting shares (%)'!$F$17/100*L353+'Connecting shares (%)'!$G$17/100*N353+'Connecting shares (%)'!$H$17/100*P353)/1000000,0),0)</f>
        <v>0</v>
      </c>
      <c r="AI353" s="63">
        <f>IF(E353="west", IF(C353="Decentral",D353*'Connecting shares (%)'!$M$16*(L353+N353+P353)/(F353+H353+J353+L353+N353+P353),0),0)</f>
        <v>0</v>
      </c>
      <c r="AK353" s="1">
        <f t="shared" si="40"/>
        <v>0</v>
      </c>
      <c r="AL353" s="1">
        <f t="shared" si="41"/>
        <v>0</v>
      </c>
      <c r="AM353" s="1">
        <f t="shared" si="42"/>
        <v>12.09678065999999</v>
      </c>
      <c r="AN353" s="1">
        <f t="shared" si="43"/>
        <v>25.667505296856401</v>
      </c>
      <c r="AO353" s="1">
        <f t="shared" si="44"/>
        <v>0</v>
      </c>
      <c r="AP353" s="1">
        <f t="shared" si="45"/>
        <v>0</v>
      </c>
      <c r="AQ353" s="1">
        <f t="shared" si="46"/>
        <v>0</v>
      </c>
      <c r="AR353" s="1">
        <f t="shared" si="47"/>
        <v>0</v>
      </c>
    </row>
    <row r="354" spans="1:44">
      <c r="A354" s="1">
        <v>353</v>
      </c>
      <c r="B354" s="1" t="s">
        <v>873</v>
      </c>
      <c r="C354" s="1" t="s">
        <v>21</v>
      </c>
      <c r="D354" s="1">
        <v>0.305322287120944</v>
      </c>
      <c r="E354" s="1" t="s">
        <v>23</v>
      </c>
      <c r="F354" s="1">
        <v>1726643.1599999899</v>
      </c>
      <c r="G354" s="1">
        <v>102</v>
      </c>
      <c r="H354" s="1">
        <v>0</v>
      </c>
      <c r="I354" s="1">
        <v>0</v>
      </c>
      <c r="J354" s="1">
        <v>0</v>
      </c>
      <c r="K354" s="1">
        <v>0</v>
      </c>
      <c r="L354" s="1">
        <v>19045.549999999901</v>
      </c>
      <c r="M354" s="1">
        <v>1</v>
      </c>
      <c r="N354" s="1">
        <v>0</v>
      </c>
      <c r="O354" s="1">
        <v>0</v>
      </c>
      <c r="P354" s="1">
        <v>0</v>
      </c>
      <c r="Q354" s="1">
        <v>0</v>
      </c>
      <c r="R354" s="1">
        <v>10517.6244966347</v>
      </c>
      <c r="S354" s="1">
        <v>305322.28712094401</v>
      </c>
      <c r="T354" s="61">
        <f>IF(E354="East", IF(C354="Central",('Connecting shares (%)'!$F$3/100*F354+'Connecting shares (%)'!$G$3/100*H354+'Connecting shares (%)'!$H$3/100*J354)/1000000,0),0)</f>
        <v>0</v>
      </c>
      <c r="U354" s="61">
        <f>IF(E354="East", IF(C354="Central",D354*'Connecting shares (%)'!$M$16*(F354+H354+J354)/(F354+H354+J354+L354+N354+P354),0),0)</f>
        <v>0</v>
      </c>
      <c r="V354" s="61">
        <f>IF(E354="East", IF(C354="Decentral",('Connecting shares (%)'!$F$7/100*F354+'Connecting shares (%)'!$G$7/100*H354+'Connecting shares (%)'!$H$7/100*J354)/1000000,0),0)</f>
        <v>0</v>
      </c>
      <c r="W354" s="63">
        <f>IF(E354="East", IF(C354="Decentral",D354*'Connecting shares (%)'!$M$16*(F354+H354+J354)/(F354+H354+J354+L354+N354+P354),0),0)</f>
        <v>0</v>
      </c>
      <c r="X354" s="61">
        <f>IF(E354="East", IF(C354="Central",('Connecting shares (%)'!$F$5/100*L354+'Connecting shares (%)'!$G$5/100*N354+'Connecting shares (%)'!$H$5/100*P354)/1000000,0),0)</f>
        <v>0</v>
      </c>
      <c r="Y354" s="63">
        <f>IF(E354="East", IF(C354="Central",D354*'Connecting shares (%)'!$M$16*(L354+N354+P354)/(F354+H354+J354+L354+N354+P354),0),0)</f>
        <v>0</v>
      </c>
      <c r="Z354" s="1">
        <f>IF(E354="East", IF(C354="Decentral",('Connecting shares (%)'!$F$9/100*L354+'Connecting shares (%)'!$G$9/100*N354+'Connecting shares (%)'!$H$9/100*P354)/1000000,0),0)</f>
        <v>0</v>
      </c>
      <c r="AA354" s="63">
        <f>IF(E354="East", IF(C354="Decentral",D354*'Connecting shares (%)'!$M$16*(L354+N354+P354)/(F354+H354+J354+L354+N354+P354),0),0)</f>
        <v>0</v>
      </c>
      <c r="AB354" s="61">
        <f>IF(E354="West", IF(C354="Central",('Connecting shares (%)'!$F$11/100*F354+'Connecting shares (%)'!$G$11/100*H354+'Connecting shares (%)'!$H$11/100*J354)/1000000,0),0)</f>
        <v>0</v>
      </c>
      <c r="AC354" s="64">
        <f>IF(E354="west", IF(C354="Central",D354*'Connecting shares (%)'!$M$16*(F354+H354+J354)/(F354+H354+J354+L354+N354+P354),0),0)</f>
        <v>0</v>
      </c>
      <c r="AD354" s="61">
        <f>IF(E354="West", IF(C354="Decentral",('Connecting shares (%)'!$F$15/100*F354+'Connecting shares (%)'!$G$15/100*H354+'Connecting shares (%)'!$H$15/100*J354)/1000000,0),0)</f>
        <v>1.7266431599999899</v>
      </c>
      <c r="AE354" s="63">
        <f>IF(E354="west", IF(C354="Decentral",D354*'Connecting shares (%)'!$M$16*(F354+H354+J354)/(F354+H354+J354+L354+N354+P354),0),0)</f>
        <v>6.0398241179314729</v>
      </c>
      <c r="AF354" s="61">
        <f>IF(E354="West", IF(C354="Central",('Connecting shares (%)'!$F$13/100*L354+'Connecting shares (%)'!$G$13/100*N354+'Connecting shares (%)'!$H$13/100*P354)/1000000,0),0)</f>
        <v>0</v>
      </c>
      <c r="AG354" s="63">
        <f>IF(E354="west", IF(C354="Central",D354*'Connecting shares (%)'!$M$16*(L354+N354+P354)/(F354+H354+J354+L354+N354+P354),0),0)</f>
        <v>0</v>
      </c>
      <c r="AH354" s="1">
        <f>IF(E354="West", IF(C354="Decentral",('Connecting shares (%)'!$F$17/100*L354+'Connecting shares (%)'!$G$17/100*N354+'Connecting shares (%)'!$H$17/100*P354)/1000000,0),0)</f>
        <v>1.9045549999999901E-2</v>
      </c>
      <c r="AI354" s="63">
        <f>IF(E354="west", IF(C354="Decentral",D354*'Connecting shares (%)'!$M$16*(L354+N354+P354)/(F354+H354+J354+L354+N354+P354),0),0)</f>
        <v>6.6621624487407022E-2</v>
      </c>
      <c r="AK354" s="1">
        <f t="shared" si="40"/>
        <v>0</v>
      </c>
      <c r="AL354" s="1">
        <f t="shared" si="41"/>
        <v>0</v>
      </c>
      <c r="AM354" s="1">
        <f t="shared" si="42"/>
        <v>0</v>
      </c>
      <c r="AN354" s="1">
        <f t="shared" si="43"/>
        <v>0</v>
      </c>
      <c r="AO354" s="1">
        <f t="shared" si="44"/>
        <v>0</v>
      </c>
      <c r="AP354" s="1">
        <f t="shared" si="45"/>
        <v>0</v>
      </c>
      <c r="AQ354" s="1">
        <f t="shared" si="46"/>
        <v>1.7456887099999898</v>
      </c>
      <c r="AR354" s="1">
        <f t="shared" si="47"/>
        <v>6.1064457424188801</v>
      </c>
    </row>
    <row r="355" spans="1:44">
      <c r="A355" s="1">
        <v>354</v>
      </c>
      <c r="B355" s="1" t="s">
        <v>73</v>
      </c>
      <c r="C355" s="1" t="s">
        <v>21</v>
      </c>
      <c r="D355" s="1">
        <v>1.66991470879986</v>
      </c>
      <c r="E355" s="1" t="s">
        <v>23</v>
      </c>
      <c r="F355" s="1">
        <v>12601358.5399999</v>
      </c>
      <c r="G355" s="1">
        <v>842</v>
      </c>
      <c r="H355" s="1">
        <v>0</v>
      </c>
      <c r="I355" s="1">
        <v>0</v>
      </c>
      <c r="J355" s="1">
        <v>0</v>
      </c>
      <c r="K355" s="1">
        <v>0</v>
      </c>
      <c r="L355" s="1">
        <v>769022.679999999</v>
      </c>
      <c r="M355" s="1">
        <v>91</v>
      </c>
      <c r="N355" s="1">
        <v>154094.34</v>
      </c>
      <c r="O355" s="1">
        <v>2</v>
      </c>
      <c r="P355" s="1">
        <v>0</v>
      </c>
      <c r="Q355" s="1">
        <v>0</v>
      </c>
      <c r="R355" s="1">
        <v>9683.6589538050903</v>
      </c>
      <c r="S355" s="1">
        <v>1669914.70879986</v>
      </c>
      <c r="T355" s="61">
        <f>IF(E355="East", IF(C355="Central",('Connecting shares (%)'!$F$3/100*F355+'Connecting shares (%)'!$G$3/100*H355+'Connecting shares (%)'!$H$3/100*J355)/1000000,0),0)</f>
        <v>0</v>
      </c>
      <c r="U355" s="61">
        <f>IF(E355="East", IF(C355="Central",D355*'Connecting shares (%)'!$M$16*(F355+H355+J355)/(F355+H355+J355+L355+N355+P355),0),0)</f>
        <v>0</v>
      </c>
      <c r="V355" s="61">
        <f>IF(E355="East", IF(C355="Decentral",('Connecting shares (%)'!$F$7/100*F355+'Connecting shares (%)'!$G$7/100*H355+'Connecting shares (%)'!$H$7/100*J355)/1000000,0),0)</f>
        <v>0</v>
      </c>
      <c r="W355" s="63">
        <f>IF(E355="East", IF(C355="Decentral",D355*'Connecting shares (%)'!$M$16*(F355+H355+J355)/(F355+H355+J355+L355+N355+P355),0),0)</f>
        <v>0</v>
      </c>
      <c r="X355" s="61">
        <f>IF(E355="East", IF(C355="Central",('Connecting shares (%)'!$F$5/100*L355+'Connecting shares (%)'!$G$5/100*N355+'Connecting shares (%)'!$H$5/100*P355)/1000000,0),0)</f>
        <v>0</v>
      </c>
      <c r="Y355" s="63">
        <f>IF(E355="East", IF(C355="Central",D355*'Connecting shares (%)'!$M$16*(L355+N355+P355)/(F355+H355+J355+L355+N355+P355),0),0)</f>
        <v>0</v>
      </c>
      <c r="Z355" s="1">
        <f>IF(E355="East", IF(C355="Decentral",('Connecting shares (%)'!$F$9/100*L355+'Connecting shares (%)'!$G$9/100*N355+'Connecting shares (%)'!$H$9/100*P355)/1000000,0),0)</f>
        <v>0</v>
      </c>
      <c r="AA355" s="63">
        <f>IF(E355="East", IF(C355="Decentral",D355*'Connecting shares (%)'!$M$16*(L355+N355+P355)/(F355+H355+J355+L355+N355+P355),0),0)</f>
        <v>0</v>
      </c>
      <c r="AB355" s="61">
        <f>IF(E355="West", IF(C355="Central",('Connecting shares (%)'!$F$11/100*F355+'Connecting shares (%)'!$G$11/100*H355+'Connecting shares (%)'!$H$11/100*J355)/1000000,0),0)</f>
        <v>0</v>
      </c>
      <c r="AC355" s="64">
        <f>IF(E355="west", IF(C355="Central",D355*'Connecting shares (%)'!$M$16*(F355+H355+J355)/(F355+H355+J355+L355+N355+P355),0),0)</f>
        <v>0</v>
      </c>
      <c r="AD355" s="61">
        <f>IF(E355="West", IF(C355="Decentral",('Connecting shares (%)'!$F$15/100*F355+'Connecting shares (%)'!$G$15/100*H355+'Connecting shares (%)'!$H$15/100*J355)/1000000,0),0)</f>
        <v>12.6013585399999</v>
      </c>
      <c r="AE355" s="63">
        <f>IF(E355="west", IF(C355="Decentral",D355*'Connecting shares (%)'!$M$16*(F355+H355+J355)/(F355+H355+J355+L355+N355+P355),0),0)</f>
        <v>31.118683875689918</v>
      </c>
      <c r="AF355" s="61">
        <f>IF(E355="West", IF(C355="Central",('Connecting shares (%)'!$F$13/100*L355+'Connecting shares (%)'!$G$13/100*N355+'Connecting shares (%)'!$H$13/100*P355)/1000000,0),0)</f>
        <v>0</v>
      </c>
      <c r="AG355" s="63">
        <f>IF(E355="west", IF(C355="Central",D355*'Connecting shares (%)'!$M$16*(L355+N355+P355)/(F355+H355+J355+L355+N355+P355),0),0)</f>
        <v>0</v>
      </c>
      <c r="AH355" s="1">
        <f>IF(E355="West", IF(C355="Decentral",('Connecting shares (%)'!$F$17/100*L355+'Connecting shares (%)'!$G$17/100*N355+'Connecting shares (%)'!$H$17/100*P355)/1000000,0),0)</f>
        <v>0.92311701999999896</v>
      </c>
      <c r="AI355" s="63">
        <f>IF(E355="west", IF(C355="Decentral",D355*'Connecting shares (%)'!$M$16*(L355+N355+P355)/(F355+H355+J355+L355+N355+P355),0),0)</f>
        <v>2.2796103003072812</v>
      </c>
      <c r="AK355" s="1">
        <f t="shared" si="40"/>
        <v>0</v>
      </c>
      <c r="AL355" s="1">
        <f t="shared" si="41"/>
        <v>0</v>
      </c>
      <c r="AM355" s="1">
        <f t="shared" si="42"/>
        <v>0</v>
      </c>
      <c r="AN355" s="1">
        <f t="shared" si="43"/>
        <v>0</v>
      </c>
      <c r="AO355" s="1">
        <f t="shared" si="44"/>
        <v>0</v>
      </c>
      <c r="AP355" s="1">
        <f t="shared" si="45"/>
        <v>0</v>
      </c>
      <c r="AQ355" s="1">
        <f t="shared" si="46"/>
        <v>13.5244755599999</v>
      </c>
      <c r="AR355" s="1">
        <f t="shared" si="47"/>
        <v>33.398294175997201</v>
      </c>
    </row>
    <row r="356" spans="1:44">
      <c r="A356" s="1">
        <v>355</v>
      </c>
      <c r="B356" s="1" t="s">
        <v>488</v>
      </c>
      <c r="C356" s="1" t="s">
        <v>21</v>
      </c>
      <c r="D356" s="1">
        <v>0.66605917929998804</v>
      </c>
      <c r="E356" s="1" t="s">
        <v>23</v>
      </c>
      <c r="F356" s="1">
        <v>4701913.6399999997</v>
      </c>
      <c r="G356" s="1">
        <v>298</v>
      </c>
      <c r="H356" s="1">
        <v>51897.94</v>
      </c>
      <c r="I356" s="1">
        <v>1</v>
      </c>
      <c r="J356" s="1">
        <v>0</v>
      </c>
      <c r="K356" s="1">
        <v>0</v>
      </c>
      <c r="L356" s="1">
        <v>321323.27999999898</v>
      </c>
      <c r="M356" s="1">
        <v>24</v>
      </c>
      <c r="N356" s="1">
        <v>0</v>
      </c>
      <c r="O356" s="1">
        <v>0</v>
      </c>
      <c r="P356" s="1">
        <v>0</v>
      </c>
      <c r="Q356" s="1">
        <v>0</v>
      </c>
      <c r="R356" s="1">
        <v>9463.4420643590202</v>
      </c>
      <c r="S356" s="1">
        <v>666059.17929998797</v>
      </c>
      <c r="T356" s="61">
        <f>IF(E356="East", IF(C356="Central",('Connecting shares (%)'!$F$3/100*F356+'Connecting shares (%)'!$G$3/100*H356+'Connecting shares (%)'!$H$3/100*J356)/1000000,0),0)</f>
        <v>0</v>
      </c>
      <c r="U356" s="61">
        <f>IF(E356="East", IF(C356="Central",D356*'Connecting shares (%)'!$M$16*(F356+H356+J356)/(F356+H356+J356+L356+N356+P356),0),0)</f>
        <v>0</v>
      </c>
      <c r="V356" s="61">
        <f>IF(E356="East", IF(C356="Decentral",('Connecting shares (%)'!$F$7/100*F356+'Connecting shares (%)'!$G$7/100*H356+'Connecting shares (%)'!$H$7/100*J356)/1000000,0),0)</f>
        <v>0</v>
      </c>
      <c r="W356" s="63">
        <f>IF(E356="East", IF(C356="Decentral",D356*'Connecting shares (%)'!$M$16*(F356+H356+J356)/(F356+H356+J356+L356+N356+P356),0),0)</f>
        <v>0</v>
      </c>
      <c r="X356" s="61">
        <f>IF(E356="East", IF(C356="Central",('Connecting shares (%)'!$F$5/100*L356+'Connecting shares (%)'!$G$5/100*N356+'Connecting shares (%)'!$H$5/100*P356)/1000000,0),0)</f>
        <v>0</v>
      </c>
      <c r="Y356" s="63">
        <f>IF(E356="East", IF(C356="Central",D356*'Connecting shares (%)'!$M$16*(L356+N356+P356)/(F356+H356+J356+L356+N356+P356),0),0)</f>
        <v>0</v>
      </c>
      <c r="Z356" s="1">
        <f>IF(E356="East", IF(C356="Decentral",('Connecting shares (%)'!$F$9/100*L356+'Connecting shares (%)'!$G$9/100*N356+'Connecting shares (%)'!$H$9/100*P356)/1000000,0),0)</f>
        <v>0</v>
      </c>
      <c r="AA356" s="63">
        <f>IF(E356="East", IF(C356="Decentral",D356*'Connecting shares (%)'!$M$16*(L356+N356+P356)/(F356+H356+J356+L356+N356+P356),0),0)</f>
        <v>0</v>
      </c>
      <c r="AB356" s="61">
        <f>IF(E356="West", IF(C356="Central",('Connecting shares (%)'!$F$11/100*F356+'Connecting shares (%)'!$G$11/100*H356+'Connecting shares (%)'!$H$11/100*J356)/1000000,0),0)</f>
        <v>0</v>
      </c>
      <c r="AC356" s="64">
        <f>IF(E356="west", IF(C356="Central",D356*'Connecting shares (%)'!$M$16*(F356+H356+J356)/(F356+H356+J356+L356+N356+P356),0),0)</f>
        <v>0</v>
      </c>
      <c r="AD356" s="61">
        <f>IF(E356="West", IF(C356="Decentral",('Connecting shares (%)'!$F$15/100*F356+'Connecting shares (%)'!$G$15/100*H356+'Connecting shares (%)'!$H$15/100*J356)/1000000,0),0)</f>
        <v>4.7538115799999998</v>
      </c>
      <c r="AE356" s="63">
        <f>IF(E356="west", IF(C356="Decentral",D356*'Connecting shares (%)'!$M$16*(F356+H356+J356)/(F356+H356+J356+L356+N356+P356),0),0)</f>
        <v>12.477776165032115</v>
      </c>
      <c r="AF356" s="61">
        <f>IF(E356="West", IF(C356="Central",('Connecting shares (%)'!$F$13/100*L356+'Connecting shares (%)'!$G$13/100*N356+'Connecting shares (%)'!$H$13/100*P356)/1000000,0),0)</f>
        <v>0</v>
      </c>
      <c r="AG356" s="63">
        <f>IF(E356="west", IF(C356="Central",D356*'Connecting shares (%)'!$M$16*(L356+N356+P356)/(F356+H356+J356+L356+N356+P356),0),0)</f>
        <v>0</v>
      </c>
      <c r="AH356" s="1">
        <f>IF(E356="West", IF(C356="Decentral",('Connecting shares (%)'!$F$17/100*L356+'Connecting shares (%)'!$G$17/100*N356+'Connecting shares (%)'!$H$17/100*P356)/1000000,0),0)</f>
        <v>0.32132327999999899</v>
      </c>
      <c r="AI356" s="63">
        <f>IF(E356="west", IF(C356="Decentral",D356*'Connecting shares (%)'!$M$16*(L356+N356+P356)/(F356+H356+J356+L356+N356+P356),0),0)</f>
        <v>0.84340742096764543</v>
      </c>
      <c r="AK356" s="1">
        <f t="shared" si="40"/>
        <v>0</v>
      </c>
      <c r="AL356" s="1">
        <f t="shared" si="41"/>
        <v>0</v>
      </c>
      <c r="AM356" s="1">
        <f t="shared" si="42"/>
        <v>0</v>
      </c>
      <c r="AN356" s="1">
        <f t="shared" si="43"/>
        <v>0</v>
      </c>
      <c r="AO356" s="1">
        <f t="shared" si="44"/>
        <v>0</v>
      </c>
      <c r="AP356" s="1">
        <f t="shared" si="45"/>
        <v>0</v>
      </c>
      <c r="AQ356" s="1">
        <f t="shared" si="46"/>
        <v>5.0751348599999986</v>
      </c>
      <c r="AR356" s="1">
        <f t="shared" si="47"/>
        <v>13.32118358599976</v>
      </c>
    </row>
    <row r="357" spans="1:44">
      <c r="A357" s="1">
        <v>356</v>
      </c>
      <c r="B357" s="1" t="s">
        <v>872</v>
      </c>
      <c r="C357" s="1" t="s">
        <v>21</v>
      </c>
      <c r="D357" s="1">
        <v>0.71013451332657096</v>
      </c>
      <c r="E357" s="1" t="s">
        <v>24</v>
      </c>
      <c r="F357" s="1">
        <v>4296804.28</v>
      </c>
      <c r="G357" s="1">
        <v>248</v>
      </c>
      <c r="H357" s="1">
        <v>114120.94</v>
      </c>
      <c r="I357" s="1">
        <v>1</v>
      </c>
      <c r="J357" s="1">
        <v>0</v>
      </c>
      <c r="K357" s="1">
        <v>0</v>
      </c>
      <c r="L357" s="1">
        <v>2234313.46</v>
      </c>
      <c r="M357" s="1">
        <v>307</v>
      </c>
      <c r="N357" s="1">
        <v>298351.859999999</v>
      </c>
      <c r="O357" s="1">
        <v>3</v>
      </c>
      <c r="P357" s="1">
        <v>0</v>
      </c>
      <c r="Q357" s="1">
        <v>0</v>
      </c>
      <c r="R357" s="1">
        <v>9473.7922051572205</v>
      </c>
      <c r="S357" s="1">
        <v>710134.51332657097</v>
      </c>
      <c r="T357" s="61">
        <f>IF(E357="East", IF(C357="Central",('Connecting shares (%)'!$F$3/100*F357+'Connecting shares (%)'!$G$3/100*H357+'Connecting shares (%)'!$H$3/100*J357)/1000000,0),0)</f>
        <v>0</v>
      </c>
      <c r="U357" s="61">
        <f>IF(E357="East", IF(C357="Central",D357*'Connecting shares (%)'!$M$16*(F357+H357+J357)/(F357+H357+J357+L357+N357+P357),0),0)</f>
        <v>0</v>
      </c>
      <c r="V357" s="61">
        <f>IF(E357="East", IF(C357="Decentral",('Connecting shares (%)'!$F$7/100*F357+'Connecting shares (%)'!$G$7/100*H357+'Connecting shares (%)'!$H$7/100*J357)/1000000,0),0)</f>
        <v>4.4109252200000011</v>
      </c>
      <c r="W357" s="63">
        <f>IF(E357="East", IF(C357="Decentral",D357*'Connecting shares (%)'!$M$16*(F357+H357+J357)/(F357+H357+J357+L357+N357+P357),0),0)</f>
        <v>9.0222780746648077</v>
      </c>
      <c r="X357" s="61">
        <f>IF(E357="East", IF(C357="Central",('Connecting shares (%)'!$F$5/100*L357+'Connecting shares (%)'!$G$5/100*N357+'Connecting shares (%)'!$H$5/100*P357)/1000000,0),0)</f>
        <v>0</v>
      </c>
      <c r="Y357" s="63">
        <f>IF(E357="East", IF(C357="Central",D357*'Connecting shares (%)'!$M$16*(L357+N357+P357)/(F357+H357+J357+L357+N357+P357),0),0)</f>
        <v>0</v>
      </c>
      <c r="Z357" s="1">
        <f>IF(E357="East", IF(C357="Decentral",('Connecting shares (%)'!$F$9/100*L357+'Connecting shares (%)'!$G$9/100*N357+'Connecting shares (%)'!$H$9/100*P357)/1000000,0),0)</f>
        <v>2.5326653199999991</v>
      </c>
      <c r="AA357" s="63">
        <f>IF(E357="East", IF(C357="Decentral",D357*'Connecting shares (%)'!$M$16*(L357+N357+P357)/(F357+H357+J357+L357+N357+P357),0),0)</f>
        <v>5.1804121918666111</v>
      </c>
      <c r="AB357" s="61">
        <f>IF(E357="West", IF(C357="Central",('Connecting shares (%)'!$F$11/100*F357+'Connecting shares (%)'!$G$11/100*H357+'Connecting shares (%)'!$H$11/100*J357)/1000000,0),0)</f>
        <v>0</v>
      </c>
      <c r="AC357" s="64">
        <f>IF(E357="west", IF(C357="Central",D357*'Connecting shares (%)'!$M$16*(F357+H357+J357)/(F357+H357+J357+L357+N357+P357),0),0)</f>
        <v>0</v>
      </c>
      <c r="AD357" s="61">
        <f>IF(E357="West", IF(C357="Decentral",('Connecting shares (%)'!$F$15/100*F357+'Connecting shares (%)'!$G$15/100*H357+'Connecting shares (%)'!$H$15/100*J357)/1000000,0),0)</f>
        <v>0</v>
      </c>
      <c r="AE357" s="63">
        <f>IF(E357="west", IF(C357="Decentral",D357*'Connecting shares (%)'!$M$16*(F357+H357+J357)/(F357+H357+J357+L357+N357+P357),0),0)</f>
        <v>0</v>
      </c>
      <c r="AF357" s="61">
        <f>IF(E357="West", IF(C357="Central",('Connecting shares (%)'!$F$13/100*L357+'Connecting shares (%)'!$G$13/100*N357+'Connecting shares (%)'!$H$13/100*P357)/1000000,0),0)</f>
        <v>0</v>
      </c>
      <c r="AG357" s="63">
        <f>IF(E357="west", IF(C357="Central",D357*'Connecting shares (%)'!$M$16*(L357+N357+P357)/(F357+H357+J357+L357+N357+P357),0),0)</f>
        <v>0</v>
      </c>
      <c r="AH357" s="1">
        <f>IF(E357="West", IF(C357="Decentral",('Connecting shares (%)'!$F$17/100*L357+'Connecting shares (%)'!$G$17/100*N357+'Connecting shares (%)'!$H$17/100*P357)/1000000,0),0)</f>
        <v>0</v>
      </c>
      <c r="AI357" s="63">
        <f>IF(E357="west", IF(C357="Decentral",D357*'Connecting shares (%)'!$M$16*(L357+N357+P357)/(F357+H357+J357+L357+N357+P357),0),0)</f>
        <v>0</v>
      </c>
      <c r="AK357" s="1">
        <f t="shared" si="40"/>
        <v>0</v>
      </c>
      <c r="AL357" s="1">
        <f t="shared" si="41"/>
        <v>0</v>
      </c>
      <c r="AM357" s="1">
        <f t="shared" si="42"/>
        <v>6.9435905400000006</v>
      </c>
      <c r="AN357" s="1">
        <f t="shared" si="43"/>
        <v>14.20269026653142</v>
      </c>
      <c r="AO357" s="1">
        <f t="shared" si="44"/>
        <v>0</v>
      </c>
      <c r="AP357" s="1">
        <f t="shared" si="45"/>
        <v>0</v>
      </c>
      <c r="AQ357" s="1">
        <f t="shared" si="46"/>
        <v>0</v>
      </c>
      <c r="AR357" s="1">
        <f t="shared" si="47"/>
        <v>0</v>
      </c>
    </row>
    <row r="358" spans="1:44">
      <c r="A358" s="1">
        <v>357</v>
      </c>
      <c r="B358" s="1" t="s">
        <v>743</v>
      </c>
      <c r="C358" s="1" t="s">
        <v>22</v>
      </c>
      <c r="D358" s="1">
        <v>0.38520967904280401</v>
      </c>
      <c r="E358" s="1" t="s">
        <v>23</v>
      </c>
      <c r="F358" s="1">
        <v>183360.69999999899</v>
      </c>
      <c r="G358" s="1">
        <v>11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13723.833966368</v>
      </c>
      <c r="S358" s="1">
        <v>385209.679042804</v>
      </c>
      <c r="T358" s="61">
        <f>IF(E358="East", IF(C358="Central",('Connecting shares (%)'!$F$3/100*F358+'Connecting shares (%)'!$G$3/100*H358+'Connecting shares (%)'!$H$3/100*J358)/1000000,0),0)</f>
        <v>0</v>
      </c>
      <c r="U358" s="61">
        <f>IF(E358="East", IF(C358="Central",D358*'Connecting shares (%)'!$M$16*(F358+H358+J358)/(F358+H358+J358+L358+N358+P358),0),0)</f>
        <v>0</v>
      </c>
      <c r="V358" s="61">
        <f>IF(E358="East", IF(C358="Decentral",('Connecting shares (%)'!$F$7/100*F358+'Connecting shares (%)'!$G$7/100*H358+'Connecting shares (%)'!$H$7/100*J358)/1000000,0),0)</f>
        <v>0</v>
      </c>
      <c r="W358" s="63">
        <f>IF(E358="East", IF(C358="Decentral",D358*'Connecting shares (%)'!$M$16*(F358+H358+J358)/(F358+H358+J358+L358+N358+P358),0),0)</f>
        <v>0</v>
      </c>
      <c r="X358" s="61">
        <f>IF(E358="East", IF(C358="Central",('Connecting shares (%)'!$F$5/100*L358+'Connecting shares (%)'!$G$5/100*N358+'Connecting shares (%)'!$H$5/100*P358)/1000000,0),0)</f>
        <v>0</v>
      </c>
      <c r="Y358" s="63">
        <f>IF(E358="East", IF(C358="Central",D358*'Connecting shares (%)'!$M$16*(L358+N358+P358)/(F358+H358+J358+L358+N358+P358),0),0)</f>
        <v>0</v>
      </c>
      <c r="Z358" s="1">
        <f>IF(E358="East", IF(C358="Decentral",('Connecting shares (%)'!$F$9/100*L358+'Connecting shares (%)'!$G$9/100*N358+'Connecting shares (%)'!$H$9/100*P358)/1000000,0),0)</f>
        <v>0</v>
      </c>
      <c r="AA358" s="63">
        <f>IF(E358="East", IF(C358="Decentral",D358*'Connecting shares (%)'!$M$16*(L358+N358+P358)/(F358+H358+J358+L358+N358+P358),0),0)</f>
        <v>0</v>
      </c>
      <c r="AB358" s="61">
        <f>IF(E358="West", IF(C358="Central",('Connecting shares (%)'!$F$11/100*F358+'Connecting shares (%)'!$G$11/100*H358+'Connecting shares (%)'!$H$11/100*J358)/1000000,0),0)</f>
        <v>0.18336069999999899</v>
      </c>
      <c r="AC358" s="64">
        <f>IF(E358="west", IF(C358="Central",D358*'Connecting shares (%)'!$M$16*(F358+H358+J358)/(F358+H358+J358+L358+N358+P358),0),0)</f>
        <v>7.7041935808560797</v>
      </c>
      <c r="AD358" s="61">
        <f>IF(E358="West", IF(C358="Decentral",('Connecting shares (%)'!$F$15/100*F358+'Connecting shares (%)'!$G$15/100*H358+'Connecting shares (%)'!$H$15/100*J358)/1000000,0),0)</f>
        <v>0</v>
      </c>
      <c r="AE358" s="63">
        <f>IF(E358="west", IF(C358="Decentral",D358*'Connecting shares (%)'!$M$16*(F358+H358+J358)/(F358+H358+J358+L358+N358+P358),0),0)</f>
        <v>0</v>
      </c>
      <c r="AF358" s="61">
        <f>IF(E358="West", IF(C358="Central",('Connecting shares (%)'!$F$13/100*L358+'Connecting shares (%)'!$G$13/100*N358+'Connecting shares (%)'!$H$13/100*P358)/1000000,0),0)</f>
        <v>0</v>
      </c>
      <c r="AG358" s="63">
        <f>IF(E358="west", IF(C358="Central",D358*'Connecting shares (%)'!$M$16*(L358+N358+P358)/(F358+H358+J358+L358+N358+P358),0),0)</f>
        <v>0</v>
      </c>
      <c r="AH358" s="1">
        <f>IF(E358="West", IF(C358="Decentral",('Connecting shares (%)'!$F$17/100*L358+'Connecting shares (%)'!$G$17/100*N358+'Connecting shares (%)'!$H$17/100*P358)/1000000,0),0)</f>
        <v>0</v>
      </c>
      <c r="AI358" s="63">
        <f>IF(E358="west", IF(C358="Decentral",D358*'Connecting shares (%)'!$M$16*(L358+N358+P358)/(F358+H358+J358+L358+N358+P358),0),0)</f>
        <v>0</v>
      </c>
      <c r="AK358" s="1">
        <f t="shared" si="40"/>
        <v>0</v>
      </c>
      <c r="AL358" s="1">
        <f t="shared" si="41"/>
        <v>0</v>
      </c>
      <c r="AM358" s="1">
        <f t="shared" si="42"/>
        <v>0</v>
      </c>
      <c r="AN358" s="1">
        <f t="shared" si="43"/>
        <v>0</v>
      </c>
      <c r="AO358" s="1">
        <f t="shared" si="44"/>
        <v>0.18336069999999899</v>
      </c>
      <c r="AP358" s="1">
        <f t="shared" si="45"/>
        <v>7.7041935808560797</v>
      </c>
      <c r="AQ358" s="1">
        <f t="shared" si="46"/>
        <v>0</v>
      </c>
      <c r="AR358" s="1">
        <f t="shared" si="47"/>
        <v>0</v>
      </c>
    </row>
    <row r="359" spans="1:44">
      <c r="A359" s="1">
        <v>358</v>
      </c>
      <c r="B359" s="1" t="s">
        <v>587</v>
      </c>
      <c r="C359" s="1" t="s">
        <v>21</v>
      </c>
      <c r="D359" s="1">
        <v>0.59983927015518002</v>
      </c>
      <c r="E359" s="1" t="s">
        <v>23</v>
      </c>
      <c r="F359" s="1">
        <v>325499.09000000003</v>
      </c>
      <c r="G359" s="1">
        <v>17</v>
      </c>
      <c r="H359" s="1">
        <v>0</v>
      </c>
      <c r="I359" s="1">
        <v>0</v>
      </c>
      <c r="J359" s="1">
        <v>0</v>
      </c>
      <c r="K359" s="1">
        <v>0</v>
      </c>
      <c r="L359" s="1">
        <v>14298.32</v>
      </c>
      <c r="M359" s="1">
        <v>1</v>
      </c>
      <c r="N359" s="1">
        <v>0</v>
      </c>
      <c r="O359" s="1">
        <v>0</v>
      </c>
      <c r="P359" s="1">
        <v>0</v>
      </c>
      <c r="Q359" s="1">
        <v>0</v>
      </c>
      <c r="R359" s="1">
        <v>15481.6942437209</v>
      </c>
      <c r="S359" s="1">
        <v>599839.27015517897</v>
      </c>
      <c r="T359" s="61">
        <f>IF(E359="East", IF(C359="Central",('Connecting shares (%)'!$F$3/100*F359+'Connecting shares (%)'!$G$3/100*H359+'Connecting shares (%)'!$H$3/100*J359)/1000000,0),0)</f>
        <v>0</v>
      </c>
      <c r="U359" s="61">
        <f>IF(E359="East", IF(C359="Central",D359*'Connecting shares (%)'!$M$16*(F359+H359+J359)/(F359+H359+J359+L359+N359+P359),0),0)</f>
        <v>0</v>
      </c>
      <c r="V359" s="61">
        <f>IF(E359="East", IF(C359="Decentral",('Connecting shares (%)'!$F$7/100*F359+'Connecting shares (%)'!$G$7/100*H359+'Connecting shares (%)'!$H$7/100*J359)/1000000,0),0)</f>
        <v>0</v>
      </c>
      <c r="W359" s="63">
        <f>IF(E359="East", IF(C359="Decentral",D359*'Connecting shares (%)'!$M$16*(F359+H359+J359)/(F359+H359+J359+L359+N359+P359),0),0)</f>
        <v>0</v>
      </c>
      <c r="X359" s="61">
        <f>IF(E359="East", IF(C359="Central",('Connecting shares (%)'!$F$5/100*L359+'Connecting shares (%)'!$G$5/100*N359+'Connecting shares (%)'!$H$5/100*P359)/1000000,0),0)</f>
        <v>0</v>
      </c>
      <c r="Y359" s="63">
        <f>IF(E359="East", IF(C359="Central",D359*'Connecting shares (%)'!$M$16*(L359+N359+P359)/(F359+H359+J359+L359+N359+P359),0),0)</f>
        <v>0</v>
      </c>
      <c r="Z359" s="1">
        <f>IF(E359="East", IF(C359="Decentral",('Connecting shares (%)'!$F$9/100*L359+'Connecting shares (%)'!$G$9/100*N359+'Connecting shares (%)'!$H$9/100*P359)/1000000,0),0)</f>
        <v>0</v>
      </c>
      <c r="AA359" s="63">
        <f>IF(E359="East", IF(C359="Decentral",D359*'Connecting shares (%)'!$M$16*(L359+N359+P359)/(F359+H359+J359+L359+N359+P359),0),0)</f>
        <v>0</v>
      </c>
      <c r="AB359" s="61">
        <f>IF(E359="West", IF(C359="Central",('Connecting shares (%)'!$F$11/100*F359+'Connecting shares (%)'!$G$11/100*H359+'Connecting shares (%)'!$H$11/100*J359)/1000000,0),0)</f>
        <v>0</v>
      </c>
      <c r="AC359" s="64">
        <f>IF(E359="west", IF(C359="Central",D359*'Connecting shares (%)'!$M$16*(F359+H359+J359)/(F359+H359+J359+L359+N359+P359),0),0)</f>
        <v>0</v>
      </c>
      <c r="AD359" s="61">
        <f>IF(E359="West", IF(C359="Decentral",('Connecting shares (%)'!$F$15/100*F359+'Connecting shares (%)'!$G$15/100*H359+'Connecting shares (%)'!$H$15/100*J359)/1000000,0),0)</f>
        <v>0.32549909000000005</v>
      </c>
      <c r="AE359" s="63">
        <f>IF(E359="west", IF(C359="Decentral",D359*'Connecting shares (%)'!$M$16*(F359+H359+J359)/(F359+H359+J359+L359+N359+P359),0),0)</f>
        <v>11.491973207316398</v>
      </c>
      <c r="AF359" s="61">
        <f>IF(E359="West", IF(C359="Central",('Connecting shares (%)'!$F$13/100*L359+'Connecting shares (%)'!$G$13/100*N359+'Connecting shares (%)'!$H$13/100*P359)/1000000,0),0)</f>
        <v>0</v>
      </c>
      <c r="AG359" s="63">
        <f>IF(E359="west", IF(C359="Central",D359*'Connecting shares (%)'!$M$16*(L359+N359+P359)/(F359+H359+J359+L359+N359+P359),0),0)</f>
        <v>0</v>
      </c>
      <c r="AH359" s="1">
        <f>IF(E359="West", IF(C359="Decentral",('Connecting shares (%)'!$F$17/100*L359+'Connecting shares (%)'!$G$17/100*N359+'Connecting shares (%)'!$H$17/100*P359)/1000000,0),0)</f>
        <v>1.429832E-2</v>
      </c>
      <c r="AI359" s="63">
        <f>IF(E359="west", IF(C359="Decentral",D359*'Connecting shares (%)'!$M$16*(L359+N359+P359)/(F359+H359+J359+L359+N359+P359),0),0)</f>
        <v>0.50481219578720227</v>
      </c>
      <c r="AK359" s="1">
        <f t="shared" si="40"/>
        <v>0</v>
      </c>
      <c r="AL359" s="1">
        <f t="shared" si="41"/>
        <v>0</v>
      </c>
      <c r="AM359" s="1">
        <f t="shared" si="42"/>
        <v>0</v>
      </c>
      <c r="AN359" s="1">
        <f t="shared" si="43"/>
        <v>0</v>
      </c>
      <c r="AO359" s="1">
        <f t="shared" si="44"/>
        <v>0</v>
      </c>
      <c r="AP359" s="1">
        <f t="shared" si="45"/>
        <v>0</v>
      </c>
      <c r="AQ359" s="1">
        <f t="shared" si="46"/>
        <v>0.33979741000000002</v>
      </c>
      <c r="AR359" s="1">
        <f t="shared" si="47"/>
        <v>11.996785403103601</v>
      </c>
    </row>
    <row r="360" spans="1:44">
      <c r="A360" s="1">
        <v>359</v>
      </c>
      <c r="B360" s="1" t="s">
        <v>265</v>
      </c>
      <c r="C360" s="1" t="s">
        <v>21</v>
      </c>
      <c r="D360" s="1">
        <v>0.32079599009417997</v>
      </c>
      <c r="E360" s="1" t="s">
        <v>23</v>
      </c>
      <c r="F360" s="1">
        <v>1090917.44</v>
      </c>
      <c r="G360" s="1">
        <v>67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9705.1337999164298</v>
      </c>
      <c r="S360" s="1">
        <v>320795.99009417999</v>
      </c>
      <c r="T360" s="61">
        <f>IF(E360="East", IF(C360="Central",('Connecting shares (%)'!$F$3/100*F360+'Connecting shares (%)'!$G$3/100*H360+'Connecting shares (%)'!$H$3/100*J360)/1000000,0),0)</f>
        <v>0</v>
      </c>
      <c r="U360" s="61">
        <f>IF(E360="East", IF(C360="Central",D360*'Connecting shares (%)'!$M$16*(F360+H360+J360)/(F360+H360+J360+L360+N360+P360),0),0)</f>
        <v>0</v>
      </c>
      <c r="V360" s="61">
        <f>IF(E360="East", IF(C360="Decentral",('Connecting shares (%)'!$F$7/100*F360+'Connecting shares (%)'!$G$7/100*H360+'Connecting shares (%)'!$H$7/100*J360)/1000000,0),0)</f>
        <v>0</v>
      </c>
      <c r="W360" s="63">
        <f>IF(E360="East", IF(C360="Decentral",D360*'Connecting shares (%)'!$M$16*(F360+H360+J360)/(F360+H360+J360+L360+N360+P360),0),0)</f>
        <v>0</v>
      </c>
      <c r="X360" s="61">
        <f>IF(E360="East", IF(C360="Central",('Connecting shares (%)'!$F$5/100*L360+'Connecting shares (%)'!$G$5/100*N360+'Connecting shares (%)'!$H$5/100*P360)/1000000,0),0)</f>
        <v>0</v>
      </c>
      <c r="Y360" s="63">
        <f>IF(E360="East", IF(C360="Central",D360*'Connecting shares (%)'!$M$16*(L360+N360+P360)/(F360+H360+J360+L360+N360+P360),0),0)</f>
        <v>0</v>
      </c>
      <c r="Z360" s="1">
        <f>IF(E360="East", IF(C360="Decentral",('Connecting shares (%)'!$F$9/100*L360+'Connecting shares (%)'!$G$9/100*N360+'Connecting shares (%)'!$H$9/100*P360)/1000000,0),0)</f>
        <v>0</v>
      </c>
      <c r="AA360" s="63">
        <f>IF(E360="East", IF(C360="Decentral",D360*'Connecting shares (%)'!$M$16*(L360+N360+P360)/(F360+H360+J360+L360+N360+P360),0),0)</f>
        <v>0</v>
      </c>
      <c r="AB360" s="61">
        <f>IF(E360="West", IF(C360="Central",('Connecting shares (%)'!$F$11/100*F360+'Connecting shares (%)'!$G$11/100*H360+'Connecting shares (%)'!$H$11/100*J360)/1000000,0),0)</f>
        <v>0</v>
      </c>
      <c r="AC360" s="64">
        <f>IF(E360="west", IF(C360="Central",D360*'Connecting shares (%)'!$M$16*(F360+H360+J360)/(F360+H360+J360+L360+N360+P360),0),0)</f>
        <v>0</v>
      </c>
      <c r="AD360" s="61">
        <f>IF(E360="West", IF(C360="Decentral",('Connecting shares (%)'!$F$15/100*F360+'Connecting shares (%)'!$G$15/100*H360+'Connecting shares (%)'!$H$15/100*J360)/1000000,0),0)</f>
        <v>1.0909174399999999</v>
      </c>
      <c r="AE360" s="63">
        <f>IF(E360="west", IF(C360="Decentral",D360*'Connecting shares (%)'!$M$16*(F360+H360+J360)/(F360+H360+J360+L360+N360+P360),0),0)</f>
        <v>6.4159198018835992</v>
      </c>
      <c r="AF360" s="61">
        <f>IF(E360="West", IF(C360="Central",('Connecting shares (%)'!$F$13/100*L360+'Connecting shares (%)'!$G$13/100*N360+'Connecting shares (%)'!$H$13/100*P360)/1000000,0),0)</f>
        <v>0</v>
      </c>
      <c r="AG360" s="63">
        <f>IF(E360="west", IF(C360="Central",D360*'Connecting shares (%)'!$M$16*(L360+N360+P360)/(F360+H360+J360+L360+N360+P360),0),0)</f>
        <v>0</v>
      </c>
      <c r="AH360" s="1">
        <f>IF(E360="West", IF(C360="Decentral",('Connecting shares (%)'!$F$17/100*L360+'Connecting shares (%)'!$G$17/100*N360+'Connecting shares (%)'!$H$17/100*P360)/1000000,0),0)</f>
        <v>0</v>
      </c>
      <c r="AI360" s="63">
        <f>IF(E360="west", IF(C360="Decentral",D360*'Connecting shares (%)'!$M$16*(L360+N360+P360)/(F360+H360+J360+L360+N360+P360),0),0)</f>
        <v>0</v>
      </c>
      <c r="AK360" s="1">
        <f t="shared" si="40"/>
        <v>0</v>
      </c>
      <c r="AL360" s="1">
        <f t="shared" si="41"/>
        <v>0</v>
      </c>
      <c r="AM360" s="1">
        <f t="shared" si="42"/>
        <v>0</v>
      </c>
      <c r="AN360" s="1">
        <f t="shared" si="43"/>
        <v>0</v>
      </c>
      <c r="AO360" s="1">
        <f t="shared" si="44"/>
        <v>0</v>
      </c>
      <c r="AP360" s="1">
        <f t="shared" si="45"/>
        <v>0</v>
      </c>
      <c r="AQ360" s="1">
        <f t="shared" si="46"/>
        <v>1.0909174399999999</v>
      </c>
      <c r="AR360" s="1">
        <f t="shared" si="47"/>
        <v>6.4159198018835992</v>
      </c>
    </row>
    <row r="361" spans="1:44">
      <c r="A361" s="1">
        <v>360</v>
      </c>
      <c r="B361" s="1" t="s">
        <v>297</v>
      </c>
      <c r="C361" s="1" t="s">
        <v>21</v>
      </c>
      <c r="D361" s="1">
        <v>0.16082160932619499</v>
      </c>
      <c r="E361" s="1" t="s">
        <v>23</v>
      </c>
      <c r="F361" s="1">
        <v>452547.15</v>
      </c>
      <c r="G361" s="1">
        <v>27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8618.7892341947609</v>
      </c>
      <c r="S361" s="1">
        <v>160821.60932619401</v>
      </c>
      <c r="T361" s="61">
        <f>IF(E361="East", IF(C361="Central",('Connecting shares (%)'!$F$3/100*F361+'Connecting shares (%)'!$G$3/100*H361+'Connecting shares (%)'!$H$3/100*J361)/1000000,0),0)</f>
        <v>0</v>
      </c>
      <c r="U361" s="61">
        <f>IF(E361="East", IF(C361="Central",D361*'Connecting shares (%)'!$M$16*(F361+H361+J361)/(F361+H361+J361+L361+N361+P361),0),0)</f>
        <v>0</v>
      </c>
      <c r="V361" s="61">
        <f>IF(E361="East", IF(C361="Decentral",('Connecting shares (%)'!$F$7/100*F361+'Connecting shares (%)'!$G$7/100*H361+'Connecting shares (%)'!$H$7/100*J361)/1000000,0),0)</f>
        <v>0</v>
      </c>
      <c r="W361" s="63">
        <f>IF(E361="East", IF(C361="Decentral",D361*'Connecting shares (%)'!$M$16*(F361+H361+J361)/(F361+H361+J361+L361+N361+P361),0),0)</f>
        <v>0</v>
      </c>
      <c r="X361" s="61">
        <f>IF(E361="East", IF(C361="Central",('Connecting shares (%)'!$F$5/100*L361+'Connecting shares (%)'!$G$5/100*N361+'Connecting shares (%)'!$H$5/100*P361)/1000000,0),0)</f>
        <v>0</v>
      </c>
      <c r="Y361" s="63">
        <f>IF(E361="East", IF(C361="Central",D361*'Connecting shares (%)'!$M$16*(L361+N361+P361)/(F361+H361+J361+L361+N361+P361),0),0)</f>
        <v>0</v>
      </c>
      <c r="Z361" s="1">
        <f>IF(E361="East", IF(C361="Decentral",('Connecting shares (%)'!$F$9/100*L361+'Connecting shares (%)'!$G$9/100*N361+'Connecting shares (%)'!$H$9/100*P361)/1000000,0),0)</f>
        <v>0</v>
      </c>
      <c r="AA361" s="63">
        <f>IF(E361="East", IF(C361="Decentral",D361*'Connecting shares (%)'!$M$16*(L361+N361+P361)/(F361+H361+J361+L361+N361+P361),0),0)</f>
        <v>0</v>
      </c>
      <c r="AB361" s="61">
        <f>IF(E361="West", IF(C361="Central",('Connecting shares (%)'!$F$11/100*F361+'Connecting shares (%)'!$G$11/100*H361+'Connecting shares (%)'!$H$11/100*J361)/1000000,0),0)</f>
        <v>0</v>
      </c>
      <c r="AC361" s="64">
        <f>IF(E361="west", IF(C361="Central",D361*'Connecting shares (%)'!$M$16*(F361+H361+J361)/(F361+H361+J361+L361+N361+P361),0),0)</f>
        <v>0</v>
      </c>
      <c r="AD361" s="61">
        <f>IF(E361="West", IF(C361="Decentral",('Connecting shares (%)'!$F$15/100*F361+'Connecting shares (%)'!$G$15/100*H361+'Connecting shares (%)'!$H$15/100*J361)/1000000,0),0)</f>
        <v>0.45254715000000001</v>
      </c>
      <c r="AE361" s="63">
        <f>IF(E361="west", IF(C361="Decentral",D361*'Connecting shares (%)'!$M$16*(F361+H361+J361)/(F361+H361+J361+L361+N361+P361),0),0)</f>
        <v>3.2164321865238992</v>
      </c>
      <c r="AF361" s="61">
        <f>IF(E361="West", IF(C361="Central",('Connecting shares (%)'!$F$13/100*L361+'Connecting shares (%)'!$G$13/100*N361+'Connecting shares (%)'!$H$13/100*P361)/1000000,0),0)</f>
        <v>0</v>
      </c>
      <c r="AG361" s="63">
        <f>IF(E361="west", IF(C361="Central",D361*'Connecting shares (%)'!$M$16*(L361+N361+P361)/(F361+H361+J361+L361+N361+P361),0),0)</f>
        <v>0</v>
      </c>
      <c r="AH361" s="1">
        <f>IF(E361="West", IF(C361="Decentral",('Connecting shares (%)'!$F$17/100*L361+'Connecting shares (%)'!$G$17/100*N361+'Connecting shares (%)'!$H$17/100*P361)/1000000,0),0)</f>
        <v>0</v>
      </c>
      <c r="AI361" s="63">
        <f>IF(E361="west", IF(C361="Decentral",D361*'Connecting shares (%)'!$M$16*(L361+N361+P361)/(F361+H361+J361+L361+N361+P361),0),0)</f>
        <v>0</v>
      </c>
      <c r="AK361" s="1">
        <f t="shared" si="40"/>
        <v>0</v>
      </c>
      <c r="AL361" s="1">
        <f t="shared" si="41"/>
        <v>0</v>
      </c>
      <c r="AM361" s="1">
        <f t="shared" si="42"/>
        <v>0</v>
      </c>
      <c r="AN361" s="1">
        <f t="shared" si="43"/>
        <v>0</v>
      </c>
      <c r="AO361" s="1">
        <f t="shared" si="44"/>
        <v>0</v>
      </c>
      <c r="AP361" s="1">
        <f t="shared" si="45"/>
        <v>0</v>
      </c>
      <c r="AQ361" s="1">
        <f t="shared" si="46"/>
        <v>0.45254715000000001</v>
      </c>
      <c r="AR361" s="1">
        <f t="shared" si="47"/>
        <v>3.2164321865238992</v>
      </c>
    </row>
    <row r="362" spans="1:44">
      <c r="A362" s="1">
        <v>361</v>
      </c>
      <c r="B362" s="1" t="s">
        <v>727</v>
      </c>
      <c r="C362" s="1" t="s">
        <v>21</v>
      </c>
      <c r="D362" s="1">
        <v>0.97783539130641195</v>
      </c>
      <c r="E362" s="1" t="s">
        <v>23</v>
      </c>
      <c r="F362" s="1">
        <v>1387130.0899999901</v>
      </c>
      <c r="G362" s="1">
        <v>75</v>
      </c>
      <c r="H362" s="1">
        <v>64000.629999999903</v>
      </c>
      <c r="I362" s="1">
        <v>1</v>
      </c>
      <c r="J362" s="1">
        <v>0</v>
      </c>
      <c r="K362" s="1">
        <v>0</v>
      </c>
      <c r="L362" s="1">
        <v>34517.699999999903</v>
      </c>
      <c r="M362" s="1">
        <v>4</v>
      </c>
      <c r="N362" s="1">
        <v>0</v>
      </c>
      <c r="O362" s="1">
        <v>0</v>
      </c>
      <c r="P362" s="1">
        <v>0</v>
      </c>
      <c r="Q362" s="1">
        <v>0</v>
      </c>
      <c r="R362" s="1">
        <v>18105.653973979901</v>
      </c>
      <c r="S362" s="1">
        <v>977835.39130641206</v>
      </c>
      <c r="T362" s="61">
        <f>IF(E362="East", IF(C362="Central",('Connecting shares (%)'!$F$3/100*F362+'Connecting shares (%)'!$G$3/100*H362+'Connecting shares (%)'!$H$3/100*J362)/1000000,0),0)</f>
        <v>0</v>
      </c>
      <c r="U362" s="61">
        <f>IF(E362="East", IF(C362="Central",D362*'Connecting shares (%)'!$M$16*(F362+H362+J362)/(F362+H362+J362+L362+N362+P362),0),0)</f>
        <v>0</v>
      </c>
      <c r="V362" s="61">
        <f>IF(E362="East", IF(C362="Decentral",('Connecting shares (%)'!$F$7/100*F362+'Connecting shares (%)'!$G$7/100*H362+'Connecting shares (%)'!$H$7/100*J362)/1000000,0),0)</f>
        <v>0</v>
      </c>
      <c r="W362" s="63">
        <f>IF(E362="East", IF(C362="Decentral",D362*'Connecting shares (%)'!$M$16*(F362+H362+J362)/(F362+H362+J362+L362+N362+P362),0),0)</f>
        <v>0</v>
      </c>
      <c r="X362" s="61">
        <f>IF(E362="East", IF(C362="Central",('Connecting shares (%)'!$F$5/100*L362+'Connecting shares (%)'!$G$5/100*N362+'Connecting shares (%)'!$H$5/100*P362)/1000000,0),0)</f>
        <v>0</v>
      </c>
      <c r="Y362" s="63">
        <f>IF(E362="East", IF(C362="Central",D362*'Connecting shares (%)'!$M$16*(L362+N362+P362)/(F362+H362+J362+L362+N362+P362),0),0)</f>
        <v>0</v>
      </c>
      <c r="Z362" s="1">
        <f>IF(E362="East", IF(C362="Decentral",('Connecting shares (%)'!$F$9/100*L362+'Connecting shares (%)'!$G$9/100*N362+'Connecting shares (%)'!$H$9/100*P362)/1000000,0),0)</f>
        <v>0</v>
      </c>
      <c r="AA362" s="63">
        <f>IF(E362="East", IF(C362="Decentral",D362*'Connecting shares (%)'!$M$16*(L362+N362+P362)/(F362+H362+J362+L362+N362+P362),0),0)</f>
        <v>0</v>
      </c>
      <c r="AB362" s="61">
        <f>IF(E362="West", IF(C362="Central",('Connecting shares (%)'!$F$11/100*F362+'Connecting shares (%)'!$G$11/100*H362+'Connecting shares (%)'!$H$11/100*J362)/1000000,0),0)</f>
        <v>0</v>
      </c>
      <c r="AC362" s="64">
        <f>IF(E362="west", IF(C362="Central",D362*'Connecting shares (%)'!$M$16*(F362+H362+J362)/(F362+H362+J362+L362+N362+P362),0),0)</f>
        <v>0</v>
      </c>
      <c r="AD362" s="61">
        <f>IF(E362="West", IF(C362="Decentral",('Connecting shares (%)'!$F$15/100*F362+'Connecting shares (%)'!$G$15/100*H362+'Connecting shares (%)'!$H$15/100*J362)/1000000,0),0)</f>
        <v>1.4511307199999899</v>
      </c>
      <c r="AE362" s="63">
        <f>IF(E362="west", IF(C362="Decentral",D362*'Connecting shares (%)'!$M$16*(F362+H362+J362)/(F362+H362+J362+L362+N362+P362),0),0)</f>
        <v>19.102325372889435</v>
      </c>
      <c r="AF362" s="61">
        <f>IF(E362="West", IF(C362="Central",('Connecting shares (%)'!$F$13/100*L362+'Connecting shares (%)'!$G$13/100*N362+'Connecting shares (%)'!$H$13/100*P362)/1000000,0),0)</f>
        <v>0</v>
      </c>
      <c r="AG362" s="63">
        <f>IF(E362="west", IF(C362="Central",D362*'Connecting shares (%)'!$M$16*(L362+N362+P362)/(F362+H362+J362+L362+N362+P362),0),0)</f>
        <v>0</v>
      </c>
      <c r="AH362" s="1">
        <f>IF(E362="West", IF(C362="Decentral",('Connecting shares (%)'!$F$17/100*L362+'Connecting shares (%)'!$G$17/100*N362+'Connecting shares (%)'!$H$17/100*P362)/1000000,0),0)</f>
        <v>3.4517699999999901E-2</v>
      </c>
      <c r="AI362" s="63">
        <f>IF(E362="west", IF(C362="Decentral",D362*'Connecting shares (%)'!$M$16*(L362+N362+P362)/(F362+H362+J362+L362+N362+P362),0),0)</f>
        <v>0.4543824532388015</v>
      </c>
      <c r="AK362" s="1">
        <f t="shared" si="40"/>
        <v>0</v>
      </c>
      <c r="AL362" s="1">
        <f t="shared" si="41"/>
        <v>0</v>
      </c>
      <c r="AM362" s="1">
        <f t="shared" si="42"/>
        <v>0</v>
      </c>
      <c r="AN362" s="1">
        <f t="shared" si="43"/>
        <v>0</v>
      </c>
      <c r="AO362" s="1">
        <f t="shared" si="44"/>
        <v>0</v>
      </c>
      <c r="AP362" s="1">
        <f t="shared" si="45"/>
        <v>0</v>
      </c>
      <c r="AQ362" s="1">
        <f t="shared" si="46"/>
        <v>1.4856484199999898</v>
      </c>
      <c r="AR362" s="1">
        <f t="shared" si="47"/>
        <v>19.556707826128235</v>
      </c>
    </row>
    <row r="363" spans="1:44">
      <c r="A363" s="1">
        <v>362</v>
      </c>
      <c r="B363" s="1" t="s">
        <v>87</v>
      </c>
      <c r="C363" s="1" t="s">
        <v>21</v>
      </c>
      <c r="D363" s="1">
        <v>0.86423672005448204</v>
      </c>
      <c r="E363" s="1" t="s">
        <v>24</v>
      </c>
      <c r="F363" s="1">
        <v>2583648.27</v>
      </c>
      <c r="G363" s="1">
        <v>209</v>
      </c>
      <c r="H363" s="1">
        <v>0</v>
      </c>
      <c r="I363" s="1">
        <v>0</v>
      </c>
      <c r="J363" s="1">
        <v>0</v>
      </c>
      <c r="K363" s="1">
        <v>0</v>
      </c>
      <c r="L363" s="1">
        <v>223279.1</v>
      </c>
      <c r="M363" s="1">
        <v>31</v>
      </c>
      <c r="N363" s="1">
        <v>0</v>
      </c>
      <c r="O363" s="1">
        <v>0</v>
      </c>
      <c r="P363" s="1">
        <v>0</v>
      </c>
      <c r="Q363" s="1">
        <v>0</v>
      </c>
      <c r="R363" s="1">
        <v>16825.777988883801</v>
      </c>
      <c r="S363" s="1">
        <v>864236.72005448095</v>
      </c>
      <c r="T363" s="61">
        <f>IF(E363="East", IF(C363="Central",('Connecting shares (%)'!$F$3/100*F363+'Connecting shares (%)'!$G$3/100*H363+'Connecting shares (%)'!$H$3/100*J363)/1000000,0),0)</f>
        <v>0</v>
      </c>
      <c r="U363" s="61">
        <f>IF(E363="East", IF(C363="Central",D363*'Connecting shares (%)'!$M$16*(F363+H363+J363)/(F363+H363+J363+L363+N363+P363),0),0)</f>
        <v>0</v>
      </c>
      <c r="V363" s="61">
        <f>IF(E363="East", IF(C363="Decentral",('Connecting shares (%)'!$F$7/100*F363+'Connecting shares (%)'!$G$7/100*H363+'Connecting shares (%)'!$H$7/100*J363)/1000000,0),0)</f>
        <v>2.5836482699999999</v>
      </c>
      <c r="W363" s="63">
        <f>IF(E363="East", IF(C363="Decentral",D363*'Connecting shares (%)'!$M$16*(F363+H363+J363)/(F363+H363+J363+L363+N363+P363),0),0)</f>
        <v>15.909807503421341</v>
      </c>
      <c r="X363" s="61">
        <f>IF(E363="East", IF(C363="Central",('Connecting shares (%)'!$F$5/100*L363+'Connecting shares (%)'!$G$5/100*N363+'Connecting shares (%)'!$H$5/100*P363)/1000000,0),0)</f>
        <v>0</v>
      </c>
      <c r="Y363" s="63">
        <f>IF(E363="East", IF(C363="Central",D363*'Connecting shares (%)'!$M$16*(L363+N363+P363)/(F363+H363+J363+L363+N363+P363),0),0)</f>
        <v>0</v>
      </c>
      <c r="Z363" s="1">
        <f>IF(E363="East", IF(C363="Decentral",('Connecting shares (%)'!$F$9/100*L363+'Connecting shares (%)'!$G$9/100*N363+'Connecting shares (%)'!$H$9/100*P363)/1000000,0),0)</f>
        <v>0.22327910000000001</v>
      </c>
      <c r="AA363" s="63">
        <f>IF(E363="East", IF(C363="Decentral",D363*'Connecting shares (%)'!$M$16*(L363+N363+P363)/(F363+H363+J363+L363+N363+P363),0),0)</f>
        <v>1.3749268976682976</v>
      </c>
      <c r="AB363" s="61">
        <f>IF(E363="West", IF(C363="Central",('Connecting shares (%)'!$F$11/100*F363+'Connecting shares (%)'!$G$11/100*H363+'Connecting shares (%)'!$H$11/100*J363)/1000000,0),0)</f>
        <v>0</v>
      </c>
      <c r="AC363" s="64">
        <f>IF(E363="west", IF(C363="Central",D363*'Connecting shares (%)'!$M$16*(F363+H363+J363)/(F363+H363+J363+L363+N363+P363),0),0)</f>
        <v>0</v>
      </c>
      <c r="AD363" s="61">
        <f>IF(E363="West", IF(C363="Decentral",('Connecting shares (%)'!$F$15/100*F363+'Connecting shares (%)'!$G$15/100*H363+'Connecting shares (%)'!$H$15/100*J363)/1000000,0),0)</f>
        <v>0</v>
      </c>
      <c r="AE363" s="63">
        <f>IF(E363="west", IF(C363="Decentral",D363*'Connecting shares (%)'!$M$16*(F363+H363+J363)/(F363+H363+J363+L363+N363+P363),0),0)</f>
        <v>0</v>
      </c>
      <c r="AF363" s="61">
        <f>IF(E363="West", IF(C363="Central",('Connecting shares (%)'!$F$13/100*L363+'Connecting shares (%)'!$G$13/100*N363+'Connecting shares (%)'!$H$13/100*P363)/1000000,0),0)</f>
        <v>0</v>
      </c>
      <c r="AG363" s="63">
        <f>IF(E363="west", IF(C363="Central",D363*'Connecting shares (%)'!$M$16*(L363+N363+P363)/(F363+H363+J363+L363+N363+P363),0),0)</f>
        <v>0</v>
      </c>
      <c r="AH363" s="1">
        <f>IF(E363="West", IF(C363="Decentral",('Connecting shares (%)'!$F$17/100*L363+'Connecting shares (%)'!$G$17/100*N363+'Connecting shares (%)'!$H$17/100*P363)/1000000,0),0)</f>
        <v>0</v>
      </c>
      <c r="AI363" s="63">
        <f>IF(E363="west", IF(C363="Decentral",D363*'Connecting shares (%)'!$M$16*(L363+N363+P363)/(F363+H363+J363+L363+N363+P363),0),0)</f>
        <v>0</v>
      </c>
      <c r="AK363" s="1">
        <f t="shared" si="40"/>
        <v>0</v>
      </c>
      <c r="AL363" s="1">
        <f t="shared" si="41"/>
        <v>0</v>
      </c>
      <c r="AM363" s="1">
        <f t="shared" si="42"/>
        <v>2.8069273699999999</v>
      </c>
      <c r="AN363" s="1">
        <f t="shared" si="43"/>
        <v>17.28473440108964</v>
      </c>
      <c r="AO363" s="1">
        <f t="shared" si="44"/>
        <v>0</v>
      </c>
      <c r="AP363" s="1">
        <f t="shared" si="45"/>
        <v>0</v>
      </c>
      <c r="AQ363" s="1">
        <f t="shared" si="46"/>
        <v>0</v>
      </c>
      <c r="AR363" s="1">
        <f t="shared" si="47"/>
        <v>0</v>
      </c>
    </row>
    <row r="364" spans="1:44">
      <c r="A364" s="1">
        <v>363</v>
      </c>
      <c r="B364" s="1" t="s">
        <v>382</v>
      </c>
      <c r="C364" s="1" t="s">
        <v>21</v>
      </c>
      <c r="D364" s="1">
        <v>0.18889602746504899</v>
      </c>
      <c r="E364" s="1" t="s">
        <v>23</v>
      </c>
      <c r="F364" s="1">
        <v>258527.58</v>
      </c>
      <c r="G364" s="1">
        <v>14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8926.6767498010304</v>
      </c>
      <c r="S364" s="1">
        <v>188896.027465049</v>
      </c>
      <c r="T364" s="61">
        <f>IF(E364="East", IF(C364="Central",('Connecting shares (%)'!$F$3/100*F364+'Connecting shares (%)'!$G$3/100*H364+'Connecting shares (%)'!$H$3/100*J364)/1000000,0),0)</f>
        <v>0</v>
      </c>
      <c r="U364" s="61">
        <f>IF(E364="East", IF(C364="Central",D364*'Connecting shares (%)'!$M$16*(F364+H364+J364)/(F364+H364+J364+L364+N364+P364),0),0)</f>
        <v>0</v>
      </c>
      <c r="V364" s="61">
        <f>IF(E364="East", IF(C364="Decentral",('Connecting shares (%)'!$F$7/100*F364+'Connecting shares (%)'!$G$7/100*H364+'Connecting shares (%)'!$H$7/100*J364)/1000000,0),0)</f>
        <v>0</v>
      </c>
      <c r="W364" s="63">
        <f>IF(E364="East", IF(C364="Decentral",D364*'Connecting shares (%)'!$M$16*(F364+H364+J364)/(F364+H364+J364+L364+N364+P364),0),0)</f>
        <v>0</v>
      </c>
      <c r="X364" s="61">
        <f>IF(E364="East", IF(C364="Central",('Connecting shares (%)'!$F$5/100*L364+'Connecting shares (%)'!$G$5/100*N364+'Connecting shares (%)'!$H$5/100*P364)/1000000,0),0)</f>
        <v>0</v>
      </c>
      <c r="Y364" s="63">
        <f>IF(E364="East", IF(C364="Central",D364*'Connecting shares (%)'!$M$16*(L364+N364+P364)/(F364+H364+J364+L364+N364+P364),0),0)</f>
        <v>0</v>
      </c>
      <c r="Z364" s="1">
        <f>IF(E364="East", IF(C364="Decentral",('Connecting shares (%)'!$F$9/100*L364+'Connecting shares (%)'!$G$9/100*N364+'Connecting shares (%)'!$H$9/100*P364)/1000000,0),0)</f>
        <v>0</v>
      </c>
      <c r="AA364" s="63">
        <f>IF(E364="East", IF(C364="Decentral",D364*'Connecting shares (%)'!$M$16*(L364+N364+P364)/(F364+H364+J364+L364+N364+P364),0),0)</f>
        <v>0</v>
      </c>
      <c r="AB364" s="61">
        <f>IF(E364="West", IF(C364="Central",('Connecting shares (%)'!$F$11/100*F364+'Connecting shares (%)'!$G$11/100*H364+'Connecting shares (%)'!$H$11/100*J364)/1000000,0),0)</f>
        <v>0</v>
      </c>
      <c r="AC364" s="64">
        <f>IF(E364="west", IF(C364="Central",D364*'Connecting shares (%)'!$M$16*(F364+H364+J364)/(F364+H364+J364+L364+N364+P364),0),0)</f>
        <v>0</v>
      </c>
      <c r="AD364" s="61">
        <f>IF(E364="West", IF(C364="Decentral",('Connecting shares (%)'!$F$15/100*F364+'Connecting shares (%)'!$G$15/100*H364+'Connecting shares (%)'!$H$15/100*J364)/1000000,0),0)</f>
        <v>0.25852757999999998</v>
      </c>
      <c r="AE364" s="63">
        <f>IF(E364="west", IF(C364="Decentral",D364*'Connecting shares (%)'!$M$16*(F364+H364+J364)/(F364+H364+J364+L364+N364+P364),0),0)</f>
        <v>3.7779205493009798</v>
      </c>
      <c r="AF364" s="61">
        <f>IF(E364="West", IF(C364="Central",('Connecting shares (%)'!$F$13/100*L364+'Connecting shares (%)'!$G$13/100*N364+'Connecting shares (%)'!$H$13/100*P364)/1000000,0),0)</f>
        <v>0</v>
      </c>
      <c r="AG364" s="63">
        <f>IF(E364="west", IF(C364="Central",D364*'Connecting shares (%)'!$M$16*(L364+N364+P364)/(F364+H364+J364+L364+N364+P364),0),0)</f>
        <v>0</v>
      </c>
      <c r="AH364" s="1">
        <f>IF(E364="West", IF(C364="Decentral",('Connecting shares (%)'!$F$17/100*L364+'Connecting shares (%)'!$G$17/100*N364+'Connecting shares (%)'!$H$17/100*P364)/1000000,0),0)</f>
        <v>0</v>
      </c>
      <c r="AI364" s="63">
        <f>IF(E364="west", IF(C364="Decentral",D364*'Connecting shares (%)'!$M$16*(L364+N364+P364)/(F364+H364+J364+L364+N364+P364),0),0)</f>
        <v>0</v>
      </c>
      <c r="AK364" s="1">
        <f t="shared" si="40"/>
        <v>0</v>
      </c>
      <c r="AL364" s="1">
        <f t="shared" si="41"/>
        <v>0</v>
      </c>
      <c r="AM364" s="1">
        <f t="shared" si="42"/>
        <v>0</v>
      </c>
      <c r="AN364" s="1">
        <f t="shared" si="43"/>
        <v>0</v>
      </c>
      <c r="AO364" s="1">
        <f t="shared" si="44"/>
        <v>0</v>
      </c>
      <c r="AP364" s="1">
        <f t="shared" si="45"/>
        <v>0</v>
      </c>
      <c r="AQ364" s="1">
        <f t="shared" si="46"/>
        <v>0.25852757999999998</v>
      </c>
      <c r="AR364" s="1">
        <f t="shared" si="47"/>
        <v>3.7779205493009798</v>
      </c>
    </row>
    <row r="365" spans="1:44">
      <c r="A365" s="1">
        <v>364</v>
      </c>
      <c r="B365" s="1" t="s">
        <v>152</v>
      </c>
      <c r="C365" s="1" t="s">
        <v>21</v>
      </c>
      <c r="D365" s="1">
        <v>1.7555379584653401</v>
      </c>
      <c r="E365" s="1" t="s">
        <v>24</v>
      </c>
      <c r="F365" s="1">
        <v>8038608.0899999896</v>
      </c>
      <c r="G365" s="1">
        <v>546</v>
      </c>
      <c r="H365" s="1">
        <v>0</v>
      </c>
      <c r="I365" s="1">
        <v>0</v>
      </c>
      <c r="J365" s="1">
        <v>0</v>
      </c>
      <c r="K365" s="1">
        <v>0</v>
      </c>
      <c r="L365" s="1">
        <v>1032301.5699999901</v>
      </c>
      <c r="M365" s="1">
        <v>86</v>
      </c>
      <c r="N365" s="1">
        <v>125149.45</v>
      </c>
      <c r="O365" s="1">
        <v>1</v>
      </c>
      <c r="P365" s="1">
        <v>0</v>
      </c>
      <c r="Q365" s="1">
        <v>0</v>
      </c>
      <c r="R365" s="1">
        <v>22246.328662718999</v>
      </c>
      <c r="S365" s="1">
        <v>1755537.9584653401</v>
      </c>
      <c r="T365" s="61">
        <f>IF(E365="East", IF(C365="Central",('Connecting shares (%)'!$F$3/100*F365+'Connecting shares (%)'!$G$3/100*H365+'Connecting shares (%)'!$H$3/100*J365)/1000000,0),0)</f>
        <v>0</v>
      </c>
      <c r="U365" s="61">
        <f>IF(E365="East", IF(C365="Central",D365*'Connecting shares (%)'!$M$16*(F365+H365+J365)/(F365+H365+J365+L365+N365+P365),0),0)</f>
        <v>0</v>
      </c>
      <c r="V365" s="61">
        <f>IF(E365="East", IF(C365="Decentral",('Connecting shares (%)'!$F$7/100*F365+'Connecting shares (%)'!$G$7/100*H365+'Connecting shares (%)'!$H$7/100*J365)/1000000,0),0)</f>
        <v>8.0386080899999897</v>
      </c>
      <c r="W365" s="63">
        <f>IF(E365="East", IF(C365="Decentral",D365*'Connecting shares (%)'!$M$16*(F365+H365+J365)/(F365+H365+J365+L365+N365+P365),0),0)</f>
        <v>30.691585311529348</v>
      </c>
      <c r="X365" s="61">
        <f>IF(E365="East", IF(C365="Central",('Connecting shares (%)'!$F$5/100*L365+'Connecting shares (%)'!$G$5/100*N365+'Connecting shares (%)'!$H$5/100*P365)/1000000,0),0)</f>
        <v>0</v>
      </c>
      <c r="Y365" s="63">
        <f>IF(E365="East", IF(C365="Central",D365*'Connecting shares (%)'!$M$16*(L365+N365+P365)/(F365+H365+J365+L365+N365+P365),0),0)</f>
        <v>0</v>
      </c>
      <c r="Z365" s="1">
        <f>IF(E365="East", IF(C365="Decentral",('Connecting shares (%)'!$F$9/100*L365+'Connecting shares (%)'!$G$9/100*N365+'Connecting shares (%)'!$H$9/100*P365)/1000000,0),0)</f>
        <v>1.1574510199999901</v>
      </c>
      <c r="AA365" s="63">
        <f>IF(E365="East", IF(C365="Decentral",D365*'Connecting shares (%)'!$M$16*(L365+N365+P365)/(F365+H365+J365+L365+N365+P365),0),0)</f>
        <v>4.4191738577774595</v>
      </c>
      <c r="AB365" s="61">
        <f>IF(E365="West", IF(C365="Central",('Connecting shares (%)'!$F$11/100*F365+'Connecting shares (%)'!$G$11/100*H365+'Connecting shares (%)'!$H$11/100*J365)/1000000,0),0)</f>
        <v>0</v>
      </c>
      <c r="AC365" s="64">
        <f>IF(E365="west", IF(C365="Central",D365*'Connecting shares (%)'!$M$16*(F365+H365+J365)/(F365+H365+J365+L365+N365+P365),0),0)</f>
        <v>0</v>
      </c>
      <c r="AD365" s="61">
        <f>IF(E365="West", IF(C365="Decentral",('Connecting shares (%)'!$F$15/100*F365+'Connecting shares (%)'!$G$15/100*H365+'Connecting shares (%)'!$H$15/100*J365)/1000000,0),0)</f>
        <v>0</v>
      </c>
      <c r="AE365" s="63">
        <f>IF(E365="west", IF(C365="Decentral",D365*'Connecting shares (%)'!$M$16*(F365+H365+J365)/(F365+H365+J365+L365+N365+P365),0),0)</f>
        <v>0</v>
      </c>
      <c r="AF365" s="61">
        <f>IF(E365="West", IF(C365="Central",('Connecting shares (%)'!$F$13/100*L365+'Connecting shares (%)'!$G$13/100*N365+'Connecting shares (%)'!$H$13/100*P365)/1000000,0),0)</f>
        <v>0</v>
      </c>
      <c r="AG365" s="63">
        <f>IF(E365="west", IF(C365="Central",D365*'Connecting shares (%)'!$M$16*(L365+N365+P365)/(F365+H365+J365+L365+N365+P365),0),0)</f>
        <v>0</v>
      </c>
      <c r="AH365" s="1">
        <f>IF(E365="West", IF(C365="Decentral",('Connecting shares (%)'!$F$17/100*L365+'Connecting shares (%)'!$G$17/100*N365+'Connecting shares (%)'!$H$17/100*P365)/1000000,0),0)</f>
        <v>0</v>
      </c>
      <c r="AI365" s="63">
        <f>IF(E365="west", IF(C365="Decentral",D365*'Connecting shares (%)'!$M$16*(L365+N365+P365)/(F365+H365+J365+L365+N365+P365),0),0)</f>
        <v>0</v>
      </c>
      <c r="AK365" s="1">
        <f t="shared" si="40"/>
        <v>0</v>
      </c>
      <c r="AL365" s="1">
        <f t="shared" si="41"/>
        <v>0</v>
      </c>
      <c r="AM365" s="1">
        <f t="shared" si="42"/>
        <v>9.1960591099999789</v>
      </c>
      <c r="AN365" s="1">
        <f t="shared" si="43"/>
        <v>35.11075916930681</v>
      </c>
      <c r="AO365" s="1">
        <f t="shared" si="44"/>
        <v>0</v>
      </c>
      <c r="AP365" s="1">
        <f t="shared" si="45"/>
        <v>0</v>
      </c>
      <c r="AQ365" s="1">
        <f t="shared" si="46"/>
        <v>0</v>
      </c>
      <c r="AR365" s="1">
        <f t="shared" si="47"/>
        <v>0</v>
      </c>
    </row>
    <row r="366" spans="1:44">
      <c r="A366" s="1">
        <v>365</v>
      </c>
      <c r="B366" s="1" t="s">
        <v>490</v>
      </c>
      <c r="C366" s="1" t="s">
        <v>21</v>
      </c>
      <c r="D366" s="1">
        <v>0.20465317379567199</v>
      </c>
      <c r="E366" s="1" t="s">
        <v>23</v>
      </c>
      <c r="F366" s="1">
        <v>244039.01</v>
      </c>
      <c r="G366" s="1">
        <v>14</v>
      </c>
      <c r="H366" s="1">
        <v>0</v>
      </c>
      <c r="I366" s="1">
        <v>0</v>
      </c>
      <c r="J366" s="1">
        <v>0</v>
      </c>
      <c r="K366" s="1">
        <v>0</v>
      </c>
      <c r="L366" s="1">
        <v>27432.73</v>
      </c>
      <c r="M366" s="1">
        <v>4</v>
      </c>
      <c r="N366" s="1">
        <v>130169.35</v>
      </c>
      <c r="O366" s="1">
        <v>1</v>
      </c>
      <c r="P366" s="1">
        <v>0</v>
      </c>
      <c r="Q366" s="1">
        <v>0</v>
      </c>
      <c r="R366" s="1">
        <v>9710.2352710312207</v>
      </c>
      <c r="S366" s="1">
        <v>204653.17379567199</v>
      </c>
      <c r="T366" s="61">
        <f>IF(E366="East", IF(C366="Central",('Connecting shares (%)'!$F$3/100*F366+'Connecting shares (%)'!$G$3/100*H366+'Connecting shares (%)'!$H$3/100*J366)/1000000,0),0)</f>
        <v>0</v>
      </c>
      <c r="U366" s="61">
        <f>IF(E366="East", IF(C366="Central",D366*'Connecting shares (%)'!$M$16*(F366+H366+J366)/(F366+H366+J366+L366+N366+P366),0),0)</f>
        <v>0</v>
      </c>
      <c r="V366" s="61">
        <f>IF(E366="East", IF(C366="Decentral",('Connecting shares (%)'!$F$7/100*F366+'Connecting shares (%)'!$G$7/100*H366+'Connecting shares (%)'!$H$7/100*J366)/1000000,0),0)</f>
        <v>0</v>
      </c>
      <c r="W366" s="63">
        <f>IF(E366="East", IF(C366="Decentral",D366*'Connecting shares (%)'!$M$16*(F366+H366+J366)/(F366+H366+J366+L366+N366+P366),0),0)</f>
        <v>0</v>
      </c>
      <c r="X366" s="61">
        <f>IF(E366="East", IF(C366="Central",('Connecting shares (%)'!$F$5/100*L366+'Connecting shares (%)'!$G$5/100*N366+'Connecting shares (%)'!$H$5/100*P366)/1000000,0),0)</f>
        <v>0</v>
      </c>
      <c r="Y366" s="63">
        <f>IF(E366="East", IF(C366="Central",D366*'Connecting shares (%)'!$M$16*(L366+N366+P366)/(F366+H366+J366+L366+N366+P366),0),0)</f>
        <v>0</v>
      </c>
      <c r="Z366" s="1">
        <f>IF(E366="East", IF(C366="Decentral",('Connecting shares (%)'!$F$9/100*L366+'Connecting shares (%)'!$G$9/100*N366+'Connecting shares (%)'!$H$9/100*P366)/1000000,0),0)</f>
        <v>0</v>
      </c>
      <c r="AA366" s="63">
        <f>IF(E366="East", IF(C366="Decentral",D366*'Connecting shares (%)'!$M$16*(L366+N366+P366)/(F366+H366+J366+L366+N366+P366),0),0)</f>
        <v>0</v>
      </c>
      <c r="AB366" s="61">
        <f>IF(E366="West", IF(C366="Central",('Connecting shares (%)'!$F$11/100*F366+'Connecting shares (%)'!$G$11/100*H366+'Connecting shares (%)'!$H$11/100*J366)/1000000,0),0)</f>
        <v>0</v>
      </c>
      <c r="AC366" s="64">
        <f>IF(E366="west", IF(C366="Central",D366*'Connecting shares (%)'!$M$16*(F366+H366+J366)/(F366+H366+J366+L366+N366+P366),0),0)</f>
        <v>0</v>
      </c>
      <c r="AD366" s="61">
        <f>IF(E366="West", IF(C366="Decentral",('Connecting shares (%)'!$F$15/100*F366+'Connecting shares (%)'!$G$15/100*H366+'Connecting shares (%)'!$H$15/100*J366)/1000000,0),0)</f>
        <v>0.24403901</v>
      </c>
      <c r="AE366" s="63">
        <f>IF(E366="west", IF(C366="Decentral",D366*'Connecting shares (%)'!$M$16*(F366+H366+J366)/(F366+H366+J366+L366+N366+P366),0),0)</f>
        <v>2.4869645646292686</v>
      </c>
      <c r="AF366" s="61">
        <f>IF(E366="West", IF(C366="Central",('Connecting shares (%)'!$F$13/100*L366+'Connecting shares (%)'!$G$13/100*N366+'Connecting shares (%)'!$H$13/100*P366)/1000000,0),0)</f>
        <v>0</v>
      </c>
      <c r="AG366" s="63">
        <f>IF(E366="west", IF(C366="Central",D366*'Connecting shares (%)'!$M$16*(L366+N366+P366)/(F366+H366+J366+L366+N366+P366),0),0)</f>
        <v>0</v>
      </c>
      <c r="AH366" s="1">
        <f>IF(E366="West", IF(C366="Decentral",('Connecting shares (%)'!$F$17/100*L366+'Connecting shares (%)'!$G$17/100*N366+'Connecting shares (%)'!$H$17/100*P366)/1000000,0),0)</f>
        <v>0.15760208000000001</v>
      </c>
      <c r="AI366" s="63">
        <f>IF(E366="west", IF(C366="Decentral",D366*'Connecting shares (%)'!$M$16*(L366+N366+P366)/(F366+H366+J366+L366+N366+P366),0),0)</f>
        <v>1.6060989112841721</v>
      </c>
      <c r="AK366" s="1">
        <f t="shared" si="40"/>
        <v>0</v>
      </c>
      <c r="AL366" s="1">
        <f t="shared" si="41"/>
        <v>0</v>
      </c>
      <c r="AM366" s="1">
        <f t="shared" si="42"/>
        <v>0</v>
      </c>
      <c r="AN366" s="1">
        <f t="shared" si="43"/>
        <v>0</v>
      </c>
      <c r="AO366" s="1">
        <f t="shared" si="44"/>
        <v>0</v>
      </c>
      <c r="AP366" s="1">
        <f t="shared" si="45"/>
        <v>0</v>
      </c>
      <c r="AQ366" s="1">
        <f t="shared" si="46"/>
        <v>0.40164109000000003</v>
      </c>
      <c r="AR366" s="1">
        <f t="shared" si="47"/>
        <v>4.093063475913441</v>
      </c>
    </row>
    <row r="367" spans="1:44">
      <c r="A367" s="1">
        <v>366</v>
      </c>
      <c r="B367" s="1" t="s">
        <v>564</v>
      </c>
      <c r="C367" s="1" t="s">
        <v>21</v>
      </c>
      <c r="D367" s="1">
        <v>0.925387985684194</v>
      </c>
      <c r="E367" s="1" t="s">
        <v>23</v>
      </c>
      <c r="F367" s="1">
        <v>1316216.51</v>
      </c>
      <c r="G367" s="1">
        <v>94</v>
      </c>
      <c r="H367" s="1">
        <v>0</v>
      </c>
      <c r="I367" s="1">
        <v>0</v>
      </c>
      <c r="J367" s="1">
        <v>0</v>
      </c>
      <c r="K367" s="1">
        <v>0</v>
      </c>
      <c r="L367" s="1">
        <v>141713.799999999</v>
      </c>
      <c r="M367" s="1">
        <v>31</v>
      </c>
      <c r="N367" s="1">
        <v>0</v>
      </c>
      <c r="O367" s="1">
        <v>0</v>
      </c>
      <c r="P367" s="1">
        <v>0</v>
      </c>
      <c r="Q367" s="1">
        <v>0</v>
      </c>
      <c r="R367" s="1">
        <v>20383.919480091299</v>
      </c>
      <c r="S367" s="1">
        <v>925387.98568419402</v>
      </c>
      <c r="T367" s="61">
        <f>IF(E367="East", IF(C367="Central",('Connecting shares (%)'!$F$3/100*F367+'Connecting shares (%)'!$G$3/100*H367+'Connecting shares (%)'!$H$3/100*J367)/1000000,0),0)</f>
        <v>0</v>
      </c>
      <c r="U367" s="61">
        <f>IF(E367="East", IF(C367="Central",D367*'Connecting shares (%)'!$M$16*(F367+H367+J367)/(F367+H367+J367+L367+N367+P367),0),0)</f>
        <v>0</v>
      </c>
      <c r="V367" s="61">
        <f>IF(E367="East", IF(C367="Decentral",('Connecting shares (%)'!$F$7/100*F367+'Connecting shares (%)'!$G$7/100*H367+'Connecting shares (%)'!$H$7/100*J367)/1000000,0),0)</f>
        <v>0</v>
      </c>
      <c r="W367" s="63">
        <f>IF(E367="East", IF(C367="Decentral",D367*'Connecting shares (%)'!$M$16*(F367+H367+J367)/(F367+H367+J367+L367+N367+P367),0),0)</f>
        <v>0</v>
      </c>
      <c r="X367" s="61">
        <f>IF(E367="East", IF(C367="Central",('Connecting shares (%)'!$F$5/100*L367+'Connecting shares (%)'!$G$5/100*N367+'Connecting shares (%)'!$H$5/100*P367)/1000000,0),0)</f>
        <v>0</v>
      </c>
      <c r="Y367" s="63">
        <f>IF(E367="East", IF(C367="Central",D367*'Connecting shares (%)'!$M$16*(L367+N367+P367)/(F367+H367+J367+L367+N367+P367),0),0)</f>
        <v>0</v>
      </c>
      <c r="Z367" s="1">
        <f>IF(E367="East", IF(C367="Decentral",('Connecting shares (%)'!$F$9/100*L367+'Connecting shares (%)'!$G$9/100*N367+'Connecting shares (%)'!$H$9/100*P367)/1000000,0),0)</f>
        <v>0</v>
      </c>
      <c r="AA367" s="63">
        <f>IF(E367="East", IF(C367="Decentral",D367*'Connecting shares (%)'!$M$16*(L367+N367+P367)/(F367+H367+J367+L367+N367+P367),0),0)</f>
        <v>0</v>
      </c>
      <c r="AB367" s="61">
        <f>IF(E367="West", IF(C367="Central",('Connecting shares (%)'!$F$11/100*F367+'Connecting shares (%)'!$G$11/100*H367+'Connecting shares (%)'!$H$11/100*J367)/1000000,0),0)</f>
        <v>0</v>
      </c>
      <c r="AC367" s="64">
        <f>IF(E367="west", IF(C367="Central",D367*'Connecting shares (%)'!$M$16*(F367+H367+J367)/(F367+H367+J367+L367+N367+P367),0),0)</f>
        <v>0</v>
      </c>
      <c r="AD367" s="61">
        <f>IF(E367="West", IF(C367="Decentral",('Connecting shares (%)'!$F$15/100*F367+'Connecting shares (%)'!$G$15/100*H367+'Connecting shares (%)'!$H$15/100*J367)/1000000,0),0)</f>
        <v>1.3162165100000001</v>
      </c>
      <c r="AE367" s="63">
        <f>IF(E367="west", IF(C367="Decentral",D367*'Connecting shares (%)'!$M$16*(F367+H367+J367)/(F367+H367+J367+L367+N367+P367),0),0)</f>
        <v>16.708767717617185</v>
      </c>
      <c r="AF367" s="61">
        <f>IF(E367="West", IF(C367="Central",('Connecting shares (%)'!$F$13/100*L367+'Connecting shares (%)'!$G$13/100*N367+'Connecting shares (%)'!$H$13/100*P367)/1000000,0),0)</f>
        <v>0</v>
      </c>
      <c r="AG367" s="63">
        <f>IF(E367="west", IF(C367="Central",D367*'Connecting shares (%)'!$M$16*(L367+N367+P367)/(F367+H367+J367+L367+N367+P367),0),0)</f>
        <v>0</v>
      </c>
      <c r="AH367" s="1">
        <f>IF(E367="West", IF(C367="Decentral",('Connecting shares (%)'!$F$17/100*L367+'Connecting shares (%)'!$G$17/100*N367+'Connecting shares (%)'!$H$17/100*P367)/1000000,0),0)</f>
        <v>0.141713799999999</v>
      </c>
      <c r="AI367" s="63">
        <f>IF(E367="west", IF(C367="Decentral",D367*'Connecting shares (%)'!$M$16*(L367+N367+P367)/(F367+H367+J367+L367+N367+P367),0),0)</f>
        <v>1.7989919960666967</v>
      </c>
      <c r="AK367" s="1">
        <f t="shared" si="40"/>
        <v>0</v>
      </c>
      <c r="AL367" s="1">
        <f t="shared" si="41"/>
        <v>0</v>
      </c>
      <c r="AM367" s="1">
        <f t="shared" si="42"/>
        <v>0</v>
      </c>
      <c r="AN367" s="1">
        <f t="shared" si="43"/>
        <v>0</v>
      </c>
      <c r="AO367" s="1">
        <f t="shared" si="44"/>
        <v>0</v>
      </c>
      <c r="AP367" s="1">
        <f t="shared" si="45"/>
        <v>0</v>
      </c>
      <c r="AQ367" s="1">
        <f t="shared" si="46"/>
        <v>1.4579303099999992</v>
      </c>
      <c r="AR367" s="1">
        <f t="shared" si="47"/>
        <v>18.507759713683882</v>
      </c>
    </row>
    <row r="368" spans="1:44">
      <c r="A368" s="1">
        <v>367</v>
      </c>
      <c r="B368" s="1" t="s">
        <v>426</v>
      </c>
      <c r="C368" s="1" t="s">
        <v>22</v>
      </c>
      <c r="D368" s="1">
        <v>2.8641548508222501</v>
      </c>
      <c r="E368" s="1" t="s">
        <v>23</v>
      </c>
      <c r="F368" s="1">
        <v>730598.82</v>
      </c>
      <c r="G368" s="1">
        <v>38</v>
      </c>
      <c r="H368" s="1">
        <v>0</v>
      </c>
      <c r="I368" s="1">
        <v>0</v>
      </c>
      <c r="J368" s="1">
        <v>0</v>
      </c>
      <c r="K368" s="1">
        <v>0</v>
      </c>
      <c r="L368" s="1">
        <v>98221.66</v>
      </c>
      <c r="M368" s="1">
        <v>17</v>
      </c>
      <c r="N368" s="1">
        <v>0</v>
      </c>
      <c r="O368" s="1">
        <v>0</v>
      </c>
      <c r="P368" s="1">
        <v>0</v>
      </c>
      <c r="Q368" s="1">
        <v>0</v>
      </c>
      <c r="R368" s="1">
        <v>36420.642777667497</v>
      </c>
      <c r="S368" s="1">
        <v>2864154.8508222401</v>
      </c>
      <c r="T368" s="61">
        <f>IF(E368="East", IF(C368="Central",('Connecting shares (%)'!$F$3/100*F368+'Connecting shares (%)'!$G$3/100*H368+'Connecting shares (%)'!$H$3/100*J368)/1000000,0),0)</f>
        <v>0</v>
      </c>
      <c r="U368" s="61">
        <f>IF(E368="East", IF(C368="Central",D368*'Connecting shares (%)'!$M$16*(F368+H368+J368)/(F368+H368+J368+L368+N368+P368),0),0)</f>
        <v>0</v>
      </c>
      <c r="V368" s="61">
        <f>IF(E368="East", IF(C368="Decentral",('Connecting shares (%)'!$F$7/100*F368+'Connecting shares (%)'!$G$7/100*H368+'Connecting shares (%)'!$H$7/100*J368)/1000000,0),0)</f>
        <v>0</v>
      </c>
      <c r="W368" s="63">
        <f>IF(E368="East", IF(C368="Decentral",D368*'Connecting shares (%)'!$M$16*(F368+H368+J368)/(F368+H368+J368+L368+N368+P368),0),0)</f>
        <v>0</v>
      </c>
      <c r="X368" s="61">
        <f>IF(E368="East", IF(C368="Central",('Connecting shares (%)'!$F$5/100*L368+'Connecting shares (%)'!$G$5/100*N368+'Connecting shares (%)'!$H$5/100*P368)/1000000,0),0)</f>
        <v>0</v>
      </c>
      <c r="Y368" s="63">
        <f>IF(E368="East", IF(C368="Central",D368*'Connecting shares (%)'!$M$16*(L368+N368+P368)/(F368+H368+J368+L368+N368+P368),0),0)</f>
        <v>0</v>
      </c>
      <c r="Z368" s="1">
        <f>IF(E368="East", IF(C368="Decentral",('Connecting shares (%)'!$F$9/100*L368+'Connecting shares (%)'!$G$9/100*N368+'Connecting shares (%)'!$H$9/100*P368)/1000000,0),0)</f>
        <v>0</v>
      </c>
      <c r="AA368" s="63">
        <f>IF(E368="East", IF(C368="Decentral",D368*'Connecting shares (%)'!$M$16*(L368+N368+P368)/(F368+H368+J368+L368+N368+P368),0),0)</f>
        <v>0</v>
      </c>
      <c r="AB368" s="61">
        <f>IF(E368="West", IF(C368="Central",('Connecting shares (%)'!$F$11/100*F368+'Connecting shares (%)'!$G$11/100*H368+'Connecting shares (%)'!$H$11/100*J368)/1000000,0),0)</f>
        <v>0.73059881999999998</v>
      </c>
      <c r="AC368" s="64">
        <f>IF(E368="west", IF(C368="Central",D368*'Connecting shares (%)'!$M$16*(F368+H368+J368)/(F368+H368+J368+L368+N368+P368),0),0)</f>
        <v>50.494605401353304</v>
      </c>
      <c r="AD368" s="61">
        <f>IF(E368="West", IF(C368="Decentral",('Connecting shares (%)'!$F$15/100*F368+'Connecting shares (%)'!$G$15/100*H368+'Connecting shares (%)'!$H$15/100*J368)/1000000,0),0)</f>
        <v>0</v>
      </c>
      <c r="AE368" s="63">
        <f>IF(E368="west", IF(C368="Decentral",D368*'Connecting shares (%)'!$M$16*(F368+H368+J368)/(F368+H368+J368+L368+N368+P368),0),0)</f>
        <v>0</v>
      </c>
      <c r="AF368" s="61">
        <f>IF(E368="West", IF(C368="Central",('Connecting shares (%)'!$F$13/100*L368+'Connecting shares (%)'!$G$13/100*N368+'Connecting shares (%)'!$H$13/100*P368)/1000000,0),0)</f>
        <v>9.8221660000000002E-2</v>
      </c>
      <c r="AG368" s="63">
        <f>IF(E368="west", IF(C368="Central",D368*'Connecting shares (%)'!$M$16*(L368+N368+P368)/(F368+H368+J368+L368+N368+P368),0),0)</f>
        <v>6.7884916150916972</v>
      </c>
      <c r="AH368" s="1">
        <f>IF(E368="West", IF(C368="Decentral",('Connecting shares (%)'!$F$17/100*L368+'Connecting shares (%)'!$G$17/100*N368+'Connecting shares (%)'!$H$17/100*P368)/1000000,0),0)</f>
        <v>0</v>
      </c>
      <c r="AI368" s="63">
        <f>IF(E368="west", IF(C368="Decentral",D368*'Connecting shares (%)'!$M$16*(L368+N368+P368)/(F368+H368+J368+L368+N368+P368),0),0)</f>
        <v>0</v>
      </c>
      <c r="AK368" s="1">
        <f t="shared" si="40"/>
        <v>0</v>
      </c>
      <c r="AL368" s="1">
        <f t="shared" si="41"/>
        <v>0</v>
      </c>
      <c r="AM368" s="1">
        <f t="shared" si="42"/>
        <v>0</v>
      </c>
      <c r="AN368" s="1">
        <f t="shared" si="43"/>
        <v>0</v>
      </c>
      <c r="AO368" s="1">
        <f t="shared" si="44"/>
        <v>0.82882047999999997</v>
      </c>
      <c r="AP368" s="1">
        <f t="shared" si="45"/>
        <v>57.283097016444998</v>
      </c>
      <c r="AQ368" s="1">
        <f t="shared" si="46"/>
        <v>0</v>
      </c>
      <c r="AR368" s="1">
        <f t="shared" si="47"/>
        <v>0</v>
      </c>
    </row>
    <row r="369" spans="1:44">
      <c r="A369" s="1">
        <v>368</v>
      </c>
      <c r="B369" s="1" t="s">
        <v>794</v>
      </c>
      <c r="C369" s="1" t="s">
        <v>22</v>
      </c>
      <c r="D369" s="1">
        <v>0.30213205772554202</v>
      </c>
      <c r="E369" s="1" t="s">
        <v>23</v>
      </c>
      <c r="F369" s="1">
        <v>45137.63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12172.372570200199</v>
      </c>
      <c r="S369" s="1">
        <v>302132.057725541</v>
      </c>
      <c r="T369" s="61">
        <f>IF(E369="East", IF(C369="Central",('Connecting shares (%)'!$F$3/100*F369+'Connecting shares (%)'!$G$3/100*H369+'Connecting shares (%)'!$H$3/100*J369)/1000000,0),0)</f>
        <v>0</v>
      </c>
      <c r="U369" s="61">
        <f>IF(E369="East", IF(C369="Central",D369*'Connecting shares (%)'!$M$16*(F369+H369+J369)/(F369+H369+J369+L369+N369+P369),0),0)</f>
        <v>0</v>
      </c>
      <c r="V369" s="61">
        <f>IF(E369="East", IF(C369="Decentral",('Connecting shares (%)'!$F$7/100*F369+'Connecting shares (%)'!$G$7/100*H369+'Connecting shares (%)'!$H$7/100*J369)/1000000,0),0)</f>
        <v>0</v>
      </c>
      <c r="W369" s="63">
        <f>IF(E369="East", IF(C369="Decentral",D369*'Connecting shares (%)'!$M$16*(F369+H369+J369)/(F369+H369+J369+L369+N369+P369),0),0)</f>
        <v>0</v>
      </c>
      <c r="X369" s="61">
        <f>IF(E369="East", IF(C369="Central",('Connecting shares (%)'!$F$5/100*L369+'Connecting shares (%)'!$G$5/100*N369+'Connecting shares (%)'!$H$5/100*P369)/1000000,0),0)</f>
        <v>0</v>
      </c>
      <c r="Y369" s="63">
        <f>IF(E369="East", IF(C369="Central",D369*'Connecting shares (%)'!$M$16*(L369+N369+P369)/(F369+H369+J369+L369+N369+P369),0),0)</f>
        <v>0</v>
      </c>
      <c r="Z369" s="1">
        <f>IF(E369="East", IF(C369="Decentral",('Connecting shares (%)'!$F$9/100*L369+'Connecting shares (%)'!$G$9/100*N369+'Connecting shares (%)'!$H$9/100*P369)/1000000,0),0)</f>
        <v>0</v>
      </c>
      <c r="AA369" s="63">
        <f>IF(E369="East", IF(C369="Decentral",D369*'Connecting shares (%)'!$M$16*(L369+N369+P369)/(F369+H369+J369+L369+N369+P369),0),0)</f>
        <v>0</v>
      </c>
      <c r="AB369" s="61">
        <f>IF(E369="West", IF(C369="Central",('Connecting shares (%)'!$F$11/100*F369+'Connecting shares (%)'!$G$11/100*H369+'Connecting shares (%)'!$H$11/100*J369)/1000000,0),0)</f>
        <v>4.5137629999999998E-2</v>
      </c>
      <c r="AC369" s="64">
        <f>IF(E369="west", IF(C369="Central",D369*'Connecting shares (%)'!$M$16*(F369+H369+J369)/(F369+H369+J369+L369+N369+P369),0),0)</f>
        <v>6.0426411545108394</v>
      </c>
      <c r="AD369" s="61">
        <f>IF(E369="West", IF(C369="Decentral",('Connecting shares (%)'!$F$15/100*F369+'Connecting shares (%)'!$G$15/100*H369+'Connecting shares (%)'!$H$15/100*J369)/1000000,0),0)</f>
        <v>0</v>
      </c>
      <c r="AE369" s="63">
        <f>IF(E369="west", IF(C369="Decentral",D369*'Connecting shares (%)'!$M$16*(F369+H369+J369)/(F369+H369+J369+L369+N369+P369),0),0)</f>
        <v>0</v>
      </c>
      <c r="AF369" s="61">
        <f>IF(E369="West", IF(C369="Central",('Connecting shares (%)'!$F$13/100*L369+'Connecting shares (%)'!$G$13/100*N369+'Connecting shares (%)'!$H$13/100*P369)/1000000,0),0)</f>
        <v>0</v>
      </c>
      <c r="AG369" s="63">
        <f>IF(E369="west", IF(C369="Central",D369*'Connecting shares (%)'!$M$16*(L369+N369+P369)/(F369+H369+J369+L369+N369+P369),0),0)</f>
        <v>0</v>
      </c>
      <c r="AH369" s="1">
        <f>IF(E369="West", IF(C369="Decentral",('Connecting shares (%)'!$F$17/100*L369+'Connecting shares (%)'!$G$17/100*N369+'Connecting shares (%)'!$H$17/100*P369)/1000000,0),0)</f>
        <v>0</v>
      </c>
      <c r="AI369" s="63">
        <f>IF(E369="west", IF(C369="Decentral",D369*'Connecting shares (%)'!$M$16*(L369+N369+P369)/(F369+H369+J369+L369+N369+P369),0),0)</f>
        <v>0</v>
      </c>
      <c r="AK369" s="1">
        <f t="shared" si="40"/>
        <v>0</v>
      </c>
      <c r="AL369" s="1">
        <f t="shared" si="41"/>
        <v>0</v>
      </c>
      <c r="AM369" s="1">
        <f t="shared" si="42"/>
        <v>0</v>
      </c>
      <c r="AN369" s="1">
        <f t="shared" si="43"/>
        <v>0</v>
      </c>
      <c r="AO369" s="1">
        <f t="shared" si="44"/>
        <v>4.5137629999999998E-2</v>
      </c>
      <c r="AP369" s="1">
        <f t="shared" si="45"/>
        <v>6.0426411545108394</v>
      </c>
      <c r="AQ369" s="1">
        <f t="shared" si="46"/>
        <v>0</v>
      </c>
      <c r="AR369" s="1">
        <f t="shared" si="47"/>
        <v>0</v>
      </c>
    </row>
    <row r="370" spans="1:44">
      <c r="A370" s="1">
        <v>369</v>
      </c>
      <c r="B370" s="1" t="s">
        <v>518</v>
      </c>
      <c r="C370" s="1" t="s">
        <v>21</v>
      </c>
      <c r="D370" s="1">
        <v>0.337710426933855</v>
      </c>
      <c r="E370" s="1" t="s">
        <v>23</v>
      </c>
      <c r="F370" s="1">
        <v>144696</v>
      </c>
      <c r="G370" s="1">
        <v>9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12853.4208142348</v>
      </c>
      <c r="S370" s="1">
        <v>337710.42693385499</v>
      </c>
      <c r="T370" s="61">
        <f>IF(E370="East", IF(C370="Central",('Connecting shares (%)'!$F$3/100*F370+'Connecting shares (%)'!$G$3/100*H370+'Connecting shares (%)'!$H$3/100*J370)/1000000,0),0)</f>
        <v>0</v>
      </c>
      <c r="U370" s="61">
        <f>IF(E370="East", IF(C370="Central",D370*'Connecting shares (%)'!$M$16*(F370+H370+J370)/(F370+H370+J370+L370+N370+P370),0),0)</f>
        <v>0</v>
      </c>
      <c r="V370" s="61">
        <f>IF(E370="East", IF(C370="Decentral",('Connecting shares (%)'!$F$7/100*F370+'Connecting shares (%)'!$G$7/100*H370+'Connecting shares (%)'!$H$7/100*J370)/1000000,0),0)</f>
        <v>0</v>
      </c>
      <c r="W370" s="63">
        <f>IF(E370="East", IF(C370="Decentral",D370*'Connecting shares (%)'!$M$16*(F370+H370+J370)/(F370+H370+J370+L370+N370+P370),0),0)</f>
        <v>0</v>
      </c>
      <c r="X370" s="61">
        <f>IF(E370="East", IF(C370="Central",('Connecting shares (%)'!$F$5/100*L370+'Connecting shares (%)'!$G$5/100*N370+'Connecting shares (%)'!$H$5/100*P370)/1000000,0),0)</f>
        <v>0</v>
      </c>
      <c r="Y370" s="63">
        <f>IF(E370="East", IF(C370="Central",D370*'Connecting shares (%)'!$M$16*(L370+N370+P370)/(F370+H370+J370+L370+N370+P370),0),0)</f>
        <v>0</v>
      </c>
      <c r="Z370" s="1">
        <f>IF(E370="East", IF(C370="Decentral",('Connecting shares (%)'!$F$9/100*L370+'Connecting shares (%)'!$G$9/100*N370+'Connecting shares (%)'!$H$9/100*P370)/1000000,0),0)</f>
        <v>0</v>
      </c>
      <c r="AA370" s="63">
        <f>IF(E370="East", IF(C370="Decentral",D370*'Connecting shares (%)'!$M$16*(L370+N370+P370)/(F370+H370+J370+L370+N370+P370),0),0)</f>
        <v>0</v>
      </c>
      <c r="AB370" s="61">
        <f>IF(E370="West", IF(C370="Central",('Connecting shares (%)'!$F$11/100*F370+'Connecting shares (%)'!$G$11/100*H370+'Connecting shares (%)'!$H$11/100*J370)/1000000,0),0)</f>
        <v>0</v>
      </c>
      <c r="AC370" s="64">
        <f>IF(E370="west", IF(C370="Central",D370*'Connecting shares (%)'!$M$16*(F370+H370+J370)/(F370+H370+J370+L370+N370+P370),0),0)</f>
        <v>0</v>
      </c>
      <c r="AD370" s="61">
        <f>IF(E370="West", IF(C370="Decentral",('Connecting shares (%)'!$F$15/100*F370+'Connecting shares (%)'!$G$15/100*H370+'Connecting shares (%)'!$H$15/100*J370)/1000000,0),0)</f>
        <v>0.14469599999999999</v>
      </c>
      <c r="AE370" s="63">
        <f>IF(E370="west", IF(C370="Decentral",D370*'Connecting shares (%)'!$M$16*(F370+H370+J370)/(F370+H370+J370+L370+N370+P370),0),0)</f>
        <v>6.7542085386770996</v>
      </c>
      <c r="AF370" s="61">
        <f>IF(E370="West", IF(C370="Central",('Connecting shares (%)'!$F$13/100*L370+'Connecting shares (%)'!$G$13/100*N370+'Connecting shares (%)'!$H$13/100*P370)/1000000,0),0)</f>
        <v>0</v>
      </c>
      <c r="AG370" s="63">
        <f>IF(E370="west", IF(C370="Central",D370*'Connecting shares (%)'!$M$16*(L370+N370+P370)/(F370+H370+J370+L370+N370+P370),0),0)</f>
        <v>0</v>
      </c>
      <c r="AH370" s="1">
        <f>IF(E370="West", IF(C370="Decentral",('Connecting shares (%)'!$F$17/100*L370+'Connecting shares (%)'!$G$17/100*N370+'Connecting shares (%)'!$H$17/100*P370)/1000000,0),0)</f>
        <v>0</v>
      </c>
      <c r="AI370" s="63">
        <f>IF(E370="west", IF(C370="Decentral",D370*'Connecting shares (%)'!$M$16*(L370+N370+P370)/(F370+H370+J370+L370+N370+P370),0),0)</f>
        <v>0</v>
      </c>
      <c r="AK370" s="1">
        <f t="shared" si="40"/>
        <v>0</v>
      </c>
      <c r="AL370" s="1">
        <f t="shared" si="41"/>
        <v>0</v>
      </c>
      <c r="AM370" s="1">
        <f t="shared" si="42"/>
        <v>0</v>
      </c>
      <c r="AN370" s="1">
        <f t="shared" si="43"/>
        <v>0</v>
      </c>
      <c r="AO370" s="1">
        <f t="shared" si="44"/>
        <v>0</v>
      </c>
      <c r="AP370" s="1">
        <f t="shared" si="45"/>
        <v>0</v>
      </c>
      <c r="AQ370" s="1">
        <f t="shared" si="46"/>
        <v>0.14469599999999999</v>
      </c>
      <c r="AR370" s="1">
        <f t="shared" si="47"/>
        <v>6.7542085386770996</v>
      </c>
    </row>
    <row r="371" spans="1:44">
      <c r="A371" s="1">
        <v>370</v>
      </c>
      <c r="B371" s="1" t="s">
        <v>453</v>
      </c>
      <c r="C371" s="1" t="s">
        <v>21</v>
      </c>
      <c r="D371" s="1">
        <v>0.735864654411304</v>
      </c>
      <c r="E371" s="1" t="s">
        <v>23</v>
      </c>
      <c r="F371" s="1">
        <v>526136.429999999</v>
      </c>
      <c r="G371" s="1">
        <v>24</v>
      </c>
      <c r="H371" s="1">
        <v>73593.649999999907</v>
      </c>
      <c r="I371" s="1">
        <v>1</v>
      </c>
      <c r="J371" s="1">
        <v>0</v>
      </c>
      <c r="K371" s="1">
        <v>0</v>
      </c>
      <c r="L371" s="1">
        <v>31601.26</v>
      </c>
      <c r="M371" s="1">
        <v>4</v>
      </c>
      <c r="N371" s="1">
        <v>0</v>
      </c>
      <c r="O371" s="1">
        <v>0</v>
      </c>
      <c r="P371" s="1">
        <v>0</v>
      </c>
      <c r="Q371" s="1">
        <v>0</v>
      </c>
      <c r="R371" s="1">
        <v>20606.101844567998</v>
      </c>
      <c r="S371" s="1">
        <v>735864.654411303</v>
      </c>
      <c r="T371" s="61">
        <f>IF(E371="East", IF(C371="Central",('Connecting shares (%)'!$F$3/100*F371+'Connecting shares (%)'!$G$3/100*H371+'Connecting shares (%)'!$H$3/100*J371)/1000000,0),0)</f>
        <v>0</v>
      </c>
      <c r="U371" s="61">
        <f>IF(E371="East", IF(C371="Central",D371*'Connecting shares (%)'!$M$16*(F371+H371+J371)/(F371+H371+J371+L371+N371+P371),0),0)</f>
        <v>0</v>
      </c>
      <c r="V371" s="61">
        <f>IF(E371="East", IF(C371="Decentral",('Connecting shares (%)'!$F$7/100*F371+'Connecting shares (%)'!$G$7/100*H371+'Connecting shares (%)'!$H$7/100*J371)/1000000,0),0)</f>
        <v>0</v>
      </c>
      <c r="W371" s="63">
        <f>IF(E371="East", IF(C371="Decentral",D371*'Connecting shares (%)'!$M$16*(F371+H371+J371)/(F371+H371+J371+L371+N371+P371),0),0)</f>
        <v>0</v>
      </c>
      <c r="X371" s="61">
        <f>IF(E371="East", IF(C371="Central",('Connecting shares (%)'!$F$5/100*L371+'Connecting shares (%)'!$G$5/100*N371+'Connecting shares (%)'!$H$5/100*P371)/1000000,0),0)</f>
        <v>0</v>
      </c>
      <c r="Y371" s="63">
        <f>IF(E371="East", IF(C371="Central",D371*'Connecting shares (%)'!$M$16*(L371+N371+P371)/(F371+H371+J371+L371+N371+P371),0),0)</f>
        <v>0</v>
      </c>
      <c r="Z371" s="1">
        <f>IF(E371="East", IF(C371="Decentral",('Connecting shares (%)'!$F$9/100*L371+'Connecting shares (%)'!$G$9/100*N371+'Connecting shares (%)'!$H$9/100*P371)/1000000,0),0)</f>
        <v>0</v>
      </c>
      <c r="AA371" s="63">
        <f>IF(E371="East", IF(C371="Decentral",D371*'Connecting shares (%)'!$M$16*(L371+N371+P371)/(F371+H371+J371+L371+N371+P371),0),0)</f>
        <v>0</v>
      </c>
      <c r="AB371" s="61">
        <f>IF(E371="West", IF(C371="Central",('Connecting shares (%)'!$F$11/100*F371+'Connecting shares (%)'!$G$11/100*H371+'Connecting shares (%)'!$H$11/100*J371)/1000000,0),0)</f>
        <v>0</v>
      </c>
      <c r="AC371" s="64">
        <f>IF(E371="west", IF(C371="Central",D371*'Connecting shares (%)'!$M$16*(F371+H371+J371)/(F371+H371+J371+L371+N371+P371),0),0)</f>
        <v>0</v>
      </c>
      <c r="AD371" s="61">
        <f>IF(E371="West", IF(C371="Decentral",('Connecting shares (%)'!$F$15/100*F371+'Connecting shares (%)'!$G$15/100*H371+'Connecting shares (%)'!$H$15/100*J371)/1000000,0),0)</f>
        <v>0.59973007999999894</v>
      </c>
      <c r="AE371" s="63">
        <f>IF(E371="west", IF(C371="Decentral",D371*'Connecting shares (%)'!$M$16*(F371+H371+J371)/(F371+H371+J371+L371+N371+P371),0),0)</f>
        <v>13.980619687255306</v>
      </c>
      <c r="AF371" s="61">
        <f>IF(E371="West", IF(C371="Central",('Connecting shares (%)'!$F$13/100*L371+'Connecting shares (%)'!$G$13/100*N371+'Connecting shares (%)'!$H$13/100*P371)/1000000,0),0)</f>
        <v>0</v>
      </c>
      <c r="AG371" s="63">
        <f>IF(E371="west", IF(C371="Central",D371*'Connecting shares (%)'!$M$16*(L371+N371+P371)/(F371+H371+J371+L371+N371+P371),0),0)</f>
        <v>0</v>
      </c>
      <c r="AH371" s="1">
        <f>IF(E371="West", IF(C371="Decentral",('Connecting shares (%)'!$F$17/100*L371+'Connecting shares (%)'!$G$17/100*N371+'Connecting shares (%)'!$H$17/100*P371)/1000000,0),0)</f>
        <v>3.1601259999999999E-2</v>
      </c>
      <c r="AI371" s="63">
        <f>IF(E371="west", IF(C371="Decentral",D371*'Connecting shares (%)'!$M$16*(L371+N371+P371)/(F371+H371+J371+L371+N371+P371),0),0)</f>
        <v>0.73667340097077405</v>
      </c>
      <c r="AK371" s="1">
        <f t="shared" si="40"/>
        <v>0</v>
      </c>
      <c r="AL371" s="1">
        <f t="shared" si="41"/>
        <v>0</v>
      </c>
      <c r="AM371" s="1">
        <f t="shared" si="42"/>
        <v>0</v>
      </c>
      <c r="AN371" s="1">
        <f t="shared" si="43"/>
        <v>0</v>
      </c>
      <c r="AO371" s="1">
        <f t="shared" si="44"/>
        <v>0</v>
      </c>
      <c r="AP371" s="1">
        <f t="shared" si="45"/>
        <v>0</v>
      </c>
      <c r="AQ371" s="1">
        <f t="shared" si="46"/>
        <v>0.63133133999999891</v>
      </c>
      <c r="AR371" s="1">
        <f t="shared" si="47"/>
        <v>14.71729308822608</v>
      </c>
    </row>
    <row r="372" spans="1:44">
      <c r="A372" s="1">
        <v>371</v>
      </c>
      <c r="B372" s="1" t="s">
        <v>679</v>
      </c>
      <c r="C372" s="1" t="s">
        <v>22</v>
      </c>
      <c r="D372" s="1">
        <v>9.0497134374803405</v>
      </c>
      <c r="E372" s="1" t="s">
        <v>24</v>
      </c>
      <c r="F372" s="1">
        <v>80127210.600000098</v>
      </c>
      <c r="G372" s="1">
        <v>5575</v>
      </c>
      <c r="H372" s="1">
        <v>68431.210000000006</v>
      </c>
      <c r="I372" s="1">
        <v>1</v>
      </c>
      <c r="J372" s="1">
        <v>0</v>
      </c>
      <c r="K372" s="1">
        <v>0</v>
      </c>
      <c r="L372" s="1">
        <v>8560174.6599999703</v>
      </c>
      <c r="M372" s="1">
        <v>969</v>
      </c>
      <c r="N372" s="1">
        <v>3037208.75</v>
      </c>
      <c r="O372" s="1">
        <v>24</v>
      </c>
      <c r="P372" s="1">
        <v>304816.03999999899</v>
      </c>
      <c r="Q372" s="1">
        <v>1</v>
      </c>
      <c r="R372" s="1">
        <v>26227.802263074002</v>
      </c>
      <c r="S372" s="1">
        <v>9049713.4374803398</v>
      </c>
      <c r="T372" s="61">
        <f>IF(E372="East", IF(C372="Central",('Connecting shares (%)'!$F$3/100*F372+'Connecting shares (%)'!$G$3/100*H372+'Connecting shares (%)'!$H$3/100*J372)/1000000,0),0)</f>
        <v>80.195641810000097</v>
      </c>
      <c r="U372" s="61">
        <f>IF(E372="East", IF(C372="Central",D372*'Connecting shares (%)'!$M$16*(F372+H372+J372)/(F372+H372+J372+L372+N372+P372),0),0)</f>
        <v>157.60360229649052</v>
      </c>
      <c r="V372" s="61">
        <f>IF(E372="East", IF(C372="Decentral",('Connecting shares (%)'!$F$7/100*F372+'Connecting shares (%)'!$G$7/100*H372+'Connecting shares (%)'!$H$7/100*J372)/1000000,0),0)</f>
        <v>0</v>
      </c>
      <c r="W372" s="63">
        <f>IF(E372="East", IF(C372="Decentral",D372*'Connecting shares (%)'!$M$16*(F372+H372+J372)/(F372+H372+J372+L372+N372+P372),0),0)</f>
        <v>0</v>
      </c>
      <c r="X372" s="61">
        <f>IF(E372="East", IF(C372="Central",('Connecting shares (%)'!$F$5/100*L372+'Connecting shares (%)'!$G$5/100*N372+'Connecting shares (%)'!$H$5/100*P372)/1000000,0),0)</f>
        <v>11.902199449999969</v>
      </c>
      <c r="Y372" s="63">
        <f>IF(E372="East", IF(C372="Central",D372*'Connecting shares (%)'!$M$16*(L372+N372+P372)/(F372+H372+J372+L372+N372+P372),0),0)</f>
        <v>23.390666453116339</v>
      </c>
      <c r="Z372" s="1">
        <f>IF(E372="East", IF(C372="Decentral",('Connecting shares (%)'!$F$9/100*L372+'Connecting shares (%)'!$G$9/100*N372+'Connecting shares (%)'!$H$9/100*P372)/1000000,0),0)</f>
        <v>0</v>
      </c>
      <c r="AA372" s="63">
        <f>IF(E372="East", IF(C372="Decentral",D372*'Connecting shares (%)'!$M$16*(L372+N372+P372)/(F372+H372+J372+L372+N372+P372),0),0)</f>
        <v>0</v>
      </c>
      <c r="AB372" s="61">
        <f>IF(E372="West", IF(C372="Central",('Connecting shares (%)'!$F$11/100*F372+'Connecting shares (%)'!$G$11/100*H372+'Connecting shares (%)'!$H$11/100*J372)/1000000,0),0)</f>
        <v>0</v>
      </c>
      <c r="AC372" s="64">
        <f>IF(E372="west", IF(C372="Central",D372*'Connecting shares (%)'!$M$16*(F372+H372+J372)/(F372+H372+J372+L372+N372+P372),0),0)</f>
        <v>0</v>
      </c>
      <c r="AD372" s="61">
        <f>IF(E372="West", IF(C372="Decentral",('Connecting shares (%)'!$F$15/100*F372+'Connecting shares (%)'!$G$15/100*H372+'Connecting shares (%)'!$H$15/100*J372)/1000000,0),0)</f>
        <v>0</v>
      </c>
      <c r="AE372" s="63">
        <f>IF(E372="west", IF(C372="Decentral",D372*'Connecting shares (%)'!$M$16*(F372+H372+J372)/(F372+H372+J372+L372+N372+P372),0),0)</f>
        <v>0</v>
      </c>
      <c r="AF372" s="61">
        <f>IF(E372="West", IF(C372="Central",('Connecting shares (%)'!$F$13/100*L372+'Connecting shares (%)'!$G$13/100*N372+'Connecting shares (%)'!$H$13/100*P372)/1000000,0),0)</f>
        <v>0</v>
      </c>
      <c r="AG372" s="63">
        <f>IF(E372="west", IF(C372="Central",D372*'Connecting shares (%)'!$M$16*(L372+N372+P372)/(F372+H372+J372+L372+N372+P372),0),0)</f>
        <v>0</v>
      </c>
      <c r="AH372" s="1">
        <f>IF(E372="West", IF(C372="Decentral",('Connecting shares (%)'!$F$17/100*L372+'Connecting shares (%)'!$G$17/100*N372+'Connecting shares (%)'!$H$17/100*P372)/1000000,0),0)</f>
        <v>0</v>
      </c>
      <c r="AI372" s="63">
        <f>IF(E372="west", IF(C372="Decentral",D372*'Connecting shares (%)'!$M$16*(L372+N372+P372)/(F372+H372+J372+L372+N372+P372),0),0)</f>
        <v>0</v>
      </c>
      <c r="AK372" s="1">
        <f t="shared" si="40"/>
        <v>92.097841260000067</v>
      </c>
      <c r="AL372" s="1">
        <f t="shared" si="41"/>
        <v>180.99426874960687</v>
      </c>
      <c r="AM372" s="1">
        <f t="shared" si="42"/>
        <v>0</v>
      </c>
      <c r="AN372" s="1">
        <f t="shared" si="43"/>
        <v>0</v>
      </c>
      <c r="AO372" s="1">
        <f t="shared" si="44"/>
        <v>0</v>
      </c>
      <c r="AP372" s="1">
        <f t="shared" si="45"/>
        <v>0</v>
      </c>
      <c r="AQ372" s="1">
        <f t="shared" si="46"/>
        <v>0</v>
      </c>
      <c r="AR372" s="1">
        <f t="shared" si="47"/>
        <v>0</v>
      </c>
    </row>
    <row r="373" spans="1:44">
      <c r="A373" s="1">
        <v>372</v>
      </c>
      <c r="B373" s="1" t="s">
        <v>684</v>
      </c>
      <c r="C373" s="1" t="s">
        <v>21</v>
      </c>
      <c r="D373" s="1">
        <v>0.95211308049753396</v>
      </c>
      <c r="E373" s="1" t="s">
        <v>24</v>
      </c>
      <c r="F373" s="1">
        <v>5587648.2699999996</v>
      </c>
      <c r="G373" s="1">
        <v>373</v>
      </c>
      <c r="H373" s="1">
        <v>0</v>
      </c>
      <c r="I373" s="1">
        <v>0</v>
      </c>
      <c r="J373" s="1">
        <v>0</v>
      </c>
      <c r="K373" s="1">
        <v>0</v>
      </c>
      <c r="L373" s="1">
        <v>207839.649999999</v>
      </c>
      <c r="M373" s="1">
        <v>63</v>
      </c>
      <c r="N373" s="1">
        <v>0</v>
      </c>
      <c r="O373" s="1">
        <v>0</v>
      </c>
      <c r="P373" s="1">
        <v>0</v>
      </c>
      <c r="Q373" s="1">
        <v>0</v>
      </c>
      <c r="R373" s="1">
        <v>18065.540654459001</v>
      </c>
      <c r="S373" s="1">
        <v>952113.08049753401</v>
      </c>
      <c r="T373" s="61">
        <f>IF(E373="East", IF(C373="Central",('Connecting shares (%)'!$F$3/100*F373+'Connecting shares (%)'!$G$3/100*H373+'Connecting shares (%)'!$H$3/100*J373)/1000000,0),0)</f>
        <v>0</v>
      </c>
      <c r="U373" s="61">
        <f>IF(E373="East", IF(C373="Central",D373*'Connecting shares (%)'!$M$16*(F373+H373+J373)/(F373+H373+J373+L373+N373+P373),0),0)</f>
        <v>0</v>
      </c>
      <c r="V373" s="61">
        <f>IF(E373="East", IF(C373="Decentral",('Connecting shares (%)'!$F$7/100*F373+'Connecting shares (%)'!$G$7/100*H373+'Connecting shares (%)'!$H$7/100*J373)/1000000,0),0)</f>
        <v>5.5876482699999999</v>
      </c>
      <c r="W373" s="63">
        <f>IF(E373="East", IF(C373="Decentral",D373*'Connecting shares (%)'!$M$16*(F373+H373+J373)/(F373+H373+J373+L373+N373+P373),0),0)</f>
        <v>18.359361905412847</v>
      </c>
      <c r="X373" s="61">
        <f>IF(E373="East", IF(C373="Central",('Connecting shares (%)'!$F$5/100*L373+'Connecting shares (%)'!$G$5/100*N373+'Connecting shares (%)'!$H$5/100*P373)/1000000,0),0)</f>
        <v>0</v>
      </c>
      <c r="Y373" s="63">
        <f>IF(E373="East", IF(C373="Central",D373*'Connecting shares (%)'!$M$16*(L373+N373+P373)/(F373+H373+J373+L373+N373+P373),0),0)</f>
        <v>0</v>
      </c>
      <c r="Z373" s="1">
        <f>IF(E373="East", IF(C373="Decentral",('Connecting shares (%)'!$F$9/100*L373+'Connecting shares (%)'!$G$9/100*N373+'Connecting shares (%)'!$H$9/100*P373)/1000000,0),0)</f>
        <v>0.20783964999999902</v>
      </c>
      <c r="AA373" s="63">
        <f>IF(E373="East", IF(C373="Decentral",D373*'Connecting shares (%)'!$M$16*(L373+N373+P373)/(F373+H373+J373+L373+N373+P373),0),0)</f>
        <v>0.68289970453783067</v>
      </c>
      <c r="AB373" s="61">
        <f>IF(E373="West", IF(C373="Central",('Connecting shares (%)'!$F$11/100*F373+'Connecting shares (%)'!$G$11/100*H373+'Connecting shares (%)'!$H$11/100*J373)/1000000,0),0)</f>
        <v>0</v>
      </c>
      <c r="AC373" s="64">
        <f>IF(E373="west", IF(C373="Central",D373*'Connecting shares (%)'!$M$16*(F373+H373+J373)/(F373+H373+J373+L373+N373+P373),0),0)</f>
        <v>0</v>
      </c>
      <c r="AD373" s="61">
        <f>IF(E373="West", IF(C373="Decentral",('Connecting shares (%)'!$F$15/100*F373+'Connecting shares (%)'!$G$15/100*H373+'Connecting shares (%)'!$H$15/100*J373)/1000000,0),0)</f>
        <v>0</v>
      </c>
      <c r="AE373" s="63">
        <f>IF(E373="west", IF(C373="Decentral",D373*'Connecting shares (%)'!$M$16*(F373+H373+J373)/(F373+H373+J373+L373+N373+P373),0),0)</f>
        <v>0</v>
      </c>
      <c r="AF373" s="61">
        <f>IF(E373="West", IF(C373="Central",('Connecting shares (%)'!$F$13/100*L373+'Connecting shares (%)'!$G$13/100*N373+'Connecting shares (%)'!$H$13/100*P373)/1000000,0),0)</f>
        <v>0</v>
      </c>
      <c r="AG373" s="63">
        <f>IF(E373="west", IF(C373="Central",D373*'Connecting shares (%)'!$M$16*(L373+N373+P373)/(F373+H373+J373+L373+N373+P373),0),0)</f>
        <v>0</v>
      </c>
      <c r="AH373" s="1">
        <f>IF(E373="West", IF(C373="Decentral",('Connecting shares (%)'!$F$17/100*L373+'Connecting shares (%)'!$G$17/100*N373+'Connecting shares (%)'!$H$17/100*P373)/1000000,0),0)</f>
        <v>0</v>
      </c>
      <c r="AI373" s="63">
        <f>IF(E373="west", IF(C373="Decentral",D373*'Connecting shares (%)'!$M$16*(L373+N373+P373)/(F373+H373+J373+L373+N373+P373),0),0)</f>
        <v>0</v>
      </c>
      <c r="AK373" s="1">
        <f t="shared" si="40"/>
        <v>0</v>
      </c>
      <c r="AL373" s="1">
        <f t="shared" si="41"/>
        <v>0</v>
      </c>
      <c r="AM373" s="1">
        <f t="shared" si="42"/>
        <v>5.7954879199999985</v>
      </c>
      <c r="AN373" s="1">
        <f t="shared" si="43"/>
        <v>19.042261609950678</v>
      </c>
      <c r="AO373" s="1">
        <f t="shared" si="44"/>
        <v>0</v>
      </c>
      <c r="AP373" s="1">
        <f t="shared" si="45"/>
        <v>0</v>
      </c>
      <c r="AQ373" s="1">
        <f t="shared" si="46"/>
        <v>0</v>
      </c>
      <c r="AR373" s="1">
        <f t="shared" si="47"/>
        <v>0</v>
      </c>
    </row>
    <row r="374" spans="1:44">
      <c r="A374" s="1">
        <v>373</v>
      </c>
      <c r="B374" s="1" t="s">
        <v>259</v>
      </c>
      <c r="C374" s="1" t="s">
        <v>21</v>
      </c>
      <c r="D374" s="1">
        <v>2.4664353102396999</v>
      </c>
      <c r="E374" s="1" t="s">
        <v>23</v>
      </c>
      <c r="F374" s="1">
        <v>1454090.54</v>
      </c>
      <c r="G374" s="1">
        <v>103</v>
      </c>
      <c r="H374" s="1">
        <v>0</v>
      </c>
      <c r="I374" s="1">
        <v>0</v>
      </c>
      <c r="J374" s="1">
        <v>0</v>
      </c>
      <c r="K374" s="1">
        <v>0</v>
      </c>
      <c r="L374" s="1">
        <v>17748.54</v>
      </c>
      <c r="M374" s="1">
        <v>4</v>
      </c>
      <c r="N374" s="1">
        <v>0</v>
      </c>
      <c r="O374" s="1">
        <v>0</v>
      </c>
      <c r="P374" s="1">
        <v>0</v>
      </c>
      <c r="Q374" s="1">
        <v>0</v>
      </c>
      <c r="R374" s="1">
        <v>30517.754617384599</v>
      </c>
      <c r="S374" s="1">
        <v>2466435.3102397001</v>
      </c>
      <c r="T374" s="61">
        <f>IF(E374="East", IF(C374="Central",('Connecting shares (%)'!$F$3/100*F374+'Connecting shares (%)'!$G$3/100*H374+'Connecting shares (%)'!$H$3/100*J374)/1000000,0),0)</f>
        <v>0</v>
      </c>
      <c r="U374" s="61">
        <f>IF(E374="East", IF(C374="Central",D374*'Connecting shares (%)'!$M$16*(F374+H374+J374)/(F374+H374+J374+L374+N374+P374),0),0)</f>
        <v>0</v>
      </c>
      <c r="V374" s="61">
        <f>IF(E374="East", IF(C374="Decentral",('Connecting shares (%)'!$F$7/100*F374+'Connecting shares (%)'!$G$7/100*H374+'Connecting shares (%)'!$H$7/100*J374)/1000000,0),0)</f>
        <v>0</v>
      </c>
      <c r="W374" s="63">
        <f>IF(E374="East", IF(C374="Decentral",D374*'Connecting shares (%)'!$M$16*(F374+H374+J374)/(F374+H374+J374+L374+N374+P374),0),0)</f>
        <v>0</v>
      </c>
      <c r="X374" s="61">
        <f>IF(E374="East", IF(C374="Central",('Connecting shares (%)'!$F$5/100*L374+'Connecting shares (%)'!$G$5/100*N374+'Connecting shares (%)'!$H$5/100*P374)/1000000,0),0)</f>
        <v>0</v>
      </c>
      <c r="Y374" s="63">
        <f>IF(E374="East", IF(C374="Central",D374*'Connecting shares (%)'!$M$16*(L374+N374+P374)/(F374+H374+J374+L374+N374+P374),0),0)</f>
        <v>0</v>
      </c>
      <c r="Z374" s="1">
        <f>IF(E374="East", IF(C374="Decentral",('Connecting shares (%)'!$F$9/100*L374+'Connecting shares (%)'!$G$9/100*N374+'Connecting shares (%)'!$H$9/100*P374)/1000000,0),0)</f>
        <v>0</v>
      </c>
      <c r="AA374" s="63">
        <f>IF(E374="East", IF(C374="Decentral",D374*'Connecting shares (%)'!$M$16*(L374+N374+P374)/(F374+H374+J374+L374+N374+P374),0),0)</f>
        <v>0</v>
      </c>
      <c r="AB374" s="61">
        <f>IF(E374="West", IF(C374="Central",('Connecting shares (%)'!$F$11/100*F374+'Connecting shares (%)'!$G$11/100*H374+'Connecting shares (%)'!$H$11/100*J374)/1000000,0),0)</f>
        <v>0</v>
      </c>
      <c r="AC374" s="64">
        <f>IF(E374="west", IF(C374="Central",D374*'Connecting shares (%)'!$M$16*(F374+H374+J374)/(F374+H374+J374+L374+N374+P374),0),0)</f>
        <v>0</v>
      </c>
      <c r="AD374" s="61">
        <f>IF(E374="West", IF(C374="Decentral",('Connecting shares (%)'!$F$15/100*F374+'Connecting shares (%)'!$G$15/100*H374+'Connecting shares (%)'!$H$15/100*J374)/1000000,0),0)</f>
        <v>1.4540905399999999</v>
      </c>
      <c r="AE374" s="63">
        <f>IF(E374="west", IF(C374="Decentral",D374*'Connecting shares (%)'!$M$16*(F374+H374+J374)/(F374+H374+J374+L374+N374+P374),0),0)</f>
        <v>48.733863652288846</v>
      </c>
      <c r="AF374" s="61">
        <f>IF(E374="West", IF(C374="Central",('Connecting shares (%)'!$F$13/100*L374+'Connecting shares (%)'!$G$13/100*N374+'Connecting shares (%)'!$H$13/100*P374)/1000000,0),0)</f>
        <v>0</v>
      </c>
      <c r="AG374" s="63">
        <f>IF(E374="west", IF(C374="Central",D374*'Connecting shares (%)'!$M$16*(L374+N374+P374)/(F374+H374+J374+L374+N374+P374),0),0)</f>
        <v>0</v>
      </c>
      <c r="AH374" s="1">
        <f>IF(E374="West", IF(C374="Decentral",('Connecting shares (%)'!$F$17/100*L374+'Connecting shares (%)'!$G$17/100*N374+'Connecting shares (%)'!$H$17/100*P374)/1000000,0),0)</f>
        <v>1.774854E-2</v>
      </c>
      <c r="AI374" s="63">
        <f>IF(E374="west", IF(C374="Decentral",D374*'Connecting shares (%)'!$M$16*(L374+N374+P374)/(F374+H374+J374+L374+N374+P374),0),0)</f>
        <v>0.59484255250515183</v>
      </c>
      <c r="AK374" s="1">
        <f t="shared" si="40"/>
        <v>0</v>
      </c>
      <c r="AL374" s="1">
        <f t="shared" si="41"/>
        <v>0</v>
      </c>
      <c r="AM374" s="1">
        <f t="shared" si="42"/>
        <v>0</v>
      </c>
      <c r="AN374" s="1">
        <f t="shared" si="43"/>
        <v>0</v>
      </c>
      <c r="AO374" s="1">
        <f t="shared" si="44"/>
        <v>0</v>
      </c>
      <c r="AP374" s="1">
        <f t="shared" si="45"/>
        <v>0</v>
      </c>
      <c r="AQ374" s="1">
        <f t="shared" si="46"/>
        <v>1.4718390799999999</v>
      </c>
      <c r="AR374" s="1">
        <f t="shared" si="47"/>
        <v>49.328706204793995</v>
      </c>
    </row>
    <row r="375" spans="1:44">
      <c r="A375" s="1">
        <v>374</v>
      </c>
      <c r="B375" s="1" t="s">
        <v>48</v>
      </c>
      <c r="C375" s="1" t="s">
        <v>22</v>
      </c>
      <c r="D375" s="1">
        <v>2.3208008429456801</v>
      </c>
      <c r="E375" s="1" t="s">
        <v>23</v>
      </c>
      <c r="F375" s="1">
        <v>604337.54</v>
      </c>
      <c r="G375" s="1">
        <v>36</v>
      </c>
      <c r="H375" s="1">
        <v>71586.16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45321.799200499103</v>
      </c>
      <c r="S375" s="1">
        <v>2320800.84294568</v>
      </c>
      <c r="T375" s="61">
        <f>IF(E375="East", IF(C375="Central",('Connecting shares (%)'!$F$3/100*F375+'Connecting shares (%)'!$G$3/100*H375+'Connecting shares (%)'!$H$3/100*J375)/1000000,0),0)</f>
        <v>0</v>
      </c>
      <c r="U375" s="61">
        <f>IF(E375="East", IF(C375="Central",D375*'Connecting shares (%)'!$M$16*(F375+H375+J375)/(F375+H375+J375+L375+N375+P375),0),0)</f>
        <v>0</v>
      </c>
      <c r="V375" s="61">
        <f>IF(E375="East", IF(C375="Decentral",('Connecting shares (%)'!$F$7/100*F375+'Connecting shares (%)'!$G$7/100*H375+'Connecting shares (%)'!$H$7/100*J375)/1000000,0),0)</f>
        <v>0</v>
      </c>
      <c r="W375" s="63">
        <f>IF(E375="East", IF(C375="Decentral",D375*'Connecting shares (%)'!$M$16*(F375+H375+J375)/(F375+H375+J375+L375+N375+P375),0),0)</f>
        <v>0</v>
      </c>
      <c r="X375" s="61">
        <f>IF(E375="East", IF(C375="Central",('Connecting shares (%)'!$F$5/100*L375+'Connecting shares (%)'!$G$5/100*N375+'Connecting shares (%)'!$H$5/100*P375)/1000000,0),0)</f>
        <v>0</v>
      </c>
      <c r="Y375" s="63">
        <f>IF(E375="East", IF(C375="Central",D375*'Connecting shares (%)'!$M$16*(L375+N375+P375)/(F375+H375+J375+L375+N375+P375),0),0)</f>
        <v>0</v>
      </c>
      <c r="Z375" s="1">
        <f>IF(E375="East", IF(C375="Decentral",('Connecting shares (%)'!$F$9/100*L375+'Connecting shares (%)'!$G$9/100*N375+'Connecting shares (%)'!$H$9/100*P375)/1000000,0),0)</f>
        <v>0</v>
      </c>
      <c r="AA375" s="63">
        <f>IF(E375="East", IF(C375="Decentral",D375*'Connecting shares (%)'!$M$16*(L375+N375+P375)/(F375+H375+J375+L375+N375+P375),0),0)</f>
        <v>0</v>
      </c>
      <c r="AB375" s="61">
        <f>IF(E375="West", IF(C375="Central",('Connecting shares (%)'!$F$11/100*F375+'Connecting shares (%)'!$G$11/100*H375+'Connecting shares (%)'!$H$11/100*J375)/1000000,0),0)</f>
        <v>0.67592370000000002</v>
      </c>
      <c r="AC375" s="64">
        <f>IF(E375="west", IF(C375="Central",D375*'Connecting shares (%)'!$M$16*(F375+H375+J375)/(F375+H375+J375+L375+N375+P375),0),0)</f>
        <v>46.416016858913601</v>
      </c>
      <c r="AD375" s="61">
        <f>IF(E375="West", IF(C375="Decentral",('Connecting shares (%)'!$F$15/100*F375+'Connecting shares (%)'!$G$15/100*H375+'Connecting shares (%)'!$H$15/100*J375)/1000000,0),0)</f>
        <v>0</v>
      </c>
      <c r="AE375" s="63">
        <f>IF(E375="west", IF(C375="Decentral",D375*'Connecting shares (%)'!$M$16*(F375+H375+J375)/(F375+H375+J375+L375+N375+P375),0),0)</f>
        <v>0</v>
      </c>
      <c r="AF375" s="61">
        <f>IF(E375="West", IF(C375="Central",('Connecting shares (%)'!$F$13/100*L375+'Connecting shares (%)'!$G$13/100*N375+'Connecting shares (%)'!$H$13/100*P375)/1000000,0),0)</f>
        <v>0</v>
      </c>
      <c r="AG375" s="63">
        <f>IF(E375="west", IF(C375="Central",D375*'Connecting shares (%)'!$M$16*(L375+N375+P375)/(F375+H375+J375+L375+N375+P375),0),0)</f>
        <v>0</v>
      </c>
      <c r="AH375" s="1">
        <f>IF(E375="West", IF(C375="Decentral",('Connecting shares (%)'!$F$17/100*L375+'Connecting shares (%)'!$G$17/100*N375+'Connecting shares (%)'!$H$17/100*P375)/1000000,0),0)</f>
        <v>0</v>
      </c>
      <c r="AI375" s="63">
        <f>IF(E375="west", IF(C375="Decentral",D375*'Connecting shares (%)'!$M$16*(L375+N375+P375)/(F375+H375+J375+L375+N375+P375),0),0)</f>
        <v>0</v>
      </c>
      <c r="AK375" s="1">
        <f t="shared" si="40"/>
        <v>0</v>
      </c>
      <c r="AL375" s="1">
        <f t="shared" si="41"/>
        <v>0</v>
      </c>
      <c r="AM375" s="1">
        <f t="shared" si="42"/>
        <v>0</v>
      </c>
      <c r="AN375" s="1">
        <f t="shared" si="43"/>
        <v>0</v>
      </c>
      <c r="AO375" s="1">
        <f t="shared" si="44"/>
        <v>0.67592370000000002</v>
      </c>
      <c r="AP375" s="1">
        <f t="shared" si="45"/>
        <v>46.416016858913601</v>
      </c>
      <c r="AQ375" s="1">
        <f t="shared" si="46"/>
        <v>0</v>
      </c>
      <c r="AR375" s="1">
        <f t="shared" si="47"/>
        <v>0</v>
      </c>
    </row>
    <row r="376" spans="1:44">
      <c r="A376" s="1">
        <v>375</v>
      </c>
      <c r="B376" s="1" t="s">
        <v>183</v>
      </c>
      <c r="C376" s="1" t="s">
        <v>21</v>
      </c>
      <c r="D376" s="1">
        <v>2.9896742722158201</v>
      </c>
      <c r="E376" s="1" t="s">
        <v>24</v>
      </c>
      <c r="F376" s="1">
        <v>1483678.8</v>
      </c>
      <c r="G376" s="1">
        <v>78</v>
      </c>
      <c r="H376" s="1">
        <v>0</v>
      </c>
      <c r="I376" s="1">
        <v>0</v>
      </c>
      <c r="J376" s="1">
        <v>0</v>
      </c>
      <c r="K376" s="1">
        <v>0</v>
      </c>
      <c r="L376" s="1">
        <v>10537.559999999899</v>
      </c>
      <c r="M376" s="1">
        <v>1</v>
      </c>
      <c r="N376" s="1">
        <v>0</v>
      </c>
      <c r="O376" s="1">
        <v>0</v>
      </c>
      <c r="P376" s="1">
        <v>0</v>
      </c>
      <c r="Q376" s="1">
        <v>0</v>
      </c>
      <c r="R376" s="1">
        <v>41835.611857325603</v>
      </c>
      <c r="S376" s="1">
        <v>2989674.2722158199</v>
      </c>
      <c r="T376" s="61">
        <f>IF(E376="East", IF(C376="Central",('Connecting shares (%)'!$F$3/100*F376+'Connecting shares (%)'!$G$3/100*H376+'Connecting shares (%)'!$H$3/100*J376)/1000000,0),0)</f>
        <v>0</v>
      </c>
      <c r="U376" s="61">
        <f>IF(E376="East", IF(C376="Central",D376*'Connecting shares (%)'!$M$16*(F376+H376+J376)/(F376+H376+J376+L376+N376+P376),0),0)</f>
        <v>0</v>
      </c>
      <c r="V376" s="61">
        <f>IF(E376="East", IF(C376="Decentral",('Connecting shares (%)'!$F$7/100*F376+'Connecting shares (%)'!$G$7/100*H376+'Connecting shares (%)'!$H$7/100*J376)/1000000,0),0)</f>
        <v>1.4836788000000001</v>
      </c>
      <c r="W376" s="63">
        <f>IF(E376="East", IF(C376="Decentral",D376*'Connecting shares (%)'!$M$16*(F376+H376+J376)/(F376+H376+J376+L376+N376+P376),0),0)</f>
        <v>59.371807930038216</v>
      </c>
      <c r="X376" s="61">
        <f>IF(E376="East", IF(C376="Central",('Connecting shares (%)'!$F$5/100*L376+'Connecting shares (%)'!$G$5/100*N376+'Connecting shares (%)'!$H$5/100*P376)/1000000,0),0)</f>
        <v>0</v>
      </c>
      <c r="Y376" s="63">
        <f>IF(E376="East", IF(C376="Central",D376*'Connecting shares (%)'!$M$16*(L376+N376+P376)/(F376+H376+J376+L376+N376+P376),0),0)</f>
        <v>0</v>
      </c>
      <c r="Z376" s="1">
        <f>IF(E376="East", IF(C376="Decentral",('Connecting shares (%)'!$F$9/100*L376+'Connecting shares (%)'!$G$9/100*N376+'Connecting shares (%)'!$H$9/100*P376)/1000000,0),0)</f>
        <v>1.0537559999999899E-2</v>
      </c>
      <c r="AA376" s="63">
        <f>IF(E376="East", IF(C376="Decentral",D376*'Connecting shares (%)'!$M$16*(L376+N376+P376)/(F376+H376+J376+L376+N376+P376),0),0)</f>
        <v>0.42167751427818984</v>
      </c>
      <c r="AB376" s="61">
        <f>IF(E376="West", IF(C376="Central",('Connecting shares (%)'!$F$11/100*F376+'Connecting shares (%)'!$G$11/100*H376+'Connecting shares (%)'!$H$11/100*J376)/1000000,0),0)</f>
        <v>0</v>
      </c>
      <c r="AC376" s="64">
        <f>IF(E376="west", IF(C376="Central",D376*'Connecting shares (%)'!$M$16*(F376+H376+J376)/(F376+H376+J376+L376+N376+P376),0),0)</f>
        <v>0</v>
      </c>
      <c r="AD376" s="61">
        <f>IF(E376="West", IF(C376="Decentral",('Connecting shares (%)'!$F$15/100*F376+'Connecting shares (%)'!$G$15/100*H376+'Connecting shares (%)'!$H$15/100*J376)/1000000,0),0)</f>
        <v>0</v>
      </c>
      <c r="AE376" s="63">
        <f>IF(E376="west", IF(C376="Decentral",D376*'Connecting shares (%)'!$M$16*(F376+H376+J376)/(F376+H376+J376+L376+N376+P376),0),0)</f>
        <v>0</v>
      </c>
      <c r="AF376" s="61">
        <f>IF(E376="West", IF(C376="Central",('Connecting shares (%)'!$F$13/100*L376+'Connecting shares (%)'!$G$13/100*N376+'Connecting shares (%)'!$H$13/100*P376)/1000000,0),0)</f>
        <v>0</v>
      </c>
      <c r="AG376" s="63">
        <f>IF(E376="west", IF(C376="Central",D376*'Connecting shares (%)'!$M$16*(L376+N376+P376)/(F376+H376+J376+L376+N376+P376),0),0)</f>
        <v>0</v>
      </c>
      <c r="AH376" s="1">
        <f>IF(E376="West", IF(C376="Decentral",('Connecting shares (%)'!$F$17/100*L376+'Connecting shares (%)'!$G$17/100*N376+'Connecting shares (%)'!$H$17/100*P376)/1000000,0),0)</f>
        <v>0</v>
      </c>
      <c r="AI376" s="63">
        <f>IF(E376="west", IF(C376="Decentral",D376*'Connecting shares (%)'!$M$16*(L376+N376+P376)/(F376+H376+J376+L376+N376+P376),0),0)</f>
        <v>0</v>
      </c>
      <c r="AK376" s="1">
        <f t="shared" si="40"/>
        <v>0</v>
      </c>
      <c r="AL376" s="1">
        <f t="shared" si="41"/>
        <v>0</v>
      </c>
      <c r="AM376" s="1">
        <f t="shared" si="42"/>
        <v>1.49421636</v>
      </c>
      <c r="AN376" s="1">
        <f t="shared" si="43"/>
        <v>59.793485444316403</v>
      </c>
      <c r="AO376" s="1">
        <f t="shared" si="44"/>
        <v>0</v>
      </c>
      <c r="AP376" s="1">
        <f t="shared" si="45"/>
        <v>0</v>
      </c>
      <c r="AQ376" s="1">
        <f t="shared" si="46"/>
        <v>0</v>
      </c>
      <c r="AR376" s="1">
        <f t="shared" si="47"/>
        <v>0</v>
      </c>
    </row>
    <row r="377" spans="1:44">
      <c r="A377" s="1">
        <v>376</v>
      </c>
      <c r="B377" s="1" t="s">
        <v>171</v>
      </c>
      <c r="C377" s="1" t="s">
        <v>21</v>
      </c>
      <c r="D377" s="1">
        <v>3.07447609671694</v>
      </c>
      <c r="E377" s="1" t="s">
        <v>24</v>
      </c>
      <c r="F377" s="1">
        <v>7756427.6699999999</v>
      </c>
      <c r="G377" s="1">
        <v>537</v>
      </c>
      <c r="H377" s="1">
        <v>58659.3</v>
      </c>
      <c r="I377" s="1">
        <v>1</v>
      </c>
      <c r="J377" s="1">
        <v>0</v>
      </c>
      <c r="K377" s="1">
        <v>0</v>
      </c>
      <c r="L377" s="1">
        <v>331093.58999999898</v>
      </c>
      <c r="M377" s="1">
        <v>55</v>
      </c>
      <c r="N377" s="1">
        <v>0</v>
      </c>
      <c r="O377" s="1">
        <v>0</v>
      </c>
      <c r="P377" s="1">
        <v>0</v>
      </c>
      <c r="Q377" s="1">
        <v>0</v>
      </c>
      <c r="R377" s="1">
        <v>25743.9112165316</v>
      </c>
      <c r="S377" s="1">
        <v>3074476.0967169399</v>
      </c>
      <c r="T377" s="61">
        <f>IF(E377="East", IF(C377="Central",('Connecting shares (%)'!$F$3/100*F377+'Connecting shares (%)'!$G$3/100*H377+'Connecting shares (%)'!$H$3/100*J377)/1000000,0),0)</f>
        <v>0</v>
      </c>
      <c r="U377" s="61">
        <f>IF(E377="East", IF(C377="Central",D377*'Connecting shares (%)'!$M$16*(F377+H377+J377)/(F377+H377+J377+L377+N377+P377),0),0)</f>
        <v>0</v>
      </c>
      <c r="V377" s="61">
        <f>IF(E377="East", IF(C377="Decentral",('Connecting shares (%)'!$F$7/100*F377+'Connecting shares (%)'!$G$7/100*H377+'Connecting shares (%)'!$H$7/100*J377)/1000000,0),0)</f>
        <v>7.8150869699999994</v>
      </c>
      <c r="W377" s="63">
        <f>IF(E377="East", IF(C377="Decentral",D377*'Connecting shares (%)'!$M$16*(F377+H377+J377)/(F377+H377+J377+L377+N377+P377),0),0)</f>
        <v>58.990340088972985</v>
      </c>
      <c r="X377" s="61">
        <f>IF(E377="East", IF(C377="Central",('Connecting shares (%)'!$F$5/100*L377+'Connecting shares (%)'!$G$5/100*N377+'Connecting shares (%)'!$H$5/100*P377)/1000000,0),0)</f>
        <v>0</v>
      </c>
      <c r="Y377" s="63">
        <f>IF(E377="East", IF(C377="Central",D377*'Connecting shares (%)'!$M$16*(L377+N377+P377)/(F377+H377+J377+L377+N377+P377),0),0)</f>
        <v>0</v>
      </c>
      <c r="Z377" s="1">
        <f>IF(E377="East", IF(C377="Decentral",('Connecting shares (%)'!$F$9/100*L377+'Connecting shares (%)'!$G$9/100*N377+'Connecting shares (%)'!$H$9/100*P377)/1000000,0),0)</f>
        <v>0.33109358999999899</v>
      </c>
      <c r="AA377" s="63">
        <f>IF(E377="East", IF(C377="Decentral",D377*'Connecting shares (%)'!$M$16*(L377+N377+P377)/(F377+H377+J377+L377+N377+P377),0),0)</f>
        <v>2.4991818453658139</v>
      </c>
      <c r="AB377" s="61">
        <f>IF(E377="West", IF(C377="Central",('Connecting shares (%)'!$F$11/100*F377+'Connecting shares (%)'!$G$11/100*H377+'Connecting shares (%)'!$H$11/100*J377)/1000000,0),0)</f>
        <v>0</v>
      </c>
      <c r="AC377" s="64">
        <f>IF(E377="west", IF(C377="Central",D377*'Connecting shares (%)'!$M$16*(F377+H377+J377)/(F377+H377+J377+L377+N377+P377),0),0)</f>
        <v>0</v>
      </c>
      <c r="AD377" s="61">
        <f>IF(E377="West", IF(C377="Decentral",('Connecting shares (%)'!$F$15/100*F377+'Connecting shares (%)'!$G$15/100*H377+'Connecting shares (%)'!$H$15/100*J377)/1000000,0),0)</f>
        <v>0</v>
      </c>
      <c r="AE377" s="63">
        <f>IF(E377="west", IF(C377="Decentral",D377*'Connecting shares (%)'!$M$16*(F377+H377+J377)/(F377+H377+J377+L377+N377+P377),0),0)</f>
        <v>0</v>
      </c>
      <c r="AF377" s="61">
        <f>IF(E377="West", IF(C377="Central",('Connecting shares (%)'!$F$13/100*L377+'Connecting shares (%)'!$G$13/100*N377+'Connecting shares (%)'!$H$13/100*P377)/1000000,0),0)</f>
        <v>0</v>
      </c>
      <c r="AG377" s="63">
        <f>IF(E377="west", IF(C377="Central",D377*'Connecting shares (%)'!$M$16*(L377+N377+P377)/(F377+H377+J377+L377+N377+P377),0),0)</f>
        <v>0</v>
      </c>
      <c r="AH377" s="1">
        <f>IF(E377="West", IF(C377="Decentral",('Connecting shares (%)'!$F$17/100*L377+'Connecting shares (%)'!$G$17/100*N377+'Connecting shares (%)'!$H$17/100*P377)/1000000,0),0)</f>
        <v>0</v>
      </c>
      <c r="AI377" s="63">
        <f>IF(E377="west", IF(C377="Decentral",D377*'Connecting shares (%)'!$M$16*(L377+N377+P377)/(F377+H377+J377+L377+N377+P377),0),0)</f>
        <v>0</v>
      </c>
      <c r="AK377" s="1">
        <f t="shared" si="40"/>
        <v>0</v>
      </c>
      <c r="AL377" s="1">
        <f t="shared" si="41"/>
        <v>0</v>
      </c>
      <c r="AM377" s="1">
        <f t="shared" si="42"/>
        <v>8.1461805599999977</v>
      </c>
      <c r="AN377" s="1">
        <f t="shared" si="43"/>
        <v>61.489521934338796</v>
      </c>
      <c r="AO377" s="1">
        <f t="shared" si="44"/>
        <v>0</v>
      </c>
      <c r="AP377" s="1">
        <f t="shared" si="45"/>
        <v>0</v>
      </c>
      <c r="AQ377" s="1">
        <f t="shared" si="46"/>
        <v>0</v>
      </c>
      <c r="AR377" s="1">
        <f t="shared" si="47"/>
        <v>0</v>
      </c>
    </row>
    <row r="378" spans="1:44">
      <c r="A378" s="1">
        <v>377</v>
      </c>
      <c r="B378" s="1" t="s">
        <v>628</v>
      </c>
      <c r="C378" s="1" t="s">
        <v>21</v>
      </c>
      <c r="D378" s="1">
        <v>3.9261194629693499</v>
      </c>
      <c r="E378" s="1" t="s">
        <v>23</v>
      </c>
      <c r="F378" s="1">
        <v>21463321.9599999</v>
      </c>
      <c r="G378" s="1">
        <v>1356</v>
      </c>
      <c r="H378" s="1">
        <v>108484.48</v>
      </c>
      <c r="I378" s="1">
        <v>2</v>
      </c>
      <c r="J378" s="1">
        <v>0</v>
      </c>
      <c r="K378" s="1">
        <v>0</v>
      </c>
      <c r="L378" s="1">
        <v>970876.099999998</v>
      </c>
      <c r="M378" s="1">
        <v>145</v>
      </c>
      <c r="N378" s="1">
        <v>173788.08</v>
      </c>
      <c r="O378" s="1">
        <v>3</v>
      </c>
      <c r="P378" s="1">
        <v>0</v>
      </c>
      <c r="Q378" s="1">
        <v>0</v>
      </c>
      <c r="R378" s="1">
        <v>38428.7020699036</v>
      </c>
      <c r="S378" s="1">
        <v>3926119.4629693502</v>
      </c>
      <c r="T378" s="61">
        <f>IF(E378="East", IF(C378="Central",('Connecting shares (%)'!$F$3/100*F378+'Connecting shares (%)'!$G$3/100*H378+'Connecting shares (%)'!$H$3/100*J378)/1000000,0),0)</f>
        <v>0</v>
      </c>
      <c r="U378" s="61">
        <f>IF(E378="East", IF(C378="Central",D378*'Connecting shares (%)'!$M$16*(F378+H378+J378)/(F378+H378+J378+L378+N378+P378),0),0)</f>
        <v>0</v>
      </c>
      <c r="V378" s="61">
        <f>IF(E378="East", IF(C378="Decentral",('Connecting shares (%)'!$F$7/100*F378+'Connecting shares (%)'!$G$7/100*H378+'Connecting shares (%)'!$H$7/100*J378)/1000000,0),0)</f>
        <v>0</v>
      </c>
      <c r="W378" s="63">
        <f>IF(E378="East", IF(C378="Decentral",D378*'Connecting shares (%)'!$M$16*(F378+H378+J378)/(F378+H378+J378+L378+N378+P378),0),0)</f>
        <v>0</v>
      </c>
      <c r="X378" s="61">
        <f>IF(E378="East", IF(C378="Central",('Connecting shares (%)'!$F$5/100*L378+'Connecting shares (%)'!$G$5/100*N378+'Connecting shares (%)'!$H$5/100*P378)/1000000,0),0)</f>
        <v>0</v>
      </c>
      <c r="Y378" s="63">
        <f>IF(E378="East", IF(C378="Central",D378*'Connecting shares (%)'!$M$16*(L378+N378+P378)/(F378+H378+J378+L378+N378+P378),0),0)</f>
        <v>0</v>
      </c>
      <c r="Z378" s="1">
        <f>IF(E378="East", IF(C378="Decentral",('Connecting shares (%)'!$F$9/100*L378+'Connecting shares (%)'!$G$9/100*N378+'Connecting shares (%)'!$H$9/100*P378)/1000000,0),0)</f>
        <v>0</v>
      </c>
      <c r="AA378" s="63">
        <f>IF(E378="East", IF(C378="Decentral",D378*'Connecting shares (%)'!$M$16*(L378+N378+P378)/(F378+H378+J378+L378+N378+P378),0),0)</f>
        <v>0</v>
      </c>
      <c r="AB378" s="61">
        <f>IF(E378="West", IF(C378="Central",('Connecting shares (%)'!$F$11/100*F378+'Connecting shares (%)'!$G$11/100*H378+'Connecting shares (%)'!$H$11/100*J378)/1000000,0),0)</f>
        <v>0</v>
      </c>
      <c r="AC378" s="64">
        <f>IF(E378="west", IF(C378="Central",D378*'Connecting shares (%)'!$M$16*(F378+H378+J378)/(F378+H378+J378+L378+N378+P378),0),0)</f>
        <v>0</v>
      </c>
      <c r="AD378" s="61">
        <f>IF(E378="West", IF(C378="Decentral",('Connecting shares (%)'!$F$15/100*F378+'Connecting shares (%)'!$G$15/100*H378+'Connecting shares (%)'!$H$15/100*J378)/1000000,0),0)</f>
        <v>21.5718064399999</v>
      </c>
      <c r="AE378" s="63">
        <f>IF(E378="west", IF(C378="Decentral",D378*'Connecting shares (%)'!$M$16*(F378+H378+J378)/(F378+H378+J378+L378+N378+P378),0),0)</f>
        <v>74.565710961214066</v>
      </c>
      <c r="AF378" s="61">
        <f>IF(E378="West", IF(C378="Central",('Connecting shares (%)'!$F$13/100*L378+'Connecting shares (%)'!$G$13/100*N378+'Connecting shares (%)'!$H$13/100*P378)/1000000,0),0)</f>
        <v>0</v>
      </c>
      <c r="AG378" s="63">
        <f>IF(E378="west", IF(C378="Central",D378*'Connecting shares (%)'!$M$16*(L378+N378+P378)/(F378+H378+J378+L378+N378+P378),0),0)</f>
        <v>0</v>
      </c>
      <c r="AH378" s="1">
        <f>IF(E378="West", IF(C378="Decentral",('Connecting shares (%)'!$F$17/100*L378+'Connecting shares (%)'!$G$17/100*N378+'Connecting shares (%)'!$H$17/100*P378)/1000000,0),0)</f>
        <v>1.1446641799999981</v>
      </c>
      <c r="AI378" s="63">
        <f>IF(E378="west", IF(C378="Decentral",D378*'Connecting shares (%)'!$M$16*(L378+N378+P378)/(F378+H378+J378+L378+N378+P378),0),0)</f>
        <v>3.9566782981729443</v>
      </c>
      <c r="AK378" s="1">
        <f t="shared" si="40"/>
        <v>0</v>
      </c>
      <c r="AL378" s="1">
        <f t="shared" si="41"/>
        <v>0</v>
      </c>
      <c r="AM378" s="1">
        <f t="shared" si="42"/>
        <v>0</v>
      </c>
      <c r="AN378" s="1">
        <f t="shared" si="43"/>
        <v>0</v>
      </c>
      <c r="AO378" s="1">
        <f t="shared" si="44"/>
        <v>0</v>
      </c>
      <c r="AP378" s="1">
        <f t="shared" si="45"/>
        <v>0</v>
      </c>
      <c r="AQ378" s="1">
        <f t="shared" si="46"/>
        <v>22.7164706199999</v>
      </c>
      <c r="AR378" s="1">
        <f t="shared" si="47"/>
        <v>78.522389259387012</v>
      </c>
    </row>
    <row r="379" spans="1:44">
      <c r="A379" s="1">
        <v>378</v>
      </c>
      <c r="B379" s="1" t="s">
        <v>74</v>
      </c>
      <c r="C379" s="1" t="s">
        <v>21</v>
      </c>
      <c r="D379" s="1">
        <v>4.60180380614187</v>
      </c>
      <c r="E379" s="1" t="s">
        <v>23</v>
      </c>
      <c r="F379" s="1">
        <v>1442737.05999999</v>
      </c>
      <c r="G379" s="1">
        <v>93</v>
      </c>
      <c r="H379" s="1">
        <v>0</v>
      </c>
      <c r="I379" s="1">
        <v>0</v>
      </c>
      <c r="J379" s="1">
        <v>0</v>
      </c>
      <c r="K379" s="1">
        <v>0</v>
      </c>
      <c r="L379" s="1">
        <v>73292.089999999895</v>
      </c>
      <c r="M379" s="1">
        <v>4</v>
      </c>
      <c r="N379" s="1">
        <v>0</v>
      </c>
      <c r="O379" s="1">
        <v>0</v>
      </c>
      <c r="P379" s="1">
        <v>0</v>
      </c>
      <c r="Q379" s="1">
        <v>0</v>
      </c>
      <c r="R379" s="1">
        <v>61621.279196458301</v>
      </c>
      <c r="S379" s="1">
        <v>4601803.8061418701</v>
      </c>
      <c r="T379" s="61">
        <f>IF(E379="East", IF(C379="Central",('Connecting shares (%)'!$F$3/100*F379+'Connecting shares (%)'!$G$3/100*H379+'Connecting shares (%)'!$H$3/100*J379)/1000000,0),0)</f>
        <v>0</v>
      </c>
      <c r="U379" s="61">
        <f>IF(E379="East", IF(C379="Central",D379*'Connecting shares (%)'!$M$16*(F379+H379+J379)/(F379+H379+J379+L379+N379+P379),0),0)</f>
        <v>0</v>
      </c>
      <c r="V379" s="61">
        <f>IF(E379="East", IF(C379="Decentral",('Connecting shares (%)'!$F$7/100*F379+'Connecting shares (%)'!$G$7/100*H379+'Connecting shares (%)'!$H$7/100*J379)/1000000,0),0)</f>
        <v>0</v>
      </c>
      <c r="W379" s="63">
        <f>IF(E379="East", IF(C379="Decentral",D379*'Connecting shares (%)'!$M$16*(F379+H379+J379)/(F379+H379+J379+L379+N379+P379),0),0)</f>
        <v>0</v>
      </c>
      <c r="X379" s="61">
        <f>IF(E379="East", IF(C379="Central",('Connecting shares (%)'!$F$5/100*L379+'Connecting shares (%)'!$G$5/100*N379+'Connecting shares (%)'!$H$5/100*P379)/1000000,0),0)</f>
        <v>0</v>
      </c>
      <c r="Y379" s="63">
        <f>IF(E379="East", IF(C379="Central",D379*'Connecting shares (%)'!$M$16*(L379+N379+P379)/(F379+H379+J379+L379+N379+P379),0),0)</f>
        <v>0</v>
      </c>
      <c r="Z379" s="1">
        <f>IF(E379="East", IF(C379="Decentral",('Connecting shares (%)'!$F$9/100*L379+'Connecting shares (%)'!$G$9/100*N379+'Connecting shares (%)'!$H$9/100*P379)/1000000,0),0)</f>
        <v>0</v>
      </c>
      <c r="AA379" s="63">
        <f>IF(E379="East", IF(C379="Decentral",D379*'Connecting shares (%)'!$M$16*(L379+N379+P379)/(F379+H379+J379+L379+N379+P379),0),0)</f>
        <v>0</v>
      </c>
      <c r="AB379" s="61">
        <f>IF(E379="West", IF(C379="Central",('Connecting shares (%)'!$F$11/100*F379+'Connecting shares (%)'!$G$11/100*H379+'Connecting shares (%)'!$H$11/100*J379)/1000000,0),0)</f>
        <v>0</v>
      </c>
      <c r="AC379" s="64">
        <f>IF(E379="west", IF(C379="Central",D379*'Connecting shares (%)'!$M$16*(F379+H379+J379)/(F379+H379+J379+L379+N379+P379),0),0)</f>
        <v>0</v>
      </c>
      <c r="AD379" s="61">
        <f>IF(E379="West", IF(C379="Decentral",('Connecting shares (%)'!$F$15/100*F379+'Connecting shares (%)'!$G$15/100*H379+'Connecting shares (%)'!$H$15/100*J379)/1000000,0),0)</f>
        <v>1.44273705999999</v>
      </c>
      <c r="AE379" s="63">
        <f>IF(E379="west", IF(C379="Decentral",D379*'Connecting shares (%)'!$M$16*(F379+H379+J379)/(F379+H379+J379+L379+N379+P379),0),0)</f>
        <v>87.586612618496559</v>
      </c>
      <c r="AF379" s="61">
        <f>IF(E379="West", IF(C379="Central",('Connecting shares (%)'!$F$13/100*L379+'Connecting shares (%)'!$G$13/100*N379+'Connecting shares (%)'!$H$13/100*P379)/1000000,0),0)</f>
        <v>0</v>
      </c>
      <c r="AG379" s="63">
        <f>IF(E379="west", IF(C379="Central",D379*'Connecting shares (%)'!$M$16*(L379+N379+P379)/(F379+H379+J379+L379+N379+P379),0),0)</f>
        <v>0</v>
      </c>
      <c r="AH379" s="1">
        <f>IF(E379="West", IF(C379="Decentral",('Connecting shares (%)'!$F$17/100*L379+'Connecting shares (%)'!$G$17/100*N379+'Connecting shares (%)'!$H$17/100*P379)/1000000,0),0)</f>
        <v>7.3292089999999893E-2</v>
      </c>
      <c r="AI379" s="63">
        <f>IF(E379="west", IF(C379="Decentral",D379*'Connecting shares (%)'!$M$16*(L379+N379+P379)/(F379+H379+J379+L379+N379+P379),0),0)</f>
        <v>4.4494635043408532</v>
      </c>
      <c r="AK379" s="1">
        <f t="shared" si="40"/>
        <v>0</v>
      </c>
      <c r="AL379" s="1">
        <f t="shared" si="41"/>
        <v>0</v>
      </c>
      <c r="AM379" s="1">
        <f t="shared" si="42"/>
        <v>0</v>
      </c>
      <c r="AN379" s="1">
        <f t="shared" si="43"/>
        <v>0</v>
      </c>
      <c r="AO379" s="1">
        <f t="shared" si="44"/>
        <v>0</v>
      </c>
      <c r="AP379" s="1">
        <f t="shared" si="45"/>
        <v>0</v>
      </c>
      <c r="AQ379" s="1">
        <f t="shared" si="46"/>
        <v>1.5160291499999898</v>
      </c>
      <c r="AR379" s="1">
        <f t="shared" si="47"/>
        <v>92.036076122837414</v>
      </c>
    </row>
    <row r="380" spans="1:44">
      <c r="A380" s="1">
        <v>379</v>
      </c>
      <c r="B380" s="1" t="s">
        <v>871</v>
      </c>
      <c r="C380" s="1" t="s">
        <v>22</v>
      </c>
      <c r="D380" s="1">
        <v>3.5605896385361602</v>
      </c>
      <c r="E380" s="1" t="s">
        <v>24</v>
      </c>
      <c r="F380" s="1">
        <v>18385808.329999998</v>
      </c>
      <c r="G380" s="1">
        <v>1091</v>
      </c>
      <c r="H380" s="1">
        <v>50102.97</v>
      </c>
      <c r="I380" s="1">
        <v>1</v>
      </c>
      <c r="J380" s="1">
        <v>0</v>
      </c>
      <c r="K380" s="1">
        <v>0</v>
      </c>
      <c r="L380" s="1">
        <v>4223995.3100000098</v>
      </c>
      <c r="M380" s="1">
        <v>466</v>
      </c>
      <c r="N380" s="1">
        <v>54382.589999999902</v>
      </c>
      <c r="O380" s="1">
        <v>1</v>
      </c>
      <c r="P380" s="1">
        <v>0</v>
      </c>
      <c r="Q380" s="1">
        <v>0</v>
      </c>
      <c r="R380" s="1">
        <v>22761.826924852499</v>
      </c>
      <c r="S380" s="1">
        <v>3560589.6385361599</v>
      </c>
      <c r="T380" s="61">
        <f>IF(E380="East", IF(C380="Central",('Connecting shares (%)'!$F$3/100*F380+'Connecting shares (%)'!$G$3/100*H380+'Connecting shares (%)'!$H$3/100*J380)/1000000,0),0)</f>
        <v>18.435911299999997</v>
      </c>
      <c r="U380" s="61">
        <f>IF(E380="East", IF(C380="Central",D380*'Connecting shares (%)'!$M$16*(F380+H380+J380)/(F380+H380+J380+L380+N380+P380),0),0)</f>
        <v>57.798607892825181</v>
      </c>
      <c r="V380" s="61">
        <f>IF(E380="East", IF(C380="Decentral",('Connecting shares (%)'!$F$7/100*F380+'Connecting shares (%)'!$G$7/100*H380+'Connecting shares (%)'!$H$7/100*J380)/1000000,0),0)</f>
        <v>0</v>
      </c>
      <c r="W380" s="63">
        <f>IF(E380="East", IF(C380="Decentral",D380*'Connecting shares (%)'!$M$16*(F380+H380+J380)/(F380+H380+J380+L380+N380+P380),0),0)</f>
        <v>0</v>
      </c>
      <c r="X380" s="61">
        <f>IF(E380="East", IF(C380="Central",('Connecting shares (%)'!$F$5/100*L380+'Connecting shares (%)'!$G$5/100*N380+'Connecting shares (%)'!$H$5/100*P380)/1000000,0),0)</f>
        <v>4.2783779000000095</v>
      </c>
      <c r="Y380" s="63">
        <f>IF(E380="East", IF(C380="Central",D380*'Connecting shares (%)'!$M$16*(L380+N380+P380)/(F380+H380+J380+L380+N380+P380),0),0)</f>
        <v>13.413184877898031</v>
      </c>
      <c r="Z380" s="1">
        <f>IF(E380="East", IF(C380="Decentral",('Connecting shares (%)'!$F$9/100*L380+'Connecting shares (%)'!$G$9/100*N380+'Connecting shares (%)'!$H$9/100*P380)/1000000,0),0)</f>
        <v>0</v>
      </c>
      <c r="AA380" s="63">
        <f>IF(E380="East", IF(C380="Decentral",D380*'Connecting shares (%)'!$M$16*(L380+N380+P380)/(F380+H380+J380+L380+N380+P380),0),0)</f>
        <v>0</v>
      </c>
      <c r="AB380" s="61">
        <f>IF(E380="West", IF(C380="Central",('Connecting shares (%)'!$F$11/100*F380+'Connecting shares (%)'!$G$11/100*H380+'Connecting shares (%)'!$H$11/100*J380)/1000000,0),0)</f>
        <v>0</v>
      </c>
      <c r="AC380" s="64">
        <f>IF(E380="west", IF(C380="Central",D380*'Connecting shares (%)'!$M$16*(F380+H380+J380)/(F380+H380+J380+L380+N380+P380),0),0)</f>
        <v>0</v>
      </c>
      <c r="AD380" s="61">
        <f>IF(E380="West", IF(C380="Decentral",('Connecting shares (%)'!$F$15/100*F380+'Connecting shares (%)'!$G$15/100*H380+'Connecting shares (%)'!$H$15/100*J380)/1000000,0),0)</f>
        <v>0</v>
      </c>
      <c r="AE380" s="63">
        <f>IF(E380="west", IF(C380="Decentral",D380*'Connecting shares (%)'!$M$16*(F380+H380+J380)/(F380+H380+J380+L380+N380+P380),0),0)</f>
        <v>0</v>
      </c>
      <c r="AF380" s="61">
        <f>IF(E380="West", IF(C380="Central",('Connecting shares (%)'!$F$13/100*L380+'Connecting shares (%)'!$G$13/100*N380+'Connecting shares (%)'!$H$13/100*P380)/1000000,0),0)</f>
        <v>0</v>
      </c>
      <c r="AG380" s="63">
        <f>IF(E380="west", IF(C380="Central",D380*'Connecting shares (%)'!$M$16*(L380+N380+P380)/(F380+H380+J380+L380+N380+P380),0),0)</f>
        <v>0</v>
      </c>
      <c r="AH380" s="1">
        <f>IF(E380="West", IF(C380="Decentral",('Connecting shares (%)'!$F$17/100*L380+'Connecting shares (%)'!$G$17/100*N380+'Connecting shares (%)'!$H$17/100*P380)/1000000,0),0)</f>
        <v>0</v>
      </c>
      <c r="AI380" s="63">
        <f>IF(E380="west", IF(C380="Decentral",D380*'Connecting shares (%)'!$M$16*(L380+N380+P380)/(F380+H380+J380+L380+N380+P380),0),0)</f>
        <v>0</v>
      </c>
      <c r="AK380" s="1">
        <f t="shared" si="40"/>
        <v>22.714289200000007</v>
      </c>
      <c r="AL380" s="1">
        <f t="shared" si="41"/>
        <v>71.211792770723207</v>
      </c>
      <c r="AM380" s="1">
        <f t="shared" si="42"/>
        <v>0</v>
      </c>
      <c r="AN380" s="1">
        <f t="shared" si="43"/>
        <v>0</v>
      </c>
      <c r="AO380" s="1">
        <f t="shared" si="44"/>
        <v>0</v>
      </c>
      <c r="AP380" s="1">
        <f t="shared" si="45"/>
        <v>0</v>
      </c>
      <c r="AQ380" s="1">
        <f t="shared" si="46"/>
        <v>0</v>
      </c>
      <c r="AR380" s="1">
        <f t="shared" si="47"/>
        <v>0</v>
      </c>
    </row>
    <row r="381" spans="1:44">
      <c r="A381" s="1">
        <v>380</v>
      </c>
      <c r="B381" s="1" t="s">
        <v>653</v>
      </c>
      <c r="C381" s="1" t="s">
        <v>21</v>
      </c>
      <c r="D381" s="1">
        <v>8.2399851659873704</v>
      </c>
      <c r="E381" s="1" t="s">
        <v>24</v>
      </c>
      <c r="F381" s="1">
        <v>63194562.659999698</v>
      </c>
      <c r="G381" s="1">
        <v>3190</v>
      </c>
      <c r="H381" s="1">
        <v>2387834.34</v>
      </c>
      <c r="I381" s="1">
        <v>36</v>
      </c>
      <c r="J381" s="1">
        <v>0</v>
      </c>
      <c r="K381" s="1">
        <v>0</v>
      </c>
      <c r="L381" s="1">
        <v>7864957.5899999896</v>
      </c>
      <c r="M381" s="1">
        <v>806</v>
      </c>
      <c r="N381" s="1">
        <v>3722746.17</v>
      </c>
      <c r="O381" s="1">
        <v>33</v>
      </c>
      <c r="P381" s="1">
        <v>3532349.02</v>
      </c>
      <c r="Q381" s="1">
        <v>8</v>
      </c>
      <c r="R381" s="1">
        <v>52633.739377999103</v>
      </c>
      <c r="S381" s="1">
        <v>8239985.1659873696</v>
      </c>
      <c r="T381" s="61">
        <f>IF(E381="East", IF(C381="Central",('Connecting shares (%)'!$F$3/100*F381+'Connecting shares (%)'!$G$3/100*H381+'Connecting shares (%)'!$H$3/100*J381)/1000000,0),0)</f>
        <v>0</v>
      </c>
      <c r="U381" s="61">
        <f>IF(E381="East", IF(C381="Central",D381*'Connecting shares (%)'!$M$16*(F381+H381+J381)/(F381+H381+J381+L381+N381+P381),0),0)</f>
        <v>0</v>
      </c>
      <c r="V381" s="61">
        <f>IF(E381="East", IF(C381="Decentral",('Connecting shares (%)'!$F$7/100*F381+'Connecting shares (%)'!$G$7/100*H381+'Connecting shares (%)'!$H$7/100*J381)/1000000,0),0)</f>
        <v>65.582396999999702</v>
      </c>
      <c r="W381" s="63">
        <f>IF(E381="East", IF(C381="Decentral",D381*'Connecting shares (%)'!$M$16*(F381+H381+J381)/(F381+H381+J381+L381+N381+P381),0),0)</f>
        <v>133.92356239570259</v>
      </c>
      <c r="X381" s="61">
        <f>IF(E381="East", IF(C381="Central",('Connecting shares (%)'!$F$5/100*L381+'Connecting shares (%)'!$G$5/100*N381+'Connecting shares (%)'!$H$5/100*P381)/1000000,0),0)</f>
        <v>0</v>
      </c>
      <c r="Y381" s="63">
        <f>IF(E381="East", IF(C381="Central",D381*'Connecting shares (%)'!$M$16*(L381+N381+P381)/(F381+H381+J381+L381+N381+P381),0),0)</f>
        <v>0</v>
      </c>
      <c r="Z381" s="1">
        <f>IF(E381="East", IF(C381="Decentral",('Connecting shares (%)'!$F$9/100*L381+'Connecting shares (%)'!$G$9/100*N381+'Connecting shares (%)'!$H$9/100*P381)/1000000,0),0)</f>
        <v>15.120052779999989</v>
      </c>
      <c r="AA381" s="63">
        <f>IF(E381="East", IF(C381="Decentral",D381*'Connecting shares (%)'!$M$16*(L381+N381+P381)/(F381+H381+J381+L381+N381+P381),0),0)</f>
        <v>30.876140924044822</v>
      </c>
      <c r="AB381" s="61">
        <f>IF(E381="West", IF(C381="Central",('Connecting shares (%)'!$F$11/100*F381+'Connecting shares (%)'!$G$11/100*H381+'Connecting shares (%)'!$H$11/100*J381)/1000000,0),0)</f>
        <v>0</v>
      </c>
      <c r="AC381" s="64">
        <f>IF(E381="west", IF(C381="Central",D381*'Connecting shares (%)'!$M$16*(F381+H381+J381)/(F381+H381+J381+L381+N381+P381),0),0)</f>
        <v>0</v>
      </c>
      <c r="AD381" s="61">
        <f>IF(E381="West", IF(C381="Decentral",('Connecting shares (%)'!$F$15/100*F381+'Connecting shares (%)'!$G$15/100*H381+'Connecting shares (%)'!$H$15/100*J381)/1000000,0),0)</f>
        <v>0</v>
      </c>
      <c r="AE381" s="63">
        <f>IF(E381="west", IF(C381="Decentral",D381*'Connecting shares (%)'!$M$16*(F381+H381+J381)/(F381+H381+J381+L381+N381+P381),0),0)</f>
        <v>0</v>
      </c>
      <c r="AF381" s="61">
        <f>IF(E381="West", IF(C381="Central",('Connecting shares (%)'!$F$13/100*L381+'Connecting shares (%)'!$G$13/100*N381+'Connecting shares (%)'!$H$13/100*P381)/1000000,0),0)</f>
        <v>0</v>
      </c>
      <c r="AG381" s="63">
        <f>IF(E381="west", IF(C381="Central",D381*'Connecting shares (%)'!$M$16*(L381+N381+P381)/(F381+H381+J381+L381+N381+P381),0),0)</f>
        <v>0</v>
      </c>
      <c r="AH381" s="1">
        <f>IF(E381="West", IF(C381="Decentral",('Connecting shares (%)'!$F$17/100*L381+'Connecting shares (%)'!$G$17/100*N381+'Connecting shares (%)'!$H$17/100*P381)/1000000,0),0)</f>
        <v>0</v>
      </c>
      <c r="AI381" s="63">
        <f>IF(E381="west", IF(C381="Decentral",D381*'Connecting shares (%)'!$M$16*(L381+N381+P381)/(F381+H381+J381+L381+N381+P381),0),0)</f>
        <v>0</v>
      </c>
      <c r="AK381" s="1">
        <f t="shared" si="40"/>
        <v>0</v>
      </c>
      <c r="AL381" s="1">
        <f t="shared" si="41"/>
        <v>0</v>
      </c>
      <c r="AM381" s="1">
        <f t="shared" si="42"/>
        <v>80.702449779999696</v>
      </c>
      <c r="AN381" s="1">
        <f t="shared" si="43"/>
        <v>164.79970331974741</v>
      </c>
      <c r="AO381" s="1">
        <f t="shared" si="44"/>
        <v>0</v>
      </c>
      <c r="AP381" s="1">
        <f t="shared" si="45"/>
        <v>0</v>
      </c>
      <c r="AQ381" s="1">
        <f t="shared" si="46"/>
        <v>0</v>
      </c>
      <c r="AR381" s="1">
        <f t="shared" si="47"/>
        <v>0</v>
      </c>
    </row>
    <row r="382" spans="1:44">
      <c r="A382" s="1">
        <v>381</v>
      </c>
      <c r="B382" s="1" t="s">
        <v>593</v>
      </c>
      <c r="C382" s="1" t="s">
        <v>21</v>
      </c>
      <c r="D382" s="1">
        <v>3.0145862513711199</v>
      </c>
      <c r="E382" s="1" t="s">
        <v>24</v>
      </c>
      <c r="F382" s="1">
        <v>9066873.1099999901</v>
      </c>
      <c r="G382" s="1">
        <v>567</v>
      </c>
      <c r="H382" s="1">
        <v>105228.53</v>
      </c>
      <c r="I382" s="1">
        <v>2</v>
      </c>
      <c r="J382" s="1">
        <v>0</v>
      </c>
      <c r="K382" s="1">
        <v>0</v>
      </c>
      <c r="L382" s="1">
        <v>55935.49</v>
      </c>
      <c r="M382" s="1">
        <v>8</v>
      </c>
      <c r="N382" s="1">
        <v>130500.59</v>
      </c>
      <c r="O382" s="1">
        <v>2</v>
      </c>
      <c r="P382" s="1">
        <v>0</v>
      </c>
      <c r="Q382" s="1">
        <v>0</v>
      </c>
      <c r="R382" s="1">
        <v>40059.264898111804</v>
      </c>
      <c r="S382" s="1">
        <v>3014586.2513711201</v>
      </c>
      <c r="T382" s="61">
        <f>IF(E382="East", IF(C382="Central",('Connecting shares (%)'!$F$3/100*F382+'Connecting shares (%)'!$G$3/100*H382+'Connecting shares (%)'!$H$3/100*J382)/1000000,0),0)</f>
        <v>0</v>
      </c>
      <c r="U382" s="61">
        <f>IF(E382="East", IF(C382="Central",D382*'Connecting shares (%)'!$M$16*(F382+H382+J382)/(F382+H382+J382+L382+N382+P382),0),0)</f>
        <v>0</v>
      </c>
      <c r="V382" s="61">
        <f>IF(E382="East", IF(C382="Decentral",('Connecting shares (%)'!$F$7/100*F382+'Connecting shares (%)'!$G$7/100*H382+'Connecting shares (%)'!$H$7/100*J382)/1000000,0),0)</f>
        <v>9.1721016399999886</v>
      </c>
      <c r="W382" s="63">
        <f>IF(E382="East", IF(C382="Decentral",D382*'Connecting shares (%)'!$M$16*(F382+H382+J382)/(F382+H382+J382+L382+N382+P382),0),0)</f>
        <v>59.090623615336568</v>
      </c>
      <c r="X382" s="61">
        <f>IF(E382="East", IF(C382="Central",('Connecting shares (%)'!$F$5/100*L382+'Connecting shares (%)'!$G$5/100*N382+'Connecting shares (%)'!$H$5/100*P382)/1000000,0),0)</f>
        <v>0</v>
      </c>
      <c r="Y382" s="63">
        <f>IF(E382="East", IF(C382="Central",D382*'Connecting shares (%)'!$M$16*(L382+N382+P382)/(F382+H382+J382+L382+N382+P382),0),0)</f>
        <v>0</v>
      </c>
      <c r="Z382" s="1">
        <f>IF(E382="East", IF(C382="Decentral",('Connecting shares (%)'!$F$9/100*L382+'Connecting shares (%)'!$G$9/100*N382+'Connecting shares (%)'!$H$9/100*P382)/1000000,0),0)</f>
        <v>0.18643607999999998</v>
      </c>
      <c r="AA382" s="63">
        <f>IF(E382="East", IF(C382="Decentral",D382*'Connecting shares (%)'!$M$16*(L382+N382+P382)/(F382+H382+J382+L382+N382+P382),0),0)</f>
        <v>1.2011014120858334</v>
      </c>
      <c r="AB382" s="61">
        <f>IF(E382="West", IF(C382="Central",('Connecting shares (%)'!$F$11/100*F382+'Connecting shares (%)'!$G$11/100*H382+'Connecting shares (%)'!$H$11/100*J382)/1000000,0),0)</f>
        <v>0</v>
      </c>
      <c r="AC382" s="64">
        <f>IF(E382="west", IF(C382="Central",D382*'Connecting shares (%)'!$M$16*(F382+H382+J382)/(F382+H382+J382+L382+N382+P382),0),0)</f>
        <v>0</v>
      </c>
      <c r="AD382" s="61">
        <f>IF(E382="West", IF(C382="Decentral",('Connecting shares (%)'!$F$15/100*F382+'Connecting shares (%)'!$G$15/100*H382+'Connecting shares (%)'!$H$15/100*J382)/1000000,0),0)</f>
        <v>0</v>
      </c>
      <c r="AE382" s="63">
        <f>IF(E382="west", IF(C382="Decentral",D382*'Connecting shares (%)'!$M$16*(F382+H382+J382)/(F382+H382+J382+L382+N382+P382),0),0)</f>
        <v>0</v>
      </c>
      <c r="AF382" s="61">
        <f>IF(E382="West", IF(C382="Central",('Connecting shares (%)'!$F$13/100*L382+'Connecting shares (%)'!$G$13/100*N382+'Connecting shares (%)'!$H$13/100*P382)/1000000,0),0)</f>
        <v>0</v>
      </c>
      <c r="AG382" s="63">
        <f>IF(E382="west", IF(C382="Central",D382*'Connecting shares (%)'!$M$16*(L382+N382+P382)/(F382+H382+J382+L382+N382+P382),0),0)</f>
        <v>0</v>
      </c>
      <c r="AH382" s="1">
        <f>IF(E382="West", IF(C382="Decentral",('Connecting shares (%)'!$F$17/100*L382+'Connecting shares (%)'!$G$17/100*N382+'Connecting shares (%)'!$H$17/100*P382)/1000000,0),0)</f>
        <v>0</v>
      </c>
      <c r="AI382" s="63">
        <f>IF(E382="west", IF(C382="Decentral",D382*'Connecting shares (%)'!$M$16*(L382+N382+P382)/(F382+H382+J382+L382+N382+P382),0),0)</f>
        <v>0</v>
      </c>
      <c r="AK382" s="1">
        <f t="shared" si="40"/>
        <v>0</v>
      </c>
      <c r="AL382" s="1">
        <f t="shared" si="41"/>
        <v>0</v>
      </c>
      <c r="AM382" s="1">
        <f t="shared" si="42"/>
        <v>9.3585377199999886</v>
      </c>
      <c r="AN382" s="1">
        <f t="shared" si="43"/>
        <v>60.291725027422402</v>
      </c>
      <c r="AO382" s="1">
        <f t="shared" si="44"/>
        <v>0</v>
      </c>
      <c r="AP382" s="1">
        <f t="shared" si="45"/>
        <v>0</v>
      </c>
      <c r="AQ382" s="1">
        <f t="shared" si="46"/>
        <v>0</v>
      </c>
      <c r="AR382" s="1">
        <f t="shared" si="47"/>
        <v>0</v>
      </c>
    </row>
    <row r="383" spans="1:44">
      <c r="A383" s="1">
        <v>382</v>
      </c>
      <c r="B383" s="1" t="s">
        <v>646</v>
      </c>
      <c r="C383" s="1" t="s">
        <v>21</v>
      </c>
      <c r="D383" s="1">
        <v>3.3377910780008202</v>
      </c>
      <c r="E383" s="1" t="s">
        <v>24</v>
      </c>
      <c r="F383" s="1">
        <v>27987003.449999899</v>
      </c>
      <c r="G383" s="1">
        <v>1362</v>
      </c>
      <c r="H383" s="1">
        <v>1300201.3499999901</v>
      </c>
      <c r="I383" s="1">
        <v>21</v>
      </c>
      <c r="J383" s="1">
        <v>0</v>
      </c>
      <c r="K383" s="1">
        <v>0</v>
      </c>
      <c r="L383" s="1">
        <v>2126807.2200000002</v>
      </c>
      <c r="M383" s="1">
        <v>191</v>
      </c>
      <c r="N383" s="1">
        <v>706288.14</v>
      </c>
      <c r="O383" s="1">
        <v>7</v>
      </c>
      <c r="P383" s="1">
        <v>0</v>
      </c>
      <c r="Q383" s="1">
        <v>0</v>
      </c>
      <c r="R383" s="1">
        <v>29714.831735175401</v>
      </c>
      <c r="S383" s="1">
        <v>3337791.0780008198</v>
      </c>
      <c r="T383" s="61">
        <f>IF(E383="East", IF(C383="Central",('Connecting shares (%)'!$F$3/100*F383+'Connecting shares (%)'!$G$3/100*H383+'Connecting shares (%)'!$H$3/100*J383)/1000000,0),0)</f>
        <v>0</v>
      </c>
      <c r="U383" s="61">
        <f>IF(E383="East", IF(C383="Central",D383*'Connecting shares (%)'!$M$16*(F383+H383+J383)/(F383+H383+J383+L383+N383+P383),0),0)</f>
        <v>0</v>
      </c>
      <c r="V383" s="61">
        <f>IF(E383="East", IF(C383="Decentral",('Connecting shares (%)'!$F$7/100*F383+'Connecting shares (%)'!$G$7/100*H383+'Connecting shares (%)'!$H$7/100*J383)/1000000,0),0)</f>
        <v>29.287204799999888</v>
      </c>
      <c r="W383" s="63">
        <f>IF(E383="East", IF(C383="Decentral",D383*'Connecting shares (%)'!$M$16*(F383+H383+J383)/(F383+H383+J383+L383+N383+P383),0),0)</f>
        <v>60.867781679548763</v>
      </c>
      <c r="X383" s="61">
        <f>IF(E383="East", IF(C383="Central",('Connecting shares (%)'!$F$5/100*L383+'Connecting shares (%)'!$G$5/100*N383+'Connecting shares (%)'!$H$5/100*P383)/1000000,0),0)</f>
        <v>0</v>
      </c>
      <c r="Y383" s="63">
        <f>IF(E383="East", IF(C383="Central",D383*'Connecting shares (%)'!$M$16*(L383+N383+P383)/(F383+H383+J383+L383+N383+P383),0),0)</f>
        <v>0</v>
      </c>
      <c r="Z383" s="1">
        <f>IF(E383="East", IF(C383="Decentral",('Connecting shares (%)'!$F$9/100*L383+'Connecting shares (%)'!$G$9/100*N383+'Connecting shares (%)'!$H$9/100*P383)/1000000,0),0)</f>
        <v>2.8330953600000002</v>
      </c>
      <c r="AA383" s="63">
        <f>IF(E383="East", IF(C383="Decentral",D383*'Connecting shares (%)'!$M$16*(L383+N383+P383)/(F383+H383+J383+L383+N383+P383),0),0)</f>
        <v>5.8880398804676393</v>
      </c>
      <c r="AB383" s="61">
        <f>IF(E383="West", IF(C383="Central",('Connecting shares (%)'!$F$11/100*F383+'Connecting shares (%)'!$G$11/100*H383+'Connecting shares (%)'!$H$11/100*J383)/1000000,0),0)</f>
        <v>0</v>
      </c>
      <c r="AC383" s="64">
        <f>IF(E383="west", IF(C383="Central",D383*'Connecting shares (%)'!$M$16*(F383+H383+J383)/(F383+H383+J383+L383+N383+P383),0),0)</f>
        <v>0</v>
      </c>
      <c r="AD383" s="61">
        <f>IF(E383="West", IF(C383="Decentral",('Connecting shares (%)'!$F$15/100*F383+'Connecting shares (%)'!$G$15/100*H383+'Connecting shares (%)'!$H$15/100*J383)/1000000,0),0)</f>
        <v>0</v>
      </c>
      <c r="AE383" s="63">
        <f>IF(E383="west", IF(C383="Decentral",D383*'Connecting shares (%)'!$M$16*(F383+H383+J383)/(F383+H383+J383+L383+N383+P383),0),0)</f>
        <v>0</v>
      </c>
      <c r="AF383" s="61">
        <f>IF(E383="West", IF(C383="Central",('Connecting shares (%)'!$F$13/100*L383+'Connecting shares (%)'!$G$13/100*N383+'Connecting shares (%)'!$H$13/100*P383)/1000000,0),0)</f>
        <v>0</v>
      </c>
      <c r="AG383" s="63">
        <f>IF(E383="west", IF(C383="Central",D383*'Connecting shares (%)'!$M$16*(L383+N383+P383)/(F383+H383+J383+L383+N383+P383),0),0)</f>
        <v>0</v>
      </c>
      <c r="AH383" s="1">
        <f>IF(E383="West", IF(C383="Decentral",('Connecting shares (%)'!$F$17/100*L383+'Connecting shares (%)'!$G$17/100*N383+'Connecting shares (%)'!$H$17/100*P383)/1000000,0),0)</f>
        <v>0</v>
      </c>
      <c r="AI383" s="63">
        <f>IF(E383="west", IF(C383="Decentral",D383*'Connecting shares (%)'!$M$16*(L383+N383+P383)/(F383+H383+J383+L383+N383+P383),0),0)</f>
        <v>0</v>
      </c>
      <c r="AK383" s="1">
        <f t="shared" si="40"/>
        <v>0</v>
      </c>
      <c r="AL383" s="1">
        <f t="shared" si="41"/>
        <v>0</v>
      </c>
      <c r="AM383" s="1">
        <f t="shared" si="42"/>
        <v>32.120300159999886</v>
      </c>
      <c r="AN383" s="1">
        <f t="shared" si="43"/>
        <v>66.7558215600164</v>
      </c>
      <c r="AO383" s="1">
        <f t="shared" si="44"/>
        <v>0</v>
      </c>
      <c r="AP383" s="1">
        <f t="shared" si="45"/>
        <v>0</v>
      </c>
      <c r="AQ383" s="1">
        <f t="shared" si="46"/>
        <v>0</v>
      </c>
      <c r="AR383" s="1">
        <f t="shared" si="47"/>
        <v>0</v>
      </c>
    </row>
    <row r="384" spans="1:44">
      <c r="A384" s="1">
        <v>383</v>
      </c>
      <c r="B384" s="1" t="s">
        <v>469</v>
      </c>
      <c r="C384" s="1" t="s">
        <v>21</v>
      </c>
      <c r="D384" s="1">
        <v>0.611909843937957</v>
      </c>
      <c r="E384" s="1" t="s">
        <v>23</v>
      </c>
      <c r="F384" s="1">
        <v>30809.38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20296.2099475014</v>
      </c>
      <c r="S384" s="1">
        <v>611909.84393795696</v>
      </c>
      <c r="T384" s="61">
        <f>IF(E384="East", IF(C384="Central",('Connecting shares (%)'!$F$3/100*F384+'Connecting shares (%)'!$G$3/100*H384+'Connecting shares (%)'!$H$3/100*J384)/1000000,0),0)</f>
        <v>0</v>
      </c>
      <c r="U384" s="61">
        <f>IF(E384="East", IF(C384="Central",D384*'Connecting shares (%)'!$M$16*(F384+H384+J384)/(F384+H384+J384+L384+N384+P384),0),0)</f>
        <v>0</v>
      </c>
      <c r="V384" s="61">
        <f>IF(E384="East", IF(C384="Decentral",('Connecting shares (%)'!$F$7/100*F384+'Connecting shares (%)'!$G$7/100*H384+'Connecting shares (%)'!$H$7/100*J384)/1000000,0),0)</f>
        <v>0</v>
      </c>
      <c r="W384" s="63">
        <f>IF(E384="East", IF(C384="Decentral",D384*'Connecting shares (%)'!$M$16*(F384+H384+J384)/(F384+H384+J384+L384+N384+P384),0),0)</f>
        <v>0</v>
      </c>
      <c r="X384" s="61">
        <f>IF(E384="East", IF(C384="Central",('Connecting shares (%)'!$F$5/100*L384+'Connecting shares (%)'!$G$5/100*N384+'Connecting shares (%)'!$H$5/100*P384)/1000000,0),0)</f>
        <v>0</v>
      </c>
      <c r="Y384" s="63">
        <f>IF(E384="East", IF(C384="Central",D384*'Connecting shares (%)'!$M$16*(L384+N384+P384)/(F384+H384+J384+L384+N384+P384),0),0)</f>
        <v>0</v>
      </c>
      <c r="Z384" s="1">
        <f>IF(E384="East", IF(C384="Decentral",('Connecting shares (%)'!$F$9/100*L384+'Connecting shares (%)'!$G$9/100*N384+'Connecting shares (%)'!$H$9/100*P384)/1000000,0),0)</f>
        <v>0</v>
      </c>
      <c r="AA384" s="63">
        <f>IF(E384="East", IF(C384="Decentral",D384*'Connecting shares (%)'!$M$16*(L384+N384+P384)/(F384+H384+J384+L384+N384+P384),0),0)</f>
        <v>0</v>
      </c>
      <c r="AB384" s="61">
        <f>IF(E384="West", IF(C384="Central",('Connecting shares (%)'!$F$11/100*F384+'Connecting shares (%)'!$G$11/100*H384+'Connecting shares (%)'!$H$11/100*J384)/1000000,0),0)</f>
        <v>0</v>
      </c>
      <c r="AC384" s="64">
        <f>IF(E384="west", IF(C384="Central",D384*'Connecting shares (%)'!$M$16*(F384+H384+J384)/(F384+H384+J384+L384+N384+P384),0),0)</f>
        <v>0</v>
      </c>
      <c r="AD384" s="61">
        <f>IF(E384="West", IF(C384="Decentral",('Connecting shares (%)'!$F$15/100*F384+'Connecting shares (%)'!$G$15/100*H384+'Connecting shares (%)'!$H$15/100*J384)/1000000,0),0)</f>
        <v>3.0809380000000001E-2</v>
      </c>
      <c r="AE384" s="63">
        <f>IF(E384="west", IF(C384="Decentral",D384*'Connecting shares (%)'!$M$16*(F384+H384+J384)/(F384+H384+J384+L384+N384+P384),0),0)</f>
        <v>12.23819687875914</v>
      </c>
      <c r="AF384" s="61">
        <f>IF(E384="West", IF(C384="Central",('Connecting shares (%)'!$F$13/100*L384+'Connecting shares (%)'!$G$13/100*N384+'Connecting shares (%)'!$H$13/100*P384)/1000000,0),0)</f>
        <v>0</v>
      </c>
      <c r="AG384" s="63">
        <f>IF(E384="west", IF(C384="Central",D384*'Connecting shares (%)'!$M$16*(L384+N384+P384)/(F384+H384+J384+L384+N384+P384),0),0)</f>
        <v>0</v>
      </c>
      <c r="AH384" s="1">
        <f>IF(E384="West", IF(C384="Decentral",('Connecting shares (%)'!$F$17/100*L384+'Connecting shares (%)'!$G$17/100*N384+'Connecting shares (%)'!$H$17/100*P384)/1000000,0),0)</f>
        <v>0</v>
      </c>
      <c r="AI384" s="63">
        <f>IF(E384="west", IF(C384="Decentral",D384*'Connecting shares (%)'!$M$16*(L384+N384+P384)/(F384+H384+J384+L384+N384+P384),0),0)</f>
        <v>0</v>
      </c>
      <c r="AK384" s="1">
        <f t="shared" si="40"/>
        <v>0</v>
      </c>
      <c r="AL384" s="1">
        <f t="shared" si="41"/>
        <v>0</v>
      </c>
      <c r="AM384" s="1">
        <f t="shared" si="42"/>
        <v>0</v>
      </c>
      <c r="AN384" s="1">
        <f t="shared" si="43"/>
        <v>0</v>
      </c>
      <c r="AO384" s="1">
        <f t="shared" si="44"/>
        <v>0</v>
      </c>
      <c r="AP384" s="1">
        <f t="shared" si="45"/>
        <v>0</v>
      </c>
      <c r="AQ384" s="1">
        <f t="shared" si="46"/>
        <v>3.0809380000000001E-2</v>
      </c>
      <c r="AR384" s="1">
        <f t="shared" si="47"/>
        <v>12.23819687875914</v>
      </c>
    </row>
    <row r="385" spans="1:44">
      <c r="A385" s="1">
        <v>384</v>
      </c>
      <c r="B385" s="1" t="s">
        <v>672</v>
      </c>
      <c r="C385" s="1" t="s">
        <v>22</v>
      </c>
      <c r="D385" s="1">
        <v>16.5136346323707</v>
      </c>
      <c r="E385" s="1" t="s">
        <v>24</v>
      </c>
      <c r="F385" s="1">
        <v>89517166.040000007</v>
      </c>
      <c r="G385" s="1">
        <v>5709</v>
      </c>
      <c r="H385" s="1">
        <v>128527.78</v>
      </c>
      <c r="I385" s="1">
        <v>2</v>
      </c>
      <c r="J385" s="1">
        <v>0</v>
      </c>
      <c r="K385" s="1">
        <v>0</v>
      </c>
      <c r="L385" s="1">
        <v>30080562.750000101</v>
      </c>
      <c r="M385" s="1">
        <v>3530</v>
      </c>
      <c r="N385" s="1">
        <v>28407309.439999901</v>
      </c>
      <c r="O385" s="1">
        <v>251</v>
      </c>
      <c r="P385" s="1">
        <v>25403987.6599999</v>
      </c>
      <c r="Q385" s="1">
        <v>42</v>
      </c>
      <c r="R385" s="1">
        <v>62408.207423186403</v>
      </c>
      <c r="S385" s="1">
        <v>16513634.632370699</v>
      </c>
      <c r="T385" s="61">
        <f>IF(E385="East", IF(C385="Central",('Connecting shares (%)'!$F$3/100*F385+'Connecting shares (%)'!$G$3/100*H385+'Connecting shares (%)'!$H$3/100*J385)/1000000,0),0)</f>
        <v>89.645693820000005</v>
      </c>
      <c r="U385" s="61">
        <f>IF(E385="East", IF(C385="Central",D385*'Connecting shares (%)'!$M$16*(F385+H385+J385)/(F385+H385+J385+L385+N385+P385),0),0)</f>
        <v>170.61162875719046</v>
      </c>
      <c r="V385" s="61">
        <f>IF(E385="East", IF(C385="Decentral",('Connecting shares (%)'!$F$7/100*F385+'Connecting shares (%)'!$G$7/100*H385+'Connecting shares (%)'!$H$7/100*J385)/1000000,0),0)</f>
        <v>0</v>
      </c>
      <c r="W385" s="63">
        <f>IF(E385="East", IF(C385="Decentral",D385*'Connecting shares (%)'!$M$16*(F385+H385+J385)/(F385+H385+J385+L385+N385+P385),0),0)</f>
        <v>0</v>
      </c>
      <c r="X385" s="61">
        <f>IF(E385="East", IF(C385="Central",('Connecting shares (%)'!$F$5/100*L385+'Connecting shares (%)'!$G$5/100*N385+'Connecting shares (%)'!$H$5/100*P385)/1000000,0),0)</f>
        <v>83.891859849999904</v>
      </c>
      <c r="Y385" s="63">
        <f>IF(E385="East", IF(C385="Central",D385*'Connecting shares (%)'!$M$16*(L385+N385+P385)/(F385+H385+J385+L385+N385+P385),0),0)</f>
        <v>159.66106389022349</v>
      </c>
      <c r="Z385" s="1">
        <f>IF(E385="East", IF(C385="Decentral",('Connecting shares (%)'!$F$9/100*L385+'Connecting shares (%)'!$G$9/100*N385+'Connecting shares (%)'!$H$9/100*P385)/1000000,0),0)</f>
        <v>0</v>
      </c>
      <c r="AA385" s="63">
        <f>IF(E385="East", IF(C385="Decentral",D385*'Connecting shares (%)'!$M$16*(L385+N385+P385)/(F385+H385+J385+L385+N385+P385),0),0)</f>
        <v>0</v>
      </c>
      <c r="AB385" s="61">
        <f>IF(E385="West", IF(C385="Central",('Connecting shares (%)'!$F$11/100*F385+'Connecting shares (%)'!$G$11/100*H385+'Connecting shares (%)'!$H$11/100*J385)/1000000,0),0)</f>
        <v>0</v>
      </c>
      <c r="AC385" s="64">
        <f>IF(E385="west", IF(C385="Central",D385*'Connecting shares (%)'!$M$16*(F385+H385+J385)/(F385+H385+J385+L385+N385+P385),0),0)</f>
        <v>0</v>
      </c>
      <c r="AD385" s="61">
        <f>IF(E385="West", IF(C385="Decentral",('Connecting shares (%)'!$F$15/100*F385+'Connecting shares (%)'!$G$15/100*H385+'Connecting shares (%)'!$H$15/100*J385)/1000000,0),0)</f>
        <v>0</v>
      </c>
      <c r="AE385" s="63">
        <f>IF(E385="west", IF(C385="Decentral",D385*'Connecting shares (%)'!$M$16*(F385+H385+J385)/(F385+H385+J385+L385+N385+P385),0),0)</f>
        <v>0</v>
      </c>
      <c r="AF385" s="61">
        <f>IF(E385="West", IF(C385="Central",('Connecting shares (%)'!$F$13/100*L385+'Connecting shares (%)'!$G$13/100*N385+'Connecting shares (%)'!$H$13/100*P385)/1000000,0),0)</f>
        <v>0</v>
      </c>
      <c r="AG385" s="63">
        <f>IF(E385="west", IF(C385="Central",D385*'Connecting shares (%)'!$M$16*(L385+N385+P385)/(F385+H385+J385+L385+N385+P385),0),0)</f>
        <v>0</v>
      </c>
      <c r="AH385" s="1">
        <f>IF(E385="West", IF(C385="Decentral",('Connecting shares (%)'!$F$17/100*L385+'Connecting shares (%)'!$G$17/100*N385+'Connecting shares (%)'!$H$17/100*P385)/1000000,0),0)</f>
        <v>0</v>
      </c>
      <c r="AI385" s="63">
        <f>IF(E385="west", IF(C385="Decentral",D385*'Connecting shares (%)'!$M$16*(L385+N385+P385)/(F385+H385+J385+L385+N385+P385),0),0)</f>
        <v>0</v>
      </c>
      <c r="AK385" s="1">
        <f t="shared" si="40"/>
        <v>173.53755366999991</v>
      </c>
      <c r="AL385" s="1">
        <f t="shared" si="41"/>
        <v>330.27269264741392</v>
      </c>
      <c r="AM385" s="1">
        <f t="shared" si="42"/>
        <v>0</v>
      </c>
      <c r="AN385" s="1">
        <f t="shared" si="43"/>
        <v>0</v>
      </c>
      <c r="AO385" s="1">
        <f t="shared" si="44"/>
        <v>0</v>
      </c>
      <c r="AP385" s="1">
        <f t="shared" si="45"/>
        <v>0</v>
      </c>
      <c r="AQ385" s="1">
        <f t="shared" si="46"/>
        <v>0</v>
      </c>
      <c r="AR385" s="1">
        <f t="shared" si="47"/>
        <v>0</v>
      </c>
    </row>
    <row r="386" spans="1:44">
      <c r="A386" s="1">
        <v>385</v>
      </c>
      <c r="B386" s="1" t="s">
        <v>570</v>
      </c>
      <c r="C386" s="1" t="s">
        <v>21</v>
      </c>
      <c r="D386" s="1">
        <v>1.7252042021626901</v>
      </c>
      <c r="E386" s="1" t="s">
        <v>23</v>
      </c>
      <c r="F386" s="1">
        <v>1971623.47999999</v>
      </c>
      <c r="G386" s="1">
        <v>129</v>
      </c>
      <c r="H386" s="1">
        <v>0</v>
      </c>
      <c r="I386" s="1">
        <v>0</v>
      </c>
      <c r="J386" s="1">
        <v>0</v>
      </c>
      <c r="K386" s="1">
        <v>0</v>
      </c>
      <c r="L386" s="1">
        <v>161410.45000000001</v>
      </c>
      <c r="M386" s="1">
        <v>7</v>
      </c>
      <c r="N386" s="1">
        <v>0</v>
      </c>
      <c r="O386" s="1">
        <v>0</v>
      </c>
      <c r="P386" s="1">
        <v>0</v>
      </c>
      <c r="Q386" s="1">
        <v>0</v>
      </c>
      <c r="R386" s="1">
        <v>27865.359794288699</v>
      </c>
      <c r="S386" s="1">
        <v>1725204.20216269</v>
      </c>
      <c r="T386" s="61">
        <f>IF(E386="East", IF(C386="Central",('Connecting shares (%)'!$F$3/100*F386+'Connecting shares (%)'!$G$3/100*H386+'Connecting shares (%)'!$H$3/100*J386)/1000000,0),0)</f>
        <v>0</v>
      </c>
      <c r="U386" s="61">
        <f>IF(E386="East", IF(C386="Central",D386*'Connecting shares (%)'!$M$16*(F386+H386+J386)/(F386+H386+J386+L386+N386+P386),0),0)</f>
        <v>0</v>
      </c>
      <c r="V386" s="61">
        <f>IF(E386="East", IF(C386="Decentral",('Connecting shares (%)'!$F$7/100*F386+'Connecting shares (%)'!$G$7/100*H386+'Connecting shares (%)'!$H$7/100*J386)/1000000,0),0)</f>
        <v>0</v>
      </c>
      <c r="W386" s="63">
        <f>IF(E386="East", IF(C386="Decentral",D386*'Connecting shares (%)'!$M$16*(F386+H386+J386)/(F386+H386+J386+L386+N386+P386),0),0)</f>
        <v>0</v>
      </c>
      <c r="X386" s="61">
        <f>IF(E386="East", IF(C386="Central",('Connecting shares (%)'!$F$5/100*L386+'Connecting shares (%)'!$G$5/100*N386+'Connecting shares (%)'!$H$5/100*P386)/1000000,0),0)</f>
        <v>0</v>
      </c>
      <c r="Y386" s="63">
        <f>IF(E386="East", IF(C386="Central",D386*'Connecting shares (%)'!$M$16*(L386+N386+P386)/(F386+H386+J386+L386+N386+P386),0),0)</f>
        <v>0</v>
      </c>
      <c r="Z386" s="1">
        <f>IF(E386="East", IF(C386="Decentral",('Connecting shares (%)'!$F$9/100*L386+'Connecting shares (%)'!$G$9/100*N386+'Connecting shares (%)'!$H$9/100*P386)/1000000,0),0)</f>
        <v>0</v>
      </c>
      <c r="AA386" s="63">
        <f>IF(E386="East", IF(C386="Decentral",D386*'Connecting shares (%)'!$M$16*(L386+N386+P386)/(F386+H386+J386+L386+N386+P386),0),0)</f>
        <v>0</v>
      </c>
      <c r="AB386" s="61">
        <f>IF(E386="West", IF(C386="Central",('Connecting shares (%)'!$F$11/100*F386+'Connecting shares (%)'!$G$11/100*H386+'Connecting shares (%)'!$H$11/100*J386)/1000000,0),0)</f>
        <v>0</v>
      </c>
      <c r="AC386" s="64">
        <f>IF(E386="west", IF(C386="Central",D386*'Connecting shares (%)'!$M$16*(F386+H386+J386)/(F386+H386+J386+L386+N386+P386),0),0)</f>
        <v>0</v>
      </c>
      <c r="AD386" s="61">
        <f>IF(E386="West", IF(C386="Decentral",('Connecting shares (%)'!$F$15/100*F386+'Connecting shares (%)'!$G$15/100*H386+'Connecting shares (%)'!$H$15/100*J386)/1000000,0),0)</f>
        <v>1.9716234799999899</v>
      </c>
      <c r="AE386" s="63">
        <f>IF(E386="west", IF(C386="Decentral",D386*'Connecting shares (%)'!$M$16*(F386+H386+J386)/(F386+H386+J386+L386+N386+P386),0),0)</f>
        <v>31.893098979242449</v>
      </c>
      <c r="AF386" s="61">
        <f>IF(E386="West", IF(C386="Central",('Connecting shares (%)'!$F$13/100*L386+'Connecting shares (%)'!$G$13/100*N386+'Connecting shares (%)'!$H$13/100*P386)/1000000,0),0)</f>
        <v>0</v>
      </c>
      <c r="AG386" s="63">
        <f>IF(E386="west", IF(C386="Central",D386*'Connecting shares (%)'!$M$16*(L386+N386+P386)/(F386+H386+J386+L386+N386+P386),0),0)</f>
        <v>0</v>
      </c>
      <c r="AH386" s="1">
        <f>IF(E386="West", IF(C386="Decentral",('Connecting shares (%)'!$F$17/100*L386+'Connecting shares (%)'!$G$17/100*N386+'Connecting shares (%)'!$H$17/100*P386)/1000000,0),0)</f>
        <v>0.16141045000000001</v>
      </c>
      <c r="AI386" s="63">
        <f>IF(E386="west", IF(C386="Decentral",D386*'Connecting shares (%)'!$M$16*(L386+N386+P386)/(F386+H386+J386+L386+N386+P386),0),0)</f>
        <v>2.6109850640113557</v>
      </c>
      <c r="AK386" s="1">
        <f t="shared" ref="AK386:AK449" si="48">T386+X386</f>
        <v>0</v>
      </c>
      <c r="AL386" s="1">
        <f t="shared" ref="AL386:AL449" si="49">U386+Y386</f>
        <v>0</v>
      </c>
      <c r="AM386" s="1">
        <f t="shared" ref="AM386:AM449" si="50">V386+Z386</f>
        <v>0</v>
      </c>
      <c r="AN386" s="1">
        <f t="shared" ref="AN386:AN449" si="51">W386+AA386</f>
        <v>0</v>
      </c>
      <c r="AO386" s="1">
        <f t="shared" ref="AO386:AO449" si="52">AF386+AB386</f>
        <v>0</v>
      </c>
      <c r="AP386" s="1">
        <f t="shared" ref="AP386:AP449" si="53">AG386+AC386</f>
        <v>0</v>
      </c>
      <c r="AQ386" s="1">
        <f t="shared" ref="AQ386:AQ449" si="54">AH386+AD386</f>
        <v>2.1330339299999901</v>
      </c>
      <c r="AR386" s="1">
        <f t="shared" ref="AR386:AR449" si="55">AI386+AE386</f>
        <v>34.504084043253805</v>
      </c>
    </row>
    <row r="387" spans="1:44">
      <c r="A387" s="1">
        <v>386</v>
      </c>
      <c r="B387" s="1" t="s">
        <v>777</v>
      </c>
      <c r="C387" s="1" t="s">
        <v>22</v>
      </c>
      <c r="D387" s="1">
        <v>2.9573229669390799</v>
      </c>
      <c r="E387" s="1" t="s">
        <v>23</v>
      </c>
      <c r="F387" s="1">
        <v>15493229.089999801</v>
      </c>
      <c r="G387" s="1">
        <v>1112</v>
      </c>
      <c r="H387" s="1">
        <v>0</v>
      </c>
      <c r="I387" s="1">
        <v>0</v>
      </c>
      <c r="J387" s="1">
        <v>0</v>
      </c>
      <c r="K387" s="1">
        <v>0</v>
      </c>
      <c r="L387" s="1">
        <v>1478502.85</v>
      </c>
      <c r="M387" s="1">
        <v>324</v>
      </c>
      <c r="N387" s="1">
        <v>53109.33</v>
      </c>
      <c r="O387" s="1">
        <v>1</v>
      </c>
      <c r="P387" s="1">
        <v>0</v>
      </c>
      <c r="Q387" s="1">
        <v>0</v>
      </c>
      <c r="R387" s="1">
        <v>27431.975973556</v>
      </c>
      <c r="S387" s="1">
        <v>2957322.96693908</v>
      </c>
      <c r="T387" s="61">
        <f>IF(E387="East", IF(C387="Central",('Connecting shares (%)'!$F$3/100*F387+'Connecting shares (%)'!$G$3/100*H387+'Connecting shares (%)'!$H$3/100*J387)/1000000,0),0)</f>
        <v>0</v>
      </c>
      <c r="U387" s="61">
        <f>IF(E387="East", IF(C387="Central",D387*'Connecting shares (%)'!$M$16*(F387+H387+J387)/(F387+H387+J387+L387+N387+P387),0),0)</f>
        <v>0</v>
      </c>
      <c r="V387" s="61">
        <f>IF(E387="East", IF(C387="Decentral",('Connecting shares (%)'!$F$7/100*F387+'Connecting shares (%)'!$G$7/100*H387+'Connecting shares (%)'!$H$7/100*J387)/1000000,0),0)</f>
        <v>0</v>
      </c>
      <c r="W387" s="63">
        <f>IF(E387="East", IF(C387="Decentral",D387*'Connecting shares (%)'!$M$16*(F387+H387+J387)/(F387+H387+J387+L387+N387+P387),0),0)</f>
        <v>0</v>
      </c>
      <c r="X387" s="61">
        <f>IF(E387="East", IF(C387="Central",('Connecting shares (%)'!$F$5/100*L387+'Connecting shares (%)'!$G$5/100*N387+'Connecting shares (%)'!$H$5/100*P387)/1000000,0),0)</f>
        <v>0</v>
      </c>
      <c r="Y387" s="63">
        <f>IF(E387="East", IF(C387="Central",D387*'Connecting shares (%)'!$M$16*(L387+N387+P387)/(F387+H387+J387+L387+N387+P387),0),0)</f>
        <v>0</v>
      </c>
      <c r="Z387" s="1">
        <f>IF(E387="East", IF(C387="Decentral",('Connecting shares (%)'!$F$9/100*L387+'Connecting shares (%)'!$G$9/100*N387+'Connecting shares (%)'!$H$9/100*P387)/1000000,0),0)</f>
        <v>0</v>
      </c>
      <c r="AA387" s="63">
        <f>IF(E387="East", IF(C387="Decentral",D387*'Connecting shares (%)'!$M$16*(L387+N387+P387)/(F387+H387+J387+L387+N387+P387),0),0)</f>
        <v>0</v>
      </c>
      <c r="AB387" s="61">
        <f>IF(E387="West", IF(C387="Central",('Connecting shares (%)'!$F$11/100*F387+'Connecting shares (%)'!$G$11/100*H387+'Connecting shares (%)'!$H$11/100*J387)/1000000,0),0)</f>
        <v>15.493229089999801</v>
      </c>
      <c r="AC387" s="64">
        <f>IF(E387="west", IF(C387="Central",D387*'Connecting shares (%)'!$M$16*(F387+H387+J387)/(F387+H387+J387+L387+N387+P387),0),0)</f>
        <v>53.825444235587419</v>
      </c>
      <c r="AD387" s="61">
        <f>IF(E387="West", IF(C387="Decentral",('Connecting shares (%)'!$F$15/100*F387+'Connecting shares (%)'!$G$15/100*H387+'Connecting shares (%)'!$H$15/100*J387)/1000000,0),0)</f>
        <v>0</v>
      </c>
      <c r="AE387" s="63">
        <f>IF(E387="west", IF(C387="Decentral",D387*'Connecting shares (%)'!$M$16*(F387+H387+J387)/(F387+H387+J387+L387+N387+P387),0),0)</f>
        <v>0</v>
      </c>
      <c r="AF387" s="61">
        <f>IF(E387="West", IF(C387="Central",('Connecting shares (%)'!$F$13/100*L387+'Connecting shares (%)'!$G$13/100*N387+'Connecting shares (%)'!$H$13/100*P387)/1000000,0),0)</f>
        <v>1.5316121800000002</v>
      </c>
      <c r="AG387" s="63">
        <f>IF(E387="west", IF(C387="Central",D387*'Connecting shares (%)'!$M$16*(L387+N387+P387)/(F387+H387+J387+L387+N387+P387),0),0)</f>
        <v>5.3210151031941875</v>
      </c>
      <c r="AH387" s="1">
        <f>IF(E387="West", IF(C387="Decentral",('Connecting shares (%)'!$F$17/100*L387+'Connecting shares (%)'!$G$17/100*N387+'Connecting shares (%)'!$H$17/100*P387)/1000000,0),0)</f>
        <v>0</v>
      </c>
      <c r="AI387" s="63">
        <f>IF(E387="west", IF(C387="Decentral",D387*'Connecting shares (%)'!$M$16*(L387+N387+P387)/(F387+H387+J387+L387+N387+P387),0),0)</f>
        <v>0</v>
      </c>
      <c r="AK387" s="1">
        <f t="shared" si="48"/>
        <v>0</v>
      </c>
      <c r="AL387" s="1">
        <f t="shared" si="49"/>
        <v>0</v>
      </c>
      <c r="AM387" s="1">
        <f t="shared" si="50"/>
        <v>0</v>
      </c>
      <c r="AN387" s="1">
        <f t="shared" si="51"/>
        <v>0</v>
      </c>
      <c r="AO387" s="1">
        <f t="shared" si="52"/>
        <v>17.024841269999801</v>
      </c>
      <c r="AP387" s="1">
        <f t="shared" si="53"/>
        <v>59.146459338781604</v>
      </c>
      <c r="AQ387" s="1">
        <f t="shared" si="54"/>
        <v>0</v>
      </c>
      <c r="AR387" s="1">
        <f t="shared" si="55"/>
        <v>0</v>
      </c>
    </row>
    <row r="388" spans="1:44">
      <c r="A388" s="1">
        <v>387</v>
      </c>
      <c r="B388" s="1" t="s">
        <v>648</v>
      </c>
      <c r="C388" s="1" t="s">
        <v>21</v>
      </c>
      <c r="D388" s="1">
        <v>2.2378445465441699</v>
      </c>
      <c r="E388" s="1" t="s">
        <v>24</v>
      </c>
      <c r="F388" s="1">
        <v>16019674.609999901</v>
      </c>
      <c r="G388" s="1">
        <v>1075</v>
      </c>
      <c r="H388" s="1">
        <v>100043.75</v>
      </c>
      <c r="I388" s="1">
        <v>2</v>
      </c>
      <c r="J388" s="1">
        <v>0</v>
      </c>
      <c r="K388" s="1">
        <v>0</v>
      </c>
      <c r="L388" s="1">
        <v>3673805.65</v>
      </c>
      <c r="M388" s="1">
        <v>380</v>
      </c>
      <c r="N388" s="1">
        <v>1353645.0699999901</v>
      </c>
      <c r="O388" s="1">
        <v>10</v>
      </c>
      <c r="P388" s="1">
        <v>739673.69999999902</v>
      </c>
      <c r="Q388" s="1">
        <v>1</v>
      </c>
      <c r="R388" s="1">
        <v>22537.998859505798</v>
      </c>
      <c r="S388" s="1">
        <v>2237844.54654417</v>
      </c>
      <c r="T388" s="61">
        <f>IF(E388="East", IF(C388="Central",('Connecting shares (%)'!$F$3/100*F388+'Connecting shares (%)'!$G$3/100*H388+'Connecting shares (%)'!$H$3/100*J388)/1000000,0),0)</f>
        <v>0</v>
      </c>
      <c r="U388" s="61">
        <f>IF(E388="East", IF(C388="Central",D388*'Connecting shares (%)'!$M$16*(F388+H388+J388)/(F388+H388+J388+L388+N388+P388),0),0)</f>
        <v>0</v>
      </c>
      <c r="V388" s="61">
        <f>IF(E388="East", IF(C388="Decentral",('Connecting shares (%)'!$F$7/100*F388+'Connecting shares (%)'!$G$7/100*H388+'Connecting shares (%)'!$H$7/100*J388)/1000000,0),0)</f>
        <v>16.119718359999901</v>
      </c>
      <c r="W388" s="63">
        <f>IF(E388="East", IF(C388="Decentral",D388*'Connecting shares (%)'!$M$16*(F388+H388+J388)/(F388+H388+J388+L388+N388+P388),0),0)</f>
        <v>32.963570110456921</v>
      </c>
      <c r="X388" s="61">
        <f>IF(E388="East", IF(C388="Central",('Connecting shares (%)'!$F$5/100*L388+'Connecting shares (%)'!$G$5/100*N388+'Connecting shares (%)'!$H$5/100*P388)/1000000,0),0)</f>
        <v>0</v>
      </c>
      <c r="Y388" s="63">
        <f>IF(E388="East", IF(C388="Central",D388*'Connecting shares (%)'!$M$16*(L388+N388+P388)/(F388+H388+J388+L388+N388+P388),0),0)</f>
        <v>0</v>
      </c>
      <c r="Z388" s="1">
        <f>IF(E388="East", IF(C388="Decentral",('Connecting shares (%)'!$F$9/100*L388+'Connecting shares (%)'!$G$9/100*N388+'Connecting shares (%)'!$H$9/100*P388)/1000000,0),0)</f>
        <v>5.7671244199999885</v>
      </c>
      <c r="AA388" s="63">
        <f>IF(E388="East", IF(C388="Decentral",D388*'Connecting shares (%)'!$M$16*(L388+N388+P388)/(F388+H388+J388+L388+N388+P388),0),0)</f>
        <v>11.793320820426482</v>
      </c>
      <c r="AB388" s="61">
        <f>IF(E388="West", IF(C388="Central",('Connecting shares (%)'!$F$11/100*F388+'Connecting shares (%)'!$G$11/100*H388+'Connecting shares (%)'!$H$11/100*J388)/1000000,0),0)</f>
        <v>0</v>
      </c>
      <c r="AC388" s="64">
        <f>IF(E388="west", IF(C388="Central",D388*'Connecting shares (%)'!$M$16*(F388+H388+J388)/(F388+H388+J388+L388+N388+P388),0),0)</f>
        <v>0</v>
      </c>
      <c r="AD388" s="61">
        <f>IF(E388="West", IF(C388="Decentral",('Connecting shares (%)'!$F$15/100*F388+'Connecting shares (%)'!$G$15/100*H388+'Connecting shares (%)'!$H$15/100*J388)/1000000,0),0)</f>
        <v>0</v>
      </c>
      <c r="AE388" s="63">
        <f>IF(E388="west", IF(C388="Decentral",D388*'Connecting shares (%)'!$M$16*(F388+H388+J388)/(F388+H388+J388+L388+N388+P388),0),0)</f>
        <v>0</v>
      </c>
      <c r="AF388" s="61">
        <f>IF(E388="West", IF(C388="Central",('Connecting shares (%)'!$F$13/100*L388+'Connecting shares (%)'!$G$13/100*N388+'Connecting shares (%)'!$H$13/100*P388)/1000000,0),0)</f>
        <v>0</v>
      </c>
      <c r="AG388" s="63">
        <f>IF(E388="west", IF(C388="Central",D388*'Connecting shares (%)'!$M$16*(L388+N388+P388)/(F388+H388+J388+L388+N388+P388),0),0)</f>
        <v>0</v>
      </c>
      <c r="AH388" s="1">
        <f>IF(E388="West", IF(C388="Decentral",('Connecting shares (%)'!$F$17/100*L388+'Connecting shares (%)'!$G$17/100*N388+'Connecting shares (%)'!$H$17/100*P388)/1000000,0),0)</f>
        <v>0</v>
      </c>
      <c r="AI388" s="63">
        <f>IF(E388="west", IF(C388="Decentral",D388*'Connecting shares (%)'!$M$16*(L388+N388+P388)/(F388+H388+J388+L388+N388+P388),0),0)</f>
        <v>0</v>
      </c>
      <c r="AK388" s="1">
        <f t="shared" si="48"/>
        <v>0</v>
      </c>
      <c r="AL388" s="1">
        <f t="shared" si="49"/>
        <v>0</v>
      </c>
      <c r="AM388" s="1">
        <f t="shared" si="50"/>
        <v>21.886842779999888</v>
      </c>
      <c r="AN388" s="1">
        <f t="shared" si="51"/>
        <v>44.756890930883401</v>
      </c>
      <c r="AO388" s="1">
        <f t="shared" si="52"/>
        <v>0</v>
      </c>
      <c r="AP388" s="1">
        <f t="shared" si="53"/>
        <v>0</v>
      </c>
      <c r="AQ388" s="1">
        <f t="shared" si="54"/>
        <v>0</v>
      </c>
      <c r="AR388" s="1">
        <f t="shared" si="55"/>
        <v>0</v>
      </c>
    </row>
    <row r="389" spans="1:44">
      <c r="A389" s="1">
        <v>388</v>
      </c>
      <c r="B389" s="1" t="s">
        <v>47</v>
      </c>
      <c r="C389" s="1" t="s">
        <v>21</v>
      </c>
      <c r="D389" s="1">
        <v>9.9591310906505406</v>
      </c>
      <c r="E389" s="1" t="s">
        <v>24</v>
      </c>
      <c r="F389" s="1">
        <v>71108045.750000298</v>
      </c>
      <c r="G389" s="1">
        <v>4786</v>
      </c>
      <c r="H389" s="1">
        <v>0</v>
      </c>
      <c r="I389" s="1">
        <v>0</v>
      </c>
      <c r="J389" s="1">
        <v>0</v>
      </c>
      <c r="K389" s="1">
        <v>0</v>
      </c>
      <c r="L389" s="1">
        <v>15153042.15</v>
      </c>
      <c r="M389" s="1">
        <v>1916</v>
      </c>
      <c r="N389" s="1">
        <v>753334.07</v>
      </c>
      <c r="O389" s="1">
        <v>12</v>
      </c>
      <c r="P389" s="1">
        <v>828934.16</v>
      </c>
      <c r="Q389" s="1">
        <v>2</v>
      </c>
      <c r="R389" s="1">
        <v>45361.547306719098</v>
      </c>
      <c r="S389" s="1">
        <v>9959131.0906505398</v>
      </c>
      <c r="T389" s="61">
        <f>IF(E389="East", IF(C389="Central",('Connecting shares (%)'!$F$3/100*F389+'Connecting shares (%)'!$G$3/100*H389+'Connecting shares (%)'!$H$3/100*J389)/1000000,0),0)</f>
        <v>0</v>
      </c>
      <c r="U389" s="61">
        <f>IF(E389="East", IF(C389="Central",D389*'Connecting shares (%)'!$M$16*(F389+H389+J389)/(F389+H389+J389+L389+N389+P389),0),0)</f>
        <v>0</v>
      </c>
      <c r="V389" s="61">
        <f>IF(E389="East", IF(C389="Decentral",('Connecting shares (%)'!$F$7/100*F389+'Connecting shares (%)'!$G$7/100*H389+'Connecting shares (%)'!$H$7/100*J389)/1000000,0),0)</f>
        <v>71.108045750000301</v>
      </c>
      <c r="W389" s="63">
        <f>IF(E389="East", IF(C389="Decentral",D389*'Connecting shares (%)'!$M$16*(F389+H389+J389)/(F389+H389+J389+L389+N389+P389),0),0)</f>
        <v>161.23572240937483</v>
      </c>
      <c r="X389" s="61">
        <f>IF(E389="East", IF(C389="Central",('Connecting shares (%)'!$F$5/100*L389+'Connecting shares (%)'!$G$5/100*N389+'Connecting shares (%)'!$H$5/100*P389)/1000000,0),0)</f>
        <v>0</v>
      </c>
      <c r="Y389" s="63">
        <f>IF(E389="East", IF(C389="Central",D389*'Connecting shares (%)'!$M$16*(L389+N389+P389)/(F389+H389+J389+L389+N389+P389),0),0)</f>
        <v>0</v>
      </c>
      <c r="Z389" s="1">
        <f>IF(E389="East", IF(C389="Decentral",('Connecting shares (%)'!$F$9/100*L389+'Connecting shares (%)'!$G$9/100*N389+'Connecting shares (%)'!$H$9/100*P389)/1000000,0),0)</f>
        <v>16.735310380000001</v>
      </c>
      <c r="AA389" s="63">
        <f>IF(E389="East", IF(C389="Decentral",D389*'Connecting shares (%)'!$M$16*(L389+N389+P389)/(F389+H389+J389+L389+N389+P389),0),0)</f>
        <v>37.946899403636017</v>
      </c>
      <c r="AB389" s="61">
        <f>IF(E389="West", IF(C389="Central",('Connecting shares (%)'!$F$11/100*F389+'Connecting shares (%)'!$G$11/100*H389+'Connecting shares (%)'!$H$11/100*J389)/1000000,0),0)</f>
        <v>0</v>
      </c>
      <c r="AC389" s="64">
        <f>IF(E389="west", IF(C389="Central",D389*'Connecting shares (%)'!$M$16*(F389+H389+J389)/(F389+H389+J389+L389+N389+P389),0),0)</f>
        <v>0</v>
      </c>
      <c r="AD389" s="61">
        <f>IF(E389="West", IF(C389="Decentral",('Connecting shares (%)'!$F$15/100*F389+'Connecting shares (%)'!$G$15/100*H389+'Connecting shares (%)'!$H$15/100*J389)/1000000,0),0)</f>
        <v>0</v>
      </c>
      <c r="AE389" s="63">
        <f>IF(E389="west", IF(C389="Decentral",D389*'Connecting shares (%)'!$M$16*(F389+H389+J389)/(F389+H389+J389+L389+N389+P389),0),0)</f>
        <v>0</v>
      </c>
      <c r="AF389" s="61">
        <f>IF(E389="West", IF(C389="Central",('Connecting shares (%)'!$F$13/100*L389+'Connecting shares (%)'!$G$13/100*N389+'Connecting shares (%)'!$H$13/100*P389)/1000000,0),0)</f>
        <v>0</v>
      </c>
      <c r="AG389" s="63">
        <f>IF(E389="west", IF(C389="Central",D389*'Connecting shares (%)'!$M$16*(L389+N389+P389)/(F389+H389+J389+L389+N389+P389),0),0)</f>
        <v>0</v>
      </c>
      <c r="AH389" s="1">
        <f>IF(E389="West", IF(C389="Decentral",('Connecting shares (%)'!$F$17/100*L389+'Connecting shares (%)'!$G$17/100*N389+'Connecting shares (%)'!$H$17/100*P389)/1000000,0),0)</f>
        <v>0</v>
      </c>
      <c r="AI389" s="63">
        <f>IF(E389="west", IF(C389="Decentral",D389*'Connecting shares (%)'!$M$16*(L389+N389+P389)/(F389+H389+J389+L389+N389+P389),0),0)</f>
        <v>0</v>
      </c>
      <c r="AK389" s="1">
        <f t="shared" si="48"/>
        <v>0</v>
      </c>
      <c r="AL389" s="1">
        <f t="shared" si="49"/>
        <v>0</v>
      </c>
      <c r="AM389" s="1">
        <f t="shared" si="50"/>
        <v>87.843356130000302</v>
      </c>
      <c r="AN389" s="1">
        <f t="shared" si="51"/>
        <v>199.18262181301085</v>
      </c>
      <c r="AO389" s="1">
        <f t="shared" si="52"/>
        <v>0</v>
      </c>
      <c r="AP389" s="1">
        <f t="shared" si="53"/>
        <v>0</v>
      </c>
      <c r="AQ389" s="1">
        <f t="shared" si="54"/>
        <v>0</v>
      </c>
      <c r="AR389" s="1">
        <f t="shared" si="55"/>
        <v>0</v>
      </c>
    </row>
    <row r="390" spans="1:44">
      <c r="A390" s="1">
        <v>389</v>
      </c>
      <c r="B390" s="1" t="s">
        <v>415</v>
      </c>
      <c r="C390" s="1" t="s">
        <v>22</v>
      </c>
      <c r="D390" s="1">
        <v>8.2283834343660693</v>
      </c>
      <c r="E390" s="1" t="s">
        <v>23</v>
      </c>
      <c r="F390" s="1">
        <v>1066845.1099999901</v>
      </c>
      <c r="G390" s="1">
        <v>52</v>
      </c>
      <c r="H390" s="1">
        <v>70004.3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117547.74607952801</v>
      </c>
      <c r="S390" s="1">
        <v>8228383.4343660697</v>
      </c>
      <c r="T390" s="61">
        <f>IF(E390="East", IF(C390="Central",('Connecting shares (%)'!$F$3/100*F390+'Connecting shares (%)'!$G$3/100*H390+'Connecting shares (%)'!$H$3/100*J390)/1000000,0),0)</f>
        <v>0</v>
      </c>
      <c r="U390" s="61">
        <f>IF(E390="East", IF(C390="Central",D390*'Connecting shares (%)'!$M$16*(F390+H390+J390)/(F390+H390+J390+L390+N390+P390),0),0)</f>
        <v>0</v>
      </c>
      <c r="V390" s="61">
        <f>IF(E390="East", IF(C390="Decentral",('Connecting shares (%)'!$F$7/100*F390+'Connecting shares (%)'!$G$7/100*H390+'Connecting shares (%)'!$H$7/100*J390)/1000000,0),0)</f>
        <v>0</v>
      </c>
      <c r="W390" s="63">
        <f>IF(E390="East", IF(C390="Decentral",D390*'Connecting shares (%)'!$M$16*(F390+H390+J390)/(F390+H390+J390+L390+N390+P390),0),0)</f>
        <v>0</v>
      </c>
      <c r="X390" s="61">
        <f>IF(E390="East", IF(C390="Central",('Connecting shares (%)'!$F$5/100*L390+'Connecting shares (%)'!$G$5/100*N390+'Connecting shares (%)'!$H$5/100*P390)/1000000,0),0)</f>
        <v>0</v>
      </c>
      <c r="Y390" s="63">
        <f>IF(E390="East", IF(C390="Central",D390*'Connecting shares (%)'!$M$16*(L390+N390+P390)/(F390+H390+J390+L390+N390+P390),0),0)</f>
        <v>0</v>
      </c>
      <c r="Z390" s="1">
        <f>IF(E390="East", IF(C390="Decentral",('Connecting shares (%)'!$F$9/100*L390+'Connecting shares (%)'!$G$9/100*N390+'Connecting shares (%)'!$H$9/100*P390)/1000000,0),0)</f>
        <v>0</v>
      </c>
      <c r="AA390" s="63">
        <f>IF(E390="East", IF(C390="Decentral",D390*'Connecting shares (%)'!$M$16*(L390+N390+P390)/(F390+H390+J390+L390+N390+P390),0),0)</f>
        <v>0</v>
      </c>
      <c r="AB390" s="61">
        <f>IF(E390="West", IF(C390="Central",('Connecting shares (%)'!$F$11/100*F390+'Connecting shares (%)'!$G$11/100*H390+'Connecting shares (%)'!$H$11/100*J390)/1000000,0),0)</f>
        <v>1.1368494099999902</v>
      </c>
      <c r="AC390" s="64">
        <f>IF(E390="west", IF(C390="Central",D390*'Connecting shares (%)'!$M$16*(F390+H390+J390)/(F390+H390+J390+L390+N390+P390),0),0)</f>
        <v>164.56766868732137</v>
      </c>
      <c r="AD390" s="61">
        <f>IF(E390="West", IF(C390="Decentral",('Connecting shares (%)'!$F$15/100*F390+'Connecting shares (%)'!$G$15/100*H390+'Connecting shares (%)'!$H$15/100*J390)/1000000,0),0)</f>
        <v>0</v>
      </c>
      <c r="AE390" s="63">
        <f>IF(E390="west", IF(C390="Decentral",D390*'Connecting shares (%)'!$M$16*(F390+H390+J390)/(F390+H390+J390+L390+N390+P390),0),0)</f>
        <v>0</v>
      </c>
      <c r="AF390" s="61">
        <f>IF(E390="West", IF(C390="Central",('Connecting shares (%)'!$F$13/100*L390+'Connecting shares (%)'!$G$13/100*N390+'Connecting shares (%)'!$H$13/100*P390)/1000000,0),0)</f>
        <v>0</v>
      </c>
      <c r="AG390" s="63">
        <f>IF(E390="west", IF(C390="Central",D390*'Connecting shares (%)'!$M$16*(L390+N390+P390)/(F390+H390+J390+L390+N390+P390),0),0)</f>
        <v>0</v>
      </c>
      <c r="AH390" s="1">
        <f>IF(E390="West", IF(C390="Decentral",('Connecting shares (%)'!$F$17/100*L390+'Connecting shares (%)'!$G$17/100*N390+'Connecting shares (%)'!$H$17/100*P390)/1000000,0),0)</f>
        <v>0</v>
      </c>
      <c r="AI390" s="63">
        <f>IF(E390="west", IF(C390="Decentral",D390*'Connecting shares (%)'!$M$16*(L390+N390+P390)/(F390+H390+J390+L390+N390+P390),0),0)</f>
        <v>0</v>
      </c>
      <c r="AK390" s="1">
        <f t="shared" si="48"/>
        <v>0</v>
      </c>
      <c r="AL390" s="1">
        <f t="shared" si="49"/>
        <v>0</v>
      </c>
      <c r="AM390" s="1">
        <f t="shared" si="50"/>
        <v>0</v>
      </c>
      <c r="AN390" s="1">
        <f t="shared" si="51"/>
        <v>0</v>
      </c>
      <c r="AO390" s="1">
        <f t="shared" si="52"/>
        <v>1.1368494099999902</v>
      </c>
      <c r="AP390" s="1">
        <f t="shared" si="53"/>
        <v>164.56766868732137</v>
      </c>
      <c r="AQ390" s="1">
        <f t="shared" si="54"/>
        <v>0</v>
      </c>
      <c r="AR390" s="1">
        <f t="shared" si="55"/>
        <v>0</v>
      </c>
    </row>
    <row r="391" spans="1:44">
      <c r="A391" s="1">
        <v>390</v>
      </c>
      <c r="B391" s="1" t="s">
        <v>545</v>
      </c>
      <c r="C391" s="1" t="s">
        <v>21</v>
      </c>
      <c r="D391" s="1">
        <v>3.60545533946806</v>
      </c>
      <c r="E391" s="1" t="s">
        <v>23</v>
      </c>
      <c r="F391" s="1">
        <v>606407.62</v>
      </c>
      <c r="G391" s="1">
        <v>37</v>
      </c>
      <c r="H391" s="1">
        <v>0</v>
      </c>
      <c r="I391" s="1">
        <v>0</v>
      </c>
      <c r="J391" s="1">
        <v>0</v>
      </c>
      <c r="K391" s="1">
        <v>0</v>
      </c>
      <c r="L391" s="1">
        <v>4869.6999999999898</v>
      </c>
      <c r="M391" s="1">
        <v>1</v>
      </c>
      <c r="N391" s="1">
        <v>0</v>
      </c>
      <c r="O391" s="1">
        <v>0</v>
      </c>
      <c r="P391" s="1">
        <v>0</v>
      </c>
      <c r="Q391" s="1">
        <v>0</v>
      </c>
      <c r="R391" s="1">
        <v>48848.907729178303</v>
      </c>
      <c r="S391" s="1">
        <v>3605455.3394680601</v>
      </c>
      <c r="T391" s="61">
        <f>IF(E391="East", IF(C391="Central",('Connecting shares (%)'!$F$3/100*F391+'Connecting shares (%)'!$G$3/100*H391+'Connecting shares (%)'!$H$3/100*J391)/1000000,0),0)</f>
        <v>0</v>
      </c>
      <c r="U391" s="61">
        <f>IF(E391="East", IF(C391="Central",D391*'Connecting shares (%)'!$M$16*(F391+H391+J391)/(F391+H391+J391+L391+N391+P391),0),0)</f>
        <v>0</v>
      </c>
      <c r="V391" s="61">
        <f>IF(E391="East", IF(C391="Decentral",('Connecting shares (%)'!$F$7/100*F391+'Connecting shares (%)'!$G$7/100*H391+'Connecting shares (%)'!$H$7/100*J391)/1000000,0),0)</f>
        <v>0</v>
      </c>
      <c r="W391" s="63">
        <f>IF(E391="East", IF(C391="Decentral",D391*'Connecting shares (%)'!$M$16*(F391+H391+J391)/(F391+H391+J391+L391+N391+P391),0),0)</f>
        <v>0</v>
      </c>
      <c r="X391" s="61">
        <f>IF(E391="East", IF(C391="Central",('Connecting shares (%)'!$F$5/100*L391+'Connecting shares (%)'!$G$5/100*N391+'Connecting shares (%)'!$H$5/100*P391)/1000000,0),0)</f>
        <v>0</v>
      </c>
      <c r="Y391" s="63">
        <f>IF(E391="East", IF(C391="Central",D391*'Connecting shares (%)'!$M$16*(L391+N391+P391)/(F391+H391+J391+L391+N391+P391),0),0)</f>
        <v>0</v>
      </c>
      <c r="Z391" s="1">
        <f>IF(E391="East", IF(C391="Decentral",('Connecting shares (%)'!$F$9/100*L391+'Connecting shares (%)'!$G$9/100*N391+'Connecting shares (%)'!$H$9/100*P391)/1000000,0),0)</f>
        <v>0</v>
      </c>
      <c r="AA391" s="63">
        <f>IF(E391="East", IF(C391="Decentral",D391*'Connecting shares (%)'!$M$16*(L391+N391+P391)/(F391+H391+J391+L391+N391+P391),0),0)</f>
        <v>0</v>
      </c>
      <c r="AB391" s="61">
        <f>IF(E391="West", IF(C391="Central",('Connecting shares (%)'!$F$11/100*F391+'Connecting shares (%)'!$G$11/100*H391+'Connecting shares (%)'!$H$11/100*J391)/1000000,0),0)</f>
        <v>0</v>
      </c>
      <c r="AC391" s="64">
        <f>IF(E391="west", IF(C391="Central",D391*'Connecting shares (%)'!$M$16*(F391+H391+J391)/(F391+H391+J391+L391+N391+P391),0),0)</f>
        <v>0</v>
      </c>
      <c r="AD391" s="61">
        <f>IF(E391="West", IF(C391="Decentral",('Connecting shares (%)'!$F$15/100*F391+'Connecting shares (%)'!$G$15/100*H391+'Connecting shares (%)'!$H$15/100*J391)/1000000,0),0)</f>
        <v>0.60640762000000004</v>
      </c>
      <c r="AE391" s="63">
        <f>IF(E391="west", IF(C391="Decentral",D391*'Connecting shares (%)'!$M$16*(F391+H391+J391)/(F391+H391+J391+L391+N391+P391),0),0)</f>
        <v>71.534654399516029</v>
      </c>
      <c r="AF391" s="61">
        <f>IF(E391="West", IF(C391="Central",('Connecting shares (%)'!$F$13/100*L391+'Connecting shares (%)'!$G$13/100*N391+'Connecting shares (%)'!$H$13/100*P391)/1000000,0),0)</f>
        <v>0</v>
      </c>
      <c r="AG391" s="63">
        <f>IF(E391="west", IF(C391="Central",D391*'Connecting shares (%)'!$M$16*(L391+N391+P391)/(F391+H391+J391+L391+N391+P391),0),0)</f>
        <v>0</v>
      </c>
      <c r="AH391" s="1">
        <f>IF(E391="West", IF(C391="Decentral",('Connecting shares (%)'!$F$17/100*L391+'Connecting shares (%)'!$G$17/100*N391+'Connecting shares (%)'!$H$17/100*P391)/1000000,0),0)</f>
        <v>4.8696999999999898E-3</v>
      </c>
      <c r="AI391" s="63">
        <f>IF(E391="west", IF(C391="Decentral",D391*'Connecting shares (%)'!$M$16*(L391+N391+P391)/(F391+H391+J391+L391+N391+P391),0),0)</f>
        <v>0.57445238984517133</v>
      </c>
      <c r="AK391" s="1">
        <f t="shared" si="48"/>
        <v>0</v>
      </c>
      <c r="AL391" s="1">
        <f t="shared" si="49"/>
        <v>0</v>
      </c>
      <c r="AM391" s="1">
        <f t="shared" si="50"/>
        <v>0</v>
      </c>
      <c r="AN391" s="1">
        <f t="shared" si="51"/>
        <v>0</v>
      </c>
      <c r="AO391" s="1">
        <f t="shared" si="52"/>
        <v>0</v>
      </c>
      <c r="AP391" s="1">
        <f t="shared" si="53"/>
        <v>0</v>
      </c>
      <c r="AQ391" s="1">
        <f t="shared" si="54"/>
        <v>0.61127732000000001</v>
      </c>
      <c r="AR391" s="1">
        <f t="shared" si="55"/>
        <v>72.109106789361206</v>
      </c>
    </row>
    <row r="392" spans="1:44">
      <c r="A392" s="1">
        <v>391</v>
      </c>
      <c r="B392" s="1" t="s">
        <v>517</v>
      </c>
      <c r="C392" s="1" t="s">
        <v>21</v>
      </c>
      <c r="D392" s="1">
        <v>2.7738694711499301</v>
      </c>
      <c r="E392" s="1" t="s">
        <v>23</v>
      </c>
      <c r="F392" s="1">
        <v>14838347.74</v>
      </c>
      <c r="G392" s="1">
        <v>1013</v>
      </c>
      <c r="H392" s="1">
        <v>172799.97</v>
      </c>
      <c r="I392" s="1">
        <v>3</v>
      </c>
      <c r="J392" s="1">
        <v>0</v>
      </c>
      <c r="K392" s="1">
        <v>0</v>
      </c>
      <c r="L392" s="1">
        <v>881126.85999999905</v>
      </c>
      <c r="M392" s="1">
        <v>122</v>
      </c>
      <c r="N392" s="1">
        <v>300964.21999999898</v>
      </c>
      <c r="O392" s="1">
        <v>3</v>
      </c>
      <c r="P392" s="1">
        <v>0</v>
      </c>
      <c r="Q392" s="1">
        <v>0</v>
      </c>
      <c r="R392" s="1">
        <v>27982.6720112148</v>
      </c>
      <c r="S392" s="1">
        <v>2773869.4711499298</v>
      </c>
      <c r="T392" s="61">
        <f>IF(E392="East", IF(C392="Central",('Connecting shares (%)'!$F$3/100*F392+'Connecting shares (%)'!$G$3/100*H392+'Connecting shares (%)'!$H$3/100*J392)/1000000,0),0)</f>
        <v>0</v>
      </c>
      <c r="U392" s="61">
        <f>IF(E392="East", IF(C392="Central",D392*'Connecting shares (%)'!$M$16*(F392+H392+J392)/(F392+H392+J392+L392+N392+P392),0),0)</f>
        <v>0</v>
      </c>
      <c r="V392" s="61">
        <f>IF(E392="East", IF(C392="Decentral",('Connecting shares (%)'!$F$7/100*F392+'Connecting shares (%)'!$G$7/100*H392+'Connecting shares (%)'!$H$7/100*J392)/1000000,0),0)</f>
        <v>0</v>
      </c>
      <c r="W392" s="63">
        <f>IF(E392="East", IF(C392="Decentral",D392*'Connecting shares (%)'!$M$16*(F392+H392+J392)/(F392+H392+J392+L392+N392+P392),0),0)</f>
        <v>0</v>
      </c>
      <c r="X392" s="61">
        <f>IF(E392="East", IF(C392="Central",('Connecting shares (%)'!$F$5/100*L392+'Connecting shares (%)'!$G$5/100*N392+'Connecting shares (%)'!$H$5/100*P392)/1000000,0),0)</f>
        <v>0</v>
      </c>
      <c r="Y392" s="63">
        <f>IF(E392="East", IF(C392="Central",D392*'Connecting shares (%)'!$M$16*(L392+N392+P392)/(F392+H392+J392+L392+N392+P392),0),0)</f>
        <v>0</v>
      </c>
      <c r="Z392" s="1">
        <f>IF(E392="East", IF(C392="Decentral",('Connecting shares (%)'!$F$9/100*L392+'Connecting shares (%)'!$G$9/100*N392+'Connecting shares (%)'!$H$9/100*P392)/1000000,0),0)</f>
        <v>0</v>
      </c>
      <c r="AA392" s="63">
        <f>IF(E392="East", IF(C392="Decentral",D392*'Connecting shares (%)'!$M$16*(L392+N392+P392)/(F392+H392+J392+L392+N392+P392),0),0)</f>
        <v>0</v>
      </c>
      <c r="AB392" s="61">
        <f>IF(E392="West", IF(C392="Central",('Connecting shares (%)'!$F$11/100*F392+'Connecting shares (%)'!$G$11/100*H392+'Connecting shares (%)'!$H$11/100*J392)/1000000,0),0)</f>
        <v>0</v>
      </c>
      <c r="AC392" s="64">
        <f>IF(E392="west", IF(C392="Central",D392*'Connecting shares (%)'!$M$16*(F392+H392+J392)/(F392+H392+J392+L392+N392+P392),0),0)</f>
        <v>0</v>
      </c>
      <c r="AD392" s="61">
        <f>IF(E392="West", IF(C392="Decentral",('Connecting shares (%)'!$F$15/100*F392+'Connecting shares (%)'!$G$15/100*H392+'Connecting shares (%)'!$H$15/100*J392)/1000000,0),0)</f>
        <v>15.011147710000001</v>
      </c>
      <c r="AE392" s="63">
        <f>IF(E392="west", IF(C392="Decentral",D392*'Connecting shares (%)'!$M$16*(F392+H392+J392)/(F392+H392+J392+L392+N392+P392),0),0)</f>
        <v>51.427592589328064</v>
      </c>
      <c r="AF392" s="61">
        <f>IF(E392="West", IF(C392="Central",('Connecting shares (%)'!$F$13/100*L392+'Connecting shares (%)'!$G$13/100*N392+'Connecting shares (%)'!$H$13/100*P392)/1000000,0),0)</f>
        <v>0</v>
      </c>
      <c r="AG392" s="63">
        <f>IF(E392="west", IF(C392="Central",D392*'Connecting shares (%)'!$M$16*(L392+N392+P392)/(F392+H392+J392+L392+N392+P392),0),0)</f>
        <v>0</v>
      </c>
      <c r="AH392" s="1">
        <f>IF(E392="West", IF(C392="Decentral",('Connecting shares (%)'!$F$17/100*L392+'Connecting shares (%)'!$G$17/100*N392+'Connecting shares (%)'!$H$17/100*P392)/1000000,0),0)</f>
        <v>1.182091079999998</v>
      </c>
      <c r="AI392" s="63">
        <f>IF(E392="west", IF(C392="Decentral",D392*'Connecting shares (%)'!$M$16*(L392+N392+P392)/(F392+H392+J392+L392+N392+P392),0),0)</f>
        <v>4.049796833670535</v>
      </c>
      <c r="AK392" s="1">
        <f t="shared" si="48"/>
        <v>0</v>
      </c>
      <c r="AL392" s="1">
        <f t="shared" si="49"/>
        <v>0</v>
      </c>
      <c r="AM392" s="1">
        <f t="shared" si="50"/>
        <v>0</v>
      </c>
      <c r="AN392" s="1">
        <f t="shared" si="51"/>
        <v>0</v>
      </c>
      <c r="AO392" s="1">
        <f t="shared" si="52"/>
        <v>0</v>
      </c>
      <c r="AP392" s="1">
        <f t="shared" si="53"/>
        <v>0</v>
      </c>
      <c r="AQ392" s="1">
        <f t="shared" si="54"/>
        <v>16.193238789999999</v>
      </c>
      <c r="AR392" s="1">
        <f t="shared" si="55"/>
        <v>55.477389422998598</v>
      </c>
    </row>
    <row r="393" spans="1:44">
      <c r="A393" s="1">
        <v>392</v>
      </c>
      <c r="B393" s="1" t="s">
        <v>870</v>
      </c>
      <c r="C393" s="1" t="s">
        <v>22</v>
      </c>
      <c r="D393" s="1">
        <v>7.1528749388457999</v>
      </c>
      <c r="E393" s="1" t="s">
        <v>24</v>
      </c>
      <c r="F393" s="1">
        <v>48246319.5999998</v>
      </c>
      <c r="G393" s="1">
        <v>3127</v>
      </c>
      <c r="H393" s="1">
        <v>55338.83</v>
      </c>
      <c r="I393" s="1">
        <v>1</v>
      </c>
      <c r="J393" s="1">
        <v>0</v>
      </c>
      <c r="K393" s="1">
        <v>0</v>
      </c>
      <c r="L393" s="1">
        <v>12677452.77</v>
      </c>
      <c r="M393" s="1">
        <v>1330</v>
      </c>
      <c r="N393" s="1">
        <v>6811798.9500000002</v>
      </c>
      <c r="O393" s="1">
        <v>80</v>
      </c>
      <c r="P393" s="1">
        <v>310742.87</v>
      </c>
      <c r="Q393" s="1">
        <v>1</v>
      </c>
      <c r="R393" s="1">
        <v>30107.955588450499</v>
      </c>
      <c r="S393" s="1">
        <v>7152874.9388458002</v>
      </c>
      <c r="T393" s="61">
        <f>IF(E393="East", IF(C393="Central",('Connecting shares (%)'!$F$3/100*F393+'Connecting shares (%)'!$G$3/100*H393+'Connecting shares (%)'!$H$3/100*J393)/1000000,0),0)</f>
        <v>48.301658429999797</v>
      </c>
      <c r="U393" s="61">
        <f>IF(E393="East", IF(C393="Central",D393*'Connecting shares (%)'!$M$16*(F393+H393+J393)/(F393+H393+J393+L393+N393+P393),0),0)</f>
        <v>101.46470952391472</v>
      </c>
      <c r="V393" s="61">
        <f>IF(E393="East", IF(C393="Decentral",('Connecting shares (%)'!$F$7/100*F393+'Connecting shares (%)'!$G$7/100*H393+'Connecting shares (%)'!$H$7/100*J393)/1000000,0),0)</f>
        <v>0</v>
      </c>
      <c r="W393" s="63">
        <f>IF(E393="East", IF(C393="Decentral",D393*'Connecting shares (%)'!$M$16*(F393+H393+J393)/(F393+H393+J393+L393+N393+P393),0),0)</f>
        <v>0</v>
      </c>
      <c r="X393" s="61">
        <f>IF(E393="East", IF(C393="Central",('Connecting shares (%)'!$F$5/100*L393+'Connecting shares (%)'!$G$5/100*N393+'Connecting shares (%)'!$H$5/100*P393)/1000000,0),0)</f>
        <v>19.799994590000001</v>
      </c>
      <c r="Y393" s="63">
        <f>IF(E393="East", IF(C393="Central",D393*'Connecting shares (%)'!$M$16*(L393+N393+P393)/(F393+H393+J393+L393+N393+P393),0),0)</f>
        <v>41.592789253001257</v>
      </c>
      <c r="Z393" s="1">
        <f>IF(E393="East", IF(C393="Decentral",('Connecting shares (%)'!$F$9/100*L393+'Connecting shares (%)'!$G$9/100*N393+'Connecting shares (%)'!$H$9/100*P393)/1000000,0),0)</f>
        <v>0</v>
      </c>
      <c r="AA393" s="63">
        <f>IF(E393="East", IF(C393="Decentral",D393*'Connecting shares (%)'!$M$16*(L393+N393+P393)/(F393+H393+J393+L393+N393+P393),0),0)</f>
        <v>0</v>
      </c>
      <c r="AB393" s="61">
        <f>IF(E393="West", IF(C393="Central",('Connecting shares (%)'!$F$11/100*F393+'Connecting shares (%)'!$G$11/100*H393+'Connecting shares (%)'!$H$11/100*J393)/1000000,0),0)</f>
        <v>0</v>
      </c>
      <c r="AC393" s="64">
        <f>IF(E393="west", IF(C393="Central",D393*'Connecting shares (%)'!$M$16*(F393+H393+J393)/(F393+H393+J393+L393+N393+P393),0),0)</f>
        <v>0</v>
      </c>
      <c r="AD393" s="61">
        <f>IF(E393="West", IF(C393="Decentral",('Connecting shares (%)'!$F$15/100*F393+'Connecting shares (%)'!$G$15/100*H393+'Connecting shares (%)'!$H$15/100*J393)/1000000,0),0)</f>
        <v>0</v>
      </c>
      <c r="AE393" s="63">
        <f>IF(E393="west", IF(C393="Decentral",D393*'Connecting shares (%)'!$M$16*(F393+H393+J393)/(F393+H393+J393+L393+N393+P393),0),0)</f>
        <v>0</v>
      </c>
      <c r="AF393" s="61">
        <f>IF(E393="West", IF(C393="Central",('Connecting shares (%)'!$F$13/100*L393+'Connecting shares (%)'!$G$13/100*N393+'Connecting shares (%)'!$H$13/100*P393)/1000000,0),0)</f>
        <v>0</v>
      </c>
      <c r="AG393" s="63">
        <f>IF(E393="west", IF(C393="Central",D393*'Connecting shares (%)'!$M$16*(L393+N393+P393)/(F393+H393+J393+L393+N393+P393),0),0)</f>
        <v>0</v>
      </c>
      <c r="AH393" s="1">
        <f>IF(E393="West", IF(C393="Decentral",('Connecting shares (%)'!$F$17/100*L393+'Connecting shares (%)'!$G$17/100*N393+'Connecting shares (%)'!$H$17/100*P393)/1000000,0),0)</f>
        <v>0</v>
      </c>
      <c r="AI393" s="63">
        <f>IF(E393="west", IF(C393="Decentral",D393*'Connecting shares (%)'!$M$16*(L393+N393+P393)/(F393+H393+J393+L393+N393+P393),0),0)</f>
        <v>0</v>
      </c>
      <c r="AK393" s="1">
        <f t="shared" si="48"/>
        <v>68.101653019999802</v>
      </c>
      <c r="AL393" s="1">
        <f t="shared" si="49"/>
        <v>143.05749877691596</v>
      </c>
      <c r="AM393" s="1">
        <f t="shared" si="50"/>
        <v>0</v>
      </c>
      <c r="AN393" s="1">
        <f t="shared" si="51"/>
        <v>0</v>
      </c>
      <c r="AO393" s="1">
        <f t="shared" si="52"/>
        <v>0</v>
      </c>
      <c r="AP393" s="1">
        <f t="shared" si="53"/>
        <v>0</v>
      </c>
      <c r="AQ393" s="1">
        <f t="shared" si="54"/>
        <v>0</v>
      </c>
      <c r="AR393" s="1">
        <f t="shared" si="55"/>
        <v>0</v>
      </c>
    </row>
    <row r="394" spans="1:44">
      <c r="A394" s="1">
        <v>393</v>
      </c>
      <c r="B394" s="1" t="s">
        <v>430</v>
      </c>
      <c r="C394" s="1" t="s">
        <v>22</v>
      </c>
      <c r="D394" s="1">
        <v>13.1920719645743</v>
      </c>
      <c r="E394" s="1" t="s">
        <v>23</v>
      </c>
      <c r="F394" s="1">
        <v>6690784.05999998</v>
      </c>
      <c r="G394" s="1">
        <v>414</v>
      </c>
      <c r="H394" s="1">
        <v>0</v>
      </c>
      <c r="I394" s="1">
        <v>0</v>
      </c>
      <c r="J394" s="1">
        <v>0</v>
      </c>
      <c r="K394" s="1">
        <v>0</v>
      </c>
      <c r="L394" s="1">
        <v>206666.6</v>
      </c>
      <c r="M394" s="1">
        <v>15</v>
      </c>
      <c r="N394" s="1">
        <v>107265.649999999</v>
      </c>
      <c r="O394" s="1">
        <v>1</v>
      </c>
      <c r="P394" s="1">
        <v>0</v>
      </c>
      <c r="Q394" s="1">
        <v>0</v>
      </c>
      <c r="R394" s="1">
        <v>122954.69446231599</v>
      </c>
      <c r="S394" s="1">
        <v>13192071.9645743</v>
      </c>
      <c r="T394" s="61">
        <f>IF(E394="East", IF(C394="Central",('Connecting shares (%)'!$F$3/100*F394+'Connecting shares (%)'!$G$3/100*H394+'Connecting shares (%)'!$H$3/100*J394)/1000000,0),0)</f>
        <v>0</v>
      </c>
      <c r="U394" s="61">
        <f>IF(E394="East", IF(C394="Central",D394*'Connecting shares (%)'!$M$16*(F394+H394+J394)/(F394+H394+J394+L394+N394+P394),0),0)</f>
        <v>0</v>
      </c>
      <c r="V394" s="61">
        <f>IF(E394="East", IF(C394="Decentral",('Connecting shares (%)'!$F$7/100*F394+'Connecting shares (%)'!$G$7/100*H394+'Connecting shares (%)'!$H$7/100*J394)/1000000,0),0)</f>
        <v>0</v>
      </c>
      <c r="W394" s="63">
        <f>IF(E394="East", IF(C394="Decentral",D394*'Connecting shares (%)'!$M$16*(F394+H394+J394)/(F394+H394+J394+L394+N394+P394),0),0)</f>
        <v>0</v>
      </c>
      <c r="X394" s="61">
        <f>IF(E394="East", IF(C394="Central",('Connecting shares (%)'!$F$5/100*L394+'Connecting shares (%)'!$G$5/100*N394+'Connecting shares (%)'!$H$5/100*P394)/1000000,0),0)</f>
        <v>0</v>
      </c>
      <c r="Y394" s="63">
        <f>IF(E394="East", IF(C394="Central",D394*'Connecting shares (%)'!$M$16*(L394+N394+P394)/(F394+H394+J394+L394+N394+P394),0),0)</f>
        <v>0</v>
      </c>
      <c r="Z394" s="1">
        <f>IF(E394="East", IF(C394="Decentral",('Connecting shares (%)'!$F$9/100*L394+'Connecting shares (%)'!$G$9/100*N394+'Connecting shares (%)'!$H$9/100*P394)/1000000,0),0)</f>
        <v>0</v>
      </c>
      <c r="AA394" s="63">
        <f>IF(E394="East", IF(C394="Decentral",D394*'Connecting shares (%)'!$M$16*(L394+N394+P394)/(F394+H394+J394+L394+N394+P394),0),0)</f>
        <v>0</v>
      </c>
      <c r="AB394" s="61">
        <f>IF(E394="West", IF(C394="Central",('Connecting shares (%)'!$F$11/100*F394+'Connecting shares (%)'!$G$11/100*H394+'Connecting shares (%)'!$H$11/100*J394)/1000000,0),0)</f>
        <v>6.6907840599999799</v>
      </c>
      <c r="AC394" s="64">
        <f>IF(E394="west", IF(C394="Central",D394*'Connecting shares (%)'!$M$16*(F394+H394+J394)/(F394+H394+J394+L394+N394+P394),0),0)</f>
        <v>252.01678672678923</v>
      </c>
      <c r="AD394" s="61">
        <f>IF(E394="West", IF(C394="Decentral",('Connecting shares (%)'!$F$15/100*F394+'Connecting shares (%)'!$G$15/100*H394+'Connecting shares (%)'!$H$15/100*J394)/1000000,0),0)</f>
        <v>0</v>
      </c>
      <c r="AE394" s="63">
        <f>IF(E394="west", IF(C394="Decentral",D394*'Connecting shares (%)'!$M$16*(F394+H394+J394)/(F394+H394+J394+L394+N394+P394),0),0)</f>
        <v>0</v>
      </c>
      <c r="AF394" s="61">
        <f>IF(E394="West", IF(C394="Central",('Connecting shares (%)'!$F$13/100*L394+'Connecting shares (%)'!$G$13/100*N394+'Connecting shares (%)'!$H$13/100*P394)/1000000,0),0)</f>
        <v>0.31393224999999902</v>
      </c>
      <c r="AG394" s="63">
        <f>IF(E394="west", IF(C394="Central",D394*'Connecting shares (%)'!$M$16*(L394+N394+P394)/(F394+H394+J394+L394+N394+P394),0),0)</f>
        <v>11.824652564696741</v>
      </c>
      <c r="AH394" s="1">
        <f>IF(E394="West", IF(C394="Decentral",('Connecting shares (%)'!$F$17/100*L394+'Connecting shares (%)'!$G$17/100*N394+'Connecting shares (%)'!$H$17/100*P394)/1000000,0),0)</f>
        <v>0</v>
      </c>
      <c r="AI394" s="63">
        <f>IF(E394="west", IF(C394="Decentral",D394*'Connecting shares (%)'!$M$16*(L394+N394+P394)/(F394+H394+J394+L394+N394+P394),0),0)</f>
        <v>0</v>
      </c>
      <c r="AK394" s="1">
        <f t="shared" si="48"/>
        <v>0</v>
      </c>
      <c r="AL394" s="1">
        <f t="shared" si="49"/>
        <v>0</v>
      </c>
      <c r="AM394" s="1">
        <f t="shared" si="50"/>
        <v>0</v>
      </c>
      <c r="AN394" s="1">
        <f t="shared" si="51"/>
        <v>0</v>
      </c>
      <c r="AO394" s="1">
        <f t="shared" si="52"/>
        <v>7.0047163099999787</v>
      </c>
      <c r="AP394" s="1">
        <f t="shared" si="53"/>
        <v>263.84143929148598</v>
      </c>
      <c r="AQ394" s="1">
        <f t="shared" si="54"/>
        <v>0</v>
      </c>
      <c r="AR394" s="1">
        <f t="shared" si="55"/>
        <v>0</v>
      </c>
    </row>
    <row r="395" spans="1:44">
      <c r="A395" s="1">
        <v>394</v>
      </c>
      <c r="B395" s="1" t="s">
        <v>537</v>
      </c>
      <c r="C395" s="1" t="s">
        <v>21</v>
      </c>
      <c r="D395" s="1">
        <v>7.4617110495612602</v>
      </c>
      <c r="E395" s="1" t="s">
        <v>23</v>
      </c>
      <c r="F395" s="1">
        <v>31856224.000000101</v>
      </c>
      <c r="G395" s="1">
        <v>2241</v>
      </c>
      <c r="H395" s="1">
        <v>238041.94</v>
      </c>
      <c r="I395" s="1">
        <v>4</v>
      </c>
      <c r="J395" s="1">
        <v>0</v>
      </c>
      <c r="K395" s="1">
        <v>0</v>
      </c>
      <c r="L395" s="1">
        <v>9263649.9300000109</v>
      </c>
      <c r="M395" s="1">
        <v>1008</v>
      </c>
      <c r="N395" s="1">
        <v>8918308.1899999995</v>
      </c>
      <c r="O395" s="1">
        <v>70</v>
      </c>
      <c r="P395" s="1">
        <v>3094517.5599999898</v>
      </c>
      <c r="Q395" s="1">
        <v>9</v>
      </c>
      <c r="R395" s="1">
        <v>75900.052138279803</v>
      </c>
      <c r="S395" s="1">
        <v>7461711.0495612603</v>
      </c>
      <c r="T395" s="61">
        <f>IF(E395="East", IF(C395="Central",('Connecting shares (%)'!$F$3/100*F395+'Connecting shares (%)'!$G$3/100*H395+'Connecting shares (%)'!$H$3/100*J395)/1000000,0),0)</f>
        <v>0</v>
      </c>
      <c r="U395" s="61">
        <f>IF(E395="East", IF(C395="Central",D395*'Connecting shares (%)'!$M$16*(F395+H395+J395)/(F395+H395+J395+L395+N395+P395),0),0)</f>
        <v>0</v>
      </c>
      <c r="V395" s="61">
        <f>IF(E395="East", IF(C395="Decentral",('Connecting shares (%)'!$F$7/100*F395+'Connecting shares (%)'!$G$7/100*H395+'Connecting shares (%)'!$H$7/100*J395)/1000000,0),0)</f>
        <v>0</v>
      </c>
      <c r="W395" s="63">
        <f>IF(E395="East", IF(C395="Decentral",D395*'Connecting shares (%)'!$M$16*(F395+H395+J395)/(F395+H395+J395+L395+N395+P395),0),0)</f>
        <v>0</v>
      </c>
      <c r="X395" s="61">
        <f>IF(E395="East", IF(C395="Central",('Connecting shares (%)'!$F$5/100*L395+'Connecting shares (%)'!$G$5/100*N395+'Connecting shares (%)'!$H$5/100*P395)/1000000,0),0)</f>
        <v>0</v>
      </c>
      <c r="Y395" s="63">
        <f>IF(E395="East", IF(C395="Central",D395*'Connecting shares (%)'!$M$16*(L395+N395+P395)/(F395+H395+J395+L395+N395+P395),0),0)</f>
        <v>0</v>
      </c>
      <c r="Z395" s="1">
        <f>IF(E395="East", IF(C395="Decentral",('Connecting shares (%)'!$F$9/100*L395+'Connecting shares (%)'!$G$9/100*N395+'Connecting shares (%)'!$H$9/100*P395)/1000000,0),0)</f>
        <v>0</v>
      </c>
      <c r="AA395" s="63">
        <f>IF(E395="East", IF(C395="Decentral",D395*'Connecting shares (%)'!$M$16*(L395+N395+P395)/(F395+H395+J395+L395+N395+P395),0),0)</f>
        <v>0</v>
      </c>
      <c r="AB395" s="61">
        <f>IF(E395="West", IF(C395="Central",('Connecting shares (%)'!$F$11/100*F395+'Connecting shares (%)'!$G$11/100*H395+'Connecting shares (%)'!$H$11/100*J395)/1000000,0),0)</f>
        <v>0</v>
      </c>
      <c r="AC395" s="64">
        <f>IF(E395="west", IF(C395="Central",D395*'Connecting shares (%)'!$M$16*(F395+H395+J395)/(F395+H395+J395+L395+N395+P395),0),0)</f>
        <v>0</v>
      </c>
      <c r="AD395" s="61">
        <f>IF(E395="West", IF(C395="Decentral",('Connecting shares (%)'!$F$15/100*F395+'Connecting shares (%)'!$G$15/100*H395+'Connecting shares (%)'!$H$15/100*J395)/1000000,0),0)</f>
        <v>32.094265940000099</v>
      </c>
      <c r="AE395" s="63">
        <f>IF(E395="west", IF(C395="Decentral",D395*'Connecting shares (%)'!$M$16*(F395+H395+J395)/(F395+H395+J395+L395+N395+P395),0),0)</f>
        <v>89.741356976877611</v>
      </c>
      <c r="AF395" s="61">
        <f>IF(E395="West", IF(C395="Central",('Connecting shares (%)'!$F$13/100*L395+'Connecting shares (%)'!$G$13/100*N395+'Connecting shares (%)'!$H$13/100*P395)/1000000,0),0)</f>
        <v>0</v>
      </c>
      <c r="AG395" s="63">
        <f>IF(E395="west", IF(C395="Central",D395*'Connecting shares (%)'!$M$16*(L395+N395+P395)/(F395+H395+J395+L395+N395+P395),0),0)</f>
        <v>0</v>
      </c>
      <c r="AH395" s="1">
        <f>IF(E395="West", IF(C395="Decentral",('Connecting shares (%)'!$F$17/100*L395+'Connecting shares (%)'!$G$17/100*N395+'Connecting shares (%)'!$H$17/100*P395)/1000000,0),0)</f>
        <v>21.276475680000004</v>
      </c>
      <c r="AI395" s="63">
        <f>IF(E395="west", IF(C395="Decentral",D395*'Connecting shares (%)'!$M$16*(L395+N395+P395)/(F395+H395+J395+L395+N395+P395),0),0)</f>
        <v>59.492864014347631</v>
      </c>
      <c r="AK395" s="1">
        <f t="shared" si="48"/>
        <v>0</v>
      </c>
      <c r="AL395" s="1">
        <f t="shared" si="49"/>
        <v>0</v>
      </c>
      <c r="AM395" s="1">
        <f t="shared" si="50"/>
        <v>0</v>
      </c>
      <c r="AN395" s="1">
        <f t="shared" si="51"/>
        <v>0</v>
      </c>
      <c r="AO395" s="1">
        <f t="shared" si="52"/>
        <v>0</v>
      </c>
      <c r="AP395" s="1">
        <f t="shared" si="53"/>
        <v>0</v>
      </c>
      <c r="AQ395" s="1">
        <f t="shared" si="54"/>
        <v>53.370741620000103</v>
      </c>
      <c r="AR395" s="1">
        <f t="shared" si="55"/>
        <v>149.23422099122524</v>
      </c>
    </row>
    <row r="396" spans="1:44">
      <c r="A396" s="1">
        <v>395</v>
      </c>
      <c r="B396" s="1" t="s">
        <v>736</v>
      </c>
      <c r="C396" s="1" t="s">
        <v>22</v>
      </c>
      <c r="D396" s="1">
        <v>9.1905911716516595</v>
      </c>
      <c r="E396" s="1" t="s">
        <v>23</v>
      </c>
      <c r="F396" s="1">
        <v>1368271.46</v>
      </c>
      <c r="G396" s="1">
        <v>102</v>
      </c>
      <c r="H396" s="1">
        <v>78101.33</v>
      </c>
      <c r="I396" s="1">
        <v>1</v>
      </c>
      <c r="J396" s="1">
        <v>0</v>
      </c>
      <c r="K396" s="1">
        <v>0</v>
      </c>
      <c r="L396" s="1">
        <v>162137.769999999</v>
      </c>
      <c r="M396" s="1">
        <v>12</v>
      </c>
      <c r="N396" s="1">
        <v>0</v>
      </c>
      <c r="O396" s="1">
        <v>0</v>
      </c>
      <c r="P396" s="1">
        <v>0</v>
      </c>
      <c r="Q396" s="1">
        <v>0</v>
      </c>
      <c r="R396" s="1">
        <v>87171.093151131601</v>
      </c>
      <c r="S396" s="1">
        <v>9190591.1716516595</v>
      </c>
      <c r="T396" s="61">
        <f>IF(E396="East", IF(C396="Central",('Connecting shares (%)'!$F$3/100*F396+'Connecting shares (%)'!$G$3/100*H396+'Connecting shares (%)'!$H$3/100*J396)/1000000,0),0)</f>
        <v>0</v>
      </c>
      <c r="U396" s="61">
        <f>IF(E396="East", IF(C396="Central",D396*'Connecting shares (%)'!$M$16*(F396+H396+J396)/(F396+H396+J396+L396+N396+P396),0),0)</f>
        <v>0</v>
      </c>
      <c r="V396" s="61">
        <f>IF(E396="East", IF(C396="Decentral",('Connecting shares (%)'!$F$7/100*F396+'Connecting shares (%)'!$G$7/100*H396+'Connecting shares (%)'!$H$7/100*J396)/1000000,0),0)</f>
        <v>0</v>
      </c>
      <c r="W396" s="63">
        <f>IF(E396="East", IF(C396="Decentral",D396*'Connecting shares (%)'!$M$16*(F396+H396+J396)/(F396+H396+J396+L396+N396+P396),0),0)</f>
        <v>0</v>
      </c>
      <c r="X396" s="61">
        <f>IF(E396="East", IF(C396="Central",('Connecting shares (%)'!$F$5/100*L396+'Connecting shares (%)'!$G$5/100*N396+'Connecting shares (%)'!$H$5/100*P396)/1000000,0),0)</f>
        <v>0</v>
      </c>
      <c r="Y396" s="63">
        <f>IF(E396="East", IF(C396="Central",D396*'Connecting shares (%)'!$M$16*(L396+N396+P396)/(F396+H396+J396+L396+N396+P396),0),0)</f>
        <v>0</v>
      </c>
      <c r="Z396" s="1">
        <f>IF(E396="East", IF(C396="Decentral",('Connecting shares (%)'!$F$9/100*L396+'Connecting shares (%)'!$G$9/100*N396+'Connecting shares (%)'!$H$9/100*P396)/1000000,0),0)</f>
        <v>0</v>
      </c>
      <c r="AA396" s="63">
        <f>IF(E396="East", IF(C396="Decentral",D396*'Connecting shares (%)'!$M$16*(L396+N396+P396)/(F396+H396+J396+L396+N396+P396),0),0)</f>
        <v>0</v>
      </c>
      <c r="AB396" s="61">
        <f>IF(E396="West", IF(C396="Central",('Connecting shares (%)'!$F$11/100*F396+'Connecting shares (%)'!$G$11/100*H396+'Connecting shares (%)'!$H$11/100*J396)/1000000,0),0)</f>
        <v>1.4463727900000001</v>
      </c>
      <c r="AC396" s="64">
        <f>IF(E396="west", IF(C396="Central",D396*'Connecting shares (%)'!$M$16*(F396+H396+J396)/(F396+H396+J396+L396+N396+P396),0),0)</f>
        <v>165.28360242398642</v>
      </c>
      <c r="AD396" s="61">
        <f>IF(E396="West", IF(C396="Decentral",('Connecting shares (%)'!$F$15/100*F396+'Connecting shares (%)'!$G$15/100*H396+'Connecting shares (%)'!$H$15/100*J396)/1000000,0),0)</f>
        <v>0</v>
      </c>
      <c r="AE396" s="63">
        <f>IF(E396="west", IF(C396="Decentral",D396*'Connecting shares (%)'!$M$16*(F396+H396+J396)/(F396+H396+J396+L396+N396+P396),0),0)</f>
        <v>0</v>
      </c>
      <c r="AF396" s="61">
        <f>IF(E396="West", IF(C396="Central",('Connecting shares (%)'!$F$13/100*L396+'Connecting shares (%)'!$G$13/100*N396+'Connecting shares (%)'!$H$13/100*P396)/1000000,0),0)</f>
        <v>0.16213776999999899</v>
      </c>
      <c r="AG396" s="63">
        <f>IF(E396="west", IF(C396="Central",D396*'Connecting shares (%)'!$M$16*(L396+N396+P396)/(F396+H396+J396+L396+N396+P396),0),0)</f>
        <v>18.528221009046767</v>
      </c>
      <c r="AH396" s="1">
        <f>IF(E396="West", IF(C396="Decentral",('Connecting shares (%)'!$F$17/100*L396+'Connecting shares (%)'!$G$17/100*N396+'Connecting shares (%)'!$H$17/100*P396)/1000000,0),0)</f>
        <v>0</v>
      </c>
      <c r="AI396" s="63">
        <f>IF(E396="west", IF(C396="Decentral",D396*'Connecting shares (%)'!$M$16*(L396+N396+P396)/(F396+H396+J396+L396+N396+P396),0),0)</f>
        <v>0</v>
      </c>
      <c r="AK396" s="1">
        <f t="shared" si="48"/>
        <v>0</v>
      </c>
      <c r="AL396" s="1">
        <f t="shared" si="49"/>
        <v>0</v>
      </c>
      <c r="AM396" s="1">
        <f t="shared" si="50"/>
        <v>0</v>
      </c>
      <c r="AN396" s="1">
        <f t="shared" si="51"/>
        <v>0</v>
      </c>
      <c r="AO396" s="1">
        <f t="shared" si="52"/>
        <v>1.6085105599999991</v>
      </c>
      <c r="AP396" s="1">
        <f t="shared" si="53"/>
        <v>183.8118234330332</v>
      </c>
      <c r="AQ396" s="1">
        <f t="shared" si="54"/>
        <v>0</v>
      </c>
      <c r="AR396" s="1">
        <f t="shared" si="55"/>
        <v>0</v>
      </c>
    </row>
    <row r="397" spans="1:44">
      <c r="A397" s="1">
        <v>396</v>
      </c>
      <c r="B397" s="1" t="s">
        <v>386</v>
      </c>
      <c r="C397" s="1" t="s">
        <v>21</v>
      </c>
      <c r="D397" s="1">
        <v>1.34489184406581</v>
      </c>
      <c r="E397" s="1" t="s">
        <v>23</v>
      </c>
      <c r="F397" s="1">
        <v>2018954.84</v>
      </c>
      <c r="G397" s="1">
        <v>149</v>
      </c>
      <c r="H397" s="1">
        <v>53586.389999999898</v>
      </c>
      <c r="I397" s="1">
        <v>1</v>
      </c>
      <c r="J397" s="1">
        <v>0</v>
      </c>
      <c r="K397" s="1">
        <v>0</v>
      </c>
      <c r="L397" s="1">
        <v>188402.17</v>
      </c>
      <c r="M397" s="1">
        <v>28</v>
      </c>
      <c r="N397" s="1">
        <v>412302.16</v>
      </c>
      <c r="O397" s="1">
        <v>2</v>
      </c>
      <c r="P397" s="1">
        <v>0</v>
      </c>
      <c r="Q397" s="1">
        <v>0</v>
      </c>
      <c r="R397" s="1">
        <v>25616.478652137601</v>
      </c>
      <c r="S397" s="1">
        <v>1344891.8440658101</v>
      </c>
      <c r="T397" s="61">
        <f>IF(E397="East", IF(C397="Central",('Connecting shares (%)'!$F$3/100*F397+'Connecting shares (%)'!$G$3/100*H397+'Connecting shares (%)'!$H$3/100*J397)/1000000,0),0)</f>
        <v>0</v>
      </c>
      <c r="U397" s="61">
        <f>IF(E397="East", IF(C397="Central",D397*'Connecting shares (%)'!$M$16*(F397+H397+J397)/(F397+H397+J397+L397+N397+P397),0),0)</f>
        <v>0</v>
      </c>
      <c r="V397" s="61">
        <f>IF(E397="East", IF(C397="Decentral",('Connecting shares (%)'!$F$7/100*F397+'Connecting shares (%)'!$G$7/100*H397+'Connecting shares (%)'!$H$7/100*J397)/1000000,0),0)</f>
        <v>0</v>
      </c>
      <c r="W397" s="63">
        <f>IF(E397="East", IF(C397="Decentral",D397*'Connecting shares (%)'!$M$16*(F397+H397+J397)/(F397+H397+J397+L397+N397+P397),0),0)</f>
        <v>0</v>
      </c>
      <c r="X397" s="61">
        <f>IF(E397="East", IF(C397="Central",('Connecting shares (%)'!$F$5/100*L397+'Connecting shares (%)'!$G$5/100*N397+'Connecting shares (%)'!$H$5/100*P397)/1000000,0),0)</f>
        <v>0</v>
      </c>
      <c r="Y397" s="63">
        <f>IF(E397="East", IF(C397="Central",D397*'Connecting shares (%)'!$M$16*(L397+N397+P397)/(F397+H397+J397+L397+N397+P397),0),0)</f>
        <v>0</v>
      </c>
      <c r="Z397" s="1">
        <f>IF(E397="East", IF(C397="Decentral",('Connecting shares (%)'!$F$9/100*L397+'Connecting shares (%)'!$G$9/100*N397+'Connecting shares (%)'!$H$9/100*P397)/1000000,0),0)</f>
        <v>0</v>
      </c>
      <c r="AA397" s="63">
        <f>IF(E397="East", IF(C397="Decentral",D397*'Connecting shares (%)'!$M$16*(L397+N397+P397)/(F397+H397+J397+L397+N397+P397),0),0)</f>
        <v>0</v>
      </c>
      <c r="AB397" s="61">
        <f>IF(E397="West", IF(C397="Central",('Connecting shares (%)'!$F$11/100*F397+'Connecting shares (%)'!$G$11/100*H397+'Connecting shares (%)'!$H$11/100*J397)/1000000,0),0)</f>
        <v>0</v>
      </c>
      <c r="AC397" s="64">
        <f>IF(E397="west", IF(C397="Central",D397*'Connecting shares (%)'!$M$16*(F397+H397+J397)/(F397+H397+J397+L397+N397+P397),0),0)</f>
        <v>0</v>
      </c>
      <c r="AD397" s="61">
        <f>IF(E397="West", IF(C397="Decentral",('Connecting shares (%)'!$F$15/100*F397+'Connecting shares (%)'!$G$15/100*H397+'Connecting shares (%)'!$H$15/100*J397)/1000000,0),0)</f>
        <v>2.0725412300000001</v>
      </c>
      <c r="AE397" s="63">
        <f>IF(E397="west", IF(C397="Decentral",D397*'Connecting shares (%)'!$M$16*(F397+H397+J397)/(F397+H397+J397+L397+N397+P397),0),0)</f>
        <v>20.853630795646936</v>
      </c>
      <c r="AF397" s="61">
        <f>IF(E397="West", IF(C397="Central",('Connecting shares (%)'!$F$13/100*L397+'Connecting shares (%)'!$G$13/100*N397+'Connecting shares (%)'!$H$13/100*P397)/1000000,0),0)</f>
        <v>0</v>
      </c>
      <c r="AG397" s="63">
        <f>IF(E397="west", IF(C397="Central",D397*'Connecting shares (%)'!$M$16*(L397+N397+P397)/(F397+H397+J397+L397+N397+P397),0),0)</f>
        <v>0</v>
      </c>
      <c r="AH397" s="1">
        <f>IF(E397="West", IF(C397="Decentral",('Connecting shares (%)'!$F$17/100*L397+'Connecting shares (%)'!$G$17/100*N397+'Connecting shares (%)'!$H$17/100*P397)/1000000,0),0)</f>
        <v>0.60070433000000001</v>
      </c>
      <c r="AI397" s="63">
        <f>IF(E397="west", IF(C397="Decentral",D397*'Connecting shares (%)'!$M$16*(L397+N397+P397)/(F397+H397+J397+L397+N397+P397),0),0)</f>
        <v>6.0442060856692628</v>
      </c>
      <c r="AK397" s="1">
        <f t="shared" si="48"/>
        <v>0</v>
      </c>
      <c r="AL397" s="1">
        <f t="shared" si="49"/>
        <v>0</v>
      </c>
      <c r="AM397" s="1">
        <f t="shared" si="50"/>
        <v>0</v>
      </c>
      <c r="AN397" s="1">
        <f t="shared" si="51"/>
        <v>0</v>
      </c>
      <c r="AO397" s="1">
        <f t="shared" si="52"/>
        <v>0</v>
      </c>
      <c r="AP397" s="1">
        <f t="shared" si="53"/>
        <v>0</v>
      </c>
      <c r="AQ397" s="1">
        <f t="shared" si="54"/>
        <v>2.6732455600000002</v>
      </c>
      <c r="AR397" s="1">
        <f t="shared" si="55"/>
        <v>26.897836881316199</v>
      </c>
    </row>
    <row r="398" spans="1:44">
      <c r="A398" s="1">
        <v>397</v>
      </c>
      <c r="B398" s="1" t="s">
        <v>432</v>
      </c>
      <c r="C398" s="1" t="s">
        <v>21</v>
      </c>
      <c r="D398" s="1">
        <v>17.363997947744199</v>
      </c>
      <c r="E398" s="1" t="s">
        <v>23</v>
      </c>
      <c r="F398" s="1">
        <v>88015256.650000304</v>
      </c>
      <c r="G398" s="1">
        <v>5810</v>
      </c>
      <c r="H398" s="1">
        <v>355149.38</v>
      </c>
      <c r="I398" s="1">
        <v>6</v>
      </c>
      <c r="J398" s="1">
        <v>0</v>
      </c>
      <c r="K398" s="1">
        <v>0</v>
      </c>
      <c r="L398" s="1">
        <v>4644916.7000000104</v>
      </c>
      <c r="M398" s="1">
        <v>638</v>
      </c>
      <c r="N398" s="1">
        <v>528183.55000000005</v>
      </c>
      <c r="O398" s="1">
        <v>6</v>
      </c>
      <c r="P398" s="1">
        <v>379190.859999999</v>
      </c>
      <c r="Q398" s="1">
        <v>1</v>
      </c>
      <c r="R398" s="1">
        <v>101681.13786980799</v>
      </c>
      <c r="S398" s="1">
        <v>17363997.947744198</v>
      </c>
      <c r="T398" s="61">
        <f>IF(E398="East", IF(C398="Central",('Connecting shares (%)'!$F$3/100*F398+'Connecting shares (%)'!$G$3/100*H398+'Connecting shares (%)'!$H$3/100*J398)/1000000,0),0)</f>
        <v>0</v>
      </c>
      <c r="U398" s="61">
        <f>IF(E398="East", IF(C398="Central",D398*'Connecting shares (%)'!$M$16*(F398+H398+J398)/(F398+H398+J398+L398+N398+P398),0),0)</f>
        <v>0</v>
      </c>
      <c r="V398" s="61">
        <f>IF(E398="East", IF(C398="Decentral",('Connecting shares (%)'!$F$7/100*F398+'Connecting shares (%)'!$G$7/100*H398+'Connecting shares (%)'!$H$7/100*J398)/1000000,0),0)</f>
        <v>0</v>
      </c>
      <c r="W398" s="63">
        <f>IF(E398="East", IF(C398="Decentral",D398*'Connecting shares (%)'!$M$16*(F398+H398+J398)/(F398+H398+J398+L398+N398+P398),0),0)</f>
        <v>0</v>
      </c>
      <c r="X398" s="61">
        <f>IF(E398="East", IF(C398="Central",('Connecting shares (%)'!$F$5/100*L398+'Connecting shares (%)'!$G$5/100*N398+'Connecting shares (%)'!$H$5/100*P398)/1000000,0),0)</f>
        <v>0</v>
      </c>
      <c r="Y398" s="63">
        <f>IF(E398="East", IF(C398="Central",D398*'Connecting shares (%)'!$M$16*(L398+N398+P398)/(F398+H398+J398+L398+N398+P398),0),0)</f>
        <v>0</v>
      </c>
      <c r="Z398" s="1">
        <f>IF(E398="East", IF(C398="Decentral",('Connecting shares (%)'!$F$9/100*L398+'Connecting shares (%)'!$G$9/100*N398+'Connecting shares (%)'!$H$9/100*P398)/1000000,0),0)</f>
        <v>0</v>
      </c>
      <c r="AA398" s="63">
        <f>IF(E398="East", IF(C398="Decentral",D398*'Connecting shares (%)'!$M$16*(L398+N398+P398)/(F398+H398+J398+L398+N398+P398),0),0)</f>
        <v>0</v>
      </c>
      <c r="AB398" s="61">
        <f>IF(E398="West", IF(C398="Central",('Connecting shares (%)'!$F$11/100*F398+'Connecting shares (%)'!$G$11/100*H398+'Connecting shares (%)'!$H$11/100*J398)/1000000,0),0)</f>
        <v>0</v>
      </c>
      <c r="AC398" s="64">
        <f>IF(E398="west", IF(C398="Central",D398*'Connecting shares (%)'!$M$16*(F398+H398+J398)/(F398+H398+J398+L398+N398+P398),0),0)</f>
        <v>0</v>
      </c>
      <c r="AD398" s="61">
        <f>IF(E398="West", IF(C398="Decentral",('Connecting shares (%)'!$F$15/100*F398+'Connecting shares (%)'!$G$15/100*H398+'Connecting shares (%)'!$H$15/100*J398)/1000000,0),0)</f>
        <v>88.370406030000296</v>
      </c>
      <c r="AE398" s="63">
        <f>IF(E398="west", IF(C398="Decentral",D398*'Connecting shares (%)'!$M$16*(F398+H398+J398)/(F398+H398+J398+L398+N398+P398),0),0)</f>
        <v>326.75031609430664</v>
      </c>
      <c r="AF398" s="61">
        <f>IF(E398="West", IF(C398="Central",('Connecting shares (%)'!$F$13/100*L398+'Connecting shares (%)'!$G$13/100*N398+'Connecting shares (%)'!$H$13/100*P398)/1000000,0),0)</f>
        <v>0</v>
      </c>
      <c r="AG398" s="63">
        <f>IF(E398="west", IF(C398="Central",D398*'Connecting shares (%)'!$M$16*(L398+N398+P398)/(F398+H398+J398+L398+N398+P398),0),0)</f>
        <v>0</v>
      </c>
      <c r="AH398" s="1">
        <f>IF(E398="West", IF(C398="Decentral",('Connecting shares (%)'!$F$17/100*L398+'Connecting shares (%)'!$G$17/100*N398+'Connecting shares (%)'!$H$17/100*P398)/1000000,0),0)</f>
        <v>5.5522911100000094</v>
      </c>
      <c r="AI398" s="63">
        <f>IF(E398="west", IF(C398="Decentral",D398*'Connecting shares (%)'!$M$16*(L398+N398+P398)/(F398+H398+J398+L398+N398+P398),0),0)</f>
        <v>20.52964286057729</v>
      </c>
      <c r="AK398" s="1">
        <f t="shared" si="48"/>
        <v>0</v>
      </c>
      <c r="AL398" s="1">
        <f t="shared" si="49"/>
        <v>0</v>
      </c>
      <c r="AM398" s="1">
        <f t="shared" si="50"/>
        <v>0</v>
      </c>
      <c r="AN398" s="1">
        <f t="shared" si="51"/>
        <v>0</v>
      </c>
      <c r="AO398" s="1">
        <f t="shared" si="52"/>
        <v>0</v>
      </c>
      <c r="AP398" s="1">
        <f t="shared" si="53"/>
        <v>0</v>
      </c>
      <c r="AQ398" s="1">
        <f t="shared" si="54"/>
        <v>93.922697140000309</v>
      </c>
      <c r="AR398" s="1">
        <f t="shared" si="55"/>
        <v>347.27995895488391</v>
      </c>
    </row>
    <row r="399" spans="1:44">
      <c r="A399" s="1">
        <v>398</v>
      </c>
      <c r="B399" s="1" t="s">
        <v>583</v>
      </c>
      <c r="C399" s="1" t="s">
        <v>21</v>
      </c>
      <c r="D399" s="1">
        <v>1.2107337561417399</v>
      </c>
      <c r="E399" s="1" t="s">
        <v>23</v>
      </c>
      <c r="F399" s="1">
        <v>239539.739999999</v>
      </c>
      <c r="G399" s="1">
        <v>16</v>
      </c>
      <c r="H399" s="1">
        <v>0</v>
      </c>
      <c r="I399" s="1">
        <v>0</v>
      </c>
      <c r="J399" s="1">
        <v>0</v>
      </c>
      <c r="K399" s="1">
        <v>0</v>
      </c>
      <c r="L399" s="1">
        <v>48334.79</v>
      </c>
      <c r="M399" s="1">
        <v>3</v>
      </c>
      <c r="N399" s="1">
        <v>0</v>
      </c>
      <c r="O399" s="1">
        <v>0</v>
      </c>
      <c r="P399" s="1">
        <v>0</v>
      </c>
      <c r="Q399" s="1">
        <v>0</v>
      </c>
      <c r="R399" s="1">
        <v>28888.2928191391</v>
      </c>
      <c r="S399" s="1">
        <v>1210733.7561417399</v>
      </c>
      <c r="T399" s="61">
        <f>IF(E399="East", IF(C399="Central",('Connecting shares (%)'!$F$3/100*F399+'Connecting shares (%)'!$G$3/100*H399+'Connecting shares (%)'!$H$3/100*J399)/1000000,0),0)</f>
        <v>0</v>
      </c>
      <c r="U399" s="61">
        <f>IF(E399="East", IF(C399="Central",D399*'Connecting shares (%)'!$M$16*(F399+H399+J399)/(F399+H399+J399+L399+N399+P399),0),0)</f>
        <v>0</v>
      </c>
      <c r="V399" s="61">
        <f>IF(E399="East", IF(C399="Decentral",('Connecting shares (%)'!$F$7/100*F399+'Connecting shares (%)'!$G$7/100*H399+'Connecting shares (%)'!$H$7/100*J399)/1000000,0),0)</f>
        <v>0</v>
      </c>
      <c r="W399" s="63">
        <f>IF(E399="East", IF(C399="Decentral",D399*'Connecting shares (%)'!$M$16*(F399+H399+J399)/(F399+H399+J399+L399+N399+P399),0),0)</f>
        <v>0</v>
      </c>
      <c r="X399" s="61">
        <f>IF(E399="East", IF(C399="Central",('Connecting shares (%)'!$F$5/100*L399+'Connecting shares (%)'!$G$5/100*N399+'Connecting shares (%)'!$H$5/100*P399)/1000000,0),0)</f>
        <v>0</v>
      </c>
      <c r="Y399" s="63">
        <f>IF(E399="East", IF(C399="Central",D399*'Connecting shares (%)'!$M$16*(L399+N399+P399)/(F399+H399+J399+L399+N399+P399),0),0)</f>
        <v>0</v>
      </c>
      <c r="Z399" s="1">
        <f>IF(E399="East", IF(C399="Decentral",('Connecting shares (%)'!$F$9/100*L399+'Connecting shares (%)'!$G$9/100*N399+'Connecting shares (%)'!$H$9/100*P399)/1000000,0),0)</f>
        <v>0</v>
      </c>
      <c r="AA399" s="63">
        <f>IF(E399="East", IF(C399="Decentral",D399*'Connecting shares (%)'!$M$16*(L399+N399+P399)/(F399+H399+J399+L399+N399+P399),0),0)</f>
        <v>0</v>
      </c>
      <c r="AB399" s="61">
        <f>IF(E399="West", IF(C399="Central",('Connecting shares (%)'!$F$11/100*F399+'Connecting shares (%)'!$G$11/100*H399+'Connecting shares (%)'!$H$11/100*J399)/1000000,0),0)</f>
        <v>0</v>
      </c>
      <c r="AC399" s="64">
        <f>IF(E399="west", IF(C399="Central",D399*'Connecting shares (%)'!$M$16*(F399+H399+J399)/(F399+H399+J399+L399+N399+P399),0),0)</f>
        <v>0</v>
      </c>
      <c r="AD399" s="61">
        <f>IF(E399="West", IF(C399="Decentral",('Connecting shares (%)'!$F$15/100*F399+'Connecting shares (%)'!$G$15/100*H399+'Connecting shares (%)'!$H$15/100*J399)/1000000,0),0)</f>
        <v>0.239539739999999</v>
      </c>
      <c r="AE399" s="63">
        <f>IF(E399="west", IF(C399="Decentral",D399*'Connecting shares (%)'!$M$16*(F399+H399+J399)/(F399+H399+J399+L399+N399+P399),0),0)</f>
        <v>20.148975955282712</v>
      </c>
      <c r="AF399" s="61">
        <f>IF(E399="West", IF(C399="Central",('Connecting shares (%)'!$F$13/100*L399+'Connecting shares (%)'!$G$13/100*N399+'Connecting shares (%)'!$H$13/100*P399)/1000000,0),0)</f>
        <v>0</v>
      </c>
      <c r="AG399" s="63">
        <f>IF(E399="west", IF(C399="Central",D399*'Connecting shares (%)'!$M$16*(L399+N399+P399)/(F399+H399+J399+L399+N399+P399),0),0)</f>
        <v>0</v>
      </c>
      <c r="AH399" s="1">
        <f>IF(E399="West", IF(C399="Decentral",('Connecting shares (%)'!$F$17/100*L399+'Connecting shares (%)'!$G$17/100*N399+'Connecting shares (%)'!$H$17/100*P399)/1000000,0),0)</f>
        <v>4.8334790000000002E-2</v>
      </c>
      <c r="AI399" s="63">
        <f>IF(E399="west", IF(C399="Decentral",D399*'Connecting shares (%)'!$M$16*(L399+N399+P399)/(F399+H399+J399+L399+N399+P399),0),0)</f>
        <v>4.0656991675520873</v>
      </c>
      <c r="AK399" s="1">
        <f t="shared" si="48"/>
        <v>0</v>
      </c>
      <c r="AL399" s="1">
        <f t="shared" si="49"/>
        <v>0</v>
      </c>
      <c r="AM399" s="1">
        <f t="shared" si="50"/>
        <v>0</v>
      </c>
      <c r="AN399" s="1">
        <f t="shared" si="51"/>
        <v>0</v>
      </c>
      <c r="AO399" s="1">
        <f t="shared" si="52"/>
        <v>0</v>
      </c>
      <c r="AP399" s="1">
        <f t="shared" si="53"/>
        <v>0</v>
      </c>
      <c r="AQ399" s="1">
        <f t="shared" si="54"/>
        <v>0.28787452999999902</v>
      </c>
      <c r="AR399" s="1">
        <f t="shared" si="55"/>
        <v>24.214675122834798</v>
      </c>
    </row>
    <row r="400" spans="1:44">
      <c r="A400" s="1">
        <v>399</v>
      </c>
      <c r="B400" s="1" t="s">
        <v>482</v>
      </c>
      <c r="C400" s="1" t="s">
        <v>21</v>
      </c>
      <c r="D400" s="1">
        <v>1.2255344825115799</v>
      </c>
      <c r="E400" s="1" t="s">
        <v>23</v>
      </c>
      <c r="F400" s="1">
        <v>4324847.0599999996</v>
      </c>
      <c r="G400" s="1">
        <v>277</v>
      </c>
      <c r="H400" s="1">
        <v>58667.239999999903</v>
      </c>
      <c r="I400" s="1">
        <v>1</v>
      </c>
      <c r="J400" s="1">
        <v>0</v>
      </c>
      <c r="K400" s="1">
        <v>0</v>
      </c>
      <c r="L400" s="1">
        <v>311941.28999999998</v>
      </c>
      <c r="M400" s="1">
        <v>49</v>
      </c>
      <c r="N400" s="1">
        <v>0</v>
      </c>
      <c r="O400" s="1">
        <v>0</v>
      </c>
      <c r="P400" s="1">
        <v>0</v>
      </c>
      <c r="Q400" s="1">
        <v>0</v>
      </c>
      <c r="R400" s="1">
        <v>27180.270845634699</v>
      </c>
      <c r="S400" s="1">
        <v>1225534.48251158</v>
      </c>
      <c r="T400" s="61">
        <f>IF(E400="East", IF(C400="Central",('Connecting shares (%)'!$F$3/100*F400+'Connecting shares (%)'!$G$3/100*H400+'Connecting shares (%)'!$H$3/100*J400)/1000000,0),0)</f>
        <v>0</v>
      </c>
      <c r="U400" s="61">
        <f>IF(E400="East", IF(C400="Central",D400*'Connecting shares (%)'!$M$16*(F400+H400+J400)/(F400+H400+J400+L400+N400+P400),0),0)</f>
        <v>0</v>
      </c>
      <c r="V400" s="61">
        <f>IF(E400="East", IF(C400="Decentral",('Connecting shares (%)'!$F$7/100*F400+'Connecting shares (%)'!$G$7/100*H400+'Connecting shares (%)'!$H$7/100*J400)/1000000,0),0)</f>
        <v>0</v>
      </c>
      <c r="W400" s="63">
        <f>IF(E400="East", IF(C400="Decentral",D400*'Connecting shares (%)'!$M$16*(F400+H400+J400)/(F400+H400+J400+L400+N400+P400),0),0)</f>
        <v>0</v>
      </c>
      <c r="X400" s="61">
        <f>IF(E400="East", IF(C400="Central",('Connecting shares (%)'!$F$5/100*L400+'Connecting shares (%)'!$G$5/100*N400+'Connecting shares (%)'!$H$5/100*P400)/1000000,0),0)</f>
        <v>0</v>
      </c>
      <c r="Y400" s="63">
        <f>IF(E400="East", IF(C400="Central",D400*'Connecting shares (%)'!$M$16*(L400+N400+P400)/(F400+H400+J400+L400+N400+P400),0),0)</f>
        <v>0</v>
      </c>
      <c r="Z400" s="1">
        <f>IF(E400="East", IF(C400="Decentral",('Connecting shares (%)'!$F$9/100*L400+'Connecting shares (%)'!$G$9/100*N400+'Connecting shares (%)'!$H$9/100*P400)/1000000,0),0)</f>
        <v>0</v>
      </c>
      <c r="AA400" s="63">
        <f>IF(E400="East", IF(C400="Decentral",D400*'Connecting shares (%)'!$M$16*(L400+N400+P400)/(F400+H400+J400+L400+N400+P400),0),0)</f>
        <v>0</v>
      </c>
      <c r="AB400" s="61">
        <f>IF(E400="West", IF(C400="Central",('Connecting shares (%)'!$F$11/100*F400+'Connecting shares (%)'!$G$11/100*H400+'Connecting shares (%)'!$H$11/100*J400)/1000000,0),0)</f>
        <v>0</v>
      </c>
      <c r="AC400" s="64">
        <f>IF(E400="west", IF(C400="Central",D400*'Connecting shares (%)'!$M$16*(F400+H400+J400)/(F400+H400+J400+L400+N400+P400),0),0)</f>
        <v>0</v>
      </c>
      <c r="AD400" s="61">
        <f>IF(E400="West", IF(C400="Decentral",('Connecting shares (%)'!$F$15/100*F400+'Connecting shares (%)'!$G$15/100*H400+'Connecting shares (%)'!$H$15/100*J400)/1000000,0),0)</f>
        <v>4.3835142999999999</v>
      </c>
      <c r="AE400" s="63">
        <f>IF(E400="west", IF(C400="Decentral",D400*'Connecting shares (%)'!$M$16*(F400+H400+J400)/(F400+H400+J400+L400+N400+P400),0),0)</f>
        <v>22.882328780507581</v>
      </c>
      <c r="AF400" s="61">
        <f>IF(E400="West", IF(C400="Central",('Connecting shares (%)'!$F$13/100*L400+'Connecting shares (%)'!$G$13/100*N400+'Connecting shares (%)'!$H$13/100*P400)/1000000,0),0)</f>
        <v>0</v>
      </c>
      <c r="AG400" s="63">
        <f>IF(E400="west", IF(C400="Central",D400*'Connecting shares (%)'!$M$16*(L400+N400+P400)/(F400+H400+J400+L400+N400+P400),0),0)</f>
        <v>0</v>
      </c>
      <c r="AH400" s="1">
        <f>IF(E400="West", IF(C400="Decentral",('Connecting shares (%)'!$F$17/100*L400+'Connecting shares (%)'!$G$17/100*N400+'Connecting shares (%)'!$H$17/100*P400)/1000000,0),0)</f>
        <v>0.31194128999999998</v>
      </c>
      <c r="AI400" s="63">
        <f>IF(E400="west", IF(C400="Decentral",D400*'Connecting shares (%)'!$M$16*(L400+N400+P400)/(F400+H400+J400+L400+N400+P400),0),0)</f>
        <v>1.6283608697240162</v>
      </c>
      <c r="AK400" s="1">
        <f t="shared" si="48"/>
        <v>0</v>
      </c>
      <c r="AL400" s="1">
        <f t="shared" si="49"/>
        <v>0</v>
      </c>
      <c r="AM400" s="1">
        <f t="shared" si="50"/>
        <v>0</v>
      </c>
      <c r="AN400" s="1">
        <f t="shared" si="51"/>
        <v>0</v>
      </c>
      <c r="AO400" s="1">
        <f t="shared" si="52"/>
        <v>0</v>
      </c>
      <c r="AP400" s="1">
        <f t="shared" si="53"/>
        <v>0</v>
      </c>
      <c r="AQ400" s="1">
        <f t="shared" si="54"/>
        <v>4.6954555899999999</v>
      </c>
      <c r="AR400" s="1">
        <f t="shared" si="55"/>
        <v>24.510689650231598</v>
      </c>
    </row>
    <row r="401" spans="1:44">
      <c r="A401" s="1">
        <v>400</v>
      </c>
      <c r="B401" s="1" t="s">
        <v>562</v>
      </c>
      <c r="C401" s="1" t="s">
        <v>21</v>
      </c>
      <c r="D401" s="1">
        <v>1.2009246373993601</v>
      </c>
      <c r="E401" s="1" t="s">
        <v>23</v>
      </c>
      <c r="F401" s="1">
        <v>999602.97999999905</v>
      </c>
      <c r="G401" s="1">
        <v>60</v>
      </c>
      <c r="H401" s="1">
        <v>0</v>
      </c>
      <c r="I401" s="1">
        <v>0</v>
      </c>
      <c r="J401" s="1">
        <v>0</v>
      </c>
      <c r="K401" s="1">
        <v>0</v>
      </c>
      <c r="L401" s="1">
        <v>8852.7199999999903</v>
      </c>
      <c r="M401" s="1">
        <v>1</v>
      </c>
      <c r="N401" s="1">
        <v>0</v>
      </c>
      <c r="O401" s="1">
        <v>0</v>
      </c>
      <c r="P401" s="1">
        <v>0</v>
      </c>
      <c r="Q401" s="1">
        <v>0</v>
      </c>
      <c r="R401" s="1">
        <v>24817.455139871901</v>
      </c>
      <c r="S401" s="1">
        <v>1200924.6373993601</v>
      </c>
      <c r="T401" s="61">
        <f>IF(E401="East", IF(C401="Central",('Connecting shares (%)'!$F$3/100*F401+'Connecting shares (%)'!$G$3/100*H401+'Connecting shares (%)'!$H$3/100*J401)/1000000,0),0)</f>
        <v>0</v>
      </c>
      <c r="U401" s="61">
        <f>IF(E401="East", IF(C401="Central",D401*'Connecting shares (%)'!$M$16*(F401+H401+J401)/(F401+H401+J401+L401+N401+P401),0),0)</f>
        <v>0</v>
      </c>
      <c r="V401" s="61">
        <f>IF(E401="East", IF(C401="Decentral",('Connecting shares (%)'!$F$7/100*F401+'Connecting shares (%)'!$G$7/100*H401+'Connecting shares (%)'!$H$7/100*J401)/1000000,0),0)</f>
        <v>0</v>
      </c>
      <c r="W401" s="63">
        <f>IF(E401="East", IF(C401="Decentral",D401*'Connecting shares (%)'!$M$16*(F401+H401+J401)/(F401+H401+J401+L401+N401+P401),0),0)</f>
        <v>0</v>
      </c>
      <c r="X401" s="61">
        <f>IF(E401="East", IF(C401="Central",('Connecting shares (%)'!$F$5/100*L401+'Connecting shares (%)'!$G$5/100*N401+'Connecting shares (%)'!$H$5/100*P401)/1000000,0),0)</f>
        <v>0</v>
      </c>
      <c r="Y401" s="63">
        <f>IF(E401="East", IF(C401="Central",D401*'Connecting shares (%)'!$M$16*(L401+N401+P401)/(F401+H401+J401+L401+N401+P401),0),0)</f>
        <v>0</v>
      </c>
      <c r="Z401" s="1">
        <f>IF(E401="East", IF(C401="Decentral",('Connecting shares (%)'!$F$9/100*L401+'Connecting shares (%)'!$G$9/100*N401+'Connecting shares (%)'!$H$9/100*P401)/1000000,0),0)</f>
        <v>0</v>
      </c>
      <c r="AA401" s="63">
        <f>IF(E401="East", IF(C401="Decentral",D401*'Connecting shares (%)'!$M$16*(L401+N401+P401)/(F401+H401+J401+L401+N401+P401),0),0)</f>
        <v>0</v>
      </c>
      <c r="AB401" s="61">
        <f>IF(E401="West", IF(C401="Central",('Connecting shares (%)'!$F$11/100*F401+'Connecting shares (%)'!$G$11/100*H401+'Connecting shares (%)'!$H$11/100*J401)/1000000,0),0)</f>
        <v>0</v>
      </c>
      <c r="AC401" s="64">
        <f>IF(E401="west", IF(C401="Central",D401*'Connecting shares (%)'!$M$16*(F401+H401+J401)/(F401+H401+J401+L401+N401+P401),0),0)</f>
        <v>0</v>
      </c>
      <c r="AD401" s="61">
        <f>IF(E401="West", IF(C401="Decentral",('Connecting shares (%)'!$F$15/100*F401+'Connecting shares (%)'!$G$15/100*H401+'Connecting shares (%)'!$H$15/100*J401)/1000000,0),0)</f>
        <v>0.99960297999999903</v>
      </c>
      <c r="AE401" s="63">
        <f>IF(E401="west", IF(C401="Decentral",D401*'Connecting shares (%)'!$M$16*(F401+H401+J401)/(F401+H401+J401+L401+N401+P401),0),0)</f>
        <v>23.807646608568326</v>
      </c>
      <c r="AF401" s="61">
        <f>IF(E401="West", IF(C401="Central",('Connecting shares (%)'!$F$13/100*L401+'Connecting shares (%)'!$G$13/100*N401+'Connecting shares (%)'!$H$13/100*P401)/1000000,0),0)</f>
        <v>0</v>
      </c>
      <c r="AG401" s="63">
        <f>IF(E401="west", IF(C401="Central",D401*'Connecting shares (%)'!$M$16*(L401+N401+P401)/(F401+H401+J401+L401+N401+P401),0),0)</f>
        <v>0</v>
      </c>
      <c r="AH401" s="1">
        <f>IF(E401="West", IF(C401="Decentral",('Connecting shares (%)'!$F$17/100*L401+'Connecting shares (%)'!$G$17/100*N401+'Connecting shares (%)'!$H$17/100*P401)/1000000,0),0)</f>
        <v>8.852719999999991E-3</v>
      </c>
      <c r="AI401" s="63">
        <f>IF(E401="west", IF(C401="Decentral",D401*'Connecting shares (%)'!$M$16*(L401+N401+P401)/(F401+H401+J401+L401+N401+P401),0),0)</f>
        <v>0.21084613941887706</v>
      </c>
      <c r="AK401" s="1">
        <f t="shared" si="48"/>
        <v>0</v>
      </c>
      <c r="AL401" s="1">
        <f t="shared" si="49"/>
        <v>0</v>
      </c>
      <c r="AM401" s="1">
        <f t="shared" si="50"/>
        <v>0</v>
      </c>
      <c r="AN401" s="1">
        <f t="shared" si="51"/>
        <v>0</v>
      </c>
      <c r="AO401" s="1">
        <f t="shared" si="52"/>
        <v>0</v>
      </c>
      <c r="AP401" s="1">
        <f t="shared" si="53"/>
        <v>0</v>
      </c>
      <c r="AQ401" s="1">
        <f t="shared" si="54"/>
        <v>1.008455699999999</v>
      </c>
      <c r="AR401" s="1">
        <f t="shared" si="55"/>
        <v>24.018492747987203</v>
      </c>
    </row>
    <row r="402" spans="1:44">
      <c r="A402" s="1">
        <v>401</v>
      </c>
      <c r="B402" s="1" t="s">
        <v>221</v>
      </c>
      <c r="C402" s="1" t="s">
        <v>21</v>
      </c>
      <c r="D402" s="1">
        <v>6.7291953538850198</v>
      </c>
      <c r="E402" s="1" t="s">
        <v>23</v>
      </c>
      <c r="F402" s="1">
        <v>23649237.269999899</v>
      </c>
      <c r="G402" s="1">
        <v>1550</v>
      </c>
      <c r="H402" s="1">
        <v>0</v>
      </c>
      <c r="I402" s="1">
        <v>0</v>
      </c>
      <c r="J402" s="1">
        <v>0</v>
      </c>
      <c r="K402" s="1">
        <v>0</v>
      </c>
      <c r="L402" s="1">
        <v>3429556.3999999901</v>
      </c>
      <c r="M402" s="1">
        <v>279</v>
      </c>
      <c r="N402" s="1">
        <v>2982898.68</v>
      </c>
      <c r="O402" s="1">
        <v>26</v>
      </c>
      <c r="P402" s="1">
        <v>1502449.28999999</v>
      </c>
      <c r="Q402" s="1">
        <v>4</v>
      </c>
      <c r="R402" s="1">
        <v>51276.034063325598</v>
      </c>
      <c r="S402" s="1">
        <v>6729195.3538850201</v>
      </c>
      <c r="T402" s="61">
        <f>IF(E402="East", IF(C402="Central",('Connecting shares (%)'!$F$3/100*F402+'Connecting shares (%)'!$G$3/100*H402+'Connecting shares (%)'!$H$3/100*J402)/1000000,0),0)</f>
        <v>0</v>
      </c>
      <c r="U402" s="61">
        <f>IF(E402="East", IF(C402="Central",D402*'Connecting shares (%)'!$M$16*(F402+H402+J402)/(F402+H402+J402+L402+N402+P402),0),0)</f>
        <v>0</v>
      </c>
      <c r="V402" s="61">
        <f>IF(E402="East", IF(C402="Decentral",('Connecting shares (%)'!$F$7/100*F402+'Connecting shares (%)'!$G$7/100*H402+'Connecting shares (%)'!$H$7/100*J402)/1000000,0),0)</f>
        <v>0</v>
      </c>
      <c r="W402" s="63">
        <f>IF(E402="East", IF(C402="Decentral",D402*'Connecting shares (%)'!$M$16*(F402+H402+J402)/(F402+H402+J402+L402+N402+P402),0),0)</f>
        <v>0</v>
      </c>
      <c r="X402" s="61">
        <f>IF(E402="East", IF(C402="Central",('Connecting shares (%)'!$F$5/100*L402+'Connecting shares (%)'!$G$5/100*N402+'Connecting shares (%)'!$H$5/100*P402)/1000000,0),0)</f>
        <v>0</v>
      </c>
      <c r="Y402" s="63">
        <f>IF(E402="East", IF(C402="Central",D402*'Connecting shares (%)'!$M$16*(L402+N402+P402)/(F402+H402+J402+L402+N402+P402),0),0)</f>
        <v>0</v>
      </c>
      <c r="Z402" s="1">
        <f>IF(E402="East", IF(C402="Decentral",('Connecting shares (%)'!$F$9/100*L402+'Connecting shares (%)'!$G$9/100*N402+'Connecting shares (%)'!$H$9/100*P402)/1000000,0),0)</f>
        <v>0</v>
      </c>
      <c r="AA402" s="63">
        <f>IF(E402="East", IF(C402="Decentral",D402*'Connecting shares (%)'!$M$16*(L402+N402+P402)/(F402+H402+J402+L402+N402+P402),0),0)</f>
        <v>0</v>
      </c>
      <c r="AB402" s="61">
        <f>IF(E402="West", IF(C402="Central",('Connecting shares (%)'!$F$11/100*F402+'Connecting shares (%)'!$G$11/100*H402+'Connecting shares (%)'!$H$11/100*J402)/1000000,0),0)</f>
        <v>0</v>
      </c>
      <c r="AC402" s="64">
        <f>IF(E402="west", IF(C402="Central",D402*'Connecting shares (%)'!$M$16*(F402+H402+J402)/(F402+H402+J402+L402+N402+P402),0),0)</f>
        <v>0</v>
      </c>
      <c r="AD402" s="61">
        <f>IF(E402="West", IF(C402="Decentral",('Connecting shares (%)'!$F$15/100*F402+'Connecting shares (%)'!$G$15/100*H402+'Connecting shares (%)'!$H$15/100*J402)/1000000,0),0)</f>
        <v>23.649237269999897</v>
      </c>
      <c r="AE402" s="63">
        <f>IF(E402="west", IF(C402="Decentral",D402*'Connecting shares (%)'!$M$16*(F402+H402+J402)/(F402+H402+J402+L402+N402+P402),0),0)</f>
        <v>100.83615729219518</v>
      </c>
      <c r="AF402" s="61">
        <f>IF(E402="West", IF(C402="Central",('Connecting shares (%)'!$F$13/100*L402+'Connecting shares (%)'!$G$13/100*N402+'Connecting shares (%)'!$H$13/100*P402)/1000000,0),0)</f>
        <v>0</v>
      </c>
      <c r="AG402" s="63">
        <f>IF(E402="west", IF(C402="Central",D402*'Connecting shares (%)'!$M$16*(L402+N402+P402)/(F402+H402+J402+L402+N402+P402),0),0)</f>
        <v>0</v>
      </c>
      <c r="AH402" s="1">
        <f>IF(E402="West", IF(C402="Decentral",('Connecting shares (%)'!$F$17/100*L402+'Connecting shares (%)'!$G$17/100*N402+'Connecting shares (%)'!$H$17/100*P402)/1000000,0),0)</f>
        <v>7.9149043699999808</v>
      </c>
      <c r="AI402" s="63">
        <f>IF(E402="west", IF(C402="Decentral",D402*'Connecting shares (%)'!$M$16*(L402+N402+P402)/(F402+H402+J402+L402+N402+P402),0),0)</f>
        <v>33.747749785505214</v>
      </c>
      <c r="AK402" s="1">
        <f t="shared" si="48"/>
        <v>0</v>
      </c>
      <c r="AL402" s="1">
        <f t="shared" si="49"/>
        <v>0</v>
      </c>
      <c r="AM402" s="1">
        <f t="shared" si="50"/>
        <v>0</v>
      </c>
      <c r="AN402" s="1">
        <f t="shared" si="51"/>
        <v>0</v>
      </c>
      <c r="AO402" s="1">
        <f t="shared" si="52"/>
        <v>0</v>
      </c>
      <c r="AP402" s="1">
        <f t="shared" si="53"/>
        <v>0</v>
      </c>
      <c r="AQ402" s="1">
        <f t="shared" si="54"/>
        <v>31.564141639999878</v>
      </c>
      <c r="AR402" s="1">
        <f t="shared" si="55"/>
        <v>134.58390707770039</v>
      </c>
    </row>
    <row r="403" spans="1:44">
      <c r="A403" s="1">
        <v>402</v>
      </c>
      <c r="B403" s="1" t="s">
        <v>211</v>
      </c>
      <c r="C403" s="1" t="s">
        <v>21</v>
      </c>
      <c r="D403" s="1">
        <v>5.9647154110190401</v>
      </c>
      <c r="E403" s="1" t="s">
        <v>24</v>
      </c>
      <c r="F403" s="1">
        <v>46999470.899999999</v>
      </c>
      <c r="G403" s="1">
        <v>2479</v>
      </c>
      <c r="H403" s="1">
        <v>1962391.54</v>
      </c>
      <c r="I403" s="1">
        <v>26</v>
      </c>
      <c r="J403" s="1">
        <v>0</v>
      </c>
      <c r="K403" s="1">
        <v>0</v>
      </c>
      <c r="L403" s="1">
        <v>7692377.9899999704</v>
      </c>
      <c r="M403" s="1">
        <v>599</v>
      </c>
      <c r="N403" s="1">
        <v>1668069.68</v>
      </c>
      <c r="O403" s="1">
        <v>15</v>
      </c>
      <c r="P403" s="1">
        <v>0</v>
      </c>
      <c r="Q403" s="1">
        <v>0</v>
      </c>
      <c r="R403" s="1">
        <v>53771.7077632535</v>
      </c>
      <c r="S403" s="1">
        <v>5964715.4110190403</v>
      </c>
      <c r="T403" s="61">
        <f>IF(E403="East", IF(C403="Central",('Connecting shares (%)'!$F$3/100*F403+'Connecting shares (%)'!$G$3/100*H403+'Connecting shares (%)'!$H$3/100*J403)/1000000,0),0)</f>
        <v>0</v>
      </c>
      <c r="U403" s="61">
        <f>IF(E403="East", IF(C403="Central",D403*'Connecting shares (%)'!$M$16*(F403+H403+J403)/(F403+H403+J403+L403+N403+P403),0),0)</f>
        <v>0</v>
      </c>
      <c r="V403" s="61">
        <f>IF(E403="East", IF(C403="Decentral",('Connecting shares (%)'!$F$7/100*F403+'Connecting shares (%)'!$G$7/100*H403+'Connecting shares (%)'!$H$7/100*J403)/1000000,0),0)</f>
        <v>48.961862439999997</v>
      </c>
      <c r="W403" s="63">
        <f>IF(E403="East", IF(C403="Decentral",D403*'Connecting shares (%)'!$M$16*(F403+H403+J403)/(F403+H403+J403+L403+N403+P403),0),0)</f>
        <v>100.14815081818521</v>
      </c>
      <c r="X403" s="61">
        <f>IF(E403="East", IF(C403="Central",('Connecting shares (%)'!$F$5/100*L403+'Connecting shares (%)'!$G$5/100*N403+'Connecting shares (%)'!$H$5/100*P403)/1000000,0),0)</f>
        <v>0</v>
      </c>
      <c r="Y403" s="63">
        <f>IF(E403="East", IF(C403="Central",D403*'Connecting shares (%)'!$M$16*(L403+N403+P403)/(F403+H403+J403+L403+N403+P403),0),0)</f>
        <v>0</v>
      </c>
      <c r="Z403" s="1">
        <f>IF(E403="East", IF(C403="Decentral",('Connecting shares (%)'!$F$9/100*L403+'Connecting shares (%)'!$G$9/100*N403+'Connecting shares (%)'!$H$9/100*P403)/1000000,0),0)</f>
        <v>9.3604476699999708</v>
      </c>
      <c r="AA403" s="63">
        <f>IF(E403="East", IF(C403="Decentral",D403*'Connecting shares (%)'!$M$16*(L403+N403+P403)/(F403+H403+J403+L403+N403+P403),0),0)</f>
        <v>19.146157402195573</v>
      </c>
      <c r="AB403" s="61">
        <f>IF(E403="West", IF(C403="Central",('Connecting shares (%)'!$F$11/100*F403+'Connecting shares (%)'!$G$11/100*H403+'Connecting shares (%)'!$H$11/100*J403)/1000000,0),0)</f>
        <v>0</v>
      </c>
      <c r="AC403" s="64">
        <f>IF(E403="west", IF(C403="Central",D403*'Connecting shares (%)'!$M$16*(F403+H403+J403)/(F403+H403+J403+L403+N403+P403),0),0)</f>
        <v>0</v>
      </c>
      <c r="AD403" s="61">
        <f>IF(E403="West", IF(C403="Decentral",('Connecting shares (%)'!$F$15/100*F403+'Connecting shares (%)'!$G$15/100*H403+'Connecting shares (%)'!$H$15/100*J403)/1000000,0),0)</f>
        <v>0</v>
      </c>
      <c r="AE403" s="63">
        <f>IF(E403="west", IF(C403="Decentral",D403*'Connecting shares (%)'!$M$16*(F403+H403+J403)/(F403+H403+J403+L403+N403+P403),0),0)</f>
        <v>0</v>
      </c>
      <c r="AF403" s="61">
        <f>IF(E403="West", IF(C403="Central",('Connecting shares (%)'!$F$13/100*L403+'Connecting shares (%)'!$G$13/100*N403+'Connecting shares (%)'!$H$13/100*P403)/1000000,0),0)</f>
        <v>0</v>
      </c>
      <c r="AG403" s="63">
        <f>IF(E403="west", IF(C403="Central",D403*'Connecting shares (%)'!$M$16*(L403+N403+P403)/(F403+H403+J403+L403+N403+P403),0),0)</f>
        <v>0</v>
      </c>
      <c r="AH403" s="1">
        <f>IF(E403="West", IF(C403="Decentral",('Connecting shares (%)'!$F$17/100*L403+'Connecting shares (%)'!$G$17/100*N403+'Connecting shares (%)'!$H$17/100*P403)/1000000,0),0)</f>
        <v>0</v>
      </c>
      <c r="AI403" s="63">
        <f>IF(E403="west", IF(C403="Decentral",D403*'Connecting shares (%)'!$M$16*(L403+N403+P403)/(F403+H403+J403+L403+N403+P403),0),0)</f>
        <v>0</v>
      </c>
      <c r="AK403" s="1">
        <f t="shared" si="48"/>
        <v>0</v>
      </c>
      <c r="AL403" s="1">
        <f t="shared" si="49"/>
        <v>0</v>
      </c>
      <c r="AM403" s="1">
        <f t="shared" si="50"/>
        <v>58.322310109999968</v>
      </c>
      <c r="AN403" s="1">
        <f t="shared" si="51"/>
        <v>119.29430822038078</v>
      </c>
      <c r="AO403" s="1">
        <f t="shared" si="52"/>
        <v>0</v>
      </c>
      <c r="AP403" s="1">
        <f t="shared" si="53"/>
        <v>0</v>
      </c>
      <c r="AQ403" s="1">
        <f t="shared" si="54"/>
        <v>0</v>
      </c>
      <c r="AR403" s="1">
        <f t="shared" si="55"/>
        <v>0</v>
      </c>
    </row>
    <row r="404" spans="1:44">
      <c r="A404" s="1">
        <v>403</v>
      </c>
      <c r="B404" s="1" t="s">
        <v>707</v>
      </c>
      <c r="C404" s="1" t="s">
        <v>21</v>
      </c>
      <c r="D404" s="1">
        <v>0.49003868986562898</v>
      </c>
      <c r="E404" s="1" t="s">
        <v>23</v>
      </c>
      <c r="F404" s="1">
        <v>202299.16999999899</v>
      </c>
      <c r="G404" s="1">
        <v>9</v>
      </c>
      <c r="H404" s="1">
        <v>0</v>
      </c>
      <c r="I404" s="1">
        <v>0</v>
      </c>
      <c r="J404" s="1">
        <v>0</v>
      </c>
      <c r="K404" s="1">
        <v>0</v>
      </c>
      <c r="L404" s="1">
        <v>29980.2599999999</v>
      </c>
      <c r="M404" s="1">
        <v>1</v>
      </c>
      <c r="N404" s="1">
        <v>0</v>
      </c>
      <c r="O404" s="1">
        <v>0</v>
      </c>
      <c r="P404" s="1">
        <v>0</v>
      </c>
      <c r="Q404" s="1">
        <v>0</v>
      </c>
      <c r="R404" s="1">
        <v>21161.242136086799</v>
      </c>
      <c r="S404" s="1">
        <v>490038.68986562802</v>
      </c>
      <c r="T404" s="61">
        <f>IF(E404="East", IF(C404="Central",('Connecting shares (%)'!$F$3/100*F404+'Connecting shares (%)'!$G$3/100*H404+'Connecting shares (%)'!$H$3/100*J404)/1000000,0),0)</f>
        <v>0</v>
      </c>
      <c r="U404" s="61">
        <f>IF(E404="East", IF(C404="Central",D404*'Connecting shares (%)'!$M$16*(F404+H404+J404)/(F404+H404+J404+L404+N404+P404),0),0)</f>
        <v>0</v>
      </c>
      <c r="V404" s="61">
        <f>IF(E404="East", IF(C404="Decentral",('Connecting shares (%)'!$F$7/100*F404+'Connecting shares (%)'!$G$7/100*H404+'Connecting shares (%)'!$H$7/100*J404)/1000000,0),0)</f>
        <v>0</v>
      </c>
      <c r="W404" s="63">
        <f>IF(E404="East", IF(C404="Decentral",D404*'Connecting shares (%)'!$M$16*(F404+H404+J404)/(F404+H404+J404+L404+N404+P404),0),0)</f>
        <v>0</v>
      </c>
      <c r="X404" s="61">
        <f>IF(E404="East", IF(C404="Central",('Connecting shares (%)'!$F$5/100*L404+'Connecting shares (%)'!$G$5/100*N404+'Connecting shares (%)'!$H$5/100*P404)/1000000,0),0)</f>
        <v>0</v>
      </c>
      <c r="Y404" s="63">
        <f>IF(E404="East", IF(C404="Central",D404*'Connecting shares (%)'!$M$16*(L404+N404+P404)/(F404+H404+J404+L404+N404+P404),0),0)</f>
        <v>0</v>
      </c>
      <c r="Z404" s="1">
        <f>IF(E404="East", IF(C404="Decentral",('Connecting shares (%)'!$F$9/100*L404+'Connecting shares (%)'!$G$9/100*N404+'Connecting shares (%)'!$H$9/100*P404)/1000000,0),0)</f>
        <v>0</v>
      </c>
      <c r="AA404" s="63">
        <f>IF(E404="East", IF(C404="Decentral",D404*'Connecting shares (%)'!$M$16*(L404+N404+P404)/(F404+H404+J404+L404+N404+P404),0),0)</f>
        <v>0</v>
      </c>
      <c r="AB404" s="61">
        <f>IF(E404="West", IF(C404="Central",('Connecting shares (%)'!$F$11/100*F404+'Connecting shares (%)'!$G$11/100*H404+'Connecting shares (%)'!$H$11/100*J404)/1000000,0),0)</f>
        <v>0</v>
      </c>
      <c r="AC404" s="64">
        <f>IF(E404="west", IF(C404="Central",D404*'Connecting shares (%)'!$M$16*(F404+H404+J404)/(F404+H404+J404+L404+N404+P404),0),0)</f>
        <v>0</v>
      </c>
      <c r="AD404" s="61">
        <f>IF(E404="West", IF(C404="Decentral",('Connecting shares (%)'!$F$15/100*F404+'Connecting shares (%)'!$G$15/100*H404+'Connecting shares (%)'!$H$15/100*J404)/1000000,0),0)</f>
        <v>0.202299169999999</v>
      </c>
      <c r="AE404" s="63">
        <f>IF(E404="west", IF(C404="Decentral",D404*'Connecting shares (%)'!$M$16*(F404+H404+J404)/(F404+H404+J404+L404+N404+P404),0),0)</f>
        <v>8.5357898654826325</v>
      </c>
      <c r="AF404" s="61">
        <f>IF(E404="West", IF(C404="Central",('Connecting shares (%)'!$F$13/100*L404+'Connecting shares (%)'!$G$13/100*N404+'Connecting shares (%)'!$H$13/100*P404)/1000000,0),0)</f>
        <v>0</v>
      </c>
      <c r="AG404" s="63">
        <f>IF(E404="west", IF(C404="Central",D404*'Connecting shares (%)'!$M$16*(L404+N404+P404)/(F404+H404+J404+L404+N404+P404),0),0)</f>
        <v>0</v>
      </c>
      <c r="AH404" s="1">
        <f>IF(E404="West", IF(C404="Decentral",('Connecting shares (%)'!$F$17/100*L404+'Connecting shares (%)'!$G$17/100*N404+'Connecting shares (%)'!$H$17/100*P404)/1000000,0),0)</f>
        <v>2.9980259999999901E-2</v>
      </c>
      <c r="AI404" s="63">
        <f>IF(E404="west", IF(C404="Decentral",D404*'Connecting shares (%)'!$M$16*(L404+N404+P404)/(F404+H404+J404+L404+N404+P404),0),0)</f>
        <v>1.2649839318299467</v>
      </c>
      <c r="AK404" s="1">
        <f t="shared" si="48"/>
        <v>0</v>
      </c>
      <c r="AL404" s="1">
        <f t="shared" si="49"/>
        <v>0</v>
      </c>
      <c r="AM404" s="1">
        <f t="shared" si="50"/>
        <v>0</v>
      </c>
      <c r="AN404" s="1">
        <f t="shared" si="51"/>
        <v>0</v>
      </c>
      <c r="AO404" s="1">
        <f t="shared" si="52"/>
        <v>0</v>
      </c>
      <c r="AP404" s="1">
        <f t="shared" si="53"/>
        <v>0</v>
      </c>
      <c r="AQ404" s="1">
        <f t="shared" si="54"/>
        <v>0.2322794299999989</v>
      </c>
      <c r="AR404" s="1">
        <f t="shared" si="55"/>
        <v>9.8007737973125799</v>
      </c>
    </row>
    <row r="405" spans="1:44">
      <c r="A405" s="1">
        <v>404</v>
      </c>
      <c r="B405" s="1" t="s">
        <v>417</v>
      </c>
      <c r="C405" s="1" t="s">
        <v>21</v>
      </c>
      <c r="D405" s="1">
        <v>0.110959288078898</v>
      </c>
      <c r="E405" s="1" t="s">
        <v>23</v>
      </c>
      <c r="F405" s="1">
        <v>19574.650000000001</v>
      </c>
      <c r="G405" s="1">
        <v>1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5017.8011541665201</v>
      </c>
      <c r="S405" s="1">
        <v>110959.288078898</v>
      </c>
      <c r="T405" s="61">
        <f>IF(E405="East", IF(C405="Central",('Connecting shares (%)'!$F$3/100*F405+'Connecting shares (%)'!$G$3/100*H405+'Connecting shares (%)'!$H$3/100*J405)/1000000,0),0)</f>
        <v>0</v>
      </c>
      <c r="U405" s="61">
        <f>IF(E405="East", IF(C405="Central",D405*'Connecting shares (%)'!$M$16*(F405+H405+J405)/(F405+H405+J405+L405+N405+P405),0),0)</f>
        <v>0</v>
      </c>
      <c r="V405" s="61">
        <f>IF(E405="East", IF(C405="Decentral",('Connecting shares (%)'!$F$7/100*F405+'Connecting shares (%)'!$G$7/100*H405+'Connecting shares (%)'!$H$7/100*J405)/1000000,0),0)</f>
        <v>0</v>
      </c>
      <c r="W405" s="63">
        <f>IF(E405="East", IF(C405="Decentral",D405*'Connecting shares (%)'!$M$16*(F405+H405+J405)/(F405+H405+J405+L405+N405+P405),0),0)</f>
        <v>0</v>
      </c>
      <c r="X405" s="61">
        <f>IF(E405="East", IF(C405="Central",('Connecting shares (%)'!$F$5/100*L405+'Connecting shares (%)'!$G$5/100*N405+'Connecting shares (%)'!$H$5/100*P405)/1000000,0),0)</f>
        <v>0</v>
      </c>
      <c r="Y405" s="63">
        <f>IF(E405="East", IF(C405="Central",D405*'Connecting shares (%)'!$M$16*(L405+N405+P405)/(F405+H405+J405+L405+N405+P405),0),0)</f>
        <v>0</v>
      </c>
      <c r="Z405" s="1">
        <f>IF(E405="East", IF(C405="Decentral",('Connecting shares (%)'!$F$9/100*L405+'Connecting shares (%)'!$G$9/100*N405+'Connecting shares (%)'!$H$9/100*P405)/1000000,0),0)</f>
        <v>0</v>
      </c>
      <c r="AA405" s="63">
        <f>IF(E405="East", IF(C405="Decentral",D405*'Connecting shares (%)'!$M$16*(L405+N405+P405)/(F405+H405+J405+L405+N405+P405),0),0)</f>
        <v>0</v>
      </c>
      <c r="AB405" s="61">
        <f>IF(E405="West", IF(C405="Central",('Connecting shares (%)'!$F$11/100*F405+'Connecting shares (%)'!$G$11/100*H405+'Connecting shares (%)'!$H$11/100*J405)/1000000,0),0)</f>
        <v>0</v>
      </c>
      <c r="AC405" s="64">
        <f>IF(E405="west", IF(C405="Central",D405*'Connecting shares (%)'!$M$16*(F405+H405+J405)/(F405+H405+J405+L405+N405+P405),0),0)</f>
        <v>0</v>
      </c>
      <c r="AD405" s="61">
        <f>IF(E405="West", IF(C405="Decentral",('Connecting shares (%)'!$F$15/100*F405+'Connecting shares (%)'!$G$15/100*H405+'Connecting shares (%)'!$H$15/100*J405)/1000000,0),0)</f>
        <v>1.9574650000000002E-2</v>
      </c>
      <c r="AE405" s="63">
        <f>IF(E405="west", IF(C405="Decentral",D405*'Connecting shares (%)'!$M$16*(F405+H405+J405)/(F405+H405+J405+L405+N405+P405),0),0)</f>
        <v>2.2191857615779602</v>
      </c>
      <c r="AF405" s="61">
        <f>IF(E405="West", IF(C405="Central",('Connecting shares (%)'!$F$13/100*L405+'Connecting shares (%)'!$G$13/100*N405+'Connecting shares (%)'!$H$13/100*P405)/1000000,0),0)</f>
        <v>0</v>
      </c>
      <c r="AG405" s="63">
        <f>IF(E405="west", IF(C405="Central",D405*'Connecting shares (%)'!$M$16*(L405+N405+P405)/(F405+H405+J405+L405+N405+P405),0),0)</f>
        <v>0</v>
      </c>
      <c r="AH405" s="1">
        <f>IF(E405="West", IF(C405="Decentral",('Connecting shares (%)'!$F$17/100*L405+'Connecting shares (%)'!$G$17/100*N405+'Connecting shares (%)'!$H$17/100*P405)/1000000,0),0)</f>
        <v>0</v>
      </c>
      <c r="AI405" s="63">
        <f>IF(E405="west", IF(C405="Decentral",D405*'Connecting shares (%)'!$M$16*(L405+N405+P405)/(F405+H405+J405+L405+N405+P405),0),0)</f>
        <v>0</v>
      </c>
      <c r="AK405" s="1">
        <f t="shared" si="48"/>
        <v>0</v>
      </c>
      <c r="AL405" s="1">
        <f t="shared" si="49"/>
        <v>0</v>
      </c>
      <c r="AM405" s="1">
        <f t="shared" si="50"/>
        <v>0</v>
      </c>
      <c r="AN405" s="1">
        <f t="shared" si="51"/>
        <v>0</v>
      </c>
      <c r="AO405" s="1">
        <f t="shared" si="52"/>
        <v>0</v>
      </c>
      <c r="AP405" s="1">
        <f t="shared" si="53"/>
        <v>0</v>
      </c>
      <c r="AQ405" s="1">
        <f t="shared" si="54"/>
        <v>1.9574650000000002E-2</v>
      </c>
      <c r="AR405" s="1">
        <f t="shared" si="55"/>
        <v>2.2191857615779602</v>
      </c>
    </row>
    <row r="406" spans="1:44">
      <c r="A406" s="1">
        <v>405</v>
      </c>
      <c r="B406" s="1" t="s">
        <v>544</v>
      </c>
      <c r="C406" s="1" t="s">
        <v>21</v>
      </c>
      <c r="D406" s="1">
        <v>6.1894296457895001E-2</v>
      </c>
      <c r="E406" s="1" t="s">
        <v>24</v>
      </c>
      <c r="F406" s="1">
        <v>61936.95</v>
      </c>
      <c r="G406" s="1">
        <v>4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3208.75914656957</v>
      </c>
      <c r="S406" s="1">
        <v>61894.296457894903</v>
      </c>
      <c r="T406" s="61">
        <f>IF(E406="East", IF(C406="Central",('Connecting shares (%)'!$F$3/100*F406+'Connecting shares (%)'!$G$3/100*H406+'Connecting shares (%)'!$H$3/100*J406)/1000000,0),0)</f>
        <v>0</v>
      </c>
      <c r="U406" s="61">
        <f>IF(E406="East", IF(C406="Central",D406*'Connecting shares (%)'!$M$16*(F406+H406+J406)/(F406+H406+J406+L406+N406+P406),0),0)</f>
        <v>0</v>
      </c>
      <c r="V406" s="61">
        <f>IF(E406="East", IF(C406="Decentral",('Connecting shares (%)'!$F$7/100*F406+'Connecting shares (%)'!$G$7/100*H406+'Connecting shares (%)'!$H$7/100*J406)/1000000,0),0)</f>
        <v>6.1936949999999998E-2</v>
      </c>
      <c r="W406" s="63">
        <f>IF(E406="East", IF(C406="Decentral",D406*'Connecting shares (%)'!$M$16*(F406+H406+J406)/(F406+H406+J406+L406+N406+P406),0),0)</f>
        <v>1.2378859291579001</v>
      </c>
      <c r="X406" s="61">
        <f>IF(E406="East", IF(C406="Central",('Connecting shares (%)'!$F$5/100*L406+'Connecting shares (%)'!$G$5/100*N406+'Connecting shares (%)'!$H$5/100*P406)/1000000,0),0)</f>
        <v>0</v>
      </c>
      <c r="Y406" s="63">
        <f>IF(E406="East", IF(C406="Central",D406*'Connecting shares (%)'!$M$16*(L406+N406+P406)/(F406+H406+J406+L406+N406+P406),0),0)</f>
        <v>0</v>
      </c>
      <c r="Z406" s="1">
        <f>IF(E406="East", IF(C406="Decentral",('Connecting shares (%)'!$F$9/100*L406+'Connecting shares (%)'!$G$9/100*N406+'Connecting shares (%)'!$H$9/100*P406)/1000000,0),0)</f>
        <v>0</v>
      </c>
      <c r="AA406" s="63">
        <f>IF(E406="East", IF(C406="Decentral",D406*'Connecting shares (%)'!$M$16*(L406+N406+P406)/(F406+H406+J406+L406+N406+P406),0),0)</f>
        <v>0</v>
      </c>
      <c r="AB406" s="61">
        <f>IF(E406="West", IF(C406="Central",('Connecting shares (%)'!$F$11/100*F406+'Connecting shares (%)'!$G$11/100*H406+'Connecting shares (%)'!$H$11/100*J406)/1000000,0),0)</f>
        <v>0</v>
      </c>
      <c r="AC406" s="64">
        <f>IF(E406="west", IF(C406="Central",D406*'Connecting shares (%)'!$M$16*(F406+H406+J406)/(F406+H406+J406+L406+N406+P406),0),0)</f>
        <v>0</v>
      </c>
      <c r="AD406" s="61">
        <f>IF(E406="West", IF(C406="Decentral",('Connecting shares (%)'!$F$15/100*F406+'Connecting shares (%)'!$G$15/100*H406+'Connecting shares (%)'!$H$15/100*J406)/1000000,0),0)</f>
        <v>0</v>
      </c>
      <c r="AE406" s="63">
        <f>IF(E406="west", IF(C406="Decentral",D406*'Connecting shares (%)'!$M$16*(F406+H406+J406)/(F406+H406+J406+L406+N406+P406),0),0)</f>
        <v>0</v>
      </c>
      <c r="AF406" s="61">
        <f>IF(E406="West", IF(C406="Central",('Connecting shares (%)'!$F$13/100*L406+'Connecting shares (%)'!$G$13/100*N406+'Connecting shares (%)'!$H$13/100*P406)/1000000,0),0)</f>
        <v>0</v>
      </c>
      <c r="AG406" s="63">
        <f>IF(E406="west", IF(C406="Central",D406*'Connecting shares (%)'!$M$16*(L406+N406+P406)/(F406+H406+J406+L406+N406+P406),0),0)</f>
        <v>0</v>
      </c>
      <c r="AH406" s="1">
        <f>IF(E406="West", IF(C406="Decentral",('Connecting shares (%)'!$F$17/100*L406+'Connecting shares (%)'!$G$17/100*N406+'Connecting shares (%)'!$H$17/100*P406)/1000000,0),0)</f>
        <v>0</v>
      </c>
      <c r="AI406" s="63">
        <f>IF(E406="west", IF(C406="Decentral",D406*'Connecting shares (%)'!$M$16*(L406+N406+P406)/(F406+H406+J406+L406+N406+P406),0),0)</f>
        <v>0</v>
      </c>
      <c r="AK406" s="1">
        <f t="shared" si="48"/>
        <v>0</v>
      </c>
      <c r="AL406" s="1">
        <f t="shared" si="49"/>
        <v>0</v>
      </c>
      <c r="AM406" s="1">
        <f t="shared" si="50"/>
        <v>6.1936949999999998E-2</v>
      </c>
      <c r="AN406" s="1">
        <f t="shared" si="51"/>
        <v>1.2378859291579001</v>
      </c>
      <c r="AO406" s="1">
        <f t="shared" si="52"/>
        <v>0</v>
      </c>
      <c r="AP406" s="1">
        <f t="shared" si="53"/>
        <v>0</v>
      </c>
      <c r="AQ406" s="1">
        <f t="shared" si="54"/>
        <v>0</v>
      </c>
      <c r="AR406" s="1">
        <f t="shared" si="55"/>
        <v>0</v>
      </c>
    </row>
    <row r="407" spans="1:44">
      <c r="A407" s="1">
        <v>406</v>
      </c>
      <c r="B407" s="1" t="s">
        <v>869</v>
      </c>
      <c r="C407" s="1" t="s">
        <v>21</v>
      </c>
      <c r="D407" s="1">
        <v>4.0163631085252997E-2</v>
      </c>
      <c r="E407" s="1" t="s">
        <v>23</v>
      </c>
      <c r="F407" s="1">
        <v>105859.41</v>
      </c>
      <c r="G407" s="1">
        <v>5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3285.3591413044601</v>
      </c>
      <c r="S407" s="1">
        <v>40163.631085253197</v>
      </c>
      <c r="T407" s="61">
        <f>IF(E407="East", IF(C407="Central",('Connecting shares (%)'!$F$3/100*F407+'Connecting shares (%)'!$G$3/100*H407+'Connecting shares (%)'!$H$3/100*J407)/1000000,0),0)</f>
        <v>0</v>
      </c>
      <c r="U407" s="61">
        <f>IF(E407="East", IF(C407="Central",D407*'Connecting shares (%)'!$M$16*(F407+H407+J407)/(F407+H407+J407+L407+N407+P407),0),0)</f>
        <v>0</v>
      </c>
      <c r="V407" s="61">
        <f>IF(E407="East", IF(C407="Decentral",('Connecting shares (%)'!$F$7/100*F407+'Connecting shares (%)'!$G$7/100*H407+'Connecting shares (%)'!$H$7/100*J407)/1000000,0),0)</f>
        <v>0</v>
      </c>
      <c r="W407" s="63">
        <f>IF(E407="East", IF(C407="Decentral",D407*'Connecting shares (%)'!$M$16*(F407+H407+J407)/(F407+H407+J407+L407+N407+P407),0),0)</f>
        <v>0</v>
      </c>
      <c r="X407" s="61">
        <f>IF(E407="East", IF(C407="Central",('Connecting shares (%)'!$F$5/100*L407+'Connecting shares (%)'!$G$5/100*N407+'Connecting shares (%)'!$H$5/100*P407)/1000000,0),0)</f>
        <v>0</v>
      </c>
      <c r="Y407" s="63">
        <f>IF(E407="East", IF(C407="Central",D407*'Connecting shares (%)'!$M$16*(L407+N407+P407)/(F407+H407+J407+L407+N407+P407),0),0)</f>
        <v>0</v>
      </c>
      <c r="Z407" s="1">
        <f>IF(E407="East", IF(C407="Decentral",('Connecting shares (%)'!$F$9/100*L407+'Connecting shares (%)'!$G$9/100*N407+'Connecting shares (%)'!$H$9/100*P407)/1000000,0),0)</f>
        <v>0</v>
      </c>
      <c r="AA407" s="63">
        <f>IF(E407="East", IF(C407="Decentral",D407*'Connecting shares (%)'!$M$16*(L407+N407+P407)/(F407+H407+J407+L407+N407+P407),0),0)</f>
        <v>0</v>
      </c>
      <c r="AB407" s="61">
        <f>IF(E407="West", IF(C407="Central",('Connecting shares (%)'!$F$11/100*F407+'Connecting shares (%)'!$G$11/100*H407+'Connecting shares (%)'!$H$11/100*J407)/1000000,0),0)</f>
        <v>0</v>
      </c>
      <c r="AC407" s="64">
        <f>IF(E407="west", IF(C407="Central",D407*'Connecting shares (%)'!$M$16*(F407+H407+J407)/(F407+H407+J407+L407+N407+P407),0),0)</f>
        <v>0</v>
      </c>
      <c r="AD407" s="61">
        <f>IF(E407="West", IF(C407="Decentral",('Connecting shares (%)'!$F$15/100*F407+'Connecting shares (%)'!$G$15/100*H407+'Connecting shares (%)'!$H$15/100*J407)/1000000,0),0)</f>
        <v>0.10585941</v>
      </c>
      <c r="AE407" s="63">
        <f>IF(E407="west", IF(C407="Decentral",D407*'Connecting shares (%)'!$M$16*(F407+H407+J407)/(F407+H407+J407+L407+N407+P407),0),0)</f>
        <v>0.80327262170505997</v>
      </c>
      <c r="AF407" s="61">
        <f>IF(E407="West", IF(C407="Central",('Connecting shares (%)'!$F$13/100*L407+'Connecting shares (%)'!$G$13/100*N407+'Connecting shares (%)'!$H$13/100*P407)/1000000,0),0)</f>
        <v>0</v>
      </c>
      <c r="AG407" s="63">
        <f>IF(E407="west", IF(C407="Central",D407*'Connecting shares (%)'!$M$16*(L407+N407+P407)/(F407+H407+J407+L407+N407+P407),0),0)</f>
        <v>0</v>
      </c>
      <c r="AH407" s="1">
        <f>IF(E407="West", IF(C407="Decentral",('Connecting shares (%)'!$F$17/100*L407+'Connecting shares (%)'!$G$17/100*N407+'Connecting shares (%)'!$H$17/100*P407)/1000000,0),0)</f>
        <v>0</v>
      </c>
      <c r="AI407" s="63">
        <f>IF(E407="west", IF(C407="Decentral",D407*'Connecting shares (%)'!$M$16*(L407+N407+P407)/(F407+H407+J407+L407+N407+P407),0),0)</f>
        <v>0</v>
      </c>
      <c r="AK407" s="1">
        <f t="shared" si="48"/>
        <v>0</v>
      </c>
      <c r="AL407" s="1">
        <f t="shared" si="49"/>
        <v>0</v>
      </c>
      <c r="AM407" s="1">
        <f t="shared" si="50"/>
        <v>0</v>
      </c>
      <c r="AN407" s="1">
        <f t="shared" si="51"/>
        <v>0</v>
      </c>
      <c r="AO407" s="1">
        <f t="shared" si="52"/>
        <v>0</v>
      </c>
      <c r="AP407" s="1">
        <f t="shared" si="53"/>
        <v>0</v>
      </c>
      <c r="AQ407" s="1">
        <f t="shared" si="54"/>
        <v>0.10585941</v>
      </c>
      <c r="AR407" s="1">
        <f t="shared" si="55"/>
        <v>0.80327262170505997</v>
      </c>
    </row>
    <row r="408" spans="1:44">
      <c r="A408" s="1">
        <v>407</v>
      </c>
      <c r="B408" s="1" t="s">
        <v>349</v>
      </c>
      <c r="C408" s="1" t="s">
        <v>21</v>
      </c>
      <c r="D408" s="1">
        <v>8.7890076840623998E-2</v>
      </c>
      <c r="E408" s="1" t="s">
        <v>23</v>
      </c>
      <c r="F408" s="1">
        <v>117371.65</v>
      </c>
      <c r="G408" s="1">
        <v>7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4552.8106305032397</v>
      </c>
      <c r="S408" s="1">
        <v>87890.0768406235</v>
      </c>
      <c r="T408" s="61">
        <f>IF(E408="East", IF(C408="Central",('Connecting shares (%)'!$F$3/100*F408+'Connecting shares (%)'!$G$3/100*H408+'Connecting shares (%)'!$H$3/100*J408)/1000000,0),0)</f>
        <v>0</v>
      </c>
      <c r="U408" s="61">
        <f>IF(E408="East", IF(C408="Central",D408*'Connecting shares (%)'!$M$16*(F408+H408+J408)/(F408+H408+J408+L408+N408+P408),0),0)</f>
        <v>0</v>
      </c>
      <c r="V408" s="61">
        <f>IF(E408="East", IF(C408="Decentral",('Connecting shares (%)'!$F$7/100*F408+'Connecting shares (%)'!$G$7/100*H408+'Connecting shares (%)'!$H$7/100*J408)/1000000,0),0)</f>
        <v>0</v>
      </c>
      <c r="W408" s="63">
        <f>IF(E408="East", IF(C408="Decentral",D408*'Connecting shares (%)'!$M$16*(F408+H408+J408)/(F408+H408+J408+L408+N408+P408),0),0)</f>
        <v>0</v>
      </c>
      <c r="X408" s="61">
        <f>IF(E408="East", IF(C408="Central",('Connecting shares (%)'!$F$5/100*L408+'Connecting shares (%)'!$G$5/100*N408+'Connecting shares (%)'!$H$5/100*P408)/1000000,0),0)</f>
        <v>0</v>
      </c>
      <c r="Y408" s="63">
        <f>IF(E408="East", IF(C408="Central",D408*'Connecting shares (%)'!$M$16*(L408+N408+P408)/(F408+H408+J408+L408+N408+P408),0),0)</f>
        <v>0</v>
      </c>
      <c r="Z408" s="1">
        <f>IF(E408="East", IF(C408="Decentral",('Connecting shares (%)'!$F$9/100*L408+'Connecting shares (%)'!$G$9/100*N408+'Connecting shares (%)'!$H$9/100*P408)/1000000,0),0)</f>
        <v>0</v>
      </c>
      <c r="AA408" s="63">
        <f>IF(E408="East", IF(C408="Decentral",D408*'Connecting shares (%)'!$M$16*(L408+N408+P408)/(F408+H408+J408+L408+N408+P408),0),0)</f>
        <v>0</v>
      </c>
      <c r="AB408" s="61">
        <f>IF(E408="West", IF(C408="Central",('Connecting shares (%)'!$F$11/100*F408+'Connecting shares (%)'!$G$11/100*H408+'Connecting shares (%)'!$H$11/100*J408)/1000000,0),0)</f>
        <v>0</v>
      </c>
      <c r="AC408" s="64">
        <f>IF(E408="west", IF(C408="Central",D408*'Connecting shares (%)'!$M$16*(F408+H408+J408)/(F408+H408+J408+L408+N408+P408),0),0)</f>
        <v>0</v>
      </c>
      <c r="AD408" s="61">
        <f>IF(E408="West", IF(C408="Decentral",('Connecting shares (%)'!$F$15/100*F408+'Connecting shares (%)'!$G$15/100*H408+'Connecting shares (%)'!$H$15/100*J408)/1000000,0),0)</f>
        <v>0.11737164999999999</v>
      </c>
      <c r="AE408" s="63">
        <f>IF(E408="west", IF(C408="Decentral",D408*'Connecting shares (%)'!$M$16*(F408+H408+J408)/(F408+H408+J408+L408+N408+P408),0),0)</f>
        <v>1.75780153681248</v>
      </c>
      <c r="AF408" s="61">
        <f>IF(E408="West", IF(C408="Central",('Connecting shares (%)'!$F$13/100*L408+'Connecting shares (%)'!$G$13/100*N408+'Connecting shares (%)'!$H$13/100*P408)/1000000,0),0)</f>
        <v>0</v>
      </c>
      <c r="AG408" s="63">
        <f>IF(E408="west", IF(C408="Central",D408*'Connecting shares (%)'!$M$16*(L408+N408+P408)/(F408+H408+J408+L408+N408+P408),0),0)</f>
        <v>0</v>
      </c>
      <c r="AH408" s="1">
        <f>IF(E408="West", IF(C408="Decentral",('Connecting shares (%)'!$F$17/100*L408+'Connecting shares (%)'!$G$17/100*N408+'Connecting shares (%)'!$H$17/100*P408)/1000000,0),0)</f>
        <v>0</v>
      </c>
      <c r="AI408" s="63">
        <f>IF(E408="west", IF(C408="Decentral",D408*'Connecting shares (%)'!$M$16*(L408+N408+P408)/(F408+H408+J408+L408+N408+P408),0),0)</f>
        <v>0</v>
      </c>
      <c r="AK408" s="1">
        <f t="shared" si="48"/>
        <v>0</v>
      </c>
      <c r="AL408" s="1">
        <f t="shared" si="49"/>
        <v>0</v>
      </c>
      <c r="AM408" s="1">
        <f t="shared" si="50"/>
        <v>0</v>
      </c>
      <c r="AN408" s="1">
        <f t="shared" si="51"/>
        <v>0</v>
      </c>
      <c r="AO408" s="1">
        <f t="shared" si="52"/>
        <v>0</v>
      </c>
      <c r="AP408" s="1">
        <f t="shared" si="53"/>
        <v>0</v>
      </c>
      <c r="AQ408" s="1">
        <f t="shared" si="54"/>
        <v>0.11737164999999999</v>
      </c>
      <c r="AR408" s="1">
        <f t="shared" si="55"/>
        <v>1.75780153681248</v>
      </c>
    </row>
    <row r="409" spans="1:44">
      <c r="A409" s="1">
        <v>408</v>
      </c>
      <c r="B409" s="1" t="s">
        <v>151</v>
      </c>
      <c r="C409" s="1" t="s">
        <v>21</v>
      </c>
      <c r="D409" s="1">
        <v>0.237745664070312</v>
      </c>
      <c r="E409" s="1" t="s">
        <v>24</v>
      </c>
      <c r="F409" s="1">
        <v>210891.84999999899</v>
      </c>
      <c r="G409" s="1">
        <v>15</v>
      </c>
      <c r="H409" s="1">
        <v>0</v>
      </c>
      <c r="I409" s="1">
        <v>0</v>
      </c>
      <c r="J409" s="1">
        <v>0</v>
      </c>
      <c r="K409" s="1">
        <v>0</v>
      </c>
      <c r="L409" s="1">
        <v>15102.62</v>
      </c>
      <c r="M409" s="1">
        <v>2</v>
      </c>
      <c r="N409" s="1">
        <v>0</v>
      </c>
      <c r="O409" s="1">
        <v>0</v>
      </c>
      <c r="P409" s="1">
        <v>0</v>
      </c>
      <c r="Q409" s="1">
        <v>0</v>
      </c>
      <c r="R409" s="1">
        <v>6585.4448010551696</v>
      </c>
      <c r="S409" s="1">
        <v>237745.66407031199</v>
      </c>
      <c r="T409" s="61">
        <f>IF(E409="East", IF(C409="Central",('Connecting shares (%)'!$F$3/100*F409+'Connecting shares (%)'!$G$3/100*H409+'Connecting shares (%)'!$H$3/100*J409)/1000000,0),0)</f>
        <v>0</v>
      </c>
      <c r="U409" s="61">
        <f>IF(E409="East", IF(C409="Central",D409*'Connecting shares (%)'!$M$16*(F409+H409+J409)/(F409+H409+J409+L409+N409+P409),0),0)</f>
        <v>0</v>
      </c>
      <c r="V409" s="61">
        <f>IF(E409="East", IF(C409="Decentral",('Connecting shares (%)'!$F$7/100*F409+'Connecting shares (%)'!$G$7/100*H409+'Connecting shares (%)'!$H$7/100*J409)/1000000,0),0)</f>
        <v>0.21089184999999899</v>
      </c>
      <c r="W409" s="63">
        <f>IF(E409="East", IF(C409="Decentral",D409*'Connecting shares (%)'!$M$16*(F409+H409+J409)/(F409+H409+J409+L409+N409+P409),0),0)</f>
        <v>4.4371548494320781</v>
      </c>
      <c r="X409" s="61">
        <f>IF(E409="East", IF(C409="Central",('Connecting shares (%)'!$F$5/100*L409+'Connecting shares (%)'!$G$5/100*N409+'Connecting shares (%)'!$H$5/100*P409)/1000000,0),0)</f>
        <v>0</v>
      </c>
      <c r="Y409" s="63">
        <f>IF(E409="East", IF(C409="Central",D409*'Connecting shares (%)'!$M$16*(L409+N409+P409)/(F409+H409+J409+L409+N409+P409),0),0)</f>
        <v>0</v>
      </c>
      <c r="Z409" s="1">
        <f>IF(E409="East", IF(C409="Decentral",('Connecting shares (%)'!$F$9/100*L409+'Connecting shares (%)'!$G$9/100*N409+'Connecting shares (%)'!$H$9/100*P409)/1000000,0),0)</f>
        <v>1.5102620000000001E-2</v>
      </c>
      <c r="AA409" s="63">
        <f>IF(E409="East", IF(C409="Decentral",D409*'Connecting shares (%)'!$M$16*(L409+N409+P409)/(F409+H409+J409+L409+N409+P409),0),0)</f>
        <v>0.31775843197416215</v>
      </c>
      <c r="AB409" s="61">
        <f>IF(E409="West", IF(C409="Central",('Connecting shares (%)'!$F$11/100*F409+'Connecting shares (%)'!$G$11/100*H409+'Connecting shares (%)'!$H$11/100*J409)/1000000,0),0)</f>
        <v>0</v>
      </c>
      <c r="AC409" s="64">
        <f>IF(E409="west", IF(C409="Central",D409*'Connecting shares (%)'!$M$16*(F409+H409+J409)/(F409+H409+J409+L409+N409+P409),0),0)</f>
        <v>0</v>
      </c>
      <c r="AD409" s="61">
        <f>IF(E409="West", IF(C409="Decentral",('Connecting shares (%)'!$F$15/100*F409+'Connecting shares (%)'!$G$15/100*H409+'Connecting shares (%)'!$H$15/100*J409)/1000000,0),0)</f>
        <v>0</v>
      </c>
      <c r="AE409" s="63">
        <f>IF(E409="west", IF(C409="Decentral",D409*'Connecting shares (%)'!$M$16*(F409+H409+J409)/(F409+H409+J409+L409+N409+P409),0),0)</f>
        <v>0</v>
      </c>
      <c r="AF409" s="61">
        <f>IF(E409="West", IF(C409="Central",('Connecting shares (%)'!$F$13/100*L409+'Connecting shares (%)'!$G$13/100*N409+'Connecting shares (%)'!$H$13/100*P409)/1000000,0),0)</f>
        <v>0</v>
      </c>
      <c r="AG409" s="63">
        <f>IF(E409="west", IF(C409="Central",D409*'Connecting shares (%)'!$M$16*(L409+N409+P409)/(F409+H409+J409+L409+N409+P409),0),0)</f>
        <v>0</v>
      </c>
      <c r="AH409" s="1">
        <f>IF(E409="West", IF(C409="Decentral",('Connecting shares (%)'!$F$17/100*L409+'Connecting shares (%)'!$G$17/100*N409+'Connecting shares (%)'!$H$17/100*P409)/1000000,0),0)</f>
        <v>0</v>
      </c>
      <c r="AI409" s="63">
        <f>IF(E409="west", IF(C409="Decentral",D409*'Connecting shares (%)'!$M$16*(L409+N409+P409)/(F409+H409+J409+L409+N409+P409),0),0)</f>
        <v>0</v>
      </c>
      <c r="AK409" s="1">
        <f t="shared" si="48"/>
        <v>0</v>
      </c>
      <c r="AL409" s="1">
        <f t="shared" si="49"/>
        <v>0</v>
      </c>
      <c r="AM409" s="1">
        <f t="shared" si="50"/>
        <v>0.225994469999999</v>
      </c>
      <c r="AN409" s="1">
        <f t="shared" si="51"/>
        <v>4.7549132814062398</v>
      </c>
      <c r="AO409" s="1">
        <f t="shared" si="52"/>
        <v>0</v>
      </c>
      <c r="AP409" s="1">
        <f t="shared" si="53"/>
        <v>0</v>
      </c>
      <c r="AQ409" s="1">
        <f t="shared" si="54"/>
        <v>0</v>
      </c>
      <c r="AR409" s="1">
        <f t="shared" si="55"/>
        <v>0</v>
      </c>
    </row>
    <row r="410" spans="1:44">
      <c r="A410" s="1">
        <v>409</v>
      </c>
      <c r="B410" s="1" t="s">
        <v>705</v>
      </c>
      <c r="C410" s="1" t="s">
        <v>21</v>
      </c>
      <c r="D410" s="1">
        <v>8.5050782399227004E-2</v>
      </c>
      <c r="E410" s="1" t="s">
        <v>23</v>
      </c>
      <c r="F410" s="1">
        <v>199730.929999999</v>
      </c>
      <c r="G410" s="1">
        <v>9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4980.46583817789</v>
      </c>
      <c r="S410" s="1">
        <v>85050.782399227406</v>
      </c>
      <c r="T410" s="61">
        <f>IF(E410="East", IF(C410="Central",('Connecting shares (%)'!$F$3/100*F410+'Connecting shares (%)'!$G$3/100*H410+'Connecting shares (%)'!$H$3/100*J410)/1000000,0),0)</f>
        <v>0</v>
      </c>
      <c r="U410" s="61">
        <f>IF(E410="East", IF(C410="Central",D410*'Connecting shares (%)'!$M$16*(F410+H410+J410)/(F410+H410+J410+L410+N410+P410),0),0)</f>
        <v>0</v>
      </c>
      <c r="V410" s="61">
        <f>IF(E410="East", IF(C410="Decentral",('Connecting shares (%)'!$F$7/100*F410+'Connecting shares (%)'!$G$7/100*H410+'Connecting shares (%)'!$H$7/100*J410)/1000000,0),0)</f>
        <v>0</v>
      </c>
      <c r="W410" s="63">
        <f>IF(E410="East", IF(C410="Decentral",D410*'Connecting shares (%)'!$M$16*(F410+H410+J410)/(F410+H410+J410+L410+N410+P410),0),0)</f>
        <v>0</v>
      </c>
      <c r="X410" s="61">
        <f>IF(E410="East", IF(C410="Central",('Connecting shares (%)'!$F$5/100*L410+'Connecting shares (%)'!$G$5/100*N410+'Connecting shares (%)'!$H$5/100*P410)/1000000,0),0)</f>
        <v>0</v>
      </c>
      <c r="Y410" s="63">
        <f>IF(E410="East", IF(C410="Central",D410*'Connecting shares (%)'!$M$16*(L410+N410+P410)/(F410+H410+J410+L410+N410+P410),0),0)</f>
        <v>0</v>
      </c>
      <c r="Z410" s="1">
        <f>IF(E410="East", IF(C410="Decentral",('Connecting shares (%)'!$F$9/100*L410+'Connecting shares (%)'!$G$9/100*N410+'Connecting shares (%)'!$H$9/100*P410)/1000000,0),0)</f>
        <v>0</v>
      </c>
      <c r="AA410" s="63">
        <f>IF(E410="East", IF(C410="Decentral",D410*'Connecting shares (%)'!$M$16*(L410+N410+P410)/(F410+H410+J410+L410+N410+P410),0),0)</f>
        <v>0</v>
      </c>
      <c r="AB410" s="61">
        <f>IF(E410="West", IF(C410="Central",('Connecting shares (%)'!$F$11/100*F410+'Connecting shares (%)'!$G$11/100*H410+'Connecting shares (%)'!$H$11/100*J410)/1000000,0),0)</f>
        <v>0</v>
      </c>
      <c r="AC410" s="64">
        <f>IF(E410="west", IF(C410="Central",D410*'Connecting shares (%)'!$M$16*(F410+H410+J410)/(F410+H410+J410+L410+N410+P410),0),0)</f>
        <v>0</v>
      </c>
      <c r="AD410" s="61">
        <f>IF(E410="West", IF(C410="Decentral",('Connecting shares (%)'!$F$15/100*F410+'Connecting shares (%)'!$G$15/100*H410+'Connecting shares (%)'!$H$15/100*J410)/1000000,0),0)</f>
        <v>0.199730929999999</v>
      </c>
      <c r="AE410" s="63">
        <f>IF(E410="west", IF(C410="Decentral",D410*'Connecting shares (%)'!$M$16*(F410+H410+J410)/(F410+H410+J410+L410+N410+P410),0),0)</f>
        <v>1.7010156479845402</v>
      </c>
      <c r="AF410" s="61">
        <f>IF(E410="West", IF(C410="Central",('Connecting shares (%)'!$F$13/100*L410+'Connecting shares (%)'!$G$13/100*N410+'Connecting shares (%)'!$H$13/100*P410)/1000000,0),0)</f>
        <v>0</v>
      </c>
      <c r="AG410" s="63">
        <f>IF(E410="west", IF(C410="Central",D410*'Connecting shares (%)'!$M$16*(L410+N410+P410)/(F410+H410+J410+L410+N410+P410),0),0)</f>
        <v>0</v>
      </c>
      <c r="AH410" s="1">
        <f>IF(E410="West", IF(C410="Decentral",('Connecting shares (%)'!$F$17/100*L410+'Connecting shares (%)'!$G$17/100*N410+'Connecting shares (%)'!$H$17/100*P410)/1000000,0),0)</f>
        <v>0</v>
      </c>
      <c r="AI410" s="63">
        <f>IF(E410="west", IF(C410="Decentral",D410*'Connecting shares (%)'!$M$16*(L410+N410+P410)/(F410+H410+J410+L410+N410+P410),0),0)</f>
        <v>0</v>
      </c>
      <c r="AK410" s="1">
        <f t="shared" si="48"/>
        <v>0</v>
      </c>
      <c r="AL410" s="1">
        <f t="shared" si="49"/>
        <v>0</v>
      </c>
      <c r="AM410" s="1">
        <f t="shared" si="50"/>
        <v>0</v>
      </c>
      <c r="AN410" s="1">
        <f t="shared" si="51"/>
        <v>0</v>
      </c>
      <c r="AO410" s="1">
        <f t="shared" si="52"/>
        <v>0</v>
      </c>
      <c r="AP410" s="1">
        <f t="shared" si="53"/>
        <v>0</v>
      </c>
      <c r="AQ410" s="1">
        <f t="shared" si="54"/>
        <v>0.199730929999999</v>
      </c>
      <c r="AR410" s="1">
        <f t="shared" si="55"/>
        <v>1.7010156479845402</v>
      </c>
    </row>
    <row r="411" spans="1:44">
      <c r="A411" s="1">
        <v>410</v>
      </c>
      <c r="B411" s="1" t="s">
        <v>284</v>
      </c>
      <c r="C411" s="1" t="s">
        <v>21</v>
      </c>
      <c r="D411" s="1">
        <v>7.8552464273734995E-2</v>
      </c>
      <c r="E411" s="1" t="s">
        <v>23</v>
      </c>
      <c r="F411" s="1">
        <v>12596.16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4055.2709662798802</v>
      </c>
      <c r="S411" s="1">
        <v>78552.464273734702</v>
      </c>
      <c r="T411" s="61">
        <f>IF(E411="East", IF(C411="Central",('Connecting shares (%)'!$F$3/100*F411+'Connecting shares (%)'!$G$3/100*H411+'Connecting shares (%)'!$H$3/100*J411)/1000000,0),0)</f>
        <v>0</v>
      </c>
      <c r="U411" s="61">
        <f>IF(E411="East", IF(C411="Central",D411*'Connecting shares (%)'!$M$16*(F411+H411+J411)/(F411+H411+J411+L411+N411+P411),0),0)</f>
        <v>0</v>
      </c>
      <c r="V411" s="61">
        <f>IF(E411="East", IF(C411="Decentral",('Connecting shares (%)'!$F$7/100*F411+'Connecting shares (%)'!$G$7/100*H411+'Connecting shares (%)'!$H$7/100*J411)/1000000,0),0)</f>
        <v>0</v>
      </c>
      <c r="W411" s="63">
        <f>IF(E411="East", IF(C411="Decentral",D411*'Connecting shares (%)'!$M$16*(F411+H411+J411)/(F411+H411+J411+L411+N411+P411),0),0)</f>
        <v>0</v>
      </c>
      <c r="X411" s="61">
        <f>IF(E411="East", IF(C411="Central",('Connecting shares (%)'!$F$5/100*L411+'Connecting shares (%)'!$G$5/100*N411+'Connecting shares (%)'!$H$5/100*P411)/1000000,0),0)</f>
        <v>0</v>
      </c>
      <c r="Y411" s="63">
        <f>IF(E411="East", IF(C411="Central",D411*'Connecting shares (%)'!$M$16*(L411+N411+P411)/(F411+H411+J411+L411+N411+P411),0),0)</f>
        <v>0</v>
      </c>
      <c r="Z411" s="1">
        <f>IF(E411="East", IF(C411="Decentral",('Connecting shares (%)'!$F$9/100*L411+'Connecting shares (%)'!$G$9/100*N411+'Connecting shares (%)'!$H$9/100*P411)/1000000,0),0)</f>
        <v>0</v>
      </c>
      <c r="AA411" s="63">
        <f>IF(E411="East", IF(C411="Decentral",D411*'Connecting shares (%)'!$M$16*(L411+N411+P411)/(F411+H411+J411+L411+N411+P411),0),0)</f>
        <v>0</v>
      </c>
      <c r="AB411" s="61">
        <f>IF(E411="West", IF(C411="Central",('Connecting shares (%)'!$F$11/100*F411+'Connecting shares (%)'!$G$11/100*H411+'Connecting shares (%)'!$H$11/100*J411)/1000000,0),0)</f>
        <v>0</v>
      </c>
      <c r="AC411" s="64">
        <f>IF(E411="west", IF(C411="Central",D411*'Connecting shares (%)'!$M$16*(F411+H411+J411)/(F411+H411+J411+L411+N411+P411),0),0)</f>
        <v>0</v>
      </c>
      <c r="AD411" s="61">
        <f>IF(E411="West", IF(C411="Decentral",('Connecting shares (%)'!$F$15/100*F411+'Connecting shares (%)'!$G$15/100*H411+'Connecting shares (%)'!$H$15/100*J411)/1000000,0),0)</f>
        <v>1.259616E-2</v>
      </c>
      <c r="AE411" s="63">
        <f>IF(E411="west", IF(C411="Decentral",D411*'Connecting shares (%)'!$M$16*(F411+H411+J411)/(F411+H411+J411+L411+N411+P411),0),0)</f>
        <v>1.5710492854746998</v>
      </c>
      <c r="AF411" s="61">
        <f>IF(E411="West", IF(C411="Central",('Connecting shares (%)'!$F$13/100*L411+'Connecting shares (%)'!$G$13/100*N411+'Connecting shares (%)'!$H$13/100*P411)/1000000,0),0)</f>
        <v>0</v>
      </c>
      <c r="AG411" s="63">
        <f>IF(E411="west", IF(C411="Central",D411*'Connecting shares (%)'!$M$16*(L411+N411+P411)/(F411+H411+J411+L411+N411+P411),0),0)</f>
        <v>0</v>
      </c>
      <c r="AH411" s="1">
        <f>IF(E411="West", IF(C411="Decentral",('Connecting shares (%)'!$F$17/100*L411+'Connecting shares (%)'!$G$17/100*N411+'Connecting shares (%)'!$H$17/100*P411)/1000000,0),0)</f>
        <v>0</v>
      </c>
      <c r="AI411" s="63">
        <f>IF(E411="west", IF(C411="Decentral",D411*'Connecting shares (%)'!$M$16*(L411+N411+P411)/(F411+H411+J411+L411+N411+P411),0),0)</f>
        <v>0</v>
      </c>
      <c r="AK411" s="1">
        <f t="shared" si="48"/>
        <v>0</v>
      </c>
      <c r="AL411" s="1">
        <f t="shared" si="49"/>
        <v>0</v>
      </c>
      <c r="AM411" s="1">
        <f t="shared" si="50"/>
        <v>0</v>
      </c>
      <c r="AN411" s="1">
        <f t="shared" si="51"/>
        <v>0</v>
      </c>
      <c r="AO411" s="1">
        <f t="shared" si="52"/>
        <v>0</v>
      </c>
      <c r="AP411" s="1">
        <f t="shared" si="53"/>
        <v>0</v>
      </c>
      <c r="AQ411" s="1">
        <f t="shared" si="54"/>
        <v>1.259616E-2</v>
      </c>
      <c r="AR411" s="1">
        <f t="shared" si="55"/>
        <v>1.5710492854746998</v>
      </c>
    </row>
    <row r="412" spans="1:44">
      <c r="A412" s="1">
        <v>411</v>
      </c>
      <c r="B412" s="1" t="s">
        <v>868</v>
      </c>
      <c r="C412" s="1" t="s">
        <v>21</v>
      </c>
      <c r="D412" s="1">
        <v>0.23379103701280499</v>
      </c>
      <c r="E412" s="1" t="s">
        <v>24</v>
      </c>
      <c r="F412" s="1">
        <v>247270.58999999901</v>
      </c>
      <c r="G412" s="1">
        <v>17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6699.3026118813896</v>
      </c>
      <c r="S412" s="1">
        <v>233791.03701280401</v>
      </c>
      <c r="T412" s="61">
        <f>IF(E412="East", IF(C412="Central",('Connecting shares (%)'!$F$3/100*F412+'Connecting shares (%)'!$G$3/100*H412+'Connecting shares (%)'!$H$3/100*J412)/1000000,0),0)</f>
        <v>0</v>
      </c>
      <c r="U412" s="61">
        <f>IF(E412="East", IF(C412="Central",D412*'Connecting shares (%)'!$M$16*(F412+H412+J412)/(F412+H412+J412+L412+N412+P412),0),0)</f>
        <v>0</v>
      </c>
      <c r="V412" s="61">
        <f>IF(E412="East", IF(C412="Decentral",('Connecting shares (%)'!$F$7/100*F412+'Connecting shares (%)'!$G$7/100*H412+'Connecting shares (%)'!$H$7/100*J412)/1000000,0),0)</f>
        <v>0.24727058999999901</v>
      </c>
      <c r="W412" s="63">
        <f>IF(E412="East", IF(C412="Decentral",D412*'Connecting shares (%)'!$M$16*(F412+H412+J412)/(F412+H412+J412+L412+N412+P412),0),0)</f>
        <v>4.6758207402560998</v>
      </c>
      <c r="X412" s="61">
        <f>IF(E412="East", IF(C412="Central",('Connecting shares (%)'!$F$5/100*L412+'Connecting shares (%)'!$G$5/100*N412+'Connecting shares (%)'!$H$5/100*P412)/1000000,0),0)</f>
        <v>0</v>
      </c>
      <c r="Y412" s="63">
        <f>IF(E412="East", IF(C412="Central",D412*'Connecting shares (%)'!$M$16*(L412+N412+P412)/(F412+H412+J412+L412+N412+P412),0),0)</f>
        <v>0</v>
      </c>
      <c r="Z412" s="1">
        <f>IF(E412="East", IF(C412="Decentral",('Connecting shares (%)'!$F$9/100*L412+'Connecting shares (%)'!$G$9/100*N412+'Connecting shares (%)'!$H$9/100*P412)/1000000,0),0)</f>
        <v>0</v>
      </c>
      <c r="AA412" s="63">
        <f>IF(E412="East", IF(C412="Decentral",D412*'Connecting shares (%)'!$M$16*(L412+N412+P412)/(F412+H412+J412+L412+N412+P412),0),0)</f>
        <v>0</v>
      </c>
      <c r="AB412" s="61">
        <f>IF(E412="West", IF(C412="Central",('Connecting shares (%)'!$F$11/100*F412+'Connecting shares (%)'!$G$11/100*H412+'Connecting shares (%)'!$H$11/100*J412)/1000000,0),0)</f>
        <v>0</v>
      </c>
      <c r="AC412" s="64">
        <f>IF(E412="west", IF(C412="Central",D412*'Connecting shares (%)'!$M$16*(F412+H412+J412)/(F412+H412+J412+L412+N412+P412),0),0)</f>
        <v>0</v>
      </c>
      <c r="AD412" s="61">
        <f>IF(E412="West", IF(C412="Decentral",('Connecting shares (%)'!$F$15/100*F412+'Connecting shares (%)'!$G$15/100*H412+'Connecting shares (%)'!$H$15/100*J412)/1000000,0),0)</f>
        <v>0</v>
      </c>
      <c r="AE412" s="63">
        <f>IF(E412="west", IF(C412="Decentral",D412*'Connecting shares (%)'!$M$16*(F412+H412+J412)/(F412+H412+J412+L412+N412+P412),0),0)</f>
        <v>0</v>
      </c>
      <c r="AF412" s="61">
        <f>IF(E412="West", IF(C412="Central",('Connecting shares (%)'!$F$13/100*L412+'Connecting shares (%)'!$G$13/100*N412+'Connecting shares (%)'!$H$13/100*P412)/1000000,0),0)</f>
        <v>0</v>
      </c>
      <c r="AG412" s="63">
        <f>IF(E412="west", IF(C412="Central",D412*'Connecting shares (%)'!$M$16*(L412+N412+P412)/(F412+H412+J412+L412+N412+P412),0),0)</f>
        <v>0</v>
      </c>
      <c r="AH412" s="1">
        <f>IF(E412="West", IF(C412="Decentral",('Connecting shares (%)'!$F$17/100*L412+'Connecting shares (%)'!$G$17/100*N412+'Connecting shares (%)'!$H$17/100*P412)/1000000,0),0)</f>
        <v>0</v>
      </c>
      <c r="AI412" s="63">
        <f>IF(E412="west", IF(C412="Decentral",D412*'Connecting shares (%)'!$M$16*(L412+N412+P412)/(F412+H412+J412+L412+N412+P412),0),0)</f>
        <v>0</v>
      </c>
      <c r="AK412" s="1">
        <f t="shared" si="48"/>
        <v>0</v>
      </c>
      <c r="AL412" s="1">
        <f t="shared" si="49"/>
        <v>0</v>
      </c>
      <c r="AM412" s="1">
        <f t="shared" si="50"/>
        <v>0.24727058999999901</v>
      </c>
      <c r="AN412" s="1">
        <f t="shared" si="51"/>
        <v>4.6758207402560998</v>
      </c>
      <c r="AO412" s="1">
        <f t="shared" si="52"/>
        <v>0</v>
      </c>
      <c r="AP412" s="1">
        <f t="shared" si="53"/>
        <v>0</v>
      </c>
      <c r="AQ412" s="1">
        <f t="shared" si="54"/>
        <v>0</v>
      </c>
      <c r="AR412" s="1">
        <f t="shared" si="55"/>
        <v>0</v>
      </c>
    </row>
    <row r="413" spans="1:44">
      <c r="A413" s="1">
        <v>412</v>
      </c>
      <c r="B413" s="1" t="s">
        <v>403</v>
      </c>
      <c r="C413" s="1" t="s">
        <v>21</v>
      </c>
      <c r="D413" s="1">
        <v>0.19462693382305801</v>
      </c>
      <c r="E413" s="1" t="s">
        <v>23</v>
      </c>
      <c r="F413" s="1">
        <v>339478.72</v>
      </c>
      <c r="G413" s="1">
        <v>20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6269.9013704402996</v>
      </c>
      <c r="S413" s="1">
        <v>194626.93382305701</v>
      </c>
      <c r="T413" s="61">
        <f>IF(E413="East", IF(C413="Central",('Connecting shares (%)'!$F$3/100*F413+'Connecting shares (%)'!$G$3/100*H413+'Connecting shares (%)'!$H$3/100*J413)/1000000,0),0)</f>
        <v>0</v>
      </c>
      <c r="U413" s="61">
        <f>IF(E413="East", IF(C413="Central",D413*'Connecting shares (%)'!$M$16*(F413+H413+J413)/(F413+H413+J413+L413+N413+P413),0),0)</f>
        <v>0</v>
      </c>
      <c r="V413" s="61">
        <f>IF(E413="East", IF(C413="Decentral",('Connecting shares (%)'!$F$7/100*F413+'Connecting shares (%)'!$G$7/100*H413+'Connecting shares (%)'!$H$7/100*J413)/1000000,0),0)</f>
        <v>0</v>
      </c>
      <c r="W413" s="63">
        <f>IF(E413="East", IF(C413="Decentral",D413*'Connecting shares (%)'!$M$16*(F413+H413+J413)/(F413+H413+J413+L413+N413+P413),0),0)</f>
        <v>0</v>
      </c>
      <c r="X413" s="61">
        <f>IF(E413="East", IF(C413="Central",('Connecting shares (%)'!$F$5/100*L413+'Connecting shares (%)'!$G$5/100*N413+'Connecting shares (%)'!$H$5/100*P413)/1000000,0),0)</f>
        <v>0</v>
      </c>
      <c r="Y413" s="63">
        <f>IF(E413="East", IF(C413="Central",D413*'Connecting shares (%)'!$M$16*(L413+N413+P413)/(F413+H413+J413+L413+N413+P413),0),0)</f>
        <v>0</v>
      </c>
      <c r="Z413" s="1">
        <f>IF(E413="East", IF(C413="Decentral",('Connecting shares (%)'!$F$9/100*L413+'Connecting shares (%)'!$G$9/100*N413+'Connecting shares (%)'!$H$9/100*P413)/1000000,0),0)</f>
        <v>0</v>
      </c>
      <c r="AA413" s="63">
        <f>IF(E413="East", IF(C413="Decentral",D413*'Connecting shares (%)'!$M$16*(L413+N413+P413)/(F413+H413+J413+L413+N413+P413),0),0)</f>
        <v>0</v>
      </c>
      <c r="AB413" s="61">
        <f>IF(E413="West", IF(C413="Central",('Connecting shares (%)'!$F$11/100*F413+'Connecting shares (%)'!$G$11/100*H413+'Connecting shares (%)'!$H$11/100*J413)/1000000,0),0)</f>
        <v>0</v>
      </c>
      <c r="AC413" s="64">
        <f>IF(E413="west", IF(C413="Central",D413*'Connecting shares (%)'!$M$16*(F413+H413+J413)/(F413+H413+J413+L413+N413+P413),0),0)</f>
        <v>0</v>
      </c>
      <c r="AD413" s="61">
        <f>IF(E413="West", IF(C413="Decentral",('Connecting shares (%)'!$F$15/100*F413+'Connecting shares (%)'!$G$15/100*H413+'Connecting shares (%)'!$H$15/100*J413)/1000000,0),0)</f>
        <v>0.33947871999999996</v>
      </c>
      <c r="AE413" s="63">
        <f>IF(E413="west", IF(C413="Decentral",D413*'Connecting shares (%)'!$M$16*(F413+H413+J413)/(F413+H413+J413+L413+N413+P413),0),0)</f>
        <v>3.89253867646116</v>
      </c>
      <c r="AF413" s="61">
        <f>IF(E413="West", IF(C413="Central",('Connecting shares (%)'!$F$13/100*L413+'Connecting shares (%)'!$G$13/100*N413+'Connecting shares (%)'!$H$13/100*P413)/1000000,0),0)</f>
        <v>0</v>
      </c>
      <c r="AG413" s="63">
        <f>IF(E413="west", IF(C413="Central",D413*'Connecting shares (%)'!$M$16*(L413+N413+P413)/(F413+H413+J413+L413+N413+P413),0),0)</f>
        <v>0</v>
      </c>
      <c r="AH413" s="1">
        <f>IF(E413="West", IF(C413="Decentral",('Connecting shares (%)'!$F$17/100*L413+'Connecting shares (%)'!$G$17/100*N413+'Connecting shares (%)'!$H$17/100*P413)/1000000,0),0)</f>
        <v>0</v>
      </c>
      <c r="AI413" s="63">
        <f>IF(E413="west", IF(C413="Decentral",D413*'Connecting shares (%)'!$M$16*(L413+N413+P413)/(F413+H413+J413+L413+N413+P413),0),0)</f>
        <v>0</v>
      </c>
      <c r="AK413" s="1">
        <f t="shared" si="48"/>
        <v>0</v>
      </c>
      <c r="AL413" s="1">
        <f t="shared" si="49"/>
        <v>0</v>
      </c>
      <c r="AM413" s="1">
        <f t="shared" si="50"/>
        <v>0</v>
      </c>
      <c r="AN413" s="1">
        <f t="shared" si="51"/>
        <v>0</v>
      </c>
      <c r="AO413" s="1">
        <f t="shared" si="52"/>
        <v>0</v>
      </c>
      <c r="AP413" s="1">
        <f t="shared" si="53"/>
        <v>0</v>
      </c>
      <c r="AQ413" s="1">
        <f t="shared" si="54"/>
        <v>0.33947871999999996</v>
      </c>
      <c r="AR413" s="1">
        <f t="shared" si="55"/>
        <v>3.89253867646116</v>
      </c>
    </row>
    <row r="414" spans="1:44">
      <c r="A414" s="1">
        <v>413</v>
      </c>
      <c r="B414" s="1" t="s">
        <v>406</v>
      </c>
      <c r="C414" s="1" t="s">
        <v>21</v>
      </c>
      <c r="D414" s="1">
        <v>0.14469652108970599</v>
      </c>
      <c r="E414" s="1" t="s">
        <v>23</v>
      </c>
      <c r="F414" s="1">
        <v>49189.339999999902</v>
      </c>
      <c r="G414" s="1">
        <v>4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5696.2569471499</v>
      </c>
      <c r="S414" s="1">
        <v>144696.52108970599</v>
      </c>
      <c r="T414" s="61">
        <f>IF(E414="East", IF(C414="Central",('Connecting shares (%)'!$F$3/100*F414+'Connecting shares (%)'!$G$3/100*H414+'Connecting shares (%)'!$H$3/100*J414)/1000000,0),0)</f>
        <v>0</v>
      </c>
      <c r="U414" s="61">
        <f>IF(E414="East", IF(C414="Central",D414*'Connecting shares (%)'!$M$16*(F414+H414+J414)/(F414+H414+J414+L414+N414+P414),0),0)</f>
        <v>0</v>
      </c>
      <c r="V414" s="61">
        <f>IF(E414="East", IF(C414="Decentral",('Connecting shares (%)'!$F$7/100*F414+'Connecting shares (%)'!$G$7/100*H414+'Connecting shares (%)'!$H$7/100*J414)/1000000,0),0)</f>
        <v>0</v>
      </c>
      <c r="W414" s="63">
        <f>IF(E414="East", IF(C414="Decentral",D414*'Connecting shares (%)'!$M$16*(F414+H414+J414)/(F414+H414+J414+L414+N414+P414),0),0)</f>
        <v>0</v>
      </c>
      <c r="X414" s="61">
        <f>IF(E414="East", IF(C414="Central",('Connecting shares (%)'!$F$5/100*L414+'Connecting shares (%)'!$G$5/100*N414+'Connecting shares (%)'!$H$5/100*P414)/1000000,0),0)</f>
        <v>0</v>
      </c>
      <c r="Y414" s="63">
        <f>IF(E414="East", IF(C414="Central",D414*'Connecting shares (%)'!$M$16*(L414+N414+P414)/(F414+H414+J414+L414+N414+P414),0),0)</f>
        <v>0</v>
      </c>
      <c r="Z414" s="1">
        <f>IF(E414="East", IF(C414="Decentral",('Connecting shares (%)'!$F$9/100*L414+'Connecting shares (%)'!$G$9/100*N414+'Connecting shares (%)'!$H$9/100*P414)/1000000,0),0)</f>
        <v>0</v>
      </c>
      <c r="AA414" s="63">
        <f>IF(E414="East", IF(C414="Decentral",D414*'Connecting shares (%)'!$M$16*(L414+N414+P414)/(F414+H414+J414+L414+N414+P414),0),0)</f>
        <v>0</v>
      </c>
      <c r="AB414" s="61">
        <f>IF(E414="West", IF(C414="Central",('Connecting shares (%)'!$F$11/100*F414+'Connecting shares (%)'!$G$11/100*H414+'Connecting shares (%)'!$H$11/100*J414)/1000000,0),0)</f>
        <v>0</v>
      </c>
      <c r="AC414" s="64">
        <f>IF(E414="west", IF(C414="Central",D414*'Connecting shares (%)'!$M$16*(F414+H414+J414)/(F414+H414+J414+L414+N414+P414),0),0)</f>
        <v>0</v>
      </c>
      <c r="AD414" s="61">
        <f>IF(E414="West", IF(C414="Decentral",('Connecting shares (%)'!$F$15/100*F414+'Connecting shares (%)'!$G$15/100*H414+'Connecting shares (%)'!$H$15/100*J414)/1000000,0),0)</f>
        <v>4.9189339999999901E-2</v>
      </c>
      <c r="AE414" s="63">
        <f>IF(E414="west", IF(C414="Decentral",D414*'Connecting shares (%)'!$M$16*(F414+H414+J414)/(F414+H414+J414+L414+N414+P414),0),0)</f>
        <v>2.8939304217941197</v>
      </c>
      <c r="AF414" s="61">
        <f>IF(E414="West", IF(C414="Central",('Connecting shares (%)'!$F$13/100*L414+'Connecting shares (%)'!$G$13/100*N414+'Connecting shares (%)'!$H$13/100*P414)/1000000,0),0)</f>
        <v>0</v>
      </c>
      <c r="AG414" s="63">
        <f>IF(E414="west", IF(C414="Central",D414*'Connecting shares (%)'!$M$16*(L414+N414+P414)/(F414+H414+J414+L414+N414+P414),0),0)</f>
        <v>0</v>
      </c>
      <c r="AH414" s="1">
        <f>IF(E414="West", IF(C414="Decentral",('Connecting shares (%)'!$F$17/100*L414+'Connecting shares (%)'!$G$17/100*N414+'Connecting shares (%)'!$H$17/100*P414)/1000000,0),0)</f>
        <v>0</v>
      </c>
      <c r="AI414" s="63">
        <f>IF(E414="west", IF(C414="Decentral",D414*'Connecting shares (%)'!$M$16*(L414+N414+P414)/(F414+H414+J414+L414+N414+P414),0),0)</f>
        <v>0</v>
      </c>
      <c r="AK414" s="1">
        <f t="shared" si="48"/>
        <v>0</v>
      </c>
      <c r="AL414" s="1">
        <f t="shared" si="49"/>
        <v>0</v>
      </c>
      <c r="AM414" s="1">
        <f t="shared" si="50"/>
        <v>0</v>
      </c>
      <c r="AN414" s="1">
        <f t="shared" si="51"/>
        <v>0</v>
      </c>
      <c r="AO414" s="1">
        <f t="shared" si="52"/>
        <v>0</v>
      </c>
      <c r="AP414" s="1">
        <f t="shared" si="53"/>
        <v>0</v>
      </c>
      <c r="AQ414" s="1">
        <f t="shared" si="54"/>
        <v>4.9189339999999901E-2</v>
      </c>
      <c r="AR414" s="1">
        <f t="shared" si="55"/>
        <v>2.8939304217941197</v>
      </c>
    </row>
    <row r="415" spans="1:44">
      <c r="A415" s="1">
        <v>414</v>
      </c>
      <c r="B415" s="1" t="s">
        <v>342</v>
      </c>
      <c r="C415" s="1" t="s">
        <v>21</v>
      </c>
      <c r="D415" s="1">
        <v>0.170641415017456</v>
      </c>
      <c r="E415" s="1" t="s">
        <v>23</v>
      </c>
      <c r="F415" s="1">
        <v>55107.83</v>
      </c>
      <c r="G415" s="1">
        <v>7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5554.4698807842797</v>
      </c>
      <c r="S415" s="1">
        <v>170641.415017455</v>
      </c>
      <c r="T415" s="61">
        <f>IF(E415="East", IF(C415="Central",('Connecting shares (%)'!$F$3/100*F415+'Connecting shares (%)'!$G$3/100*H415+'Connecting shares (%)'!$H$3/100*J415)/1000000,0),0)</f>
        <v>0</v>
      </c>
      <c r="U415" s="61">
        <f>IF(E415="East", IF(C415="Central",D415*'Connecting shares (%)'!$M$16*(F415+H415+J415)/(F415+H415+J415+L415+N415+P415),0),0)</f>
        <v>0</v>
      </c>
      <c r="V415" s="61">
        <f>IF(E415="East", IF(C415="Decentral",('Connecting shares (%)'!$F$7/100*F415+'Connecting shares (%)'!$G$7/100*H415+'Connecting shares (%)'!$H$7/100*J415)/1000000,0),0)</f>
        <v>0</v>
      </c>
      <c r="W415" s="63">
        <f>IF(E415="East", IF(C415="Decentral",D415*'Connecting shares (%)'!$M$16*(F415+H415+J415)/(F415+H415+J415+L415+N415+P415),0),0)</f>
        <v>0</v>
      </c>
      <c r="X415" s="61">
        <f>IF(E415="East", IF(C415="Central",('Connecting shares (%)'!$F$5/100*L415+'Connecting shares (%)'!$G$5/100*N415+'Connecting shares (%)'!$H$5/100*P415)/1000000,0),0)</f>
        <v>0</v>
      </c>
      <c r="Y415" s="63">
        <f>IF(E415="East", IF(C415="Central",D415*'Connecting shares (%)'!$M$16*(L415+N415+P415)/(F415+H415+J415+L415+N415+P415),0),0)</f>
        <v>0</v>
      </c>
      <c r="Z415" s="1">
        <f>IF(E415="East", IF(C415="Decentral",('Connecting shares (%)'!$F$9/100*L415+'Connecting shares (%)'!$G$9/100*N415+'Connecting shares (%)'!$H$9/100*P415)/1000000,0),0)</f>
        <v>0</v>
      </c>
      <c r="AA415" s="63">
        <f>IF(E415="East", IF(C415="Decentral",D415*'Connecting shares (%)'!$M$16*(L415+N415+P415)/(F415+H415+J415+L415+N415+P415),0),0)</f>
        <v>0</v>
      </c>
      <c r="AB415" s="61">
        <f>IF(E415="West", IF(C415="Central",('Connecting shares (%)'!$F$11/100*F415+'Connecting shares (%)'!$G$11/100*H415+'Connecting shares (%)'!$H$11/100*J415)/1000000,0),0)</f>
        <v>0</v>
      </c>
      <c r="AC415" s="64">
        <f>IF(E415="west", IF(C415="Central",D415*'Connecting shares (%)'!$M$16*(F415+H415+J415)/(F415+H415+J415+L415+N415+P415),0),0)</f>
        <v>0</v>
      </c>
      <c r="AD415" s="61">
        <f>IF(E415="West", IF(C415="Decentral",('Connecting shares (%)'!$F$15/100*F415+'Connecting shares (%)'!$G$15/100*H415+'Connecting shares (%)'!$H$15/100*J415)/1000000,0),0)</f>
        <v>5.5107830000000003E-2</v>
      </c>
      <c r="AE415" s="63">
        <f>IF(E415="west", IF(C415="Decentral",D415*'Connecting shares (%)'!$M$16*(F415+H415+J415)/(F415+H415+J415+L415+N415+P415),0),0)</f>
        <v>3.41282830034912</v>
      </c>
      <c r="AF415" s="61">
        <f>IF(E415="West", IF(C415="Central",('Connecting shares (%)'!$F$13/100*L415+'Connecting shares (%)'!$G$13/100*N415+'Connecting shares (%)'!$H$13/100*P415)/1000000,0),0)</f>
        <v>0</v>
      </c>
      <c r="AG415" s="63">
        <f>IF(E415="west", IF(C415="Central",D415*'Connecting shares (%)'!$M$16*(L415+N415+P415)/(F415+H415+J415+L415+N415+P415),0),0)</f>
        <v>0</v>
      </c>
      <c r="AH415" s="1">
        <f>IF(E415="West", IF(C415="Decentral",('Connecting shares (%)'!$F$17/100*L415+'Connecting shares (%)'!$G$17/100*N415+'Connecting shares (%)'!$H$17/100*P415)/1000000,0),0)</f>
        <v>0</v>
      </c>
      <c r="AI415" s="63">
        <f>IF(E415="west", IF(C415="Decentral",D415*'Connecting shares (%)'!$M$16*(L415+N415+P415)/(F415+H415+J415+L415+N415+P415),0),0)</f>
        <v>0</v>
      </c>
      <c r="AK415" s="1">
        <f t="shared" si="48"/>
        <v>0</v>
      </c>
      <c r="AL415" s="1">
        <f t="shared" si="49"/>
        <v>0</v>
      </c>
      <c r="AM415" s="1">
        <f t="shared" si="50"/>
        <v>0</v>
      </c>
      <c r="AN415" s="1">
        <f t="shared" si="51"/>
        <v>0</v>
      </c>
      <c r="AO415" s="1">
        <f t="shared" si="52"/>
        <v>0</v>
      </c>
      <c r="AP415" s="1">
        <f t="shared" si="53"/>
        <v>0</v>
      </c>
      <c r="AQ415" s="1">
        <f t="shared" si="54"/>
        <v>5.5107830000000003E-2</v>
      </c>
      <c r="AR415" s="1">
        <f t="shared" si="55"/>
        <v>3.41282830034912</v>
      </c>
    </row>
    <row r="416" spans="1:44">
      <c r="A416" s="1">
        <v>415</v>
      </c>
      <c r="B416" s="1" t="s">
        <v>763</v>
      </c>
      <c r="C416" s="1" t="s">
        <v>22</v>
      </c>
      <c r="D416" s="1">
        <v>9.6828947825355005E-2</v>
      </c>
      <c r="E416" s="1" t="s">
        <v>23</v>
      </c>
      <c r="F416" s="1">
        <v>189114.239999999</v>
      </c>
      <c r="G416" s="1">
        <v>10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4401.0969770767397</v>
      </c>
      <c r="S416" s="1">
        <v>96828.947825355193</v>
      </c>
      <c r="T416" s="61">
        <f>IF(E416="East", IF(C416="Central",('Connecting shares (%)'!$F$3/100*F416+'Connecting shares (%)'!$G$3/100*H416+'Connecting shares (%)'!$H$3/100*J416)/1000000,0),0)</f>
        <v>0</v>
      </c>
      <c r="U416" s="61">
        <f>IF(E416="East", IF(C416="Central",D416*'Connecting shares (%)'!$M$16*(F416+H416+J416)/(F416+H416+J416+L416+N416+P416),0),0)</f>
        <v>0</v>
      </c>
      <c r="V416" s="61">
        <f>IF(E416="East", IF(C416="Decentral",('Connecting shares (%)'!$F$7/100*F416+'Connecting shares (%)'!$G$7/100*H416+'Connecting shares (%)'!$H$7/100*J416)/1000000,0),0)</f>
        <v>0</v>
      </c>
      <c r="W416" s="63">
        <f>IF(E416="East", IF(C416="Decentral",D416*'Connecting shares (%)'!$M$16*(F416+H416+J416)/(F416+H416+J416+L416+N416+P416),0),0)</f>
        <v>0</v>
      </c>
      <c r="X416" s="61">
        <f>IF(E416="East", IF(C416="Central",('Connecting shares (%)'!$F$5/100*L416+'Connecting shares (%)'!$G$5/100*N416+'Connecting shares (%)'!$H$5/100*P416)/1000000,0),0)</f>
        <v>0</v>
      </c>
      <c r="Y416" s="63">
        <f>IF(E416="East", IF(C416="Central",D416*'Connecting shares (%)'!$M$16*(L416+N416+P416)/(F416+H416+J416+L416+N416+P416),0),0)</f>
        <v>0</v>
      </c>
      <c r="Z416" s="1">
        <f>IF(E416="East", IF(C416="Decentral",('Connecting shares (%)'!$F$9/100*L416+'Connecting shares (%)'!$G$9/100*N416+'Connecting shares (%)'!$H$9/100*P416)/1000000,0),0)</f>
        <v>0</v>
      </c>
      <c r="AA416" s="63">
        <f>IF(E416="East", IF(C416="Decentral",D416*'Connecting shares (%)'!$M$16*(L416+N416+P416)/(F416+H416+J416+L416+N416+P416),0),0)</f>
        <v>0</v>
      </c>
      <c r="AB416" s="61">
        <f>IF(E416="West", IF(C416="Central",('Connecting shares (%)'!$F$11/100*F416+'Connecting shares (%)'!$G$11/100*H416+'Connecting shares (%)'!$H$11/100*J416)/1000000,0),0)</f>
        <v>0.18911423999999899</v>
      </c>
      <c r="AC416" s="64">
        <f>IF(E416="west", IF(C416="Central",D416*'Connecting shares (%)'!$M$16*(F416+H416+J416)/(F416+H416+J416+L416+N416+P416),0),0)</f>
        <v>1.9365789565071001</v>
      </c>
      <c r="AD416" s="61">
        <f>IF(E416="West", IF(C416="Decentral",('Connecting shares (%)'!$F$15/100*F416+'Connecting shares (%)'!$G$15/100*H416+'Connecting shares (%)'!$H$15/100*J416)/1000000,0),0)</f>
        <v>0</v>
      </c>
      <c r="AE416" s="63">
        <f>IF(E416="west", IF(C416="Decentral",D416*'Connecting shares (%)'!$M$16*(F416+H416+J416)/(F416+H416+J416+L416+N416+P416),0),0)</f>
        <v>0</v>
      </c>
      <c r="AF416" s="61">
        <f>IF(E416="West", IF(C416="Central",('Connecting shares (%)'!$F$13/100*L416+'Connecting shares (%)'!$G$13/100*N416+'Connecting shares (%)'!$H$13/100*P416)/1000000,0),0)</f>
        <v>0</v>
      </c>
      <c r="AG416" s="63">
        <f>IF(E416="west", IF(C416="Central",D416*'Connecting shares (%)'!$M$16*(L416+N416+P416)/(F416+H416+J416+L416+N416+P416),0),0)</f>
        <v>0</v>
      </c>
      <c r="AH416" s="1">
        <f>IF(E416="West", IF(C416="Decentral",('Connecting shares (%)'!$F$17/100*L416+'Connecting shares (%)'!$G$17/100*N416+'Connecting shares (%)'!$H$17/100*P416)/1000000,0),0)</f>
        <v>0</v>
      </c>
      <c r="AI416" s="63">
        <f>IF(E416="west", IF(C416="Decentral",D416*'Connecting shares (%)'!$M$16*(L416+N416+P416)/(F416+H416+J416+L416+N416+P416),0),0)</f>
        <v>0</v>
      </c>
      <c r="AK416" s="1">
        <f t="shared" si="48"/>
        <v>0</v>
      </c>
      <c r="AL416" s="1">
        <f t="shared" si="49"/>
        <v>0</v>
      </c>
      <c r="AM416" s="1">
        <f t="shared" si="50"/>
        <v>0</v>
      </c>
      <c r="AN416" s="1">
        <f t="shared" si="51"/>
        <v>0</v>
      </c>
      <c r="AO416" s="1">
        <f t="shared" si="52"/>
        <v>0.18911423999999899</v>
      </c>
      <c r="AP416" s="1">
        <f t="shared" si="53"/>
        <v>1.9365789565071001</v>
      </c>
      <c r="AQ416" s="1">
        <f t="shared" si="54"/>
        <v>0</v>
      </c>
      <c r="AR416" s="1">
        <f t="shared" si="55"/>
        <v>0</v>
      </c>
    </row>
    <row r="417" spans="1:44">
      <c r="A417" s="1">
        <v>416</v>
      </c>
      <c r="B417" s="1" t="s">
        <v>512</v>
      </c>
      <c r="C417" s="1" t="s">
        <v>21</v>
      </c>
      <c r="D417" s="1">
        <v>0.18762170222049199</v>
      </c>
      <c r="E417" s="1" t="s">
        <v>23</v>
      </c>
      <c r="F417" s="1">
        <v>769034.81999999902</v>
      </c>
      <c r="G417" s="1">
        <v>39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7385.1356013470404</v>
      </c>
      <c r="S417" s="1">
        <v>187621.70222049099</v>
      </c>
      <c r="T417" s="61">
        <f>IF(E417="East", IF(C417="Central",('Connecting shares (%)'!$F$3/100*F417+'Connecting shares (%)'!$G$3/100*H417+'Connecting shares (%)'!$H$3/100*J417)/1000000,0),0)</f>
        <v>0</v>
      </c>
      <c r="U417" s="61">
        <f>IF(E417="East", IF(C417="Central",D417*'Connecting shares (%)'!$M$16*(F417+H417+J417)/(F417+H417+J417+L417+N417+P417),0),0)</f>
        <v>0</v>
      </c>
      <c r="V417" s="61">
        <f>IF(E417="East", IF(C417="Decentral",('Connecting shares (%)'!$F$7/100*F417+'Connecting shares (%)'!$G$7/100*H417+'Connecting shares (%)'!$H$7/100*J417)/1000000,0),0)</f>
        <v>0</v>
      </c>
      <c r="W417" s="63">
        <f>IF(E417="East", IF(C417="Decentral",D417*'Connecting shares (%)'!$M$16*(F417+H417+J417)/(F417+H417+J417+L417+N417+P417),0),0)</f>
        <v>0</v>
      </c>
      <c r="X417" s="61">
        <f>IF(E417="East", IF(C417="Central",('Connecting shares (%)'!$F$5/100*L417+'Connecting shares (%)'!$G$5/100*N417+'Connecting shares (%)'!$H$5/100*P417)/1000000,0),0)</f>
        <v>0</v>
      </c>
      <c r="Y417" s="63">
        <f>IF(E417="East", IF(C417="Central",D417*'Connecting shares (%)'!$M$16*(L417+N417+P417)/(F417+H417+J417+L417+N417+P417),0),0)</f>
        <v>0</v>
      </c>
      <c r="Z417" s="1">
        <f>IF(E417="East", IF(C417="Decentral",('Connecting shares (%)'!$F$9/100*L417+'Connecting shares (%)'!$G$9/100*N417+'Connecting shares (%)'!$H$9/100*P417)/1000000,0),0)</f>
        <v>0</v>
      </c>
      <c r="AA417" s="63">
        <f>IF(E417="East", IF(C417="Decentral",D417*'Connecting shares (%)'!$M$16*(L417+N417+P417)/(F417+H417+J417+L417+N417+P417),0),0)</f>
        <v>0</v>
      </c>
      <c r="AB417" s="61">
        <f>IF(E417="West", IF(C417="Central",('Connecting shares (%)'!$F$11/100*F417+'Connecting shares (%)'!$G$11/100*H417+'Connecting shares (%)'!$H$11/100*J417)/1000000,0),0)</f>
        <v>0</v>
      </c>
      <c r="AC417" s="64">
        <f>IF(E417="west", IF(C417="Central",D417*'Connecting shares (%)'!$M$16*(F417+H417+J417)/(F417+H417+J417+L417+N417+P417),0),0)</f>
        <v>0</v>
      </c>
      <c r="AD417" s="61">
        <f>IF(E417="West", IF(C417="Decentral",('Connecting shares (%)'!$F$15/100*F417+'Connecting shares (%)'!$G$15/100*H417+'Connecting shares (%)'!$H$15/100*J417)/1000000,0),0)</f>
        <v>0.76903481999999901</v>
      </c>
      <c r="AE417" s="63">
        <f>IF(E417="west", IF(C417="Decentral",D417*'Connecting shares (%)'!$M$16*(F417+H417+J417)/(F417+H417+J417+L417+N417+P417),0),0)</f>
        <v>3.7524340444098399</v>
      </c>
      <c r="AF417" s="61">
        <f>IF(E417="West", IF(C417="Central",('Connecting shares (%)'!$F$13/100*L417+'Connecting shares (%)'!$G$13/100*N417+'Connecting shares (%)'!$H$13/100*P417)/1000000,0),0)</f>
        <v>0</v>
      </c>
      <c r="AG417" s="63">
        <f>IF(E417="west", IF(C417="Central",D417*'Connecting shares (%)'!$M$16*(L417+N417+P417)/(F417+H417+J417+L417+N417+P417),0),0)</f>
        <v>0</v>
      </c>
      <c r="AH417" s="1">
        <f>IF(E417="West", IF(C417="Decentral",('Connecting shares (%)'!$F$17/100*L417+'Connecting shares (%)'!$G$17/100*N417+'Connecting shares (%)'!$H$17/100*P417)/1000000,0),0)</f>
        <v>0</v>
      </c>
      <c r="AI417" s="63">
        <f>IF(E417="west", IF(C417="Decentral",D417*'Connecting shares (%)'!$M$16*(L417+N417+P417)/(F417+H417+J417+L417+N417+P417),0),0)</f>
        <v>0</v>
      </c>
      <c r="AK417" s="1">
        <f t="shared" si="48"/>
        <v>0</v>
      </c>
      <c r="AL417" s="1">
        <f t="shared" si="49"/>
        <v>0</v>
      </c>
      <c r="AM417" s="1">
        <f t="shared" si="50"/>
        <v>0</v>
      </c>
      <c r="AN417" s="1">
        <f t="shared" si="51"/>
        <v>0</v>
      </c>
      <c r="AO417" s="1">
        <f t="shared" si="52"/>
        <v>0</v>
      </c>
      <c r="AP417" s="1">
        <f t="shared" si="53"/>
        <v>0</v>
      </c>
      <c r="AQ417" s="1">
        <f t="shared" si="54"/>
        <v>0.76903481999999901</v>
      </c>
      <c r="AR417" s="1">
        <f t="shared" si="55"/>
        <v>3.7524340444098399</v>
      </c>
    </row>
    <row r="418" spans="1:44">
      <c r="A418" s="1">
        <v>417</v>
      </c>
      <c r="B418" s="1" t="s">
        <v>867</v>
      </c>
      <c r="C418" s="1" t="s">
        <v>22</v>
      </c>
      <c r="D418" s="1">
        <v>0.18794162673663001</v>
      </c>
      <c r="E418" s="1" t="s">
        <v>23</v>
      </c>
      <c r="F418" s="1">
        <v>61161.879999999903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5930.3179252011496</v>
      </c>
      <c r="S418" s="1">
        <v>187941.62673662999</v>
      </c>
      <c r="T418" s="61">
        <f>IF(E418="East", IF(C418="Central",('Connecting shares (%)'!$F$3/100*F418+'Connecting shares (%)'!$G$3/100*H418+'Connecting shares (%)'!$H$3/100*J418)/1000000,0),0)</f>
        <v>0</v>
      </c>
      <c r="U418" s="61">
        <f>IF(E418="East", IF(C418="Central",D418*'Connecting shares (%)'!$M$16*(F418+H418+J418)/(F418+H418+J418+L418+N418+P418),0),0)</f>
        <v>0</v>
      </c>
      <c r="V418" s="61">
        <f>IF(E418="East", IF(C418="Decentral",('Connecting shares (%)'!$F$7/100*F418+'Connecting shares (%)'!$G$7/100*H418+'Connecting shares (%)'!$H$7/100*J418)/1000000,0),0)</f>
        <v>0</v>
      </c>
      <c r="W418" s="63">
        <f>IF(E418="East", IF(C418="Decentral",D418*'Connecting shares (%)'!$M$16*(F418+H418+J418)/(F418+H418+J418+L418+N418+P418),0),0)</f>
        <v>0</v>
      </c>
      <c r="X418" s="61">
        <f>IF(E418="East", IF(C418="Central",('Connecting shares (%)'!$F$5/100*L418+'Connecting shares (%)'!$G$5/100*N418+'Connecting shares (%)'!$H$5/100*P418)/1000000,0),0)</f>
        <v>0</v>
      </c>
      <c r="Y418" s="63">
        <f>IF(E418="East", IF(C418="Central",D418*'Connecting shares (%)'!$M$16*(L418+N418+P418)/(F418+H418+J418+L418+N418+P418),0),0)</f>
        <v>0</v>
      </c>
      <c r="Z418" s="1">
        <f>IF(E418="East", IF(C418="Decentral",('Connecting shares (%)'!$F$9/100*L418+'Connecting shares (%)'!$G$9/100*N418+'Connecting shares (%)'!$H$9/100*P418)/1000000,0),0)</f>
        <v>0</v>
      </c>
      <c r="AA418" s="63">
        <f>IF(E418="East", IF(C418="Decentral",D418*'Connecting shares (%)'!$M$16*(L418+N418+P418)/(F418+H418+J418+L418+N418+P418),0),0)</f>
        <v>0</v>
      </c>
      <c r="AB418" s="61">
        <f>IF(E418="West", IF(C418="Central",('Connecting shares (%)'!$F$11/100*F418+'Connecting shares (%)'!$G$11/100*H418+'Connecting shares (%)'!$H$11/100*J418)/1000000,0),0)</f>
        <v>6.1161879999999905E-2</v>
      </c>
      <c r="AC418" s="64">
        <f>IF(E418="west", IF(C418="Central",D418*'Connecting shares (%)'!$M$16*(F418+H418+J418)/(F418+H418+J418+L418+N418+P418),0),0)</f>
        <v>3.7588325347326004</v>
      </c>
      <c r="AD418" s="61">
        <f>IF(E418="West", IF(C418="Decentral",('Connecting shares (%)'!$F$15/100*F418+'Connecting shares (%)'!$G$15/100*H418+'Connecting shares (%)'!$H$15/100*J418)/1000000,0),0)</f>
        <v>0</v>
      </c>
      <c r="AE418" s="63">
        <f>IF(E418="west", IF(C418="Decentral",D418*'Connecting shares (%)'!$M$16*(F418+H418+J418)/(F418+H418+J418+L418+N418+P418),0),0)</f>
        <v>0</v>
      </c>
      <c r="AF418" s="61">
        <f>IF(E418="West", IF(C418="Central",('Connecting shares (%)'!$F$13/100*L418+'Connecting shares (%)'!$G$13/100*N418+'Connecting shares (%)'!$H$13/100*P418)/1000000,0),0)</f>
        <v>0</v>
      </c>
      <c r="AG418" s="63">
        <f>IF(E418="west", IF(C418="Central",D418*'Connecting shares (%)'!$M$16*(L418+N418+P418)/(F418+H418+J418+L418+N418+P418),0),0)</f>
        <v>0</v>
      </c>
      <c r="AH418" s="1">
        <f>IF(E418="West", IF(C418="Decentral",('Connecting shares (%)'!$F$17/100*L418+'Connecting shares (%)'!$G$17/100*N418+'Connecting shares (%)'!$H$17/100*P418)/1000000,0),0)</f>
        <v>0</v>
      </c>
      <c r="AI418" s="63">
        <f>IF(E418="west", IF(C418="Decentral",D418*'Connecting shares (%)'!$M$16*(L418+N418+P418)/(F418+H418+J418+L418+N418+P418),0),0)</f>
        <v>0</v>
      </c>
      <c r="AK418" s="1">
        <f t="shared" si="48"/>
        <v>0</v>
      </c>
      <c r="AL418" s="1">
        <f t="shared" si="49"/>
        <v>0</v>
      </c>
      <c r="AM418" s="1">
        <f t="shared" si="50"/>
        <v>0</v>
      </c>
      <c r="AN418" s="1">
        <f t="shared" si="51"/>
        <v>0</v>
      </c>
      <c r="AO418" s="1">
        <f t="shared" si="52"/>
        <v>6.1161879999999905E-2</v>
      </c>
      <c r="AP418" s="1">
        <f t="shared" si="53"/>
        <v>3.7588325347326004</v>
      </c>
      <c r="AQ418" s="1">
        <f t="shared" si="54"/>
        <v>0</v>
      </c>
      <c r="AR418" s="1">
        <f t="shared" si="55"/>
        <v>0</v>
      </c>
    </row>
    <row r="419" spans="1:44">
      <c r="A419" s="1">
        <v>418</v>
      </c>
      <c r="B419" s="1" t="s">
        <v>299</v>
      </c>
      <c r="C419" s="1" t="s">
        <v>21</v>
      </c>
      <c r="D419" s="1">
        <v>0.17440029437431301</v>
      </c>
      <c r="E419" s="1" t="s">
        <v>23</v>
      </c>
      <c r="F419" s="1">
        <v>136419.34999999899</v>
      </c>
      <c r="G419" s="1">
        <v>8</v>
      </c>
      <c r="H419" s="1">
        <v>0</v>
      </c>
      <c r="I419" s="1">
        <v>0</v>
      </c>
      <c r="J419" s="1">
        <v>0</v>
      </c>
      <c r="K419" s="1">
        <v>0</v>
      </c>
      <c r="L419" s="1">
        <v>51030.0099999999</v>
      </c>
      <c r="M419" s="1">
        <v>12</v>
      </c>
      <c r="N419" s="1">
        <v>0</v>
      </c>
      <c r="O419" s="1">
        <v>0</v>
      </c>
      <c r="P419" s="1">
        <v>0</v>
      </c>
      <c r="Q419" s="1">
        <v>0</v>
      </c>
      <c r="R419" s="1">
        <v>6946.5508558182501</v>
      </c>
      <c r="S419" s="1">
        <v>174400.294374313</v>
      </c>
      <c r="T419" s="61">
        <f>IF(E419="East", IF(C419="Central",('Connecting shares (%)'!$F$3/100*F419+'Connecting shares (%)'!$G$3/100*H419+'Connecting shares (%)'!$H$3/100*J419)/1000000,0),0)</f>
        <v>0</v>
      </c>
      <c r="U419" s="61">
        <f>IF(E419="East", IF(C419="Central",D419*'Connecting shares (%)'!$M$16*(F419+H419+J419)/(F419+H419+J419+L419+N419+P419),0),0)</f>
        <v>0</v>
      </c>
      <c r="V419" s="61">
        <f>IF(E419="East", IF(C419="Decentral",('Connecting shares (%)'!$F$7/100*F419+'Connecting shares (%)'!$G$7/100*H419+'Connecting shares (%)'!$H$7/100*J419)/1000000,0),0)</f>
        <v>0</v>
      </c>
      <c r="W419" s="63">
        <f>IF(E419="East", IF(C419="Decentral",D419*'Connecting shares (%)'!$M$16*(F419+H419+J419)/(F419+H419+J419+L419+N419+P419),0),0)</f>
        <v>0</v>
      </c>
      <c r="X419" s="61">
        <f>IF(E419="East", IF(C419="Central",('Connecting shares (%)'!$F$5/100*L419+'Connecting shares (%)'!$G$5/100*N419+'Connecting shares (%)'!$H$5/100*P419)/1000000,0),0)</f>
        <v>0</v>
      </c>
      <c r="Y419" s="63">
        <f>IF(E419="East", IF(C419="Central",D419*'Connecting shares (%)'!$M$16*(L419+N419+P419)/(F419+H419+J419+L419+N419+P419),0),0)</f>
        <v>0</v>
      </c>
      <c r="Z419" s="1">
        <f>IF(E419="East", IF(C419="Decentral",('Connecting shares (%)'!$F$9/100*L419+'Connecting shares (%)'!$G$9/100*N419+'Connecting shares (%)'!$H$9/100*P419)/1000000,0),0)</f>
        <v>0</v>
      </c>
      <c r="AA419" s="63">
        <f>IF(E419="East", IF(C419="Decentral",D419*'Connecting shares (%)'!$M$16*(L419+N419+P419)/(F419+H419+J419+L419+N419+P419),0),0)</f>
        <v>0</v>
      </c>
      <c r="AB419" s="61">
        <f>IF(E419="West", IF(C419="Central",('Connecting shares (%)'!$F$11/100*F419+'Connecting shares (%)'!$G$11/100*H419+'Connecting shares (%)'!$H$11/100*J419)/1000000,0),0)</f>
        <v>0</v>
      </c>
      <c r="AC419" s="64">
        <f>IF(E419="west", IF(C419="Central",D419*'Connecting shares (%)'!$M$16*(F419+H419+J419)/(F419+H419+J419+L419+N419+P419),0),0)</f>
        <v>0</v>
      </c>
      <c r="AD419" s="61">
        <f>IF(E419="West", IF(C419="Decentral",('Connecting shares (%)'!$F$15/100*F419+'Connecting shares (%)'!$G$15/100*H419+'Connecting shares (%)'!$H$15/100*J419)/1000000,0),0)</f>
        <v>0.136419349999999</v>
      </c>
      <c r="AE419" s="63">
        <f>IF(E419="west", IF(C419="Decentral",D419*'Connecting shares (%)'!$M$16*(F419+H419+J419)/(F419+H419+J419+L419+N419+P419),0),0)</f>
        <v>2.5384535640294961</v>
      </c>
      <c r="AF419" s="61">
        <f>IF(E419="West", IF(C419="Central",('Connecting shares (%)'!$F$13/100*L419+'Connecting shares (%)'!$G$13/100*N419+'Connecting shares (%)'!$H$13/100*P419)/1000000,0),0)</f>
        <v>0</v>
      </c>
      <c r="AG419" s="63">
        <f>IF(E419="west", IF(C419="Central",D419*'Connecting shares (%)'!$M$16*(L419+N419+P419)/(F419+H419+J419+L419+N419+P419),0),0)</f>
        <v>0</v>
      </c>
      <c r="AH419" s="1">
        <f>IF(E419="West", IF(C419="Decentral",('Connecting shares (%)'!$F$17/100*L419+'Connecting shares (%)'!$G$17/100*N419+'Connecting shares (%)'!$H$17/100*P419)/1000000,0),0)</f>
        <v>5.1030009999999904E-2</v>
      </c>
      <c r="AI419" s="63">
        <f>IF(E419="west", IF(C419="Decentral",D419*'Connecting shares (%)'!$M$16*(L419+N419+P419)/(F419+H419+J419+L419+N419+P419),0),0)</f>
        <v>0.94955232345676421</v>
      </c>
      <c r="AK419" s="1">
        <f t="shared" si="48"/>
        <v>0</v>
      </c>
      <c r="AL419" s="1">
        <f t="shared" si="49"/>
        <v>0</v>
      </c>
      <c r="AM419" s="1">
        <f t="shared" si="50"/>
        <v>0</v>
      </c>
      <c r="AN419" s="1">
        <f t="shared" si="51"/>
        <v>0</v>
      </c>
      <c r="AO419" s="1">
        <f t="shared" si="52"/>
        <v>0</v>
      </c>
      <c r="AP419" s="1">
        <f t="shared" si="53"/>
        <v>0</v>
      </c>
      <c r="AQ419" s="1">
        <f t="shared" si="54"/>
        <v>0.1874493599999989</v>
      </c>
      <c r="AR419" s="1">
        <f t="shared" si="55"/>
        <v>3.4880058874862603</v>
      </c>
    </row>
    <row r="420" spans="1:44">
      <c r="A420" s="1">
        <v>419</v>
      </c>
      <c r="B420" s="1" t="s">
        <v>253</v>
      </c>
      <c r="C420" s="1" t="s">
        <v>22</v>
      </c>
      <c r="D420" s="1">
        <v>0.49228948966639202</v>
      </c>
      <c r="E420" s="1" t="s">
        <v>23</v>
      </c>
      <c r="F420" s="1">
        <v>117816.6</v>
      </c>
      <c r="G420" s="1">
        <v>4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10714.7286948657</v>
      </c>
      <c r="S420" s="1">
        <v>492289.48966639198</v>
      </c>
      <c r="T420" s="61">
        <f>IF(E420="East", IF(C420="Central",('Connecting shares (%)'!$F$3/100*F420+'Connecting shares (%)'!$G$3/100*H420+'Connecting shares (%)'!$H$3/100*J420)/1000000,0),0)</f>
        <v>0</v>
      </c>
      <c r="U420" s="61">
        <f>IF(E420="East", IF(C420="Central",D420*'Connecting shares (%)'!$M$16*(F420+H420+J420)/(F420+H420+J420+L420+N420+P420),0),0)</f>
        <v>0</v>
      </c>
      <c r="V420" s="61">
        <f>IF(E420="East", IF(C420="Decentral",('Connecting shares (%)'!$F$7/100*F420+'Connecting shares (%)'!$G$7/100*H420+'Connecting shares (%)'!$H$7/100*J420)/1000000,0),0)</f>
        <v>0</v>
      </c>
      <c r="W420" s="63">
        <f>IF(E420="East", IF(C420="Decentral",D420*'Connecting shares (%)'!$M$16*(F420+H420+J420)/(F420+H420+J420+L420+N420+P420),0),0)</f>
        <v>0</v>
      </c>
      <c r="X420" s="61">
        <f>IF(E420="East", IF(C420="Central",('Connecting shares (%)'!$F$5/100*L420+'Connecting shares (%)'!$G$5/100*N420+'Connecting shares (%)'!$H$5/100*P420)/1000000,0),0)</f>
        <v>0</v>
      </c>
      <c r="Y420" s="63">
        <f>IF(E420="East", IF(C420="Central",D420*'Connecting shares (%)'!$M$16*(L420+N420+P420)/(F420+H420+J420+L420+N420+P420),0),0)</f>
        <v>0</v>
      </c>
      <c r="Z420" s="1">
        <f>IF(E420="East", IF(C420="Decentral",('Connecting shares (%)'!$F$9/100*L420+'Connecting shares (%)'!$G$9/100*N420+'Connecting shares (%)'!$H$9/100*P420)/1000000,0),0)</f>
        <v>0</v>
      </c>
      <c r="AA420" s="63">
        <f>IF(E420="East", IF(C420="Decentral",D420*'Connecting shares (%)'!$M$16*(L420+N420+P420)/(F420+H420+J420+L420+N420+P420),0),0)</f>
        <v>0</v>
      </c>
      <c r="AB420" s="61">
        <f>IF(E420="West", IF(C420="Central",('Connecting shares (%)'!$F$11/100*F420+'Connecting shares (%)'!$G$11/100*H420+'Connecting shares (%)'!$H$11/100*J420)/1000000,0),0)</f>
        <v>0.11781660000000001</v>
      </c>
      <c r="AC420" s="64">
        <f>IF(E420="west", IF(C420="Central",D420*'Connecting shares (%)'!$M$16*(F420+H420+J420)/(F420+H420+J420+L420+N420+P420),0),0)</f>
        <v>9.8457897933278407</v>
      </c>
      <c r="AD420" s="61">
        <f>IF(E420="West", IF(C420="Decentral",('Connecting shares (%)'!$F$15/100*F420+'Connecting shares (%)'!$G$15/100*H420+'Connecting shares (%)'!$H$15/100*J420)/1000000,0),0)</f>
        <v>0</v>
      </c>
      <c r="AE420" s="63">
        <f>IF(E420="west", IF(C420="Decentral",D420*'Connecting shares (%)'!$M$16*(F420+H420+J420)/(F420+H420+J420+L420+N420+P420),0),0)</f>
        <v>0</v>
      </c>
      <c r="AF420" s="61">
        <f>IF(E420="West", IF(C420="Central",('Connecting shares (%)'!$F$13/100*L420+'Connecting shares (%)'!$G$13/100*N420+'Connecting shares (%)'!$H$13/100*P420)/1000000,0),0)</f>
        <v>0</v>
      </c>
      <c r="AG420" s="63">
        <f>IF(E420="west", IF(C420="Central",D420*'Connecting shares (%)'!$M$16*(L420+N420+P420)/(F420+H420+J420+L420+N420+P420),0),0)</f>
        <v>0</v>
      </c>
      <c r="AH420" s="1">
        <f>IF(E420="West", IF(C420="Decentral",('Connecting shares (%)'!$F$17/100*L420+'Connecting shares (%)'!$G$17/100*N420+'Connecting shares (%)'!$H$17/100*P420)/1000000,0),0)</f>
        <v>0</v>
      </c>
      <c r="AI420" s="63">
        <f>IF(E420="west", IF(C420="Decentral",D420*'Connecting shares (%)'!$M$16*(L420+N420+P420)/(F420+H420+J420+L420+N420+P420),0),0)</f>
        <v>0</v>
      </c>
      <c r="AK420" s="1">
        <f t="shared" si="48"/>
        <v>0</v>
      </c>
      <c r="AL420" s="1">
        <f t="shared" si="49"/>
        <v>0</v>
      </c>
      <c r="AM420" s="1">
        <f t="shared" si="50"/>
        <v>0</v>
      </c>
      <c r="AN420" s="1">
        <f t="shared" si="51"/>
        <v>0</v>
      </c>
      <c r="AO420" s="1">
        <f t="shared" si="52"/>
        <v>0.11781660000000001</v>
      </c>
      <c r="AP420" s="1">
        <f t="shared" si="53"/>
        <v>9.8457897933278407</v>
      </c>
      <c r="AQ420" s="1">
        <f t="shared" si="54"/>
        <v>0</v>
      </c>
      <c r="AR420" s="1">
        <f t="shared" si="55"/>
        <v>0</v>
      </c>
    </row>
    <row r="421" spans="1:44">
      <c r="A421" s="1">
        <v>420</v>
      </c>
      <c r="B421" s="1" t="s">
        <v>57</v>
      </c>
      <c r="C421" s="1" t="s">
        <v>21</v>
      </c>
      <c r="D421" s="1">
        <v>0.31834697763425801</v>
      </c>
      <c r="E421" s="1" t="s">
        <v>23</v>
      </c>
      <c r="F421" s="1">
        <v>367848.94</v>
      </c>
      <c r="G421" s="1">
        <v>23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11393.2978739106</v>
      </c>
      <c r="S421" s="1">
        <v>318346.977634257</v>
      </c>
      <c r="T421" s="61">
        <f>IF(E421="East", IF(C421="Central",('Connecting shares (%)'!$F$3/100*F421+'Connecting shares (%)'!$G$3/100*H421+'Connecting shares (%)'!$H$3/100*J421)/1000000,0),0)</f>
        <v>0</v>
      </c>
      <c r="U421" s="61">
        <f>IF(E421="East", IF(C421="Central",D421*'Connecting shares (%)'!$M$16*(F421+H421+J421)/(F421+H421+J421+L421+N421+P421),0),0)</f>
        <v>0</v>
      </c>
      <c r="V421" s="61">
        <f>IF(E421="East", IF(C421="Decentral",('Connecting shares (%)'!$F$7/100*F421+'Connecting shares (%)'!$G$7/100*H421+'Connecting shares (%)'!$H$7/100*J421)/1000000,0),0)</f>
        <v>0</v>
      </c>
      <c r="W421" s="63">
        <f>IF(E421="East", IF(C421="Decentral",D421*'Connecting shares (%)'!$M$16*(F421+H421+J421)/(F421+H421+J421+L421+N421+P421),0),0)</f>
        <v>0</v>
      </c>
      <c r="X421" s="61">
        <f>IF(E421="East", IF(C421="Central",('Connecting shares (%)'!$F$5/100*L421+'Connecting shares (%)'!$G$5/100*N421+'Connecting shares (%)'!$H$5/100*P421)/1000000,0),0)</f>
        <v>0</v>
      </c>
      <c r="Y421" s="63">
        <f>IF(E421="East", IF(C421="Central",D421*'Connecting shares (%)'!$M$16*(L421+N421+P421)/(F421+H421+J421+L421+N421+P421),0),0)</f>
        <v>0</v>
      </c>
      <c r="Z421" s="1">
        <f>IF(E421="East", IF(C421="Decentral",('Connecting shares (%)'!$F$9/100*L421+'Connecting shares (%)'!$G$9/100*N421+'Connecting shares (%)'!$H$9/100*P421)/1000000,0),0)</f>
        <v>0</v>
      </c>
      <c r="AA421" s="63">
        <f>IF(E421="East", IF(C421="Decentral",D421*'Connecting shares (%)'!$M$16*(L421+N421+P421)/(F421+H421+J421+L421+N421+P421),0),0)</f>
        <v>0</v>
      </c>
      <c r="AB421" s="61">
        <f>IF(E421="West", IF(C421="Central",('Connecting shares (%)'!$F$11/100*F421+'Connecting shares (%)'!$G$11/100*H421+'Connecting shares (%)'!$H$11/100*J421)/1000000,0),0)</f>
        <v>0</v>
      </c>
      <c r="AC421" s="64">
        <f>IF(E421="west", IF(C421="Central",D421*'Connecting shares (%)'!$M$16*(F421+H421+J421)/(F421+H421+J421+L421+N421+P421),0),0)</f>
        <v>0</v>
      </c>
      <c r="AD421" s="61">
        <f>IF(E421="West", IF(C421="Decentral",('Connecting shares (%)'!$F$15/100*F421+'Connecting shares (%)'!$G$15/100*H421+'Connecting shares (%)'!$H$15/100*J421)/1000000,0),0)</f>
        <v>0.36784894000000001</v>
      </c>
      <c r="AE421" s="63">
        <f>IF(E421="west", IF(C421="Decentral",D421*'Connecting shares (%)'!$M$16*(F421+H421+J421)/(F421+H421+J421+L421+N421+P421),0),0)</f>
        <v>6.3669395526851602</v>
      </c>
      <c r="AF421" s="61">
        <f>IF(E421="West", IF(C421="Central",('Connecting shares (%)'!$F$13/100*L421+'Connecting shares (%)'!$G$13/100*N421+'Connecting shares (%)'!$H$13/100*P421)/1000000,0),0)</f>
        <v>0</v>
      </c>
      <c r="AG421" s="63">
        <f>IF(E421="west", IF(C421="Central",D421*'Connecting shares (%)'!$M$16*(L421+N421+P421)/(F421+H421+J421+L421+N421+P421),0),0)</f>
        <v>0</v>
      </c>
      <c r="AH421" s="1">
        <f>IF(E421="West", IF(C421="Decentral",('Connecting shares (%)'!$F$17/100*L421+'Connecting shares (%)'!$G$17/100*N421+'Connecting shares (%)'!$H$17/100*P421)/1000000,0),0)</f>
        <v>0</v>
      </c>
      <c r="AI421" s="63">
        <f>IF(E421="west", IF(C421="Decentral",D421*'Connecting shares (%)'!$M$16*(L421+N421+P421)/(F421+H421+J421+L421+N421+P421),0),0)</f>
        <v>0</v>
      </c>
      <c r="AK421" s="1">
        <f t="shared" si="48"/>
        <v>0</v>
      </c>
      <c r="AL421" s="1">
        <f t="shared" si="49"/>
        <v>0</v>
      </c>
      <c r="AM421" s="1">
        <f t="shared" si="50"/>
        <v>0</v>
      </c>
      <c r="AN421" s="1">
        <f t="shared" si="51"/>
        <v>0</v>
      </c>
      <c r="AO421" s="1">
        <f t="shared" si="52"/>
        <v>0</v>
      </c>
      <c r="AP421" s="1">
        <f t="shared" si="53"/>
        <v>0</v>
      </c>
      <c r="AQ421" s="1">
        <f t="shared" si="54"/>
        <v>0.36784894000000001</v>
      </c>
      <c r="AR421" s="1">
        <f t="shared" si="55"/>
        <v>6.3669395526851602</v>
      </c>
    </row>
    <row r="422" spans="1:44">
      <c r="A422" s="1">
        <v>421</v>
      </c>
      <c r="B422" s="1" t="s">
        <v>260</v>
      </c>
      <c r="C422" s="1" t="s">
        <v>21</v>
      </c>
      <c r="D422" s="1">
        <v>0.241953004830256</v>
      </c>
      <c r="E422" s="1" t="s">
        <v>23</v>
      </c>
      <c r="F422" s="1">
        <v>186624.77999999901</v>
      </c>
      <c r="G422" s="1">
        <v>10</v>
      </c>
      <c r="H422" s="1">
        <v>0</v>
      </c>
      <c r="I422" s="1">
        <v>0</v>
      </c>
      <c r="J422" s="1">
        <v>0</v>
      </c>
      <c r="K422" s="1">
        <v>0</v>
      </c>
      <c r="L422" s="1">
        <v>11740.62</v>
      </c>
      <c r="M422" s="1">
        <v>1</v>
      </c>
      <c r="N422" s="1">
        <v>0</v>
      </c>
      <c r="O422" s="1">
        <v>0</v>
      </c>
      <c r="P422" s="1">
        <v>0</v>
      </c>
      <c r="Q422" s="1">
        <v>0</v>
      </c>
      <c r="R422" s="1">
        <v>8367.0471780344105</v>
      </c>
      <c r="S422" s="1">
        <v>241953.004830255</v>
      </c>
      <c r="T422" s="61">
        <f>IF(E422="East", IF(C422="Central",('Connecting shares (%)'!$F$3/100*F422+'Connecting shares (%)'!$G$3/100*H422+'Connecting shares (%)'!$H$3/100*J422)/1000000,0),0)</f>
        <v>0</v>
      </c>
      <c r="U422" s="61">
        <f>IF(E422="East", IF(C422="Central",D422*'Connecting shares (%)'!$M$16*(F422+H422+J422)/(F422+H422+J422+L422+N422+P422),0),0)</f>
        <v>0</v>
      </c>
      <c r="V422" s="61">
        <f>IF(E422="East", IF(C422="Decentral",('Connecting shares (%)'!$F$7/100*F422+'Connecting shares (%)'!$G$7/100*H422+'Connecting shares (%)'!$H$7/100*J422)/1000000,0),0)</f>
        <v>0</v>
      </c>
      <c r="W422" s="63">
        <f>IF(E422="East", IF(C422="Decentral",D422*'Connecting shares (%)'!$M$16*(F422+H422+J422)/(F422+H422+J422+L422+N422+P422),0),0)</f>
        <v>0</v>
      </c>
      <c r="X422" s="61">
        <f>IF(E422="East", IF(C422="Central",('Connecting shares (%)'!$F$5/100*L422+'Connecting shares (%)'!$G$5/100*N422+'Connecting shares (%)'!$H$5/100*P422)/1000000,0),0)</f>
        <v>0</v>
      </c>
      <c r="Y422" s="63">
        <f>IF(E422="East", IF(C422="Central",D422*'Connecting shares (%)'!$M$16*(L422+N422+P422)/(F422+H422+J422+L422+N422+P422),0),0)</f>
        <v>0</v>
      </c>
      <c r="Z422" s="1">
        <f>IF(E422="East", IF(C422="Decentral",('Connecting shares (%)'!$F$9/100*L422+'Connecting shares (%)'!$G$9/100*N422+'Connecting shares (%)'!$H$9/100*P422)/1000000,0),0)</f>
        <v>0</v>
      </c>
      <c r="AA422" s="63">
        <f>IF(E422="East", IF(C422="Decentral",D422*'Connecting shares (%)'!$M$16*(L422+N422+P422)/(F422+H422+J422+L422+N422+P422),0),0)</f>
        <v>0</v>
      </c>
      <c r="AB422" s="61">
        <f>IF(E422="West", IF(C422="Central",('Connecting shares (%)'!$F$11/100*F422+'Connecting shares (%)'!$G$11/100*H422+'Connecting shares (%)'!$H$11/100*J422)/1000000,0),0)</f>
        <v>0</v>
      </c>
      <c r="AC422" s="64">
        <f>IF(E422="west", IF(C422="Central",D422*'Connecting shares (%)'!$M$16*(F422+H422+J422)/(F422+H422+J422+L422+N422+P422),0),0)</f>
        <v>0</v>
      </c>
      <c r="AD422" s="61">
        <f>IF(E422="West", IF(C422="Decentral",('Connecting shares (%)'!$F$15/100*F422+'Connecting shares (%)'!$G$15/100*H422+'Connecting shares (%)'!$H$15/100*J422)/1000000,0),0)</f>
        <v>0.18662477999999902</v>
      </c>
      <c r="AE422" s="63">
        <f>IF(E422="west", IF(C422="Decentral",D422*'Connecting shares (%)'!$M$16*(F422+H422+J422)/(F422+H422+J422+L422+N422+P422),0),0)</f>
        <v>4.5526514499792254</v>
      </c>
      <c r="AF422" s="61">
        <f>IF(E422="West", IF(C422="Central",('Connecting shares (%)'!$F$13/100*L422+'Connecting shares (%)'!$G$13/100*N422+'Connecting shares (%)'!$H$13/100*P422)/1000000,0),0)</f>
        <v>0</v>
      </c>
      <c r="AG422" s="63">
        <f>IF(E422="west", IF(C422="Central",D422*'Connecting shares (%)'!$M$16*(L422+N422+P422)/(F422+H422+J422+L422+N422+P422),0),0)</f>
        <v>0</v>
      </c>
      <c r="AH422" s="1">
        <f>IF(E422="West", IF(C422="Decentral",('Connecting shares (%)'!$F$17/100*L422+'Connecting shares (%)'!$G$17/100*N422+'Connecting shares (%)'!$H$17/100*P422)/1000000,0),0)</f>
        <v>1.174062E-2</v>
      </c>
      <c r="AI422" s="63">
        <f>IF(E422="west", IF(C422="Decentral",D422*'Connecting shares (%)'!$M$16*(L422+N422+P422)/(F422+H422+J422+L422+N422+P422),0),0)</f>
        <v>0.28640864662589494</v>
      </c>
      <c r="AK422" s="1">
        <f t="shared" si="48"/>
        <v>0</v>
      </c>
      <c r="AL422" s="1">
        <f t="shared" si="49"/>
        <v>0</v>
      </c>
      <c r="AM422" s="1">
        <f t="shared" si="50"/>
        <v>0</v>
      </c>
      <c r="AN422" s="1">
        <f t="shared" si="51"/>
        <v>0</v>
      </c>
      <c r="AO422" s="1">
        <f t="shared" si="52"/>
        <v>0</v>
      </c>
      <c r="AP422" s="1">
        <f t="shared" si="53"/>
        <v>0</v>
      </c>
      <c r="AQ422" s="1">
        <f t="shared" si="54"/>
        <v>0.19836539999999903</v>
      </c>
      <c r="AR422" s="1">
        <f t="shared" si="55"/>
        <v>4.8390600966051203</v>
      </c>
    </row>
    <row r="423" spans="1:44">
      <c r="A423" s="1">
        <v>422</v>
      </c>
      <c r="B423" s="1" t="s">
        <v>322</v>
      </c>
      <c r="C423" s="1" t="s">
        <v>21</v>
      </c>
      <c r="D423" s="1">
        <v>0.27486866458847697</v>
      </c>
      <c r="E423" s="1" t="s">
        <v>23</v>
      </c>
      <c r="F423" s="1">
        <v>324943.28000000003</v>
      </c>
      <c r="G423" s="1">
        <v>21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9118.7141880085092</v>
      </c>
      <c r="S423" s="1">
        <v>274868.66458847601</v>
      </c>
      <c r="T423" s="61">
        <f>IF(E423="East", IF(C423="Central",('Connecting shares (%)'!$F$3/100*F423+'Connecting shares (%)'!$G$3/100*H423+'Connecting shares (%)'!$H$3/100*J423)/1000000,0),0)</f>
        <v>0</v>
      </c>
      <c r="U423" s="61">
        <f>IF(E423="East", IF(C423="Central",D423*'Connecting shares (%)'!$M$16*(F423+H423+J423)/(F423+H423+J423+L423+N423+P423),0),0)</f>
        <v>0</v>
      </c>
      <c r="V423" s="61">
        <f>IF(E423="East", IF(C423="Decentral",('Connecting shares (%)'!$F$7/100*F423+'Connecting shares (%)'!$G$7/100*H423+'Connecting shares (%)'!$H$7/100*J423)/1000000,0),0)</f>
        <v>0</v>
      </c>
      <c r="W423" s="63">
        <f>IF(E423="East", IF(C423="Decentral",D423*'Connecting shares (%)'!$M$16*(F423+H423+J423)/(F423+H423+J423+L423+N423+P423),0),0)</f>
        <v>0</v>
      </c>
      <c r="X423" s="61">
        <f>IF(E423="East", IF(C423="Central",('Connecting shares (%)'!$F$5/100*L423+'Connecting shares (%)'!$G$5/100*N423+'Connecting shares (%)'!$H$5/100*P423)/1000000,0),0)</f>
        <v>0</v>
      </c>
      <c r="Y423" s="63">
        <f>IF(E423="East", IF(C423="Central",D423*'Connecting shares (%)'!$M$16*(L423+N423+P423)/(F423+H423+J423+L423+N423+P423),0),0)</f>
        <v>0</v>
      </c>
      <c r="Z423" s="1">
        <f>IF(E423="East", IF(C423="Decentral",('Connecting shares (%)'!$F$9/100*L423+'Connecting shares (%)'!$G$9/100*N423+'Connecting shares (%)'!$H$9/100*P423)/1000000,0),0)</f>
        <v>0</v>
      </c>
      <c r="AA423" s="63">
        <f>IF(E423="East", IF(C423="Decentral",D423*'Connecting shares (%)'!$M$16*(L423+N423+P423)/(F423+H423+J423+L423+N423+P423),0),0)</f>
        <v>0</v>
      </c>
      <c r="AB423" s="61">
        <f>IF(E423="West", IF(C423="Central",('Connecting shares (%)'!$F$11/100*F423+'Connecting shares (%)'!$G$11/100*H423+'Connecting shares (%)'!$H$11/100*J423)/1000000,0),0)</f>
        <v>0</v>
      </c>
      <c r="AC423" s="64">
        <f>IF(E423="west", IF(C423="Central",D423*'Connecting shares (%)'!$M$16*(F423+H423+J423)/(F423+H423+J423+L423+N423+P423),0),0)</f>
        <v>0</v>
      </c>
      <c r="AD423" s="61">
        <f>IF(E423="West", IF(C423="Decentral",('Connecting shares (%)'!$F$15/100*F423+'Connecting shares (%)'!$G$15/100*H423+'Connecting shares (%)'!$H$15/100*J423)/1000000,0),0)</f>
        <v>0.32494328</v>
      </c>
      <c r="AE423" s="63">
        <f>IF(E423="west", IF(C423="Decentral",D423*'Connecting shares (%)'!$M$16*(F423+H423+J423)/(F423+H423+J423+L423+N423+P423),0),0)</f>
        <v>5.4973732917695397</v>
      </c>
      <c r="AF423" s="61">
        <f>IF(E423="West", IF(C423="Central",('Connecting shares (%)'!$F$13/100*L423+'Connecting shares (%)'!$G$13/100*N423+'Connecting shares (%)'!$H$13/100*P423)/1000000,0),0)</f>
        <v>0</v>
      </c>
      <c r="AG423" s="63">
        <f>IF(E423="west", IF(C423="Central",D423*'Connecting shares (%)'!$M$16*(L423+N423+P423)/(F423+H423+J423+L423+N423+P423),0),0)</f>
        <v>0</v>
      </c>
      <c r="AH423" s="1">
        <f>IF(E423="West", IF(C423="Decentral",('Connecting shares (%)'!$F$17/100*L423+'Connecting shares (%)'!$G$17/100*N423+'Connecting shares (%)'!$H$17/100*P423)/1000000,0),0)</f>
        <v>0</v>
      </c>
      <c r="AI423" s="63">
        <f>IF(E423="west", IF(C423="Decentral",D423*'Connecting shares (%)'!$M$16*(L423+N423+P423)/(F423+H423+J423+L423+N423+P423),0),0)</f>
        <v>0</v>
      </c>
      <c r="AK423" s="1">
        <f t="shared" si="48"/>
        <v>0</v>
      </c>
      <c r="AL423" s="1">
        <f t="shared" si="49"/>
        <v>0</v>
      </c>
      <c r="AM423" s="1">
        <f t="shared" si="50"/>
        <v>0</v>
      </c>
      <c r="AN423" s="1">
        <f t="shared" si="51"/>
        <v>0</v>
      </c>
      <c r="AO423" s="1">
        <f t="shared" si="52"/>
        <v>0</v>
      </c>
      <c r="AP423" s="1">
        <f t="shared" si="53"/>
        <v>0</v>
      </c>
      <c r="AQ423" s="1">
        <f t="shared" si="54"/>
        <v>0.32494328</v>
      </c>
      <c r="AR423" s="1">
        <f t="shared" si="55"/>
        <v>5.4973732917695397</v>
      </c>
    </row>
    <row r="424" spans="1:44">
      <c r="A424" s="1">
        <v>423</v>
      </c>
      <c r="B424" s="1" t="s">
        <v>476</v>
      </c>
      <c r="C424" s="1" t="s">
        <v>21</v>
      </c>
      <c r="D424" s="1">
        <v>0.66013387930036305</v>
      </c>
      <c r="E424" s="1" t="s">
        <v>23</v>
      </c>
      <c r="F424" s="1">
        <v>3891250.18</v>
      </c>
      <c r="G424" s="1">
        <v>262</v>
      </c>
      <c r="H424" s="1">
        <v>161642.6</v>
      </c>
      <c r="I424" s="1">
        <v>3</v>
      </c>
      <c r="J424" s="1">
        <v>0</v>
      </c>
      <c r="K424" s="1">
        <v>0</v>
      </c>
      <c r="L424" s="1">
        <v>196954.609999999</v>
      </c>
      <c r="M424" s="1">
        <v>10</v>
      </c>
      <c r="N424" s="1">
        <v>207177.429999999</v>
      </c>
      <c r="O424" s="1">
        <v>2</v>
      </c>
      <c r="P424" s="1">
        <v>0</v>
      </c>
      <c r="Q424" s="1">
        <v>0</v>
      </c>
      <c r="R424" s="1">
        <v>12157.3174356496</v>
      </c>
      <c r="S424" s="1">
        <v>660133.87930036196</v>
      </c>
      <c r="T424" s="61">
        <f>IF(E424="East", IF(C424="Central",('Connecting shares (%)'!$F$3/100*F424+'Connecting shares (%)'!$G$3/100*H424+'Connecting shares (%)'!$H$3/100*J424)/1000000,0),0)</f>
        <v>0</v>
      </c>
      <c r="U424" s="61">
        <f>IF(E424="East", IF(C424="Central",D424*'Connecting shares (%)'!$M$16*(F424+H424+J424)/(F424+H424+J424+L424+N424+P424),0),0)</f>
        <v>0</v>
      </c>
      <c r="V424" s="61">
        <f>IF(E424="East", IF(C424="Decentral",('Connecting shares (%)'!$F$7/100*F424+'Connecting shares (%)'!$G$7/100*H424+'Connecting shares (%)'!$H$7/100*J424)/1000000,0),0)</f>
        <v>0</v>
      </c>
      <c r="W424" s="63">
        <f>IF(E424="East", IF(C424="Decentral",D424*'Connecting shares (%)'!$M$16*(F424+H424+J424)/(F424+H424+J424+L424+N424+P424),0),0)</f>
        <v>0</v>
      </c>
      <c r="X424" s="61">
        <f>IF(E424="East", IF(C424="Central",('Connecting shares (%)'!$F$5/100*L424+'Connecting shares (%)'!$G$5/100*N424+'Connecting shares (%)'!$H$5/100*P424)/1000000,0),0)</f>
        <v>0</v>
      </c>
      <c r="Y424" s="63">
        <f>IF(E424="East", IF(C424="Central",D424*'Connecting shares (%)'!$M$16*(L424+N424+P424)/(F424+H424+J424+L424+N424+P424),0),0)</f>
        <v>0</v>
      </c>
      <c r="Z424" s="1">
        <f>IF(E424="East", IF(C424="Decentral",('Connecting shares (%)'!$F$9/100*L424+'Connecting shares (%)'!$G$9/100*N424+'Connecting shares (%)'!$H$9/100*P424)/1000000,0),0)</f>
        <v>0</v>
      </c>
      <c r="AA424" s="63">
        <f>IF(E424="East", IF(C424="Decentral",D424*'Connecting shares (%)'!$M$16*(L424+N424+P424)/(F424+H424+J424+L424+N424+P424),0),0)</f>
        <v>0</v>
      </c>
      <c r="AB424" s="61">
        <f>IF(E424="West", IF(C424="Central",('Connecting shares (%)'!$F$11/100*F424+'Connecting shares (%)'!$G$11/100*H424+'Connecting shares (%)'!$H$11/100*J424)/1000000,0),0)</f>
        <v>0</v>
      </c>
      <c r="AC424" s="64">
        <f>IF(E424="west", IF(C424="Central",D424*'Connecting shares (%)'!$M$16*(F424+H424+J424)/(F424+H424+J424+L424+N424+P424),0),0)</f>
        <v>0</v>
      </c>
      <c r="AD424" s="61">
        <f>IF(E424="West", IF(C424="Decentral",('Connecting shares (%)'!$F$15/100*F424+'Connecting shares (%)'!$G$15/100*H424+'Connecting shares (%)'!$H$15/100*J424)/1000000,0),0)</f>
        <v>4.0528927800000005</v>
      </c>
      <c r="AE424" s="63">
        <f>IF(E424="west", IF(C424="Decentral",D424*'Connecting shares (%)'!$M$16*(F424+H424+J424)/(F424+H424+J424+L424+N424+P424),0),0)</f>
        <v>12.005550524395931</v>
      </c>
      <c r="AF424" s="61">
        <f>IF(E424="West", IF(C424="Central",('Connecting shares (%)'!$F$13/100*L424+'Connecting shares (%)'!$G$13/100*N424+'Connecting shares (%)'!$H$13/100*P424)/1000000,0),0)</f>
        <v>0</v>
      </c>
      <c r="AG424" s="63">
        <f>IF(E424="west", IF(C424="Central",D424*'Connecting shares (%)'!$M$16*(L424+N424+P424)/(F424+H424+J424+L424+N424+P424),0),0)</f>
        <v>0</v>
      </c>
      <c r="AH424" s="1">
        <f>IF(E424="West", IF(C424="Decentral",('Connecting shares (%)'!$F$17/100*L424+'Connecting shares (%)'!$G$17/100*N424+'Connecting shares (%)'!$H$17/100*P424)/1000000,0),0)</f>
        <v>0.40413203999999803</v>
      </c>
      <c r="AI424" s="63">
        <f>IF(E424="west", IF(C424="Decentral",D424*'Connecting shares (%)'!$M$16*(L424+N424+P424)/(F424+H424+J424+L424+N424+P424),0),0)</f>
        <v>1.1971270616113296</v>
      </c>
      <c r="AK424" s="1">
        <f t="shared" si="48"/>
        <v>0</v>
      </c>
      <c r="AL424" s="1">
        <f t="shared" si="49"/>
        <v>0</v>
      </c>
      <c r="AM424" s="1">
        <f t="shared" si="50"/>
        <v>0</v>
      </c>
      <c r="AN424" s="1">
        <f t="shared" si="51"/>
        <v>0</v>
      </c>
      <c r="AO424" s="1">
        <f t="shared" si="52"/>
        <v>0</v>
      </c>
      <c r="AP424" s="1">
        <f t="shared" si="53"/>
        <v>0</v>
      </c>
      <c r="AQ424" s="1">
        <f t="shared" si="54"/>
        <v>4.4570248199999982</v>
      </c>
      <c r="AR424" s="1">
        <f t="shared" si="55"/>
        <v>13.20267758600726</v>
      </c>
    </row>
    <row r="425" spans="1:44">
      <c r="A425" s="1">
        <v>424</v>
      </c>
      <c r="B425" s="1" t="s">
        <v>772</v>
      </c>
      <c r="C425" s="1" t="s">
        <v>22</v>
      </c>
      <c r="D425" s="1">
        <v>0.28813899894383199</v>
      </c>
      <c r="E425" s="1" t="s">
        <v>23</v>
      </c>
      <c r="F425" s="1">
        <v>248252.1</v>
      </c>
      <c r="G425" s="1">
        <v>13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11281.149039408299</v>
      </c>
      <c r="S425" s="1">
        <v>288138.99894383101</v>
      </c>
      <c r="T425" s="61">
        <f>IF(E425="East", IF(C425="Central",('Connecting shares (%)'!$F$3/100*F425+'Connecting shares (%)'!$G$3/100*H425+'Connecting shares (%)'!$H$3/100*J425)/1000000,0),0)</f>
        <v>0</v>
      </c>
      <c r="U425" s="61">
        <f>IF(E425="East", IF(C425="Central",D425*'Connecting shares (%)'!$M$16*(F425+H425+J425)/(F425+H425+J425+L425+N425+P425),0),0)</f>
        <v>0</v>
      </c>
      <c r="V425" s="61">
        <f>IF(E425="East", IF(C425="Decentral",('Connecting shares (%)'!$F$7/100*F425+'Connecting shares (%)'!$G$7/100*H425+'Connecting shares (%)'!$H$7/100*J425)/1000000,0),0)</f>
        <v>0</v>
      </c>
      <c r="W425" s="63">
        <f>IF(E425="East", IF(C425="Decentral",D425*'Connecting shares (%)'!$M$16*(F425+H425+J425)/(F425+H425+J425+L425+N425+P425),0),0)</f>
        <v>0</v>
      </c>
      <c r="X425" s="61">
        <f>IF(E425="East", IF(C425="Central",('Connecting shares (%)'!$F$5/100*L425+'Connecting shares (%)'!$G$5/100*N425+'Connecting shares (%)'!$H$5/100*P425)/1000000,0),0)</f>
        <v>0</v>
      </c>
      <c r="Y425" s="63">
        <f>IF(E425="East", IF(C425="Central",D425*'Connecting shares (%)'!$M$16*(L425+N425+P425)/(F425+H425+J425+L425+N425+P425),0),0)</f>
        <v>0</v>
      </c>
      <c r="Z425" s="1">
        <f>IF(E425="East", IF(C425="Decentral",('Connecting shares (%)'!$F$9/100*L425+'Connecting shares (%)'!$G$9/100*N425+'Connecting shares (%)'!$H$9/100*P425)/1000000,0),0)</f>
        <v>0</v>
      </c>
      <c r="AA425" s="63">
        <f>IF(E425="East", IF(C425="Decentral",D425*'Connecting shares (%)'!$M$16*(L425+N425+P425)/(F425+H425+J425+L425+N425+P425),0),0)</f>
        <v>0</v>
      </c>
      <c r="AB425" s="61">
        <f>IF(E425="West", IF(C425="Central",('Connecting shares (%)'!$F$11/100*F425+'Connecting shares (%)'!$G$11/100*H425+'Connecting shares (%)'!$H$11/100*J425)/1000000,0),0)</f>
        <v>0.2482521</v>
      </c>
      <c r="AC425" s="64">
        <f>IF(E425="west", IF(C425="Central",D425*'Connecting shares (%)'!$M$16*(F425+H425+J425)/(F425+H425+J425+L425+N425+P425),0),0)</f>
        <v>5.7627799788766403</v>
      </c>
      <c r="AD425" s="61">
        <f>IF(E425="West", IF(C425="Decentral",('Connecting shares (%)'!$F$15/100*F425+'Connecting shares (%)'!$G$15/100*H425+'Connecting shares (%)'!$H$15/100*J425)/1000000,0),0)</f>
        <v>0</v>
      </c>
      <c r="AE425" s="63">
        <f>IF(E425="west", IF(C425="Decentral",D425*'Connecting shares (%)'!$M$16*(F425+H425+J425)/(F425+H425+J425+L425+N425+P425),0),0)</f>
        <v>0</v>
      </c>
      <c r="AF425" s="61">
        <f>IF(E425="West", IF(C425="Central",('Connecting shares (%)'!$F$13/100*L425+'Connecting shares (%)'!$G$13/100*N425+'Connecting shares (%)'!$H$13/100*P425)/1000000,0),0)</f>
        <v>0</v>
      </c>
      <c r="AG425" s="63">
        <f>IF(E425="west", IF(C425="Central",D425*'Connecting shares (%)'!$M$16*(L425+N425+P425)/(F425+H425+J425+L425+N425+P425),0),0)</f>
        <v>0</v>
      </c>
      <c r="AH425" s="1">
        <f>IF(E425="West", IF(C425="Decentral",('Connecting shares (%)'!$F$17/100*L425+'Connecting shares (%)'!$G$17/100*N425+'Connecting shares (%)'!$H$17/100*P425)/1000000,0),0)</f>
        <v>0</v>
      </c>
      <c r="AI425" s="63">
        <f>IF(E425="west", IF(C425="Decentral",D425*'Connecting shares (%)'!$M$16*(L425+N425+P425)/(F425+H425+J425+L425+N425+P425),0),0)</f>
        <v>0</v>
      </c>
      <c r="AK425" s="1">
        <f t="shared" si="48"/>
        <v>0</v>
      </c>
      <c r="AL425" s="1">
        <f t="shared" si="49"/>
        <v>0</v>
      </c>
      <c r="AM425" s="1">
        <f t="shared" si="50"/>
        <v>0</v>
      </c>
      <c r="AN425" s="1">
        <f t="shared" si="51"/>
        <v>0</v>
      </c>
      <c r="AO425" s="1">
        <f t="shared" si="52"/>
        <v>0.2482521</v>
      </c>
      <c r="AP425" s="1">
        <f t="shared" si="53"/>
        <v>5.7627799788766403</v>
      </c>
      <c r="AQ425" s="1">
        <f t="shared" si="54"/>
        <v>0</v>
      </c>
      <c r="AR425" s="1">
        <f t="shared" si="55"/>
        <v>0</v>
      </c>
    </row>
    <row r="426" spans="1:44">
      <c r="A426" s="1">
        <v>425</v>
      </c>
      <c r="B426" s="1" t="s">
        <v>866</v>
      </c>
      <c r="C426" s="1" t="s">
        <v>22</v>
      </c>
      <c r="D426" s="1">
        <v>4.7565091502307998E-2</v>
      </c>
      <c r="E426" s="1" t="s">
        <v>23</v>
      </c>
      <c r="F426" s="1">
        <v>81993.959999999905</v>
      </c>
      <c r="G426" s="1">
        <v>5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2807.6638815605002</v>
      </c>
      <c r="S426" s="1">
        <v>47565.091502307703</v>
      </c>
      <c r="T426" s="61">
        <f>IF(E426="East", IF(C426="Central",('Connecting shares (%)'!$F$3/100*F426+'Connecting shares (%)'!$G$3/100*H426+'Connecting shares (%)'!$H$3/100*J426)/1000000,0),0)</f>
        <v>0</v>
      </c>
      <c r="U426" s="61">
        <f>IF(E426="East", IF(C426="Central",D426*'Connecting shares (%)'!$M$16*(F426+H426+J426)/(F426+H426+J426+L426+N426+P426),0),0)</f>
        <v>0</v>
      </c>
      <c r="V426" s="61">
        <f>IF(E426="East", IF(C426="Decentral",('Connecting shares (%)'!$F$7/100*F426+'Connecting shares (%)'!$G$7/100*H426+'Connecting shares (%)'!$H$7/100*J426)/1000000,0),0)</f>
        <v>0</v>
      </c>
      <c r="W426" s="63">
        <f>IF(E426="East", IF(C426="Decentral",D426*'Connecting shares (%)'!$M$16*(F426+H426+J426)/(F426+H426+J426+L426+N426+P426),0),0)</f>
        <v>0</v>
      </c>
      <c r="X426" s="61">
        <f>IF(E426="East", IF(C426="Central",('Connecting shares (%)'!$F$5/100*L426+'Connecting shares (%)'!$G$5/100*N426+'Connecting shares (%)'!$H$5/100*P426)/1000000,0),0)</f>
        <v>0</v>
      </c>
      <c r="Y426" s="63">
        <f>IF(E426="East", IF(C426="Central",D426*'Connecting shares (%)'!$M$16*(L426+N426+P426)/(F426+H426+J426+L426+N426+P426),0),0)</f>
        <v>0</v>
      </c>
      <c r="Z426" s="1">
        <f>IF(E426="East", IF(C426="Decentral",('Connecting shares (%)'!$F$9/100*L426+'Connecting shares (%)'!$G$9/100*N426+'Connecting shares (%)'!$H$9/100*P426)/1000000,0),0)</f>
        <v>0</v>
      </c>
      <c r="AA426" s="63">
        <f>IF(E426="East", IF(C426="Decentral",D426*'Connecting shares (%)'!$M$16*(L426+N426+P426)/(F426+H426+J426+L426+N426+P426),0),0)</f>
        <v>0</v>
      </c>
      <c r="AB426" s="61">
        <f>IF(E426="West", IF(C426="Central",('Connecting shares (%)'!$F$11/100*F426+'Connecting shares (%)'!$G$11/100*H426+'Connecting shares (%)'!$H$11/100*J426)/1000000,0),0)</f>
        <v>8.1993959999999907E-2</v>
      </c>
      <c r="AC426" s="64">
        <f>IF(E426="west", IF(C426="Central",D426*'Connecting shares (%)'!$M$16*(F426+H426+J426)/(F426+H426+J426+L426+N426+P426),0),0)</f>
        <v>0.95130183004615998</v>
      </c>
      <c r="AD426" s="61">
        <f>IF(E426="West", IF(C426="Decentral",('Connecting shares (%)'!$F$15/100*F426+'Connecting shares (%)'!$G$15/100*H426+'Connecting shares (%)'!$H$15/100*J426)/1000000,0),0)</f>
        <v>0</v>
      </c>
      <c r="AE426" s="63">
        <f>IF(E426="west", IF(C426="Decentral",D426*'Connecting shares (%)'!$M$16*(F426+H426+J426)/(F426+H426+J426+L426+N426+P426),0),0)</f>
        <v>0</v>
      </c>
      <c r="AF426" s="61">
        <f>IF(E426="West", IF(C426="Central",('Connecting shares (%)'!$F$13/100*L426+'Connecting shares (%)'!$G$13/100*N426+'Connecting shares (%)'!$H$13/100*P426)/1000000,0),0)</f>
        <v>0</v>
      </c>
      <c r="AG426" s="63">
        <f>IF(E426="west", IF(C426="Central",D426*'Connecting shares (%)'!$M$16*(L426+N426+P426)/(F426+H426+J426+L426+N426+P426),0),0)</f>
        <v>0</v>
      </c>
      <c r="AH426" s="1">
        <f>IF(E426="West", IF(C426="Decentral",('Connecting shares (%)'!$F$17/100*L426+'Connecting shares (%)'!$G$17/100*N426+'Connecting shares (%)'!$H$17/100*P426)/1000000,0),0)</f>
        <v>0</v>
      </c>
      <c r="AI426" s="63">
        <f>IF(E426="west", IF(C426="Decentral",D426*'Connecting shares (%)'!$M$16*(L426+N426+P426)/(F426+H426+J426+L426+N426+P426),0),0)</f>
        <v>0</v>
      </c>
      <c r="AK426" s="1">
        <f t="shared" si="48"/>
        <v>0</v>
      </c>
      <c r="AL426" s="1">
        <f t="shared" si="49"/>
        <v>0</v>
      </c>
      <c r="AM426" s="1">
        <f t="shared" si="50"/>
        <v>0</v>
      </c>
      <c r="AN426" s="1">
        <f t="shared" si="51"/>
        <v>0</v>
      </c>
      <c r="AO426" s="1">
        <f t="shared" si="52"/>
        <v>8.1993959999999907E-2</v>
      </c>
      <c r="AP426" s="1">
        <f t="shared" si="53"/>
        <v>0.95130183004615998</v>
      </c>
      <c r="AQ426" s="1">
        <f t="shared" si="54"/>
        <v>0</v>
      </c>
      <c r="AR426" s="1">
        <f t="shared" si="55"/>
        <v>0</v>
      </c>
    </row>
    <row r="427" spans="1:44">
      <c r="A427" s="1">
        <v>426</v>
      </c>
      <c r="B427" s="1" t="s">
        <v>350</v>
      </c>
      <c r="C427" s="1" t="s">
        <v>21</v>
      </c>
      <c r="D427" s="1">
        <v>0.26993053980307502</v>
      </c>
      <c r="E427" s="1" t="s">
        <v>23</v>
      </c>
      <c r="F427" s="1">
        <v>1109898.1499999999</v>
      </c>
      <c r="G427" s="1">
        <v>71</v>
      </c>
      <c r="H427" s="1">
        <v>59238.099999999897</v>
      </c>
      <c r="I427" s="1">
        <v>1</v>
      </c>
      <c r="J427" s="1">
        <v>0</v>
      </c>
      <c r="K427" s="1">
        <v>0</v>
      </c>
      <c r="L427" s="1">
        <v>17207.2399999999</v>
      </c>
      <c r="M427" s="1">
        <v>8</v>
      </c>
      <c r="N427" s="1">
        <v>0</v>
      </c>
      <c r="O427" s="1">
        <v>0</v>
      </c>
      <c r="P427" s="1">
        <v>0</v>
      </c>
      <c r="Q427" s="1">
        <v>0</v>
      </c>
      <c r="R427" s="1">
        <v>9429.8451447883599</v>
      </c>
      <c r="S427" s="1">
        <v>269930.53980307502</v>
      </c>
      <c r="T427" s="61">
        <f>IF(E427="East", IF(C427="Central",('Connecting shares (%)'!$F$3/100*F427+'Connecting shares (%)'!$G$3/100*H427+'Connecting shares (%)'!$H$3/100*J427)/1000000,0),0)</f>
        <v>0</v>
      </c>
      <c r="U427" s="61">
        <f>IF(E427="East", IF(C427="Central",D427*'Connecting shares (%)'!$M$16*(F427+H427+J427)/(F427+H427+J427+L427+N427+P427),0),0)</f>
        <v>0</v>
      </c>
      <c r="V427" s="61">
        <f>IF(E427="East", IF(C427="Decentral",('Connecting shares (%)'!$F$7/100*F427+'Connecting shares (%)'!$G$7/100*H427+'Connecting shares (%)'!$H$7/100*J427)/1000000,0),0)</f>
        <v>0</v>
      </c>
      <c r="W427" s="63">
        <f>IF(E427="East", IF(C427="Decentral",D427*'Connecting shares (%)'!$M$16*(F427+H427+J427)/(F427+H427+J427+L427+N427+P427),0),0)</f>
        <v>0</v>
      </c>
      <c r="X427" s="61">
        <f>IF(E427="East", IF(C427="Central",('Connecting shares (%)'!$F$5/100*L427+'Connecting shares (%)'!$G$5/100*N427+'Connecting shares (%)'!$H$5/100*P427)/1000000,0),0)</f>
        <v>0</v>
      </c>
      <c r="Y427" s="63">
        <f>IF(E427="East", IF(C427="Central",D427*'Connecting shares (%)'!$M$16*(L427+N427+P427)/(F427+H427+J427+L427+N427+P427),0),0)</f>
        <v>0</v>
      </c>
      <c r="Z427" s="1">
        <f>IF(E427="East", IF(C427="Decentral",('Connecting shares (%)'!$F$9/100*L427+'Connecting shares (%)'!$G$9/100*N427+'Connecting shares (%)'!$H$9/100*P427)/1000000,0),0)</f>
        <v>0</v>
      </c>
      <c r="AA427" s="63">
        <f>IF(E427="East", IF(C427="Decentral",D427*'Connecting shares (%)'!$M$16*(L427+N427+P427)/(F427+H427+J427+L427+N427+P427),0),0)</f>
        <v>0</v>
      </c>
      <c r="AB427" s="61">
        <f>IF(E427="West", IF(C427="Central",('Connecting shares (%)'!$F$11/100*F427+'Connecting shares (%)'!$G$11/100*H427+'Connecting shares (%)'!$H$11/100*J427)/1000000,0),0)</f>
        <v>0</v>
      </c>
      <c r="AC427" s="64">
        <f>IF(E427="west", IF(C427="Central",D427*'Connecting shares (%)'!$M$16*(F427+H427+J427)/(F427+H427+J427+L427+N427+P427),0),0)</f>
        <v>0</v>
      </c>
      <c r="AD427" s="61">
        <f>IF(E427="West", IF(C427="Decentral",('Connecting shares (%)'!$F$15/100*F427+'Connecting shares (%)'!$G$15/100*H427+'Connecting shares (%)'!$H$15/100*J427)/1000000,0),0)</f>
        <v>1.1691362499999998</v>
      </c>
      <c r="AE427" s="63">
        <f>IF(E427="west", IF(C427="Decentral",D427*'Connecting shares (%)'!$M$16*(F427+H427+J427)/(F427+H427+J427+L427+N427+P427),0),0)</f>
        <v>5.3203070059556339</v>
      </c>
      <c r="AF427" s="61">
        <f>IF(E427="West", IF(C427="Central",('Connecting shares (%)'!$F$13/100*L427+'Connecting shares (%)'!$G$13/100*N427+'Connecting shares (%)'!$H$13/100*P427)/1000000,0),0)</f>
        <v>0</v>
      </c>
      <c r="AG427" s="63">
        <f>IF(E427="west", IF(C427="Central",D427*'Connecting shares (%)'!$M$16*(L427+N427+P427)/(F427+H427+J427+L427+N427+P427),0),0)</f>
        <v>0</v>
      </c>
      <c r="AH427" s="1">
        <f>IF(E427="West", IF(C427="Decentral",('Connecting shares (%)'!$F$17/100*L427+'Connecting shares (%)'!$G$17/100*N427+'Connecting shares (%)'!$H$17/100*P427)/1000000,0),0)</f>
        <v>1.7207239999999898E-2</v>
      </c>
      <c r="AI427" s="63">
        <f>IF(E427="west", IF(C427="Decentral",D427*'Connecting shares (%)'!$M$16*(L427+N427+P427)/(F427+H427+J427+L427+N427+P427),0),0)</f>
        <v>7.8303790105866203E-2</v>
      </c>
      <c r="AK427" s="1">
        <f t="shared" si="48"/>
        <v>0</v>
      </c>
      <c r="AL427" s="1">
        <f t="shared" si="49"/>
        <v>0</v>
      </c>
      <c r="AM427" s="1">
        <f t="shared" si="50"/>
        <v>0</v>
      </c>
      <c r="AN427" s="1">
        <f t="shared" si="51"/>
        <v>0</v>
      </c>
      <c r="AO427" s="1">
        <f t="shared" si="52"/>
        <v>0</v>
      </c>
      <c r="AP427" s="1">
        <f t="shared" si="53"/>
        <v>0</v>
      </c>
      <c r="AQ427" s="1">
        <f t="shared" si="54"/>
        <v>1.1863434899999996</v>
      </c>
      <c r="AR427" s="1">
        <f t="shared" si="55"/>
        <v>5.3986107960615</v>
      </c>
    </row>
    <row r="428" spans="1:44">
      <c r="A428" s="1">
        <v>427</v>
      </c>
      <c r="B428" s="1" t="s">
        <v>168</v>
      </c>
      <c r="C428" s="1" t="s">
        <v>21</v>
      </c>
      <c r="D428" s="1">
        <v>2.5217350439805299</v>
      </c>
      <c r="E428" s="1" t="s">
        <v>24</v>
      </c>
      <c r="F428" s="1">
        <v>19140439.260000002</v>
      </c>
      <c r="G428" s="1">
        <v>1202</v>
      </c>
      <c r="H428" s="1">
        <v>52060.129999999903</v>
      </c>
      <c r="I428" s="1">
        <v>1</v>
      </c>
      <c r="J428" s="1">
        <v>0</v>
      </c>
      <c r="K428" s="1">
        <v>0</v>
      </c>
      <c r="L428" s="1">
        <v>1229281.1299999999</v>
      </c>
      <c r="M428" s="1">
        <v>150</v>
      </c>
      <c r="N428" s="1">
        <v>0</v>
      </c>
      <c r="O428" s="1">
        <v>0</v>
      </c>
      <c r="P428" s="1">
        <v>0</v>
      </c>
      <c r="Q428" s="1">
        <v>0</v>
      </c>
      <c r="R428" s="1">
        <v>18939.876075262</v>
      </c>
      <c r="S428" s="1">
        <v>2521735.04398053</v>
      </c>
      <c r="T428" s="61">
        <f>IF(E428="East", IF(C428="Central",('Connecting shares (%)'!$F$3/100*F428+'Connecting shares (%)'!$G$3/100*H428+'Connecting shares (%)'!$H$3/100*J428)/1000000,0),0)</f>
        <v>0</v>
      </c>
      <c r="U428" s="61">
        <f>IF(E428="East", IF(C428="Central",D428*'Connecting shares (%)'!$M$16*(F428+H428+J428)/(F428+H428+J428+L428+N428+P428),0),0)</f>
        <v>0</v>
      </c>
      <c r="V428" s="61">
        <f>IF(E428="East", IF(C428="Decentral",('Connecting shares (%)'!$F$7/100*F428+'Connecting shares (%)'!$G$7/100*H428+'Connecting shares (%)'!$H$7/100*J428)/1000000,0),0)</f>
        <v>19.192499390000002</v>
      </c>
      <c r="W428" s="63">
        <f>IF(E428="East", IF(C428="Decentral",D428*'Connecting shares (%)'!$M$16*(F428+H428+J428)/(F428+H428+J428+L428+N428+P428),0),0)</f>
        <v>47.398803689951663</v>
      </c>
      <c r="X428" s="61">
        <f>IF(E428="East", IF(C428="Central",('Connecting shares (%)'!$F$5/100*L428+'Connecting shares (%)'!$G$5/100*N428+'Connecting shares (%)'!$H$5/100*P428)/1000000,0),0)</f>
        <v>0</v>
      </c>
      <c r="Y428" s="63">
        <f>IF(E428="East", IF(C428="Central",D428*'Connecting shares (%)'!$M$16*(L428+N428+P428)/(F428+H428+J428+L428+N428+P428),0),0)</f>
        <v>0</v>
      </c>
      <c r="Z428" s="1">
        <f>IF(E428="East", IF(C428="Decentral",('Connecting shares (%)'!$F$9/100*L428+'Connecting shares (%)'!$G$9/100*N428+'Connecting shares (%)'!$H$9/100*P428)/1000000,0),0)</f>
        <v>1.2292811299999999</v>
      </c>
      <c r="AA428" s="63">
        <f>IF(E428="East", IF(C428="Decentral",D428*'Connecting shares (%)'!$M$16*(L428+N428+P428)/(F428+H428+J428+L428+N428+P428),0),0)</f>
        <v>3.0358971896589413</v>
      </c>
      <c r="AB428" s="61">
        <f>IF(E428="West", IF(C428="Central",('Connecting shares (%)'!$F$11/100*F428+'Connecting shares (%)'!$G$11/100*H428+'Connecting shares (%)'!$H$11/100*J428)/1000000,0),0)</f>
        <v>0</v>
      </c>
      <c r="AC428" s="64">
        <f>IF(E428="west", IF(C428="Central",D428*'Connecting shares (%)'!$M$16*(F428+H428+J428)/(F428+H428+J428+L428+N428+P428),0),0)</f>
        <v>0</v>
      </c>
      <c r="AD428" s="61">
        <f>IF(E428="West", IF(C428="Decentral",('Connecting shares (%)'!$F$15/100*F428+'Connecting shares (%)'!$G$15/100*H428+'Connecting shares (%)'!$H$15/100*J428)/1000000,0),0)</f>
        <v>0</v>
      </c>
      <c r="AE428" s="63">
        <f>IF(E428="west", IF(C428="Decentral",D428*'Connecting shares (%)'!$M$16*(F428+H428+J428)/(F428+H428+J428+L428+N428+P428),0),0)</f>
        <v>0</v>
      </c>
      <c r="AF428" s="61">
        <f>IF(E428="West", IF(C428="Central",('Connecting shares (%)'!$F$13/100*L428+'Connecting shares (%)'!$G$13/100*N428+'Connecting shares (%)'!$H$13/100*P428)/1000000,0),0)</f>
        <v>0</v>
      </c>
      <c r="AG428" s="63">
        <f>IF(E428="west", IF(C428="Central",D428*'Connecting shares (%)'!$M$16*(L428+N428+P428)/(F428+H428+J428+L428+N428+P428),0),0)</f>
        <v>0</v>
      </c>
      <c r="AH428" s="1">
        <f>IF(E428="West", IF(C428="Decentral",('Connecting shares (%)'!$F$17/100*L428+'Connecting shares (%)'!$G$17/100*N428+'Connecting shares (%)'!$H$17/100*P428)/1000000,0),0)</f>
        <v>0</v>
      </c>
      <c r="AI428" s="63">
        <f>IF(E428="west", IF(C428="Decentral",D428*'Connecting shares (%)'!$M$16*(L428+N428+P428)/(F428+H428+J428+L428+N428+P428),0),0)</f>
        <v>0</v>
      </c>
      <c r="AK428" s="1">
        <f t="shared" si="48"/>
        <v>0</v>
      </c>
      <c r="AL428" s="1">
        <f t="shared" si="49"/>
        <v>0</v>
      </c>
      <c r="AM428" s="1">
        <f t="shared" si="50"/>
        <v>20.421780520000002</v>
      </c>
      <c r="AN428" s="1">
        <f t="shared" si="51"/>
        <v>50.434700879610602</v>
      </c>
      <c r="AO428" s="1">
        <f t="shared" si="52"/>
        <v>0</v>
      </c>
      <c r="AP428" s="1">
        <f t="shared" si="53"/>
        <v>0</v>
      </c>
      <c r="AQ428" s="1">
        <f t="shared" si="54"/>
        <v>0</v>
      </c>
      <c r="AR428" s="1">
        <f t="shared" si="55"/>
        <v>0</v>
      </c>
    </row>
    <row r="429" spans="1:44">
      <c r="A429" s="1">
        <v>428</v>
      </c>
      <c r="B429" s="1" t="s">
        <v>539</v>
      </c>
      <c r="C429" s="1" t="s">
        <v>21</v>
      </c>
      <c r="D429" s="1">
        <v>0.22528753174060301</v>
      </c>
      <c r="E429" s="1" t="s">
        <v>23</v>
      </c>
      <c r="F429" s="1">
        <v>386590.91999999899</v>
      </c>
      <c r="G429" s="1">
        <v>25</v>
      </c>
      <c r="H429" s="1">
        <v>0</v>
      </c>
      <c r="I429" s="1">
        <v>0</v>
      </c>
      <c r="J429" s="1">
        <v>0</v>
      </c>
      <c r="K429" s="1">
        <v>0</v>
      </c>
      <c r="L429" s="1">
        <v>50390.379999999903</v>
      </c>
      <c r="M429" s="1">
        <v>7</v>
      </c>
      <c r="N429" s="1">
        <v>0</v>
      </c>
      <c r="O429" s="1">
        <v>0</v>
      </c>
      <c r="P429" s="1">
        <v>0</v>
      </c>
      <c r="Q429" s="1">
        <v>0</v>
      </c>
      <c r="R429" s="1">
        <v>11231.4270241416</v>
      </c>
      <c r="S429" s="1">
        <v>225287.53174060301</v>
      </c>
      <c r="T429" s="61">
        <f>IF(E429="East", IF(C429="Central",('Connecting shares (%)'!$F$3/100*F429+'Connecting shares (%)'!$G$3/100*H429+'Connecting shares (%)'!$H$3/100*J429)/1000000,0),0)</f>
        <v>0</v>
      </c>
      <c r="U429" s="61">
        <f>IF(E429="East", IF(C429="Central",D429*'Connecting shares (%)'!$M$16*(F429+H429+J429)/(F429+H429+J429+L429+N429+P429),0),0)</f>
        <v>0</v>
      </c>
      <c r="V429" s="61">
        <f>IF(E429="East", IF(C429="Decentral",('Connecting shares (%)'!$F$7/100*F429+'Connecting shares (%)'!$G$7/100*H429+'Connecting shares (%)'!$H$7/100*J429)/1000000,0),0)</f>
        <v>0</v>
      </c>
      <c r="W429" s="63">
        <f>IF(E429="East", IF(C429="Decentral",D429*'Connecting shares (%)'!$M$16*(F429+H429+J429)/(F429+H429+J429+L429+N429+P429),0),0)</f>
        <v>0</v>
      </c>
      <c r="X429" s="61">
        <f>IF(E429="East", IF(C429="Central",('Connecting shares (%)'!$F$5/100*L429+'Connecting shares (%)'!$G$5/100*N429+'Connecting shares (%)'!$H$5/100*P429)/1000000,0),0)</f>
        <v>0</v>
      </c>
      <c r="Y429" s="63">
        <f>IF(E429="East", IF(C429="Central",D429*'Connecting shares (%)'!$M$16*(L429+N429+P429)/(F429+H429+J429+L429+N429+P429),0),0)</f>
        <v>0</v>
      </c>
      <c r="Z429" s="1">
        <f>IF(E429="East", IF(C429="Decentral",('Connecting shares (%)'!$F$9/100*L429+'Connecting shares (%)'!$G$9/100*N429+'Connecting shares (%)'!$H$9/100*P429)/1000000,0),0)</f>
        <v>0</v>
      </c>
      <c r="AA429" s="63">
        <f>IF(E429="East", IF(C429="Decentral",D429*'Connecting shares (%)'!$M$16*(L429+N429+P429)/(F429+H429+J429+L429+N429+P429),0),0)</f>
        <v>0</v>
      </c>
      <c r="AB429" s="61">
        <f>IF(E429="West", IF(C429="Central",('Connecting shares (%)'!$F$11/100*F429+'Connecting shares (%)'!$G$11/100*H429+'Connecting shares (%)'!$H$11/100*J429)/1000000,0),0)</f>
        <v>0</v>
      </c>
      <c r="AC429" s="64">
        <f>IF(E429="west", IF(C429="Central",D429*'Connecting shares (%)'!$M$16*(F429+H429+J429)/(F429+H429+J429+L429+N429+P429),0),0)</f>
        <v>0</v>
      </c>
      <c r="AD429" s="61">
        <f>IF(E429="West", IF(C429="Decentral",('Connecting shares (%)'!$F$15/100*F429+'Connecting shares (%)'!$G$15/100*H429+'Connecting shares (%)'!$H$15/100*J429)/1000000,0),0)</f>
        <v>0.38659091999999901</v>
      </c>
      <c r="AE429" s="63">
        <f>IF(E429="west", IF(C429="Decentral",D429*'Connecting shares (%)'!$M$16*(F429+H429+J429)/(F429+H429+J429+L429+N429+P429),0),0)</f>
        <v>3.986171223351155</v>
      </c>
      <c r="AF429" s="61">
        <f>IF(E429="West", IF(C429="Central",('Connecting shares (%)'!$F$13/100*L429+'Connecting shares (%)'!$G$13/100*N429+'Connecting shares (%)'!$H$13/100*P429)/1000000,0),0)</f>
        <v>0</v>
      </c>
      <c r="AG429" s="63">
        <f>IF(E429="west", IF(C429="Central",D429*'Connecting shares (%)'!$M$16*(L429+N429+P429)/(F429+H429+J429+L429+N429+P429),0),0)</f>
        <v>0</v>
      </c>
      <c r="AH429" s="1">
        <f>IF(E429="West", IF(C429="Decentral",('Connecting shares (%)'!$F$17/100*L429+'Connecting shares (%)'!$G$17/100*N429+'Connecting shares (%)'!$H$17/100*P429)/1000000,0),0)</f>
        <v>5.0390379999999901E-2</v>
      </c>
      <c r="AI429" s="63">
        <f>IF(E429="west", IF(C429="Decentral",D429*'Connecting shares (%)'!$M$16*(L429+N429+P429)/(F429+H429+J429+L429+N429+P429),0),0)</f>
        <v>0.51957941146090469</v>
      </c>
      <c r="AK429" s="1">
        <f t="shared" si="48"/>
        <v>0</v>
      </c>
      <c r="AL429" s="1">
        <f t="shared" si="49"/>
        <v>0</v>
      </c>
      <c r="AM429" s="1">
        <f t="shared" si="50"/>
        <v>0</v>
      </c>
      <c r="AN429" s="1">
        <f t="shared" si="51"/>
        <v>0</v>
      </c>
      <c r="AO429" s="1">
        <f t="shared" si="52"/>
        <v>0</v>
      </c>
      <c r="AP429" s="1">
        <f t="shared" si="53"/>
        <v>0</v>
      </c>
      <c r="AQ429" s="1">
        <f t="shared" si="54"/>
        <v>0.43698129999999891</v>
      </c>
      <c r="AR429" s="1">
        <f t="shared" si="55"/>
        <v>4.5057506348120597</v>
      </c>
    </row>
    <row r="430" spans="1:44">
      <c r="A430" s="1">
        <v>429</v>
      </c>
      <c r="B430" s="1" t="s">
        <v>687</v>
      </c>
      <c r="C430" s="1" t="s">
        <v>21</v>
      </c>
      <c r="D430" s="1">
        <v>0.38864557805396299</v>
      </c>
      <c r="E430" s="1" t="s">
        <v>23</v>
      </c>
      <c r="F430" s="1">
        <v>680078.01</v>
      </c>
      <c r="G430" s="1">
        <v>35</v>
      </c>
      <c r="H430" s="1">
        <v>0</v>
      </c>
      <c r="I430" s="1">
        <v>0</v>
      </c>
      <c r="J430" s="1">
        <v>0</v>
      </c>
      <c r="K430" s="1">
        <v>0</v>
      </c>
      <c r="L430" s="1">
        <v>42624.029999999897</v>
      </c>
      <c r="M430" s="1">
        <v>1</v>
      </c>
      <c r="N430" s="1">
        <v>0</v>
      </c>
      <c r="O430" s="1">
        <v>0</v>
      </c>
      <c r="P430" s="1">
        <v>0</v>
      </c>
      <c r="Q430" s="1">
        <v>0</v>
      </c>
      <c r="R430" s="1">
        <v>11835.930242046899</v>
      </c>
      <c r="S430" s="1">
        <v>388645.57805396197</v>
      </c>
      <c r="T430" s="61">
        <f>IF(E430="East", IF(C430="Central",('Connecting shares (%)'!$F$3/100*F430+'Connecting shares (%)'!$G$3/100*H430+'Connecting shares (%)'!$H$3/100*J430)/1000000,0),0)</f>
        <v>0</v>
      </c>
      <c r="U430" s="61">
        <f>IF(E430="East", IF(C430="Central",D430*'Connecting shares (%)'!$M$16*(F430+H430+J430)/(F430+H430+J430+L430+N430+P430),0),0)</f>
        <v>0</v>
      </c>
      <c r="V430" s="61">
        <f>IF(E430="East", IF(C430="Decentral",('Connecting shares (%)'!$F$7/100*F430+'Connecting shares (%)'!$G$7/100*H430+'Connecting shares (%)'!$H$7/100*J430)/1000000,0),0)</f>
        <v>0</v>
      </c>
      <c r="W430" s="63">
        <f>IF(E430="East", IF(C430="Decentral",D430*'Connecting shares (%)'!$M$16*(F430+H430+J430)/(F430+H430+J430+L430+N430+P430),0),0)</f>
        <v>0</v>
      </c>
      <c r="X430" s="61">
        <f>IF(E430="East", IF(C430="Central",('Connecting shares (%)'!$F$5/100*L430+'Connecting shares (%)'!$G$5/100*N430+'Connecting shares (%)'!$H$5/100*P430)/1000000,0),0)</f>
        <v>0</v>
      </c>
      <c r="Y430" s="63">
        <f>IF(E430="East", IF(C430="Central",D430*'Connecting shares (%)'!$M$16*(L430+N430+P430)/(F430+H430+J430+L430+N430+P430),0),0)</f>
        <v>0</v>
      </c>
      <c r="Z430" s="1">
        <f>IF(E430="East", IF(C430="Decentral",('Connecting shares (%)'!$F$9/100*L430+'Connecting shares (%)'!$G$9/100*N430+'Connecting shares (%)'!$H$9/100*P430)/1000000,0),0)</f>
        <v>0</v>
      </c>
      <c r="AA430" s="63">
        <f>IF(E430="East", IF(C430="Decentral",D430*'Connecting shares (%)'!$M$16*(L430+N430+P430)/(F430+H430+J430+L430+N430+P430),0),0)</f>
        <v>0</v>
      </c>
      <c r="AB430" s="61">
        <f>IF(E430="West", IF(C430="Central",('Connecting shares (%)'!$F$11/100*F430+'Connecting shares (%)'!$G$11/100*H430+'Connecting shares (%)'!$H$11/100*J430)/1000000,0),0)</f>
        <v>0</v>
      </c>
      <c r="AC430" s="64">
        <f>IF(E430="west", IF(C430="Central",D430*'Connecting shares (%)'!$M$16*(F430+H430+J430)/(F430+H430+J430+L430+N430+P430),0),0)</f>
        <v>0</v>
      </c>
      <c r="AD430" s="61">
        <f>IF(E430="West", IF(C430="Decentral",('Connecting shares (%)'!$F$15/100*F430+'Connecting shares (%)'!$G$15/100*H430+'Connecting shares (%)'!$H$15/100*J430)/1000000,0),0)</f>
        <v>0.68007801000000001</v>
      </c>
      <c r="AE430" s="63">
        <f>IF(E430="west", IF(C430="Decentral",D430*'Connecting shares (%)'!$M$16*(F430+H430+J430)/(F430+H430+J430+L430+N430+P430),0),0)</f>
        <v>7.3144753076451492</v>
      </c>
      <c r="AF430" s="61">
        <f>IF(E430="West", IF(C430="Central",('Connecting shares (%)'!$F$13/100*L430+'Connecting shares (%)'!$G$13/100*N430+'Connecting shares (%)'!$H$13/100*P430)/1000000,0),0)</f>
        <v>0</v>
      </c>
      <c r="AG430" s="63">
        <f>IF(E430="west", IF(C430="Central",D430*'Connecting shares (%)'!$M$16*(L430+N430+P430)/(F430+H430+J430+L430+N430+P430),0),0)</f>
        <v>0</v>
      </c>
      <c r="AH430" s="1">
        <f>IF(E430="West", IF(C430="Decentral",('Connecting shares (%)'!$F$17/100*L430+'Connecting shares (%)'!$G$17/100*N430+'Connecting shares (%)'!$H$17/100*P430)/1000000,0),0)</f>
        <v>4.2624029999999896E-2</v>
      </c>
      <c r="AI430" s="63">
        <f>IF(E430="west", IF(C430="Decentral",D430*'Connecting shares (%)'!$M$16*(L430+N430+P430)/(F430+H430+J430+L430+N430+P430),0),0)</f>
        <v>0.45843625343411021</v>
      </c>
      <c r="AK430" s="1">
        <f t="shared" si="48"/>
        <v>0</v>
      </c>
      <c r="AL430" s="1">
        <f t="shared" si="49"/>
        <v>0</v>
      </c>
      <c r="AM430" s="1">
        <f t="shared" si="50"/>
        <v>0</v>
      </c>
      <c r="AN430" s="1">
        <f t="shared" si="51"/>
        <v>0</v>
      </c>
      <c r="AO430" s="1">
        <f t="shared" si="52"/>
        <v>0</v>
      </c>
      <c r="AP430" s="1">
        <f t="shared" si="53"/>
        <v>0</v>
      </c>
      <c r="AQ430" s="1">
        <f t="shared" si="54"/>
        <v>0.72270203999999993</v>
      </c>
      <c r="AR430" s="1">
        <f t="shared" si="55"/>
        <v>7.7729115610792592</v>
      </c>
    </row>
    <row r="431" spans="1:44">
      <c r="A431" s="1">
        <v>430</v>
      </c>
      <c r="B431" s="1" t="s">
        <v>356</v>
      </c>
      <c r="C431" s="1" t="s">
        <v>21</v>
      </c>
      <c r="D431" s="1">
        <v>0.14140963251310701</v>
      </c>
      <c r="E431" s="1" t="s">
        <v>23</v>
      </c>
      <c r="F431" s="1">
        <v>231553.139999999</v>
      </c>
      <c r="G431" s="1">
        <v>16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8080.8682292139601</v>
      </c>
      <c r="S431" s="1">
        <v>141409.632513107</v>
      </c>
      <c r="T431" s="61">
        <f>IF(E431="East", IF(C431="Central",('Connecting shares (%)'!$F$3/100*F431+'Connecting shares (%)'!$G$3/100*H431+'Connecting shares (%)'!$H$3/100*J431)/1000000,0),0)</f>
        <v>0</v>
      </c>
      <c r="U431" s="61">
        <f>IF(E431="East", IF(C431="Central",D431*'Connecting shares (%)'!$M$16*(F431+H431+J431)/(F431+H431+J431+L431+N431+P431),0),0)</f>
        <v>0</v>
      </c>
      <c r="V431" s="61">
        <f>IF(E431="East", IF(C431="Decentral",('Connecting shares (%)'!$F$7/100*F431+'Connecting shares (%)'!$G$7/100*H431+'Connecting shares (%)'!$H$7/100*J431)/1000000,0),0)</f>
        <v>0</v>
      </c>
      <c r="W431" s="63">
        <f>IF(E431="East", IF(C431="Decentral",D431*'Connecting shares (%)'!$M$16*(F431+H431+J431)/(F431+H431+J431+L431+N431+P431),0),0)</f>
        <v>0</v>
      </c>
      <c r="X431" s="61">
        <f>IF(E431="East", IF(C431="Central",('Connecting shares (%)'!$F$5/100*L431+'Connecting shares (%)'!$G$5/100*N431+'Connecting shares (%)'!$H$5/100*P431)/1000000,0),0)</f>
        <v>0</v>
      </c>
      <c r="Y431" s="63">
        <f>IF(E431="East", IF(C431="Central",D431*'Connecting shares (%)'!$M$16*(L431+N431+P431)/(F431+H431+J431+L431+N431+P431),0),0)</f>
        <v>0</v>
      </c>
      <c r="Z431" s="1">
        <f>IF(E431="East", IF(C431="Decentral",('Connecting shares (%)'!$F$9/100*L431+'Connecting shares (%)'!$G$9/100*N431+'Connecting shares (%)'!$H$9/100*P431)/1000000,0),0)</f>
        <v>0</v>
      </c>
      <c r="AA431" s="63">
        <f>IF(E431="East", IF(C431="Decentral",D431*'Connecting shares (%)'!$M$16*(L431+N431+P431)/(F431+H431+J431+L431+N431+P431),0),0)</f>
        <v>0</v>
      </c>
      <c r="AB431" s="61">
        <f>IF(E431="West", IF(C431="Central",('Connecting shares (%)'!$F$11/100*F431+'Connecting shares (%)'!$G$11/100*H431+'Connecting shares (%)'!$H$11/100*J431)/1000000,0),0)</f>
        <v>0</v>
      </c>
      <c r="AC431" s="64">
        <f>IF(E431="west", IF(C431="Central",D431*'Connecting shares (%)'!$M$16*(F431+H431+J431)/(F431+H431+J431+L431+N431+P431),0),0)</f>
        <v>0</v>
      </c>
      <c r="AD431" s="61">
        <f>IF(E431="West", IF(C431="Decentral",('Connecting shares (%)'!$F$15/100*F431+'Connecting shares (%)'!$G$15/100*H431+'Connecting shares (%)'!$H$15/100*J431)/1000000,0),0)</f>
        <v>0.23155313999999899</v>
      </c>
      <c r="AE431" s="63">
        <f>IF(E431="west", IF(C431="Decentral",D431*'Connecting shares (%)'!$M$16*(F431+H431+J431)/(F431+H431+J431+L431+N431+P431),0),0)</f>
        <v>2.8281926502621402</v>
      </c>
      <c r="AF431" s="61">
        <f>IF(E431="West", IF(C431="Central",('Connecting shares (%)'!$F$13/100*L431+'Connecting shares (%)'!$G$13/100*N431+'Connecting shares (%)'!$H$13/100*P431)/1000000,0),0)</f>
        <v>0</v>
      </c>
      <c r="AG431" s="63">
        <f>IF(E431="west", IF(C431="Central",D431*'Connecting shares (%)'!$M$16*(L431+N431+P431)/(F431+H431+J431+L431+N431+P431),0),0)</f>
        <v>0</v>
      </c>
      <c r="AH431" s="1">
        <f>IF(E431="West", IF(C431="Decentral",('Connecting shares (%)'!$F$17/100*L431+'Connecting shares (%)'!$G$17/100*N431+'Connecting shares (%)'!$H$17/100*P431)/1000000,0),0)</f>
        <v>0</v>
      </c>
      <c r="AI431" s="63">
        <f>IF(E431="west", IF(C431="Decentral",D431*'Connecting shares (%)'!$M$16*(L431+N431+P431)/(F431+H431+J431+L431+N431+P431),0),0)</f>
        <v>0</v>
      </c>
      <c r="AK431" s="1">
        <f t="shared" si="48"/>
        <v>0</v>
      </c>
      <c r="AL431" s="1">
        <f t="shared" si="49"/>
        <v>0</v>
      </c>
      <c r="AM431" s="1">
        <f t="shared" si="50"/>
        <v>0</v>
      </c>
      <c r="AN431" s="1">
        <f t="shared" si="51"/>
        <v>0</v>
      </c>
      <c r="AO431" s="1">
        <f t="shared" si="52"/>
        <v>0</v>
      </c>
      <c r="AP431" s="1">
        <f t="shared" si="53"/>
        <v>0</v>
      </c>
      <c r="AQ431" s="1">
        <f t="shared" si="54"/>
        <v>0.23155313999999899</v>
      </c>
      <c r="AR431" s="1">
        <f t="shared" si="55"/>
        <v>2.8281926502621402</v>
      </c>
    </row>
    <row r="432" spans="1:44">
      <c r="A432" s="1">
        <v>431</v>
      </c>
      <c r="B432" s="1" t="s">
        <v>630</v>
      </c>
      <c r="C432" s="1" t="s">
        <v>21</v>
      </c>
      <c r="D432" s="1">
        <v>1.70512497474961</v>
      </c>
      <c r="E432" s="1" t="s">
        <v>24</v>
      </c>
      <c r="F432" s="1">
        <v>10265323.84</v>
      </c>
      <c r="G432" s="1">
        <v>729</v>
      </c>
      <c r="H432" s="1">
        <v>88395.77</v>
      </c>
      <c r="I432" s="1">
        <v>1</v>
      </c>
      <c r="J432" s="1">
        <v>0</v>
      </c>
      <c r="K432" s="1">
        <v>0</v>
      </c>
      <c r="L432" s="1">
        <v>836084.43</v>
      </c>
      <c r="M432" s="1">
        <v>115</v>
      </c>
      <c r="N432" s="1">
        <v>60691</v>
      </c>
      <c r="O432" s="1">
        <v>1</v>
      </c>
      <c r="P432" s="1">
        <v>0</v>
      </c>
      <c r="Q432" s="1">
        <v>0</v>
      </c>
      <c r="R432" s="1">
        <v>12790.429084941299</v>
      </c>
      <c r="S432" s="1">
        <v>1705124.9747496101</v>
      </c>
      <c r="T432" s="61">
        <f>IF(E432="East", IF(C432="Central",('Connecting shares (%)'!$F$3/100*F432+'Connecting shares (%)'!$G$3/100*H432+'Connecting shares (%)'!$H$3/100*J432)/1000000,0),0)</f>
        <v>0</v>
      </c>
      <c r="U432" s="61">
        <f>IF(E432="East", IF(C432="Central",D432*'Connecting shares (%)'!$M$16*(F432+H432+J432)/(F432+H432+J432+L432+N432+P432),0),0)</f>
        <v>0</v>
      </c>
      <c r="V432" s="61">
        <f>IF(E432="East", IF(C432="Decentral",('Connecting shares (%)'!$F$7/100*F432+'Connecting shares (%)'!$G$7/100*H432+'Connecting shares (%)'!$H$7/100*J432)/1000000,0),0)</f>
        <v>10.353719609999999</v>
      </c>
      <c r="W432" s="63">
        <f>IF(E432="East", IF(C432="Decentral",D432*'Connecting shares (%)'!$M$16*(F432+H432+J432)/(F432+H432+J432+L432+N432+P432),0),0)</f>
        <v>31.384193896886146</v>
      </c>
      <c r="X432" s="61">
        <f>IF(E432="East", IF(C432="Central",('Connecting shares (%)'!$F$5/100*L432+'Connecting shares (%)'!$G$5/100*N432+'Connecting shares (%)'!$H$5/100*P432)/1000000,0),0)</f>
        <v>0</v>
      </c>
      <c r="Y432" s="63">
        <f>IF(E432="East", IF(C432="Central",D432*'Connecting shares (%)'!$M$16*(L432+N432+P432)/(F432+H432+J432+L432+N432+P432),0),0)</f>
        <v>0</v>
      </c>
      <c r="Z432" s="1">
        <f>IF(E432="East", IF(C432="Decentral",('Connecting shares (%)'!$F$9/100*L432+'Connecting shares (%)'!$G$9/100*N432+'Connecting shares (%)'!$H$9/100*P432)/1000000,0),0)</f>
        <v>0.89677543000000004</v>
      </c>
      <c r="AA432" s="63">
        <f>IF(E432="East", IF(C432="Decentral",D432*'Connecting shares (%)'!$M$16*(L432+N432+P432)/(F432+H432+J432+L432+N432+P432),0),0)</f>
        <v>2.7183055981060562</v>
      </c>
      <c r="AB432" s="61">
        <f>IF(E432="West", IF(C432="Central",('Connecting shares (%)'!$F$11/100*F432+'Connecting shares (%)'!$G$11/100*H432+'Connecting shares (%)'!$H$11/100*J432)/1000000,0),0)</f>
        <v>0</v>
      </c>
      <c r="AC432" s="64">
        <f>IF(E432="west", IF(C432="Central",D432*'Connecting shares (%)'!$M$16*(F432+H432+J432)/(F432+H432+J432+L432+N432+P432),0),0)</f>
        <v>0</v>
      </c>
      <c r="AD432" s="61">
        <f>IF(E432="West", IF(C432="Decentral",('Connecting shares (%)'!$F$15/100*F432+'Connecting shares (%)'!$G$15/100*H432+'Connecting shares (%)'!$H$15/100*J432)/1000000,0),0)</f>
        <v>0</v>
      </c>
      <c r="AE432" s="63">
        <f>IF(E432="west", IF(C432="Decentral",D432*'Connecting shares (%)'!$M$16*(F432+H432+J432)/(F432+H432+J432+L432+N432+P432),0),0)</f>
        <v>0</v>
      </c>
      <c r="AF432" s="61">
        <f>IF(E432="West", IF(C432="Central",('Connecting shares (%)'!$F$13/100*L432+'Connecting shares (%)'!$G$13/100*N432+'Connecting shares (%)'!$H$13/100*P432)/1000000,0),0)</f>
        <v>0</v>
      </c>
      <c r="AG432" s="63">
        <f>IF(E432="west", IF(C432="Central",D432*'Connecting shares (%)'!$M$16*(L432+N432+P432)/(F432+H432+J432+L432+N432+P432),0),0)</f>
        <v>0</v>
      </c>
      <c r="AH432" s="1">
        <f>IF(E432="West", IF(C432="Decentral",('Connecting shares (%)'!$F$17/100*L432+'Connecting shares (%)'!$G$17/100*N432+'Connecting shares (%)'!$H$17/100*P432)/1000000,0),0)</f>
        <v>0</v>
      </c>
      <c r="AI432" s="63">
        <f>IF(E432="west", IF(C432="Decentral",D432*'Connecting shares (%)'!$M$16*(L432+N432+P432)/(F432+H432+J432+L432+N432+P432),0),0)</f>
        <v>0</v>
      </c>
      <c r="AK432" s="1">
        <f t="shared" si="48"/>
        <v>0</v>
      </c>
      <c r="AL432" s="1">
        <f t="shared" si="49"/>
        <v>0</v>
      </c>
      <c r="AM432" s="1">
        <f t="shared" si="50"/>
        <v>11.250495039999999</v>
      </c>
      <c r="AN432" s="1">
        <f t="shared" si="51"/>
        <v>34.102499494992202</v>
      </c>
      <c r="AO432" s="1">
        <f t="shared" si="52"/>
        <v>0</v>
      </c>
      <c r="AP432" s="1">
        <f t="shared" si="53"/>
        <v>0</v>
      </c>
      <c r="AQ432" s="1">
        <f t="shared" si="54"/>
        <v>0</v>
      </c>
      <c r="AR432" s="1">
        <f t="shared" si="55"/>
        <v>0</v>
      </c>
    </row>
    <row r="433" spans="1:44">
      <c r="A433" s="1">
        <v>432</v>
      </c>
      <c r="B433" s="1" t="s">
        <v>747</v>
      </c>
      <c r="C433" s="1" t="s">
        <v>22</v>
      </c>
      <c r="D433" s="1">
        <v>0.45659681380414502</v>
      </c>
      <c r="E433" s="1" t="s">
        <v>23</v>
      </c>
      <c r="F433" s="1">
        <v>160693.899999999</v>
      </c>
      <c r="G433" s="1">
        <v>12</v>
      </c>
      <c r="H433" s="1">
        <v>0</v>
      </c>
      <c r="I433" s="1">
        <v>0</v>
      </c>
      <c r="J433" s="1">
        <v>0</v>
      </c>
      <c r="K433" s="1">
        <v>0</v>
      </c>
      <c r="L433" s="1">
        <v>46088.139999999898</v>
      </c>
      <c r="M433" s="1">
        <v>7</v>
      </c>
      <c r="N433" s="1">
        <v>0</v>
      </c>
      <c r="O433" s="1">
        <v>0</v>
      </c>
      <c r="P433" s="1">
        <v>0</v>
      </c>
      <c r="Q433" s="1">
        <v>0</v>
      </c>
      <c r="R433" s="1">
        <v>12451.796170062</v>
      </c>
      <c r="S433" s="1">
        <v>456596.81380414497</v>
      </c>
      <c r="T433" s="61">
        <f>IF(E433="East", IF(C433="Central",('Connecting shares (%)'!$F$3/100*F433+'Connecting shares (%)'!$G$3/100*H433+'Connecting shares (%)'!$H$3/100*J433)/1000000,0),0)</f>
        <v>0</v>
      </c>
      <c r="U433" s="61">
        <f>IF(E433="East", IF(C433="Central",D433*'Connecting shares (%)'!$M$16*(F433+H433+J433)/(F433+H433+J433+L433+N433+P433),0),0)</f>
        <v>0</v>
      </c>
      <c r="V433" s="61">
        <f>IF(E433="East", IF(C433="Decentral",('Connecting shares (%)'!$F$7/100*F433+'Connecting shares (%)'!$G$7/100*H433+'Connecting shares (%)'!$H$7/100*J433)/1000000,0),0)</f>
        <v>0</v>
      </c>
      <c r="W433" s="63">
        <f>IF(E433="East", IF(C433="Decentral",D433*'Connecting shares (%)'!$M$16*(F433+H433+J433)/(F433+H433+J433+L433+N433+P433),0),0)</f>
        <v>0</v>
      </c>
      <c r="X433" s="61">
        <f>IF(E433="East", IF(C433="Central",('Connecting shares (%)'!$F$5/100*L433+'Connecting shares (%)'!$G$5/100*N433+'Connecting shares (%)'!$H$5/100*P433)/1000000,0),0)</f>
        <v>0</v>
      </c>
      <c r="Y433" s="63">
        <f>IF(E433="East", IF(C433="Central",D433*'Connecting shares (%)'!$M$16*(L433+N433+P433)/(F433+H433+J433+L433+N433+P433),0),0)</f>
        <v>0</v>
      </c>
      <c r="Z433" s="1">
        <f>IF(E433="East", IF(C433="Decentral",('Connecting shares (%)'!$F$9/100*L433+'Connecting shares (%)'!$G$9/100*N433+'Connecting shares (%)'!$H$9/100*P433)/1000000,0),0)</f>
        <v>0</v>
      </c>
      <c r="AA433" s="63">
        <f>IF(E433="East", IF(C433="Decentral",D433*'Connecting shares (%)'!$M$16*(L433+N433+P433)/(F433+H433+J433+L433+N433+P433),0),0)</f>
        <v>0</v>
      </c>
      <c r="AB433" s="61">
        <f>IF(E433="West", IF(C433="Central",('Connecting shares (%)'!$F$11/100*F433+'Connecting shares (%)'!$G$11/100*H433+'Connecting shares (%)'!$H$11/100*J433)/1000000,0),0)</f>
        <v>0.160693899999999</v>
      </c>
      <c r="AC433" s="64">
        <f>IF(E433="west", IF(C433="Central",D433*'Connecting shares (%)'!$M$16*(F433+H433+J433)/(F433+H433+J433+L433+N433+P433),0),0)</f>
        <v>7.0965856355573083</v>
      </c>
      <c r="AD433" s="61">
        <f>IF(E433="West", IF(C433="Decentral",('Connecting shares (%)'!$F$15/100*F433+'Connecting shares (%)'!$G$15/100*H433+'Connecting shares (%)'!$H$15/100*J433)/1000000,0),0)</f>
        <v>0</v>
      </c>
      <c r="AE433" s="63">
        <f>IF(E433="west", IF(C433="Decentral",D433*'Connecting shares (%)'!$M$16*(F433+H433+J433)/(F433+H433+J433+L433+N433+P433),0),0)</f>
        <v>0</v>
      </c>
      <c r="AF433" s="61">
        <f>IF(E433="West", IF(C433="Central",('Connecting shares (%)'!$F$13/100*L433+'Connecting shares (%)'!$G$13/100*N433+'Connecting shares (%)'!$H$13/100*P433)/1000000,0),0)</f>
        <v>4.6088139999999896E-2</v>
      </c>
      <c r="AG433" s="63">
        <f>IF(E433="west", IF(C433="Central",D433*'Connecting shares (%)'!$M$16*(L433+N433+P433)/(F433+H433+J433+L433+N433+P433),0),0)</f>
        <v>2.0353506405255923</v>
      </c>
      <c r="AH433" s="1">
        <f>IF(E433="West", IF(C433="Decentral",('Connecting shares (%)'!$F$17/100*L433+'Connecting shares (%)'!$G$17/100*N433+'Connecting shares (%)'!$H$17/100*P433)/1000000,0),0)</f>
        <v>0</v>
      </c>
      <c r="AI433" s="63">
        <f>IF(E433="west", IF(C433="Decentral",D433*'Connecting shares (%)'!$M$16*(L433+N433+P433)/(F433+H433+J433+L433+N433+P433),0),0)</f>
        <v>0</v>
      </c>
      <c r="AK433" s="1">
        <f t="shared" si="48"/>
        <v>0</v>
      </c>
      <c r="AL433" s="1">
        <f t="shared" si="49"/>
        <v>0</v>
      </c>
      <c r="AM433" s="1">
        <f t="shared" si="50"/>
        <v>0</v>
      </c>
      <c r="AN433" s="1">
        <f t="shared" si="51"/>
        <v>0</v>
      </c>
      <c r="AO433" s="1">
        <f t="shared" si="52"/>
        <v>0.20678203999999889</v>
      </c>
      <c r="AP433" s="1">
        <f t="shared" si="53"/>
        <v>9.1319362760829002</v>
      </c>
      <c r="AQ433" s="1">
        <f t="shared" si="54"/>
        <v>0</v>
      </c>
      <c r="AR433" s="1">
        <f t="shared" si="55"/>
        <v>0</v>
      </c>
    </row>
    <row r="434" spans="1:44">
      <c r="A434" s="1">
        <v>433</v>
      </c>
      <c r="B434" s="1" t="s">
        <v>222</v>
      </c>
      <c r="C434" s="1" t="s">
        <v>21</v>
      </c>
      <c r="D434" s="1">
        <v>0.82806082027661998</v>
      </c>
      <c r="E434" s="1" t="s">
        <v>23</v>
      </c>
      <c r="F434" s="1">
        <v>5277157.8099999996</v>
      </c>
      <c r="G434" s="1">
        <v>304</v>
      </c>
      <c r="H434" s="1">
        <v>0</v>
      </c>
      <c r="I434" s="1">
        <v>0</v>
      </c>
      <c r="J434" s="1">
        <v>0</v>
      </c>
      <c r="K434" s="1">
        <v>0</v>
      </c>
      <c r="L434" s="1">
        <v>192225.239999999</v>
      </c>
      <c r="M434" s="1">
        <v>16</v>
      </c>
      <c r="N434" s="1">
        <v>0</v>
      </c>
      <c r="O434" s="1">
        <v>0</v>
      </c>
      <c r="P434" s="1">
        <v>0</v>
      </c>
      <c r="Q434" s="1">
        <v>0</v>
      </c>
      <c r="R434" s="1">
        <v>11372.9607311036</v>
      </c>
      <c r="S434" s="1">
        <v>828060.82027661905</v>
      </c>
      <c r="T434" s="61">
        <f>IF(E434="East", IF(C434="Central",('Connecting shares (%)'!$F$3/100*F434+'Connecting shares (%)'!$G$3/100*H434+'Connecting shares (%)'!$H$3/100*J434)/1000000,0),0)</f>
        <v>0</v>
      </c>
      <c r="U434" s="61">
        <f>IF(E434="East", IF(C434="Central",D434*'Connecting shares (%)'!$M$16*(F434+H434+J434)/(F434+H434+J434+L434+N434+P434),0),0)</f>
        <v>0</v>
      </c>
      <c r="V434" s="61">
        <f>IF(E434="East", IF(C434="Decentral",('Connecting shares (%)'!$F$7/100*F434+'Connecting shares (%)'!$G$7/100*H434+'Connecting shares (%)'!$H$7/100*J434)/1000000,0),0)</f>
        <v>0</v>
      </c>
      <c r="W434" s="63">
        <f>IF(E434="East", IF(C434="Decentral",D434*'Connecting shares (%)'!$M$16*(F434+H434+J434)/(F434+H434+J434+L434+N434+P434),0),0)</f>
        <v>0</v>
      </c>
      <c r="X434" s="61">
        <f>IF(E434="East", IF(C434="Central",('Connecting shares (%)'!$F$5/100*L434+'Connecting shares (%)'!$G$5/100*N434+'Connecting shares (%)'!$H$5/100*P434)/1000000,0),0)</f>
        <v>0</v>
      </c>
      <c r="Y434" s="63">
        <f>IF(E434="East", IF(C434="Central",D434*'Connecting shares (%)'!$M$16*(L434+N434+P434)/(F434+H434+J434+L434+N434+P434),0),0)</f>
        <v>0</v>
      </c>
      <c r="Z434" s="1">
        <f>IF(E434="East", IF(C434="Decentral",('Connecting shares (%)'!$F$9/100*L434+'Connecting shares (%)'!$G$9/100*N434+'Connecting shares (%)'!$H$9/100*P434)/1000000,0),0)</f>
        <v>0</v>
      </c>
      <c r="AA434" s="63">
        <f>IF(E434="East", IF(C434="Decentral",D434*'Connecting shares (%)'!$M$16*(L434+N434+P434)/(F434+H434+J434+L434+N434+P434),0),0)</f>
        <v>0</v>
      </c>
      <c r="AB434" s="61">
        <f>IF(E434="West", IF(C434="Central",('Connecting shares (%)'!$F$11/100*F434+'Connecting shares (%)'!$G$11/100*H434+'Connecting shares (%)'!$H$11/100*J434)/1000000,0),0)</f>
        <v>0</v>
      </c>
      <c r="AC434" s="64">
        <f>IF(E434="west", IF(C434="Central",D434*'Connecting shares (%)'!$M$16*(F434+H434+J434)/(F434+H434+J434+L434+N434+P434),0),0)</f>
        <v>0</v>
      </c>
      <c r="AD434" s="61">
        <f>IF(E434="West", IF(C434="Decentral",('Connecting shares (%)'!$F$15/100*F434+'Connecting shares (%)'!$G$15/100*H434+'Connecting shares (%)'!$H$15/100*J434)/1000000,0),0)</f>
        <v>5.2771578099999994</v>
      </c>
      <c r="AE434" s="63">
        <f>IF(E434="west", IF(C434="Decentral",D434*'Connecting shares (%)'!$M$16*(F434+H434+J434)/(F434+H434+J434+L434+N434+P434),0),0)</f>
        <v>15.979161031252955</v>
      </c>
      <c r="AF434" s="61">
        <f>IF(E434="West", IF(C434="Central",('Connecting shares (%)'!$F$13/100*L434+'Connecting shares (%)'!$G$13/100*N434+'Connecting shares (%)'!$H$13/100*P434)/1000000,0),0)</f>
        <v>0</v>
      </c>
      <c r="AG434" s="63">
        <f>IF(E434="west", IF(C434="Central",D434*'Connecting shares (%)'!$M$16*(L434+N434+P434)/(F434+H434+J434+L434+N434+P434),0),0)</f>
        <v>0</v>
      </c>
      <c r="AH434" s="1">
        <f>IF(E434="West", IF(C434="Decentral",('Connecting shares (%)'!$F$17/100*L434+'Connecting shares (%)'!$G$17/100*N434+'Connecting shares (%)'!$H$17/100*P434)/1000000,0),0)</f>
        <v>0.19222523999999899</v>
      </c>
      <c r="AI434" s="63">
        <f>IF(E434="west", IF(C434="Decentral",D434*'Connecting shares (%)'!$M$16*(L434+N434+P434)/(F434+H434+J434+L434+N434+P434),0),0)</f>
        <v>0.58205537427944221</v>
      </c>
      <c r="AK434" s="1">
        <f t="shared" si="48"/>
        <v>0</v>
      </c>
      <c r="AL434" s="1">
        <f t="shared" si="49"/>
        <v>0</v>
      </c>
      <c r="AM434" s="1">
        <f t="shared" si="50"/>
        <v>0</v>
      </c>
      <c r="AN434" s="1">
        <f t="shared" si="51"/>
        <v>0</v>
      </c>
      <c r="AO434" s="1">
        <f t="shared" si="52"/>
        <v>0</v>
      </c>
      <c r="AP434" s="1">
        <f t="shared" si="53"/>
        <v>0</v>
      </c>
      <c r="AQ434" s="1">
        <f t="shared" si="54"/>
        <v>5.4693830499999985</v>
      </c>
      <c r="AR434" s="1">
        <f t="shared" si="55"/>
        <v>16.561216405532399</v>
      </c>
    </row>
    <row r="435" spans="1:44">
      <c r="A435" s="1">
        <v>434</v>
      </c>
      <c r="B435" s="1" t="s">
        <v>429</v>
      </c>
      <c r="C435" s="1" t="s">
        <v>21</v>
      </c>
      <c r="D435" s="1">
        <v>1.2917423959499701</v>
      </c>
      <c r="E435" s="1" t="s">
        <v>23</v>
      </c>
      <c r="F435" s="1">
        <v>8918157.6600000001</v>
      </c>
      <c r="G435" s="1">
        <v>578</v>
      </c>
      <c r="H435" s="1">
        <v>119637.52</v>
      </c>
      <c r="I435" s="1">
        <v>2</v>
      </c>
      <c r="J435" s="1">
        <v>0</v>
      </c>
      <c r="K435" s="1">
        <v>0</v>
      </c>
      <c r="L435" s="1">
        <v>730498.35</v>
      </c>
      <c r="M435" s="1">
        <v>125</v>
      </c>
      <c r="N435" s="1">
        <v>215490.899999999</v>
      </c>
      <c r="O435" s="1">
        <v>1</v>
      </c>
      <c r="P435" s="1">
        <v>0</v>
      </c>
      <c r="Q435" s="1">
        <v>0</v>
      </c>
      <c r="R435" s="1">
        <v>11855.8498371146</v>
      </c>
      <c r="S435" s="1">
        <v>1291742.39594997</v>
      </c>
      <c r="T435" s="61">
        <f>IF(E435="East", IF(C435="Central",('Connecting shares (%)'!$F$3/100*F435+'Connecting shares (%)'!$G$3/100*H435+'Connecting shares (%)'!$H$3/100*J435)/1000000,0),0)</f>
        <v>0</v>
      </c>
      <c r="U435" s="61">
        <f>IF(E435="East", IF(C435="Central",D435*'Connecting shares (%)'!$M$16*(F435+H435+J435)/(F435+H435+J435+L435+N435+P435),0),0)</f>
        <v>0</v>
      </c>
      <c r="V435" s="61">
        <f>IF(E435="East", IF(C435="Decentral",('Connecting shares (%)'!$F$7/100*F435+'Connecting shares (%)'!$G$7/100*H435+'Connecting shares (%)'!$H$7/100*J435)/1000000,0),0)</f>
        <v>0</v>
      </c>
      <c r="W435" s="63">
        <f>IF(E435="East", IF(C435="Decentral",D435*'Connecting shares (%)'!$M$16*(F435+H435+J435)/(F435+H435+J435+L435+N435+P435),0),0)</f>
        <v>0</v>
      </c>
      <c r="X435" s="61">
        <f>IF(E435="East", IF(C435="Central",('Connecting shares (%)'!$F$5/100*L435+'Connecting shares (%)'!$G$5/100*N435+'Connecting shares (%)'!$H$5/100*P435)/1000000,0),0)</f>
        <v>0</v>
      </c>
      <c r="Y435" s="63">
        <f>IF(E435="East", IF(C435="Central",D435*'Connecting shares (%)'!$M$16*(L435+N435+P435)/(F435+H435+J435+L435+N435+P435),0),0)</f>
        <v>0</v>
      </c>
      <c r="Z435" s="1">
        <f>IF(E435="East", IF(C435="Decentral",('Connecting shares (%)'!$F$9/100*L435+'Connecting shares (%)'!$G$9/100*N435+'Connecting shares (%)'!$H$9/100*P435)/1000000,0),0)</f>
        <v>0</v>
      </c>
      <c r="AA435" s="63">
        <f>IF(E435="East", IF(C435="Decentral",D435*'Connecting shares (%)'!$M$16*(L435+N435+P435)/(F435+H435+J435+L435+N435+P435),0),0)</f>
        <v>0</v>
      </c>
      <c r="AB435" s="61">
        <f>IF(E435="West", IF(C435="Central",('Connecting shares (%)'!$F$11/100*F435+'Connecting shares (%)'!$G$11/100*H435+'Connecting shares (%)'!$H$11/100*J435)/1000000,0),0)</f>
        <v>0</v>
      </c>
      <c r="AC435" s="64">
        <f>IF(E435="west", IF(C435="Central",D435*'Connecting shares (%)'!$M$16*(F435+H435+J435)/(F435+H435+J435+L435+N435+P435),0),0)</f>
        <v>0</v>
      </c>
      <c r="AD435" s="61">
        <f>IF(E435="West", IF(C435="Decentral",('Connecting shares (%)'!$F$15/100*F435+'Connecting shares (%)'!$G$15/100*H435+'Connecting shares (%)'!$H$15/100*J435)/1000000,0),0)</f>
        <v>9.0377951799999998</v>
      </c>
      <c r="AE435" s="63">
        <f>IF(E435="west", IF(C435="Decentral",D435*'Connecting shares (%)'!$M$16*(F435+H435+J435)/(F435+H435+J435+L435+N435+P435),0),0)</f>
        <v>23.386929639301705</v>
      </c>
      <c r="AF435" s="61">
        <f>IF(E435="West", IF(C435="Central",('Connecting shares (%)'!$F$13/100*L435+'Connecting shares (%)'!$G$13/100*N435+'Connecting shares (%)'!$H$13/100*P435)/1000000,0),0)</f>
        <v>0</v>
      </c>
      <c r="AG435" s="63">
        <f>IF(E435="west", IF(C435="Central",D435*'Connecting shares (%)'!$M$16*(L435+N435+P435)/(F435+H435+J435+L435+N435+P435),0),0)</f>
        <v>0</v>
      </c>
      <c r="AH435" s="1">
        <f>IF(E435="West", IF(C435="Decentral",('Connecting shares (%)'!$F$17/100*L435+'Connecting shares (%)'!$G$17/100*N435+'Connecting shares (%)'!$H$17/100*P435)/1000000,0),0)</f>
        <v>0.945989249999999</v>
      </c>
      <c r="AI435" s="63">
        <f>IF(E435="west", IF(C435="Decentral",D435*'Connecting shares (%)'!$M$16*(L435+N435+P435)/(F435+H435+J435+L435+N435+P435),0),0)</f>
        <v>2.4479182796977002</v>
      </c>
      <c r="AK435" s="1">
        <f t="shared" si="48"/>
        <v>0</v>
      </c>
      <c r="AL435" s="1">
        <f t="shared" si="49"/>
        <v>0</v>
      </c>
      <c r="AM435" s="1">
        <f t="shared" si="50"/>
        <v>0</v>
      </c>
      <c r="AN435" s="1">
        <f t="shared" si="51"/>
        <v>0</v>
      </c>
      <c r="AO435" s="1">
        <f t="shared" si="52"/>
        <v>0</v>
      </c>
      <c r="AP435" s="1">
        <f t="shared" si="53"/>
        <v>0</v>
      </c>
      <c r="AQ435" s="1">
        <f t="shared" si="54"/>
        <v>9.9837844299999983</v>
      </c>
      <c r="AR435" s="1">
        <f t="shared" si="55"/>
        <v>25.834847918999404</v>
      </c>
    </row>
    <row r="436" spans="1:44">
      <c r="A436" s="1">
        <v>435</v>
      </c>
      <c r="B436" s="1" t="s">
        <v>751</v>
      </c>
      <c r="C436" s="1" t="s">
        <v>21</v>
      </c>
      <c r="D436" s="1">
        <v>0.85595262120710203</v>
      </c>
      <c r="E436" s="1" t="s">
        <v>23</v>
      </c>
      <c r="F436" s="1">
        <v>52162.07</v>
      </c>
      <c r="G436" s="1">
        <v>2</v>
      </c>
      <c r="H436" s="1">
        <v>0</v>
      </c>
      <c r="I436" s="1">
        <v>0</v>
      </c>
      <c r="J436" s="1">
        <v>0</v>
      </c>
      <c r="K436" s="1">
        <v>0</v>
      </c>
      <c r="L436" s="1">
        <v>9807.92</v>
      </c>
      <c r="M436" s="1">
        <v>1</v>
      </c>
      <c r="N436" s="1">
        <v>0</v>
      </c>
      <c r="O436" s="1">
        <v>0</v>
      </c>
      <c r="P436" s="1">
        <v>0</v>
      </c>
      <c r="Q436" s="1">
        <v>0</v>
      </c>
      <c r="R436" s="1">
        <v>15007.878746557501</v>
      </c>
      <c r="S436" s="1">
        <v>855952.62120710104</v>
      </c>
      <c r="T436" s="61">
        <f>IF(E436="East", IF(C436="Central",('Connecting shares (%)'!$F$3/100*F436+'Connecting shares (%)'!$G$3/100*H436+'Connecting shares (%)'!$H$3/100*J436)/1000000,0),0)</f>
        <v>0</v>
      </c>
      <c r="U436" s="61">
        <f>IF(E436="East", IF(C436="Central",D436*'Connecting shares (%)'!$M$16*(F436+H436+J436)/(F436+H436+J436+L436+N436+P436),0),0)</f>
        <v>0</v>
      </c>
      <c r="V436" s="61">
        <f>IF(E436="East", IF(C436="Decentral",('Connecting shares (%)'!$F$7/100*F436+'Connecting shares (%)'!$G$7/100*H436+'Connecting shares (%)'!$H$7/100*J436)/1000000,0),0)</f>
        <v>0</v>
      </c>
      <c r="W436" s="63">
        <f>IF(E436="East", IF(C436="Decentral",D436*'Connecting shares (%)'!$M$16*(F436+H436+J436)/(F436+H436+J436+L436+N436+P436),0),0)</f>
        <v>0</v>
      </c>
      <c r="X436" s="61">
        <f>IF(E436="East", IF(C436="Central",('Connecting shares (%)'!$F$5/100*L436+'Connecting shares (%)'!$G$5/100*N436+'Connecting shares (%)'!$H$5/100*P436)/1000000,0),0)</f>
        <v>0</v>
      </c>
      <c r="Y436" s="63">
        <f>IF(E436="East", IF(C436="Central",D436*'Connecting shares (%)'!$M$16*(L436+N436+P436)/(F436+H436+J436+L436+N436+P436),0),0)</f>
        <v>0</v>
      </c>
      <c r="Z436" s="1">
        <f>IF(E436="East", IF(C436="Decentral",('Connecting shares (%)'!$F$9/100*L436+'Connecting shares (%)'!$G$9/100*N436+'Connecting shares (%)'!$H$9/100*P436)/1000000,0),0)</f>
        <v>0</v>
      </c>
      <c r="AA436" s="63">
        <f>IF(E436="East", IF(C436="Decentral",D436*'Connecting shares (%)'!$M$16*(L436+N436+P436)/(F436+H436+J436+L436+N436+P436),0),0)</f>
        <v>0</v>
      </c>
      <c r="AB436" s="61">
        <f>IF(E436="West", IF(C436="Central",('Connecting shares (%)'!$F$11/100*F436+'Connecting shares (%)'!$G$11/100*H436+'Connecting shares (%)'!$H$11/100*J436)/1000000,0),0)</f>
        <v>0</v>
      </c>
      <c r="AC436" s="64">
        <f>IF(E436="west", IF(C436="Central",D436*'Connecting shares (%)'!$M$16*(F436+H436+J436)/(F436+H436+J436+L436+N436+P436),0),0)</f>
        <v>0</v>
      </c>
      <c r="AD436" s="61">
        <f>IF(E436="West", IF(C436="Decentral",('Connecting shares (%)'!$F$15/100*F436+'Connecting shares (%)'!$G$15/100*H436+'Connecting shares (%)'!$H$15/100*J436)/1000000,0),0)</f>
        <v>5.2162069999999998E-2</v>
      </c>
      <c r="AE436" s="63">
        <f>IF(E436="west", IF(C436="Decentral",D436*'Connecting shares (%)'!$M$16*(F436+H436+J436)/(F436+H436+J436+L436+N436+P436),0),0)</f>
        <v>14.4096394219487</v>
      </c>
      <c r="AF436" s="61">
        <f>IF(E436="West", IF(C436="Central",('Connecting shares (%)'!$F$13/100*L436+'Connecting shares (%)'!$G$13/100*N436+'Connecting shares (%)'!$H$13/100*P436)/1000000,0),0)</f>
        <v>0</v>
      </c>
      <c r="AG436" s="63">
        <f>IF(E436="west", IF(C436="Central",D436*'Connecting shares (%)'!$M$16*(L436+N436+P436)/(F436+H436+J436+L436+N436+P436),0),0)</f>
        <v>0</v>
      </c>
      <c r="AH436" s="1">
        <f>IF(E436="West", IF(C436="Decentral",('Connecting shares (%)'!$F$17/100*L436+'Connecting shares (%)'!$G$17/100*N436+'Connecting shares (%)'!$H$17/100*P436)/1000000,0),0)</f>
        <v>9.8079199999999995E-3</v>
      </c>
      <c r="AI436" s="63">
        <f>IF(E436="west", IF(C436="Decentral",D436*'Connecting shares (%)'!$M$16*(L436+N436+P436)/(F436+H436+J436+L436+N436+P436),0),0)</f>
        <v>2.7094130021933394</v>
      </c>
      <c r="AK436" s="1">
        <f t="shared" si="48"/>
        <v>0</v>
      </c>
      <c r="AL436" s="1">
        <f t="shared" si="49"/>
        <v>0</v>
      </c>
      <c r="AM436" s="1">
        <f t="shared" si="50"/>
        <v>0</v>
      </c>
      <c r="AN436" s="1">
        <f t="shared" si="51"/>
        <v>0</v>
      </c>
      <c r="AO436" s="1">
        <f t="shared" si="52"/>
        <v>0</v>
      </c>
      <c r="AP436" s="1">
        <f t="shared" si="53"/>
        <v>0</v>
      </c>
      <c r="AQ436" s="1">
        <f t="shared" si="54"/>
        <v>6.1969989999999996E-2</v>
      </c>
      <c r="AR436" s="1">
        <f t="shared" si="55"/>
        <v>17.119052424142041</v>
      </c>
    </row>
    <row r="437" spans="1:44">
      <c r="A437" s="1">
        <v>436</v>
      </c>
      <c r="B437" s="1" t="s">
        <v>660</v>
      </c>
      <c r="C437" s="1" t="s">
        <v>22</v>
      </c>
      <c r="D437" s="1">
        <v>1.7763425590266899</v>
      </c>
      <c r="E437" s="1" t="s">
        <v>24</v>
      </c>
      <c r="F437" s="1">
        <v>14708057.699999999</v>
      </c>
      <c r="G437" s="1">
        <v>878</v>
      </c>
      <c r="H437" s="1">
        <v>0</v>
      </c>
      <c r="I437" s="1">
        <v>0</v>
      </c>
      <c r="J437" s="1">
        <v>0</v>
      </c>
      <c r="K437" s="1">
        <v>0</v>
      </c>
      <c r="L437" s="1">
        <v>2047205.41</v>
      </c>
      <c r="M437" s="1">
        <v>160</v>
      </c>
      <c r="N437" s="1">
        <v>814025</v>
      </c>
      <c r="O437" s="1">
        <v>8</v>
      </c>
      <c r="P437" s="1">
        <v>0</v>
      </c>
      <c r="Q437" s="1">
        <v>0</v>
      </c>
      <c r="R437" s="1">
        <v>15559.8789231957</v>
      </c>
      <c r="S437" s="1">
        <v>1776342.55902669</v>
      </c>
      <c r="T437" s="61">
        <f>IF(E437="East", IF(C437="Central",('Connecting shares (%)'!$F$3/100*F437+'Connecting shares (%)'!$G$3/100*H437+'Connecting shares (%)'!$H$3/100*J437)/1000000,0),0)</f>
        <v>14.708057699999999</v>
      </c>
      <c r="U437" s="61">
        <f>IF(E437="East", IF(C437="Central",D437*'Connecting shares (%)'!$M$16*(F437+H437+J437)/(F437+H437+J437+L437+N437+P437),0),0)</f>
        <v>29.741158195544227</v>
      </c>
      <c r="V437" s="61">
        <f>IF(E437="East", IF(C437="Decentral",('Connecting shares (%)'!$F$7/100*F437+'Connecting shares (%)'!$G$7/100*H437+'Connecting shares (%)'!$H$7/100*J437)/1000000,0),0)</f>
        <v>0</v>
      </c>
      <c r="W437" s="63">
        <f>IF(E437="East", IF(C437="Decentral",D437*'Connecting shares (%)'!$M$16*(F437+H437+J437)/(F437+H437+J437+L437+N437+P437),0),0)</f>
        <v>0</v>
      </c>
      <c r="X437" s="61">
        <f>IF(E437="East", IF(C437="Central",('Connecting shares (%)'!$F$5/100*L437+'Connecting shares (%)'!$G$5/100*N437+'Connecting shares (%)'!$H$5/100*P437)/1000000,0),0)</f>
        <v>2.8612304100000001</v>
      </c>
      <c r="Y437" s="63">
        <f>IF(E437="East", IF(C437="Central",D437*'Connecting shares (%)'!$M$16*(L437+N437+P437)/(F437+H437+J437+L437+N437+P437),0),0)</f>
        <v>5.7856929849895726</v>
      </c>
      <c r="Z437" s="1">
        <f>IF(E437="East", IF(C437="Decentral",('Connecting shares (%)'!$F$9/100*L437+'Connecting shares (%)'!$G$9/100*N437+'Connecting shares (%)'!$H$9/100*P437)/1000000,0),0)</f>
        <v>0</v>
      </c>
      <c r="AA437" s="63">
        <f>IF(E437="East", IF(C437="Decentral",D437*'Connecting shares (%)'!$M$16*(L437+N437+P437)/(F437+H437+J437+L437+N437+P437),0),0)</f>
        <v>0</v>
      </c>
      <c r="AB437" s="61">
        <f>IF(E437="West", IF(C437="Central",('Connecting shares (%)'!$F$11/100*F437+'Connecting shares (%)'!$G$11/100*H437+'Connecting shares (%)'!$H$11/100*J437)/1000000,0),0)</f>
        <v>0</v>
      </c>
      <c r="AC437" s="64">
        <f>IF(E437="west", IF(C437="Central",D437*'Connecting shares (%)'!$M$16*(F437+H437+J437)/(F437+H437+J437+L437+N437+P437),0),0)</f>
        <v>0</v>
      </c>
      <c r="AD437" s="61">
        <f>IF(E437="West", IF(C437="Decentral",('Connecting shares (%)'!$F$15/100*F437+'Connecting shares (%)'!$G$15/100*H437+'Connecting shares (%)'!$H$15/100*J437)/1000000,0),0)</f>
        <v>0</v>
      </c>
      <c r="AE437" s="63">
        <f>IF(E437="west", IF(C437="Decentral",D437*'Connecting shares (%)'!$M$16*(F437+H437+J437)/(F437+H437+J437+L437+N437+P437),0),0)</f>
        <v>0</v>
      </c>
      <c r="AF437" s="61">
        <f>IF(E437="West", IF(C437="Central",('Connecting shares (%)'!$F$13/100*L437+'Connecting shares (%)'!$G$13/100*N437+'Connecting shares (%)'!$H$13/100*P437)/1000000,0),0)</f>
        <v>0</v>
      </c>
      <c r="AG437" s="63">
        <f>IF(E437="west", IF(C437="Central",D437*'Connecting shares (%)'!$M$16*(L437+N437+P437)/(F437+H437+J437+L437+N437+P437),0),0)</f>
        <v>0</v>
      </c>
      <c r="AH437" s="1">
        <f>IF(E437="West", IF(C437="Decentral",('Connecting shares (%)'!$F$17/100*L437+'Connecting shares (%)'!$G$17/100*N437+'Connecting shares (%)'!$H$17/100*P437)/1000000,0),0)</f>
        <v>0</v>
      </c>
      <c r="AI437" s="63">
        <f>IF(E437="west", IF(C437="Decentral",D437*'Connecting shares (%)'!$M$16*(L437+N437+P437)/(F437+H437+J437+L437+N437+P437),0),0)</f>
        <v>0</v>
      </c>
      <c r="AK437" s="1">
        <f t="shared" si="48"/>
        <v>17.569288109999999</v>
      </c>
      <c r="AL437" s="1">
        <f t="shared" si="49"/>
        <v>35.526851180533797</v>
      </c>
      <c r="AM437" s="1">
        <f t="shared" si="50"/>
        <v>0</v>
      </c>
      <c r="AN437" s="1">
        <f t="shared" si="51"/>
        <v>0</v>
      </c>
      <c r="AO437" s="1">
        <f t="shared" si="52"/>
        <v>0</v>
      </c>
      <c r="AP437" s="1">
        <f t="shared" si="53"/>
        <v>0</v>
      </c>
      <c r="AQ437" s="1">
        <f t="shared" si="54"/>
        <v>0</v>
      </c>
      <c r="AR437" s="1">
        <f t="shared" si="55"/>
        <v>0</v>
      </c>
    </row>
    <row r="438" spans="1:44">
      <c r="A438" s="1">
        <v>437</v>
      </c>
      <c r="B438" s="1" t="s">
        <v>49</v>
      </c>
      <c r="C438" s="1" t="s">
        <v>21</v>
      </c>
      <c r="D438" s="1">
        <v>0.71479073195566201</v>
      </c>
      <c r="E438" s="1" t="s">
        <v>23</v>
      </c>
      <c r="F438" s="1">
        <v>4526577.2299999902</v>
      </c>
      <c r="G438" s="1">
        <v>291</v>
      </c>
      <c r="H438" s="1">
        <v>51394.98</v>
      </c>
      <c r="I438" s="1">
        <v>1</v>
      </c>
      <c r="J438" s="1">
        <v>0</v>
      </c>
      <c r="K438" s="1">
        <v>0</v>
      </c>
      <c r="L438" s="1">
        <v>172978.33999999901</v>
      </c>
      <c r="M438" s="1">
        <v>23</v>
      </c>
      <c r="N438" s="1">
        <v>60073.55</v>
      </c>
      <c r="O438" s="1">
        <v>1</v>
      </c>
      <c r="P438" s="1">
        <v>0</v>
      </c>
      <c r="Q438" s="1">
        <v>0</v>
      </c>
      <c r="R438" s="1">
        <v>14533.2697795166</v>
      </c>
      <c r="S438" s="1">
        <v>714790.73195566202</v>
      </c>
      <c r="T438" s="61">
        <f>IF(E438="East", IF(C438="Central",('Connecting shares (%)'!$F$3/100*F438+'Connecting shares (%)'!$G$3/100*H438+'Connecting shares (%)'!$H$3/100*J438)/1000000,0),0)</f>
        <v>0</v>
      </c>
      <c r="U438" s="61">
        <f>IF(E438="East", IF(C438="Central",D438*'Connecting shares (%)'!$M$16*(F438+H438+J438)/(F438+H438+J438+L438+N438+P438),0),0)</f>
        <v>0</v>
      </c>
      <c r="V438" s="61">
        <f>IF(E438="East", IF(C438="Decentral",('Connecting shares (%)'!$F$7/100*F438+'Connecting shares (%)'!$G$7/100*H438+'Connecting shares (%)'!$H$7/100*J438)/1000000,0),0)</f>
        <v>0</v>
      </c>
      <c r="W438" s="63">
        <f>IF(E438="East", IF(C438="Decentral",D438*'Connecting shares (%)'!$M$16*(F438+H438+J438)/(F438+H438+J438+L438+N438+P438),0),0)</f>
        <v>0</v>
      </c>
      <c r="X438" s="61">
        <f>IF(E438="East", IF(C438="Central",('Connecting shares (%)'!$F$5/100*L438+'Connecting shares (%)'!$G$5/100*N438+'Connecting shares (%)'!$H$5/100*P438)/1000000,0),0)</f>
        <v>0</v>
      </c>
      <c r="Y438" s="63">
        <f>IF(E438="East", IF(C438="Central",D438*'Connecting shares (%)'!$M$16*(L438+N438+P438)/(F438+H438+J438+L438+N438+P438),0),0)</f>
        <v>0</v>
      </c>
      <c r="Z438" s="1">
        <f>IF(E438="East", IF(C438="Decentral",('Connecting shares (%)'!$F$9/100*L438+'Connecting shares (%)'!$G$9/100*N438+'Connecting shares (%)'!$H$9/100*P438)/1000000,0),0)</f>
        <v>0</v>
      </c>
      <c r="AA438" s="63">
        <f>IF(E438="East", IF(C438="Decentral",D438*'Connecting shares (%)'!$M$16*(L438+N438+P438)/(F438+H438+J438+L438+N438+P438),0),0)</f>
        <v>0</v>
      </c>
      <c r="AB438" s="61">
        <f>IF(E438="West", IF(C438="Central",('Connecting shares (%)'!$F$11/100*F438+'Connecting shares (%)'!$G$11/100*H438+'Connecting shares (%)'!$H$11/100*J438)/1000000,0),0)</f>
        <v>0</v>
      </c>
      <c r="AC438" s="64">
        <f>IF(E438="west", IF(C438="Central",D438*'Connecting shares (%)'!$M$16*(F438+H438+J438)/(F438+H438+J438+L438+N438+P438),0),0)</f>
        <v>0</v>
      </c>
      <c r="AD438" s="61">
        <f>IF(E438="West", IF(C438="Decentral",('Connecting shares (%)'!$F$15/100*F438+'Connecting shares (%)'!$G$15/100*H438+'Connecting shares (%)'!$H$15/100*J438)/1000000,0),0)</f>
        <v>4.5779722099999907</v>
      </c>
      <c r="AE438" s="63">
        <f>IF(E438="west", IF(C438="Decentral",D438*'Connecting shares (%)'!$M$16*(F438+H438+J438)/(F438+H438+J438+L438+N438+P438),0),0)</f>
        <v>13.603307898036014</v>
      </c>
      <c r="AF438" s="61">
        <f>IF(E438="West", IF(C438="Central",('Connecting shares (%)'!$F$13/100*L438+'Connecting shares (%)'!$G$13/100*N438+'Connecting shares (%)'!$H$13/100*P438)/1000000,0),0)</f>
        <v>0</v>
      </c>
      <c r="AG438" s="63">
        <f>IF(E438="west", IF(C438="Central",D438*'Connecting shares (%)'!$M$16*(L438+N438+P438)/(F438+H438+J438+L438+N438+P438),0),0)</f>
        <v>0</v>
      </c>
      <c r="AH438" s="1">
        <f>IF(E438="West", IF(C438="Decentral",('Connecting shares (%)'!$F$17/100*L438+'Connecting shares (%)'!$G$17/100*N438+'Connecting shares (%)'!$H$17/100*P438)/1000000,0),0)</f>
        <v>0.23305188999999901</v>
      </c>
      <c r="AI438" s="63">
        <f>IF(E438="west", IF(C438="Decentral",D438*'Connecting shares (%)'!$M$16*(L438+N438+P438)/(F438+H438+J438+L438+N438+P438),0),0)</f>
        <v>0.69250674107722765</v>
      </c>
      <c r="AK438" s="1">
        <f t="shared" si="48"/>
        <v>0</v>
      </c>
      <c r="AL438" s="1">
        <f t="shared" si="49"/>
        <v>0</v>
      </c>
      <c r="AM438" s="1">
        <f t="shared" si="50"/>
        <v>0</v>
      </c>
      <c r="AN438" s="1">
        <f t="shared" si="51"/>
        <v>0</v>
      </c>
      <c r="AO438" s="1">
        <f t="shared" si="52"/>
        <v>0</v>
      </c>
      <c r="AP438" s="1">
        <f t="shared" si="53"/>
        <v>0</v>
      </c>
      <c r="AQ438" s="1">
        <f t="shared" si="54"/>
        <v>4.8110240999999894</v>
      </c>
      <c r="AR438" s="1">
        <f t="shared" si="55"/>
        <v>14.295814639113242</v>
      </c>
    </row>
    <row r="439" spans="1:44">
      <c r="A439" s="1">
        <v>438</v>
      </c>
      <c r="B439" s="1" t="s">
        <v>288</v>
      </c>
      <c r="C439" s="1" t="s">
        <v>21</v>
      </c>
      <c r="D439" s="1">
        <v>0.18065029108717501</v>
      </c>
      <c r="E439" s="1" t="s">
        <v>23</v>
      </c>
      <c r="F439" s="1">
        <v>183692.38</v>
      </c>
      <c r="G439" s="1">
        <v>12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9622.5052183694897</v>
      </c>
      <c r="S439" s="1">
        <v>180650.291087174</v>
      </c>
      <c r="T439" s="61">
        <f>IF(E439="East", IF(C439="Central",('Connecting shares (%)'!$F$3/100*F439+'Connecting shares (%)'!$G$3/100*H439+'Connecting shares (%)'!$H$3/100*J439)/1000000,0),0)</f>
        <v>0</v>
      </c>
      <c r="U439" s="61">
        <f>IF(E439="East", IF(C439="Central",D439*'Connecting shares (%)'!$M$16*(F439+H439+J439)/(F439+H439+J439+L439+N439+P439),0),0)</f>
        <v>0</v>
      </c>
      <c r="V439" s="61">
        <f>IF(E439="East", IF(C439="Decentral",('Connecting shares (%)'!$F$7/100*F439+'Connecting shares (%)'!$G$7/100*H439+'Connecting shares (%)'!$H$7/100*J439)/1000000,0),0)</f>
        <v>0</v>
      </c>
      <c r="W439" s="63">
        <f>IF(E439="East", IF(C439="Decentral",D439*'Connecting shares (%)'!$M$16*(F439+H439+J439)/(F439+H439+J439+L439+N439+P439),0),0)</f>
        <v>0</v>
      </c>
      <c r="X439" s="61">
        <f>IF(E439="East", IF(C439="Central",('Connecting shares (%)'!$F$5/100*L439+'Connecting shares (%)'!$G$5/100*N439+'Connecting shares (%)'!$H$5/100*P439)/1000000,0),0)</f>
        <v>0</v>
      </c>
      <c r="Y439" s="63">
        <f>IF(E439="East", IF(C439="Central",D439*'Connecting shares (%)'!$M$16*(L439+N439+P439)/(F439+H439+J439+L439+N439+P439),0),0)</f>
        <v>0</v>
      </c>
      <c r="Z439" s="1">
        <f>IF(E439="East", IF(C439="Decentral",('Connecting shares (%)'!$F$9/100*L439+'Connecting shares (%)'!$G$9/100*N439+'Connecting shares (%)'!$H$9/100*P439)/1000000,0),0)</f>
        <v>0</v>
      </c>
      <c r="AA439" s="63">
        <f>IF(E439="East", IF(C439="Decentral",D439*'Connecting shares (%)'!$M$16*(L439+N439+P439)/(F439+H439+J439+L439+N439+P439),0),0)</f>
        <v>0</v>
      </c>
      <c r="AB439" s="61">
        <f>IF(E439="West", IF(C439="Central",('Connecting shares (%)'!$F$11/100*F439+'Connecting shares (%)'!$G$11/100*H439+'Connecting shares (%)'!$H$11/100*J439)/1000000,0),0)</f>
        <v>0</v>
      </c>
      <c r="AC439" s="64">
        <f>IF(E439="west", IF(C439="Central",D439*'Connecting shares (%)'!$M$16*(F439+H439+J439)/(F439+H439+J439+L439+N439+P439),0),0)</f>
        <v>0</v>
      </c>
      <c r="AD439" s="61">
        <f>IF(E439="West", IF(C439="Decentral",('Connecting shares (%)'!$F$15/100*F439+'Connecting shares (%)'!$G$15/100*H439+'Connecting shares (%)'!$H$15/100*J439)/1000000,0),0)</f>
        <v>0.18369238000000002</v>
      </c>
      <c r="AE439" s="63">
        <f>IF(E439="west", IF(C439="Decentral",D439*'Connecting shares (%)'!$M$16*(F439+H439+J439)/(F439+H439+J439+L439+N439+P439),0),0)</f>
        <v>3.6130058217435002</v>
      </c>
      <c r="AF439" s="61">
        <f>IF(E439="West", IF(C439="Central",('Connecting shares (%)'!$F$13/100*L439+'Connecting shares (%)'!$G$13/100*N439+'Connecting shares (%)'!$H$13/100*P439)/1000000,0),0)</f>
        <v>0</v>
      </c>
      <c r="AG439" s="63">
        <f>IF(E439="west", IF(C439="Central",D439*'Connecting shares (%)'!$M$16*(L439+N439+P439)/(F439+H439+J439+L439+N439+P439),0),0)</f>
        <v>0</v>
      </c>
      <c r="AH439" s="1">
        <f>IF(E439="West", IF(C439="Decentral",('Connecting shares (%)'!$F$17/100*L439+'Connecting shares (%)'!$G$17/100*N439+'Connecting shares (%)'!$H$17/100*P439)/1000000,0),0)</f>
        <v>0</v>
      </c>
      <c r="AI439" s="63">
        <f>IF(E439="west", IF(C439="Decentral",D439*'Connecting shares (%)'!$M$16*(L439+N439+P439)/(F439+H439+J439+L439+N439+P439),0),0)</f>
        <v>0</v>
      </c>
      <c r="AK439" s="1">
        <f t="shared" si="48"/>
        <v>0</v>
      </c>
      <c r="AL439" s="1">
        <f t="shared" si="49"/>
        <v>0</v>
      </c>
      <c r="AM439" s="1">
        <f t="shared" si="50"/>
        <v>0</v>
      </c>
      <c r="AN439" s="1">
        <f t="shared" si="51"/>
        <v>0</v>
      </c>
      <c r="AO439" s="1">
        <f t="shared" si="52"/>
        <v>0</v>
      </c>
      <c r="AP439" s="1">
        <f t="shared" si="53"/>
        <v>0</v>
      </c>
      <c r="AQ439" s="1">
        <f t="shared" si="54"/>
        <v>0.18369238000000002</v>
      </c>
      <c r="AR439" s="1">
        <f t="shared" si="55"/>
        <v>3.6130058217435002</v>
      </c>
    </row>
    <row r="440" spans="1:44">
      <c r="A440" s="1">
        <v>439</v>
      </c>
      <c r="B440" s="1" t="s">
        <v>631</v>
      </c>
      <c r="C440" s="1" t="s">
        <v>22</v>
      </c>
      <c r="D440" s="1">
        <v>0.95721330527259296</v>
      </c>
      <c r="E440" s="1" t="s">
        <v>23</v>
      </c>
      <c r="F440" s="1">
        <v>281720.23</v>
      </c>
      <c r="G440" s="1">
        <v>20</v>
      </c>
      <c r="H440" s="1">
        <v>86128.07</v>
      </c>
      <c r="I440" s="1">
        <v>1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18038.930313848599</v>
      </c>
      <c r="S440" s="1">
        <v>957213.30527259305</v>
      </c>
      <c r="T440" s="61">
        <f>IF(E440="East", IF(C440="Central",('Connecting shares (%)'!$F$3/100*F440+'Connecting shares (%)'!$G$3/100*H440+'Connecting shares (%)'!$H$3/100*J440)/1000000,0),0)</f>
        <v>0</v>
      </c>
      <c r="U440" s="61">
        <f>IF(E440="East", IF(C440="Central",D440*'Connecting shares (%)'!$M$16*(F440+H440+J440)/(F440+H440+J440+L440+N440+P440),0),0)</f>
        <v>0</v>
      </c>
      <c r="V440" s="61">
        <f>IF(E440="East", IF(C440="Decentral",('Connecting shares (%)'!$F$7/100*F440+'Connecting shares (%)'!$G$7/100*H440+'Connecting shares (%)'!$H$7/100*J440)/1000000,0),0)</f>
        <v>0</v>
      </c>
      <c r="W440" s="63">
        <f>IF(E440="East", IF(C440="Decentral",D440*'Connecting shares (%)'!$M$16*(F440+H440+J440)/(F440+H440+J440+L440+N440+P440),0),0)</f>
        <v>0</v>
      </c>
      <c r="X440" s="61">
        <f>IF(E440="East", IF(C440="Central",('Connecting shares (%)'!$F$5/100*L440+'Connecting shares (%)'!$G$5/100*N440+'Connecting shares (%)'!$H$5/100*P440)/1000000,0),0)</f>
        <v>0</v>
      </c>
      <c r="Y440" s="63">
        <f>IF(E440="East", IF(C440="Central",D440*'Connecting shares (%)'!$M$16*(L440+N440+P440)/(F440+H440+J440+L440+N440+P440),0),0)</f>
        <v>0</v>
      </c>
      <c r="Z440" s="1">
        <f>IF(E440="East", IF(C440="Decentral",('Connecting shares (%)'!$F$9/100*L440+'Connecting shares (%)'!$G$9/100*N440+'Connecting shares (%)'!$H$9/100*P440)/1000000,0),0)</f>
        <v>0</v>
      </c>
      <c r="AA440" s="63">
        <f>IF(E440="East", IF(C440="Decentral",D440*'Connecting shares (%)'!$M$16*(L440+N440+P440)/(F440+H440+J440+L440+N440+P440),0),0)</f>
        <v>0</v>
      </c>
      <c r="AB440" s="61">
        <f>IF(E440="West", IF(C440="Central",('Connecting shares (%)'!$F$11/100*F440+'Connecting shares (%)'!$G$11/100*H440+'Connecting shares (%)'!$H$11/100*J440)/1000000,0),0)</f>
        <v>0.36784829999999996</v>
      </c>
      <c r="AC440" s="64">
        <f>IF(E440="west", IF(C440="Central",D440*'Connecting shares (%)'!$M$16*(F440+H440+J440)/(F440+H440+J440+L440+N440+P440),0),0)</f>
        <v>19.144266105451859</v>
      </c>
      <c r="AD440" s="61">
        <f>IF(E440="West", IF(C440="Decentral",('Connecting shares (%)'!$F$15/100*F440+'Connecting shares (%)'!$G$15/100*H440+'Connecting shares (%)'!$H$15/100*J440)/1000000,0),0)</f>
        <v>0</v>
      </c>
      <c r="AE440" s="63">
        <f>IF(E440="west", IF(C440="Decentral",D440*'Connecting shares (%)'!$M$16*(F440+H440+J440)/(F440+H440+J440+L440+N440+P440),0),0)</f>
        <v>0</v>
      </c>
      <c r="AF440" s="61">
        <f>IF(E440="West", IF(C440="Central",('Connecting shares (%)'!$F$13/100*L440+'Connecting shares (%)'!$G$13/100*N440+'Connecting shares (%)'!$H$13/100*P440)/1000000,0),0)</f>
        <v>0</v>
      </c>
      <c r="AG440" s="63">
        <f>IF(E440="west", IF(C440="Central",D440*'Connecting shares (%)'!$M$16*(L440+N440+P440)/(F440+H440+J440+L440+N440+P440),0),0)</f>
        <v>0</v>
      </c>
      <c r="AH440" s="1">
        <f>IF(E440="West", IF(C440="Decentral",('Connecting shares (%)'!$F$17/100*L440+'Connecting shares (%)'!$G$17/100*N440+'Connecting shares (%)'!$H$17/100*P440)/1000000,0),0)</f>
        <v>0</v>
      </c>
      <c r="AI440" s="63">
        <f>IF(E440="west", IF(C440="Decentral",D440*'Connecting shares (%)'!$M$16*(L440+N440+P440)/(F440+H440+J440+L440+N440+P440),0),0)</f>
        <v>0</v>
      </c>
      <c r="AK440" s="1">
        <f t="shared" si="48"/>
        <v>0</v>
      </c>
      <c r="AL440" s="1">
        <f t="shared" si="49"/>
        <v>0</v>
      </c>
      <c r="AM440" s="1">
        <f t="shared" si="50"/>
        <v>0</v>
      </c>
      <c r="AN440" s="1">
        <f t="shared" si="51"/>
        <v>0</v>
      </c>
      <c r="AO440" s="1">
        <f t="shared" si="52"/>
        <v>0.36784829999999996</v>
      </c>
      <c r="AP440" s="1">
        <f t="shared" si="53"/>
        <v>19.144266105451859</v>
      </c>
      <c r="AQ440" s="1">
        <f t="shared" si="54"/>
        <v>0</v>
      </c>
      <c r="AR440" s="1">
        <f t="shared" si="55"/>
        <v>0</v>
      </c>
    </row>
    <row r="441" spans="1:44">
      <c r="A441" s="1">
        <v>440</v>
      </c>
      <c r="B441" s="1" t="s">
        <v>695</v>
      </c>
      <c r="C441" s="1" t="s">
        <v>22</v>
      </c>
      <c r="D441" s="1">
        <v>0.55904792618195898</v>
      </c>
      <c r="E441" s="1" t="s">
        <v>23</v>
      </c>
      <c r="F441" s="1">
        <v>618936.15</v>
      </c>
      <c r="G441" s="1">
        <v>29</v>
      </c>
      <c r="H441" s="1">
        <v>76615.699999999895</v>
      </c>
      <c r="I441" s="1">
        <v>1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15569.3551379211</v>
      </c>
      <c r="S441" s="1">
        <v>559047.92618195899</v>
      </c>
      <c r="T441" s="61">
        <f>IF(E441="East", IF(C441="Central",('Connecting shares (%)'!$F$3/100*F441+'Connecting shares (%)'!$G$3/100*H441+'Connecting shares (%)'!$H$3/100*J441)/1000000,0),0)</f>
        <v>0</v>
      </c>
      <c r="U441" s="61">
        <f>IF(E441="East", IF(C441="Central",D441*'Connecting shares (%)'!$M$16*(F441+H441+J441)/(F441+H441+J441+L441+N441+P441),0),0)</f>
        <v>0</v>
      </c>
      <c r="V441" s="61">
        <f>IF(E441="East", IF(C441="Decentral",('Connecting shares (%)'!$F$7/100*F441+'Connecting shares (%)'!$G$7/100*H441+'Connecting shares (%)'!$H$7/100*J441)/1000000,0),0)</f>
        <v>0</v>
      </c>
      <c r="W441" s="63">
        <f>IF(E441="East", IF(C441="Decentral",D441*'Connecting shares (%)'!$M$16*(F441+H441+J441)/(F441+H441+J441+L441+N441+P441),0),0)</f>
        <v>0</v>
      </c>
      <c r="X441" s="61">
        <f>IF(E441="East", IF(C441="Central",('Connecting shares (%)'!$F$5/100*L441+'Connecting shares (%)'!$G$5/100*N441+'Connecting shares (%)'!$H$5/100*P441)/1000000,0),0)</f>
        <v>0</v>
      </c>
      <c r="Y441" s="63">
        <f>IF(E441="East", IF(C441="Central",D441*'Connecting shares (%)'!$M$16*(L441+N441+P441)/(F441+H441+J441+L441+N441+P441),0),0)</f>
        <v>0</v>
      </c>
      <c r="Z441" s="1">
        <f>IF(E441="East", IF(C441="Decentral",('Connecting shares (%)'!$F$9/100*L441+'Connecting shares (%)'!$G$9/100*N441+'Connecting shares (%)'!$H$9/100*P441)/1000000,0),0)</f>
        <v>0</v>
      </c>
      <c r="AA441" s="63">
        <f>IF(E441="East", IF(C441="Decentral",D441*'Connecting shares (%)'!$M$16*(L441+N441+P441)/(F441+H441+J441+L441+N441+P441),0),0)</f>
        <v>0</v>
      </c>
      <c r="AB441" s="61">
        <f>IF(E441="West", IF(C441="Central",('Connecting shares (%)'!$F$11/100*F441+'Connecting shares (%)'!$G$11/100*H441+'Connecting shares (%)'!$H$11/100*J441)/1000000,0),0)</f>
        <v>0.69555184999999986</v>
      </c>
      <c r="AC441" s="64">
        <f>IF(E441="west", IF(C441="Central",D441*'Connecting shares (%)'!$M$16*(F441+H441+J441)/(F441+H441+J441+L441+N441+P441),0),0)</f>
        <v>11.18095852363918</v>
      </c>
      <c r="AD441" s="61">
        <f>IF(E441="West", IF(C441="Decentral",('Connecting shares (%)'!$F$15/100*F441+'Connecting shares (%)'!$G$15/100*H441+'Connecting shares (%)'!$H$15/100*J441)/1000000,0),0)</f>
        <v>0</v>
      </c>
      <c r="AE441" s="63">
        <f>IF(E441="west", IF(C441="Decentral",D441*'Connecting shares (%)'!$M$16*(F441+H441+J441)/(F441+H441+J441+L441+N441+P441),0),0)</f>
        <v>0</v>
      </c>
      <c r="AF441" s="61">
        <f>IF(E441="West", IF(C441="Central",('Connecting shares (%)'!$F$13/100*L441+'Connecting shares (%)'!$G$13/100*N441+'Connecting shares (%)'!$H$13/100*P441)/1000000,0),0)</f>
        <v>0</v>
      </c>
      <c r="AG441" s="63">
        <f>IF(E441="west", IF(C441="Central",D441*'Connecting shares (%)'!$M$16*(L441+N441+P441)/(F441+H441+J441+L441+N441+P441),0),0)</f>
        <v>0</v>
      </c>
      <c r="AH441" s="1">
        <f>IF(E441="West", IF(C441="Decentral",('Connecting shares (%)'!$F$17/100*L441+'Connecting shares (%)'!$G$17/100*N441+'Connecting shares (%)'!$H$17/100*P441)/1000000,0),0)</f>
        <v>0</v>
      </c>
      <c r="AI441" s="63">
        <f>IF(E441="west", IF(C441="Decentral",D441*'Connecting shares (%)'!$M$16*(L441+N441+P441)/(F441+H441+J441+L441+N441+P441),0),0)</f>
        <v>0</v>
      </c>
      <c r="AK441" s="1">
        <f t="shared" si="48"/>
        <v>0</v>
      </c>
      <c r="AL441" s="1">
        <f t="shared" si="49"/>
        <v>0</v>
      </c>
      <c r="AM441" s="1">
        <f t="shared" si="50"/>
        <v>0</v>
      </c>
      <c r="AN441" s="1">
        <f t="shared" si="51"/>
        <v>0</v>
      </c>
      <c r="AO441" s="1">
        <f t="shared" si="52"/>
        <v>0.69555184999999986</v>
      </c>
      <c r="AP441" s="1">
        <f t="shared" si="53"/>
        <v>11.18095852363918</v>
      </c>
      <c r="AQ441" s="1">
        <f t="shared" si="54"/>
        <v>0</v>
      </c>
      <c r="AR441" s="1">
        <f t="shared" si="55"/>
        <v>0</v>
      </c>
    </row>
    <row r="442" spans="1:44">
      <c r="A442" s="1">
        <v>441</v>
      </c>
      <c r="B442" s="1" t="s">
        <v>500</v>
      </c>
      <c r="C442" s="1" t="s">
        <v>21</v>
      </c>
      <c r="D442" s="1">
        <v>1.3891798637377499</v>
      </c>
      <c r="E442" s="1" t="s">
        <v>23</v>
      </c>
      <c r="F442" s="1">
        <v>4219990.4399999902</v>
      </c>
      <c r="G442" s="1">
        <v>250</v>
      </c>
      <c r="H442" s="1">
        <v>0</v>
      </c>
      <c r="I442" s="1">
        <v>0</v>
      </c>
      <c r="J442" s="1">
        <v>0</v>
      </c>
      <c r="K442" s="1">
        <v>0</v>
      </c>
      <c r="L442" s="1">
        <v>162545.179999999</v>
      </c>
      <c r="M442" s="1">
        <v>8</v>
      </c>
      <c r="N442" s="1">
        <v>74818.75</v>
      </c>
      <c r="O442" s="1">
        <v>1</v>
      </c>
      <c r="P442" s="1">
        <v>0</v>
      </c>
      <c r="Q442" s="1">
        <v>0</v>
      </c>
      <c r="R442" s="1">
        <v>25519.6454883355</v>
      </c>
      <c r="S442" s="1">
        <v>1389179.8637377501</v>
      </c>
      <c r="T442" s="61">
        <f>IF(E442="East", IF(C442="Central",('Connecting shares (%)'!$F$3/100*F442+'Connecting shares (%)'!$G$3/100*H442+'Connecting shares (%)'!$H$3/100*J442)/1000000,0),0)</f>
        <v>0</v>
      </c>
      <c r="U442" s="61">
        <f>IF(E442="East", IF(C442="Central",D442*'Connecting shares (%)'!$M$16*(F442+H442+J442)/(F442+H442+J442+L442+N442+P442),0),0)</f>
        <v>0</v>
      </c>
      <c r="V442" s="61">
        <f>IF(E442="East", IF(C442="Decentral",('Connecting shares (%)'!$F$7/100*F442+'Connecting shares (%)'!$G$7/100*H442+'Connecting shares (%)'!$H$7/100*J442)/1000000,0),0)</f>
        <v>0</v>
      </c>
      <c r="W442" s="63">
        <f>IF(E442="East", IF(C442="Decentral",D442*'Connecting shares (%)'!$M$16*(F442+H442+J442)/(F442+H442+J442+L442+N442+P442),0),0)</f>
        <v>0</v>
      </c>
      <c r="X442" s="61">
        <f>IF(E442="East", IF(C442="Central",('Connecting shares (%)'!$F$5/100*L442+'Connecting shares (%)'!$G$5/100*N442+'Connecting shares (%)'!$H$5/100*P442)/1000000,0),0)</f>
        <v>0</v>
      </c>
      <c r="Y442" s="63">
        <f>IF(E442="East", IF(C442="Central",D442*'Connecting shares (%)'!$M$16*(L442+N442+P442)/(F442+H442+J442+L442+N442+P442),0),0)</f>
        <v>0</v>
      </c>
      <c r="Z442" s="1">
        <f>IF(E442="East", IF(C442="Decentral",('Connecting shares (%)'!$F$9/100*L442+'Connecting shares (%)'!$G$9/100*N442+'Connecting shares (%)'!$H$9/100*P442)/1000000,0),0)</f>
        <v>0</v>
      </c>
      <c r="AA442" s="63">
        <f>IF(E442="East", IF(C442="Decentral",D442*'Connecting shares (%)'!$M$16*(L442+N442+P442)/(F442+H442+J442+L442+N442+P442),0),0)</f>
        <v>0</v>
      </c>
      <c r="AB442" s="61">
        <f>IF(E442="West", IF(C442="Central",('Connecting shares (%)'!$F$11/100*F442+'Connecting shares (%)'!$G$11/100*H442+'Connecting shares (%)'!$H$11/100*J442)/1000000,0),0)</f>
        <v>0</v>
      </c>
      <c r="AC442" s="64">
        <f>IF(E442="west", IF(C442="Central",D442*'Connecting shares (%)'!$M$16*(F442+H442+J442)/(F442+H442+J442+L442+N442+P442),0),0)</f>
        <v>0</v>
      </c>
      <c r="AD442" s="61">
        <f>IF(E442="West", IF(C442="Decentral",('Connecting shares (%)'!$F$15/100*F442+'Connecting shares (%)'!$G$15/100*H442+'Connecting shares (%)'!$H$15/100*J442)/1000000,0),0)</f>
        <v>4.2199904399999904</v>
      </c>
      <c r="AE442" s="63">
        <f>IF(E442="west", IF(C442="Decentral",D442*'Connecting shares (%)'!$M$16*(F442+H442+J442)/(F442+H442+J442+L442+N442+P442),0),0)</f>
        <v>26.304059573409276</v>
      </c>
      <c r="AF442" s="61">
        <f>IF(E442="West", IF(C442="Central",('Connecting shares (%)'!$F$13/100*L442+'Connecting shares (%)'!$G$13/100*N442+'Connecting shares (%)'!$H$13/100*P442)/1000000,0),0)</f>
        <v>0</v>
      </c>
      <c r="AG442" s="63">
        <f>IF(E442="west", IF(C442="Central",D442*'Connecting shares (%)'!$M$16*(L442+N442+P442)/(F442+H442+J442+L442+N442+P442),0),0)</f>
        <v>0</v>
      </c>
      <c r="AH442" s="1">
        <f>IF(E442="West", IF(C442="Decentral",('Connecting shares (%)'!$F$17/100*L442+'Connecting shares (%)'!$G$17/100*N442+'Connecting shares (%)'!$H$17/100*P442)/1000000,0),0)</f>
        <v>0.237363929999999</v>
      </c>
      <c r="AI442" s="63">
        <f>IF(E442="west", IF(C442="Decentral",D442*'Connecting shares (%)'!$M$16*(L442+N442+P442)/(F442+H442+J442+L442+N442+P442),0),0)</f>
        <v>1.4795377013457258</v>
      </c>
      <c r="AK442" s="1">
        <f t="shared" si="48"/>
        <v>0</v>
      </c>
      <c r="AL442" s="1">
        <f t="shared" si="49"/>
        <v>0</v>
      </c>
      <c r="AM442" s="1">
        <f t="shared" si="50"/>
        <v>0</v>
      </c>
      <c r="AN442" s="1">
        <f t="shared" si="51"/>
        <v>0</v>
      </c>
      <c r="AO442" s="1">
        <f t="shared" si="52"/>
        <v>0</v>
      </c>
      <c r="AP442" s="1">
        <f t="shared" si="53"/>
        <v>0</v>
      </c>
      <c r="AQ442" s="1">
        <f t="shared" si="54"/>
        <v>4.4573543699999894</v>
      </c>
      <c r="AR442" s="1">
        <f t="shared" si="55"/>
        <v>27.783597274755003</v>
      </c>
    </row>
    <row r="443" spans="1:44">
      <c r="A443" s="1">
        <v>442</v>
      </c>
      <c r="B443" s="1" t="s">
        <v>744</v>
      </c>
      <c r="C443" s="1" t="s">
        <v>21</v>
      </c>
      <c r="D443" s="1">
        <v>0.552276445712655</v>
      </c>
      <c r="E443" s="1" t="s">
        <v>23</v>
      </c>
      <c r="F443" s="1">
        <v>326753.78999999998</v>
      </c>
      <c r="G443" s="1">
        <v>20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16170.8217260483</v>
      </c>
      <c r="S443" s="1">
        <v>552276.44571265497</v>
      </c>
      <c r="T443" s="61">
        <f>IF(E443="East", IF(C443="Central",('Connecting shares (%)'!$F$3/100*F443+'Connecting shares (%)'!$G$3/100*H443+'Connecting shares (%)'!$H$3/100*J443)/1000000,0),0)</f>
        <v>0</v>
      </c>
      <c r="U443" s="61">
        <f>IF(E443="East", IF(C443="Central",D443*'Connecting shares (%)'!$M$16*(F443+H443+J443)/(F443+H443+J443+L443+N443+P443),0),0)</f>
        <v>0</v>
      </c>
      <c r="V443" s="61">
        <f>IF(E443="East", IF(C443="Decentral",('Connecting shares (%)'!$F$7/100*F443+'Connecting shares (%)'!$G$7/100*H443+'Connecting shares (%)'!$H$7/100*J443)/1000000,0),0)</f>
        <v>0</v>
      </c>
      <c r="W443" s="63">
        <f>IF(E443="East", IF(C443="Decentral",D443*'Connecting shares (%)'!$M$16*(F443+H443+J443)/(F443+H443+J443+L443+N443+P443),0),0)</f>
        <v>0</v>
      </c>
      <c r="X443" s="61">
        <f>IF(E443="East", IF(C443="Central",('Connecting shares (%)'!$F$5/100*L443+'Connecting shares (%)'!$G$5/100*N443+'Connecting shares (%)'!$H$5/100*P443)/1000000,0),0)</f>
        <v>0</v>
      </c>
      <c r="Y443" s="63">
        <f>IF(E443="East", IF(C443="Central",D443*'Connecting shares (%)'!$M$16*(L443+N443+P443)/(F443+H443+J443+L443+N443+P443),0),0)</f>
        <v>0</v>
      </c>
      <c r="Z443" s="1">
        <f>IF(E443="East", IF(C443="Decentral",('Connecting shares (%)'!$F$9/100*L443+'Connecting shares (%)'!$G$9/100*N443+'Connecting shares (%)'!$H$9/100*P443)/1000000,0),0)</f>
        <v>0</v>
      </c>
      <c r="AA443" s="63">
        <f>IF(E443="East", IF(C443="Decentral",D443*'Connecting shares (%)'!$M$16*(L443+N443+P443)/(F443+H443+J443+L443+N443+P443),0),0)</f>
        <v>0</v>
      </c>
      <c r="AB443" s="61">
        <f>IF(E443="West", IF(C443="Central",('Connecting shares (%)'!$F$11/100*F443+'Connecting shares (%)'!$G$11/100*H443+'Connecting shares (%)'!$H$11/100*J443)/1000000,0),0)</f>
        <v>0</v>
      </c>
      <c r="AC443" s="64">
        <f>IF(E443="west", IF(C443="Central",D443*'Connecting shares (%)'!$M$16*(F443+H443+J443)/(F443+H443+J443+L443+N443+P443),0),0)</f>
        <v>0</v>
      </c>
      <c r="AD443" s="61">
        <f>IF(E443="West", IF(C443="Decentral",('Connecting shares (%)'!$F$15/100*F443+'Connecting shares (%)'!$G$15/100*H443+'Connecting shares (%)'!$H$15/100*J443)/1000000,0),0)</f>
        <v>0.32675378999999999</v>
      </c>
      <c r="AE443" s="63">
        <f>IF(E443="west", IF(C443="Decentral",D443*'Connecting shares (%)'!$M$16*(F443+H443+J443)/(F443+H443+J443+L443+N443+P443),0),0)</f>
        <v>11.045528914253101</v>
      </c>
      <c r="AF443" s="61">
        <f>IF(E443="West", IF(C443="Central",('Connecting shares (%)'!$F$13/100*L443+'Connecting shares (%)'!$G$13/100*N443+'Connecting shares (%)'!$H$13/100*P443)/1000000,0),0)</f>
        <v>0</v>
      </c>
      <c r="AG443" s="63">
        <f>IF(E443="west", IF(C443="Central",D443*'Connecting shares (%)'!$M$16*(L443+N443+P443)/(F443+H443+J443+L443+N443+P443),0),0)</f>
        <v>0</v>
      </c>
      <c r="AH443" s="1">
        <f>IF(E443="West", IF(C443="Decentral",('Connecting shares (%)'!$F$17/100*L443+'Connecting shares (%)'!$G$17/100*N443+'Connecting shares (%)'!$H$17/100*P443)/1000000,0),0)</f>
        <v>0</v>
      </c>
      <c r="AI443" s="63">
        <f>IF(E443="west", IF(C443="Decentral",D443*'Connecting shares (%)'!$M$16*(L443+N443+P443)/(F443+H443+J443+L443+N443+P443),0),0)</f>
        <v>0</v>
      </c>
      <c r="AK443" s="1">
        <f t="shared" si="48"/>
        <v>0</v>
      </c>
      <c r="AL443" s="1">
        <f t="shared" si="49"/>
        <v>0</v>
      </c>
      <c r="AM443" s="1">
        <f t="shared" si="50"/>
        <v>0</v>
      </c>
      <c r="AN443" s="1">
        <f t="shared" si="51"/>
        <v>0</v>
      </c>
      <c r="AO443" s="1">
        <f t="shared" si="52"/>
        <v>0</v>
      </c>
      <c r="AP443" s="1">
        <f t="shared" si="53"/>
        <v>0</v>
      </c>
      <c r="AQ443" s="1">
        <f t="shared" si="54"/>
        <v>0.32675378999999999</v>
      </c>
      <c r="AR443" s="1">
        <f t="shared" si="55"/>
        <v>11.045528914253101</v>
      </c>
    </row>
    <row r="444" spans="1:44">
      <c r="A444" s="1">
        <v>443</v>
      </c>
      <c r="B444" s="1" t="s">
        <v>214</v>
      </c>
      <c r="C444" s="1" t="s">
        <v>21</v>
      </c>
      <c r="D444" s="1">
        <v>1.6801474775067999</v>
      </c>
      <c r="E444" s="1" t="s">
        <v>24</v>
      </c>
      <c r="F444" s="1">
        <v>15343020.289999999</v>
      </c>
      <c r="G444" s="1">
        <v>741</v>
      </c>
      <c r="H444" s="1">
        <v>562078</v>
      </c>
      <c r="I444" s="1">
        <v>9</v>
      </c>
      <c r="J444" s="1">
        <v>0</v>
      </c>
      <c r="K444" s="1">
        <v>0</v>
      </c>
      <c r="L444" s="1">
        <v>1550331.28</v>
      </c>
      <c r="M444" s="1">
        <v>103</v>
      </c>
      <c r="N444" s="1">
        <v>65426.519999999902</v>
      </c>
      <c r="O444" s="1">
        <v>1</v>
      </c>
      <c r="P444" s="1">
        <v>0</v>
      </c>
      <c r="Q444" s="1">
        <v>0</v>
      </c>
      <c r="R444" s="1">
        <v>14197.0064507117</v>
      </c>
      <c r="S444" s="1">
        <v>1680147.4775068001</v>
      </c>
      <c r="T444" s="61">
        <f>IF(E444="East", IF(C444="Central",('Connecting shares (%)'!$F$3/100*F444+'Connecting shares (%)'!$G$3/100*H444+'Connecting shares (%)'!$H$3/100*J444)/1000000,0),0)</f>
        <v>0</v>
      </c>
      <c r="U444" s="61">
        <f>IF(E444="East", IF(C444="Central",D444*'Connecting shares (%)'!$M$16*(F444+H444+J444)/(F444+H444+J444+L444+N444+P444),0),0)</f>
        <v>0</v>
      </c>
      <c r="V444" s="61">
        <f>IF(E444="East", IF(C444="Decentral",('Connecting shares (%)'!$F$7/100*F444+'Connecting shares (%)'!$G$7/100*H444+'Connecting shares (%)'!$H$7/100*J444)/1000000,0),0)</f>
        <v>15.90509829</v>
      </c>
      <c r="W444" s="63">
        <f>IF(E444="East", IF(C444="Decentral",D444*'Connecting shares (%)'!$M$16*(F444+H444+J444)/(F444+H444+J444+L444+N444+P444),0),0)</f>
        <v>30.504115363053831</v>
      </c>
      <c r="X444" s="61">
        <f>IF(E444="East", IF(C444="Central",('Connecting shares (%)'!$F$5/100*L444+'Connecting shares (%)'!$G$5/100*N444+'Connecting shares (%)'!$H$5/100*P444)/1000000,0),0)</f>
        <v>0</v>
      </c>
      <c r="Y444" s="63">
        <f>IF(E444="East", IF(C444="Central",D444*'Connecting shares (%)'!$M$16*(L444+N444+P444)/(F444+H444+J444+L444+N444+P444),0),0)</f>
        <v>0</v>
      </c>
      <c r="Z444" s="1">
        <f>IF(E444="East", IF(C444="Decentral",('Connecting shares (%)'!$F$9/100*L444+'Connecting shares (%)'!$G$9/100*N444+'Connecting shares (%)'!$H$9/100*P444)/1000000,0),0)</f>
        <v>1.6157577999999999</v>
      </c>
      <c r="AA444" s="63">
        <f>IF(E444="East", IF(C444="Decentral",D444*'Connecting shares (%)'!$M$16*(L444+N444+P444)/(F444+H444+J444+L444+N444+P444),0),0)</f>
        <v>3.0988341870821636</v>
      </c>
      <c r="AB444" s="61">
        <f>IF(E444="West", IF(C444="Central",('Connecting shares (%)'!$F$11/100*F444+'Connecting shares (%)'!$G$11/100*H444+'Connecting shares (%)'!$H$11/100*J444)/1000000,0),0)</f>
        <v>0</v>
      </c>
      <c r="AC444" s="64">
        <f>IF(E444="west", IF(C444="Central",D444*'Connecting shares (%)'!$M$16*(F444+H444+J444)/(F444+H444+J444+L444+N444+P444),0),0)</f>
        <v>0</v>
      </c>
      <c r="AD444" s="61">
        <f>IF(E444="West", IF(C444="Decentral",('Connecting shares (%)'!$F$15/100*F444+'Connecting shares (%)'!$G$15/100*H444+'Connecting shares (%)'!$H$15/100*J444)/1000000,0),0)</f>
        <v>0</v>
      </c>
      <c r="AE444" s="63">
        <f>IF(E444="west", IF(C444="Decentral",D444*'Connecting shares (%)'!$M$16*(F444+H444+J444)/(F444+H444+J444+L444+N444+P444),0),0)</f>
        <v>0</v>
      </c>
      <c r="AF444" s="61">
        <f>IF(E444="West", IF(C444="Central",('Connecting shares (%)'!$F$13/100*L444+'Connecting shares (%)'!$G$13/100*N444+'Connecting shares (%)'!$H$13/100*P444)/1000000,0),0)</f>
        <v>0</v>
      </c>
      <c r="AG444" s="63">
        <f>IF(E444="west", IF(C444="Central",D444*'Connecting shares (%)'!$M$16*(L444+N444+P444)/(F444+H444+J444+L444+N444+P444),0),0)</f>
        <v>0</v>
      </c>
      <c r="AH444" s="1">
        <f>IF(E444="West", IF(C444="Decentral",('Connecting shares (%)'!$F$17/100*L444+'Connecting shares (%)'!$G$17/100*N444+'Connecting shares (%)'!$H$17/100*P444)/1000000,0),0)</f>
        <v>0</v>
      </c>
      <c r="AI444" s="63">
        <f>IF(E444="west", IF(C444="Decentral",D444*'Connecting shares (%)'!$M$16*(L444+N444+P444)/(F444+H444+J444+L444+N444+P444),0),0)</f>
        <v>0</v>
      </c>
      <c r="AK444" s="1">
        <f t="shared" si="48"/>
        <v>0</v>
      </c>
      <c r="AL444" s="1">
        <f t="shared" si="49"/>
        <v>0</v>
      </c>
      <c r="AM444" s="1">
        <f t="shared" si="50"/>
        <v>17.520856089999999</v>
      </c>
      <c r="AN444" s="1">
        <f t="shared" si="51"/>
        <v>33.602949550135996</v>
      </c>
      <c r="AO444" s="1">
        <f t="shared" si="52"/>
        <v>0</v>
      </c>
      <c r="AP444" s="1">
        <f t="shared" si="53"/>
        <v>0</v>
      </c>
      <c r="AQ444" s="1">
        <f t="shared" si="54"/>
        <v>0</v>
      </c>
      <c r="AR444" s="1">
        <f t="shared" si="55"/>
        <v>0</v>
      </c>
    </row>
    <row r="445" spans="1:44">
      <c r="A445" s="1">
        <v>444</v>
      </c>
      <c r="B445" s="1" t="s">
        <v>261</v>
      </c>
      <c r="C445" s="1" t="s">
        <v>21</v>
      </c>
      <c r="D445" s="1">
        <v>0.43358518808330199</v>
      </c>
      <c r="E445" s="1" t="s">
        <v>23</v>
      </c>
      <c r="F445" s="1">
        <v>327207.81</v>
      </c>
      <c r="G445" s="1">
        <v>23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13979.6696831053</v>
      </c>
      <c r="S445" s="1">
        <v>433585.188083302</v>
      </c>
      <c r="T445" s="61">
        <f>IF(E445="East", IF(C445="Central",('Connecting shares (%)'!$F$3/100*F445+'Connecting shares (%)'!$G$3/100*H445+'Connecting shares (%)'!$H$3/100*J445)/1000000,0),0)</f>
        <v>0</v>
      </c>
      <c r="U445" s="61">
        <f>IF(E445="East", IF(C445="Central",D445*'Connecting shares (%)'!$M$16*(F445+H445+J445)/(F445+H445+J445+L445+N445+P445),0),0)</f>
        <v>0</v>
      </c>
      <c r="V445" s="61">
        <f>IF(E445="East", IF(C445="Decentral",('Connecting shares (%)'!$F$7/100*F445+'Connecting shares (%)'!$G$7/100*H445+'Connecting shares (%)'!$H$7/100*J445)/1000000,0),0)</f>
        <v>0</v>
      </c>
      <c r="W445" s="63">
        <f>IF(E445="East", IF(C445="Decentral",D445*'Connecting shares (%)'!$M$16*(F445+H445+J445)/(F445+H445+J445+L445+N445+P445),0),0)</f>
        <v>0</v>
      </c>
      <c r="X445" s="61">
        <f>IF(E445="East", IF(C445="Central",('Connecting shares (%)'!$F$5/100*L445+'Connecting shares (%)'!$G$5/100*N445+'Connecting shares (%)'!$H$5/100*P445)/1000000,0),0)</f>
        <v>0</v>
      </c>
      <c r="Y445" s="63">
        <f>IF(E445="East", IF(C445="Central",D445*'Connecting shares (%)'!$M$16*(L445+N445+P445)/(F445+H445+J445+L445+N445+P445),0),0)</f>
        <v>0</v>
      </c>
      <c r="Z445" s="1">
        <f>IF(E445="East", IF(C445="Decentral",('Connecting shares (%)'!$F$9/100*L445+'Connecting shares (%)'!$G$9/100*N445+'Connecting shares (%)'!$H$9/100*P445)/1000000,0),0)</f>
        <v>0</v>
      </c>
      <c r="AA445" s="63">
        <f>IF(E445="East", IF(C445="Decentral",D445*'Connecting shares (%)'!$M$16*(L445+N445+P445)/(F445+H445+J445+L445+N445+P445),0),0)</f>
        <v>0</v>
      </c>
      <c r="AB445" s="61">
        <f>IF(E445="West", IF(C445="Central",('Connecting shares (%)'!$F$11/100*F445+'Connecting shares (%)'!$G$11/100*H445+'Connecting shares (%)'!$H$11/100*J445)/1000000,0),0)</f>
        <v>0</v>
      </c>
      <c r="AC445" s="64">
        <f>IF(E445="west", IF(C445="Central",D445*'Connecting shares (%)'!$M$16*(F445+H445+J445)/(F445+H445+J445+L445+N445+P445),0),0)</f>
        <v>0</v>
      </c>
      <c r="AD445" s="61">
        <f>IF(E445="West", IF(C445="Decentral",('Connecting shares (%)'!$F$15/100*F445+'Connecting shares (%)'!$G$15/100*H445+'Connecting shares (%)'!$H$15/100*J445)/1000000,0),0)</f>
        <v>0.32720780999999999</v>
      </c>
      <c r="AE445" s="63">
        <f>IF(E445="west", IF(C445="Decentral",D445*'Connecting shares (%)'!$M$16*(F445+H445+J445)/(F445+H445+J445+L445+N445+P445),0),0)</f>
        <v>8.6717037616660395</v>
      </c>
      <c r="AF445" s="61">
        <f>IF(E445="West", IF(C445="Central",('Connecting shares (%)'!$F$13/100*L445+'Connecting shares (%)'!$G$13/100*N445+'Connecting shares (%)'!$H$13/100*P445)/1000000,0),0)</f>
        <v>0</v>
      </c>
      <c r="AG445" s="63">
        <f>IF(E445="west", IF(C445="Central",D445*'Connecting shares (%)'!$M$16*(L445+N445+P445)/(F445+H445+J445+L445+N445+P445),0),0)</f>
        <v>0</v>
      </c>
      <c r="AH445" s="1">
        <f>IF(E445="West", IF(C445="Decentral",('Connecting shares (%)'!$F$17/100*L445+'Connecting shares (%)'!$G$17/100*N445+'Connecting shares (%)'!$H$17/100*P445)/1000000,0),0)</f>
        <v>0</v>
      </c>
      <c r="AI445" s="63">
        <f>IF(E445="west", IF(C445="Decentral",D445*'Connecting shares (%)'!$M$16*(L445+N445+P445)/(F445+H445+J445+L445+N445+P445),0),0)</f>
        <v>0</v>
      </c>
      <c r="AK445" s="1">
        <f t="shared" si="48"/>
        <v>0</v>
      </c>
      <c r="AL445" s="1">
        <f t="shared" si="49"/>
        <v>0</v>
      </c>
      <c r="AM445" s="1">
        <f t="shared" si="50"/>
        <v>0</v>
      </c>
      <c r="AN445" s="1">
        <f t="shared" si="51"/>
        <v>0</v>
      </c>
      <c r="AO445" s="1">
        <f t="shared" si="52"/>
        <v>0</v>
      </c>
      <c r="AP445" s="1">
        <f t="shared" si="53"/>
        <v>0</v>
      </c>
      <c r="AQ445" s="1">
        <f t="shared" si="54"/>
        <v>0.32720780999999999</v>
      </c>
      <c r="AR445" s="1">
        <f t="shared" si="55"/>
        <v>8.6717037616660395</v>
      </c>
    </row>
    <row r="446" spans="1:44">
      <c r="A446" s="1">
        <v>445</v>
      </c>
      <c r="B446" s="1" t="s">
        <v>693</v>
      </c>
      <c r="C446" s="1" t="s">
        <v>21</v>
      </c>
      <c r="D446" s="1">
        <v>3.2648181733008999E-2</v>
      </c>
      <c r="E446" s="1" t="s">
        <v>23</v>
      </c>
      <c r="F446" s="1">
        <v>72601.169999999896</v>
      </c>
      <c r="G446" s="1">
        <v>4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2034.53458212141</v>
      </c>
      <c r="S446" s="1">
        <v>32648.1817330089</v>
      </c>
      <c r="T446" s="61">
        <f>IF(E446="East", IF(C446="Central",('Connecting shares (%)'!$F$3/100*F446+'Connecting shares (%)'!$G$3/100*H446+'Connecting shares (%)'!$H$3/100*J446)/1000000,0),0)</f>
        <v>0</v>
      </c>
      <c r="U446" s="61">
        <f>IF(E446="East", IF(C446="Central",D446*'Connecting shares (%)'!$M$16*(F446+H446+J446)/(F446+H446+J446+L446+N446+P446),0),0)</f>
        <v>0</v>
      </c>
      <c r="V446" s="61">
        <f>IF(E446="East", IF(C446="Decentral",('Connecting shares (%)'!$F$7/100*F446+'Connecting shares (%)'!$G$7/100*H446+'Connecting shares (%)'!$H$7/100*J446)/1000000,0),0)</f>
        <v>0</v>
      </c>
      <c r="W446" s="63">
        <f>IF(E446="East", IF(C446="Decentral",D446*'Connecting shares (%)'!$M$16*(F446+H446+J446)/(F446+H446+J446+L446+N446+P446),0),0)</f>
        <v>0</v>
      </c>
      <c r="X446" s="61">
        <f>IF(E446="East", IF(C446="Central",('Connecting shares (%)'!$F$5/100*L446+'Connecting shares (%)'!$G$5/100*N446+'Connecting shares (%)'!$H$5/100*P446)/1000000,0),0)</f>
        <v>0</v>
      </c>
      <c r="Y446" s="63">
        <f>IF(E446="East", IF(C446="Central",D446*'Connecting shares (%)'!$M$16*(L446+N446+P446)/(F446+H446+J446+L446+N446+P446),0),0)</f>
        <v>0</v>
      </c>
      <c r="Z446" s="1">
        <f>IF(E446="East", IF(C446="Decentral",('Connecting shares (%)'!$F$9/100*L446+'Connecting shares (%)'!$G$9/100*N446+'Connecting shares (%)'!$H$9/100*P446)/1000000,0),0)</f>
        <v>0</v>
      </c>
      <c r="AA446" s="63">
        <f>IF(E446="East", IF(C446="Decentral",D446*'Connecting shares (%)'!$M$16*(L446+N446+P446)/(F446+H446+J446+L446+N446+P446),0),0)</f>
        <v>0</v>
      </c>
      <c r="AB446" s="61">
        <f>IF(E446="West", IF(C446="Central",('Connecting shares (%)'!$F$11/100*F446+'Connecting shares (%)'!$G$11/100*H446+'Connecting shares (%)'!$H$11/100*J446)/1000000,0),0)</f>
        <v>0</v>
      </c>
      <c r="AC446" s="64">
        <f>IF(E446="west", IF(C446="Central",D446*'Connecting shares (%)'!$M$16*(F446+H446+J446)/(F446+H446+J446+L446+N446+P446),0),0)</f>
        <v>0</v>
      </c>
      <c r="AD446" s="61">
        <f>IF(E446="West", IF(C446="Decentral",('Connecting shares (%)'!$F$15/100*F446+'Connecting shares (%)'!$G$15/100*H446+'Connecting shares (%)'!$H$15/100*J446)/1000000,0),0)</f>
        <v>7.2601169999999896E-2</v>
      </c>
      <c r="AE446" s="63">
        <f>IF(E446="west", IF(C446="Decentral",D446*'Connecting shares (%)'!$M$16*(F446+H446+J446)/(F446+H446+J446+L446+N446+P446),0),0)</f>
        <v>0.65296363466017993</v>
      </c>
      <c r="AF446" s="61">
        <f>IF(E446="West", IF(C446="Central",('Connecting shares (%)'!$F$13/100*L446+'Connecting shares (%)'!$G$13/100*N446+'Connecting shares (%)'!$H$13/100*P446)/1000000,0),0)</f>
        <v>0</v>
      </c>
      <c r="AG446" s="63">
        <f>IF(E446="west", IF(C446="Central",D446*'Connecting shares (%)'!$M$16*(L446+N446+P446)/(F446+H446+J446+L446+N446+P446),0),0)</f>
        <v>0</v>
      </c>
      <c r="AH446" s="1">
        <f>IF(E446="West", IF(C446="Decentral",('Connecting shares (%)'!$F$17/100*L446+'Connecting shares (%)'!$G$17/100*N446+'Connecting shares (%)'!$H$17/100*P446)/1000000,0),0)</f>
        <v>0</v>
      </c>
      <c r="AI446" s="63">
        <f>IF(E446="west", IF(C446="Decentral",D446*'Connecting shares (%)'!$M$16*(L446+N446+P446)/(F446+H446+J446+L446+N446+P446),0),0)</f>
        <v>0</v>
      </c>
      <c r="AK446" s="1">
        <f t="shared" si="48"/>
        <v>0</v>
      </c>
      <c r="AL446" s="1">
        <f t="shared" si="49"/>
        <v>0</v>
      </c>
      <c r="AM446" s="1">
        <f t="shared" si="50"/>
        <v>0</v>
      </c>
      <c r="AN446" s="1">
        <f t="shared" si="51"/>
        <v>0</v>
      </c>
      <c r="AO446" s="1">
        <f t="shared" si="52"/>
        <v>0</v>
      </c>
      <c r="AP446" s="1">
        <f t="shared" si="53"/>
        <v>0</v>
      </c>
      <c r="AQ446" s="1">
        <f t="shared" si="54"/>
        <v>7.2601169999999896E-2</v>
      </c>
      <c r="AR446" s="1">
        <f t="shared" si="55"/>
        <v>0.65296363466017993</v>
      </c>
    </row>
    <row r="447" spans="1:44">
      <c r="A447" s="1">
        <v>446</v>
      </c>
      <c r="B447" s="1" t="s">
        <v>58</v>
      </c>
      <c r="C447" s="1" t="s">
        <v>21</v>
      </c>
      <c r="D447" s="1">
        <v>8.6993722599781997E-2</v>
      </c>
      <c r="E447" s="1" t="s">
        <v>24</v>
      </c>
      <c r="F447" s="1">
        <v>255153.17</v>
      </c>
      <c r="G447" s="1">
        <v>15</v>
      </c>
      <c r="H447" s="1">
        <v>0</v>
      </c>
      <c r="I447" s="1">
        <v>0</v>
      </c>
      <c r="J447" s="1">
        <v>0</v>
      </c>
      <c r="K447" s="1">
        <v>0</v>
      </c>
      <c r="L447" s="1">
        <v>25465.77</v>
      </c>
      <c r="M447" s="1">
        <v>1</v>
      </c>
      <c r="N447" s="1">
        <v>0</v>
      </c>
      <c r="O447" s="1">
        <v>0</v>
      </c>
      <c r="P447" s="1">
        <v>0</v>
      </c>
      <c r="Q447" s="1">
        <v>0</v>
      </c>
      <c r="R447" s="1">
        <v>2259.1762654187</v>
      </c>
      <c r="S447" s="1">
        <v>86993.722599782297</v>
      </c>
      <c r="T447" s="61">
        <f>IF(E447="East", IF(C447="Central",('Connecting shares (%)'!$F$3/100*F447+'Connecting shares (%)'!$G$3/100*H447+'Connecting shares (%)'!$H$3/100*J447)/1000000,0),0)</f>
        <v>0</v>
      </c>
      <c r="U447" s="61">
        <f>IF(E447="East", IF(C447="Central",D447*'Connecting shares (%)'!$M$16*(F447+H447+J447)/(F447+H447+J447+L447+N447+P447),0),0)</f>
        <v>0</v>
      </c>
      <c r="V447" s="61">
        <f>IF(E447="East", IF(C447="Decentral",('Connecting shares (%)'!$F$7/100*F447+'Connecting shares (%)'!$G$7/100*H447+'Connecting shares (%)'!$H$7/100*J447)/1000000,0),0)</f>
        <v>0.25515317000000004</v>
      </c>
      <c r="W447" s="63">
        <f>IF(E447="East", IF(C447="Decentral",D447*'Connecting shares (%)'!$M$16*(F447+H447+J447)/(F447+H447+J447+L447+N447+P447),0),0)</f>
        <v>1.5819833181206528</v>
      </c>
      <c r="X447" s="61">
        <f>IF(E447="East", IF(C447="Central",('Connecting shares (%)'!$F$5/100*L447+'Connecting shares (%)'!$G$5/100*N447+'Connecting shares (%)'!$H$5/100*P447)/1000000,0),0)</f>
        <v>0</v>
      </c>
      <c r="Y447" s="63">
        <f>IF(E447="East", IF(C447="Central",D447*'Connecting shares (%)'!$M$16*(L447+N447+P447)/(F447+H447+J447+L447+N447+P447),0),0)</f>
        <v>0</v>
      </c>
      <c r="Z447" s="1">
        <f>IF(E447="East", IF(C447="Decentral",('Connecting shares (%)'!$F$9/100*L447+'Connecting shares (%)'!$G$9/100*N447+'Connecting shares (%)'!$H$9/100*P447)/1000000,0),0)</f>
        <v>2.5465770000000002E-2</v>
      </c>
      <c r="AA447" s="63">
        <f>IF(E447="East", IF(C447="Decentral",D447*'Connecting shares (%)'!$M$16*(L447+N447+P447)/(F447+H447+J447+L447+N447+P447),0),0)</f>
        <v>0.15789113387498724</v>
      </c>
      <c r="AB447" s="61">
        <f>IF(E447="West", IF(C447="Central",('Connecting shares (%)'!$F$11/100*F447+'Connecting shares (%)'!$G$11/100*H447+'Connecting shares (%)'!$H$11/100*J447)/1000000,0),0)</f>
        <v>0</v>
      </c>
      <c r="AC447" s="64">
        <f>IF(E447="west", IF(C447="Central",D447*'Connecting shares (%)'!$M$16*(F447+H447+J447)/(F447+H447+J447+L447+N447+P447),0),0)</f>
        <v>0</v>
      </c>
      <c r="AD447" s="61">
        <f>IF(E447="West", IF(C447="Decentral",('Connecting shares (%)'!$F$15/100*F447+'Connecting shares (%)'!$G$15/100*H447+'Connecting shares (%)'!$H$15/100*J447)/1000000,0),0)</f>
        <v>0</v>
      </c>
      <c r="AE447" s="63">
        <f>IF(E447="west", IF(C447="Decentral",D447*'Connecting shares (%)'!$M$16*(F447+H447+J447)/(F447+H447+J447+L447+N447+P447),0),0)</f>
        <v>0</v>
      </c>
      <c r="AF447" s="61">
        <f>IF(E447="West", IF(C447="Central",('Connecting shares (%)'!$F$13/100*L447+'Connecting shares (%)'!$G$13/100*N447+'Connecting shares (%)'!$H$13/100*P447)/1000000,0),0)</f>
        <v>0</v>
      </c>
      <c r="AG447" s="63">
        <f>IF(E447="west", IF(C447="Central",D447*'Connecting shares (%)'!$M$16*(L447+N447+P447)/(F447+H447+J447+L447+N447+P447),0),0)</f>
        <v>0</v>
      </c>
      <c r="AH447" s="1">
        <f>IF(E447="West", IF(C447="Decentral",('Connecting shares (%)'!$F$17/100*L447+'Connecting shares (%)'!$G$17/100*N447+'Connecting shares (%)'!$H$17/100*P447)/1000000,0),0)</f>
        <v>0</v>
      </c>
      <c r="AI447" s="63">
        <f>IF(E447="west", IF(C447="Decentral",D447*'Connecting shares (%)'!$M$16*(L447+N447+P447)/(F447+H447+J447+L447+N447+P447),0),0)</f>
        <v>0</v>
      </c>
      <c r="AK447" s="1">
        <f t="shared" si="48"/>
        <v>0</v>
      </c>
      <c r="AL447" s="1">
        <f t="shared" si="49"/>
        <v>0</v>
      </c>
      <c r="AM447" s="1">
        <f t="shared" si="50"/>
        <v>0.28061894000000004</v>
      </c>
      <c r="AN447" s="1">
        <f t="shared" si="51"/>
        <v>1.7398744519956402</v>
      </c>
      <c r="AO447" s="1">
        <f t="shared" si="52"/>
        <v>0</v>
      </c>
      <c r="AP447" s="1">
        <f t="shared" si="53"/>
        <v>0</v>
      </c>
      <c r="AQ447" s="1">
        <f t="shared" si="54"/>
        <v>0</v>
      </c>
      <c r="AR447" s="1">
        <f t="shared" si="55"/>
        <v>0</v>
      </c>
    </row>
    <row r="448" spans="1:44">
      <c r="A448" s="1">
        <v>447</v>
      </c>
      <c r="B448" s="1" t="s">
        <v>410</v>
      </c>
      <c r="C448" s="1" t="s">
        <v>22</v>
      </c>
      <c r="D448" s="1">
        <v>0.182786678832456</v>
      </c>
      <c r="E448" s="1" t="s">
        <v>23</v>
      </c>
      <c r="F448" s="1">
        <v>126039.849999999</v>
      </c>
      <c r="G448" s="1">
        <v>10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5716.5601754382496</v>
      </c>
      <c r="S448" s="1">
        <v>182786.67883245501</v>
      </c>
      <c r="T448" s="61">
        <f>IF(E448="East", IF(C448="Central",('Connecting shares (%)'!$F$3/100*F448+'Connecting shares (%)'!$G$3/100*H448+'Connecting shares (%)'!$H$3/100*J448)/1000000,0),0)</f>
        <v>0</v>
      </c>
      <c r="U448" s="61">
        <f>IF(E448="East", IF(C448="Central",D448*'Connecting shares (%)'!$M$16*(F448+H448+J448)/(F448+H448+J448+L448+N448+P448),0),0)</f>
        <v>0</v>
      </c>
      <c r="V448" s="61">
        <f>IF(E448="East", IF(C448="Decentral",('Connecting shares (%)'!$F$7/100*F448+'Connecting shares (%)'!$G$7/100*H448+'Connecting shares (%)'!$H$7/100*J448)/1000000,0),0)</f>
        <v>0</v>
      </c>
      <c r="W448" s="63">
        <f>IF(E448="East", IF(C448="Decentral",D448*'Connecting shares (%)'!$M$16*(F448+H448+J448)/(F448+H448+J448+L448+N448+P448),0),0)</f>
        <v>0</v>
      </c>
      <c r="X448" s="61">
        <f>IF(E448="East", IF(C448="Central",('Connecting shares (%)'!$F$5/100*L448+'Connecting shares (%)'!$G$5/100*N448+'Connecting shares (%)'!$H$5/100*P448)/1000000,0),0)</f>
        <v>0</v>
      </c>
      <c r="Y448" s="63">
        <f>IF(E448="East", IF(C448="Central",D448*'Connecting shares (%)'!$M$16*(L448+N448+P448)/(F448+H448+J448+L448+N448+P448),0),0)</f>
        <v>0</v>
      </c>
      <c r="Z448" s="1">
        <f>IF(E448="East", IF(C448="Decentral",('Connecting shares (%)'!$F$9/100*L448+'Connecting shares (%)'!$G$9/100*N448+'Connecting shares (%)'!$H$9/100*P448)/1000000,0),0)</f>
        <v>0</v>
      </c>
      <c r="AA448" s="63">
        <f>IF(E448="East", IF(C448="Decentral",D448*'Connecting shares (%)'!$M$16*(L448+N448+P448)/(F448+H448+J448+L448+N448+P448),0),0)</f>
        <v>0</v>
      </c>
      <c r="AB448" s="61">
        <f>IF(E448="West", IF(C448="Central",('Connecting shares (%)'!$F$11/100*F448+'Connecting shares (%)'!$G$11/100*H448+'Connecting shares (%)'!$H$11/100*J448)/1000000,0),0)</f>
        <v>0.12603984999999901</v>
      </c>
      <c r="AC448" s="64">
        <f>IF(E448="west", IF(C448="Central",D448*'Connecting shares (%)'!$M$16*(F448+H448+J448)/(F448+H448+J448+L448+N448+P448),0),0)</f>
        <v>3.6557335766491206</v>
      </c>
      <c r="AD448" s="61">
        <f>IF(E448="West", IF(C448="Decentral",('Connecting shares (%)'!$F$15/100*F448+'Connecting shares (%)'!$G$15/100*H448+'Connecting shares (%)'!$H$15/100*J448)/1000000,0),0)</f>
        <v>0</v>
      </c>
      <c r="AE448" s="63">
        <f>IF(E448="west", IF(C448="Decentral",D448*'Connecting shares (%)'!$M$16*(F448+H448+J448)/(F448+H448+J448+L448+N448+P448),0),0)</f>
        <v>0</v>
      </c>
      <c r="AF448" s="61">
        <f>IF(E448="West", IF(C448="Central",('Connecting shares (%)'!$F$13/100*L448+'Connecting shares (%)'!$G$13/100*N448+'Connecting shares (%)'!$H$13/100*P448)/1000000,0),0)</f>
        <v>0</v>
      </c>
      <c r="AG448" s="63">
        <f>IF(E448="west", IF(C448="Central",D448*'Connecting shares (%)'!$M$16*(L448+N448+P448)/(F448+H448+J448+L448+N448+P448),0),0)</f>
        <v>0</v>
      </c>
      <c r="AH448" s="1">
        <f>IF(E448="West", IF(C448="Decentral",('Connecting shares (%)'!$F$17/100*L448+'Connecting shares (%)'!$G$17/100*N448+'Connecting shares (%)'!$H$17/100*P448)/1000000,0),0)</f>
        <v>0</v>
      </c>
      <c r="AI448" s="63">
        <f>IF(E448="west", IF(C448="Decentral",D448*'Connecting shares (%)'!$M$16*(L448+N448+P448)/(F448+H448+J448+L448+N448+P448),0),0)</f>
        <v>0</v>
      </c>
      <c r="AK448" s="1">
        <f t="shared" si="48"/>
        <v>0</v>
      </c>
      <c r="AL448" s="1">
        <f t="shared" si="49"/>
        <v>0</v>
      </c>
      <c r="AM448" s="1">
        <f t="shared" si="50"/>
        <v>0</v>
      </c>
      <c r="AN448" s="1">
        <f t="shared" si="51"/>
        <v>0</v>
      </c>
      <c r="AO448" s="1">
        <f t="shared" si="52"/>
        <v>0.12603984999999901</v>
      </c>
      <c r="AP448" s="1">
        <f t="shared" si="53"/>
        <v>3.6557335766491206</v>
      </c>
      <c r="AQ448" s="1">
        <f t="shared" si="54"/>
        <v>0</v>
      </c>
      <c r="AR448" s="1">
        <f t="shared" si="55"/>
        <v>0</v>
      </c>
    </row>
    <row r="449" spans="1:44">
      <c r="A449" s="1">
        <v>448</v>
      </c>
      <c r="B449" s="1" t="s">
        <v>282</v>
      </c>
      <c r="C449" s="1" t="s">
        <v>21</v>
      </c>
      <c r="D449" s="1">
        <v>0.29163979235800802</v>
      </c>
      <c r="E449" s="1" t="s">
        <v>23</v>
      </c>
      <c r="F449" s="1">
        <v>1271795.8699999901</v>
      </c>
      <c r="G449" s="1">
        <v>81</v>
      </c>
      <c r="H449" s="1">
        <v>0</v>
      </c>
      <c r="I449" s="1">
        <v>0</v>
      </c>
      <c r="J449" s="1">
        <v>0</v>
      </c>
      <c r="K449" s="1">
        <v>0</v>
      </c>
      <c r="L449" s="1">
        <v>111081.61</v>
      </c>
      <c r="M449" s="1">
        <v>8</v>
      </c>
      <c r="N449" s="1">
        <v>0</v>
      </c>
      <c r="O449" s="1">
        <v>0</v>
      </c>
      <c r="P449" s="1">
        <v>0</v>
      </c>
      <c r="Q449" s="1">
        <v>0</v>
      </c>
      <c r="R449" s="1">
        <v>6132.3100507138097</v>
      </c>
      <c r="S449" s="1">
        <v>291639.79235800699</v>
      </c>
      <c r="T449" s="61">
        <f>IF(E449="East", IF(C449="Central",('Connecting shares (%)'!$F$3/100*F449+'Connecting shares (%)'!$G$3/100*H449+'Connecting shares (%)'!$H$3/100*J449)/1000000,0),0)</f>
        <v>0</v>
      </c>
      <c r="U449" s="61">
        <f>IF(E449="East", IF(C449="Central",D449*'Connecting shares (%)'!$M$16*(F449+H449+J449)/(F449+H449+J449+L449+N449+P449),0),0)</f>
        <v>0</v>
      </c>
      <c r="V449" s="61">
        <f>IF(E449="East", IF(C449="Decentral",('Connecting shares (%)'!$F$7/100*F449+'Connecting shares (%)'!$G$7/100*H449+'Connecting shares (%)'!$H$7/100*J449)/1000000,0),0)</f>
        <v>0</v>
      </c>
      <c r="W449" s="63">
        <f>IF(E449="East", IF(C449="Decentral",D449*'Connecting shares (%)'!$M$16*(F449+H449+J449)/(F449+H449+J449+L449+N449+P449),0),0)</f>
        <v>0</v>
      </c>
      <c r="X449" s="61">
        <f>IF(E449="East", IF(C449="Central",('Connecting shares (%)'!$F$5/100*L449+'Connecting shares (%)'!$G$5/100*N449+'Connecting shares (%)'!$H$5/100*P449)/1000000,0),0)</f>
        <v>0</v>
      </c>
      <c r="Y449" s="63">
        <f>IF(E449="East", IF(C449="Central",D449*'Connecting shares (%)'!$M$16*(L449+N449+P449)/(F449+H449+J449+L449+N449+P449),0),0)</f>
        <v>0</v>
      </c>
      <c r="Z449" s="1">
        <f>IF(E449="East", IF(C449="Decentral",('Connecting shares (%)'!$F$9/100*L449+'Connecting shares (%)'!$G$9/100*N449+'Connecting shares (%)'!$H$9/100*P449)/1000000,0),0)</f>
        <v>0</v>
      </c>
      <c r="AA449" s="63">
        <f>IF(E449="East", IF(C449="Decentral",D449*'Connecting shares (%)'!$M$16*(L449+N449+P449)/(F449+H449+J449+L449+N449+P449),0),0)</f>
        <v>0</v>
      </c>
      <c r="AB449" s="61">
        <f>IF(E449="West", IF(C449="Central",('Connecting shares (%)'!$F$11/100*F449+'Connecting shares (%)'!$G$11/100*H449+'Connecting shares (%)'!$H$11/100*J449)/1000000,0),0)</f>
        <v>0</v>
      </c>
      <c r="AC449" s="64">
        <f>IF(E449="west", IF(C449="Central",D449*'Connecting shares (%)'!$M$16*(F449+H449+J449)/(F449+H449+J449+L449+N449+P449),0),0)</f>
        <v>0</v>
      </c>
      <c r="AD449" s="61">
        <f>IF(E449="West", IF(C449="Decentral",('Connecting shares (%)'!$F$15/100*F449+'Connecting shares (%)'!$G$15/100*H449+'Connecting shares (%)'!$H$15/100*J449)/1000000,0),0)</f>
        <v>1.2717958699999901</v>
      </c>
      <c r="AE449" s="63">
        <f>IF(E449="west", IF(C449="Decentral",D449*'Connecting shares (%)'!$M$16*(F449+H449+J449)/(F449+H449+J449+L449+N449+P449),0),0)</f>
        <v>5.3642681844608813</v>
      </c>
      <c r="AF449" s="61">
        <f>IF(E449="West", IF(C449="Central",('Connecting shares (%)'!$F$13/100*L449+'Connecting shares (%)'!$G$13/100*N449+'Connecting shares (%)'!$H$13/100*P449)/1000000,0),0)</f>
        <v>0</v>
      </c>
      <c r="AG449" s="63">
        <f>IF(E449="west", IF(C449="Central",D449*'Connecting shares (%)'!$M$16*(L449+N449+P449)/(F449+H449+J449+L449+N449+P449),0),0)</f>
        <v>0</v>
      </c>
      <c r="AH449" s="1">
        <f>IF(E449="West", IF(C449="Decentral",('Connecting shares (%)'!$F$17/100*L449+'Connecting shares (%)'!$G$17/100*N449+'Connecting shares (%)'!$H$17/100*P449)/1000000,0),0)</f>
        <v>0.11108161</v>
      </c>
      <c r="AI449" s="63">
        <f>IF(E449="west", IF(C449="Decentral",D449*'Connecting shares (%)'!$M$16*(L449+N449+P449)/(F449+H449+J449+L449+N449+P449),0),0)</f>
        <v>0.4685276626992792</v>
      </c>
      <c r="AK449" s="1">
        <f t="shared" si="48"/>
        <v>0</v>
      </c>
      <c r="AL449" s="1">
        <f t="shared" si="49"/>
        <v>0</v>
      </c>
      <c r="AM449" s="1">
        <f t="shared" si="50"/>
        <v>0</v>
      </c>
      <c r="AN449" s="1">
        <f t="shared" si="51"/>
        <v>0</v>
      </c>
      <c r="AO449" s="1">
        <f t="shared" si="52"/>
        <v>0</v>
      </c>
      <c r="AP449" s="1">
        <f t="shared" si="53"/>
        <v>0</v>
      </c>
      <c r="AQ449" s="1">
        <f t="shared" si="54"/>
        <v>1.3828774799999901</v>
      </c>
      <c r="AR449" s="1">
        <f t="shared" si="55"/>
        <v>5.8327958471601606</v>
      </c>
    </row>
    <row r="450" spans="1:44">
      <c r="A450" s="1">
        <v>449</v>
      </c>
      <c r="B450" s="1" t="s">
        <v>701</v>
      </c>
      <c r="C450" s="1" t="s">
        <v>21</v>
      </c>
      <c r="D450" s="1">
        <v>4.4094095427377002E-2</v>
      </c>
      <c r="E450" s="1" t="s">
        <v>23</v>
      </c>
      <c r="F450" s="1">
        <v>56863.47</v>
      </c>
      <c r="G450" s="1">
        <v>3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3692.44557735025</v>
      </c>
      <c r="S450" s="1">
        <v>44094.095427376596</v>
      </c>
      <c r="T450" s="61">
        <f>IF(E450="East", IF(C450="Central",('Connecting shares (%)'!$F$3/100*F450+'Connecting shares (%)'!$G$3/100*H450+'Connecting shares (%)'!$H$3/100*J450)/1000000,0),0)</f>
        <v>0</v>
      </c>
      <c r="U450" s="61">
        <f>IF(E450="East", IF(C450="Central",D450*'Connecting shares (%)'!$M$16*(F450+H450+J450)/(F450+H450+J450+L450+N450+P450),0),0)</f>
        <v>0</v>
      </c>
      <c r="V450" s="61">
        <f>IF(E450="East", IF(C450="Decentral",('Connecting shares (%)'!$F$7/100*F450+'Connecting shares (%)'!$G$7/100*H450+'Connecting shares (%)'!$H$7/100*J450)/1000000,0),0)</f>
        <v>0</v>
      </c>
      <c r="W450" s="63">
        <f>IF(E450="East", IF(C450="Decentral",D450*'Connecting shares (%)'!$M$16*(F450+H450+J450)/(F450+H450+J450+L450+N450+P450),0),0)</f>
        <v>0</v>
      </c>
      <c r="X450" s="61">
        <f>IF(E450="East", IF(C450="Central",('Connecting shares (%)'!$F$5/100*L450+'Connecting shares (%)'!$G$5/100*N450+'Connecting shares (%)'!$H$5/100*P450)/1000000,0),0)</f>
        <v>0</v>
      </c>
      <c r="Y450" s="63">
        <f>IF(E450="East", IF(C450="Central",D450*'Connecting shares (%)'!$M$16*(L450+N450+P450)/(F450+H450+J450+L450+N450+P450),0),0)</f>
        <v>0</v>
      </c>
      <c r="Z450" s="1">
        <f>IF(E450="East", IF(C450="Decentral",('Connecting shares (%)'!$F$9/100*L450+'Connecting shares (%)'!$G$9/100*N450+'Connecting shares (%)'!$H$9/100*P450)/1000000,0),0)</f>
        <v>0</v>
      </c>
      <c r="AA450" s="63">
        <f>IF(E450="East", IF(C450="Decentral",D450*'Connecting shares (%)'!$M$16*(L450+N450+P450)/(F450+H450+J450+L450+N450+P450),0),0)</f>
        <v>0</v>
      </c>
      <c r="AB450" s="61">
        <f>IF(E450="West", IF(C450="Central",('Connecting shares (%)'!$F$11/100*F450+'Connecting shares (%)'!$G$11/100*H450+'Connecting shares (%)'!$H$11/100*J450)/1000000,0),0)</f>
        <v>0</v>
      </c>
      <c r="AC450" s="64">
        <f>IF(E450="west", IF(C450="Central",D450*'Connecting shares (%)'!$M$16*(F450+H450+J450)/(F450+H450+J450+L450+N450+P450),0),0)</f>
        <v>0</v>
      </c>
      <c r="AD450" s="61">
        <f>IF(E450="West", IF(C450="Decentral",('Connecting shares (%)'!$F$15/100*F450+'Connecting shares (%)'!$G$15/100*H450+'Connecting shares (%)'!$H$15/100*J450)/1000000,0),0)</f>
        <v>5.6863469999999999E-2</v>
      </c>
      <c r="AE450" s="63">
        <f>IF(E450="west", IF(C450="Decentral",D450*'Connecting shares (%)'!$M$16*(F450+H450+J450)/(F450+H450+J450+L450+N450+P450),0),0)</f>
        <v>0.88188190854753989</v>
      </c>
      <c r="AF450" s="61">
        <f>IF(E450="West", IF(C450="Central",('Connecting shares (%)'!$F$13/100*L450+'Connecting shares (%)'!$G$13/100*N450+'Connecting shares (%)'!$H$13/100*P450)/1000000,0),0)</f>
        <v>0</v>
      </c>
      <c r="AG450" s="63">
        <f>IF(E450="west", IF(C450="Central",D450*'Connecting shares (%)'!$M$16*(L450+N450+P450)/(F450+H450+J450+L450+N450+P450),0),0)</f>
        <v>0</v>
      </c>
      <c r="AH450" s="1">
        <f>IF(E450="West", IF(C450="Decentral",('Connecting shares (%)'!$F$17/100*L450+'Connecting shares (%)'!$G$17/100*N450+'Connecting shares (%)'!$H$17/100*P450)/1000000,0),0)</f>
        <v>0</v>
      </c>
      <c r="AI450" s="63">
        <f>IF(E450="west", IF(C450="Decentral",D450*'Connecting shares (%)'!$M$16*(L450+N450+P450)/(F450+H450+J450+L450+N450+P450),0),0)</f>
        <v>0</v>
      </c>
      <c r="AK450" s="1">
        <f t="shared" ref="AK450:AK513" si="56">T450+X450</f>
        <v>0</v>
      </c>
      <c r="AL450" s="1">
        <f t="shared" ref="AL450:AL513" si="57">U450+Y450</f>
        <v>0</v>
      </c>
      <c r="AM450" s="1">
        <f t="shared" ref="AM450:AM513" si="58">V450+Z450</f>
        <v>0</v>
      </c>
      <c r="AN450" s="1">
        <f t="shared" ref="AN450:AN513" si="59">W450+AA450</f>
        <v>0</v>
      </c>
      <c r="AO450" s="1">
        <f t="shared" ref="AO450:AO513" si="60">AF450+AB450</f>
        <v>0</v>
      </c>
      <c r="AP450" s="1">
        <f t="shared" ref="AP450:AP513" si="61">AG450+AC450</f>
        <v>0</v>
      </c>
      <c r="AQ450" s="1">
        <f t="shared" ref="AQ450:AQ513" si="62">AH450+AD450</f>
        <v>5.6863469999999999E-2</v>
      </c>
      <c r="AR450" s="1">
        <f t="shared" ref="AR450:AR513" si="63">AI450+AE450</f>
        <v>0.88188190854753989</v>
      </c>
    </row>
    <row r="451" spans="1:44">
      <c r="A451" s="1">
        <v>450</v>
      </c>
      <c r="B451" s="1" t="s">
        <v>320</v>
      </c>
      <c r="C451" s="1" t="s">
        <v>21</v>
      </c>
      <c r="D451" s="1">
        <v>0.187208071520643</v>
      </c>
      <c r="E451" s="1" t="s">
        <v>23</v>
      </c>
      <c r="F451" s="1">
        <v>485623.27999999898</v>
      </c>
      <c r="G451" s="1">
        <v>30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7211.4003334068502</v>
      </c>
      <c r="S451" s="1">
        <v>187208.07152064299</v>
      </c>
      <c r="T451" s="61">
        <f>IF(E451="East", IF(C451="Central",('Connecting shares (%)'!$F$3/100*F451+'Connecting shares (%)'!$G$3/100*H451+'Connecting shares (%)'!$H$3/100*J451)/1000000,0),0)</f>
        <v>0</v>
      </c>
      <c r="U451" s="61">
        <f>IF(E451="East", IF(C451="Central",D451*'Connecting shares (%)'!$M$16*(F451+H451+J451)/(F451+H451+J451+L451+N451+P451),0),0)</f>
        <v>0</v>
      </c>
      <c r="V451" s="61">
        <f>IF(E451="East", IF(C451="Decentral",('Connecting shares (%)'!$F$7/100*F451+'Connecting shares (%)'!$G$7/100*H451+'Connecting shares (%)'!$H$7/100*J451)/1000000,0),0)</f>
        <v>0</v>
      </c>
      <c r="W451" s="63">
        <f>IF(E451="East", IF(C451="Decentral",D451*'Connecting shares (%)'!$M$16*(F451+H451+J451)/(F451+H451+J451+L451+N451+P451),0),0)</f>
        <v>0</v>
      </c>
      <c r="X451" s="61">
        <f>IF(E451="East", IF(C451="Central",('Connecting shares (%)'!$F$5/100*L451+'Connecting shares (%)'!$G$5/100*N451+'Connecting shares (%)'!$H$5/100*P451)/1000000,0),0)</f>
        <v>0</v>
      </c>
      <c r="Y451" s="63">
        <f>IF(E451="East", IF(C451="Central",D451*'Connecting shares (%)'!$M$16*(L451+N451+P451)/(F451+H451+J451+L451+N451+P451),0),0)</f>
        <v>0</v>
      </c>
      <c r="Z451" s="1">
        <f>IF(E451="East", IF(C451="Decentral",('Connecting shares (%)'!$F$9/100*L451+'Connecting shares (%)'!$G$9/100*N451+'Connecting shares (%)'!$H$9/100*P451)/1000000,0),0)</f>
        <v>0</v>
      </c>
      <c r="AA451" s="63">
        <f>IF(E451="East", IF(C451="Decentral",D451*'Connecting shares (%)'!$M$16*(L451+N451+P451)/(F451+H451+J451+L451+N451+P451),0),0)</f>
        <v>0</v>
      </c>
      <c r="AB451" s="61">
        <f>IF(E451="West", IF(C451="Central",('Connecting shares (%)'!$F$11/100*F451+'Connecting shares (%)'!$G$11/100*H451+'Connecting shares (%)'!$H$11/100*J451)/1000000,0),0)</f>
        <v>0</v>
      </c>
      <c r="AC451" s="64">
        <f>IF(E451="west", IF(C451="Central",D451*'Connecting shares (%)'!$M$16*(F451+H451+J451)/(F451+H451+J451+L451+N451+P451),0),0)</f>
        <v>0</v>
      </c>
      <c r="AD451" s="61">
        <f>IF(E451="West", IF(C451="Decentral",('Connecting shares (%)'!$F$15/100*F451+'Connecting shares (%)'!$G$15/100*H451+'Connecting shares (%)'!$H$15/100*J451)/1000000,0),0)</f>
        <v>0.48562327999999899</v>
      </c>
      <c r="AE451" s="63">
        <f>IF(E451="west", IF(C451="Decentral",D451*'Connecting shares (%)'!$M$16*(F451+H451+J451)/(F451+H451+J451+L451+N451+P451),0),0)</f>
        <v>3.7441614304128601</v>
      </c>
      <c r="AF451" s="61">
        <f>IF(E451="West", IF(C451="Central",('Connecting shares (%)'!$F$13/100*L451+'Connecting shares (%)'!$G$13/100*N451+'Connecting shares (%)'!$H$13/100*P451)/1000000,0),0)</f>
        <v>0</v>
      </c>
      <c r="AG451" s="63">
        <f>IF(E451="west", IF(C451="Central",D451*'Connecting shares (%)'!$M$16*(L451+N451+P451)/(F451+H451+J451+L451+N451+P451),0),0)</f>
        <v>0</v>
      </c>
      <c r="AH451" s="1">
        <f>IF(E451="West", IF(C451="Decentral",('Connecting shares (%)'!$F$17/100*L451+'Connecting shares (%)'!$G$17/100*N451+'Connecting shares (%)'!$H$17/100*P451)/1000000,0),0)</f>
        <v>0</v>
      </c>
      <c r="AI451" s="63">
        <f>IF(E451="west", IF(C451="Decentral",D451*'Connecting shares (%)'!$M$16*(L451+N451+P451)/(F451+H451+J451+L451+N451+P451),0),0)</f>
        <v>0</v>
      </c>
      <c r="AK451" s="1">
        <f t="shared" si="56"/>
        <v>0</v>
      </c>
      <c r="AL451" s="1">
        <f t="shared" si="57"/>
        <v>0</v>
      </c>
      <c r="AM451" s="1">
        <f t="shared" si="58"/>
        <v>0</v>
      </c>
      <c r="AN451" s="1">
        <f t="shared" si="59"/>
        <v>0</v>
      </c>
      <c r="AO451" s="1">
        <f t="shared" si="60"/>
        <v>0</v>
      </c>
      <c r="AP451" s="1">
        <f t="shared" si="61"/>
        <v>0</v>
      </c>
      <c r="AQ451" s="1">
        <f t="shared" si="62"/>
        <v>0.48562327999999899</v>
      </c>
      <c r="AR451" s="1">
        <f t="shared" si="63"/>
        <v>3.7441614304128601</v>
      </c>
    </row>
    <row r="452" spans="1:44">
      <c r="A452" s="1">
        <v>451</v>
      </c>
      <c r="B452" s="1" t="s">
        <v>598</v>
      </c>
      <c r="C452" s="1" t="s">
        <v>21</v>
      </c>
      <c r="D452" s="1">
        <v>0.38402003597579998</v>
      </c>
      <c r="E452" s="1" t="s">
        <v>23</v>
      </c>
      <c r="F452" s="1">
        <v>134951.07999999999</v>
      </c>
      <c r="G452" s="1">
        <v>7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9283.7696260614193</v>
      </c>
      <c r="S452" s="1">
        <v>384020.03597580001</v>
      </c>
      <c r="T452" s="61">
        <f>IF(E452="East", IF(C452="Central",('Connecting shares (%)'!$F$3/100*F452+'Connecting shares (%)'!$G$3/100*H452+'Connecting shares (%)'!$H$3/100*J452)/1000000,0),0)</f>
        <v>0</v>
      </c>
      <c r="U452" s="61">
        <f>IF(E452="East", IF(C452="Central",D452*'Connecting shares (%)'!$M$16*(F452+H452+J452)/(F452+H452+J452+L452+N452+P452),0),0)</f>
        <v>0</v>
      </c>
      <c r="V452" s="61">
        <f>IF(E452="East", IF(C452="Decentral",('Connecting shares (%)'!$F$7/100*F452+'Connecting shares (%)'!$G$7/100*H452+'Connecting shares (%)'!$H$7/100*J452)/1000000,0),0)</f>
        <v>0</v>
      </c>
      <c r="W452" s="63">
        <f>IF(E452="East", IF(C452="Decentral",D452*'Connecting shares (%)'!$M$16*(F452+H452+J452)/(F452+H452+J452+L452+N452+P452),0),0)</f>
        <v>0</v>
      </c>
      <c r="X452" s="61">
        <f>IF(E452="East", IF(C452="Central",('Connecting shares (%)'!$F$5/100*L452+'Connecting shares (%)'!$G$5/100*N452+'Connecting shares (%)'!$H$5/100*P452)/1000000,0),0)</f>
        <v>0</v>
      </c>
      <c r="Y452" s="63">
        <f>IF(E452="East", IF(C452="Central",D452*'Connecting shares (%)'!$M$16*(L452+N452+P452)/(F452+H452+J452+L452+N452+P452),0),0)</f>
        <v>0</v>
      </c>
      <c r="Z452" s="1">
        <f>IF(E452="East", IF(C452="Decentral",('Connecting shares (%)'!$F$9/100*L452+'Connecting shares (%)'!$G$9/100*N452+'Connecting shares (%)'!$H$9/100*P452)/1000000,0),0)</f>
        <v>0</v>
      </c>
      <c r="AA452" s="63">
        <f>IF(E452="East", IF(C452="Decentral",D452*'Connecting shares (%)'!$M$16*(L452+N452+P452)/(F452+H452+J452+L452+N452+P452),0),0)</f>
        <v>0</v>
      </c>
      <c r="AB452" s="61">
        <f>IF(E452="West", IF(C452="Central",('Connecting shares (%)'!$F$11/100*F452+'Connecting shares (%)'!$G$11/100*H452+'Connecting shares (%)'!$H$11/100*J452)/1000000,0),0)</f>
        <v>0</v>
      </c>
      <c r="AC452" s="64">
        <f>IF(E452="west", IF(C452="Central",D452*'Connecting shares (%)'!$M$16*(F452+H452+J452)/(F452+H452+J452+L452+N452+P452),0),0)</f>
        <v>0</v>
      </c>
      <c r="AD452" s="61">
        <f>IF(E452="West", IF(C452="Decentral",('Connecting shares (%)'!$F$15/100*F452+'Connecting shares (%)'!$G$15/100*H452+'Connecting shares (%)'!$H$15/100*J452)/1000000,0),0)</f>
        <v>0.13495108</v>
      </c>
      <c r="AE452" s="63">
        <f>IF(E452="west", IF(C452="Decentral",D452*'Connecting shares (%)'!$M$16*(F452+H452+J452)/(F452+H452+J452+L452+N452+P452),0),0)</f>
        <v>7.6804007195159993</v>
      </c>
      <c r="AF452" s="61">
        <f>IF(E452="West", IF(C452="Central",('Connecting shares (%)'!$F$13/100*L452+'Connecting shares (%)'!$G$13/100*N452+'Connecting shares (%)'!$H$13/100*P452)/1000000,0),0)</f>
        <v>0</v>
      </c>
      <c r="AG452" s="63">
        <f>IF(E452="west", IF(C452="Central",D452*'Connecting shares (%)'!$M$16*(L452+N452+P452)/(F452+H452+J452+L452+N452+P452),0),0)</f>
        <v>0</v>
      </c>
      <c r="AH452" s="1">
        <f>IF(E452="West", IF(C452="Decentral",('Connecting shares (%)'!$F$17/100*L452+'Connecting shares (%)'!$G$17/100*N452+'Connecting shares (%)'!$H$17/100*P452)/1000000,0),0)</f>
        <v>0</v>
      </c>
      <c r="AI452" s="63">
        <f>IF(E452="west", IF(C452="Decentral",D452*'Connecting shares (%)'!$M$16*(L452+N452+P452)/(F452+H452+J452+L452+N452+P452),0),0)</f>
        <v>0</v>
      </c>
      <c r="AK452" s="1">
        <f t="shared" si="56"/>
        <v>0</v>
      </c>
      <c r="AL452" s="1">
        <f t="shared" si="57"/>
        <v>0</v>
      </c>
      <c r="AM452" s="1">
        <f t="shared" si="58"/>
        <v>0</v>
      </c>
      <c r="AN452" s="1">
        <f t="shared" si="59"/>
        <v>0</v>
      </c>
      <c r="AO452" s="1">
        <f t="shared" si="60"/>
        <v>0</v>
      </c>
      <c r="AP452" s="1">
        <f t="shared" si="61"/>
        <v>0</v>
      </c>
      <c r="AQ452" s="1">
        <f t="shared" si="62"/>
        <v>0.13495108</v>
      </c>
      <c r="AR452" s="1">
        <f t="shared" si="63"/>
        <v>7.6804007195159993</v>
      </c>
    </row>
    <row r="453" spans="1:44">
      <c r="A453" s="1">
        <v>452</v>
      </c>
      <c r="B453" s="1" t="s">
        <v>443</v>
      </c>
      <c r="C453" s="1" t="s">
        <v>22</v>
      </c>
      <c r="D453" s="1">
        <v>8.6606603695565998E-2</v>
      </c>
      <c r="E453" s="1" t="s">
        <v>23</v>
      </c>
      <c r="F453" s="1">
        <v>78635.88</v>
      </c>
      <c r="G453" s="1">
        <v>6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5273.46485747935</v>
      </c>
      <c r="S453" s="1">
        <v>86606.603695565602</v>
      </c>
      <c r="T453" s="61">
        <f>IF(E453="East", IF(C453="Central",('Connecting shares (%)'!$F$3/100*F453+'Connecting shares (%)'!$G$3/100*H453+'Connecting shares (%)'!$H$3/100*J453)/1000000,0),0)</f>
        <v>0</v>
      </c>
      <c r="U453" s="61">
        <f>IF(E453="East", IF(C453="Central",D453*'Connecting shares (%)'!$M$16*(F453+H453+J453)/(F453+H453+J453+L453+N453+P453),0),0)</f>
        <v>0</v>
      </c>
      <c r="V453" s="61">
        <f>IF(E453="East", IF(C453="Decentral",('Connecting shares (%)'!$F$7/100*F453+'Connecting shares (%)'!$G$7/100*H453+'Connecting shares (%)'!$H$7/100*J453)/1000000,0),0)</f>
        <v>0</v>
      </c>
      <c r="W453" s="63">
        <f>IF(E453="East", IF(C453="Decentral",D453*'Connecting shares (%)'!$M$16*(F453+H453+J453)/(F453+H453+J453+L453+N453+P453),0),0)</f>
        <v>0</v>
      </c>
      <c r="X453" s="61">
        <f>IF(E453="East", IF(C453="Central",('Connecting shares (%)'!$F$5/100*L453+'Connecting shares (%)'!$G$5/100*N453+'Connecting shares (%)'!$H$5/100*P453)/1000000,0),0)</f>
        <v>0</v>
      </c>
      <c r="Y453" s="63">
        <f>IF(E453="East", IF(C453="Central",D453*'Connecting shares (%)'!$M$16*(L453+N453+P453)/(F453+H453+J453+L453+N453+P453),0),0)</f>
        <v>0</v>
      </c>
      <c r="Z453" s="1">
        <f>IF(E453="East", IF(C453="Decentral",('Connecting shares (%)'!$F$9/100*L453+'Connecting shares (%)'!$G$9/100*N453+'Connecting shares (%)'!$H$9/100*P453)/1000000,0),0)</f>
        <v>0</v>
      </c>
      <c r="AA453" s="63">
        <f>IF(E453="East", IF(C453="Decentral",D453*'Connecting shares (%)'!$M$16*(L453+N453+P453)/(F453+H453+J453+L453+N453+P453),0),0)</f>
        <v>0</v>
      </c>
      <c r="AB453" s="61">
        <f>IF(E453="West", IF(C453="Central",('Connecting shares (%)'!$F$11/100*F453+'Connecting shares (%)'!$G$11/100*H453+'Connecting shares (%)'!$H$11/100*J453)/1000000,0),0)</f>
        <v>7.8635880000000005E-2</v>
      </c>
      <c r="AC453" s="64">
        <f>IF(E453="west", IF(C453="Central",D453*'Connecting shares (%)'!$M$16*(F453+H453+J453)/(F453+H453+J453+L453+N453+P453),0),0)</f>
        <v>1.73213207391132</v>
      </c>
      <c r="AD453" s="61">
        <f>IF(E453="West", IF(C453="Decentral",('Connecting shares (%)'!$F$15/100*F453+'Connecting shares (%)'!$G$15/100*H453+'Connecting shares (%)'!$H$15/100*J453)/1000000,0),0)</f>
        <v>0</v>
      </c>
      <c r="AE453" s="63">
        <f>IF(E453="west", IF(C453="Decentral",D453*'Connecting shares (%)'!$M$16*(F453+H453+J453)/(F453+H453+J453+L453+N453+P453),0),0)</f>
        <v>0</v>
      </c>
      <c r="AF453" s="61">
        <f>IF(E453="West", IF(C453="Central",('Connecting shares (%)'!$F$13/100*L453+'Connecting shares (%)'!$G$13/100*N453+'Connecting shares (%)'!$H$13/100*P453)/1000000,0),0)</f>
        <v>0</v>
      </c>
      <c r="AG453" s="63">
        <f>IF(E453="west", IF(C453="Central",D453*'Connecting shares (%)'!$M$16*(L453+N453+P453)/(F453+H453+J453+L453+N453+P453),0),0)</f>
        <v>0</v>
      </c>
      <c r="AH453" s="1">
        <f>IF(E453="West", IF(C453="Decentral",('Connecting shares (%)'!$F$17/100*L453+'Connecting shares (%)'!$G$17/100*N453+'Connecting shares (%)'!$H$17/100*P453)/1000000,0),0)</f>
        <v>0</v>
      </c>
      <c r="AI453" s="63">
        <f>IF(E453="west", IF(C453="Decentral",D453*'Connecting shares (%)'!$M$16*(L453+N453+P453)/(F453+H453+J453+L453+N453+P453),0),0)</f>
        <v>0</v>
      </c>
      <c r="AK453" s="1">
        <f t="shared" si="56"/>
        <v>0</v>
      </c>
      <c r="AL453" s="1">
        <f t="shared" si="57"/>
        <v>0</v>
      </c>
      <c r="AM453" s="1">
        <f t="shared" si="58"/>
        <v>0</v>
      </c>
      <c r="AN453" s="1">
        <f t="shared" si="59"/>
        <v>0</v>
      </c>
      <c r="AO453" s="1">
        <f t="shared" si="60"/>
        <v>7.8635880000000005E-2</v>
      </c>
      <c r="AP453" s="1">
        <f t="shared" si="61"/>
        <v>1.73213207391132</v>
      </c>
      <c r="AQ453" s="1">
        <f t="shared" si="62"/>
        <v>0</v>
      </c>
      <c r="AR453" s="1">
        <f t="shared" si="63"/>
        <v>0</v>
      </c>
    </row>
    <row r="454" spans="1:44">
      <c r="A454" s="1">
        <v>453</v>
      </c>
      <c r="B454" s="1" t="s">
        <v>200</v>
      </c>
      <c r="C454" s="1" t="s">
        <v>22</v>
      </c>
      <c r="D454" s="1">
        <v>0.34788019523115399</v>
      </c>
      <c r="E454" s="1" t="s">
        <v>23</v>
      </c>
      <c r="F454" s="1">
        <v>196937.57</v>
      </c>
      <c r="G454" s="1">
        <v>8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9349.9811836625395</v>
      </c>
      <c r="S454" s="1">
        <v>347880.19523115398</v>
      </c>
      <c r="T454" s="61">
        <f>IF(E454="East", IF(C454="Central",('Connecting shares (%)'!$F$3/100*F454+'Connecting shares (%)'!$G$3/100*H454+'Connecting shares (%)'!$H$3/100*J454)/1000000,0),0)</f>
        <v>0</v>
      </c>
      <c r="U454" s="61">
        <f>IF(E454="East", IF(C454="Central",D454*'Connecting shares (%)'!$M$16*(F454+H454+J454)/(F454+H454+J454+L454+N454+P454),0),0)</f>
        <v>0</v>
      </c>
      <c r="V454" s="61">
        <f>IF(E454="East", IF(C454="Decentral",('Connecting shares (%)'!$F$7/100*F454+'Connecting shares (%)'!$G$7/100*H454+'Connecting shares (%)'!$H$7/100*J454)/1000000,0),0)</f>
        <v>0</v>
      </c>
      <c r="W454" s="63">
        <f>IF(E454="East", IF(C454="Decentral",D454*'Connecting shares (%)'!$M$16*(F454+H454+J454)/(F454+H454+J454+L454+N454+P454),0),0)</f>
        <v>0</v>
      </c>
      <c r="X454" s="61">
        <f>IF(E454="East", IF(C454="Central",('Connecting shares (%)'!$F$5/100*L454+'Connecting shares (%)'!$G$5/100*N454+'Connecting shares (%)'!$H$5/100*P454)/1000000,0),0)</f>
        <v>0</v>
      </c>
      <c r="Y454" s="63">
        <f>IF(E454="East", IF(C454="Central",D454*'Connecting shares (%)'!$M$16*(L454+N454+P454)/(F454+H454+J454+L454+N454+P454),0),0)</f>
        <v>0</v>
      </c>
      <c r="Z454" s="1">
        <f>IF(E454="East", IF(C454="Decentral",('Connecting shares (%)'!$F$9/100*L454+'Connecting shares (%)'!$G$9/100*N454+'Connecting shares (%)'!$H$9/100*P454)/1000000,0),0)</f>
        <v>0</v>
      </c>
      <c r="AA454" s="63">
        <f>IF(E454="East", IF(C454="Decentral",D454*'Connecting shares (%)'!$M$16*(L454+N454+P454)/(F454+H454+J454+L454+N454+P454),0),0)</f>
        <v>0</v>
      </c>
      <c r="AB454" s="61">
        <f>IF(E454="West", IF(C454="Central",('Connecting shares (%)'!$F$11/100*F454+'Connecting shares (%)'!$G$11/100*H454+'Connecting shares (%)'!$H$11/100*J454)/1000000,0),0)</f>
        <v>0.19693757000000001</v>
      </c>
      <c r="AC454" s="64">
        <f>IF(E454="west", IF(C454="Central",D454*'Connecting shares (%)'!$M$16*(F454+H454+J454)/(F454+H454+J454+L454+N454+P454),0),0)</f>
        <v>6.9576039046230793</v>
      </c>
      <c r="AD454" s="61">
        <f>IF(E454="West", IF(C454="Decentral",('Connecting shares (%)'!$F$15/100*F454+'Connecting shares (%)'!$G$15/100*H454+'Connecting shares (%)'!$H$15/100*J454)/1000000,0),0)</f>
        <v>0</v>
      </c>
      <c r="AE454" s="63">
        <f>IF(E454="west", IF(C454="Decentral",D454*'Connecting shares (%)'!$M$16*(F454+H454+J454)/(F454+H454+J454+L454+N454+P454),0),0)</f>
        <v>0</v>
      </c>
      <c r="AF454" s="61">
        <f>IF(E454="West", IF(C454="Central",('Connecting shares (%)'!$F$13/100*L454+'Connecting shares (%)'!$G$13/100*N454+'Connecting shares (%)'!$H$13/100*P454)/1000000,0),0)</f>
        <v>0</v>
      </c>
      <c r="AG454" s="63">
        <f>IF(E454="west", IF(C454="Central",D454*'Connecting shares (%)'!$M$16*(L454+N454+P454)/(F454+H454+J454+L454+N454+P454),0),0)</f>
        <v>0</v>
      </c>
      <c r="AH454" s="1">
        <f>IF(E454="West", IF(C454="Decentral",('Connecting shares (%)'!$F$17/100*L454+'Connecting shares (%)'!$G$17/100*N454+'Connecting shares (%)'!$H$17/100*P454)/1000000,0),0)</f>
        <v>0</v>
      </c>
      <c r="AI454" s="63">
        <f>IF(E454="west", IF(C454="Decentral",D454*'Connecting shares (%)'!$M$16*(L454+N454+P454)/(F454+H454+J454+L454+N454+P454),0),0)</f>
        <v>0</v>
      </c>
      <c r="AK454" s="1">
        <f t="shared" si="56"/>
        <v>0</v>
      </c>
      <c r="AL454" s="1">
        <f t="shared" si="57"/>
        <v>0</v>
      </c>
      <c r="AM454" s="1">
        <f t="shared" si="58"/>
        <v>0</v>
      </c>
      <c r="AN454" s="1">
        <f t="shared" si="59"/>
        <v>0</v>
      </c>
      <c r="AO454" s="1">
        <f t="shared" si="60"/>
        <v>0.19693757000000001</v>
      </c>
      <c r="AP454" s="1">
        <f t="shared" si="61"/>
        <v>6.9576039046230793</v>
      </c>
      <c r="AQ454" s="1">
        <f t="shared" si="62"/>
        <v>0</v>
      </c>
      <c r="AR454" s="1">
        <f t="shared" si="63"/>
        <v>0</v>
      </c>
    </row>
    <row r="455" spans="1:44">
      <c r="A455" s="1">
        <v>454</v>
      </c>
      <c r="B455" s="1" t="s">
        <v>50</v>
      </c>
      <c r="C455" s="1" t="s">
        <v>21</v>
      </c>
      <c r="D455" s="1">
        <v>0.120208732083202</v>
      </c>
      <c r="E455" s="1" t="s">
        <v>23</v>
      </c>
      <c r="F455" s="1">
        <v>184709.61</v>
      </c>
      <c r="G455" s="1">
        <v>12</v>
      </c>
      <c r="H455" s="1">
        <v>0</v>
      </c>
      <c r="I455" s="1">
        <v>0</v>
      </c>
      <c r="J455" s="1">
        <v>0</v>
      </c>
      <c r="K455" s="1">
        <v>0</v>
      </c>
      <c r="L455" s="1">
        <v>13150.47</v>
      </c>
      <c r="M455" s="1">
        <v>2</v>
      </c>
      <c r="N455" s="1">
        <v>0</v>
      </c>
      <c r="O455" s="1">
        <v>0</v>
      </c>
      <c r="P455" s="1">
        <v>0</v>
      </c>
      <c r="Q455" s="1">
        <v>0</v>
      </c>
      <c r="R455" s="1">
        <v>6094.8388895469898</v>
      </c>
      <c r="S455" s="1">
        <v>120208.73208320201</v>
      </c>
      <c r="T455" s="61">
        <f>IF(E455="East", IF(C455="Central",('Connecting shares (%)'!$F$3/100*F455+'Connecting shares (%)'!$G$3/100*H455+'Connecting shares (%)'!$H$3/100*J455)/1000000,0),0)</f>
        <v>0</v>
      </c>
      <c r="U455" s="61">
        <f>IF(E455="East", IF(C455="Central",D455*'Connecting shares (%)'!$M$16*(F455+H455+J455)/(F455+H455+J455+L455+N455+P455),0),0)</f>
        <v>0</v>
      </c>
      <c r="V455" s="61">
        <f>IF(E455="East", IF(C455="Decentral",('Connecting shares (%)'!$F$7/100*F455+'Connecting shares (%)'!$G$7/100*H455+'Connecting shares (%)'!$H$7/100*J455)/1000000,0),0)</f>
        <v>0</v>
      </c>
      <c r="W455" s="63">
        <f>IF(E455="East", IF(C455="Decentral",D455*'Connecting shares (%)'!$M$16*(F455+H455+J455)/(F455+H455+J455+L455+N455+P455),0),0)</f>
        <v>0</v>
      </c>
      <c r="X455" s="61">
        <f>IF(E455="East", IF(C455="Central",('Connecting shares (%)'!$F$5/100*L455+'Connecting shares (%)'!$G$5/100*N455+'Connecting shares (%)'!$H$5/100*P455)/1000000,0),0)</f>
        <v>0</v>
      </c>
      <c r="Y455" s="63">
        <f>IF(E455="East", IF(C455="Central",D455*'Connecting shares (%)'!$M$16*(L455+N455+P455)/(F455+H455+J455+L455+N455+P455),0),0)</f>
        <v>0</v>
      </c>
      <c r="Z455" s="1">
        <f>IF(E455="East", IF(C455="Decentral",('Connecting shares (%)'!$F$9/100*L455+'Connecting shares (%)'!$G$9/100*N455+'Connecting shares (%)'!$H$9/100*P455)/1000000,0),0)</f>
        <v>0</v>
      </c>
      <c r="AA455" s="63">
        <f>IF(E455="East", IF(C455="Decentral",D455*'Connecting shares (%)'!$M$16*(L455+N455+P455)/(F455+H455+J455+L455+N455+P455),0),0)</f>
        <v>0</v>
      </c>
      <c r="AB455" s="61">
        <f>IF(E455="West", IF(C455="Central",('Connecting shares (%)'!$F$11/100*F455+'Connecting shares (%)'!$G$11/100*H455+'Connecting shares (%)'!$H$11/100*J455)/1000000,0),0)</f>
        <v>0</v>
      </c>
      <c r="AC455" s="64">
        <f>IF(E455="west", IF(C455="Central",D455*'Connecting shares (%)'!$M$16*(F455+H455+J455)/(F455+H455+J455+L455+N455+P455),0),0)</f>
        <v>0</v>
      </c>
      <c r="AD455" s="61">
        <f>IF(E455="West", IF(C455="Decentral",('Connecting shares (%)'!$F$15/100*F455+'Connecting shares (%)'!$G$15/100*H455+'Connecting shares (%)'!$H$15/100*J455)/1000000,0),0)</f>
        <v>0.18470961</v>
      </c>
      <c r="AE455" s="63">
        <f>IF(E455="west", IF(C455="Decentral",D455*'Connecting shares (%)'!$M$16*(F455+H455+J455)/(F455+H455+J455+L455+N455+P455),0),0)</f>
        <v>2.2443848220098497</v>
      </c>
      <c r="AF455" s="61">
        <f>IF(E455="West", IF(C455="Central",('Connecting shares (%)'!$F$13/100*L455+'Connecting shares (%)'!$G$13/100*N455+'Connecting shares (%)'!$H$13/100*P455)/1000000,0),0)</f>
        <v>0</v>
      </c>
      <c r="AG455" s="63">
        <f>IF(E455="west", IF(C455="Central",D455*'Connecting shares (%)'!$M$16*(L455+N455+P455)/(F455+H455+J455+L455+N455+P455),0),0)</f>
        <v>0</v>
      </c>
      <c r="AH455" s="1">
        <f>IF(E455="West", IF(C455="Decentral",('Connecting shares (%)'!$F$17/100*L455+'Connecting shares (%)'!$G$17/100*N455+'Connecting shares (%)'!$H$17/100*P455)/1000000,0),0)</f>
        <v>1.3150469999999999E-2</v>
      </c>
      <c r="AI455" s="63">
        <f>IF(E455="west", IF(C455="Decentral",D455*'Connecting shares (%)'!$M$16*(L455+N455+P455)/(F455+H455+J455+L455+N455+P455),0),0)</f>
        <v>0.15978981965419053</v>
      </c>
      <c r="AK455" s="1">
        <f t="shared" si="56"/>
        <v>0</v>
      </c>
      <c r="AL455" s="1">
        <f t="shared" si="57"/>
        <v>0</v>
      </c>
      <c r="AM455" s="1">
        <f t="shared" si="58"/>
        <v>0</v>
      </c>
      <c r="AN455" s="1">
        <f t="shared" si="59"/>
        <v>0</v>
      </c>
      <c r="AO455" s="1">
        <f t="shared" si="60"/>
        <v>0</v>
      </c>
      <c r="AP455" s="1">
        <f t="shared" si="61"/>
        <v>0</v>
      </c>
      <c r="AQ455" s="1">
        <f t="shared" si="62"/>
        <v>0.19786007999999999</v>
      </c>
      <c r="AR455" s="1">
        <f t="shared" si="63"/>
        <v>2.4041746416640404</v>
      </c>
    </row>
    <row r="456" spans="1:44">
      <c r="A456" s="1">
        <v>455</v>
      </c>
      <c r="B456" s="1" t="s">
        <v>865</v>
      </c>
      <c r="C456" s="1" t="s">
        <v>22</v>
      </c>
      <c r="D456" s="1">
        <v>0.16042138695663</v>
      </c>
      <c r="E456" s="1" t="s">
        <v>23</v>
      </c>
      <c r="F456" s="1">
        <v>18687.9199999999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7744.5500159519597</v>
      </c>
      <c r="S456" s="1">
        <v>160421.38695662899</v>
      </c>
      <c r="T456" s="61">
        <f>IF(E456="East", IF(C456="Central",('Connecting shares (%)'!$F$3/100*F456+'Connecting shares (%)'!$G$3/100*H456+'Connecting shares (%)'!$H$3/100*J456)/1000000,0),0)</f>
        <v>0</v>
      </c>
      <c r="U456" s="61">
        <f>IF(E456="East", IF(C456="Central",D456*'Connecting shares (%)'!$M$16*(F456+H456+J456)/(F456+H456+J456+L456+N456+P456),0),0)</f>
        <v>0</v>
      </c>
      <c r="V456" s="61">
        <f>IF(E456="East", IF(C456="Decentral",('Connecting shares (%)'!$F$7/100*F456+'Connecting shares (%)'!$G$7/100*H456+'Connecting shares (%)'!$H$7/100*J456)/1000000,0),0)</f>
        <v>0</v>
      </c>
      <c r="W456" s="63">
        <f>IF(E456="East", IF(C456="Decentral",D456*'Connecting shares (%)'!$M$16*(F456+H456+J456)/(F456+H456+J456+L456+N456+P456),0),0)</f>
        <v>0</v>
      </c>
      <c r="X456" s="61">
        <f>IF(E456="East", IF(C456="Central",('Connecting shares (%)'!$F$5/100*L456+'Connecting shares (%)'!$G$5/100*N456+'Connecting shares (%)'!$H$5/100*P456)/1000000,0),0)</f>
        <v>0</v>
      </c>
      <c r="Y456" s="63">
        <f>IF(E456="East", IF(C456="Central",D456*'Connecting shares (%)'!$M$16*(L456+N456+P456)/(F456+H456+J456+L456+N456+P456),0),0)</f>
        <v>0</v>
      </c>
      <c r="Z456" s="1">
        <f>IF(E456="East", IF(C456="Decentral",('Connecting shares (%)'!$F$9/100*L456+'Connecting shares (%)'!$G$9/100*N456+'Connecting shares (%)'!$H$9/100*P456)/1000000,0),0)</f>
        <v>0</v>
      </c>
      <c r="AA456" s="63">
        <f>IF(E456="East", IF(C456="Decentral",D456*'Connecting shares (%)'!$M$16*(L456+N456+P456)/(F456+H456+J456+L456+N456+P456),0),0)</f>
        <v>0</v>
      </c>
      <c r="AB456" s="61">
        <f>IF(E456="West", IF(C456="Central",('Connecting shares (%)'!$F$11/100*F456+'Connecting shares (%)'!$G$11/100*H456+'Connecting shares (%)'!$H$11/100*J456)/1000000,0),0)</f>
        <v>1.86879199999999E-2</v>
      </c>
      <c r="AC456" s="64">
        <f>IF(E456="west", IF(C456="Central",D456*'Connecting shares (%)'!$M$16*(F456+H456+J456)/(F456+H456+J456+L456+N456+P456),0),0)</f>
        <v>3.2084277391325999</v>
      </c>
      <c r="AD456" s="61">
        <f>IF(E456="West", IF(C456="Decentral",('Connecting shares (%)'!$F$15/100*F456+'Connecting shares (%)'!$G$15/100*H456+'Connecting shares (%)'!$H$15/100*J456)/1000000,0),0)</f>
        <v>0</v>
      </c>
      <c r="AE456" s="63">
        <f>IF(E456="west", IF(C456="Decentral",D456*'Connecting shares (%)'!$M$16*(F456+H456+J456)/(F456+H456+J456+L456+N456+P456),0),0)</f>
        <v>0</v>
      </c>
      <c r="AF456" s="61">
        <f>IF(E456="West", IF(C456="Central",('Connecting shares (%)'!$F$13/100*L456+'Connecting shares (%)'!$G$13/100*N456+'Connecting shares (%)'!$H$13/100*P456)/1000000,0),0)</f>
        <v>0</v>
      </c>
      <c r="AG456" s="63">
        <f>IF(E456="west", IF(C456="Central",D456*'Connecting shares (%)'!$M$16*(L456+N456+P456)/(F456+H456+J456+L456+N456+P456),0),0)</f>
        <v>0</v>
      </c>
      <c r="AH456" s="1">
        <f>IF(E456="West", IF(C456="Decentral",('Connecting shares (%)'!$F$17/100*L456+'Connecting shares (%)'!$G$17/100*N456+'Connecting shares (%)'!$H$17/100*P456)/1000000,0),0)</f>
        <v>0</v>
      </c>
      <c r="AI456" s="63">
        <f>IF(E456="west", IF(C456="Decentral",D456*'Connecting shares (%)'!$M$16*(L456+N456+P456)/(F456+H456+J456+L456+N456+P456),0),0)</f>
        <v>0</v>
      </c>
      <c r="AK456" s="1">
        <f t="shared" si="56"/>
        <v>0</v>
      </c>
      <c r="AL456" s="1">
        <f t="shared" si="57"/>
        <v>0</v>
      </c>
      <c r="AM456" s="1">
        <f t="shared" si="58"/>
        <v>0</v>
      </c>
      <c r="AN456" s="1">
        <f t="shared" si="59"/>
        <v>0</v>
      </c>
      <c r="AO456" s="1">
        <f t="shared" si="60"/>
        <v>1.86879199999999E-2</v>
      </c>
      <c r="AP456" s="1">
        <f t="shared" si="61"/>
        <v>3.2084277391325999</v>
      </c>
      <c r="AQ456" s="1">
        <f t="shared" si="62"/>
        <v>0</v>
      </c>
      <c r="AR456" s="1">
        <f t="shared" si="63"/>
        <v>0</v>
      </c>
    </row>
    <row r="457" spans="1:44">
      <c r="A457" s="1">
        <v>456</v>
      </c>
      <c r="B457" s="1" t="s">
        <v>241</v>
      </c>
      <c r="C457" s="1" t="s">
        <v>21</v>
      </c>
      <c r="D457" s="1">
        <v>6.8879116227008E-2</v>
      </c>
      <c r="E457" s="1" t="s">
        <v>23</v>
      </c>
      <c r="F457" s="1">
        <v>30634.909999999902</v>
      </c>
      <c r="G457" s="1">
        <v>3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4132.0870646110498</v>
      </c>
      <c r="S457" s="1">
        <v>68879.116227008402</v>
      </c>
      <c r="T457" s="61">
        <f>IF(E457="East", IF(C457="Central",('Connecting shares (%)'!$F$3/100*F457+'Connecting shares (%)'!$G$3/100*H457+'Connecting shares (%)'!$H$3/100*J457)/1000000,0),0)</f>
        <v>0</v>
      </c>
      <c r="U457" s="61">
        <f>IF(E457="East", IF(C457="Central",D457*'Connecting shares (%)'!$M$16*(F457+H457+J457)/(F457+H457+J457+L457+N457+P457),0),0)</f>
        <v>0</v>
      </c>
      <c r="V457" s="61">
        <f>IF(E457="East", IF(C457="Decentral",('Connecting shares (%)'!$F$7/100*F457+'Connecting shares (%)'!$G$7/100*H457+'Connecting shares (%)'!$H$7/100*J457)/1000000,0),0)</f>
        <v>0</v>
      </c>
      <c r="W457" s="63">
        <f>IF(E457="East", IF(C457="Decentral",D457*'Connecting shares (%)'!$M$16*(F457+H457+J457)/(F457+H457+J457+L457+N457+P457),0),0)</f>
        <v>0</v>
      </c>
      <c r="X457" s="61">
        <f>IF(E457="East", IF(C457="Central",('Connecting shares (%)'!$F$5/100*L457+'Connecting shares (%)'!$G$5/100*N457+'Connecting shares (%)'!$H$5/100*P457)/1000000,0),0)</f>
        <v>0</v>
      </c>
      <c r="Y457" s="63">
        <f>IF(E457="East", IF(C457="Central",D457*'Connecting shares (%)'!$M$16*(L457+N457+P457)/(F457+H457+J457+L457+N457+P457),0),0)</f>
        <v>0</v>
      </c>
      <c r="Z457" s="1">
        <f>IF(E457="East", IF(C457="Decentral",('Connecting shares (%)'!$F$9/100*L457+'Connecting shares (%)'!$G$9/100*N457+'Connecting shares (%)'!$H$9/100*P457)/1000000,0),0)</f>
        <v>0</v>
      </c>
      <c r="AA457" s="63">
        <f>IF(E457="East", IF(C457="Decentral",D457*'Connecting shares (%)'!$M$16*(L457+N457+P457)/(F457+H457+J457+L457+N457+P457),0),0)</f>
        <v>0</v>
      </c>
      <c r="AB457" s="61">
        <f>IF(E457="West", IF(C457="Central",('Connecting shares (%)'!$F$11/100*F457+'Connecting shares (%)'!$G$11/100*H457+'Connecting shares (%)'!$H$11/100*J457)/1000000,0),0)</f>
        <v>0</v>
      </c>
      <c r="AC457" s="64">
        <f>IF(E457="west", IF(C457="Central",D457*'Connecting shares (%)'!$M$16*(F457+H457+J457)/(F457+H457+J457+L457+N457+P457),0),0)</f>
        <v>0</v>
      </c>
      <c r="AD457" s="61">
        <f>IF(E457="West", IF(C457="Decentral",('Connecting shares (%)'!$F$15/100*F457+'Connecting shares (%)'!$G$15/100*H457+'Connecting shares (%)'!$H$15/100*J457)/1000000,0),0)</f>
        <v>3.0634909999999901E-2</v>
      </c>
      <c r="AE457" s="63">
        <f>IF(E457="west", IF(C457="Decentral",D457*'Connecting shares (%)'!$M$16*(F457+H457+J457)/(F457+H457+J457+L457+N457+P457),0),0)</f>
        <v>1.3775823245401599</v>
      </c>
      <c r="AF457" s="61">
        <f>IF(E457="West", IF(C457="Central",('Connecting shares (%)'!$F$13/100*L457+'Connecting shares (%)'!$G$13/100*N457+'Connecting shares (%)'!$H$13/100*P457)/1000000,0),0)</f>
        <v>0</v>
      </c>
      <c r="AG457" s="63">
        <f>IF(E457="west", IF(C457="Central",D457*'Connecting shares (%)'!$M$16*(L457+N457+P457)/(F457+H457+J457+L457+N457+P457),0),0)</f>
        <v>0</v>
      </c>
      <c r="AH457" s="1">
        <f>IF(E457="West", IF(C457="Decentral",('Connecting shares (%)'!$F$17/100*L457+'Connecting shares (%)'!$G$17/100*N457+'Connecting shares (%)'!$H$17/100*P457)/1000000,0),0)</f>
        <v>0</v>
      </c>
      <c r="AI457" s="63">
        <f>IF(E457="west", IF(C457="Decentral",D457*'Connecting shares (%)'!$M$16*(L457+N457+P457)/(F457+H457+J457+L457+N457+P457),0),0)</f>
        <v>0</v>
      </c>
      <c r="AK457" s="1">
        <f t="shared" si="56"/>
        <v>0</v>
      </c>
      <c r="AL457" s="1">
        <f t="shared" si="57"/>
        <v>0</v>
      </c>
      <c r="AM457" s="1">
        <f t="shared" si="58"/>
        <v>0</v>
      </c>
      <c r="AN457" s="1">
        <f t="shared" si="59"/>
        <v>0</v>
      </c>
      <c r="AO457" s="1">
        <f t="shared" si="60"/>
        <v>0</v>
      </c>
      <c r="AP457" s="1">
        <f t="shared" si="61"/>
        <v>0</v>
      </c>
      <c r="AQ457" s="1">
        <f t="shared" si="62"/>
        <v>3.0634909999999901E-2</v>
      </c>
      <c r="AR457" s="1">
        <f t="shared" si="63"/>
        <v>1.3775823245401599</v>
      </c>
    </row>
    <row r="458" spans="1:44">
      <c r="A458" s="1">
        <v>457</v>
      </c>
      <c r="B458" s="1" t="s">
        <v>198</v>
      </c>
      <c r="C458" s="1" t="s">
        <v>21</v>
      </c>
      <c r="D458" s="1">
        <v>5.8435179137985002E-2</v>
      </c>
      <c r="E458" s="1" t="s">
        <v>23</v>
      </c>
      <c r="F458" s="1">
        <v>40003.089999999902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2761.2537541366501</v>
      </c>
      <c r="S458" s="1">
        <v>58435.1791379852</v>
      </c>
      <c r="T458" s="61">
        <f>IF(E458="East", IF(C458="Central",('Connecting shares (%)'!$F$3/100*F458+'Connecting shares (%)'!$G$3/100*H458+'Connecting shares (%)'!$H$3/100*J458)/1000000,0),0)</f>
        <v>0</v>
      </c>
      <c r="U458" s="61">
        <f>IF(E458="East", IF(C458="Central",D458*'Connecting shares (%)'!$M$16*(F458+H458+J458)/(F458+H458+J458+L458+N458+P458),0),0)</f>
        <v>0</v>
      </c>
      <c r="V458" s="61">
        <f>IF(E458="East", IF(C458="Decentral",('Connecting shares (%)'!$F$7/100*F458+'Connecting shares (%)'!$G$7/100*H458+'Connecting shares (%)'!$H$7/100*J458)/1000000,0),0)</f>
        <v>0</v>
      </c>
      <c r="W458" s="63">
        <f>IF(E458="East", IF(C458="Decentral",D458*'Connecting shares (%)'!$M$16*(F458+H458+J458)/(F458+H458+J458+L458+N458+P458),0),0)</f>
        <v>0</v>
      </c>
      <c r="X458" s="61">
        <f>IF(E458="East", IF(C458="Central",('Connecting shares (%)'!$F$5/100*L458+'Connecting shares (%)'!$G$5/100*N458+'Connecting shares (%)'!$H$5/100*P458)/1000000,0),0)</f>
        <v>0</v>
      </c>
      <c r="Y458" s="63">
        <f>IF(E458="East", IF(C458="Central",D458*'Connecting shares (%)'!$M$16*(L458+N458+P458)/(F458+H458+J458+L458+N458+P458),0),0)</f>
        <v>0</v>
      </c>
      <c r="Z458" s="1">
        <f>IF(E458="East", IF(C458="Decentral",('Connecting shares (%)'!$F$9/100*L458+'Connecting shares (%)'!$G$9/100*N458+'Connecting shares (%)'!$H$9/100*P458)/1000000,0),0)</f>
        <v>0</v>
      </c>
      <c r="AA458" s="63">
        <f>IF(E458="East", IF(C458="Decentral",D458*'Connecting shares (%)'!$M$16*(L458+N458+P458)/(F458+H458+J458+L458+N458+P458),0),0)</f>
        <v>0</v>
      </c>
      <c r="AB458" s="61">
        <f>IF(E458="West", IF(C458="Central",('Connecting shares (%)'!$F$11/100*F458+'Connecting shares (%)'!$G$11/100*H458+'Connecting shares (%)'!$H$11/100*J458)/1000000,0),0)</f>
        <v>0</v>
      </c>
      <c r="AC458" s="64">
        <f>IF(E458="west", IF(C458="Central",D458*'Connecting shares (%)'!$M$16*(F458+H458+J458)/(F458+H458+J458+L458+N458+P458),0),0)</f>
        <v>0</v>
      </c>
      <c r="AD458" s="61">
        <f>IF(E458="West", IF(C458="Decentral",('Connecting shares (%)'!$F$15/100*F458+'Connecting shares (%)'!$G$15/100*H458+'Connecting shares (%)'!$H$15/100*J458)/1000000,0),0)</f>
        <v>4.0003089999999901E-2</v>
      </c>
      <c r="AE458" s="63">
        <f>IF(E458="west", IF(C458="Decentral",D458*'Connecting shares (%)'!$M$16*(F458+H458+J458)/(F458+H458+J458+L458+N458+P458),0),0)</f>
        <v>1.1687035827597001</v>
      </c>
      <c r="AF458" s="61">
        <f>IF(E458="West", IF(C458="Central",('Connecting shares (%)'!$F$13/100*L458+'Connecting shares (%)'!$G$13/100*N458+'Connecting shares (%)'!$H$13/100*P458)/1000000,0),0)</f>
        <v>0</v>
      </c>
      <c r="AG458" s="63">
        <f>IF(E458="west", IF(C458="Central",D458*'Connecting shares (%)'!$M$16*(L458+N458+P458)/(F458+H458+J458+L458+N458+P458),0),0)</f>
        <v>0</v>
      </c>
      <c r="AH458" s="1">
        <f>IF(E458="West", IF(C458="Decentral",('Connecting shares (%)'!$F$17/100*L458+'Connecting shares (%)'!$G$17/100*N458+'Connecting shares (%)'!$H$17/100*P458)/1000000,0),0)</f>
        <v>0</v>
      </c>
      <c r="AI458" s="63">
        <f>IF(E458="west", IF(C458="Decentral",D458*'Connecting shares (%)'!$M$16*(L458+N458+P458)/(F458+H458+J458+L458+N458+P458),0),0)</f>
        <v>0</v>
      </c>
      <c r="AK458" s="1">
        <f t="shared" si="56"/>
        <v>0</v>
      </c>
      <c r="AL458" s="1">
        <f t="shared" si="57"/>
        <v>0</v>
      </c>
      <c r="AM458" s="1">
        <f t="shared" si="58"/>
        <v>0</v>
      </c>
      <c r="AN458" s="1">
        <f t="shared" si="59"/>
        <v>0</v>
      </c>
      <c r="AO458" s="1">
        <f t="shared" si="60"/>
        <v>0</v>
      </c>
      <c r="AP458" s="1">
        <f t="shared" si="61"/>
        <v>0</v>
      </c>
      <c r="AQ458" s="1">
        <f t="shared" si="62"/>
        <v>4.0003089999999901E-2</v>
      </c>
      <c r="AR458" s="1">
        <f t="shared" si="63"/>
        <v>1.1687035827597001</v>
      </c>
    </row>
    <row r="459" spans="1:44">
      <c r="A459" s="1">
        <v>458</v>
      </c>
      <c r="B459" s="1" t="s">
        <v>636</v>
      </c>
      <c r="C459" s="1" t="s">
        <v>22</v>
      </c>
      <c r="D459" s="1">
        <v>0.194337740970527</v>
      </c>
      <c r="E459" s="1" t="s">
        <v>24</v>
      </c>
      <c r="F459" s="1">
        <v>353964.81999999902</v>
      </c>
      <c r="G459" s="1">
        <v>26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7107.1897000232102</v>
      </c>
      <c r="S459" s="1">
        <v>194337.74097052601</v>
      </c>
      <c r="T459" s="61">
        <f>IF(E459="East", IF(C459="Central",('Connecting shares (%)'!$F$3/100*F459+'Connecting shares (%)'!$G$3/100*H459+'Connecting shares (%)'!$H$3/100*J459)/1000000,0),0)</f>
        <v>0.35396481999999901</v>
      </c>
      <c r="U459" s="61">
        <f>IF(E459="East", IF(C459="Central",D459*'Connecting shares (%)'!$M$16*(F459+H459+J459)/(F459+H459+J459+L459+N459+P459),0),0)</f>
        <v>3.8867548194105401</v>
      </c>
      <c r="V459" s="61">
        <f>IF(E459="East", IF(C459="Decentral",('Connecting shares (%)'!$F$7/100*F459+'Connecting shares (%)'!$G$7/100*H459+'Connecting shares (%)'!$H$7/100*J459)/1000000,0),0)</f>
        <v>0</v>
      </c>
      <c r="W459" s="63">
        <f>IF(E459="East", IF(C459="Decentral",D459*'Connecting shares (%)'!$M$16*(F459+H459+J459)/(F459+H459+J459+L459+N459+P459),0),0)</f>
        <v>0</v>
      </c>
      <c r="X459" s="61">
        <f>IF(E459="East", IF(C459="Central",('Connecting shares (%)'!$F$5/100*L459+'Connecting shares (%)'!$G$5/100*N459+'Connecting shares (%)'!$H$5/100*P459)/1000000,0),0)</f>
        <v>0</v>
      </c>
      <c r="Y459" s="63">
        <f>IF(E459="East", IF(C459="Central",D459*'Connecting shares (%)'!$M$16*(L459+N459+P459)/(F459+H459+J459+L459+N459+P459),0),0)</f>
        <v>0</v>
      </c>
      <c r="Z459" s="1">
        <f>IF(E459="East", IF(C459="Decentral",('Connecting shares (%)'!$F$9/100*L459+'Connecting shares (%)'!$G$9/100*N459+'Connecting shares (%)'!$H$9/100*P459)/1000000,0),0)</f>
        <v>0</v>
      </c>
      <c r="AA459" s="63">
        <f>IF(E459="East", IF(C459="Decentral",D459*'Connecting shares (%)'!$M$16*(L459+N459+P459)/(F459+H459+J459+L459+N459+P459),0),0)</f>
        <v>0</v>
      </c>
      <c r="AB459" s="61">
        <f>IF(E459="West", IF(C459="Central",('Connecting shares (%)'!$F$11/100*F459+'Connecting shares (%)'!$G$11/100*H459+'Connecting shares (%)'!$H$11/100*J459)/1000000,0),0)</f>
        <v>0</v>
      </c>
      <c r="AC459" s="64">
        <f>IF(E459="west", IF(C459="Central",D459*'Connecting shares (%)'!$M$16*(F459+H459+J459)/(F459+H459+J459+L459+N459+P459),0),0)</f>
        <v>0</v>
      </c>
      <c r="AD459" s="61">
        <f>IF(E459="West", IF(C459="Decentral",('Connecting shares (%)'!$F$15/100*F459+'Connecting shares (%)'!$G$15/100*H459+'Connecting shares (%)'!$H$15/100*J459)/1000000,0),0)</f>
        <v>0</v>
      </c>
      <c r="AE459" s="63">
        <f>IF(E459="west", IF(C459="Decentral",D459*'Connecting shares (%)'!$M$16*(F459+H459+J459)/(F459+H459+J459+L459+N459+P459),0),0)</f>
        <v>0</v>
      </c>
      <c r="AF459" s="61">
        <f>IF(E459="West", IF(C459="Central",('Connecting shares (%)'!$F$13/100*L459+'Connecting shares (%)'!$G$13/100*N459+'Connecting shares (%)'!$H$13/100*P459)/1000000,0),0)</f>
        <v>0</v>
      </c>
      <c r="AG459" s="63">
        <f>IF(E459="west", IF(C459="Central",D459*'Connecting shares (%)'!$M$16*(L459+N459+P459)/(F459+H459+J459+L459+N459+P459),0),0)</f>
        <v>0</v>
      </c>
      <c r="AH459" s="1">
        <f>IF(E459="West", IF(C459="Decentral",('Connecting shares (%)'!$F$17/100*L459+'Connecting shares (%)'!$G$17/100*N459+'Connecting shares (%)'!$H$17/100*P459)/1000000,0),0)</f>
        <v>0</v>
      </c>
      <c r="AI459" s="63">
        <f>IF(E459="west", IF(C459="Decentral",D459*'Connecting shares (%)'!$M$16*(L459+N459+P459)/(F459+H459+J459+L459+N459+P459),0),0)</f>
        <v>0</v>
      </c>
      <c r="AK459" s="1">
        <f t="shared" si="56"/>
        <v>0.35396481999999901</v>
      </c>
      <c r="AL459" s="1">
        <f t="shared" si="57"/>
        <v>3.8867548194105401</v>
      </c>
      <c r="AM459" s="1">
        <f t="shared" si="58"/>
        <v>0</v>
      </c>
      <c r="AN459" s="1">
        <f t="shared" si="59"/>
        <v>0</v>
      </c>
      <c r="AO459" s="1">
        <f t="shared" si="60"/>
        <v>0</v>
      </c>
      <c r="AP459" s="1">
        <f t="shared" si="61"/>
        <v>0</v>
      </c>
      <c r="AQ459" s="1">
        <f t="shared" si="62"/>
        <v>0</v>
      </c>
      <c r="AR459" s="1">
        <f t="shared" si="63"/>
        <v>0</v>
      </c>
    </row>
    <row r="460" spans="1:44">
      <c r="A460" s="1">
        <v>459</v>
      </c>
      <c r="B460" s="1" t="s">
        <v>709</v>
      </c>
      <c r="C460" s="1" t="s">
        <v>21</v>
      </c>
      <c r="D460" s="1">
        <v>9.0500072868911E-2</v>
      </c>
      <c r="E460" s="1" t="s">
        <v>23</v>
      </c>
      <c r="F460" s="1">
        <v>58266.699999999903</v>
      </c>
      <c r="G460" s="1">
        <v>3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6352.7219914897796</v>
      </c>
      <c r="S460" s="1">
        <v>90500.072868910705</v>
      </c>
      <c r="T460" s="61">
        <f>IF(E460="East", IF(C460="Central",('Connecting shares (%)'!$F$3/100*F460+'Connecting shares (%)'!$G$3/100*H460+'Connecting shares (%)'!$H$3/100*J460)/1000000,0),0)</f>
        <v>0</v>
      </c>
      <c r="U460" s="61">
        <f>IF(E460="East", IF(C460="Central",D460*'Connecting shares (%)'!$M$16*(F460+H460+J460)/(F460+H460+J460+L460+N460+P460),0),0)</f>
        <v>0</v>
      </c>
      <c r="V460" s="61">
        <f>IF(E460="East", IF(C460="Decentral",('Connecting shares (%)'!$F$7/100*F460+'Connecting shares (%)'!$G$7/100*H460+'Connecting shares (%)'!$H$7/100*J460)/1000000,0),0)</f>
        <v>0</v>
      </c>
      <c r="W460" s="63">
        <f>IF(E460="East", IF(C460="Decentral",D460*'Connecting shares (%)'!$M$16*(F460+H460+J460)/(F460+H460+J460+L460+N460+P460),0),0)</f>
        <v>0</v>
      </c>
      <c r="X460" s="61">
        <f>IF(E460="East", IF(C460="Central",('Connecting shares (%)'!$F$5/100*L460+'Connecting shares (%)'!$G$5/100*N460+'Connecting shares (%)'!$H$5/100*P460)/1000000,0),0)</f>
        <v>0</v>
      </c>
      <c r="Y460" s="63">
        <f>IF(E460="East", IF(C460="Central",D460*'Connecting shares (%)'!$M$16*(L460+N460+P460)/(F460+H460+J460+L460+N460+P460),0),0)</f>
        <v>0</v>
      </c>
      <c r="Z460" s="1">
        <f>IF(E460="East", IF(C460="Decentral",('Connecting shares (%)'!$F$9/100*L460+'Connecting shares (%)'!$G$9/100*N460+'Connecting shares (%)'!$H$9/100*P460)/1000000,0),0)</f>
        <v>0</v>
      </c>
      <c r="AA460" s="63">
        <f>IF(E460="East", IF(C460="Decentral",D460*'Connecting shares (%)'!$M$16*(L460+N460+P460)/(F460+H460+J460+L460+N460+P460),0),0)</f>
        <v>0</v>
      </c>
      <c r="AB460" s="61">
        <f>IF(E460="West", IF(C460="Central",('Connecting shares (%)'!$F$11/100*F460+'Connecting shares (%)'!$G$11/100*H460+'Connecting shares (%)'!$H$11/100*J460)/1000000,0),0)</f>
        <v>0</v>
      </c>
      <c r="AC460" s="64">
        <f>IF(E460="west", IF(C460="Central",D460*'Connecting shares (%)'!$M$16*(F460+H460+J460)/(F460+H460+J460+L460+N460+P460),0),0)</f>
        <v>0</v>
      </c>
      <c r="AD460" s="61">
        <f>IF(E460="West", IF(C460="Decentral",('Connecting shares (%)'!$F$15/100*F460+'Connecting shares (%)'!$G$15/100*H460+'Connecting shares (%)'!$H$15/100*J460)/1000000,0),0)</f>
        <v>5.8266699999999901E-2</v>
      </c>
      <c r="AE460" s="63">
        <f>IF(E460="west", IF(C460="Decentral",D460*'Connecting shares (%)'!$M$16*(F460+H460+J460)/(F460+H460+J460+L460+N460+P460),0),0)</f>
        <v>1.8100014573782199</v>
      </c>
      <c r="AF460" s="61">
        <f>IF(E460="West", IF(C460="Central",('Connecting shares (%)'!$F$13/100*L460+'Connecting shares (%)'!$G$13/100*N460+'Connecting shares (%)'!$H$13/100*P460)/1000000,0),0)</f>
        <v>0</v>
      </c>
      <c r="AG460" s="63">
        <f>IF(E460="west", IF(C460="Central",D460*'Connecting shares (%)'!$M$16*(L460+N460+P460)/(F460+H460+J460+L460+N460+P460),0),0)</f>
        <v>0</v>
      </c>
      <c r="AH460" s="1">
        <f>IF(E460="West", IF(C460="Decentral",('Connecting shares (%)'!$F$17/100*L460+'Connecting shares (%)'!$G$17/100*N460+'Connecting shares (%)'!$H$17/100*P460)/1000000,0),0)</f>
        <v>0</v>
      </c>
      <c r="AI460" s="63">
        <f>IF(E460="west", IF(C460="Decentral",D460*'Connecting shares (%)'!$M$16*(L460+N460+P460)/(F460+H460+J460+L460+N460+P460),0),0)</f>
        <v>0</v>
      </c>
      <c r="AK460" s="1">
        <f t="shared" si="56"/>
        <v>0</v>
      </c>
      <c r="AL460" s="1">
        <f t="shared" si="57"/>
        <v>0</v>
      </c>
      <c r="AM460" s="1">
        <f t="shared" si="58"/>
        <v>0</v>
      </c>
      <c r="AN460" s="1">
        <f t="shared" si="59"/>
        <v>0</v>
      </c>
      <c r="AO460" s="1">
        <f t="shared" si="60"/>
        <v>0</v>
      </c>
      <c r="AP460" s="1">
        <f t="shared" si="61"/>
        <v>0</v>
      </c>
      <c r="AQ460" s="1">
        <f t="shared" si="62"/>
        <v>5.8266699999999901E-2</v>
      </c>
      <c r="AR460" s="1">
        <f t="shared" si="63"/>
        <v>1.8100014573782199</v>
      </c>
    </row>
    <row r="461" spans="1:44">
      <c r="A461" s="1">
        <v>460</v>
      </c>
      <c r="B461" s="1" t="s">
        <v>538</v>
      </c>
      <c r="C461" s="1" t="s">
        <v>21</v>
      </c>
      <c r="D461" s="1">
        <v>0.402287086150174</v>
      </c>
      <c r="E461" s="1" t="s">
        <v>23</v>
      </c>
      <c r="F461" s="1">
        <v>2744711.9499999899</v>
      </c>
      <c r="G461" s="1">
        <v>180</v>
      </c>
      <c r="H461" s="1">
        <v>61549.07</v>
      </c>
      <c r="I461" s="1">
        <v>1</v>
      </c>
      <c r="J461" s="1">
        <v>0</v>
      </c>
      <c r="K461" s="1">
        <v>0</v>
      </c>
      <c r="L461" s="1">
        <v>171426.239999999</v>
      </c>
      <c r="M461" s="1">
        <v>27</v>
      </c>
      <c r="N461" s="1">
        <v>172514.989999999</v>
      </c>
      <c r="O461" s="1">
        <v>1</v>
      </c>
      <c r="P461" s="1">
        <v>0</v>
      </c>
      <c r="Q461" s="1">
        <v>0</v>
      </c>
      <c r="R461" s="1">
        <v>5847.6207240803797</v>
      </c>
      <c r="S461" s="1">
        <v>402287.08615017298</v>
      </c>
      <c r="T461" s="61">
        <f>IF(E461="East", IF(C461="Central",('Connecting shares (%)'!$F$3/100*F461+'Connecting shares (%)'!$G$3/100*H461+'Connecting shares (%)'!$H$3/100*J461)/1000000,0),0)</f>
        <v>0</v>
      </c>
      <c r="U461" s="61">
        <f>IF(E461="East", IF(C461="Central",D461*'Connecting shares (%)'!$M$16*(F461+H461+J461)/(F461+H461+J461+L461+N461+P461),0),0)</f>
        <v>0</v>
      </c>
      <c r="V461" s="61">
        <f>IF(E461="East", IF(C461="Decentral",('Connecting shares (%)'!$F$7/100*F461+'Connecting shares (%)'!$G$7/100*H461+'Connecting shares (%)'!$H$7/100*J461)/1000000,0),0)</f>
        <v>0</v>
      </c>
      <c r="W461" s="63">
        <f>IF(E461="East", IF(C461="Decentral",D461*'Connecting shares (%)'!$M$16*(F461+H461+J461)/(F461+H461+J461+L461+N461+P461),0),0)</f>
        <v>0</v>
      </c>
      <c r="X461" s="61">
        <f>IF(E461="East", IF(C461="Central",('Connecting shares (%)'!$F$5/100*L461+'Connecting shares (%)'!$G$5/100*N461+'Connecting shares (%)'!$H$5/100*P461)/1000000,0),0)</f>
        <v>0</v>
      </c>
      <c r="Y461" s="63">
        <f>IF(E461="East", IF(C461="Central",D461*'Connecting shares (%)'!$M$16*(L461+N461+P461)/(F461+H461+J461+L461+N461+P461),0),0)</f>
        <v>0</v>
      </c>
      <c r="Z461" s="1">
        <f>IF(E461="East", IF(C461="Decentral",('Connecting shares (%)'!$F$9/100*L461+'Connecting shares (%)'!$G$9/100*N461+'Connecting shares (%)'!$H$9/100*P461)/1000000,0),0)</f>
        <v>0</v>
      </c>
      <c r="AA461" s="63">
        <f>IF(E461="East", IF(C461="Decentral",D461*'Connecting shares (%)'!$M$16*(L461+N461+P461)/(F461+H461+J461+L461+N461+P461),0),0)</f>
        <v>0</v>
      </c>
      <c r="AB461" s="61">
        <f>IF(E461="West", IF(C461="Central",('Connecting shares (%)'!$F$11/100*F461+'Connecting shares (%)'!$G$11/100*H461+'Connecting shares (%)'!$H$11/100*J461)/1000000,0),0)</f>
        <v>0</v>
      </c>
      <c r="AC461" s="64">
        <f>IF(E461="west", IF(C461="Central",D461*'Connecting shares (%)'!$M$16*(F461+H461+J461)/(F461+H461+J461+L461+N461+P461),0),0)</f>
        <v>0</v>
      </c>
      <c r="AD461" s="61">
        <f>IF(E461="West", IF(C461="Decentral",('Connecting shares (%)'!$F$15/100*F461+'Connecting shares (%)'!$G$15/100*H461+'Connecting shares (%)'!$H$15/100*J461)/1000000,0),0)</f>
        <v>2.8062610199999898</v>
      </c>
      <c r="AE461" s="63">
        <f>IF(E461="west", IF(C461="Decentral",D461*'Connecting shares (%)'!$M$16*(F461+H461+J461)/(F461+H461+J461+L461+N461+P461),0),0)</f>
        <v>7.1673021547274667</v>
      </c>
      <c r="AF461" s="61">
        <f>IF(E461="West", IF(C461="Central",('Connecting shares (%)'!$F$13/100*L461+'Connecting shares (%)'!$G$13/100*N461+'Connecting shares (%)'!$H$13/100*P461)/1000000,0),0)</f>
        <v>0</v>
      </c>
      <c r="AG461" s="63">
        <f>IF(E461="west", IF(C461="Central",D461*'Connecting shares (%)'!$M$16*(L461+N461+P461)/(F461+H461+J461+L461+N461+P461),0),0)</f>
        <v>0</v>
      </c>
      <c r="AH461" s="1">
        <f>IF(E461="West", IF(C461="Decentral",('Connecting shares (%)'!$F$17/100*L461+'Connecting shares (%)'!$G$17/100*N461+'Connecting shares (%)'!$H$17/100*P461)/1000000,0),0)</f>
        <v>0.34394122999999799</v>
      </c>
      <c r="AI461" s="63">
        <f>IF(E461="west", IF(C461="Decentral",D461*'Connecting shares (%)'!$M$16*(L461+N461+P461)/(F461+H461+J461+L461+N461+P461),0),0)</f>
        <v>0.8784395682760151</v>
      </c>
      <c r="AK461" s="1">
        <f t="shared" si="56"/>
        <v>0</v>
      </c>
      <c r="AL461" s="1">
        <f t="shared" si="57"/>
        <v>0</v>
      </c>
      <c r="AM461" s="1">
        <f t="shared" si="58"/>
        <v>0</v>
      </c>
      <c r="AN461" s="1">
        <f t="shared" si="59"/>
        <v>0</v>
      </c>
      <c r="AO461" s="1">
        <f t="shared" si="60"/>
        <v>0</v>
      </c>
      <c r="AP461" s="1">
        <f t="shared" si="61"/>
        <v>0</v>
      </c>
      <c r="AQ461" s="1">
        <f t="shared" si="62"/>
        <v>3.150202249999988</v>
      </c>
      <c r="AR461" s="1">
        <f t="shared" si="63"/>
        <v>8.0457417230034824</v>
      </c>
    </row>
    <row r="462" spans="1:44">
      <c r="A462" s="1">
        <v>461</v>
      </c>
      <c r="B462" s="1" t="s">
        <v>454</v>
      </c>
      <c r="C462" s="1" t="s">
        <v>21</v>
      </c>
      <c r="D462" s="1">
        <v>0.46760859029626001</v>
      </c>
      <c r="E462" s="1" t="s">
        <v>23</v>
      </c>
      <c r="F462" s="1">
        <v>284168.05</v>
      </c>
      <c r="G462" s="1">
        <v>16</v>
      </c>
      <c r="H462" s="1">
        <v>0</v>
      </c>
      <c r="I462" s="1">
        <v>0</v>
      </c>
      <c r="J462" s="1">
        <v>0</v>
      </c>
      <c r="K462" s="1">
        <v>0</v>
      </c>
      <c r="L462" s="1">
        <v>18332</v>
      </c>
      <c r="M462" s="1">
        <v>1</v>
      </c>
      <c r="N462" s="1">
        <v>0</v>
      </c>
      <c r="O462" s="1">
        <v>0</v>
      </c>
      <c r="P462" s="1">
        <v>0</v>
      </c>
      <c r="Q462" s="1">
        <v>0</v>
      </c>
      <c r="R462" s="1">
        <v>10858.3697013898</v>
      </c>
      <c r="S462" s="1">
        <v>467608.59029626002</v>
      </c>
      <c r="T462" s="61">
        <f>IF(E462="East", IF(C462="Central",('Connecting shares (%)'!$F$3/100*F462+'Connecting shares (%)'!$G$3/100*H462+'Connecting shares (%)'!$H$3/100*J462)/1000000,0),0)</f>
        <v>0</v>
      </c>
      <c r="U462" s="61">
        <f>IF(E462="East", IF(C462="Central",D462*'Connecting shares (%)'!$M$16*(F462+H462+J462)/(F462+H462+J462+L462+N462+P462),0),0)</f>
        <v>0</v>
      </c>
      <c r="V462" s="61">
        <f>IF(E462="East", IF(C462="Decentral",('Connecting shares (%)'!$F$7/100*F462+'Connecting shares (%)'!$G$7/100*H462+'Connecting shares (%)'!$H$7/100*J462)/1000000,0),0)</f>
        <v>0</v>
      </c>
      <c r="W462" s="63">
        <f>IF(E462="East", IF(C462="Decentral",D462*'Connecting shares (%)'!$M$16*(F462+H462+J462)/(F462+H462+J462+L462+N462+P462),0),0)</f>
        <v>0</v>
      </c>
      <c r="X462" s="61">
        <f>IF(E462="East", IF(C462="Central",('Connecting shares (%)'!$F$5/100*L462+'Connecting shares (%)'!$G$5/100*N462+'Connecting shares (%)'!$H$5/100*P462)/1000000,0),0)</f>
        <v>0</v>
      </c>
      <c r="Y462" s="63">
        <f>IF(E462="East", IF(C462="Central",D462*'Connecting shares (%)'!$M$16*(L462+N462+P462)/(F462+H462+J462+L462+N462+P462),0),0)</f>
        <v>0</v>
      </c>
      <c r="Z462" s="1">
        <f>IF(E462="East", IF(C462="Decentral",('Connecting shares (%)'!$F$9/100*L462+'Connecting shares (%)'!$G$9/100*N462+'Connecting shares (%)'!$H$9/100*P462)/1000000,0),0)</f>
        <v>0</v>
      </c>
      <c r="AA462" s="63">
        <f>IF(E462="East", IF(C462="Decentral",D462*'Connecting shares (%)'!$M$16*(L462+N462+P462)/(F462+H462+J462+L462+N462+P462),0),0)</f>
        <v>0</v>
      </c>
      <c r="AB462" s="61">
        <f>IF(E462="West", IF(C462="Central",('Connecting shares (%)'!$F$11/100*F462+'Connecting shares (%)'!$G$11/100*H462+'Connecting shares (%)'!$H$11/100*J462)/1000000,0),0)</f>
        <v>0</v>
      </c>
      <c r="AC462" s="64">
        <f>IF(E462="west", IF(C462="Central",D462*'Connecting shares (%)'!$M$16*(F462+H462+J462)/(F462+H462+J462+L462+N462+P462),0),0)</f>
        <v>0</v>
      </c>
      <c r="AD462" s="61">
        <f>IF(E462="West", IF(C462="Decentral",('Connecting shares (%)'!$F$15/100*F462+'Connecting shares (%)'!$G$15/100*H462+'Connecting shares (%)'!$H$15/100*J462)/1000000,0),0)</f>
        <v>0.28416805000000001</v>
      </c>
      <c r="AE462" s="63">
        <f>IF(E462="west", IF(C462="Decentral",D462*'Connecting shares (%)'!$M$16*(F462+H462+J462)/(F462+H462+J462+L462+N462+P462),0),0)</f>
        <v>8.7854148300297563</v>
      </c>
      <c r="AF462" s="61">
        <f>IF(E462="West", IF(C462="Central",('Connecting shares (%)'!$F$13/100*L462+'Connecting shares (%)'!$G$13/100*N462+'Connecting shares (%)'!$H$13/100*P462)/1000000,0),0)</f>
        <v>0</v>
      </c>
      <c r="AG462" s="63">
        <f>IF(E462="west", IF(C462="Central",D462*'Connecting shares (%)'!$M$16*(L462+N462+P462)/(F462+H462+J462+L462+N462+P462),0),0)</f>
        <v>0</v>
      </c>
      <c r="AH462" s="1">
        <f>IF(E462="West", IF(C462="Decentral",('Connecting shares (%)'!$F$17/100*L462+'Connecting shares (%)'!$G$17/100*N462+'Connecting shares (%)'!$H$17/100*P462)/1000000,0),0)</f>
        <v>1.8332000000000001E-2</v>
      </c>
      <c r="AI462" s="63">
        <f>IF(E462="west", IF(C462="Decentral",D462*'Connecting shares (%)'!$M$16*(L462+N462+P462)/(F462+H462+J462+L462+N462+P462),0),0)</f>
        <v>0.5667569758954446</v>
      </c>
      <c r="AK462" s="1">
        <f t="shared" si="56"/>
        <v>0</v>
      </c>
      <c r="AL462" s="1">
        <f t="shared" si="57"/>
        <v>0</v>
      </c>
      <c r="AM462" s="1">
        <f t="shared" si="58"/>
        <v>0</v>
      </c>
      <c r="AN462" s="1">
        <f t="shared" si="59"/>
        <v>0</v>
      </c>
      <c r="AO462" s="1">
        <f t="shared" si="60"/>
        <v>0</v>
      </c>
      <c r="AP462" s="1">
        <f t="shared" si="61"/>
        <v>0</v>
      </c>
      <c r="AQ462" s="1">
        <f t="shared" si="62"/>
        <v>0.30250005000000002</v>
      </c>
      <c r="AR462" s="1">
        <f t="shared" si="63"/>
        <v>9.3521718059252006</v>
      </c>
    </row>
    <row r="463" spans="1:44">
      <c r="A463" s="1">
        <v>462</v>
      </c>
      <c r="B463" s="1" t="s">
        <v>585</v>
      </c>
      <c r="C463" s="1" t="s">
        <v>21</v>
      </c>
      <c r="D463" s="1">
        <v>1.03616791841876</v>
      </c>
      <c r="E463" s="1" t="s">
        <v>23</v>
      </c>
      <c r="F463" s="1">
        <v>176718.62999999899</v>
      </c>
      <c r="G463" s="1">
        <v>9</v>
      </c>
      <c r="H463" s="1">
        <v>0</v>
      </c>
      <c r="I463" s="1">
        <v>0</v>
      </c>
      <c r="J463" s="1">
        <v>0</v>
      </c>
      <c r="K463" s="1">
        <v>0</v>
      </c>
      <c r="L463" s="1">
        <v>30426.82</v>
      </c>
      <c r="M463" s="1">
        <v>1</v>
      </c>
      <c r="N463" s="1">
        <v>0</v>
      </c>
      <c r="O463" s="1">
        <v>0</v>
      </c>
      <c r="P463" s="1">
        <v>0</v>
      </c>
      <c r="Q463" s="1">
        <v>0</v>
      </c>
      <c r="R463" s="1">
        <v>13529.566552672501</v>
      </c>
      <c r="S463" s="1">
        <v>1036167.9184187599</v>
      </c>
      <c r="T463" s="61">
        <f>IF(E463="East", IF(C463="Central",('Connecting shares (%)'!$F$3/100*F463+'Connecting shares (%)'!$G$3/100*H463+'Connecting shares (%)'!$H$3/100*J463)/1000000,0),0)</f>
        <v>0</v>
      </c>
      <c r="U463" s="61">
        <f>IF(E463="East", IF(C463="Central",D463*'Connecting shares (%)'!$M$16*(F463+H463+J463)/(F463+H463+J463+L463+N463+P463),0),0)</f>
        <v>0</v>
      </c>
      <c r="V463" s="61">
        <f>IF(E463="East", IF(C463="Decentral",('Connecting shares (%)'!$F$7/100*F463+'Connecting shares (%)'!$G$7/100*H463+'Connecting shares (%)'!$H$7/100*J463)/1000000,0),0)</f>
        <v>0</v>
      </c>
      <c r="W463" s="63">
        <f>IF(E463="East", IF(C463="Decentral",D463*'Connecting shares (%)'!$M$16*(F463+H463+J463)/(F463+H463+J463+L463+N463+P463),0),0)</f>
        <v>0</v>
      </c>
      <c r="X463" s="61">
        <f>IF(E463="East", IF(C463="Central",('Connecting shares (%)'!$F$5/100*L463+'Connecting shares (%)'!$G$5/100*N463+'Connecting shares (%)'!$H$5/100*P463)/1000000,0),0)</f>
        <v>0</v>
      </c>
      <c r="Y463" s="63">
        <f>IF(E463="East", IF(C463="Central",D463*'Connecting shares (%)'!$M$16*(L463+N463+P463)/(F463+H463+J463+L463+N463+P463),0),0)</f>
        <v>0</v>
      </c>
      <c r="Z463" s="1">
        <f>IF(E463="East", IF(C463="Decentral",('Connecting shares (%)'!$F$9/100*L463+'Connecting shares (%)'!$G$9/100*N463+'Connecting shares (%)'!$H$9/100*P463)/1000000,0),0)</f>
        <v>0</v>
      </c>
      <c r="AA463" s="63">
        <f>IF(E463="East", IF(C463="Decentral",D463*'Connecting shares (%)'!$M$16*(L463+N463+P463)/(F463+H463+J463+L463+N463+P463),0),0)</f>
        <v>0</v>
      </c>
      <c r="AB463" s="61">
        <f>IF(E463="West", IF(C463="Central",('Connecting shares (%)'!$F$11/100*F463+'Connecting shares (%)'!$G$11/100*H463+'Connecting shares (%)'!$H$11/100*J463)/1000000,0),0)</f>
        <v>0</v>
      </c>
      <c r="AC463" s="64">
        <f>IF(E463="west", IF(C463="Central",D463*'Connecting shares (%)'!$M$16*(F463+H463+J463)/(F463+H463+J463+L463+N463+P463),0),0)</f>
        <v>0</v>
      </c>
      <c r="AD463" s="61">
        <f>IF(E463="West", IF(C463="Decentral",('Connecting shares (%)'!$F$15/100*F463+'Connecting shares (%)'!$G$15/100*H463+'Connecting shares (%)'!$H$15/100*J463)/1000000,0),0)</f>
        <v>0.17671862999999899</v>
      </c>
      <c r="AE463" s="63">
        <f>IF(E463="west", IF(C463="Decentral",D463*'Connecting shares (%)'!$M$16*(F463+H463+J463)/(F463+H463+J463+L463+N463+P463),0),0)</f>
        <v>17.679381805674698</v>
      </c>
      <c r="AF463" s="61">
        <f>IF(E463="West", IF(C463="Central",('Connecting shares (%)'!$F$13/100*L463+'Connecting shares (%)'!$G$13/100*N463+'Connecting shares (%)'!$H$13/100*P463)/1000000,0),0)</f>
        <v>0</v>
      </c>
      <c r="AG463" s="63">
        <f>IF(E463="west", IF(C463="Central",D463*'Connecting shares (%)'!$M$16*(L463+N463+P463)/(F463+H463+J463+L463+N463+P463),0),0)</f>
        <v>0</v>
      </c>
      <c r="AH463" s="1">
        <f>IF(E463="West", IF(C463="Decentral",('Connecting shares (%)'!$F$17/100*L463+'Connecting shares (%)'!$G$17/100*N463+'Connecting shares (%)'!$H$17/100*P463)/1000000,0),0)</f>
        <v>3.042682E-2</v>
      </c>
      <c r="AI463" s="63">
        <f>IF(E463="west", IF(C463="Decentral",D463*'Connecting shares (%)'!$M$16*(L463+N463+P463)/(F463+H463+J463+L463+N463+P463),0),0)</f>
        <v>3.0439765627005033</v>
      </c>
      <c r="AK463" s="1">
        <f t="shared" si="56"/>
        <v>0</v>
      </c>
      <c r="AL463" s="1">
        <f t="shared" si="57"/>
        <v>0</v>
      </c>
      <c r="AM463" s="1">
        <f t="shared" si="58"/>
        <v>0</v>
      </c>
      <c r="AN463" s="1">
        <f t="shared" si="59"/>
        <v>0</v>
      </c>
      <c r="AO463" s="1">
        <f t="shared" si="60"/>
        <v>0</v>
      </c>
      <c r="AP463" s="1">
        <f t="shared" si="61"/>
        <v>0</v>
      </c>
      <c r="AQ463" s="1">
        <f t="shared" si="62"/>
        <v>0.20714544999999898</v>
      </c>
      <c r="AR463" s="1">
        <f t="shared" si="63"/>
        <v>20.723358368375202</v>
      </c>
    </row>
    <row r="464" spans="1:44">
      <c r="A464" s="1">
        <v>463</v>
      </c>
      <c r="B464" s="1" t="s">
        <v>316</v>
      </c>
      <c r="C464" s="1" t="s">
        <v>21</v>
      </c>
      <c r="D464" s="1">
        <v>0.124165120854532</v>
      </c>
      <c r="E464" s="1" t="s">
        <v>23</v>
      </c>
      <c r="F464" s="1">
        <v>211640.9</v>
      </c>
      <c r="G464" s="1">
        <v>14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6098.0773030853898</v>
      </c>
      <c r="S464" s="1">
        <v>124165.120854532</v>
      </c>
      <c r="T464" s="61">
        <f>IF(E464="East", IF(C464="Central",('Connecting shares (%)'!$F$3/100*F464+'Connecting shares (%)'!$G$3/100*H464+'Connecting shares (%)'!$H$3/100*J464)/1000000,0),0)</f>
        <v>0</v>
      </c>
      <c r="U464" s="61">
        <f>IF(E464="East", IF(C464="Central",D464*'Connecting shares (%)'!$M$16*(F464+H464+J464)/(F464+H464+J464+L464+N464+P464),0),0)</f>
        <v>0</v>
      </c>
      <c r="V464" s="61">
        <f>IF(E464="East", IF(C464="Decentral",('Connecting shares (%)'!$F$7/100*F464+'Connecting shares (%)'!$G$7/100*H464+'Connecting shares (%)'!$H$7/100*J464)/1000000,0),0)</f>
        <v>0</v>
      </c>
      <c r="W464" s="63">
        <f>IF(E464="East", IF(C464="Decentral",D464*'Connecting shares (%)'!$M$16*(F464+H464+J464)/(F464+H464+J464+L464+N464+P464),0),0)</f>
        <v>0</v>
      </c>
      <c r="X464" s="61">
        <f>IF(E464="East", IF(C464="Central",('Connecting shares (%)'!$F$5/100*L464+'Connecting shares (%)'!$G$5/100*N464+'Connecting shares (%)'!$H$5/100*P464)/1000000,0),0)</f>
        <v>0</v>
      </c>
      <c r="Y464" s="63">
        <f>IF(E464="East", IF(C464="Central",D464*'Connecting shares (%)'!$M$16*(L464+N464+P464)/(F464+H464+J464+L464+N464+P464),0),0)</f>
        <v>0</v>
      </c>
      <c r="Z464" s="1">
        <f>IF(E464="East", IF(C464="Decentral",('Connecting shares (%)'!$F$9/100*L464+'Connecting shares (%)'!$G$9/100*N464+'Connecting shares (%)'!$H$9/100*P464)/1000000,0),0)</f>
        <v>0</v>
      </c>
      <c r="AA464" s="63">
        <f>IF(E464="East", IF(C464="Decentral",D464*'Connecting shares (%)'!$M$16*(L464+N464+P464)/(F464+H464+J464+L464+N464+P464),0),0)</f>
        <v>0</v>
      </c>
      <c r="AB464" s="61">
        <f>IF(E464="West", IF(C464="Central",('Connecting shares (%)'!$F$11/100*F464+'Connecting shares (%)'!$G$11/100*H464+'Connecting shares (%)'!$H$11/100*J464)/1000000,0),0)</f>
        <v>0</v>
      </c>
      <c r="AC464" s="64">
        <f>IF(E464="west", IF(C464="Central",D464*'Connecting shares (%)'!$M$16*(F464+H464+J464)/(F464+H464+J464+L464+N464+P464),0),0)</f>
        <v>0</v>
      </c>
      <c r="AD464" s="61">
        <f>IF(E464="West", IF(C464="Decentral",('Connecting shares (%)'!$F$15/100*F464+'Connecting shares (%)'!$G$15/100*H464+'Connecting shares (%)'!$H$15/100*J464)/1000000,0),0)</f>
        <v>0.21164089999999999</v>
      </c>
      <c r="AE464" s="63">
        <f>IF(E464="west", IF(C464="Decentral",D464*'Connecting shares (%)'!$M$16*(F464+H464+J464)/(F464+H464+J464+L464+N464+P464),0),0)</f>
        <v>2.4833024170906395</v>
      </c>
      <c r="AF464" s="61">
        <f>IF(E464="West", IF(C464="Central",('Connecting shares (%)'!$F$13/100*L464+'Connecting shares (%)'!$G$13/100*N464+'Connecting shares (%)'!$H$13/100*P464)/1000000,0),0)</f>
        <v>0</v>
      </c>
      <c r="AG464" s="63">
        <f>IF(E464="west", IF(C464="Central",D464*'Connecting shares (%)'!$M$16*(L464+N464+P464)/(F464+H464+J464+L464+N464+P464),0),0)</f>
        <v>0</v>
      </c>
      <c r="AH464" s="1">
        <f>IF(E464="West", IF(C464="Decentral",('Connecting shares (%)'!$F$17/100*L464+'Connecting shares (%)'!$G$17/100*N464+'Connecting shares (%)'!$H$17/100*P464)/1000000,0),0)</f>
        <v>0</v>
      </c>
      <c r="AI464" s="63">
        <f>IF(E464="west", IF(C464="Decentral",D464*'Connecting shares (%)'!$M$16*(L464+N464+P464)/(F464+H464+J464+L464+N464+P464),0),0)</f>
        <v>0</v>
      </c>
      <c r="AK464" s="1">
        <f t="shared" si="56"/>
        <v>0</v>
      </c>
      <c r="AL464" s="1">
        <f t="shared" si="57"/>
        <v>0</v>
      </c>
      <c r="AM464" s="1">
        <f t="shared" si="58"/>
        <v>0</v>
      </c>
      <c r="AN464" s="1">
        <f t="shared" si="59"/>
        <v>0</v>
      </c>
      <c r="AO464" s="1">
        <f t="shared" si="60"/>
        <v>0</v>
      </c>
      <c r="AP464" s="1">
        <f t="shared" si="61"/>
        <v>0</v>
      </c>
      <c r="AQ464" s="1">
        <f t="shared" si="62"/>
        <v>0.21164089999999999</v>
      </c>
      <c r="AR464" s="1">
        <f t="shared" si="63"/>
        <v>2.4833024170906395</v>
      </c>
    </row>
    <row r="465" spans="1:44">
      <c r="A465" s="1">
        <v>464</v>
      </c>
      <c r="B465" s="1" t="s">
        <v>251</v>
      </c>
      <c r="C465" s="1" t="s">
        <v>21</v>
      </c>
      <c r="D465" s="1">
        <v>0.41323866285524902</v>
      </c>
      <c r="E465" s="1" t="s">
        <v>23</v>
      </c>
      <c r="F465" s="1">
        <v>278818.56</v>
      </c>
      <c r="G465" s="1">
        <v>15</v>
      </c>
      <c r="H465" s="1">
        <v>0</v>
      </c>
      <c r="I465" s="1">
        <v>0</v>
      </c>
      <c r="J465" s="1">
        <v>0</v>
      </c>
      <c r="K465" s="1">
        <v>0</v>
      </c>
      <c r="L465" s="1">
        <v>19839.11</v>
      </c>
      <c r="M465" s="1">
        <v>2</v>
      </c>
      <c r="N465" s="1">
        <v>0</v>
      </c>
      <c r="O465" s="1">
        <v>0</v>
      </c>
      <c r="P465" s="1">
        <v>0</v>
      </c>
      <c r="Q465" s="1">
        <v>0</v>
      </c>
      <c r="R465" s="1">
        <v>9767.9531870989995</v>
      </c>
      <c r="S465" s="1">
        <v>413238.66285524803</v>
      </c>
      <c r="T465" s="61">
        <f>IF(E465="East", IF(C465="Central",('Connecting shares (%)'!$F$3/100*F465+'Connecting shares (%)'!$G$3/100*H465+'Connecting shares (%)'!$H$3/100*J465)/1000000,0),0)</f>
        <v>0</v>
      </c>
      <c r="U465" s="61">
        <f>IF(E465="East", IF(C465="Central",D465*'Connecting shares (%)'!$M$16*(F465+H465+J465)/(F465+H465+J465+L465+N465+P465),0),0)</f>
        <v>0</v>
      </c>
      <c r="V465" s="61">
        <f>IF(E465="East", IF(C465="Decentral",('Connecting shares (%)'!$F$7/100*F465+'Connecting shares (%)'!$G$7/100*H465+'Connecting shares (%)'!$H$7/100*J465)/1000000,0),0)</f>
        <v>0</v>
      </c>
      <c r="W465" s="63">
        <f>IF(E465="East", IF(C465="Decentral",D465*'Connecting shares (%)'!$M$16*(F465+H465+J465)/(F465+H465+J465+L465+N465+P465),0),0)</f>
        <v>0</v>
      </c>
      <c r="X465" s="61">
        <f>IF(E465="East", IF(C465="Central",('Connecting shares (%)'!$F$5/100*L465+'Connecting shares (%)'!$G$5/100*N465+'Connecting shares (%)'!$H$5/100*P465)/1000000,0),0)</f>
        <v>0</v>
      </c>
      <c r="Y465" s="63">
        <f>IF(E465="East", IF(C465="Central",D465*'Connecting shares (%)'!$M$16*(L465+N465+P465)/(F465+H465+J465+L465+N465+P465),0),0)</f>
        <v>0</v>
      </c>
      <c r="Z465" s="1">
        <f>IF(E465="East", IF(C465="Decentral",('Connecting shares (%)'!$F$9/100*L465+'Connecting shares (%)'!$G$9/100*N465+'Connecting shares (%)'!$H$9/100*P465)/1000000,0),0)</f>
        <v>0</v>
      </c>
      <c r="AA465" s="63">
        <f>IF(E465="East", IF(C465="Decentral",D465*'Connecting shares (%)'!$M$16*(L465+N465+P465)/(F465+H465+J465+L465+N465+P465),0),0)</f>
        <v>0</v>
      </c>
      <c r="AB465" s="61">
        <f>IF(E465="West", IF(C465="Central",('Connecting shares (%)'!$F$11/100*F465+'Connecting shares (%)'!$G$11/100*H465+'Connecting shares (%)'!$H$11/100*J465)/1000000,0),0)</f>
        <v>0</v>
      </c>
      <c r="AC465" s="64">
        <f>IF(E465="west", IF(C465="Central",D465*'Connecting shares (%)'!$M$16*(F465+H465+J465)/(F465+H465+J465+L465+N465+P465),0),0)</f>
        <v>0</v>
      </c>
      <c r="AD465" s="61">
        <f>IF(E465="West", IF(C465="Decentral",('Connecting shares (%)'!$F$15/100*F465+'Connecting shares (%)'!$G$15/100*H465+'Connecting shares (%)'!$H$15/100*J465)/1000000,0),0)</f>
        <v>0.27881855999999999</v>
      </c>
      <c r="AE465" s="63">
        <f>IF(E465="west", IF(C465="Decentral",D465*'Connecting shares (%)'!$M$16*(F465+H465+J465)/(F465+H465+J465+L465+N465+P465),0),0)</f>
        <v>7.7157642670704583</v>
      </c>
      <c r="AF465" s="61">
        <f>IF(E465="West", IF(C465="Central",('Connecting shares (%)'!$F$13/100*L465+'Connecting shares (%)'!$G$13/100*N465+'Connecting shares (%)'!$H$13/100*P465)/1000000,0),0)</f>
        <v>0</v>
      </c>
      <c r="AG465" s="63">
        <f>IF(E465="west", IF(C465="Central",D465*'Connecting shares (%)'!$M$16*(L465+N465+P465)/(F465+H465+J465+L465+N465+P465),0),0)</f>
        <v>0</v>
      </c>
      <c r="AH465" s="1">
        <f>IF(E465="West", IF(C465="Decentral",('Connecting shares (%)'!$F$17/100*L465+'Connecting shares (%)'!$G$17/100*N465+'Connecting shares (%)'!$H$17/100*P465)/1000000,0),0)</f>
        <v>1.983911E-2</v>
      </c>
      <c r="AI465" s="63">
        <f>IF(E465="west", IF(C465="Decentral",D465*'Connecting shares (%)'!$M$16*(L465+N465+P465)/(F465+H465+J465+L465+N465+P465),0),0)</f>
        <v>0.54900899003452353</v>
      </c>
      <c r="AK465" s="1">
        <f t="shared" si="56"/>
        <v>0</v>
      </c>
      <c r="AL465" s="1">
        <f t="shared" si="57"/>
        <v>0</v>
      </c>
      <c r="AM465" s="1">
        <f t="shared" si="58"/>
        <v>0</v>
      </c>
      <c r="AN465" s="1">
        <f t="shared" si="59"/>
        <v>0</v>
      </c>
      <c r="AO465" s="1">
        <f t="shared" si="60"/>
        <v>0</v>
      </c>
      <c r="AP465" s="1">
        <f t="shared" si="61"/>
        <v>0</v>
      </c>
      <c r="AQ465" s="1">
        <f t="shared" si="62"/>
        <v>0.29865766999999999</v>
      </c>
      <c r="AR465" s="1">
        <f t="shared" si="63"/>
        <v>8.2647732571049826</v>
      </c>
    </row>
    <row r="466" spans="1:44">
      <c r="A466" s="1">
        <v>465</v>
      </c>
      <c r="B466" s="1" t="s">
        <v>607</v>
      </c>
      <c r="C466" s="1" t="s">
        <v>21</v>
      </c>
      <c r="D466" s="1">
        <v>0.20435504933513099</v>
      </c>
      <c r="E466" s="1" t="s">
        <v>23</v>
      </c>
      <c r="F466" s="1">
        <v>157479.56999999899</v>
      </c>
      <c r="G466" s="1">
        <v>11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8042.7402619744498</v>
      </c>
      <c r="S466" s="1">
        <v>204355.04933513101</v>
      </c>
      <c r="T466" s="61">
        <f>IF(E466="East", IF(C466="Central",('Connecting shares (%)'!$F$3/100*F466+'Connecting shares (%)'!$G$3/100*H466+'Connecting shares (%)'!$H$3/100*J466)/1000000,0),0)</f>
        <v>0</v>
      </c>
      <c r="U466" s="61">
        <f>IF(E466="East", IF(C466="Central",D466*'Connecting shares (%)'!$M$16*(F466+H466+J466)/(F466+H466+J466+L466+N466+P466),0),0)</f>
        <v>0</v>
      </c>
      <c r="V466" s="61">
        <f>IF(E466="East", IF(C466="Decentral",('Connecting shares (%)'!$F$7/100*F466+'Connecting shares (%)'!$G$7/100*H466+'Connecting shares (%)'!$H$7/100*J466)/1000000,0),0)</f>
        <v>0</v>
      </c>
      <c r="W466" s="63">
        <f>IF(E466="East", IF(C466="Decentral",D466*'Connecting shares (%)'!$M$16*(F466+H466+J466)/(F466+H466+J466+L466+N466+P466),0),0)</f>
        <v>0</v>
      </c>
      <c r="X466" s="61">
        <f>IF(E466="East", IF(C466="Central",('Connecting shares (%)'!$F$5/100*L466+'Connecting shares (%)'!$G$5/100*N466+'Connecting shares (%)'!$H$5/100*P466)/1000000,0),0)</f>
        <v>0</v>
      </c>
      <c r="Y466" s="63">
        <f>IF(E466="East", IF(C466="Central",D466*'Connecting shares (%)'!$M$16*(L466+N466+P466)/(F466+H466+J466+L466+N466+P466),0),0)</f>
        <v>0</v>
      </c>
      <c r="Z466" s="1">
        <f>IF(E466="East", IF(C466="Decentral",('Connecting shares (%)'!$F$9/100*L466+'Connecting shares (%)'!$G$9/100*N466+'Connecting shares (%)'!$H$9/100*P466)/1000000,0),0)</f>
        <v>0</v>
      </c>
      <c r="AA466" s="63">
        <f>IF(E466="East", IF(C466="Decentral",D466*'Connecting shares (%)'!$M$16*(L466+N466+P466)/(F466+H466+J466+L466+N466+P466),0),0)</f>
        <v>0</v>
      </c>
      <c r="AB466" s="61">
        <f>IF(E466="West", IF(C466="Central",('Connecting shares (%)'!$F$11/100*F466+'Connecting shares (%)'!$G$11/100*H466+'Connecting shares (%)'!$H$11/100*J466)/1000000,0),0)</f>
        <v>0</v>
      </c>
      <c r="AC466" s="64">
        <f>IF(E466="west", IF(C466="Central",D466*'Connecting shares (%)'!$M$16*(F466+H466+J466)/(F466+H466+J466+L466+N466+P466),0),0)</f>
        <v>0</v>
      </c>
      <c r="AD466" s="61">
        <f>IF(E466="West", IF(C466="Decentral",('Connecting shares (%)'!$F$15/100*F466+'Connecting shares (%)'!$G$15/100*H466+'Connecting shares (%)'!$H$15/100*J466)/1000000,0),0)</f>
        <v>0.15747956999999899</v>
      </c>
      <c r="AE466" s="63">
        <f>IF(E466="west", IF(C466="Decentral",D466*'Connecting shares (%)'!$M$16*(F466+H466+J466)/(F466+H466+J466+L466+N466+P466),0),0)</f>
        <v>4.0871009867026196</v>
      </c>
      <c r="AF466" s="61">
        <f>IF(E466="West", IF(C466="Central",('Connecting shares (%)'!$F$13/100*L466+'Connecting shares (%)'!$G$13/100*N466+'Connecting shares (%)'!$H$13/100*P466)/1000000,0),0)</f>
        <v>0</v>
      </c>
      <c r="AG466" s="63">
        <f>IF(E466="west", IF(C466="Central",D466*'Connecting shares (%)'!$M$16*(L466+N466+P466)/(F466+H466+J466+L466+N466+P466),0),0)</f>
        <v>0</v>
      </c>
      <c r="AH466" s="1">
        <f>IF(E466="West", IF(C466="Decentral",('Connecting shares (%)'!$F$17/100*L466+'Connecting shares (%)'!$G$17/100*N466+'Connecting shares (%)'!$H$17/100*P466)/1000000,0),0)</f>
        <v>0</v>
      </c>
      <c r="AI466" s="63">
        <f>IF(E466="west", IF(C466="Decentral",D466*'Connecting shares (%)'!$M$16*(L466+N466+P466)/(F466+H466+J466+L466+N466+P466),0),0)</f>
        <v>0</v>
      </c>
      <c r="AK466" s="1">
        <f t="shared" si="56"/>
        <v>0</v>
      </c>
      <c r="AL466" s="1">
        <f t="shared" si="57"/>
        <v>0</v>
      </c>
      <c r="AM466" s="1">
        <f t="shared" si="58"/>
        <v>0</v>
      </c>
      <c r="AN466" s="1">
        <f t="shared" si="59"/>
        <v>0</v>
      </c>
      <c r="AO466" s="1">
        <f t="shared" si="60"/>
        <v>0</v>
      </c>
      <c r="AP466" s="1">
        <f t="shared" si="61"/>
        <v>0</v>
      </c>
      <c r="AQ466" s="1">
        <f t="shared" si="62"/>
        <v>0.15747956999999899</v>
      </c>
      <c r="AR466" s="1">
        <f t="shared" si="63"/>
        <v>4.0871009867026196</v>
      </c>
    </row>
    <row r="467" spans="1:44">
      <c r="A467" s="1">
        <v>466</v>
      </c>
      <c r="B467" s="1" t="s">
        <v>375</v>
      </c>
      <c r="C467" s="1" t="s">
        <v>21</v>
      </c>
      <c r="D467" s="1">
        <v>0.33351168294039102</v>
      </c>
      <c r="E467" s="1" t="s">
        <v>23</v>
      </c>
      <c r="F467" s="1">
        <v>163377.85</v>
      </c>
      <c r="G467" s="1">
        <v>11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12645.378209517299</v>
      </c>
      <c r="S467" s="1">
        <v>333511.68294039002</v>
      </c>
      <c r="T467" s="61">
        <f>IF(E467="East", IF(C467="Central",('Connecting shares (%)'!$F$3/100*F467+'Connecting shares (%)'!$G$3/100*H467+'Connecting shares (%)'!$H$3/100*J467)/1000000,0),0)</f>
        <v>0</v>
      </c>
      <c r="U467" s="61">
        <f>IF(E467="East", IF(C467="Central",D467*'Connecting shares (%)'!$M$16*(F467+H467+J467)/(F467+H467+J467+L467+N467+P467),0),0)</f>
        <v>0</v>
      </c>
      <c r="V467" s="61">
        <f>IF(E467="East", IF(C467="Decentral",('Connecting shares (%)'!$F$7/100*F467+'Connecting shares (%)'!$G$7/100*H467+'Connecting shares (%)'!$H$7/100*J467)/1000000,0),0)</f>
        <v>0</v>
      </c>
      <c r="W467" s="63">
        <f>IF(E467="East", IF(C467="Decentral",D467*'Connecting shares (%)'!$M$16*(F467+H467+J467)/(F467+H467+J467+L467+N467+P467),0),0)</f>
        <v>0</v>
      </c>
      <c r="X467" s="61">
        <f>IF(E467="East", IF(C467="Central",('Connecting shares (%)'!$F$5/100*L467+'Connecting shares (%)'!$G$5/100*N467+'Connecting shares (%)'!$H$5/100*P467)/1000000,0),0)</f>
        <v>0</v>
      </c>
      <c r="Y467" s="63">
        <f>IF(E467="East", IF(C467="Central",D467*'Connecting shares (%)'!$M$16*(L467+N467+P467)/(F467+H467+J467+L467+N467+P467),0),0)</f>
        <v>0</v>
      </c>
      <c r="Z467" s="1">
        <f>IF(E467="East", IF(C467="Decentral",('Connecting shares (%)'!$F$9/100*L467+'Connecting shares (%)'!$G$9/100*N467+'Connecting shares (%)'!$H$9/100*P467)/1000000,0),0)</f>
        <v>0</v>
      </c>
      <c r="AA467" s="63">
        <f>IF(E467="East", IF(C467="Decentral",D467*'Connecting shares (%)'!$M$16*(L467+N467+P467)/(F467+H467+J467+L467+N467+P467),0),0)</f>
        <v>0</v>
      </c>
      <c r="AB467" s="61">
        <f>IF(E467="West", IF(C467="Central",('Connecting shares (%)'!$F$11/100*F467+'Connecting shares (%)'!$G$11/100*H467+'Connecting shares (%)'!$H$11/100*J467)/1000000,0),0)</f>
        <v>0</v>
      </c>
      <c r="AC467" s="64">
        <f>IF(E467="west", IF(C467="Central",D467*'Connecting shares (%)'!$M$16*(F467+H467+J467)/(F467+H467+J467+L467+N467+P467),0),0)</f>
        <v>0</v>
      </c>
      <c r="AD467" s="61">
        <f>IF(E467="West", IF(C467="Decentral",('Connecting shares (%)'!$F$15/100*F467+'Connecting shares (%)'!$G$15/100*H467+'Connecting shares (%)'!$H$15/100*J467)/1000000,0),0)</f>
        <v>0.16337785000000002</v>
      </c>
      <c r="AE467" s="63">
        <f>IF(E467="west", IF(C467="Decentral",D467*'Connecting shares (%)'!$M$16*(F467+H467+J467)/(F467+H467+J467+L467+N467+P467),0),0)</f>
        <v>6.6702336588078204</v>
      </c>
      <c r="AF467" s="61">
        <f>IF(E467="West", IF(C467="Central",('Connecting shares (%)'!$F$13/100*L467+'Connecting shares (%)'!$G$13/100*N467+'Connecting shares (%)'!$H$13/100*P467)/1000000,0),0)</f>
        <v>0</v>
      </c>
      <c r="AG467" s="63">
        <f>IF(E467="west", IF(C467="Central",D467*'Connecting shares (%)'!$M$16*(L467+N467+P467)/(F467+H467+J467+L467+N467+P467),0),0)</f>
        <v>0</v>
      </c>
      <c r="AH467" s="1">
        <f>IF(E467="West", IF(C467="Decentral",('Connecting shares (%)'!$F$17/100*L467+'Connecting shares (%)'!$G$17/100*N467+'Connecting shares (%)'!$H$17/100*P467)/1000000,0),0)</f>
        <v>0</v>
      </c>
      <c r="AI467" s="63">
        <f>IF(E467="west", IF(C467="Decentral",D467*'Connecting shares (%)'!$M$16*(L467+N467+P467)/(F467+H467+J467+L467+N467+P467),0),0)</f>
        <v>0</v>
      </c>
      <c r="AK467" s="1">
        <f t="shared" si="56"/>
        <v>0</v>
      </c>
      <c r="AL467" s="1">
        <f t="shared" si="57"/>
        <v>0</v>
      </c>
      <c r="AM467" s="1">
        <f t="shared" si="58"/>
        <v>0</v>
      </c>
      <c r="AN467" s="1">
        <f t="shared" si="59"/>
        <v>0</v>
      </c>
      <c r="AO467" s="1">
        <f t="shared" si="60"/>
        <v>0</v>
      </c>
      <c r="AP467" s="1">
        <f t="shared" si="61"/>
        <v>0</v>
      </c>
      <c r="AQ467" s="1">
        <f t="shared" si="62"/>
        <v>0.16337785000000002</v>
      </c>
      <c r="AR467" s="1">
        <f t="shared" si="63"/>
        <v>6.6702336588078204</v>
      </c>
    </row>
    <row r="468" spans="1:44">
      <c r="A468" s="1">
        <v>467</v>
      </c>
      <c r="B468" s="1" t="s">
        <v>563</v>
      </c>
      <c r="C468" s="1" t="s">
        <v>21</v>
      </c>
      <c r="D468" s="1">
        <v>1.02850049939996</v>
      </c>
      <c r="E468" s="1" t="s">
        <v>23</v>
      </c>
      <c r="F468" s="1">
        <v>5481865.5599999903</v>
      </c>
      <c r="G468" s="1">
        <v>367</v>
      </c>
      <c r="H468" s="1">
        <v>113754.06</v>
      </c>
      <c r="I468" s="1">
        <v>1</v>
      </c>
      <c r="J468" s="1">
        <v>0</v>
      </c>
      <c r="K468" s="1">
        <v>0</v>
      </c>
      <c r="L468" s="1">
        <v>450270.29</v>
      </c>
      <c r="M468" s="1">
        <v>49</v>
      </c>
      <c r="N468" s="1">
        <v>0</v>
      </c>
      <c r="O468" s="1">
        <v>0</v>
      </c>
      <c r="P468" s="1">
        <v>0</v>
      </c>
      <c r="Q468" s="1">
        <v>0</v>
      </c>
      <c r="R468" s="1">
        <v>12820.0295065591</v>
      </c>
      <c r="S468" s="1">
        <v>1028500.49939996</v>
      </c>
      <c r="T468" s="61">
        <f>IF(E468="East", IF(C468="Central",('Connecting shares (%)'!$F$3/100*F468+'Connecting shares (%)'!$G$3/100*H468+'Connecting shares (%)'!$H$3/100*J468)/1000000,0),0)</f>
        <v>0</v>
      </c>
      <c r="U468" s="61">
        <f>IF(E468="East", IF(C468="Central",D468*'Connecting shares (%)'!$M$16*(F468+H468+J468)/(F468+H468+J468+L468+N468+P468),0),0)</f>
        <v>0</v>
      </c>
      <c r="V468" s="61">
        <f>IF(E468="East", IF(C468="Decentral",('Connecting shares (%)'!$F$7/100*F468+'Connecting shares (%)'!$G$7/100*H468+'Connecting shares (%)'!$H$7/100*J468)/1000000,0),0)</f>
        <v>0</v>
      </c>
      <c r="W468" s="63">
        <f>IF(E468="East", IF(C468="Decentral",D468*'Connecting shares (%)'!$M$16*(F468+H468+J468)/(F468+H468+J468+L468+N468+P468),0),0)</f>
        <v>0</v>
      </c>
      <c r="X468" s="61">
        <f>IF(E468="East", IF(C468="Central",('Connecting shares (%)'!$F$5/100*L468+'Connecting shares (%)'!$G$5/100*N468+'Connecting shares (%)'!$H$5/100*P468)/1000000,0),0)</f>
        <v>0</v>
      </c>
      <c r="Y468" s="63">
        <f>IF(E468="East", IF(C468="Central",D468*'Connecting shares (%)'!$M$16*(L468+N468+P468)/(F468+H468+J468+L468+N468+P468),0),0)</f>
        <v>0</v>
      </c>
      <c r="Z468" s="1">
        <f>IF(E468="East", IF(C468="Decentral",('Connecting shares (%)'!$F$9/100*L468+'Connecting shares (%)'!$G$9/100*N468+'Connecting shares (%)'!$H$9/100*P468)/1000000,0),0)</f>
        <v>0</v>
      </c>
      <c r="AA468" s="63">
        <f>IF(E468="East", IF(C468="Decentral",D468*'Connecting shares (%)'!$M$16*(L468+N468+P468)/(F468+H468+J468+L468+N468+P468),0),0)</f>
        <v>0</v>
      </c>
      <c r="AB468" s="61">
        <f>IF(E468="West", IF(C468="Central",('Connecting shares (%)'!$F$11/100*F468+'Connecting shares (%)'!$G$11/100*H468+'Connecting shares (%)'!$H$11/100*J468)/1000000,0),0)</f>
        <v>0</v>
      </c>
      <c r="AC468" s="64">
        <f>IF(E468="west", IF(C468="Central",D468*'Connecting shares (%)'!$M$16*(F468+H468+J468)/(F468+H468+J468+L468+N468+P468),0),0)</f>
        <v>0</v>
      </c>
      <c r="AD468" s="61">
        <f>IF(E468="West", IF(C468="Decentral",('Connecting shares (%)'!$F$15/100*F468+'Connecting shares (%)'!$G$15/100*H468+'Connecting shares (%)'!$H$15/100*J468)/1000000,0),0)</f>
        <v>5.5956196199999901</v>
      </c>
      <c r="AE468" s="63">
        <f>IF(E468="west", IF(C468="Decentral",D468*'Connecting shares (%)'!$M$16*(F468+H468+J468)/(F468+H468+J468+L468+N468+P468),0),0)</f>
        <v>19.038049515599642</v>
      </c>
      <c r="AF468" s="61">
        <f>IF(E468="West", IF(C468="Central",('Connecting shares (%)'!$F$13/100*L468+'Connecting shares (%)'!$G$13/100*N468+'Connecting shares (%)'!$H$13/100*P468)/1000000,0),0)</f>
        <v>0</v>
      </c>
      <c r="AG468" s="63">
        <f>IF(E468="west", IF(C468="Central",D468*'Connecting shares (%)'!$M$16*(L468+N468+P468)/(F468+H468+J468+L468+N468+P468),0),0)</f>
        <v>0</v>
      </c>
      <c r="AH468" s="1">
        <f>IF(E468="West", IF(C468="Decentral",('Connecting shares (%)'!$F$17/100*L468+'Connecting shares (%)'!$G$17/100*N468+'Connecting shares (%)'!$H$17/100*P468)/1000000,0),0)</f>
        <v>0.45027028999999996</v>
      </c>
      <c r="AI468" s="63">
        <f>IF(E468="west", IF(C468="Decentral",D468*'Connecting shares (%)'!$M$16*(L468+N468+P468)/(F468+H468+J468+L468+N468+P468),0),0)</f>
        <v>1.5319604723995566</v>
      </c>
      <c r="AK468" s="1">
        <f t="shared" si="56"/>
        <v>0</v>
      </c>
      <c r="AL468" s="1">
        <f t="shared" si="57"/>
        <v>0</v>
      </c>
      <c r="AM468" s="1">
        <f t="shared" si="58"/>
        <v>0</v>
      </c>
      <c r="AN468" s="1">
        <f t="shared" si="59"/>
        <v>0</v>
      </c>
      <c r="AO468" s="1">
        <f t="shared" si="60"/>
        <v>0</v>
      </c>
      <c r="AP468" s="1">
        <f t="shared" si="61"/>
        <v>0</v>
      </c>
      <c r="AQ468" s="1">
        <f t="shared" si="62"/>
        <v>6.0458899099999899</v>
      </c>
      <c r="AR468" s="1">
        <f t="shared" si="63"/>
        <v>20.5700099879992</v>
      </c>
    </row>
    <row r="469" spans="1:44">
      <c r="A469" s="1">
        <v>468</v>
      </c>
      <c r="B469" s="1" t="s">
        <v>381</v>
      </c>
      <c r="C469" s="1" t="s">
        <v>21</v>
      </c>
      <c r="D469" s="1">
        <v>0.51562590577879697</v>
      </c>
      <c r="E469" s="1" t="s">
        <v>23</v>
      </c>
      <c r="F469" s="1">
        <v>199405.46</v>
      </c>
      <c r="G469" s="1">
        <v>11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11125.234227008899</v>
      </c>
      <c r="S469" s="1">
        <v>515625.905778796</v>
      </c>
      <c r="T469" s="61">
        <f>IF(E469="East", IF(C469="Central",('Connecting shares (%)'!$F$3/100*F469+'Connecting shares (%)'!$G$3/100*H469+'Connecting shares (%)'!$H$3/100*J469)/1000000,0),0)</f>
        <v>0</v>
      </c>
      <c r="U469" s="61">
        <f>IF(E469="East", IF(C469="Central",D469*'Connecting shares (%)'!$M$16*(F469+H469+J469)/(F469+H469+J469+L469+N469+P469),0),0)</f>
        <v>0</v>
      </c>
      <c r="V469" s="61">
        <f>IF(E469="East", IF(C469="Decentral",('Connecting shares (%)'!$F$7/100*F469+'Connecting shares (%)'!$G$7/100*H469+'Connecting shares (%)'!$H$7/100*J469)/1000000,0),0)</f>
        <v>0</v>
      </c>
      <c r="W469" s="63">
        <f>IF(E469="East", IF(C469="Decentral",D469*'Connecting shares (%)'!$M$16*(F469+H469+J469)/(F469+H469+J469+L469+N469+P469),0),0)</f>
        <v>0</v>
      </c>
      <c r="X469" s="61">
        <f>IF(E469="East", IF(C469="Central",('Connecting shares (%)'!$F$5/100*L469+'Connecting shares (%)'!$G$5/100*N469+'Connecting shares (%)'!$H$5/100*P469)/1000000,0),0)</f>
        <v>0</v>
      </c>
      <c r="Y469" s="63">
        <f>IF(E469="East", IF(C469="Central",D469*'Connecting shares (%)'!$M$16*(L469+N469+P469)/(F469+H469+J469+L469+N469+P469),0),0)</f>
        <v>0</v>
      </c>
      <c r="Z469" s="1">
        <f>IF(E469="East", IF(C469="Decentral",('Connecting shares (%)'!$F$9/100*L469+'Connecting shares (%)'!$G$9/100*N469+'Connecting shares (%)'!$H$9/100*P469)/1000000,0),0)</f>
        <v>0</v>
      </c>
      <c r="AA469" s="63">
        <f>IF(E469="East", IF(C469="Decentral",D469*'Connecting shares (%)'!$M$16*(L469+N469+P469)/(F469+H469+J469+L469+N469+P469),0),0)</f>
        <v>0</v>
      </c>
      <c r="AB469" s="61">
        <f>IF(E469="West", IF(C469="Central",('Connecting shares (%)'!$F$11/100*F469+'Connecting shares (%)'!$G$11/100*H469+'Connecting shares (%)'!$H$11/100*J469)/1000000,0),0)</f>
        <v>0</v>
      </c>
      <c r="AC469" s="64">
        <f>IF(E469="west", IF(C469="Central",D469*'Connecting shares (%)'!$M$16*(F469+H469+J469)/(F469+H469+J469+L469+N469+P469),0),0)</f>
        <v>0</v>
      </c>
      <c r="AD469" s="61">
        <f>IF(E469="West", IF(C469="Decentral",('Connecting shares (%)'!$F$15/100*F469+'Connecting shares (%)'!$G$15/100*H469+'Connecting shares (%)'!$H$15/100*J469)/1000000,0),0)</f>
        <v>0.19940545999999998</v>
      </c>
      <c r="AE469" s="63">
        <f>IF(E469="west", IF(C469="Decentral",D469*'Connecting shares (%)'!$M$16*(F469+H469+J469)/(F469+H469+J469+L469+N469+P469),0),0)</f>
        <v>10.312518115575939</v>
      </c>
      <c r="AF469" s="61">
        <f>IF(E469="West", IF(C469="Central",('Connecting shares (%)'!$F$13/100*L469+'Connecting shares (%)'!$G$13/100*N469+'Connecting shares (%)'!$H$13/100*P469)/1000000,0),0)</f>
        <v>0</v>
      </c>
      <c r="AG469" s="63">
        <f>IF(E469="west", IF(C469="Central",D469*'Connecting shares (%)'!$M$16*(L469+N469+P469)/(F469+H469+J469+L469+N469+P469),0),0)</f>
        <v>0</v>
      </c>
      <c r="AH469" s="1">
        <f>IF(E469="West", IF(C469="Decentral",('Connecting shares (%)'!$F$17/100*L469+'Connecting shares (%)'!$G$17/100*N469+'Connecting shares (%)'!$H$17/100*P469)/1000000,0),0)</f>
        <v>0</v>
      </c>
      <c r="AI469" s="63">
        <f>IF(E469="west", IF(C469="Decentral",D469*'Connecting shares (%)'!$M$16*(L469+N469+P469)/(F469+H469+J469+L469+N469+P469),0),0)</f>
        <v>0</v>
      </c>
      <c r="AK469" s="1">
        <f t="shared" si="56"/>
        <v>0</v>
      </c>
      <c r="AL469" s="1">
        <f t="shared" si="57"/>
        <v>0</v>
      </c>
      <c r="AM469" s="1">
        <f t="shared" si="58"/>
        <v>0</v>
      </c>
      <c r="AN469" s="1">
        <f t="shared" si="59"/>
        <v>0</v>
      </c>
      <c r="AO469" s="1">
        <f t="shared" si="60"/>
        <v>0</v>
      </c>
      <c r="AP469" s="1">
        <f t="shared" si="61"/>
        <v>0</v>
      </c>
      <c r="AQ469" s="1">
        <f t="shared" si="62"/>
        <v>0.19940545999999998</v>
      </c>
      <c r="AR469" s="1">
        <f t="shared" si="63"/>
        <v>10.312518115575939</v>
      </c>
    </row>
    <row r="470" spans="1:44">
      <c r="A470" s="1">
        <v>469</v>
      </c>
      <c r="B470" s="1" t="s">
        <v>215</v>
      </c>
      <c r="C470" s="1" t="s">
        <v>21</v>
      </c>
      <c r="D470" s="1">
        <v>0.34614821389976902</v>
      </c>
      <c r="E470" s="1" t="s">
        <v>24</v>
      </c>
      <c r="F470" s="1">
        <v>2190989.1499999901</v>
      </c>
      <c r="G470" s="1">
        <v>87</v>
      </c>
      <c r="H470" s="1">
        <v>161818.989999999</v>
      </c>
      <c r="I470" s="1">
        <v>3</v>
      </c>
      <c r="J470" s="1">
        <v>0</v>
      </c>
      <c r="K470" s="1">
        <v>0</v>
      </c>
      <c r="L470" s="1">
        <v>349676.40999999898</v>
      </c>
      <c r="M470" s="1">
        <v>19</v>
      </c>
      <c r="N470" s="1">
        <v>1550163.1399999899</v>
      </c>
      <c r="O470" s="1">
        <v>12</v>
      </c>
      <c r="P470" s="1">
        <v>3776778.1799999899</v>
      </c>
      <c r="Q470" s="1">
        <v>4</v>
      </c>
      <c r="R470" s="1">
        <v>9131.5402139082107</v>
      </c>
      <c r="S470" s="1">
        <v>346148.21389976901</v>
      </c>
      <c r="T470" s="61">
        <f>IF(E470="East", IF(C470="Central",('Connecting shares (%)'!$F$3/100*F470+'Connecting shares (%)'!$G$3/100*H470+'Connecting shares (%)'!$H$3/100*J470)/1000000,0),0)</f>
        <v>0</v>
      </c>
      <c r="U470" s="61">
        <f>IF(E470="East", IF(C470="Central",D470*'Connecting shares (%)'!$M$16*(F470+H470+J470)/(F470+H470+J470+L470+N470+P470),0),0)</f>
        <v>0</v>
      </c>
      <c r="V470" s="61">
        <f>IF(E470="East", IF(C470="Decentral",('Connecting shares (%)'!$F$7/100*F470+'Connecting shares (%)'!$G$7/100*H470+'Connecting shares (%)'!$H$7/100*J470)/1000000,0),0)</f>
        <v>2.3528081399999889</v>
      </c>
      <c r="W470" s="63">
        <f>IF(E470="East", IF(C470="Decentral",D470*'Connecting shares (%)'!$M$16*(F470+H470+J470)/(F470+H470+J470+L470+N470+P470),0),0)</f>
        <v>2.0285892129665735</v>
      </c>
      <c r="X470" s="61">
        <f>IF(E470="East", IF(C470="Central",('Connecting shares (%)'!$F$5/100*L470+'Connecting shares (%)'!$G$5/100*N470+'Connecting shares (%)'!$H$5/100*P470)/1000000,0),0)</f>
        <v>0</v>
      </c>
      <c r="Y470" s="63">
        <f>IF(E470="East", IF(C470="Central",D470*'Connecting shares (%)'!$M$16*(L470+N470+P470)/(F470+H470+J470+L470+N470+P470),0),0)</f>
        <v>0</v>
      </c>
      <c r="Z470" s="1">
        <f>IF(E470="East", IF(C470="Decentral",('Connecting shares (%)'!$F$9/100*L470+'Connecting shares (%)'!$G$9/100*N470+'Connecting shares (%)'!$H$9/100*P470)/1000000,0),0)</f>
        <v>5.6766177299999789</v>
      </c>
      <c r="AA470" s="63">
        <f>IF(E470="East", IF(C470="Decentral",D470*'Connecting shares (%)'!$M$16*(L470+N470+P470)/(F470+H470+J470+L470+N470+P470),0),0)</f>
        <v>4.8943750650288074</v>
      </c>
      <c r="AB470" s="61">
        <f>IF(E470="West", IF(C470="Central",('Connecting shares (%)'!$F$11/100*F470+'Connecting shares (%)'!$G$11/100*H470+'Connecting shares (%)'!$H$11/100*J470)/1000000,0),0)</f>
        <v>0</v>
      </c>
      <c r="AC470" s="64">
        <f>IF(E470="west", IF(C470="Central",D470*'Connecting shares (%)'!$M$16*(F470+H470+J470)/(F470+H470+J470+L470+N470+P470),0),0)</f>
        <v>0</v>
      </c>
      <c r="AD470" s="61">
        <f>IF(E470="West", IF(C470="Decentral",('Connecting shares (%)'!$F$15/100*F470+'Connecting shares (%)'!$G$15/100*H470+'Connecting shares (%)'!$H$15/100*J470)/1000000,0),0)</f>
        <v>0</v>
      </c>
      <c r="AE470" s="63">
        <f>IF(E470="west", IF(C470="Decentral",D470*'Connecting shares (%)'!$M$16*(F470+H470+J470)/(F470+H470+J470+L470+N470+P470),0),0)</f>
        <v>0</v>
      </c>
      <c r="AF470" s="61">
        <f>IF(E470="West", IF(C470="Central",('Connecting shares (%)'!$F$13/100*L470+'Connecting shares (%)'!$G$13/100*N470+'Connecting shares (%)'!$H$13/100*P470)/1000000,0),0)</f>
        <v>0</v>
      </c>
      <c r="AG470" s="63">
        <f>IF(E470="west", IF(C470="Central",D470*'Connecting shares (%)'!$M$16*(L470+N470+P470)/(F470+H470+J470+L470+N470+P470),0),0)</f>
        <v>0</v>
      </c>
      <c r="AH470" s="1">
        <f>IF(E470="West", IF(C470="Decentral",('Connecting shares (%)'!$F$17/100*L470+'Connecting shares (%)'!$G$17/100*N470+'Connecting shares (%)'!$H$17/100*P470)/1000000,0),0)</f>
        <v>0</v>
      </c>
      <c r="AI470" s="63">
        <f>IF(E470="west", IF(C470="Decentral",D470*'Connecting shares (%)'!$M$16*(L470+N470+P470)/(F470+H470+J470+L470+N470+P470),0),0)</f>
        <v>0</v>
      </c>
      <c r="AK470" s="1">
        <f t="shared" si="56"/>
        <v>0</v>
      </c>
      <c r="AL470" s="1">
        <f t="shared" si="57"/>
        <v>0</v>
      </c>
      <c r="AM470" s="1">
        <f t="shared" si="58"/>
        <v>8.0294258699999688</v>
      </c>
      <c r="AN470" s="1">
        <f t="shared" si="59"/>
        <v>6.9229642779953808</v>
      </c>
      <c r="AO470" s="1">
        <f t="shared" si="60"/>
        <v>0</v>
      </c>
      <c r="AP470" s="1">
        <f t="shared" si="61"/>
        <v>0</v>
      </c>
      <c r="AQ470" s="1">
        <f t="shared" si="62"/>
        <v>0</v>
      </c>
      <c r="AR470" s="1">
        <f t="shared" si="63"/>
        <v>0</v>
      </c>
    </row>
    <row r="471" spans="1:44">
      <c r="A471" s="1">
        <v>470</v>
      </c>
      <c r="B471" s="1" t="s">
        <v>618</v>
      </c>
      <c r="C471" s="1" t="s">
        <v>22</v>
      </c>
      <c r="D471" s="1">
        <v>1.68122810634979</v>
      </c>
      <c r="E471" s="1" t="s">
        <v>24</v>
      </c>
      <c r="F471" s="1">
        <v>9112594.7599999905</v>
      </c>
      <c r="G471" s="1">
        <v>652</v>
      </c>
      <c r="H471" s="1">
        <v>0</v>
      </c>
      <c r="I471" s="1">
        <v>0</v>
      </c>
      <c r="J471" s="1">
        <v>0</v>
      </c>
      <c r="K471" s="1">
        <v>0</v>
      </c>
      <c r="L471" s="1">
        <v>2008176.45999999</v>
      </c>
      <c r="M471" s="1">
        <v>348</v>
      </c>
      <c r="N471" s="1">
        <v>361941.22999999899</v>
      </c>
      <c r="O471" s="1">
        <v>2</v>
      </c>
      <c r="P471" s="1">
        <v>0</v>
      </c>
      <c r="Q471" s="1">
        <v>0</v>
      </c>
      <c r="R471" s="1">
        <v>13594.271145541899</v>
      </c>
      <c r="S471" s="1">
        <v>1681228.10634979</v>
      </c>
      <c r="T471" s="61">
        <f>IF(E471="East", IF(C471="Central",('Connecting shares (%)'!$F$3/100*F471+'Connecting shares (%)'!$G$3/100*H471+'Connecting shares (%)'!$H$3/100*J471)/1000000,0),0)</f>
        <v>9.1125947599999897</v>
      </c>
      <c r="U471" s="61">
        <f>IF(E471="East", IF(C471="Central",D471*'Connecting shares (%)'!$M$16*(F471+H471+J471)/(F471+H471+J471+L471+N471+P471),0),0)</f>
        <v>26.684201139753931</v>
      </c>
      <c r="V471" s="61">
        <f>IF(E471="East", IF(C471="Decentral",('Connecting shares (%)'!$F$7/100*F471+'Connecting shares (%)'!$G$7/100*H471+'Connecting shares (%)'!$H$7/100*J471)/1000000,0),0)</f>
        <v>0</v>
      </c>
      <c r="W471" s="63">
        <f>IF(E471="East", IF(C471="Decentral",D471*'Connecting shares (%)'!$M$16*(F471+H471+J471)/(F471+H471+J471+L471+N471+P471),0),0)</f>
        <v>0</v>
      </c>
      <c r="X471" s="61">
        <f>IF(E471="East", IF(C471="Central",('Connecting shares (%)'!$F$5/100*L471+'Connecting shares (%)'!$G$5/100*N471+'Connecting shares (%)'!$H$5/100*P471)/1000000,0),0)</f>
        <v>2.3701176899999887</v>
      </c>
      <c r="Y471" s="63">
        <f>IF(E471="East", IF(C471="Central",D471*'Connecting shares (%)'!$M$16*(L471+N471+P471)/(F471+H471+J471+L471+N471+P471),0),0)</f>
        <v>6.9403609872418723</v>
      </c>
      <c r="Z471" s="1">
        <f>IF(E471="East", IF(C471="Decentral",('Connecting shares (%)'!$F$9/100*L471+'Connecting shares (%)'!$G$9/100*N471+'Connecting shares (%)'!$H$9/100*P471)/1000000,0),0)</f>
        <v>0</v>
      </c>
      <c r="AA471" s="63">
        <f>IF(E471="East", IF(C471="Decentral",D471*'Connecting shares (%)'!$M$16*(L471+N471+P471)/(F471+H471+J471+L471+N471+P471),0),0)</f>
        <v>0</v>
      </c>
      <c r="AB471" s="61">
        <f>IF(E471="West", IF(C471="Central",('Connecting shares (%)'!$F$11/100*F471+'Connecting shares (%)'!$G$11/100*H471+'Connecting shares (%)'!$H$11/100*J471)/1000000,0),0)</f>
        <v>0</v>
      </c>
      <c r="AC471" s="64">
        <f>IF(E471="west", IF(C471="Central",D471*'Connecting shares (%)'!$M$16*(F471+H471+J471)/(F471+H471+J471+L471+N471+P471),0),0)</f>
        <v>0</v>
      </c>
      <c r="AD471" s="61">
        <f>IF(E471="West", IF(C471="Decentral",('Connecting shares (%)'!$F$15/100*F471+'Connecting shares (%)'!$G$15/100*H471+'Connecting shares (%)'!$H$15/100*J471)/1000000,0),0)</f>
        <v>0</v>
      </c>
      <c r="AE471" s="63">
        <f>IF(E471="west", IF(C471="Decentral",D471*'Connecting shares (%)'!$M$16*(F471+H471+J471)/(F471+H471+J471+L471+N471+P471),0),0)</f>
        <v>0</v>
      </c>
      <c r="AF471" s="61">
        <f>IF(E471="West", IF(C471="Central",('Connecting shares (%)'!$F$13/100*L471+'Connecting shares (%)'!$G$13/100*N471+'Connecting shares (%)'!$H$13/100*P471)/1000000,0),0)</f>
        <v>0</v>
      </c>
      <c r="AG471" s="63">
        <f>IF(E471="west", IF(C471="Central",D471*'Connecting shares (%)'!$M$16*(L471+N471+P471)/(F471+H471+J471+L471+N471+P471),0),0)</f>
        <v>0</v>
      </c>
      <c r="AH471" s="1">
        <f>IF(E471="West", IF(C471="Decentral",('Connecting shares (%)'!$F$17/100*L471+'Connecting shares (%)'!$G$17/100*N471+'Connecting shares (%)'!$H$17/100*P471)/1000000,0),0)</f>
        <v>0</v>
      </c>
      <c r="AI471" s="63">
        <f>IF(E471="west", IF(C471="Decentral",D471*'Connecting shares (%)'!$M$16*(L471+N471+P471)/(F471+H471+J471+L471+N471+P471),0),0)</f>
        <v>0</v>
      </c>
      <c r="AK471" s="1">
        <f t="shared" si="56"/>
        <v>11.482712449999978</v>
      </c>
      <c r="AL471" s="1">
        <f t="shared" si="57"/>
        <v>33.624562126995805</v>
      </c>
      <c r="AM471" s="1">
        <f t="shared" si="58"/>
        <v>0</v>
      </c>
      <c r="AN471" s="1">
        <f t="shared" si="59"/>
        <v>0</v>
      </c>
      <c r="AO471" s="1">
        <f t="shared" si="60"/>
        <v>0</v>
      </c>
      <c r="AP471" s="1">
        <f t="shared" si="61"/>
        <v>0</v>
      </c>
      <c r="AQ471" s="1">
        <f t="shared" si="62"/>
        <v>0</v>
      </c>
      <c r="AR471" s="1">
        <f t="shared" si="63"/>
        <v>0</v>
      </c>
    </row>
    <row r="472" spans="1:44">
      <c r="A472" s="1">
        <v>471</v>
      </c>
      <c r="B472" s="1" t="s">
        <v>134</v>
      </c>
      <c r="C472" s="1" t="s">
        <v>21</v>
      </c>
      <c r="D472" s="1">
        <v>1.6639796227739001</v>
      </c>
      <c r="E472" s="1" t="s">
        <v>24</v>
      </c>
      <c r="F472" s="1">
        <v>7241509.2699999996</v>
      </c>
      <c r="G472" s="1">
        <v>542</v>
      </c>
      <c r="H472" s="1">
        <v>0</v>
      </c>
      <c r="I472" s="1">
        <v>0</v>
      </c>
      <c r="J472" s="1">
        <v>0</v>
      </c>
      <c r="K472" s="1">
        <v>0</v>
      </c>
      <c r="L472" s="1">
        <v>1045580.61999999</v>
      </c>
      <c r="M472" s="1">
        <v>212</v>
      </c>
      <c r="N472" s="1">
        <v>105614.82</v>
      </c>
      <c r="O472" s="1">
        <v>1</v>
      </c>
      <c r="P472" s="1">
        <v>0</v>
      </c>
      <c r="Q472" s="1">
        <v>0</v>
      </c>
      <c r="R472" s="1">
        <v>19274.3556048262</v>
      </c>
      <c r="S472" s="1">
        <v>1663979.6227738999</v>
      </c>
      <c r="T472" s="61">
        <f>IF(E472="East", IF(C472="Central",('Connecting shares (%)'!$F$3/100*F472+'Connecting shares (%)'!$G$3/100*H472+'Connecting shares (%)'!$H$3/100*J472)/1000000,0),0)</f>
        <v>0</v>
      </c>
      <c r="U472" s="61">
        <f>IF(E472="East", IF(C472="Central",D472*'Connecting shares (%)'!$M$16*(F472+H472+J472)/(F472+H472+J472+L472+N472+P472),0),0)</f>
        <v>0</v>
      </c>
      <c r="V472" s="61">
        <f>IF(E472="East", IF(C472="Decentral",('Connecting shares (%)'!$F$7/100*F472+'Connecting shares (%)'!$G$7/100*H472+'Connecting shares (%)'!$H$7/100*J472)/1000000,0),0)</f>
        <v>7.2415092699999999</v>
      </c>
      <c r="W472" s="63">
        <f>IF(E472="East", IF(C472="Decentral",D472*'Connecting shares (%)'!$M$16*(F472+H472+J472)/(F472+H472+J472+L472+N472+P472),0),0)</f>
        <v>28.714757112926744</v>
      </c>
      <c r="X472" s="61">
        <f>IF(E472="East", IF(C472="Central",('Connecting shares (%)'!$F$5/100*L472+'Connecting shares (%)'!$G$5/100*N472+'Connecting shares (%)'!$H$5/100*P472)/1000000,0),0)</f>
        <v>0</v>
      </c>
      <c r="Y472" s="63">
        <f>IF(E472="East", IF(C472="Central",D472*'Connecting shares (%)'!$M$16*(L472+N472+P472)/(F472+H472+J472+L472+N472+P472),0),0)</f>
        <v>0</v>
      </c>
      <c r="Z472" s="1">
        <f>IF(E472="East", IF(C472="Decentral",('Connecting shares (%)'!$F$9/100*L472+'Connecting shares (%)'!$G$9/100*N472+'Connecting shares (%)'!$H$9/100*P472)/1000000,0),0)</f>
        <v>1.15119543999999</v>
      </c>
      <c r="AA472" s="63">
        <f>IF(E472="East", IF(C472="Decentral",D472*'Connecting shares (%)'!$M$16*(L472+N472+P472)/(F472+H472+J472+L472+N472+P472),0),0)</f>
        <v>4.5648353425512562</v>
      </c>
      <c r="AB472" s="61">
        <f>IF(E472="West", IF(C472="Central",('Connecting shares (%)'!$F$11/100*F472+'Connecting shares (%)'!$G$11/100*H472+'Connecting shares (%)'!$H$11/100*J472)/1000000,0),0)</f>
        <v>0</v>
      </c>
      <c r="AC472" s="64">
        <f>IF(E472="west", IF(C472="Central",D472*'Connecting shares (%)'!$M$16*(F472+H472+J472)/(F472+H472+J472+L472+N472+P472),0),0)</f>
        <v>0</v>
      </c>
      <c r="AD472" s="61">
        <f>IF(E472="West", IF(C472="Decentral",('Connecting shares (%)'!$F$15/100*F472+'Connecting shares (%)'!$G$15/100*H472+'Connecting shares (%)'!$H$15/100*J472)/1000000,0),0)</f>
        <v>0</v>
      </c>
      <c r="AE472" s="63">
        <f>IF(E472="west", IF(C472="Decentral",D472*'Connecting shares (%)'!$M$16*(F472+H472+J472)/(F472+H472+J472+L472+N472+P472),0),0)</f>
        <v>0</v>
      </c>
      <c r="AF472" s="61">
        <f>IF(E472="West", IF(C472="Central",('Connecting shares (%)'!$F$13/100*L472+'Connecting shares (%)'!$G$13/100*N472+'Connecting shares (%)'!$H$13/100*P472)/1000000,0),0)</f>
        <v>0</v>
      </c>
      <c r="AG472" s="63">
        <f>IF(E472="west", IF(C472="Central",D472*'Connecting shares (%)'!$M$16*(L472+N472+P472)/(F472+H472+J472+L472+N472+P472),0),0)</f>
        <v>0</v>
      </c>
      <c r="AH472" s="1">
        <f>IF(E472="West", IF(C472="Decentral",('Connecting shares (%)'!$F$17/100*L472+'Connecting shares (%)'!$G$17/100*N472+'Connecting shares (%)'!$H$17/100*P472)/1000000,0),0)</f>
        <v>0</v>
      </c>
      <c r="AI472" s="63">
        <f>IF(E472="west", IF(C472="Decentral",D472*'Connecting shares (%)'!$M$16*(L472+N472+P472)/(F472+H472+J472+L472+N472+P472),0),0)</f>
        <v>0</v>
      </c>
      <c r="AK472" s="1">
        <f t="shared" si="56"/>
        <v>0</v>
      </c>
      <c r="AL472" s="1">
        <f t="shared" si="57"/>
        <v>0</v>
      </c>
      <c r="AM472" s="1">
        <f t="shared" si="58"/>
        <v>8.3927047099999896</v>
      </c>
      <c r="AN472" s="1">
        <f t="shared" si="59"/>
        <v>33.279592455478003</v>
      </c>
      <c r="AO472" s="1">
        <f t="shared" si="60"/>
        <v>0</v>
      </c>
      <c r="AP472" s="1">
        <f t="shared" si="61"/>
        <v>0</v>
      </c>
      <c r="AQ472" s="1">
        <f t="shared" si="62"/>
        <v>0</v>
      </c>
      <c r="AR472" s="1">
        <f t="shared" si="63"/>
        <v>0</v>
      </c>
    </row>
    <row r="473" spans="1:44">
      <c r="A473" s="1">
        <v>472</v>
      </c>
      <c r="B473" s="1" t="s">
        <v>692</v>
      </c>
      <c r="C473" s="1" t="s">
        <v>21</v>
      </c>
      <c r="D473" s="1">
        <v>0.713900564947334</v>
      </c>
      <c r="E473" s="1" t="s">
        <v>23</v>
      </c>
      <c r="F473" s="1">
        <v>43946.129999999903</v>
      </c>
      <c r="G473" s="1">
        <v>4</v>
      </c>
      <c r="H473" s="1">
        <v>0</v>
      </c>
      <c r="I473" s="1">
        <v>0</v>
      </c>
      <c r="J473" s="1">
        <v>0</v>
      </c>
      <c r="K473" s="1">
        <v>0</v>
      </c>
      <c r="L473" s="1">
        <v>54606.099999999897</v>
      </c>
      <c r="M473" s="1">
        <v>11</v>
      </c>
      <c r="N473" s="1">
        <v>75285.11</v>
      </c>
      <c r="O473" s="1">
        <v>1</v>
      </c>
      <c r="P473" s="1">
        <v>0</v>
      </c>
      <c r="Q473" s="1">
        <v>0</v>
      </c>
      <c r="R473" s="1">
        <v>16793.692745075601</v>
      </c>
      <c r="S473" s="1">
        <v>713900.56494733295</v>
      </c>
      <c r="T473" s="61">
        <f>IF(E473="East", IF(C473="Central",('Connecting shares (%)'!$F$3/100*F473+'Connecting shares (%)'!$G$3/100*H473+'Connecting shares (%)'!$H$3/100*J473)/1000000,0),0)</f>
        <v>0</v>
      </c>
      <c r="U473" s="61">
        <f>IF(E473="East", IF(C473="Central",D473*'Connecting shares (%)'!$M$16*(F473+H473+J473)/(F473+H473+J473+L473+N473+P473),0),0)</f>
        <v>0</v>
      </c>
      <c r="V473" s="61">
        <f>IF(E473="East", IF(C473="Decentral",('Connecting shares (%)'!$F$7/100*F473+'Connecting shares (%)'!$G$7/100*H473+'Connecting shares (%)'!$H$7/100*J473)/1000000,0),0)</f>
        <v>0</v>
      </c>
      <c r="W473" s="63">
        <f>IF(E473="East", IF(C473="Decentral",D473*'Connecting shares (%)'!$M$16*(F473+H473+J473)/(F473+H473+J473+L473+N473+P473),0),0)</f>
        <v>0</v>
      </c>
      <c r="X473" s="61">
        <f>IF(E473="East", IF(C473="Central",('Connecting shares (%)'!$F$5/100*L473+'Connecting shares (%)'!$G$5/100*N473+'Connecting shares (%)'!$H$5/100*P473)/1000000,0),0)</f>
        <v>0</v>
      </c>
      <c r="Y473" s="63">
        <f>IF(E473="East", IF(C473="Central",D473*'Connecting shares (%)'!$M$16*(L473+N473+P473)/(F473+H473+J473+L473+N473+P473),0),0)</f>
        <v>0</v>
      </c>
      <c r="Z473" s="1">
        <f>IF(E473="East", IF(C473="Decentral",('Connecting shares (%)'!$F$9/100*L473+'Connecting shares (%)'!$G$9/100*N473+'Connecting shares (%)'!$H$9/100*P473)/1000000,0),0)</f>
        <v>0</v>
      </c>
      <c r="AA473" s="63">
        <f>IF(E473="East", IF(C473="Decentral",D473*'Connecting shares (%)'!$M$16*(L473+N473+P473)/(F473+H473+J473+L473+N473+P473),0),0)</f>
        <v>0</v>
      </c>
      <c r="AB473" s="61">
        <f>IF(E473="West", IF(C473="Central",('Connecting shares (%)'!$F$11/100*F473+'Connecting shares (%)'!$G$11/100*H473+'Connecting shares (%)'!$H$11/100*J473)/1000000,0),0)</f>
        <v>0</v>
      </c>
      <c r="AC473" s="64">
        <f>IF(E473="west", IF(C473="Central",D473*'Connecting shares (%)'!$M$16*(F473+H473+J473)/(F473+H473+J473+L473+N473+P473),0),0)</f>
        <v>0</v>
      </c>
      <c r="AD473" s="61">
        <f>IF(E473="West", IF(C473="Decentral",('Connecting shares (%)'!$F$15/100*F473+'Connecting shares (%)'!$G$15/100*H473+'Connecting shares (%)'!$H$15/100*J473)/1000000,0),0)</f>
        <v>4.3946129999999903E-2</v>
      </c>
      <c r="AE473" s="63">
        <f>IF(E473="west", IF(C473="Decentral",D473*'Connecting shares (%)'!$M$16*(F473+H473+J473)/(F473+H473+J473+L473+N473+P473),0),0)</f>
        <v>3.6094853998857728</v>
      </c>
      <c r="AF473" s="61">
        <f>IF(E473="West", IF(C473="Central",('Connecting shares (%)'!$F$13/100*L473+'Connecting shares (%)'!$G$13/100*N473+'Connecting shares (%)'!$H$13/100*P473)/1000000,0),0)</f>
        <v>0</v>
      </c>
      <c r="AG473" s="63">
        <f>IF(E473="west", IF(C473="Central",D473*'Connecting shares (%)'!$M$16*(L473+N473+P473)/(F473+H473+J473+L473+N473+P473),0),0)</f>
        <v>0</v>
      </c>
      <c r="AH473" s="1">
        <f>IF(E473="West", IF(C473="Decentral",('Connecting shares (%)'!$F$17/100*L473+'Connecting shares (%)'!$G$17/100*N473+'Connecting shares (%)'!$H$17/100*P473)/1000000,0),0)</f>
        <v>0.1298912099999999</v>
      </c>
      <c r="AI473" s="63">
        <f>IF(E473="west", IF(C473="Decentral",D473*'Connecting shares (%)'!$M$16*(L473+N473+P473)/(F473+H473+J473+L473+N473+P473),0),0)</f>
        <v>10.668525899060908</v>
      </c>
      <c r="AK473" s="1">
        <f t="shared" si="56"/>
        <v>0</v>
      </c>
      <c r="AL473" s="1">
        <f t="shared" si="57"/>
        <v>0</v>
      </c>
      <c r="AM473" s="1">
        <f t="shared" si="58"/>
        <v>0</v>
      </c>
      <c r="AN473" s="1">
        <f t="shared" si="59"/>
        <v>0</v>
      </c>
      <c r="AO473" s="1">
        <f t="shared" si="60"/>
        <v>0</v>
      </c>
      <c r="AP473" s="1">
        <f t="shared" si="61"/>
        <v>0</v>
      </c>
      <c r="AQ473" s="1">
        <f t="shared" si="62"/>
        <v>0.17383733999999978</v>
      </c>
      <c r="AR473" s="1">
        <f t="shared" si="63"/>
        <v>14.27801129894668</v>
      </c>
    </row>
    <row r="474" spans="1:44">
      <c r="A474" s="1">
        <v>473</v>
      </c>
      <c r="B474" s="1" t="s">
        <v>359</v>
      </c>
      <c r="C474" s="1" t="s">
        <v>21</v>
      </c>
      <c r="D474" s="1">
        <v>0.56566550464979104</v>
      </c>
      <c r="E474" s="1" t="s">
        <v>23</v>
      </c>
      <c r="F474" s="1">
        <v>1633204.3499999901</v>
      </c>
      <c r="G474" s="1">
        <v>108</v>
      </c>
      <c r="H474" s="1">
        <v>0</v>
      </c>
      <c r="I474" s="1">
        <v>0</v>
      </c>
      <c r="J474" s="1">
        <v>0</v>
      </c>
      <c r="K474" s="1">
        <v>0</v>
      </c>
      <c r="L474" s="1">
        <v>33527.979999999901</v>
      </c>
      <c r="M474" s="1">
        <v>8</v>
      </c>
      <c r="N474" s="1">
        <v>0</v>
      </c>
      <c r="O474" s="1">
        <v>0</v>
      </c>
      <c r="P474" s="1">
        <v>0</v>
      </c>
      <c r="Q474" s="1">
        <v>0</v>
      </c>
      <c r="R474" s="1">
        <v>14984.639186905501</v>
      </c>
      <c r="S474" s="1">
        <v>565665.50464979</v>
      </c>
      <c r="T474" s="61">
        <f>IF(E474="East", IF(C474="Central",('Connecting shares (%)'!$F$3/100*F474+'Connecting shares (%)'!$G$3/100*H474+'Connecting shares (%)'!$H$3/100*J474)/1000000,0),0)</f>
        <v>0</v>
      </c>
      <c r="U474" s="61">
        <f>IF(E474="East", IF(C474="Central",D474*'Connecting shares (%)'!$M$16*(F474+H474+J474)/(F474+H474+J474+L474+N474+P474),0),0)</f>
        <v>0</v>
      </c>
      <c r="V474" s="61">
        <f>IF(E474="East", IF(C474="Decentral",('Connecting shares (%)'!$F$7/100*F474+'Connecting shares (%)'!$G$7/100*H474+'Connecting shares (%)'!$H$7/100*J474)/1000000,0),0)</f>
        <v>0</v>
      </c>
      <c r="W474" s="63">
        <f>IF(E474="East", IF(C474="Decentral",D474*'Connecting shares (%)'!$M$16*(F474+H474+J474)/(F474+H474+J474+L474+N474+P474),0),0)</f>
        <v>0</v>
      </c>
      <c r="X474" s="61">
        <f>IF(E474="East", IF(C474="Central",('Connecting shares (%)'!$F$5/100*L474+'Connecting shares (%)'!$G$5/100*N474+'Connecting shares (%)'!$H$5/100*P474)/1000000,0),0)</f>
        <v>0</v>
      </c>
      <c r="Y474" s="63">
        <f>IF(E474="East", IF(C474="Central",D474*'Connecting shares (%)'!$M$16*(L474+N474+P474)/(F474+H474+J474+L474+N474+P474),0),0)</f>
        <v>0</v>
      </c>
      <c r="Z474" s="1">
        <f>IF(E474="East", IF(C474="Decentral",('Connecting shares (%)'!$F$9/100*L474+'Connecting shares (%)'!$G$9/100*N474+'Connecting shares (%)'!$H$9/100*P474)/1000000,0),0)</f>
        <v>0</v>
      </c>
      <c r="AA474" s="63">
        <f>IF(E474="East", IF(C474="Decentral",D474*'Connecting shares (%)'!$M$16*(L474+N474+P474)/(F474+H474+J474+L474+N474+P474),0),0)</f>
        <v>0</v>
      </c>
      <c r="AB474" s="61">
        <f>IF(E474="West", IF(C474="Central",('Connecting shares (%)'!$F$11/100*F474+'Connecting shares (%)'!$G$11/100*H474+'Connecting shares (%)'!$H$11/100*J474)/1000000,0),0)</f>
        <v>0</v>
      </c>
      <c r="AC474" s="64">
        <f>IF(E474="west", IF(C474="Central",D474*'Connecting shares (%)'!$M$16*(F474+H474+J474)/(F474+H474+J474+L474+N474+P474),0),0)</f>
        <v>0</v>
      </c>
      <c r="AD474" s="61">
        <f>IF(E474="West", IF(C474="Decentral",('Connecting shares (%)'!$F$15/100*F474+'Connecting shares (%)'!$G$15/100*H474+'Connecting shares (%)'!$H$15/100*J474)/1000000,0),0)</f>
        <v>1.63320434999999</v>
      </c>
      <c r="AE474" s="63">
        <f>IF(E474="west", IF(C474="Decentral",D474*'Connecting shares (%)'!$M$16*(F474+H474+J474)/(F474+H474+J474+L474+N474+P474),0),0)</f>
        <v>11.085731598414291</v>
      </c>
      <c r="AF474" s="61">
        <f>IF(E474="West", IF(C474="Central",('Connecting shares (%)'!$F$13/100*L474+'Connecting shares (%)'!$G$13/100*N474+'Connecting shares (%)'!$H$13/100*P474)/1000000,0),0)</f>
        <v>0</v>
      </c>
      <c r="AG474" s="63">
        <f>IF(E474="west", IF(C474="Central",D474*'Connecting shares (%)'!$M$16*(L474+N474+P474)/(F474+H474+J474+L474+N474+P474),0),0)</f>
        <v>0</v>
      </c>
      <c r="AH474" s="1">
        <f>IF(E474="West", IF(C474="Decentral",('Connecting shares (%)'!$F$17/100*L474+'Connecting shares (%)'!$G$17/100*N474+'Connecting shares (%)'!$H$17/100*P474)/1000000,0),0)</f>
        <v>3.3527979999999902E-2</v>
      </c>
      <c r="AI474" s="63">
        <f>IF(E474="west", IF(C474="Decentral",D474*'Connecting shares (%)'!$M$16*(L474+N474+P474)/(F474+H474+J474+L474+N474+P474),0),0)</f>
        <v>0.22757849458152835</v>
      </c>
      <c r="AK474" s="1">
        <f t="shared" si="56"/>
        <v>0</v>
      </c>
      <c r="AL474" s="1">
        <f t="shared" si="57"/>
        <v>0</v>
      </c>
      <c r="AM474" s="1">
        <f t="shared" si="58"/>
        <v>0</v>
      </c>
      <c r="AN474" s="1">
        <f t="shared" si="59"/>
        <v>0</v>
      </c>
      <c r="AO474" s="1">
        <f t="shared" si="60"/>
        <v>0</v>
      </c>
      <c r="AP474" s="1">
        <f t="shared" si="61"/>
        <v>0</v>
      </c>
      <c r="AQ474" s="1">
        <f t="shared" si="62"/>
        <v>1.6667323299999899</v>
      </c>
      <c r="AR474" s="1">
        <f t="shared" si="63"/>
        <v>11.31331009299582</v>
      </c>
    </row>
    <row r="475" spans="1:44">
      <c r="A475" s="1">
        <v>474</v>
      </c>
      <c r="B475" s="1" t="s">
        <v>603</v>
      </c>
      <c r="C475" s="1" t="s">
        <v>21</v>
      </c>
      <c r="D475" s="1">
        <v>0.596195524529337</v>
      </c>
      <c r="E475" s="1" t="s">
        <v>23</v>
      </c>
      <c r="F475" s="1">
        <v>2309464.73999999</v>
      </c>
      <c r="G475" s="1">
        <v>155</v>
      </c>
      <c r="H475" s="1">
        <v>0</v>
      </c>
      <c r="I475" s="1">
        <v>0</v>
      </c>
      <c r="J475" s="1">
        <v>0</v>
      </c>
      <c r="K475" s="1">
        <v>0</v>
      </c>
      <c r="L475" s="1">
        <v>192868.08</v>
      </c>
      <c r="M475" s="1">
        <v>16</v>
      </c>
      <c r="N475" s="1">
        <v>203018.59</v>
      </c>
      <c r="O475" s="1">
        <v>1</v>
      </c>
      <c r="P475" s="1">
        <v>0</v>
      </c>
      <c r="Q475" s="1">
        <v>0</v>
      </c>
      <c r="R475" s="1">
        <v>20090.597449222201</v>
      </c>
      <c r="S475" s="1">
        <v>596195.52452933602</v>
      </c>
      <c r="T475" s="61">
        <f>IF(E475="East", IF(C475="Central",('Connecting shares (%)'!$F$3/100*F475+'Connecting shares (%)'!$G$3/100*H475+'Connecting shares (%)'!$H$3/100*J475)/1000000,0),0)</f>
        <v>0</v>
      </c>
      <c r="U475" s="61">
        <f>IF(E475="East", IF(C475="Central",D475*'Connecting shares (%)'!$M$16*(F475+H475+J475)/(F475+H475+J475+L475+N475+P475),0),0)</f>
        <v>0</v>
      </c>
      <c r="V475" s="61">
        <f>IF(E475="East", IF(C475="Decentral",('Connecting shares (%)'!$F$7/100*F475+'Connecting shares (%)'!$G$7/100*H475+'Connecting shares (%)'!$H$7/100*J475)/1000000,0),0)</f>
        <v>0</v>
      </c>
      <c r="W475" s="63">
        <f>IF(E475="East", IF(C475="Decentral",D475*'Connecting shares (%)'!$M$16*(F475+H475+J475)/(F475+H475+J475+L475+N475+P475),0),0)</f>
        <v>0</v>
      </c>
      <c r="X475" s="61">
        <f>IF(E475="East", IF(C475="Central",('Connecting shares (%)'!$F$5/100*L475+'Connecting shares (%)'!$G$5/100*N475+'Connecting shares (%)'!$H$5/100*P475)/1000000,0),0)</f>
        <v>0</v>
      </c>
      <c r="Y475" s="63">
        <f>IF(E475="East", IF(C475="Central",D475*'Connecting shares (%)'!$M$16*(L475+N475+P475)/(F475+H475+J475+L475+N475+P475),0),0)</f>
        <v>0</v>
      </c>
      <c r="Z475" s="1">
        <f>IF(E475="East", IF(C475="Decentral",('Connecting shares (%)'!$F$9/100*L475+'Connecting shares (%)'!$G$9/100*N475+'Connecting shares (%)'!$H$9/100*P475)/1000000,0),0)</f>
        <v>0</v>
      </c>
      <c r="AA475" s="63">
        <f>IF(E475="East", IF(C475="Decentral",D475*'Connecting shares (%)'!$M$16*(L475+N475+P475)/(F475+H475+J475+L475+N475+P475),0),0)</f>
        <v>0</v>
      </c>
      <c r="AB475" s="61">
        <f>IF(E475="West", IF(C475="Central",('Connecting shares (%)'!$F$11/100*F475+'Connecting shares (%)'!$G$11/100*H475+'Connecting shares (%)'!$H$11/100*J475)/1000000,0),0)</f>
        <v>0</v>
      </c>
      <c r="AC475" s="64">
        <f>IF(E475="west", IF(C475="Central",D475*'Connecting shares (%)'!$M$16*(F475+H475+J475)/(F475+H475+J475+L475+N475+P475),0),0)</f>
        <v>0</v>
      </c>
      <c r="AD475" s="61">
        <f>IF(E475="West", IF(C475="Decentral",('Connecting shares (%)'!$F$15/100*F475+'Connecting shares (%)'!$G$15/100*H475+'Connecting shares (%)'!$H$15/100*J475)/1000000,0),0)</f>
        <v>2.3094647399999899</v>
      </c>
      <c r="AE475" s="63">
        <f>IF(E475="west", IF(C475="Decentral",D475*'Connecting shares (%)'!$M$16*(F475+H475+J475)/(F475+H475+J475+L475+N475+P475),0),0)</f>
        <v>10.179029141698882</v>
      </c>
      <c r="AF475" s="61">
        <f>IF(E475="West", IF(C475="Central",('Connecting shares (%)'!$F$13/100*L475+'Connecting shares (%)'!$G$13/100*N475+'Connecting shares (%)'!$H$13/100*P475)/1000000,0),0)</f>
        <v>0</v>
      </c>
      <c r="AG475" s="63">
        <f>IF(E475="west", IF(C475="Central",D475*'Connecting shares (%)'!$M$16*(L475+N475+P475)/(F475+H475+J475+L475+N475+P475),0),0)</f>
        <v>0</v>
      </c>
      <c r="AH475" s="1">
        <f>IF(E475="West", IF(C475="Decentral",('Connecting shares (%)'!$F$17/100*L475+'Connecting shares (%)'!$G$17/100*N475+'Connecting shares (%)'!$H$17/100*P475)/1000000,0),0)</f>
        <v>0.39588667</v>
      </c>
      <c r="AI475" s="63">
        <f>IF(E475="west", IF(C475="Decentral",D475*'Connecting shares (%)'!$M$16*(L475+N475+P475)/(F475+H475+J475+L475+N475+P475),0),0)</f>
        <v>1.7448813488878581</v>
      </c>
      <c r="AK475" s="1">
        <f t="shared" si="56"/>
        <v>0</v>
      </c>
      <c r="AL475" s="1">
        <f t="shared" si="57"/>
        <v>0</v>
      </c>
      <c r="AM475" s="1">
        <f t="shared" si="58"/>
        <v>0</v>
      </c>
      <c r="AN475" s="1">
        <f t="shared" si="59"/>
        <v>0</v>
      </c>
      <c r="AO475" s="1">
        <f t="shared" si="60"/>
        <v>0</v>
      </c>
      <c r="AP475" s="1">
        <f t="shared" si="61"/>
        <v>0</v>
      </c>
      <c r="AQ475" s="1">
        <f t="shared" si="62"/>
        <v>2.7053514099999898</v>
      </c>
      <c r="AR475" s="1">
        <f t="shared" si="63"/>
        <v>11.92391049058674</v>
      </c>
    </row>
    <row r="476" spans="1:44">
      <c r="A476" s="1">
        <v>475</v>
      </c>
      <c r="B476" s="1" t="s">
        <v>513</v>
      </c>
      <c r="C476" s="1" t="s">
        <v>21</v>
      </c>
      <c r="D476" s="1">
        <v>0.74681042142311704</v>
      </c>
      <c r="E476" s="1" t="s">
        <v>23</v>
      </c>
      <c r="F476" s="1">
        <v>1041907.96</v>
      </c>
      <c r="G476" s="1">
        <v>71</v>
      </c>
      <c r="H476" s="1">
        <v>169785.5</v>
      </c>
      <c r="I476" s="1">
        <v>1</v>
      </c>
      <c r="J476" s="1">
        <v>0</v>
      </c>
      <c r="K476" s="1">
        <v>0</v>
      </c>
      <c r="L476" s="1">
        <v>81357.509999999893</v>
      </c>
      <c r="M476" s="1">
        <v>13</v>
      </c>
      <c r="N476" s="1">
        <v>73383.75</v>
      </c>
      <c r="O476" s="1">
        <v>1</v>
      </c>
      <c r="P476" s="1">
        <v>0</v>
      </c>
      <c r="Q476" s="1">
        <v>0</v>
      </c>
      <c r="R476" s="1">
        <v>20751.463961749399</v>
      </c>
      <c r="S476" s="1">
        <v>746810.421423116</v>
      </c>
      <c r="T476" s="61">
        <f>IF(E476="East", IF(C476="Central",('Connecting shares (%)'!$F$3/100*F476+'Connecting shares (%)'!$G$3/100*H476+'Connecting shares (%)'!$H$3/100*J476)/1000000,0),0)</f>
        <v>0</v>
      </c>
      <c r="U476" s="61">
        <f>IF(E476="East", IF(C476="Central",D476*'Connecting shares (%)'!$M$16*(F476+H476+J476)/(F476+H476+J476+L476+N476+P476),0),0)</f>
        <v>0</v>
      </c>
      <c r="V476" s="61">
        <f>IF(E476="East", IF(C476="Decentral",('Connecting shares (%)'!$F$7/100*F476+'Connecting shares (%)'!$G$7/100*H476+'Connecting shares (%)'!$H$7/100*J476)/1000000,0),0)</f>
        <v>0</v>
      </c>
      <c r="W476" s="63">
        <f>IF(E476="East", IF(C476="Decentral",D476*'Connecting shares (%)'!$M$16*(F476+H476+J476)/(F476+H476+J476+L476+N476+P476),0),0)</f>
        <v>0</v>
      </c>
      <c r="X476" s="61">
        <f>IF(E476="East", IF(C476="Central",('Connecting shares (%)'!$F$5/100*L476+'Connecting shares (%)'!$G$5/100*N476+'Connecting shares (%)'!$H$5/100*P476)/1000000,0),0)</f>
        <v>0</v>
      </c>
      <c r="Y476" s="63">
        <f>IF(E476="East", IF(C476="Central",D476*'Connecting shares (%)'!$M$16*(L476+N476+P476)/(F476+H476+J476+L476+N476+P476),0),0)</f>
        <v>0</v>
      </c>
      <c r="Z476" s="1">
        <f>IF(E476="East", IF(C476="Decentral",('Connecting shares (%)'!$F$9/100*L476+'Connecting shares (%)'!$G$9/100*N476+'Connecting shares (%)'!$H$9/100*P476)/1000000,0),0)</f>
        <v>0</v>
      </c>
      <c r="AA476" s="63">
        <f>IF(E476="East", IF(C476="Decentral",D476*'Connecting shares (%)'!$M$16*(L476+N476+P476)/(F476+H476+J476+L476+N476+P476),0),0)</f>
        <v>0</v>
      </c>
      <c r="AB476" s="61">
        <f>IF(E476="West", IF(C476="Central",('Connecting shares (%)'!$F$11/100*F476+'Connecting shares (%)'!$G$11/100*H476+'Connecting shares (%)'!$H$11/100*J476)/1000000,0),0)</f>
        <v>0</v>
      </c>
      <c r="AC476" s="64">
        <f>IF(E476="west", IF(C476="Central",D476*'Connecting shares (%)'!$M$16*(F476+H476+J476)/(F476+H476+J476+L476+N476+P476),0),0)</f>
        <v>0</v>
      </c>
      <c r="AD476" s="61">
        <f>IF(E476="West", IF(C476="Decentral",('Connecting shares (%)'!$F$15/100*F476+'Connecting shares (%)'!$G$15/100*H476+'Connecting shares (%)'!$H$15/100*J476)/1000000,0),0)</f>
        <v>1.21169346</v>
      </c>
      <c r="AE476" s="63">
        <f>IF(E476="west", IF(C476="Decentral",D476*'Connecting shares (%)'!$M$16*(F476+H476+J476)/(F476+H476+J476+L476+N476+P476),0),0)</f>
        <v>13.24476449922518</v>
      </c>
      <c r="AF476" s="61">
        <f>IF(E476="West", IF(C476="Central",('Connecting shares (%)'!$F$13/100*L476+'Connecting shares (%)'!$G$13/100*N476+'Connecting shares (%)'!$H$13/100*P476)/1000000,0),0)</f>
        <v>0</v>
      </c>
      <c r="AG476" s="63">
        <f>IF(E476="west", IF(C476="Central",D476*'Connecting shares (%)'!$M$16*(L476+N476+P476)/(F476+H476+J476+L476+N476+P476),0),0)</f>
        <v>0</v>
      </c>
      <c r="AH476" s="1">
        <f>IF(E476="West", IF(C476="Decentral",('Connecting shares (%)'!$F$17/100*L476+'Connecting shares (%)'!$G$17/100*N476+'Connecting shares (%)'!$H$17/100*P476)/1000000,0),0)</f>
        <v>0.15474125999999988</v>
      </c>
      <c r="AI476" s="63">
        <f>IF(E476="west", IF(C476="Decentral",D476*'Connecting shares (%)'!$M$16*(L476+N476+P476)/(F476+H476+J476+L476+N476+P476),0),0)</f>
        <v>1.6914439292371619</v>
      </c>
      <c r="AK476" s="1">
        <f t="shared" si="56"/>
        <v>0</v>
      </c>
      <c r="AL476" s="1">
        <f t="shared" si="57"/>
        <v>0</v>
      </c>
      <c r="AM476" s="1">
        <f t="shared" si="58"/>
        <v>0</v>
      </c>
      <c r="AN476" s="1">
        <f t="shared" si="59"/>
        <v>0</v>
      </c>
      <c r="AO476" s="1">
        <f t="shared" si="60"/>
        <v>0</v>
      </c>
      <c r="AP476" s="1">
        <f t="shared" si="61"/>
        <v>0</v>
      </c>
      <c r="AQ476" s="1">
        <f t="shared" si="62"/>
        <v>1.36643472</v>
      </c>
      <c r="AR476" s="1">
        <f t="shared" si="63"/>
        <v>14.936208428462342</v>
      </c>
    </row>
    <row r="477" spans="1:44">
      <c r="A477" s="1">
        <v>476</v>
      </c>
      <c r="B477" s="1" t="s">
        <v>505</v>
      </c>
      <c r="C477" s="1" t="s">
        <v>21</v>
      </c>
      <c r="D477" s="1">
        <v>3.3378165499777501</v>
      </c>
      <c r="E477" s="1" t="s">
        <v>23</v>
      </c>
      <c r="F477" s="1">
        <v>3494551.6399999899</v>
      </c>
      <c r="G477" s="1">
        <v>278</v>
      </c>
      <c r="H477" s="1">
        <v>86564.949999999895</v>
      </c>
      <c r="I477" s="1">
        <v>1</v>
      </c>
      <c r="J477" s="1">
        <v>0</v>
      </c>
      <c r="K477" s="1">
        <v>0</v>
      </c>
      <c r="L477" s="1">
        <v>275035.049999999</v>
      </c>
      <c r="M477" s="1">
        <v>54</v>
      </c>
      <c r="N477" s="1">
        <v>107956.48</v>
      </c>
      <c r="O477" s="1">
        <v>2</v>
      </c>
      <c r="P477" s="1">
        <v>0</v>
      </c>
      <c r="Q477" s="1">
        <v>0</v>
      </c>
      <c r="R477" s="1">
        <v>30147.988023578</v>
      </c>
      <c r="S477" s="1">
        <v>3337816.5499777501</v>
      </c>
      <c r="T477" s="61">
        <f>IF(E477="East", IF(C477="Central",('Connecting shares (%)'!$F$3/100*F477+'Connecting shares (%)'!$G$3/100*H477+'Connecting shares (%)'!$H$3/100*J477)/1000000,0),0)</f>
        <v>0</v>
      </c>
      <c r="U477" s="61">
        <f>IF(E477="East", IF(C477="Central",D477*'Connecting shares (%)'!$M$16*(F477+H477+J477)/(F477+H477+J477+L477+N477+P477),0),0)</f>
        <v>0</v>
      </c>
      <c r="V477" s="61">
        <f>IF(E477="East", IF(C477="Decentral",('Connecting shares (%)'!$F$7/100*F477+'Connecting shares (%)'!$G$7/100*H477+'Connecting shares (%)'!$H$7/100*J477)/1000000,0),0)</f>
        <v>0</v>
      </c>
      <c r="W477" s="63">
        <f>IF(E477="East", IF(C477="Decentral",D477*'Connecting shares (%)'!$M$16*(F477+H477+J477)/(F477+H477+J477+L477+N477+P477),0),0)</f>
        <v>0</v>
      </c>
      <c r="X477" s="61">
        <f>IF(E477="East", IF(C477="Central",('Connecting shares (%)'!$F$5/100*L477+'Connecting shares (%)'!$G$5/100*N477+'Connecting shares (%)'!$H$5/100*P477)/1000000,0),0)</f>
        <v>0</v>
      </c>
      <c r="Y477" s="63">
        <f>IF(E477="East", IF(C477="Central",D477*'Connecting shares (%)'!$M$16*(L477+N477+P477)/(F477+H477+J477+L477+N477+P477),0),0)</f>
        <v>0</v>
      </c>
      <c r="Z477" s="1">
        <f>IF(E477="East", IF(C477="Decentral",('Connecting shares (%)'!$F$9/100*L477+'Connecting shares (%)'!$G$9/100*N477+'Connecting shares (%)'!$H$9/100*P477)/1000000,0),0)</f>
        <v>0</v>
      </c>
      <c r="AA477" s="63">
        <f>IF(E477="East", IF(C477="Decentral",D477*'Connecting shares (%)'!$M$16*(L477+N477+P477)/(F477+H477+J477+L477+N477+P477),0),0)</f>
        <v>0</v>
      </c>
      <c r="AB477" s="61">
        <f>IF(E477="West", IF(C477="Central",('Connecting shares (%)'!$F$11/100*F477+'Connecting shares (%)'!$G$11/100*H477+'Connecting shares (%)'!$H$11/100*J477)/1000000,0),0)</f>
        <v>0</v>
      </c>
      <c r="AC477" s="64">
        <f>IF(E477="west", IF(C477="Central",D477*'Connecting shares (%)'!$M$16*(F477+H477+J477)/(F477+H477+J477+L477+N477+P477),0),0)</f>
        <v>0</v>
      </c>
      <c r="AD477" s="61">
        <f>IF(E477="West", IF(C477="Decentral",('Connecting shares (%)'!$F$15/100*F477+'Connecting shares (%)'!$G$15/100*H477+'Connecting shares (%)'!$H$15/100*J477)/1000000,0),0)</f>
        <v>3.5811165899999895</v>
      </c>
      <c r="AE477" s="63">
        <f>IF(E477="west", IF(C477="Decentral",D477*'Connecting shares (%)'!$M$16*(F477+H477+J477)/(F477+H477+J477+L477+N477+P477),0),0)</f>
        <v>60.30668114825226</v>
      </c>
      <c r="AF477" s="61">
        <f>IF(E477="West", IF(C477="Central",('Connecting shares (%)'!$F$13/100*L477+'Connecting shares (%)'!$G$13/100*N477+'Connecting shares (%)'!$H$13/100*P477)/1000000,0),0)</f>
        <v>0</v>
      </c>
      <c r="AG477" s="63">
        <f>IF(E477="west", IF(C477="Central",D477*'Connecting shares (%)'!$M$16*(L477+N477+P477)/(F477+H477+J477+L477+N477+P477),0),0)</f>
        <v>0</v>
      </c>
      <c r="AH477" s="1">
        <f>IF(E477="West", IF(C477="Decentral",('Connecting shares (%)'!$F$17/100*L477+'Connecting shares (%)'!$G$17/100*N477+'Connecting shares (%)'!$H$17/100*P477)/1000000,0),0)</f>
        <v>0.38299152999999897</v>
      </c>
      <c r="AI477" s="63">
        <f>IF(E477="west", IF(C477="Decentral",D477*'Connecting shares (%)'!$M$16*(L477+N477+P477)/(F477+H477+J477+L477+N477+P477),0),0)</f>
        <v>6.4496498513027456</v>
      </c>
      <c r="AK477" s="1">
        <f t="shared" si="56"/>
        <v>0</v>
      </c>
      <c r="AL477" s="1">
        <f t="shared" si="57"/>
        <v>0</v>
      </c>
      <c r="AM477" s="1">
        <f t="shared" si="58"/>
        <v>0</v>
      </c>
      <c r="AN477" s="1">
        <f t="shared" si="59"/>
        <v>0</v>
      </c>
      <c r="AO477" s="1">
        <f t="shared" si="60"/>
        <v>0</v>
      </c>
      <c r="AP477" s="1">
        <f t="shared" si="61"/>
        <v>0</v>
      </c>
      <c r="AQ477" s="1">
        <f t="shared" si="62"/>
        <v>3.9641081199999886</v>
      </c>
      <c r="AR477" s="1">
        <f t="shared" si="63"/>
        <v>66.756330999555004</v>
      </c>
    </row>
    <row r="478" spans="1:44">
      <c r="A478" s="1">
        <v>477</v>
      </c>
      <c r="B478" s="1" t="s">
        <v>250</v>
      </c>
      <c r="C478" s="1" t="s">
        <v>21</v>
      </c>
      <c r="D478" s="1">
        <v>2.0132344895305501</v>
      </c>
      <c r="E478" s="1" t="s">
        <v>23</v>
      </c>
      <c r="F478" s="1">
        <v>1225250.27999999</v>
      </c>
      <c r="G478" s="1">
        <v>71</v>
      </c>
      <c r="H478" s="1">
        <v>0</v>
      </c>
      <c r="I478" s="1">
        <v>0</v>
      </c>
      <c r="J478" s="1">
        <v>0</v>
      </c>
      <c r="K478" s="1">
        <v>0</v>
      </c>
      <c r="L478" s="1">
        <v>5885.52</v>
      </c>
      <c r="M478" s="1">
        <v>2</v>
      </c>
      <c r="N478" s="1">
        <v>0</v>
      </c>
      <c r="O478" s="1">
        <v>0</v>
      </c>
      <c r="P478" s="1">
        <v>0</v>
      </c>
      <c r="Q478" s="1">
        <v>0</v>
      </c>
      <c r="R478" s="1">
        <v>25811.2546494899</v>
      </c>
      <c r="S478" s="1">
        <v>2013234.4895305501</v>
      </c>
      <c r="T478" s="61">
        <f>IF(E478="East", IF(C478="Central",('Connecting shares (%)'!$F$3/100*F478+'Connecting shares (%)'!$G$3/100*H478+'Connecting shares (%)'!$H$3/100*J478)/1000000,0),0)</f>
        <v>0</v>
      </c>
      <c r="U478" s="61">
        <f>IF(E478="East", IF(C478="Central",D478*'Connecting shares (%)'!$M$16*(F478+H478+J478)/(F478+H478+J478+L478+N478+P478),0),0)</f>
        <v>0</v>
      </c>
      <c r="V478" s="61">
        <f>IF(E478="East", IF(C478="Decentral",('Connecting shares (%)'!$F$7/100*F478+'Connecting shares (%)'!$G$7/100*H478+'Connecting shares (%)'!$H$7/100*J478)/1000000,0),0)</f>
        <v>0</v>
      </c>
      <c r="W478" s="63">
        <f>IF(E478="East", IF(C478="Decentral",D478*'Connecting shares (%)'!$M$16*(F478+H478+J478)/(F478+H478+J478+L478+N478+P478),0),0)</f>
        <v>0</v>
      </c>
      <c r="X478" s="61">
        <f>IF(E478="East", IF(C478="Central",('Connecting shares (%)'!$F$5/100*L478+'Connecting shares (%)'!$G$5/100*N478+'Connecting shares (%)'!$H$5/100*P478)/1000000,0),0)</f>
        <v>0</v>
      </c>
      <c r="Y478" s="63">
        <f>IF(E478="East", IF(C478="Central",D478*'Connecting shares (%)'!$M$16*(L478+N478+P478)/(F478+H478+J478+L478+N478+P478),0),0)</f>
        <v>0</v>
      </c>
      <c r="Z478" s="1">
        <f>IF(E478="East", IF(C478="Decentral",('Connecting shares (%)'!$F$9/100*L478+'Connecting shares (%)'!$G$9/100*N478+'Connecting shares (%)'!$H$9/100*P478)/1000000,0),0)</f>
        <v>0</v>
      </c>
      <c r="AA478" s="63">
        <f>IF(E478="East", IF(C478="Decentral",D478*'Connecting shares (%)'!$M$16*(L478+N478+P478)/(F478+H478+J478+L478+N478+P478),0),0)</f>
        <v>0</v>
      </c>
      <c r="AB478" s="61">
        <f>IF(E478="West", IF(C478="Central",('Connecting shares (%)'!$F$11/100*F478+'Connecting shares (%)'!$G$11/100*H478+'Connecting shares (%)'!$H$11/100*J478)/1000000,0),0)</f>
        <v>0</v>
      </c>
      <c r="AC478" s="64">
        <f>IF(E478="west", IF(C478="Central",D478*'Connecting shares (%)'!$M$16*(F478+H478+J478)/(F478+H478+J478+L478+N478+P478),0),0)</f>
        <v>0</v>
      </c>
      <c r="AD478" s="61">
        <f>IF(E478="West", IF(C478="Decentral",('Connecting shares (%)'!$F$15/100*F478+'Connecting shares (%)'!$G$15/100*H478+'Connecting shares (%)'!$H$15/100*J478)/1000000,0),0)</f>
        <v>1.22525027999999</v>
      </c>
      <c r="AE478" s="63">
        <f>IF(E478="west", IF(C478="Decentral",D478*'Connecting shares (%)'!$M$16*(F478+H478+J478)/(F478+H478+J478+L478+N478+P478),0),0)</f>
        <v>40.072201978091506</v>
      </c>
      <c r="AF478" s="61">
        <f>IF(E478="West", IF(C478="Central",('Connecting shares (%)'!$F$13/100*L478+'Connecting shares (%)'!$G$13/100*N478+'Connecting shares (%)'!$H$13/100*P478)/1000000,0),0)</f>
        <v>0</v>
      </c>
      <c r="AG478" s="63">
        <f>IF(E478="west", IF(C478="Central",D478*'Connecting shares (%)'!$M$16*(L478+N478+P478)/(F478+H478+J478+L478+N478+P478),0),0)</f>
        <v>0</v>
      </c>
      <c r="AH478" s="1">
        <f>IF(E478="West", IF(C478="Decentral",('Connecting shares (%)'!$F$17/100*L478+'Connecting shares (%)'!$G$17/100*N478+'Connecting shares (%)'!$H$17/100*P478)/1000000,0),0)</f>
        <v>5.8855200000000009E-3</v>
      </c>
      <c r="AI478" s="63">
        <f>IF(E478="west", IF(C478="Decentral",D478*'Connecting shares (%)'!$M$16*(L478+N478+P478)/(F478+H478+J478+L478+N478+P478),0),0)</f>
        <v>0.19248781251949526</v>
      </c>
      <c r="AK478" s="1">
        <f t="shared" si="56"/>
        <v>0</v>
      </c>
      <c r="AL478" s="1">
        <f t="shared" si="57"/>
        <v>0</v>
      </c>
      <c r="AM478" s="1">
        <f t="shared" si="58"/>
        <v>0</v>
      </c>
      <c r="AN478" s="1">
        <f t="shared" si="59"/>
        <v>0</v>
      </c>
      <c r="AO478" s="1">
        <f t="shared" si="60"/>
        <v>0</v>
      </c>
      <c r="AP478" s="1">
        <f t="shared" si="61"/>
        <v>0</v>
      </c>
      <c r="AQ478" s="1">
        <f t="shared" si="62"/>
        <v>1.2311357999999901</v>
      </c>
      <c r="AR478" s="1">
        <f t="shared" si="63"/>
        <v>40.264689790611001</v>
      </c>
    </row>
    <row r="479" spans="1:44">
      <c r="A479" s="1">
        <v>478</v>
      </c>
      <c r="B479" s="1" t="s">
        <v>90</v>
      </c>
      <c r="C479" s="1" t="s">
        <v>21</v>
      </c>
      <c r="D479" s="1">
        <v>0.241009855699827</v>
      </c>
      <c r="E479" s="1" t="s">
        <v>24</v>
      </c>
      <c r="F479" s="1">
        <v>1320799.01</v>
      </c>
      <c r="G479" s="1">
        <v>83</v>
      </c>
      <c r="H479" s="1">
        <v>0</v>
      </c>
      <c r="I479" s="1">
        <v>0</v>
      </c>
      <c r="J479" s="1">
        <v>0</v>
      </c>
      <c r="K479" s="1">
        <v>0</v>
      </c>
      <c r="L479" s="1">
        <v>61142.769999999902</v>
      </c>
      <c r="M479" s="1">
        <v>9</v>
      </c>
      <c r="N479" s="1">
        <v>0</v>
      </c>
      <c r="O479" s="1">
        <v>0</v>
      </c>
      <c r="P479" s="1">
        <v>0</v>
      </c>
      <c r="Q479" s="1">
        <v>0</v>
      </c>
      <c r="R479" s="1">
        <v>3102.8684682439598</v>
      </c>
      <c r="S479" s="1">
        <v>241009.855699826</v>
      </c>
      <c r="T479" s="61">
        <f>IF(E479="East", IF(C479="Central",('Connecting shares (%)'!$F$3/100*F479+'Connecting shares (%)'!$G$3/100*H479+'Connecting shares (%)'!$H$3/100*J479)/1000000,0),0)</f>
        <v>0</v>
      </c>
      <c r="U479" s="61">
        <f>IF(E479="East", IF(C479="Central",D479*'Connecting shares (%)'!$M$16*(F479+H479+J479)/(F479+H479+J479+L479+N479+P479),0),0)</f>
        <v>0</v>
      </c>
      <c r="V479" s="61">
        <f>IF(E479="East", IF(C479="Decentral",('Connecting shares (%)'!$F$7/100*F479+'Connecting shares (%)'!$G$7/100*H479+'Connecting shares (%)'!$H$7/100*J479)/1000000,0),0)</f>
        <v>1.32079901</v>
      </c>
      <c r="W479" s="63">
        <f>IF(E479="East", IF(C479="Decentral",D479*'Connecting shares (%)'!$M$16*(F479+H479+J479)/(F479+H479+J479+L479+N479+P479),0),0)</f>
        <v>4.6069318319412034</v>
      </c>
      <c r="X479" s="61">
        <f>IF(E479="East", IF(C479="Central",('Connecting shares (%)'!$F$5/100*L479+'Connecting shares (%)'!$G$5/100*N479+'Connecting shares (%)'!$H$5/100*P479)/1000000,0),0)</f>
        <v>0</v>
      </c>
      <c r="Y479" s="63">
        <f>IF(E479="East", IF(C479="Central",D479*'Connecting shares (%)'!$M$16*(L479+N479+P479)/(F479+H479+J479+L479+N479+P479),0),0)</f>
        <v>0</v>
      </c>
      <c r="Z479" s="1">
        <f>IF(E479="East", IF(C479="Decentral",('Connecting shares (%)'!$F$9/100*L479+'Connecting shares (%)'!$G$9/100*N479+'Connecting shares (%)'!$H$9/100*P479)/1000000,0),0)</f>
        <v>6.1142769999999902E-2</v>
      </c>
      <c r="AA479" s="63">
        <f>IF(E479="East", IF(C479="Decentral",D479*'Connecting shares (%)'!$M$16*(L479+N479+P479)/(F479+H479+J479+L479+N479+P479),0),0)</f>
        <v>0.21326528205533651</v>
      </c>
      <c r="AB479" s="61">
        <f>IF(E479="West", IF(C479="Central",('Connecting shares (%)'!$F$11/100*F479+'Connecting shares (%)'!$G$11/100*H479+'Connecting shares (%)'!$H$11/100*J479)/1000000,0),0)</f>
        <v>0</v>
      </c>
      <c r="AC479" s="64">
        <f>IF(E479="west", IF(C479="Central",D479*'Connecting shares (%)'!$M$16*(F479+H479+J479)/(F479+H479+J479+L479+N479+P479),0),0)</f>
        <v>0</v>
      </c>
      <c r="AD479" s="61">
        <f>IF(E479="West", IF(C479="Decentral",('Connecting shares (%)'!$F$15/100*F479+'Connecting shares (%)'!$G$15/100*H479+'Connecting shares (%)'!$H$15/100*J479)/1000000,0),0)</f>
        <v>0</v>
      </c>
      <c r="AE479" s="63">
        <f>IF(E479="west", IF(C479="Decentral",D479*'Connecting shares (%)'!$M$16*(F479+H479+J479)/(F479+H479+J479+L479+N479+P479),0),0)</f>
        <v>0</v>
      </c>
      <c r="AF479" s="61">
        <f>IF(E479="West", IF(C479="Central",('Connecting shares (%)'!$F$13/100*L479+'Connecting shares (%)'!$G$13/100*N479+'Connecting shares (%)'!$H$13/100*P479)/1000000,0),0)</f>
        <v>0</v>
      </c>
      <c r="AG479" s="63">
        <f>IF(E479="west", IF(C479="Central",D479*'Connecting shares (%)'!$M$16*(L479+N479+P479)/(F479+H479+J479+L479+N479+P479),0),0)</f>
        <v>0</v>
      </c>
      <c r="AH479" s="1">
        <f>IF(E479="West", IF(C479="Decentral",('Connecting shares (%)'!$F$17/100*L479+'Connecting shares (%)'!$G$17/100*N479+'Connecting shares (%)'!$H$17/100*P479)/1000000,0),0)</f>
        <v>0</v>
      </c>
      <c r="AI479" s="63">
        <f>IF(E479="west", IF(C479="Decentral",D479*'Connecting shares (%)'!$M$16*(L479+N479+P479)/(F479+H479+J479+L479+N479+P479),0),0)</f>
        <v>0</v>
      </c>
      <c r="AK479" s="1">
        <f t="shared" si="56"/>
        <v>0</v>
      </c>
      <c r="AL479" s="1">
        <f t="shared" si="57"/>
        <v>0</v>
      </c>
      <c r="AM479" s="1">
        <f t="shared" si="58"/>
        <v>1.38194178</v>
      </c>
      <c r="AN479" s="1">
        <f t="shared" si="59"/>
        <v>4.8201971139965396</v>
      </c>
      <c r="AO479" s="1">
        <f t="shared" si="60"/>
        <v>0</v>
      </c>
      <c r="AP479" s="1">
        <f t="shared" si="61"/>
        <v>0</v>
      </c>
      <c r="AQ479" s="1">
        <f t="shared" si="62"/>
        <v>0</v>
      </c>
      <c r="AR479" s="1">
        <f t="shared" si="63"/>
        <v>0</v>
      </c>
    </row>
    <row r="480" spans="1:44">
      <c r="A480" s="1">
        <v>479</v>
      </c>
      <c r="B480" s="1" t="s">
        <v>864</v>
      </c>
      <c r="C480" s="1" t="s">
        <v>22</v>
      </c>
      <c r="D480" s="1">
        <v>7.3594402562440001E-2</v>
      </c>
      <c r="E480" s="1" t="s">
        <v>23</v>
      </c>
      <c r="F480" s="1">
        <v>76988.02</v>
      </c>
      <c r="G480" s="1">
        <v>3</v>
      </c>
      <c r="H480" s="1">
        <v>0</v>
      </c>
      <c r="I480" s="1">
        <v>0</v>
      </c>
      <c r="J480" s="1">
        <v>0</v>
      </c>
      <c r="K480" s="1">
        <v>0</v>
      </c>
      <c r="L480" s="1">
        <v>8587.11</v>
      </c>
      <c r="M480" s="1">
        <v>1</v>
      </c>
      <c r="N480" s="1">
        <v>0</v>
      </c>
      <c r="O480" s="1">
        <v>0</v>
      </c>
      <c r="P480" s="1">
        <v>0</v>
      </c>
      <c r="Q480" s="1">
        <v>0</v>
      </c>
      <c r="R480" s="1">
        <v>2831.3182049197599</v>
      </c>
      <c r="S480" s="1">
        <v>73594.402562439704</v>
      </c>
      <c r="T480" s="61">
        <f>IF(E480="East", IF(C480="Central",('Connecting shares (%)'!$F$3/100*F480+'Connecting shares (%)'!$G$3/100*H480+'Connecting shares (%)'!$H$3/100*J480)/1000000,0),0)</f>
        <v>0</v>
      </c>
      <c r="U480" s="61">
        <f>IF(E480="East", IF(C480="Central",D480*'Connecting shares (%)'!$M$16*(F480+H480+J480)/(F480+H480+J480+L480+N480+P480),0),0)</f>
        <v>0</v>
      </c>
      <c r="V480" s="61">
        <f>IF(E480="East", IF(C480="Decentral",('Connecting shares (%)'!$F$7/100*F480+'Connecting shares (%)'!$G$7/100*H480+'Connecting shares (%)'!$H$7/100*J480)/1000000,0),0)</f>
        <v>0</v>
      </c>
      <c r="W480" s="63">
        <f>IF(E480="East", IF(C480="Decentral",D480*'Connecting shares (%)'!$M$16*(F480+H480+J480)/(F480+H480+J480+L480+N480+P480),0),0)</f>
        <v>0</v>
      </c>
      <c r="X480" s="61">
        <f>IF(E480="East", IF(C480="Central",('Connecting shares (%)'!$F$5/100*L480+'Connecting shares (%)'!$G$5/100*N480+'Connecting shares (%)'!$H$5/100*P480)/1000000,0),0)</f>
        <v>0</v>
      </c>
      <c r="Y480" s="63">
        <f>IF(E480="East", IF(C480="Central",D480*'Connecting shares (%)'!$M$16*(L480+N480+P480)/(F480+H480+J480+L480+N480+P480),0),0)</f>
        <v>0</v>
      </c>
      <c r="Z480" s="1">
        <f>IF(E480="East", IF(C480="Decentral",('Connecting shares (%)'!$F$9/100*L480+'Connecting shares (%)'!$G$9/100*N480+'Connecting shares (%)'!$H$9/100*P480)/1000000,0),0)</f>
        <v>0</v>
      </c>
      <c r="AA480" s="63">
        <f>IF(E480="East", IF(C480="Decentral",D480*'Connecting shares (%)'!$M$16*(L480+N480+P480)/(F480+H480+J480+L480+N480+P480),0),0)</f>
        <v>0</v>
      </c>
      <c r="AB480" s="61">
        <f>IF(E480="West", IF(C480="Central",('Connecting shares (%)'!$F$11/100*F480+'Connecting shares (%)'!$G$11/100*H480+'Connecting shares (%)'!$H$11/100*J480)/1000000,0),0)</f>
        <v>7.6988020000000004E-2</v>
      </c>
      <c r="AC480" s="64">
        <f>IF(E480="west", IF(C480="Central",D480*'Connecting shares (%)'!$M$16*(F480+H480+J480)/(F480+H480+J480+L480+N480+P480),0),0)</f>
        <v>1.3241901791712574</v>
      </c>
      <c r="AD480" s="61">
        <f>IF(E480="West", IF(C480="Decentral",('Connecting shares (%)'!$F$15/100*F480+'Connecting shares (%)'!$G$15/100*H480+'Connecting shares (%)'!$H$15/100*J480)/1000000,0),0)</f>
        <v>0</v>
      </c>
      <c r="AE480" s="63">
        <f>IF(E480="west", IF(C480="Decentral",D480*'Connecting shares (%)'!$M$16*(F480+H480+J480)/(F480+H480+J480+L480+N480+P480),0),0)</f>
        <v>0</v>
      </c>
      <c r="AF480" s="61">
        <f>IF(E480="West", IF(C480="Central",('Connecting shares (%)'!$F$13/100*L480+'Connecting shares (%)'!$G$13/100*N480+'Connecting shares (%)'!$H$13/100*P480)/1000000,0),0)</f>
        <v>8.5871100000000002E-3</v>
      </c>
      <c r="AG480" s="63">
        <f>IF(E480="west", IF(C480="Central",D480*'Connecting shares (%)'!$M$16*(L480+N480+P480)/(F480+H480+J480+L480+N480+P480),0),0)</f>
        <v>0.14769787207754265</v>
      </c>
      <c r="AH480" s="1">
        <f>IF(E480="West", IF(C480="Decentral",('Connecting shares (%)'!$F$17/100*L480+'Connecting shares (%)'!$G$17/100*N480+'Connecting shares (%)'!$H$17/100*P480)/1000000,0),0)</f>
        <v>0</v>
      </c>
      <c r="AI480" s="63">
        <f>IF(E480="west", IF(C480="Decentral",D480*'Connecting shares (%)'!$M$16*(L480+N480+P480)/(F480+H480+J480+L480+N480+P480),0),0)</f>
        <v>0</v>
      </c>
      <c r="AK480" s="1">
        <f t="shared" si="56"/>
        <v>0</v>
      </c>
      <c r="AL480" s="1">
        <f t="shared" si="57"/>
        <v>0</v>
      </c>
      <c r="AM480" s="1">
        <f t="shared" si="58"/>
        <v>0</v>
      </c>
      <c r="AN480" s="1">
        <f t="shared" si="59"/>
        <v>0</v>
      </c>
      <c r="AO480" s="1">
        <f t="shared" si="60"/>
        <v>8.5575129999999999E-2</v>
      </c>
      <c r="AP480" s="1">
        <f t="shared" si="61"/>
        <v>1.4718880512488</v>
      </c>
      <c r="AQ480" s="1">
        <f t="shared" si="62"/>
        <v>0</v>
      </c>
      <c r="AR480" s="1">
        <f t="shared" si="63"/>
        <v>0</v>
      </c>
    </row>
    <row r="481" spans="1:44">
      <c r="A481" s="1">
        <v>480</v>
      </c>
      <c r="B481" s="1" t="s">
        <v>178</v>
      </c>
      <c r="C481" s="1" t="s">
        <v>21</v>
      </c>
      <c r="D481" s="1">
        <v>5.8084275157701003E-2</v>
      </c>
      <c r="E481" s="1" t="s">
        <v>24</v>
      </c>
      <c r="F481" s="1">
        <v>72979.979999999894</v>
      </c>
      <c r="G481" s="1">
        <v>4</v>
      </c>
      <c r="H481" s="1">
        <v>0</v>
      </c>
      <c r="I481" s="1">
        <v>0</v>
      </c>
      <c r="J481" s="1">
        <v>0</v>
      </c>
      <c r="K481" s="1">
        <v>0</v>
      </c>
      <c r="L481" s="1">
        <v>33536.54</v>
      </c>
      <c r="M481" s="1">
        <v>4</v>
      </c>
      <c r="N481" s="1">
        <v>0</v>
      </c>
      <c r="O481" s="1">
        <v>0</v>
      </c>
      <c r="P481" s="1">
        <v>0</v>
      </c>
      <c r="Q481" s="1">
        <v>0</v>
      </c>
      <c r="R481" s="1">
        <v>3803.2661571696899</v>
      </c>
      <c r="S481" s="1">
        <v>58084.275157700897</v>
      </c>
      <c r="T481" s="61">
        <f>IF(E481="East", IF(C481="Central",('Connecting shares (%)'!$F$3/100*F481+'Connecting shares (%)'!$G$3/100*H481+'Connecting shares (%)'!$H$3/100*J481)/1000000,0),0)</f>
        <v>0</v>
      </c>
      <c r="U481" s="61">
        <f>IF(E481="East", IF(C481="Central",D481*'Connecting shares (%)'!$M$16*(F481+H481+J481)/(F481+H481+J481+L481+N481+P481),0),0)</f>
        <v>0</v>
      </c>
      <c r="V481" s="61">
        <f>IF(E481="East", IF(C481="Decentral",('Connecting shares (%)'!$F$7/100*F481+'Connecting shares (%)'!$G$7/100*H481+'Connecting shares (%)'!$H$7/100*J481)/1000000,0),0)</f>
        <v>7.2979979999999889E-2</v>
      </c>
      <c r="W481" s="63">
        <f>IF(E481="East", IF(C481="Decentral",D481*'Connecting shares (%)'!$M$16*(F481+H481+J481)/(F481+H481+J481+L481+N481+P481),0),0)</f>
        <v>0.79593085454228396</v>
      </c>
      <c r="X481" s="61">
        <f>IF(E481="East", IF(C481="Central",('Connecting shares (%)'!$F$5/100*L481+'Connecting shares (%)'!$G$5/100*N481+'Connecting shares (%)'!$H$5/100*P481)/1000000,0),0)</f>
        <v>0</v>
      </c>
      <c r="Y481" s="63">
        <f>IF(E481="East", IF(C481="Central",D481*'Connecting shares (%)'!$M$16*(L481+N481+P481)/(F481+H481+J481+L481+N481+P481),0),0)</f>
        <v>0</v>
      </c>
      <c r="Z481" s="1">
        <f>IF(E481="East", IF(C481="Decentral",('Connecting shares (%)'!$F$9/100*L481+'Connecting shares (%)'!$G$9/100*N481+'Connecting shares (%)'!$H$9/100*P481)/1000000,0),0)</f>
        <v>3.3536540000000004E-2</v>
      </c>
      <c r="AA481" s="63">
        <f>IF(E481="East", IF(C481="Decentral",D481*'Connecting shares (%)'!$M$16*(L481+N481+P481)/(F481+H481+J481+L481+N481+P481),0),0)</f>
        <v>0.36575464861173612</v>
      </c>
      <c r="AB481" s="61">
        <f>IF(E481="West", IF(C481="Central",('Connecting shares (%)'!$F$11/100*F481+'Connecting shares (%)'!$G$11/100*H481+'Connecting shares (%)'!$H$11/100*J481)/1000000,0),0)</f>
        <v>0</v>
      </c>
      <c r="AC481" s="64">
        <f>IF(E481="west", IF(C481="Central",D481*'Connecting shares (%)'!$M$16*(F481+H481+J481)/(F481+H481+J481+L481+N481+P481),0),0)</f>
        <v>0</v>
      </c>
      <c r="AD481" s="61">
        <f>IF(E481="West", IF(C481="Decentral",('Connecting shares (%)'!$F$15/100*F481+'Connecting shares (%)'!$G$15/100*H481+'Connecting shares (%)'!$H$15/100*J481)/1000000,0),0)</f>
        <v>0</v>
      </c>
      <c r="AE481" s="63">
        <f>IF(E481="west", IF(C481="Decentral",D481*'Connecting shares (%)'!$M$16*(F481+H481+J481)/(F481+H481+J481+L481+N481+P481),0),0)</f>
        <v>0</v>
      </c>
      <c r="AF481" s="61">
        <f>IF(E481="West", IF(C481="Central",('Connecting shares (%)'!$F$13/100*L481+'Connecting shares (%)'!$G$13/100*N481+'Connecting shares (%)'!$H$13/100*P481)/1000000,0),0)</f>
        <v>0</v>
      </c>
      <c r="AG481" s="63">
        <f>IF(E481="west", IF(C481="Central",D481*'Connecting shares (%)'!$M$16*(L481+N481+P481)/(F481+H481+J481+L481+N481+P481),0),0)</f>
        <v>0</v>
      </c>
      <c r="AH481" s="1">
        <f>IF(E481="West", IF(C481="Decentral",('Connecting shares (%)'!$F$17/100*L481+'Connecting shares (%)'!$G$17/100*N481+'Connecting shares (%)'!$H$17/100*P481)/1000000,0),0)</f>
        <v>0</v>
      </c>
      <c r="AI481" s="63">
        <f>IF(E481="west", IF(C481="Decentral",D481*'Connecting shares (%)'!$M$16*(L481+N481+P481)/(F481+H481+J481+L481+N481+P481),0),0)</f>
        <v>0</v>
      </c>
      <c r="AK481" s="1">
        <f t="shared" si="56"/>
        <v>0</v>
      </c>
      <c r="AL481" s="1">
        <f t="shared" si="57"/>
        <v>0</v>
      </c>
      <c r="AM481" s="1">
        <f t="shared" si="58"/>
        <v>0.10651651999999989</v>
      </c>
      <c r="AN481" s="1">
        <f t="shared" si="59"/>
        <v>1.1616855031540201</v>
      </c>
      <c r="AO481" s="1">
        <f t="shared" si="60"/>
        <v>0</v>
      </c>
      <c r="AP481" s="1">
        <f t="shared" si="61"/>
        <v>0</v>
      </c>
      <c r="AQ481" s="1">
        <f t="shared" si="62"/>
        <v>0</v>
      </c>
      <c r="AR481" s="1">
        <f t="shared" si="63"/>
        <v>0</v>
      </c>
    </row>
    <row r="482" spans="1:44">
      <c r="A482" s="1">
        <v>481</v>
      </c>
      <c r="B482" s="1" t="s">
        <v>404</v>
      </c>
      <c r="C482" s="1" t="s">
        <v>22</v>
      </c>
      <c r="D482" s="1">
        <v>0.106816753370077</v>
      </c>
      <c r="E482" s="1" t="s">
        <v>23</v>
      </c>
      <c r="F482" s="1">
        <v>69130.539999999906</v>
      </c>
      <c r="G482" s="1">
        <v>4</v>
      </c>
      <c r="H482" s="1">
        <v>133314.84</v>
      </c>
      <c r="I482" s="1">
        <v>2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5456.9814831579097</v>
      </c>
      <c r="S482" s="1">
        <v>106816.753370077</v>
      </c>
      <c r="T482" s="61">
        <f>IF(E482="East", IF(C482="Central",('Connecting shares (%)'!$F$3/100*F482+'Connecting shares (%)'!$G$3/100*H482+'Connecting shares (%)'!$H$3/100*J482)/1000000,0),0)</f>
        <v>0</v>
      </c>
      <c r="U482" s="61">
        <f>IF(E482="East", IF(C482="Central",D482*'Connecting shares (%)'!$M$16*(F482+H482+J482)/(F482+H482+J482+L482+N482+P482),0),0)</f>
        <v>0</v>
      </c>
      <c r="V482" s="61">
        <f>IF(E482="East", IF(C482="Decentral",('Connecting shares (%)'!$F$7/100*F482+'Connecting shares (%)'!$G$7/100*H482+'Connecting shares (%)'!$H$7/100*J482)/1000000,0),0)</f>
        <v>0</v>
      </c>
      <c r="W482" s="63">
        <f>IF(E482="East", IF(C482="Decentral",D482*'Connecting shares (%)'!$M$16*(F482+H482+J482)/(F482+H482+J482+L482+N482+P482),0),0)</f>
        <v>0</v>
      </c>
      <c r="X482" s="61">
        <f>IF(E482="East", IF(C482="Central",('Connecting shares (%)'!$F$5/100*L482+'Connecting shares (%)'!$G$5/100*N482+'Connecting shares (%)'!$H$5/100*P482)/1000000,0),0)</f>
        <v>0</v>
      </c>
      <c r="Y482" s="63">
        <f>IF(E482="East", IF(C482="Central",D482*'Connecting shares (%)'!$M$16*(L482+N482+P482)/(F482+H482+J482+L482+N482+P482),0),0)</f>
        <v>0</v>
      </c>
      <c r="Z482" s="1">
        <f>IF(E482="East", IF(C482="Decentral",('Connecting shares (%)'!$F$9/100*L482+'Connecting shares (%)'!$G$9/100*N482+'Connecting shares (%)'!$H$9/100*P482)/1000000,0),0)</f>
        <v>0</v>
      </c>
      <c r="AA482" s="63">
        <f>IF(E482="East", IF(C482="Decentral",D482*'Connecting shares (%)'!$M$16*(L482+N482+P482)/(F482+H482+J482+L482+N482+P482),0),0)</f>
        <v>0</v>
      </c>
      <c r="AB482" s="61">
        <f>IF(E482="West", IF(C482="Central",('Connecting shares (%)'!$F$11/100*F482+'Connecting shares (%)'!$G$11/100*H482+'Connecting shares (%)'!$H$11/100*J482)/1000000,0),0)</f>
        <v>0.2024453799999999</v>
      </c>
      <c r="AC482" s="64">
        <f>IF(E482="west", IF(C482="Central",D482*'Connecting shares (%)'!$M$16*(F482+H482+J482)/(F482+H482+J482+L482+N482+P482),0),0)</f>
        <v>2.1363350674015398</v>
      </c>
      <c r="AD482" s="61">
        <f>IF(E482="West", IF(C482="Decentral",('Connecting shares (%)'!$F$15/100*F482+'Connecting shares (%)'!$G$15/100*H482+'Connecting shares (%)'!$H$15/100*J482)/1000000,0),0)</f>
        <v>0</v>
      </c>
      <c r="AE482" s="63">
        <f>IF(E482="west", IF(C482="Decentral",D482*'Connecting shares (%)'!$M$16*(F482+H482+J482)/(F482+H482+J482+L482+N482+P482),0),0)</f>
        <v>0</v>
      </c>
      <c r="AF482" s="61">
        <f>IF(E482="West", IF(C482="Central",('Connecting shares (%)'!$F$13/100*L482+'Connecting shares (%)'!$G$13/100*N482+'Connecting shares (%)'!$H$13/100*P482)/1000000,0),0)</f>
        <v>0</v>
      </c>
      <c r="AG482" s="63">
        <f>IF(E482="west", IF(C482="Central",D482*'Connecting shares (%)'!$M$16*(L482+N482+P482)/(F482+H482+J482+L482+N482+P482),0),0)</f>
        <v>0</v>
      </c>
      <c r="AH482" s="1">
        <f>IF(E482="West", IF(C482="Decentral",('Connecting shares (%)'!$F$17/100*L482+'Connecting shares (%)'!$G$17/100*N482+'Connecting shares (%)'!$H$17/100*P482)/1000000,0),0)</f>
        <v>0</v>
      </c>
      <c r="AI482" s="63">
        <f>IF(E482="west", IF(C482="Decentral",D482*'Connecting shares (%)'!$M$16*(L482+N482+P482)/(F482+H482+J482+L482+N482+P482),0),0)</f>
        <v>0</v>
      </c>
      <c r="AK482" s="1">
        <f t="shared" si="56"/>
        <v>0</v>
      </c>
      <c r="AL482" s="1">
        <f t="shared" si="57"/>
        <v>0</v>
      </c>
      <c r="AM482" s="1">
        <f t="shared" si="58"/>
        <v>0</v>
      </c>
      <c r="AN482" s="1">
        <f t="shared" si="59"/>
        <v>0</v>
      </c>
      <c r="AO482" s="1">
        <f t="shared" si="60"/>
        <v>0.2024453799999999</v>
      </c>
      <c r="AP482" s="1">
        <f t="shared" si="61"/>
        <v>2.1363350674015398</v>
      </c>
      <c r="AQ482" s="1">
        <f t="shared" si="62"/>
        <v>0</v>
      </c>
      <c r="AR482" s="1">
        <f t="shared" si="63"/>
        <v>0</v>
      </c>
    </row>
    <row r="483" spans="1:44">
      <c r="A483" s="1">
        <v>482</v>
      </c>
      <c r="B483" s="1" t="s">
        <v>487</v>
      </c>
      <c r="C483" s="1" t="s">
        <v>21</v>
      </c>
      <c r="D483" s="1">
        <v>7.9354843231302999E-2</v>
      </c>
      <c r="E483" s="1" t="s">
        <v>23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4960.8287762201999</v>
      </c>
      <c r="S483" s="1">
        <v>79354.843231302599</v>
      </c>
      <c r="T483" s="61">
        <f>IF(E483="East", IF(C483="Central",('Connecting shares (%)'!$F$3/100*F483+'Connecting shares (%)'!$G$3/100*H483+'Connecting shares (%)'!$H$3/100*J483)/1000000,0),0)</f>
        <v>0</v>
      </c>
      <c r="U483" s="61">
        <f>IF(E483="East", IF(C483="Central",D483*'Connecting shares (%)'!$M$16*(F483+H483+J483)/(F483+H483+J483+L483+N483+P483),0),0)</f>
        <v>0</v>
      </c>
      <c r="V483" s="61">
        <f>IF(E483="East", IF(C483="Decentral",('Connecting shares (%)'!$F$7/100*F483+'Connecting shares (%)'!$G$7/100*H483+'Connecting shares (%)'!$H$7/100*J483)/1000000,0),0)</f>
        <v>0</v>
      </c>
      <c r="W483" s="63">
        <f>IF(E483="East", IF(C483="Decentral",D483*'Connecting shares (%)'!$M$16*(F483+H483+J483)/(F483+H483+J483+L483+N483+P483),0),0)</f>
        <v>0</v>
      </c>
      <c r="X483" s="61">
        <f>IF(E483="East", IF(C483="Central",('Connecting shares (%)'!$F$5/100*L483+'Connecting shares (%)'!$G$5/100*N483+'Connecting shares (%)'!$H$5/100*P483)/1000000,0),0)</f>
        <v>0</v>
      </c>
      <c r="Y483" s="63">
        <f>IF(E483="East", IF(C483="Central",D483*'Connecting shares (%)'!$M$16*(L483+N483+P483)/(F483+H483+J483+L483+N483+P483),0),0)</f>
        <v>0</v>
      </c>
      <c r="Z483" s="1">
        <f>IF(E483="East", IF(C483="Decentral",('Connecting shares (%)'!$F$9/100*L483+'Connecting shares (%)'!$G$9/100*N483+'Connecting shares (%)'!$H$9/100*P483)/1000000,0),0)</f>
        <v>0</v>
      </c>
      <c r="AA483" s="63">
        <f>IF(E483="East", IF(C483="Decentral",D483*'Connecting shares (%)'!$M$16*(L483+N483+P483)/(F483+H483+J483+L483+N483+P483),0),0)</f>
        <v>0</v>
      </c>
      <c r="AB483" s="61">
        <f>IF(E483="West", IF(C483="Central",('Connecting shares (%)'!$F$11/100*F483+'Connecting shares (%)'!$G$11/100*H483+'Connecting shares (%)'!$H$11/100*J483)/1000000,0),0)</f>
        <v>0</v>
      </c>
      <c r="AC483" s="64">
        <f>IF(E483="west", IF(C483="Central",D483*'Connecting shares (%)'!$M$16*(F483+H483+J483)/(F483+H483+J483+L483+N483+P483),0),0)</f>
        <v>0</v>
      </c>
      <c r="AD483" s="61">
        <f>IF(E483="West", IF(C483="Decentral",('Connecting shares (%)'!$F$15/100*F483+'Connecting shares (%)'!$G$15/100*H483+'Connecting shares (%)'!$H$15/100*J483)/1000000,0),0)</f>
        <v>0</v>
      </c>
      <c r="AE483" s="63" t="e">
        <f>IF(E483="west", IF(C483="Decentral",D483*'Connecting shares (%)'!$M$16*(F483+H483+J483)/(F483+H483+J483+L483+N483+P483),0),0)</f>
        <v>#DIV/0!</v>
      </c>
      <c r="AF483" s="61">
        <f>IF(E483="West", IF(C483="Central",('Connecting shares (%)'!$F$13/100*L483+'Connecting shares (%)'!$G$13/100*N483+'Connecting shares (%)'!$H$13/100*P483)/1000000,0),0)</f>
        <v>0</v>
      </c>
      <c r="AG483" s="63">
        <f>IF(E483="west", IF(C483="Central",D483*'Connecting shares (%)'!$M$16*(L483+N483+P483)/(F483+H483+J483+L483+N483+P483),0),0)</f>
        <v>0</v>
      </c>
      <c r="AH483" s="1">
        <f>IF(E483="West", IF(C483="Decentral",('Connecting shares (%)'!$F$17/100*L483+'Connecting shares (%)'!$G$17/100*N483+'Connecting shares (%)'!$H$17/100*P483)/1000000,0),0)</f>
        <v>0</v>
      </c>
      <c r="AI483" s="63" t="e">
        <f>IF(E483="west", IF(C483="Decentral",D483*'Connecting shares (%)'!$M$16*(L483+N483+P483)/(F483+H483+J483+L483+N483+P483),0),0)</f>
        <v>#DIV/0!</v>
      </c>
      <c r="AK483" s="1">
        <f t="shared" si="56"/>
        <v>0</v>
      </c>
      <c r="AL483" s="1">
        <f t="shared" si="57"/>
        <v>0</v>
      </c>
      <c r="AM483" s="1">
        <f t="shared" si="58"/>
        <v>0</v>
      </c>
      <c r="AN483" s="1">
        <f t="shared" si="59"/>
        <v>0</v>
      </c>
      <c r="AO483" s="1">
        <f t="shared" si="60"/>
        <v>0</v>
      </c>
      <c r="AP483" s="1">
        <f t="shared" si="61"/>
        <v>0</v>
      </c>
      <c r="AQ483" s="1">
        <f t="shared" si="62"/>
        <v>0</v>
      </c>
      <c r="AR483" s="1" t="e">
        <f t="shared" si="63"/>
        <v>#DIV/0!</v>
      </c>
    </row>
    <row r="484" spans="1:44">
      <c r="A484" s="1">
        <v>483</v>
      </c>
      <c r="B484" s="1" t="s">
        <v>337</v>
      </c>
      <c r="C484" s="1" t="s">
        <v>21</v>
      </c>
      <c r="D484" s="1">
        <v>0.105960188095956</v>
      </c>
      <c r="E484" s="1" t="s">
        <v>23</v>
      </c>
      <c r="F484" s="1">
        <v>53945.65</v>
      </c>
      <c r="G484" s="1">
        <v>3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5518.0702659673598</v>
      </c>
      <c r="S484" s="1">
        <v>105960.188095955</v>
      </c>
      <c r="T484" s="61">
        <f>IF(E484="East", IF(C484="Central",('Connecting shares (%)'!$F$3/100*F484+'Connecting shares (%)'!$G$3/100*H484+'Connecting shares (%)'!$H$3/100*J484)/1000000,0),0)</f>
        <v>0</v>
      </c>
      <c r="U484" s="61">
        <f>IF(E484="East", IF(C484="Central",D484*'Connecting shares (%)'!$M$16*(F484+H484+J484)/(F484+H484+J484+L484+N484+P484),0),0)</f>
        <v>0</v>
      </c>
      <c r="V484" s="61">
        <f>IF(E484="East", IF(C484="Decentral",('Connecting shares (%)'!$F$7/100*F484+'Connecting shares (%)'!$G$7/100*H484+'Connecting shares (%)'!$H$7/100*J484)/1000000,0),0)</f>
        <v>0</v>
      </c>
      <c r="W484" s="63">
        <f>IF(E484="East", IF(C484="Decentral",D484*'Connecting shares (%)'!$M$16*(F484+H484+J484)/(F484+H484+J484+L484+N484+P484),0),0)</f>
        <v>0</v>
      </c>
      <c r="X484" s="61">
        <f>IF(E484="East", IF(C484="Central",('Connecting shares (%)'!$F$5/100*L484+'Connecting shares (%)'!$G$5/100*N484+'Connecting shares (%)'!$H$5/100*P484)/1000000,0),0)</f>
        <v>0</v>
      </c>
      <c r="Y484" s="63">
        <f>IF(E484="East", IF(C484="Central",D484*'Connecting shares (%)'!$M$16*(L484+N484+P484)/(F484+H484+J484+L484+N484+P484),0),0)</f>
        <v>0</v>
      </c>
      <c r="Z484" s="1">
        <f>IF(E484="East", IF(C484="Decentral",('Connecting shares (%)'!$F$9/100*L484+'Connecting shares (%)'!$G$9/100*N484+'Connecting shares (%)'!$H$9/100*P484)/1000000,0),0)</f>
        <v>0</v>
      </c>
      <c r="AA484" s="63">
        <f>IF(E484="East", IF(C484="Decentral",D484*'Connecting shares (%)'!$M$16*(L484+N484+P484)/(F484+H484+J484+L484+N484+P484),0),0)</f>
        <v>0</v>
      </c>
      <c r="AB484" s="61">
        <f>IF(E484="West", IF(C484="Central",('Connecting shares (%)'!$F$11/100*F484+'Connecting shares (%)'!$G$11/100*H484+'Connecting shares (%)'!$H$11/100*J484)/1000000,0),0)</f>
        <v>0</v>
      </c>
      <c r="AC484" s="64">
        <f>IF(E484="west", IF(C484="Central",D484*'Connecting shares (%)'!$M$16*(F484+H484+J484)/(F484+H484+J484+L484+N484+P484),0),0)</f>
        <v>0</v>
      </c>
      <c r="AD484" s="61">
        <f>IF(E484="West", IF(C484="Decentral",('Connecting shares (%)'!$F$15/100*F484+'Connecting shares (%)'!$G$15/100*H484+'Connecting shares (%)'!$H$15/100*J484)/1000000,0),0)</f>
        <v>5.3945650000000005E-2</v>
      </c>
      <c r="AE484" s="63">
        <f>IF(E484="west", IF(C484="Decentral",D484*'Connecting shares (%)'!$M$16*(F484+H484+J484)/(F484+H484+J484+L484+N484+P484),0),0)</f>
        <v>2.11920376191912</v>
      </c>
      <c r="AF484" s="61">
        <f>IF(E484="West", IF(C484="Central",('Connecting shares (%)'!$F$13/100*L484+'Connecting shares (%)'!$G$13/100*N484+'Connecting shares (%)'!$H$13/100*P484)/1000000,0),0)</f>
        <v>0</v>
      </c>
      <c r="AG484" s="63">
        <f>IF(E484="west", IF(C484="Central",D484*'Connecting shares (%)'!$M$16*(L484+N484+P484)/(F484+H484+J484+L484+N484+P484),0),0)</f>
        <v>0</v>
      </c>
      <c r="AH484" s="1">
        <f>IF(E484="West", IF(C484="Decentral",('Connecting shares (%)'!$F$17/100*L484+'Connecting shares (%)'!$G$17/100*N484+'Connecting shares (%)'!$H$17/100*P484)/1000000,0),0)</f>
        <v>0</v>
      </c>
      <c r="AI484" s="63">
        <f>IF(E484="west", IF(C484="Decentral",D484*'Connecting shares (%)'!$M$16*(L484+N484+P484)/(F484+H484+J484+L484+N484+P484),0),0)</f>
        <v>0</v>
      </c>
      <c r="AK484" s="1">
        <f t="shared" si="56"/>
        <v>0</v>
      </c>
      <c r="AL484" s="1">
        <f t="shared" si="57"/>
        <v>0</v>
      </c>
      <c r="AM484" s="1">
        <f t="shared" si="58"/>
        <v>0</v>
      </c>
      <c r="AN484" s="1">
        <f t="shared" si="59"/>
        <v>0</v>
      </c>
      <c r="AO484" s="1">
        <f t="shared" si="60"/>
        <v>0</v>
      </c>
      <c r="AP484" s="1">
        <f t="shared" si="61"/>
        <v>0</v>
      </c>
      <c r="AQ484" s="1">
        <f t="shared" si="62"/>
        <v>5.3945650000000005E-2</v>
      </c>
      <c r="AR484" s="1">
        <f t="shared" si="63"/>
        <v>2.11920376191912</v>
      </c>
    </row>
    <row r="485" spans="1:44">
      <c r="A485" s="1">
        <v>484</v>
      </c>
      <c r="B485" s="1" t="s">
        <v>741</v>
      </c>
      <c r="C485" s="1" t="s">
        <v>22</v>
      </c>
      <c r="D485" s="1">
        <v>0.15468938985045599</v>
      </c>
      <c r="E485" s="1" t="s">
        <v>23</v>
      </c>
      <c r="F485" s="1">
        <v>107657.19</v>
      </c>
      <c r="G485" s="1">
        <v>7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6942.4883821134699</v>
      </c>
      <c r="S485" s="1">
        <v>154689.38985045601</v>
      </c>
      <c r="T485" s="61">
        <f>IF(E485="East", IF(C485="Central",('Connecting shares (%)'!$F$3/100*F485+'Connecting shares (%)'!$G$3/100*H485+'Connecting shares (%)'!$H$3/100*J485)/1000000,0),0)</f>
        <v>0</v>
      </c>
      <c r="U485" s="61">
        <f>IF(E485="East", IF(C485="Central",D485*'Connecting shares (%)'!$M$16*(F485+H485+J485)/(F485+H485+J485+L485+N485+P485),0),0)</f>
        <v>0</v>
      </c>
      <c r="V485" s="61">
        <f>IF(E485="East", IF(C485="Decentral",('Connecting shares (%)'!$F$7/100*F485+'Connecting shares (%)'!$G$7/100*H485+'Connecting shares (%)'!$H$7/100*J485)/1000000,0),0)</f>
        <v>0</v>
      </c>
      <c r="W485" s="63">
        <f>IF(E485="East", IF(C485="Decentral",D485*'Connecting shares (%)'!$M$16*(F485+H485+J485)/(F485+H485+J485+L485+N485+P485),0),0)</f>
        <v>0</v>
      </c>
      <c r="X485" s="61">
        <f>IF(E485="East", IF(C485="Central",('Connecting shares (%)'!$F$5/100*L485+'Connecting shares (%)'!$G$5/100*N485+'Connecting shares (%)'!$H$5/100*P485)/1000000,0),0)</f>
        <v>0</v>
      </c>
      <c r="Y485" s="63">
        <f>IF(E485="East", IF(C485="Central",D485*'Connecting shares (%)'!$M$16*(L485+N485+P485)/(F485+H485+J485+L485+N485+P485),0),0)</f>
        <v>0</v>
      </c>
      <c r="Z485" s="1">
        <f>IF(E485="East", IF(C485="Decentral",('Connecting shares (%)'!$F$9/100*L485+'Connecting shares (%)'!$G$9/100*N485+'Connecting shares (%)'!$H$9/100*P485)/1000000,0),0)</f>
        <v>0</v>
      </c>
      <c r="AA485" s="63">
        <f>IF(E485="East", IF(C485="Decentral",D485*'Connecting shares (%)'!$M$16*(L485+N485+P485)/(F485+H485+J485+L485+N485+P485),0),0)</f>
        <v>0</v>
      </c>
      <c r="AB485" s="61">
        <f>IF(E485="West", IF(C485="Central",('Connecting shares (%)'!$F$11/100*F485+'Connecting shares (%)'!$G$11/100*H485+'Connecting shares (%)'!$H$11/100*J485)/1000000,0),0)</f>
        <v>0.10765719</v>
      </c>
      <c r="AC485" s="64">
        <f>IF(E485="west", IF(C485="Central",D485*'Connecting shares (%)'!$M$16*(F485+H485+J485)/(F485+H485+J485+L485+N485+P485),0),0)</f>
        <v>3.0937877970091199</v>
      </c>
      <c r="AD485" s="61">
        <f>IF(E485="West", IF(C485="Decentral",('Connecting shares (%)'!$F$15/100*F485+'Connecting shares (%)'!$G$15/100*H485+'Connecting shares (%)'!$H$15/100*J485)/1000000,0),0)</f>
        <v>0</v>
      </c>
      <c r="AE485" s="63">
        <f>IF(E485="west", IF(C485="Decentral",D485*'Connecting shares (%)'!$M$16*(F485+H485+J485)/(F485+H485+J485+L485+N485+P485),0),0)</f>
        <v>0</v>
      </c>
      <c r="AF485" s="61">
        <f>IF(E485="West", IF(C485="Central",('Connecting shares (%)'!$F$13/100*L485+'Connecting shares (%)'!$G$13/100*N485+'Connecting shares (%)'!$H$13/100*P485)/1000000,0),0)</f>
        <v>0</v>
      </c>
      <c r="AG485" s="63">
        <f>IF(E485="west", IF(C485="Central",D485*'Connecting shares (%)'!$M$16*(L485+N485+P485)/(F485+H485+J485+L485+N485+P485),0),0)</f>
        <v>0</v>
      </c>
      <c r="AH485" s="1">
        <f>IF(E485="West", IF(C485="Decentral",('Connecting shares (%)'!$F$17/100*L485+'Connecting shares (%)'!$G$17/100*N485+'Connecting shares (%)'!$H$17/100*P485)/1000000,0),0)</f>
        <v>0</v>
      </c>
      <c r="AI485" s="63">
        <f>IF(E485="west", IF(C485="Decentral",D485*'Connecting shares (%)'!$M$16*(L485+N485+P485)/(F485+H485+J485+L485+N485+P485),0),0)</f>
        <v>0</v>
      </c>
      <c r="AK485" s="1">
        <f t="shared" si="56"/>
        <v>0</v>
      </c>
      <c r="AL485" s="1">
        <f t="shared" si="57"/>
        <v>0</v>
      </c>
      <c r="AM485" s="1">
        <f t="shared" si="58"/>
        <v>0</v>
      </c>
      <c r="AN485" s="1">
        <f t="shared" si="59"/>
        <v>0</v>
      </c>
      <c r="AO485" s="1">
        <f t="shared" si="60"/>
        <v>0.10765719</v>
      </c>
      <c r="AP485" s="1">
        <f t="shared" si="61"/>
        <v>3.0937877970091199</v>
      </c>
      <c r="AQ485" s="1">
        <f t="shared" si="62"/>
        <v>0</v>
      </c>
      <c r="AR485" s="1">
        <f t="shared" si="63"/>
        <v>0</v>
      </c>
    </row>
    <row r="486" spans="1:44">
      <c r="A486" s="1">
        <v>485</v>
      </c>
      <c r="B486" s="1" t="s">
        <v>244</v>
      </c>
      <c r="C486" s="1" t="s">
        <v>21</v>
      </c>
      <c r="D486" s="1">
        <v>6.4746839543662005E-2</v>
      </c>
      <c r="E486" s="1" t="s">
        <v>23</v>
      </c>
      <c r="F486" s="1">
        <v>140385.62</v>
      </c>
      <c r="G486" s="1">
        <v>7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4018.4791554870699</v>
      </c>
      <c r="S486" s="1">
        <v>64746.839543662303</v>
      </c>
      <c r="T486" s="61">
        <f>IF(E486="East", IF(C486="Central",('Connecting shares (%)'!$F$3/100*F486+'Connecting shares (%)'!$G$3/100*H486+'Connecting shares (%)'!$H$3/100*J486)/1000000,0),0)</f>
        <v>0</v>
      </c>
      <c r="U486" s="61">
        <f>IF(E486="East", IF(C486="Central",D486*'Connecting shares (%)'!$M$16*(F486+H486+J486)/(F486+H486+J486+L486+N486+P486),0),0)</f>
        <v>0</v>
      </c>
      <c r="V486" s="61">
        <f>IF(E486="East", IF(C486="Decentral",('Connecting shares (%)'!$F$7/100*F486+'Connecting shares (%)'!$G$7/100*H486+'Connecting shares (%)'!$H$7/100*J486)/1000000,0),0)</f>
        <v>0</v>
      </c>
      <c r="W486" s="63">
        <f>IF(E486="East", IF(C486="Decentral",D486*'Connecting shares (%)'!$M$16*(F486+H486+J486)/(F486+H486+J486+L486+N486+P486),0),0)</f>
        <v>0</v>
      </c>
      <c r="X486" s="61">
        <f>IF(E486="East", IF(C486="Central",('Connecting shares (%)'!$F$5/100*L486+'Connecting shares (%)'!$G$5/100*N486+'Connecting shares (%)'!$H$5/100*P486)/1000000,0),0)</f>
        <v>0</v>
      </c>
      <c r="Y486" s="63">
        <f>IF(E486="East", IF(C486="Central",D486*'Connecting shares (%)'!$M$16*(L486+N486+P486)/(F486+H486+J486+L486+N486+P486),0),0)</f>
        <v>0</v>
      </c>
      <c r="Z486" s="1">
        <f>IF(E486="East", IF(C486="Decentral",('Connecting shares (%)'!$F$9/100*L486+'Connecting shares (%)'!$G$9/100*N486+'Connecting shares (%)'!$H$9/100*P486)/1000000,0),0)</f>
        <v>0</v>
      </c>
      <c r="AA486" s="63">
        <f>IF(E486="East", IF(C486="Decentral",D486*'Connecting shares (%)'!$M$16*(L486+N486+P486)/(F486+H486+J486+L486+N486+P486),0),0)</f>
        <v>0</v>
      </c>
      <c r="AB486" s="61">
        <f>IF(E486="West", IF(C486="Central",('Connecting shares (%)'!$F$11/100*F486+'Connecting shares (%)'!$G$11/100*H486+'Connecting shares (%)'!$H$11/100*J486)/1000000,0),0)</f>
        <v>0</v>
      </c>
      <c r="AC486" s="64">
        <f>IF(E486="west", IF(C486="Central",D486*'Connecting shares (%)'!$M$16*(F486+H486+J486)/(F486+H486+J486+L486+N486+P486),0),0)</f>
        <v>0</v>
      </c>
      <c r="AD486" s="61">
        <f>IF(E486="West", IF(C486="Decentral",('Connecting shares (%)'!$F$15/100*F486+'Connecting shares (%)'!$G$15/100*H486+'Connecting shares (%)'!$H$15/100*J486)/1000000,0),0)</f>
        <v>0.14038561999999999</v>
      </c>
      <c r="AE486" s="63">
        <f>IF(E486="west", IF(C486="Decentral",D486*'Connecting shares (%)'!$M$16*(F486+H486+J486)/(F486+H486+J486+L486+N486+P486),0),0)</f>
        <v>1.2949367908732401</v>
      </c>
      <c r="AF486" s="61">
        <f>IF(E486="West", IF(C486="Central",('Connecting shares (%)'!$F$13/100*L486+'Connecting shares (%)'!$G$13/100*N486+'Connecting shares (%)'!$H$13/100*P486)/1000000,0),0)</f>
        <v>0</v>
      </c>
      <c r="AG486" s="63">
        <f>IF(E486="west", IF(C486="Central",D486*'Connecting shares (%)'!$M$16*(L486+N486+P486)/(F486+H486+J486+L486+N486+P486),0),0)</f>
        <v>0</v>
      </c>
      <c r="AH486" s="1">
        <f>IF(E486="West", IF(C486="Decentral",('Connecting shares (%)'!$F$17/100*L486+'Connecting shares (%)'!$G$17/100*N486+'Connecting shares (%)'!$H$17/100*P486)/1000000,0),0)</f>
        <v>0</v>
      </c>
      <c r="AI486" s="63">
        <f>IF(E486="west", IF(C486="Decentral",D486*'Connecting shares (%)'!$M$16*(L486+N486+P486)/(F486+H486+J486+L486+N486+P486),0),0)</f>
        <v>0</v>
      </c>
      <c r="AK486" s="1">
        <f t="shared" si="56"/>
        <v>0</v>
      </c>
      <c r="AL486" s="1">
        <f t="shared" si="57"/>
        <v>0</v>
      </c>
      <c r="AM486" s="1">
        <f t="shared" si="58"/>
        <v>0</v>
      </c>
      <c r="AN486" s="1">
        <f t="shared" si="59"/>
        <v>0</v>
      </c>
      <c r="AO486" s="1">
        <f t="shared" si="60"/>
        <v>0</v>
      </c>
      <c r="AP486" s="1">
        <f t="shared" si="61"/>
        <v>0</v>
      </c>
      <c r="AQ486" s="1">
        <f t="shared" si="62"/>
        <v>0.14038561999999999</v>
      </c>
      <c r="AR486" s="1">
        <f t="shared" si="63"/>
        <v>1.2949367908732401</v>
      </c>
    </row>
    <row r="487" spans="1:44">
      <c r="A487" s="1">
        <v>486</v>
      </c>
      <c r="B487" s="1" t="s">
        <v>64</v>
      </c>
      <c r="C487" s="1" t="s">
        <v>21</v>
      </c>
      <c r="D487" s="1">
        <v>0.67228393754996496</v>
      </c>
      <c r="E487" s="1" t="s">
        <v>23</v>
      </c>
      <c r="F487" s="1">
        <v>3629936.44</v>
      </c>
      <c r="G487" s="1">
        <v>250</v>
      </c>
      <c r="H487" s="1">
        <v>0</v>
      </c>
      <c r="I487" s="1">
        <v>0</v>
      </c>
      <c r="J487" s="1">
        <v>0</v>
      </c>
      <c r="K487" s="1">
        <v>0</v>
      </c>
      <c r="L487" s="1">
        <v>281533.77999999898</v>
      </c>
      <c r="M487" s="1">
        <v>40</v>
      </c>
      <c r="N487" s="1">
        <v>270252.58999999898</v>
      </c>
      <c r="O487" s="1">
        <v>4</v>
      </c>
      <c r="P487" s="1">
        <v>0</v>
      </c>
      <c r="Q487" s="1">
        <v>0</v>
      </c>
      <c r="R487" s="1">
        <v>6603.1154507825804</v>
      </c>
      <c r="S487" s="1">
        <v>672283.93754996394</v>
      </c>
      <c r="T487" s="61">
        <f>IF(E487="East", IF(C487="Central",('Connecting shares (%)'!$F$3/100*F487+'Connecting shares (%)'!$G$3/100*H487+'Connecting shares (%)'!$H$3/100*J487)/1000000,0),0)</f>
        <v>0</v>
      </c>
      <c r="U487" s="61">
        <f>IF(E487="East", IF(C487="Central",D487*'Connecting shares (%)'!$M$16*(F487+H487+J487)/(F487+H487+J487+L487+N487+P487),0),0)</f>
        <v>0</v>
      </c>
      <c r="V487" s="61">
        <f>IF(E487="East", IF(C487="Decentral",('Connecting shares (%)'!$F$7/100*F487+'Connecting shares (%)'!$G$7/100*H487+'Connecting shares (%)'!$H$7/100*J487)/1000000,0),0)</f>
        <v>0</v>
      </c>
      <c r="W487" s="63">
        <f>IF(E487="East", IF(C487="Decentral",D487*'Connecting shares (%)'!$M$16*(F487+H487+J487)/(F487+H487+J487+L487+N487+P487),0),0)</f>
        <v>0</v>
      </c>
      <c r="X487" s="61">
        <f>IF(E487="East", IF(C487="Central",('Connecting shares (%)'!$F$5/100*L487+'Connecting shares (%)'!$G$5/100*N487+'Connecting shares (%)'!$H$5/100*P487)/1000000,0),0)</f>
        <v>0</v>
      </c>
      <c r="Y487" s="63">
        <f>IF(E487="East", IF(C487="Central",D487*'Connecting shares (%)'!$M$16*(L487+N487+P487)/(F487+H487+J487+L487+N487+P487),0),0)</f>
        <v>0</v>
      </c>
      <c r="Z487" s="1">
        <f>IF(E487="East", IF(C487="Decentral",('Connecting shares (%)'!$F$9/100*L487+'Connecting shares (%)'!$G$9/100*N487+'Connecting shares (%)'!$H$9/100*P487)/1000000,0),0)</f>
        <v>0</v>
      </c>
      <c r="AA487" s="63">
        <f>IF(E487="East", IF(C487="Decentral",D487*'Connecting shares (%)'!$M$16*(L487+N487+P487)/(F487+H487+J487+L487+N487+P487),0),0)</f>
        <v>0</v>
      </c>
      <c r="AB487" s="61">
        <f>IF(E487="West", IF(C487="Central",('Connecting shares (%)'!$F$11/100*F487+'Connecting shares (%)'!$G$11/100*H487+'Connecting shares (%)'!$H$11/100*J487)/1000000,0),0)</f>
        <v>0</v>
      </c>
      <c r="AC487" s="64">
        <f>IF(E487="west", IF(C487="Central",D487*'Connecting shares (%)'!$M$16*(F487+H487+J487)/(F487+H487+J487+L487+N487+P487),0),0)</f>
        <v>0</v>
      </c>
      <c r="AD487" s="61">
        <f>IF(E487="West", IF(C487="Decentral",('Connecting shares (%)'!$F$15/100*F487+'Connecting shares (%)'!$G$15/100*H487+'Connecting shares (%)'!$H$15/100*J487)/1000000,0),0)</f>
        <v>3.6299364399999998</v>
      </c>
      <c r="AE487" s="63">
        <f>IF(E487="west", IF(C487="Decentral",D487*'Connecting shares (%)'!$M$16*(F487+H487+J487)/(F487+H487+J487+L487+N487+P487),0),0)</f>
        <v>11.671495571650784</v>
      </c>
      <c r="AF487" s="61">
        <f>IF(E487="West", IF(C487="Central",('Connecting shares (%)'!$F$13/100*L487+'Connecting shares (%)'!$G$13/100*N487+'Connecting shares (%)'!$H$13/100*P487)/1000000,0),0)</f>
        <v>0</v>
      </c>
      <c r="AG487" s="63">
        <f>IF(E487="west", IF(C487="Central",D487*'Connecting shares (%)'!$M$16*(L487+N487+P487)/(F487+H487+J487+L487+N487+P487),0),0)</f>
        <v>0</v>
      </c>
      <c r="AH487" s="1">
        <f>IF(E487="West", IF(C487="Decentral",('Connecting shares (%)'!$F$17/100*L487+'Connecting shares (%)'!$G$17/100*N487+'Connecting shares (%)'!$H$17/100*P487)/1000000,0),0)</f>
        <v>0.55178636999999797</v>
      </c>
      <c r="AI487" s="63">
        <f>IF(E487="west", IF(C487="Decentral",D487*'Connecting shares (%)'!$M$16*(L487+N487+P487)/(F487+H487+J487+L487+N487+P487),0),0)</f>
        <v>1.774183179348517</v>
      </c>
      <c r="AK487" s="1">
        <f t="shared" si="56"/>
        <v>0</v>
      </c>
      <c r="AL487" s="1">
        <f t="shared" si="57"/>
        <v>0</v>
      </c>
      <c r="AM487" s="1">
        <f t="shared" si="58"/>
        <v>0</v>
      </c>
      <c r="AN487" s="1">
        <f t="shared" si="59"/>
        <v>0</v>
      </c>
      <c r="AO487" s="1">
        <f t="shared" si="60"/>
        <v>0</v>
      </c>
      <c r="AP487" s="1">
        <f t="shared" si="61"/>
        <v>0</v>
      </c>
      <c r="AQ487" s="1">
        <f t="shared" si="62"/>
        <v>4.1817228099999975</v>
      </c>
      <c r="AR487" s="1">
        <f t="shared" si="63"/>
        <v>13.445678750999301</v>
      </c>
    </row>
    <row r="488" spans="1:44">
      <c r="A488" s="1">
        <v>487</v>
      </c>
      <c r="B488" s="1" t="s">
        <v>387</v>
      </c>
      <c r="C488" s="1" t="s">
        <v>21</v>
      </c>
      <c r="D488" s="1">
        <v>0.47123828656647199</v>
      </c>
      <c r="E488" s="1" t="s">
        <v>23</v>
      </c>
      <c r="F488" s="1">
        <v>237076.429999999</v>
      </c>
      <c r="G488" s="1">
        <v>14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8244.3547806800707</v>
      </c>
      <c r="S488" s="1">
        <v>471238.28656647197</v>
      </c>
      <c r="T488" s="61">
        <f>IF(E488="East", IF(C488="Central",('Connecting shares (%)'!$F$3/100*F488+'Connecting shares (%)'!$G$3/100*H488+'Connecting shares (%)'!$H$3/100*J488)/1000000,0),0)</f>
        <v>0</v>
      </c>
      <c r="U488" s="61">
        <f>IF(E488="East", IF(C488="Central",D488*'Connecting shares (%)'!$M$16*(F488+H488+J488)/(F488+H488+J488+L488+N488+P488),0),0)</f>
        <v>0</v>
      </c>
      <c r="V488" s="61">
        <f>IF(E488="East", IF(C488="Decentral",('Connecting shares (%)'!$F$7/100*F488+'Connecting shares (%)'!$G$7/100*H488+'Connecting shares (%)'!$H$7/100*J488)/1000000,0),0)</f>
        <v>0</v>
      </c>
      <c r="W488" s="63">
        <f>IF(E488="East", IF(C488="Decentral",D488*'Connecting shares (%)'!$M$16*(F488+H488+J488)/(F488+H488+J488+L488+N488+P488),0),0)</f>
        <v>0</v>
      </c>
      <c r="X488" s="61">
        <f>IF(E488="East", IF(C488="Central",('Connecting shares (%)'!$F$5/100*L488+'Connecting shares (%)'!$G$5/100*N488+'Connecting shares (%)'!$H$5/100*P488)/1000000,0),0)</f>
        <v>0</v>
      </c>
      <c r="Y488" s="63">
        <f>IF(E488="East", IF(C488="Central",D488*'Connecting shares (%)'!$M$16*(L488+N488+P488)/(F488+H488+J488+L488+N488+P488),0),0)</f>
        <v>0</v>
      </c>
      <c r="Z488" s="1">
        <f>IF(E488="East", IF(C488="Decentral",('Connecting shares (%)'!$F$9/100*L488+'Connecting shares (%)'!$G$9/100*N488+'Connecting shares (%)'!$H$9/100*P488)/1000000,0),0)</f>
        <v>0</v>
      </c>
      <c r="AA488" s="63">
        <f>IF(E488="East", IF(C488="Decentral",D488*'Connecting shares (%)'!$M$16*(L488+N488+P488)/(F488+H488+J488+L488+N488+P488),0),0)</f>
        <v>0</v>
      </c>
      <c r="AB488" s="61">
        <f>IF(E488="West", IF(C488="Central",('Connecting shares (%)'!$F$11/100*F488+'Connecting shares (%)'!$G$11/100*H488+'Connecting shares (%)'!$H$11/100*J488)/1000000,0),0)</f>
        <v>0</v>
      </c>
      <c r="AC488" s="64">
        <f>IF(E488="west", IF(C488="Central",D488*'Connecting shares (%)'!$M$16*(F488+H488+J488)/(F488+H488+J488+L488+N488+P488),0),0)</f>
        <v>0</v>
      </c>
      <c r="AD488" s="61">
        <f>IF(E488="West", IF(C488="Decentral",('Connecting shares (%)'!$F$15/100*F488+'Connecting shares (%)'!$G$15/100*H488+'Connecting shares (%)'!$H$15/100*J488)/1000000,0),0)</f>
        <v>0.23707642999999901</v>
      </c>
      <c r="AE488" s="63">
        <f>IF(E488="west", IF(C488="Decentral",D488*'Connecting shares (%)'!$M$16*(F488+H488+J488)/(F488+H488+J488+L488+N488+P488),0),0)</f>
        <v>9.4247657313294404</v>
      </c>
      <c r="AF488" s="61">
        <f>IF(E488="West", IF(C488="Central",('Connecting shares (%)'!$F$13/100*L488+'Connecting shares (%)'!$G$13/100*N488+'Connecting shares (%)'!$H$13/100*P488)/1000000,0),0)</f>
        <v>0</v>
      </c>
      <c r="AG488" s="63">
        <f>IF(E488="west", IF(C488="Central",D488*'Connecting shares (%)'!$M$16*(L488+N488+P488)/(F488+H488+J488+L488+N488+P488),0),0)</f>
        <v>0</v>
      </c>
      <c r="AH488" s="1">
        <f>IF(E488="West", IF(C488="Decentral",('Connecting shares (%)'!$F$17/100*L488+'Connecting shares (%)'!$G$17/100*N488+'Connecting shares (%)'!$H$17/100*P488)/1000000,0),0)</f>
        <v>0</v>
      </c>
      <c r="AI488" s="63">
        <f>IF(E488="west", IF(C488="Decentral",D488*'Connecting shares (%)'!$M$16*(L488+N488+P488)/(F488+H488+J488+L488+N488+P488),0),0)</f>
        <v>0</v>
      </c>
      <c r="AK488" s="1">
        <f t="shared" si="56"/>
        <v>0</v>
      </c>
      <c r="AL488" s="1">
        <f t="shared" si="57"/>
        <v>0</v>
      </c>
      <c r="AM488" s="1">
        <f t="shared" si="58"/>
        <v>0</v>
      </c>
      <c r="AN488" s="1">
        <f t="shared" si="59"/>
        <v>0</v>
      </c>
      <c r="AO488" s="1">
        <f t="shared" si="60"/>
        <v>0</v>
      </c>
      <c r="AP488" s="1">
        <f t="shared" si="61"/>
        <v>0</v>
      </c>
      <c r="AQ488" s="1">
        <f t="shared" si="62"/>
        <v>0.23707642999999901</v>
      </c>
      <c r="AR488" s="1">
        <f t="shared" si="63"/>
        <v>9.4247657313294404</v>
      </c>
    </row>
    <row r="489" spans="1:44">
      <c r="A489" s="1">
        <v>488</v>
      </c>
      <c r="B489" s="1" t="s">
        <v>205</v>
      </c>
      <c r="C489" s="1" t="s">
        <v>21</v>
      </c>
      <c r="D489" s="1">
        <v>0.30781264209994402</v>
      </c>
      <c r="E489" s="1" t="s">
        <v>23</v>
      </c>
      <c r="F489" s="1">
        <v>2015962.47</v>
      </c>
      <c r="G489" s="1">
        <v>143</v>
      </c>
      <c r="H489" s="1">
        <v>0</v>
      </c>
      <c r="I489" s="1">
        <v>0</v>
      </c>
      <c r="J489" s="1">
        <v>0</v>
      </c>
      <c r="K489" s="1">
        <v>0</v>
      </c>
      <c r="L489" s="1">
        <v>10413.059999999899</v>
      </c>
      <c r="M489" s="1">
        <v>1</v>
      </c>
      <c r="N489" s="1">
        <v>0</v>
      </c>
      <c r="O489" s="1">
        <v>0</v>
      </c>
      <c r="P489" s="1">
        <v>0</v>
      </c>
      <c r="Q489" s="1">
        <v>0</v>
      </c>
      <c r="R489" s="1">
        <v>4099.0928327801403</v>
      </c>
      <c r="S489" s="1">
        <v>307812.64209994301</v>
      </c>
      <c r="T489" s="61">
        <f>IF(E489="East", IF(C489="Central",('Connecting shares (%)'!$F$3/100*F489+'Connecting shares (%)'!$G$3/100*H489+'Connecting shares (%)'!$H$3/100*J489)/1000000,0),0)</f>
        <v>0</v>
      </c>
      <c r="U489" s="61">
        <f>IF(E489="East", IF(C489="Central",D489*'Connecting shares (%)'!$M$16*(F489+H489+J489)/(F489+H489+J489+L489+N489+P489),0),0)</f>
        <v>0</v>
      </c>
      <c r="V489" s="61">
        <f>IF(E489="East", IF(C489="Decentral",('Connecting shares (%)'!$F$7/100*F489+'Connecting shares (%)'!$G$7/100*H489+'Connecting shares (%)'!$H$7/100*J489)/1000000,0),0)</f>
        <v>0</v>
      </c>
      <c r="W489" s="63">
        <f>IF(E489="East", IF(C489="Decentral",D489*'Connecting shares (%)'!$M$16*(F489+H489+J489)/(F489+H489+J489+L489+N489+P489),0),0)</f>
        <v>0</v>
      </c>
      <c r="X489" s="61">
        <f>IF(E489="East", IF(C489="Central",('Connecting shares (%)'!$F$5/100*L489+'Connecting shares (%)'!$G$5/100*N489+'Connecting shares (%)'!$H$5/100*P489)/1000000,0),0)</f>
        <v>0</v>
      </c>
      <c r="Y489" s="63">
        <f>IF(E489="East", IF(C489="Central",D489*'Connecting shares (%)'!$M$16*(L489+N489+P489)/(F489+H489+J489+L489+N489+P489),0),0)</f>
        <v>0</v>
      </c>
      <c r="Z489" s="1">
        <f>IF(E489="East", IF(C489="Decentral",('Connecting shares (%)'!$F$9/100*L489+'Connecting shares (%)'!$G$9/100*N489+'Connecting shares (%)'!$H$9/100*P489)/1000000,0),0)</f>
        <v>0</v>
      </c>
      <c r="AA489" s="63">
        <f>IF(E489="East", IF(C489="Decentral",D489*'Connecting shares (%)'!$M$16*(L489+N489+P489)/(F489+H489+J489+L489+N489+P489),0),0)</f>
        <v>0</v>
      </c>
      <c r="AB489" s="61">
        <f>IF(E489="West", IF(C489="Central",('Connecting shares (%)'!$F$11/100*F489+'Connecting shares (%)'!$G$11/100*H489+'Connecting shares (%)'!$H$11/100*J489)/1000000,0),0)</f>
        <v>0</v>
      </c>
      <c r="AC489" s="64">
        <f>IF(E489="west", IF(C489="Central",D489*'Connecting shares (%)'!$M$16*(F489+H489+J489)/(F489+H489+J489+L489+N489+P489),0),0)</f>
        <v>0</v>
      </c>
      <c r="AD489" s="61">
        <f>IF(E489="West", IF(C489="Decentral",('Connecting shares (%)'!$F$15/100*F489+'Connecting shares (%)'!$G$15/100*H489+'Connecting shares (%)'!$H$15/100*J489)/1000000,0),0)</f>
        <v>2.0159624699999998</v>
      </c>
      <c r="AE489" s="63">
        <f>IF(E489="west", IF(C489="Decentral",D489*'Connecting shares (%)'!$M$16*(F489+H489+J489)/(F489+H489+J489+L489+N489+P489),0),0)</f>
        <v>6.1246173286057122</v>
      </c>
      <c r="AF489" s="61">
        <f>IF(E489="West", IF(C489="Central",('Connecting shares (%)'!$F$13/100*L489+'Connecting shares (%)'!$G$13/100*N489+'Connecting shares (%)'!$H$13/100*P489)/1000000,0),0)</f>
        <v>0</v>
      </c>
      <c r="AG489" s="63">
        <f>IF(E489="west", IF(C489="Central",D489*'Connecting shares (%)'!$M$16*(L489+N489+P489)/(F489+H489+J489+L489+N489+P489),0),0)</f>
        <v>0</v>
      </c>
      <c r="AH489" s="1">
        <f>IF(E489="West", IF(C489="Decentral",('Connecting shares (%)'!$F$17/100*L489+'Connecting shares (%)'!$G$17/100*N489+'Connecting shares (%)'!$H$17/100*P489)/1000000,0),0)</f>
        <v>1.0413059999999899E-2</v>
      </c>
      <c r="AI489" s="63">
        <f>IF(E489="west", IF(C489="Decentral",D489*'Connecting shares (%)'!$M$16*(L489+N489+P489)/(F489+H489+J489+L489+N489+P489),0),0)</f>
        <v>3.1635513393168661E-2</v>
      </c>
      <c r="AK489" s="1">
        <f t="shared" si="56"/>
        <v>0</v>
      </c>
      <c r="AL489" s="1">
        <f t="shared" si="57"/>
        <v>0</v>
      </c>
      <c r="AM489" s="1">
        <f t="shared" si="58"/>
        <v>0</v>
      </c>
      <c r="AN489" s="1">
        <f t="shared" si="59"/>
        <v>0</v>
      </c>
      <c r="AO489" s="1">
        <f t="shared" si="60"/>
        <v>0</v>
      </c>
      <c r="AP489" s="1">
        <f t="shared" si="61"/>
        <v>0</v>
      </c>
      <c r="AQ489" s="1">
        <f t="shared" si="62"/>
        <v>2.0263755299999997</v>
      </c>
      <c r="AR489" s="1">
        <f t="shared" si="63"/>
        <v>6.1562528419988807</v>
      </c>
    </row>
    <row r="490" spans="1:44">
      <c r="A490" s="1">
        <v>489</v>
      </c>
      <c r="B490" s="1" t="s">
        <v>281</v>
      </c>
      <c r="C490" s="1" t="s">
        <v>21</v>
      </c>
      <c r="D490" s="1">
        <v>9.4411661837451005E-2</v>
      </c>
      <c r="E490" s="1" t="s">
        <v>23</v>
      </c>
      <c r="F490" s="1">
        <v>44936.480000000003</v>
      </c>
      <c r="G490" s="1">
        <v>3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5295.2163590499104</v>
      </c>
      <c r="S490" s="1">
        <v>94411.661837450796</v>
      </c>
      <c r="T490" s="61">
        <f>IF(E490="East", IF(C490="Central",('Connecting shares (%)'!$F$3/100*F490+'Connecting shares (%)'!$G$3/100*H490+'Connecting shares (%)'!$H$3/100*J490)/1000000,0),0)</f>
        <v>0</v>
      </c>
      <c r="U490" s="61">
        <f>IF(E490="East", IF(C490="Central",D490*'Connecting shares (%)'!$M$16*(F490+H490+J490)/(F490+H490+J490+L490+N490+P490),0),0)</f>
        <v>0</v>
      </c>
      <c r="V490" s="61">
        <f>IF(E490="East", IF(C490="Decentral",('Connecting shares (%)'!$F$7/100*F490+'Connecting shares (%)'!$G$7/100*H490+'Connecting shares (%)'!$H$7/100*J490)/1000000,0),0)</f>
        <v>0</v>
      </c>
      <c r="W490" s="63">
        <f>IF(E490="East", IF(C490="Decentral",D490*'Connecting shares (%)'!$M$16*(F490+H490+J490)/(F490+H490+J490+L490+N490+P490),0),0)</f>
        <v>0</v>
      </c>
      <c r="X490" s="61">
        <f>IF(E490="East", IF(C490="Central",('Connecting shares (%)'!$F$5/100*L490+'Connecting shares (%)'!$G$5/100*N490+'Connecting shares (%)'!$H$5/100*P490)/1000000,0),0)</f>
        <v>0</v>
      </c>
      <c r="Y490" s="63">
        <f>IF(E490="East", IF(C490="Central",D490*'Connecting shares (%)'!$M$16*(L490+N490+P490)/(F490+H490+J490+L490+N490+P490),0),0)</f>
        <v>0</v>
      </c>
      <c r="Z490" s="1">
        <f>IF(E490="East", IF(C490="Decentral",('Connecting shares (%)'!$F$9/100*L490+'Connecting shares (%)'!$G$9/100*N490+'Connecting shares (%)'!$H$9/100*P490)/1000000,0),0)</f>
        <v>0</v>
      </c>
      <c r="AA490" s="63">
        <f>IF(E490="East", IF(C490="Decentral",D490*'Connecting shares (%)'!$M$16*(L490+N490+P490)/(F490+H490+J490+L490+N490+P490),0),0)</f>
        <v>0</v>
      </c>
      <c r="AB490" s="61">
        <f>IF(E490="West", IF(C490="Central",('Connecting shares (%)'!$F$11/100*F490+'Connecting shares (%)'!$G$11/100*H490+'Connecting shares (%)'!$H$11/100*J490)/1000000,0),0)</f>
        <v>0</v>
      </c>
      <c r="AC490" s="64">
        <f>IF(E490="west", IF(C490="Central",D490*'Connecting shares (%)'!$M$16*(F490+H490+J490)/(F490+H490+J490+L490+N490+P490),0),0)</f>
        <v>0</v>
      </c>
      <c r="AD490" s="61">
        <f>IF(E490="West", IF(C490="Decentral",('Connecting shares (%)'!$F$15/100*F490+'Connecting shares (%)'!$G$15/100*H490+'Connecting shares (%)'!$H$15/100*J490)/1000000,0),0)</f>
        <v>4.4936480000000001E-2</v>
      </c>
      <c r="AE490" s="63">
        <f>IF(E490="west", IF(C490="Decentral",D490*'Connecting shares (%)'!$M$16*(F490+H490+J490)/(F490+H490+J490+L490+N490+P490),0),0)</f>
        <v>1.88823323674902</v>
      </c>
      <c r="AF490" s="61">
        <f>IF(E490="West", IF(C490="Central",('Connecting shares (%)'!$F$13/100*L490+'Connecting shares (%)'!$G$13/100*N490+'Connecting shares (%)'!$H$13/100*P490)/1000000,0),0)</f>
        <v>0</v>
      </c>
      <c r="AG490" s="63">
        <f>IF(E490="west", IF(C490="Central",D490*'Connecting shares (%)'!$M$16*(L490+N490+P490)/(F490+H490+J490+L490+N490+P490),0),0)</f>
        <v>0</v>
      </c>
      <c r="AH490" s="1">
        <f>IF(E490="West", IF(C490="Decentral",('Connecting shares (%)'!$F$17/100*L490+'Connecting shares (%)'!$G$17/100*N490+'Connecting shares (%)'!$H$17/100*P490)/1000000,0),0)</f>
        <v>0</v>
      </c>
      <c r="AI490" s="63">
        <f>IF(E490="west", IF(C490="Decentral",D490*'Connecting shares (%)'!$M$16*(L490+N490+P490)/(F490+H490+J490+L490+N490+P490),0),0)</f>
        <v>0</v>
      </c>
      <c r="AK490" s="1">
        <f t="shared" si="56"/>
        <v>0</v>
      </c>
      <c r="AL490" s="1">
        <f t="shared" si="57"/>
        <v>0</v>
      </c>
      <c r="AM490" s="1">
        <f t="shared" si="58"/>
        <v>0</v>
      </c>
      <c r="AN490" s="1">
        <f t="shared" si="59"/>
        <v>0</v>
      </c>
      <c r="AO490" s="1">
        <f t="shared" si="60"/>
        <v>0</v>
      </c>
      <c r="AP490" s="1">
        <f t="shared" si="61"/>
        <v>0</v>
      </c>
      <c r="AQ490" s="1">
        <f t="shared" si="62"/>
        <v>4.4936480000000001E-2</v>
      </c>
      <c r="AR490" s="1">
        <f t="shared" si="63"/>
        <v>1.88823323674902</v>
      </c>
    </row>
    <row r="491" spans="1:44">
      <c r="A491" s="1">
        <v>490</v>
      </c>
      <c r="B491" s="1" t="s">
        <v>649</v>
      </c>
      <c r="C491" s="1" t="s">
        <v>21</v>
      </c>
      <c r="D491" s="1">
        <v>0.59861038383422405</v>
      </c>
      <c r="E491" s="1" t="s">
        <v>23</v>
      </c>
      <c r="F491" s="1">
        <v>2159725.86</v>
      </c>
      <c r="G491" s="1">
        <v>169</v>
      </c>
      <c r="H491" s="1">
        <v>52209.04</v>
      </c>
      <c r="I491" s="1">
        <v>1</v>
      </c>
      <c r="J491" s="1">
        <v>0</v>
      </c>
      <c r="K491" s="1">
        <v>0</v>
      </c>
      <c r="L491" s="1">
        <v>254441.429999999</v>
      </c>
      <c r="M491" s="1">
        <v>63</v>
      </c>
      <c r="N491" s="1">
        <v>0</v>
      </c>
      <c r="O491" s="1">
        <v>0</v>
      </c>
      <c r="P491" s="1">
        <v>0</v>
      </c>
      <c r="Q491" s="1">
        <v>0</v>
      </c>
      <c r="R491" s="1">
        <v>9333.5785681067391</v>
      </c>
      <c r="S491" s="1">
        <v>598610.38383422303</v>
      </c>
      <c r="T491" s="61">
        <f>IF(E491="East", IF(C491="Central",('Connecting shares (%)'!$F$3/100*F491+'Connecting shares (%)'!$G$3/100*H491+'Connecting shares (%)'!$H$3/100*J491)/1000000,0),0)</f>
        <v>0</v>
      </c>
      <c r="U491" s="61">
        <f>IF(E491="East", IF(C491="Central",D491*'Connecting shares (%)'!$M$16*(F491+H491+J491)/(F491+H491+J491+L491+N491+P491),0),0)</f>
        <v>0</v>
      </c>
      <c r="V491" s="61">
        <f>IF(E491="East", IF(C491="Decentral",('Connecting shares (%)'!$F$7/100*F491+'Connecting shares (%)'!$G$7/100*H491+'Connecting shares (%)'!$H$7/100*J491)/1000000,0),0)</f>
        <v>0</v>
      </c>
      <c r="W491" s="63">
        <f>IF(E491="East", IF(C491="Decentral",D491*'Connecting shares (%)'!$M$16*(F491+H491+J491)/(F491+H491+J491+L491+N491+P491),0),0)</f>
        <v>0</v>
      </c>
      <c r="X491" s="61">
        <f>IF(E491="East", IF(C491="Central",('Connecting shares (%)'!$F$5/100*L491+'Connecting shares (%)'!$G$5/100*N491+'Connecting shares (%)'!$H$5/100*P491)/1000000,0),0)</f>
        <v>0</v>
      </c>
      <c r="Y491" s="63">
        <f>IF(E491="East", IF(C491="Central",D491*'Connecting shares (%)'!$M$16*(L491+N491+P491)/(F491+H491+J491+L491+N491+P491),0),0)</f>
        <v>0</v>
      </c>
      <c r="Z491" s="1">
        <f>IF(E491="East", IF(C491="Decentral",('Connecting shares (%)'!$F$9/100*L491+'Connecting shares (%)'!$G$9/100*N491+'Connecting shares (%)'!$H$9/100*P491)/1000000,0),0)</f>
        <v>0</v>
      </c>
      <c r="AA491" s="63">
        <f>IF(E491="East", IF(C491="Decentral",D491*'Connecting shares (%)'!$M$16*(L491+N491+P491)/(F491+H491+J491+L491+N491+P491),0),0)</f>
        <v>0</v>
      </c>
      <c r="AB491" s="61">
        <f>IF(E491="West", IF(C491="Central",('Connecting shares (%)'!$F$11/100*F491+'Connecting shares (%)'!$G$11/100*H491+'Connecting shares (%)'!$H$11/100*J491)/1000000,0),0)</f>
        <v>0</v>
      </c>
      <c r="AC491" s="64">
        <f>IF(E491="west", IF(C491="Central",D491*'Connecting shares (%)'!$M$16*(F491+H491+J491)/(F491+H491+J491+L491+N491+P491),0),0)</f>
        <v>0</v>
      </c>
      <c r="AD491" s="61">
        <f>IF(E491="West", IF(C491="Decentral",('Connecting shares (%)'!$F$15/100*F491+'Connecting shares (%)'!$G$15/100*H491+'Connecting shares (%)'!$H$15/100*J491)/1000000,0),0)</f>
        <v>2.2119348999999997</v>
      </c>
      <c r="AE491" s="63">
        <f>IF(E491="west", IF(C491="Decentral",D491*'Connecting shares (%)'!$M$16*(F491+H491+J491)/(F491+H491+J491+L491+N491+P491),0),0)</f>
        <v>10.737105959051402</v>
      </c>
      <c r="AF491" s="61">
        <f>IF(E491="West", IF(C491="Central",('Connecting shares (%)'!$F$13/100*L491+'Connecting shares (%)'!$G$13/100*N491+'Connecting shares (%)'!$H$13/100*P491)/1000000,0),0)</f>
        <v>0</v>
      </c>
      <c r="AG491" s="63">
        <f>IF(E491="west", IF(C491="Central",D491*'Connecting shares (%)'!$M$16*(L491+N491+P491)/(F491+H491+J491+L491+N491+P491),0),0)</f>
        <v>0</v>
      </c>
      <c r="AH491" s="1">
        <f>IF(E491="West", IF(C491="Decentral",('Connecting shares (%)'!$F$17/100*L491+'Connecting shares (%)'!$G$17/100*N491+'Connecting shares (%)'!$H$17/100*P491)/1000000,0),0)</f>
        <v>0.25444142999999902</v>
      </c>
      <c r="AI491" s="63">
        <f>IF(E491="west", IF(C491="Decentral",D491*'Connecting shares (%)'!$M$16*(L491+N491+P491)/(F491+H491+J491+L491+N491+P491),0),0)</f>
        <v>1.2351017176330774</v>
      </c>
      <c r="AK491" s="1">
        <f t="shared" si="56"/>
        <v>0</v>
      </c>
      <c r="AL491" s="1">
        <f t="shared" si="57"/>
        <v>0</v>
      </c>
      <c r="AM491" s="1">
        <f t="shared" si="58"/>
        <v>0</v>
      </c>
      <c r="AN491" s="1">
        <f t="shared" si="59"/>
        <v>0</v>
      </c>
      <c r="AO491" s="1">
        <f t="shared" si="60"/>
        <v>0</v>
      </c>
      <c r="AP491" s="1">
        <f t="shared" si="61"/>
        <v>0</v>
      </c>
      <c r="AQ491" s="1">
        <f t="shared" si="62"/>
        <v>2.4663763299999988</v>
      </c>
      <c r="AR491" s="1">
        <f t="shared" si="63"/>
        <v>11.972207676684478</v>
      </c>
    </row>
    <row r="492" spans="1:44">
      <c r="A492" s="1">
        <v>491</v>
      </c>
      <c r="B492" s="1" t="s">
        <v>162</v>
      </c>
      <c r="C492" s="1" t="s">
        <v>21</v>
      </c>
      <c r="D492" s="1">
        <v>6.5355425239544004E-2</v>
      </c>
      <c r="E492" s="1" t="s">
        <v>24</v>
      </c>
      <c r="F492" s="1">
        <v>214735.16999999899</v>
      </c>
      <c r="G492" s="1">
        <v>16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4746.9875312146596</v>
      </c>
      <c r="S492" s="1">
        <v>65355.425239543802</v>
      </c>
      <c r="T492" s="61">
        <f>IF(E492="East", IF(C492="Central",('Connecting shares (%)'!$F$3/100*F492+'Connecting shares (%)'!$G$3/100*H492+'Connecting shares (%)'!$H$3/100*J492)/1000000,0),0)</f>
        <v>0</v>
      </c>
      <c r="U492" s="61">
        <f>IF(E492="East", IF(C492="Central",D492*'Connecting shares (%)'!$M$16*(F492+H492+J492)/(F492+H492+J492+L492+N492+P492),0),0)</f>
        <v>0</v>
      </c>
      <c r="V492" s="61">
        <f>IF(E492="East", IF(C492="Decentral",('Connecting shares (%)'!$F$7/100*F492+'Connecting shares (%)'!$G$7/100*H492+'Connecting shares (%)'!$H$7/100*J492)/1000000,0),0)</f>
        <v>0.214735169999999</v>
      </c>
      <c r="W492" s="63">
        <f>IF(E492="East", IF(C492="Decentral",D492*'Connecting shares (%)'!$M$16*(F492+H492+J492)/(F492+H492+J492+L492+N492+P492),0),0)</f>
        <v>1.3071085047908801</v>
      </c>
      <c r="X492" s="61">
        <f>IF(E492="East", IF(C492="Central",('Connecting shares (%)'!$F$5/100*L492+'Connecting shares (%)'!$G$5/100*N492+'Connecting shares (%)'!$H$5/100*P492)/1000000,0),0)</f>
        <v>0</v>
      </c>
      <c r="Y492" s="63">
        <f>IF(E492="East", IF(C492="Central",D492*'Connecting shares (%)'!$M$16*(L492+N492+P492)/(F492+H492+J492+L492+N492+P492),0),0)</f>
        <v>0</v>
      </c>
      <c r="Z492" s="1">
        <f>IF(E492="East", IF(C492="Decentral",('Connecting shares (%)'!$F$9/100*L492+'Connecting shares (%)'!$G$9/100*N492+'Connecting shares (%)'!$H$9/100*P492)/1000000,0),0)</f>
        <v>0</v>
      </c>
      <c r="AA492" s="63">
        <f>IF(E492="East", IF(C492="Decentral",D492*'Connecting shares (%)'!$M$16*(L492+N492+P492)/(F492+H492+J492+L492+N492+P492),0),0)</f>
        <v>0</v>
      </c>
      <c r="AB492" s="61">
        <f>IF(E492="West", IF(C492="Central",('Connecting shares (%)'!$F$11/100*F492+'Connecting shares (%)'!$G$11/100*H492+'Connecting shares (%)'!$H$11/100*J492)/1000000,0),0)</f>
        <v>0</v>
      </c>
      <c r="AC492" s="64">
        <f>IF(E492="west", IF(C492="Central",D492*'Connecting shares (%)'!$M$16*(F492+H492+J492)/(F492+H492+J492+L492+N492+P492),0),0)</f>
        <v>0</v>
      </c>
      <c r="AD492" s="61">
        <f>IF(E492="West", IF(C492="Decentral",('Connecting shares (%)'!$F$15/100*F492+'Connecting shares (%)'!$G$15/100*H492+'Connecting shares (%)'!$H$15/100*J492)/1000000,0),0)</f>
        <v>0</v>
      </c>
      <c r="AE492" s="63">
        <f>IF(E492="west", IF(C492="Decentral",D492*'Connecting shares (%)'!$M$16*(F492+H492+J492)/(F492+H492+J492+L492+N492+P492),0),0)</f>
        <v>0</v>
      </c>
      <c r="AF492" s="61">
        <f>IF(E492="West", IF(C492="Central",('Connecting shares (%)'!$F$13/100*L492+'Connecting shares (%)'!$G$13/100*N492+'Connecting shares (%)'!$H$13/100*P492)/1000000,0),0)</f>
        <v>0</v>
      </c>
      <c r="AG492" s="63">
        <f>IF(E492="west", IF(C492="Central",D492*'Connecting shares (%)'!$M$16*(L492+N492+P492)/(F492+H492+J492+L492+N492+P492),0),0)</f>
        <v>0</v>
      </c>
      <c r="AH492" s="1">
        <f>IF(E492="West", IF(C492="Decentral",('Connecting shares (%)'!$F$17/100*L492+'Connecting shares (%)'!$G$17/100*N492+'Connecting shares (%)'!$H$17/100*P492)/1000000,0),0)</f>
        <v>0</v>
      </c>
      <c r="AI492" s="63">
        <f>IF(E492="west", IF(C492="Decentral",D492*'Connecting shares (%)'!$M$16*(L492+N492+P492)/(F492+H492+J492+L492+N492+P492),0),0)</f>
        <v>0</v>
      </c>
      <c r="AK492" s="1">
        <f t="shared" si="56"/>
        <v>0</v>
      </c>
      <c r="AL492" s="1">
        <f t="shared" si="57"/>
        <v>0</v>
      </c>
      <c r="AM492" s="1">
        <f t="shared" si="58"/>
        <v>0.214735169999999</v>
      </c>
      <c r="AN492" s="1">
        <f t="shared" si="59"/>
        <v>1.3071085047908801</v>
      </c>
      <c r="AO492" s="1">
        <f t="shared" si="60"/>
        <v>0</v>
      </c>
      <c r="AP492" s="1">
        <f t="shared" si="61"/>
        <v>0</v>
      </c>
      <c r="AQ492" s="1">
        <f t="shared" si="62"/>
        <v>0</v>
      </c>
      <c r="AR492" s="1">
        <f t="shared" si="63"/>
        <v>0</v>
      </c>
    </row>
    <row r="493" spans="1:44">
      <c r="A493" s="1">
        <v>492</v>
      </c>
      <c r="B493" s="1" t="s">
        <v>516</v>
      </c>
      <c r="C493" s="1" t="s">
        <v>21</v>
      </c>
      <c r="D493" s="1">
        <v>8.7590826439087999E-2</v>
      </c>
      <c r="E493" s="1" t="s">
        <v>23</v>
      </c>
      <c r="F493" s="1">
        <v>159269.739999999</v>
      </c>
      <c r="G493" s="1">
        <v>10</v>
      </c>
      <c r="H493" s="1">
        <v>0</v>
      </c>
      <c r="I493" s="1">
        <v>0</v>
      </c>
      <c r="J493" s="1">
        <v>0</v>
      </c>
      <c r="K493" s="1">
        <v>0</v>
      </c>
      <c r="L493" s="1">
        <v>11415.25</v>
      </c>
      <c r="M493" s="1">
        <v>1</v>
      </c>
      <c r="N493" s="1">
        <v>0</v>
      </c>
      <c r="O493" s="1">
        <v>0</v>
      </c>
      <c r="P493" s="1">
        <v>0</v>
      </c>
      <c r="Q493" s="1">
        <v>0</v>
      </c>
      <c r="R493" s="1">
        <v>5344.2560476119997</v>
      </c>
      <c r="S493" s="1">
        <v>87590.826439087497</v>
      </c>
      <c r="T493" s="61">
        <f>IF(E493="East", IF(C493="Central",('Connecting shares (%)'!$F$3/100*F493+'Connecting shares (%)'!$G$3/100*H493+'Connecting shares (%)'!$H$3/100*J493)/1000000,0),0)</f>
        <v>0</v>
      </c>
      <c r="U493" s="61">
        <f>IF(E493="East", IF(C493="Central",D493*'Connecting shares (%)'!$M$16*(F493+H493+J493)/(F493+H493+J493+L493+N493+P493),0),0)</f>
        <v>0</v>
      </c>
      <c r="V493" s="61">
        <f>IF(E493="East", IF(C493="Decentral",('Connecting shares (%)'!$F$7/100*F493+'Connecting shares (%)'!$G$7/100*H493+'Connecting shares (%)'!$H$7/100*J493)/1000000,0),0)</f>
        <v>0</v>
      </c>
      <c r="W493" s="63">
        <f>IF(E493="East", IF(C493="Decentral",D493*'Connecting shares (%)'!$M$16*(F493+H493+J493)/(F493+H493+J493+L493+N493+P493),0),0)</f>
        <v>0</v>
      </c>
      <c r="X493" s="61">
        <f>IF(E493="East", IF(C493="Central",('Connecting shares (%)'!$F$5/100*L493+'Connecting shares (%)'!$G$5/100*N493+'Connecting shares (%)'!$H$5/100*P493)/1000000,0),0)</f>
        <v>0</v>
      </c>
      <c r="Y493" s="63">
        <f>IF(E493="East", IF(C493="Central",D493*'Connecting shares (%)'!$M$16*(L493+N493+P493)/(F493+H493+J493+L493+N493+P493),0),0)</f>
        <v>0</v>
      </c>
      <c r="Z493" s="1">
        <f>IF(E493="East", IF(C493="Decentral",('Connecting shares (%)'!$F$9/100*L493+'Connecting shares (%)'!$G$9/100*N493+'Connecting shares (%)'!$H$9/100*P493)/1000000,0),0)</f>
        <v>0</v>
      </c>
      <c r="AA493" s="63">
        <f>IF(E493="East", IF(C493="Decentral",D493*'Connecting shares (%)'!$M$16*(L493+N493+P493)/(F493+H493+J493+L493+N493+P493),0),0)</f>
        <v>0</v>
      </c>
      <c r="AB493" s="61">
        <f>IF(E493="West", IF(C493="Central",('Connecting shares (%)'!$F$11/100*F493+'Connecting shares (%)'!$G$11/100*H493+'Connecting shares (%)'!$H$11/100*J493)/1000000,0),0)</f>
        <v>0</v>
      </c>
      <c r="AC493" s="64">
        <f>IF(E493="west", IF(C493="Central",D493*'Connecting shares (%)'!$M$16*(F493+H493+J493)/(F493+H493+J493+L493+N493+P493),0),0)</f>
        <v>0</v>
      </c>
      <c r="AD493" s="61">
        <f>IF(E493="West", IF(C493="Decentral",('Connecting shares (%)'!$F$15/100*F493+'Connecting shares (%)'!$G$15/100*H493+'Connecting shares (%)'!$H$15/100*J493)/1000000,0),0)</f>
        <v>0.15926973999999899</v>
      </c>
      <c r="AE493" s="63">
        <f>IF(E493="west", IF(C493="Decentral",D493*'Connecting shares (%)'!$M$16*(F493+H493+J493)/(F493+H493+J493+L493+N493+P493),0),0)</f>
        <v>1.6346567033619845</v>
      </c>
      <c r="AF493" s="61">
        <f>IF(E493="West", IF(C493="Central",('Connecting shares (%)'!$F$13/100*L493+'Connecting shares (%)'!$G$13/100*N493+'Connecting shares (%)'!$H$13/100*P493)/1000000,0),0)</f>
        <v>0</v>
      </c>
      <c r="AG493" s="63">
        <f>IF(E493="west", IF(C493="Central",D493*'Connecting shares (%)'!$M$16*(L493+N493+P493)/(F493+H493+J493+L493+N493+P493),0),0)</f>
        <v>0</v>
      </c>
      <c r="AH493" s="1">
        <f>IF(E493="West", IF(C493="Decentral",('Connecting shares (%)'!$F$17/100*L493+'Connecting shares (%)'!$G$17/100*N493+'Connecting shares (%)'!$H$17/100*P493)/1000000,0),0)</f>
        <v>1.141525E-2</v>
      </c>
      <c r="AI493" s="63">
        <f>IF(E493="west", IF(C493="Decentral",D493*'Connecting shares (%)'!$M$16*(L493+N493+P493)/(F493+H493+J493+L493+N493+P493),0),0)</f>
        <v>0.11715982541977535</v>
      </c>
      <c r="AK493" s="1">
        <f t="shared" si="56"/>
        <v>0</v>
      </c>
      <c r="AL493" s="1">
        <f t="shared" si="57"/>
        <v>0</v>
      </c>
      <c r="AM493" s="1">
        <f t="shared" si="58"/>
        <v>0</v>
      </c>
      <c r="AN493" s="1">
        <f t="shared" si="59"/>
        <v>0</v>
      </c>
      <c r="AO493" s="1">
        <f t="shared" si="60"/>
        <v>0</v>
      </c>
      <c r="AP493" s="1">
        <f t="shared" si="61"/>
        <v>0</v>
      </c>
      <c r="AQ493" s="1">
        <f t="shared" si="62"/>
        <v>0.17068498999999898</v>
      </c>
      <c r="AR493" s="1">
        <f t="shared" si="63"/>
        <v>1.75181652878176</v>
      </c>
    </row>
    <row r="494" spans="1:44">
      <c r="A494" s="1">
        <v>493</v>
      </c>
      <c r="B494" s="1" t="s">
        <v>301</v>
      </c>
      <c r="C494" s="1" t="s">
        <v>21</v>
      </c>
      <c r="D494" s="1">
        <v>0.138438631838781</v>
      </c>
      <c r="E494" s="1" t="s">
        <v>23</v>
      </c>
      <c r="F494" s="1">
        <v>61190.45</v>
      </c>
      <c r="G494" s="1">
        <v>4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4900.1544686945999</v>
      </c>
      <c r="S494" s="1">
        <v>138438.631838781</v>
      </c>
      <c r="T494" s="61">
        <f>IF(E494="East", IF(C494="Central",('Connecting shares (%)'!$F$3/100*F494+'Connecting shares (%)'!$G$3/100*H494+'Connecting shares (%)'!$H$3/100*J494)/1000000,0),0)</f>
        <v>0</v>
      </c>
      <c r="U494" s="61">
        <f>IF(E494="East", IF(C494="Central",D494*'Connecting shares (%)'!$M$16*(F494+H494+J494)/(F494+H494+J494+L494+N494+P494),0),0)</f>
        <v>0</v>
      </c>
      <c r="V494" s="61">
        <f>IF(E494="East", IF(C494="Decentral",('Connecting shares (%)'!$F$7/100*F494+'Connecting shares (%)'!$G$7/100*H494+'Connecting shares (%)'!$H$7/100*J494)/1000000,0),0)</f>
        <v>0</v>
      </c>
      <c r="W494" s="63">
        <f>IF(E494="East", IF(C494="Decentral",D494*'Connecting shares (%)'!$M$16*(F494+H494+J494)/(F494+H494+J494+L494+N494+P494),0),0)</f>
        <v>0</v>
      </c>
      <c r="X494" s="61">
        <f>IF(E494="East", IF(C494="Central",('Connecting shares (%)'!$F$5/100*L494+'Connecting shares (%)'!$G$5/100*N494+'Connecting shares (%)'!$H$5/100*P494)/1000000,0),0)</f>
        <v>0</v>
      </c>
      <c r="Y494" s="63">
        <f>IF(E494="East", IF(C494="Central",D494*'Connecting shares (%)'!$M$16*(L494+N494+P494)/(F494+H494+J494+L494+N494+P494),0),0)</f>
        <v>0</v>
      </c>
      <c r="Z494" s="1">
        <f>IF(E494="East", IF(C494="Decentral",('Connecting shares (%)'!$F$9/100*L494+'Connecting shares (%)'!$G$9/100*N494+'Connecting shares (%)'!$H$9/100*P494)/1000000,0),0)</f>
        <v>0</v>
      </c>
      <c r="AA494" s="63">
        <f>IF(E494="East", IF(C494="Decentral",D494*'Connecting shares (%)'!$M$16*(L494+N494+P494)/(F494+H494+J494+L494+N494+P494),0),0)</f>
        <v>0</v>
      </c>
      <c r="AB494" s="61">
        <f>IF(E494="West", IF(C494="Central",('Connecting shares (%)'!$F$11/100*F494+'Connecting shares (%)'!$G$11/100*H494+'Connecting shares (%)'!$H$11/100*J494)/1000000,0),0)</f>
        <v>0</v>
      </c>
      <c r="AC494" s="64">
        <f>IF(E494="west", IF(C494="Central",D494*'Connecting shares (%)'!$M$16*(F494+H494+J494)/(F494+H494+J494+L494+N494+P494),0),0)</f>
        <v>0</v>
      </c>
      <c r="AD494" s="61">
        <f>IF(E494="West", IF(C494="Decentral",('Connecting shares (%)'!$F$15/100*F494+'Connecting shares (%)'!$G$15/100*H494+'Connecting shares (%)'!$H$15/100*J494)/1000000,0),0)</f>
        <v>6.119045E-2</v>
      </c>
      <c r="AE494" s="63">
        <f>IF(E494="west", IF(C494="Decentral",D494*'Connecting shares (%)'!$M$16*(F494+H494+J494)/(F494+H494+J494+L494+N494+P494),0),0)</f>
        <v>2.76877263677562</v>
      </c>
      <c r="AF494" s="61">
        <f>IF(E494="West", IF(C494="Central",('Connecting shares (%)'!$F$13/100*L494+'Connecting shares (%)'!$G$13/100*N494+'Connecting shares (%)'!$H$13/100*P494)/1000000,0),0)</f>
        <v>0</v>
      </c>
      <c r="AG494" s="63">
        <f>IF(E494="west", IF(C494="Central",D494*'Connecting shares (%)'!$M$16*(L494+N494+P494)/(F494+H494+J494+L494+N494+P494),0),0)</f>
        <v>0</v>
      </c>
      <c r="AH494" s="1">
        <f>IF(E494="West", IF(C494="Decentral",('Connecting shares (%)'!$F$17/100*L494+'Connecting shares (%)'!$G$17/100*N494+'Connecting shares (%)'!$H$17/100*P494)/1000000,0),0)</f>
        <v>0</v>
      </c>
      <c r="AI494" s="63">
        <f>IF(E494="west", IF(C494="Decentral",D494*'Connecting shares (%)'!$M$16*(L494+N494+P494)/(F494+H494+J494+L494+N494+P494),0),0)</f>
        <v>0</v>
      </c>
      <c r="AK494" s="1">
        <f t="shared" si="56"/>
        <v>0</v>
      </c>
      <c r="AL494" s="1">
        <f t="shared" si="57"/>
        <v>0</v>
      </c>
      <c r="AM494" s="1">
        <f t="shared" si="58"/>
        <v>0</v>
      </c>
      <c r="AN494" s="1">
        <f t="shared" si="59"/>
        <v>0</v>
      </c>
      <c r="AO494" s="1">
        <f t="shared" si="60"/>
        <v>0</v>
      </c>
      <c r="AP494" s="1">
        <f t="shared" si="61"/>
        <v>0</v>
      </c>
      <c r="AQ494" s="1">
        <f t="shared" si="62"/>
        <v>6.119045E-2</v>
      </c>
      <c r="AR494" s="1">
        <f t="shared" si="63"/>
        <v>2.76877263677562</v>
      </c>
    </row>
    <row r="495" spans="1:44">
      <c r="A495" s="1">
        <v>494</v>
      </c>
      <c r="B495" s="1" t="s">
        <v>721</v>
      </c>
      <c r="C495" s="1" t="s">
        <v>21</v>
      </c>
      <c r="D495" s="1">
        <v>0.10489000276518699</v>
      </c>
      <c r="E495" s="1" t="s">
        <v>23</v>
      </c>
      <c r="F495" s="1">
        <v>290436.18999999901</v>
      </c>
      <c r="G495" s="1">
        <v>17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6165.2163117063201</v>
      </c>
      <c r="S495" s="1">
        <v>104890.002765187</v>
      </c>
      <c r="T495" s="61">
        <f>IF(E495="East", IF(C495="Central",('Connecting shares (%)'!$F$3/100*F495+'Connecting shares (%)'!$G$3/100*H495+'Connecting shares (%)'!$H$3/100*J495)/1000000,0),0)</f>
        <v>0</v>
      </c>
      <c r="U495" s="61">
        <f>IF(E495="East", IF(C495="Central",D495*'Connecting shares (%)'!$M$16*(F495+H495+J495)/(F495+H495+J495+L495+N495+P495),0),0)</f>
        <v>0</v>
      </c>
      <c r="V495" s="61">
        <f>IF(E495="East", IF(C495="Decentral",('Connecting shares (%)'!$F$7/100*F495+'Connecting shares (%)'!$G$7/100*H495+'Connecting shares (%)'!$H$7/100*J495)/1000000,0),0)</f>
        <v>0</v>
      </c>
      <c r="W495" s="63">
        <f>IF(E495="East", IF(C495="Decentral",D495*'Connecting shares (%)'!$M$16*(F495+H495+J495)/(F495+H495+J495+L495+N495+P495),0),0)</f>
        <v>0</v>
      </c>
      <c r="X495" s="61">
        <f>IF(E495="East", IF(C495="Central",('Connecting shares (%)'!$F$5/100*L495+'Connecting shares (%)'!$G$5/100*N495+'Connecting shares (%)'!$H$5/100*P495)/1000000,0),0)</f>
        <v>0</v>
      </c>
      <c r="Y495" s="63">
        <f>IF(E495="East", IF(C495="Central",D495*'Connecting shares (%)'!$M$16*(L495+N495+P495)/(F495+H495+J495+L495+N495+P495),0),0)</f>
        <v>0</v>
      </c>
      <c r="Z495" s="1">
        <f>IF(E495="East", IF(C495="Decentral",('Connecting shares (%)'!$F$9/100*L495+'Connecting shares (%)'!$G$9/100*N495+'Connecting shares (%)'!$H$9/100*P495)/1000000,0),0)</f>
        <v>0</v>
      </c>
      <c r="AA495" s="63">
        <f>IF(E495="East", IF(C495="Decentral",D495*'Connecting shares (%)'!$M$16*(L495+N495+P495)/(F495+H495+J495+L495+N495+P495),0),0)</f>
        <v>0</v>
      </c>
      <c r="AB495" s="61">
        <f>IF(E495="West", IF(C495="Central",('Connecting shares (%)'!$F$11/100*F495+'Connecting shares (%)'!$G$11/100*H495+'Connecting shares (%)'!$H$11/100*J495)/1000000,0),0)</f>
        <v>0</v>
      </c>
      <c r="AC495" s="64">
        <f>IF(E495="west", IF(C495="Central",D495*'Connecting shares (%)'!$M$16*(F495+H495+J495)/(F495+H495+J495+L495+N495+P495),0),0)</f>
        <v>0</v>
      </c>
      <c r="AD495" s="61">
        <f>IF(E495="West", IF(C495="Decentral",('Connecting shares (%)'!$F$15/100*F495+'Connecting shares (%)'!$G$15/100*H495+'Connecting shares (%)'!$H$15/100*J495)/1000000,0),0)</f>
        <v>0.29043618999999904</v>
      </c>
      <c r="AE495" s="63">
        <f>IF(E495="west", IF(C495="Decentral",D495*'Connecting shares (%)'!$M$16*(F495+H495+J495)/(F495+H495+J495+L495+N495+P495),0),0)</f>
        <v>2.0978000553037397</v>
      </c>
      <c r="AF495" s="61">
        <f>IF(E495="West", IF(C495="Central",('Connecting shares (%)'!$F$13/100*L495+'Connecting shares (%)'!$G$13/100*N495+'Connecting shares (%)'!$H$13/100*P495)/1000000,0),0)</f>
        <v>0</v>
      </c>
      <c r="AG495" s="63">
        <f>IF(E495="west", IF(C495="Central",D495*'Connecting shares (%)'!$M$16*(L495+N495+P495)/(F495+H495+J495+L495+N495+P495),0),0)</f>
        <v>0</v>
      </c>
      <c r="AH495" s="1">
        <f>IF(E495="West", IF(C495="Decentral",('Connecting shares (%)'!$F$17/100*L495+'Connecting shares (%)'!$G$17/100*N495+'Connecting shares (%)'!$H$17/100*P495)/1000000,0),0)</f>
        <v>0</v>
      </c>
      <c r="AI495" s="63">
        <f>IF(E495="west", IF(C495="Decentral",D495*'Connecting shares (%)'!$M$16*(L495+N495+P495)/(F495+H495+J495+L495+N495+P495),0),0)</f>
        <v>0</v>
      </c>
      <c r="AK495" s="1">
        <f t="shared" si="56"/>
        <v>0</v>
      </c>
      <c r="AL495" s="1">
        <f t="shared" si="57"/>
        <v>0</v>
      </c>
      <c r="AM495" s="1">
        <f t="shared" si="58"/>
        <v>0</v>
      </c>
      <c r="AN495" s="1">
        <f t="shared" si="59"/>
        <v>0</v>
      </c>
      <c r="AO495" s="1">
        <f t="shared" si="60"/>
        <v>0</v>
      </c>
      <c r="AP495" s="1">
        <f t="shared" si="61"/>
        <v>0</v>
      </c>
      <c r="AQ495" s="1">
        <f t="shared" si="62"/>
        <v>0.29043618999999904</v>
      </c>
      <c r="AR495" s="1">
        <f t="shared" si="63"/>
        <v>2.0978000553037397</v>
      </c>
    </row>
    <row r="496" spans="1:44">
      <c r="A496" s="1">
        <v>495</v>
      </c>
      <c r="B496" s="1" t="s">
        <v>352</v>
      </c>
      <c r="C496" s="1" t="s">
        <v>21</v>
      </c>
      <c r="D496" s="1">
        <v>0.15854208587786101</v>
      </c>
      <c r="E496" s="1" t="s">
        <v>23</v>
      </c>
      <c r="F496" s="1">
        <v>79424.409999999902</v>
      </c>
      <c r="G496" s="1">
        <v>7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4420.5445818272801</v>
      </c>
      <c r="S496" s="1">
        <v>158542.08587786101</v>
      </c>
      <c r="T496" s="61">
        <f>IF(E496="East", IF(C496="Central",('Connecting shares (%)'!$F$3/100*F496+'Connecting shares (%)'!$G$3/100*H496+'Connecting shares (%)'!$H$3/100*J496)/1000000,0),0)</f>
        <v>0</v>
      </c>
      <c r="U496" s="61">
        <f>IF(E496="East", IF(C496="Central",D496*'Connecting shares (%)'!$M$16*(F496+H496+J496)/(F496+H496+J496+L496+N496+P496),0),0)</f>
        <v>0</v>
      </c>
      <c r="V496" s="61">
        <f>IF(E496="East", IF(C496="Decentral",('Connecting shares (%)'!$F$7/100*F496+'Connecting shares (%)'!$G$7/100*H496+'Connecting shares (%)'!$H$7/100*J496)/1000000,0),0)</f>
        <v>0</v>
      </c>
      <c r="W496" s="63">
        <f>IF(E496="East", IF(C496="Decentral",D496*'Connecting shares (%)'!$M$16*(F496+H496+J496)/(F496+H496+J496+L496+N496+P496),0),0)</f>
        <v>0</v>
      </c>
      <c r="X496" s="61">
        <f>IF(E496="East", IF(C496="Central",('Connecting shares (%)'!$F$5/100*L496+'Connecting shares (%)'!$G$5/100*N496+'Connecting shares (%)'!$H$5/100*P496)/1000000,0),0)</f>
        <v>0</v>
      </c>
      <c r="Y496" s="63">
        <f>IF(E496="East", IF(C496="Central",D496*'Connecting shares (%)'!$M$16*(L496+N496+P496)/(F496+H496+J496+L496+N496+P496),0),0)</f>
        <v>0</v>
      </c>
      <c r="Z496" s="1">
        <f>IF(E496="East", IF(C496="Decentral",('Connecting shares (%)'!$F$9/100*L496+'Connecting shares (%)'!$G$9/100*N496+'Connecting shares (%)'!$H$9/100*P496)/1000000,0),0)</f>
        <v>0</v>
      </c>
      <c r="AA496" s="63">
        <f>IF(E496="East", IF(C496="Decentral",D496*'Connecting shares (%)'!$M$16*(L496+N496+P496)/(F496+H496+J496+L496+N496+P496),0),0)</f>
        <v>0</v>
      </c>
      <c r="AB496" s="61">
        <f>IF(E496="West", IF(C496="Central",('Connecting shares (%)'!$F$11/100*F496+'Connecting shares (%)'!$G$11/100*H496+'Connecting shares (%)'!$H$11/100*J496)/1000000,0),0)</f>
        <v>0</v>
      </c>
      <c r="AC496" s="64">
        <f>IF(E496="west", IF(C496="Central",D496*'Connecting shares (%)'!$M$16*(F496+H496+J496)/(F496+H496+J496+L496+N496+P496),0),0)</f>
        <v>0</v>
      </c>
      <c r="AD496" s="61">
        <f>IF(E496="West", IF(C496="Decentral",('Connecting shares (%)'!$F$15/100*F496+'Connecting shares (%)'!$G$15/100*H496+'Connecting shares (%)'!$H$15/100*J496)/1000000,0),0)</f>
        <v>7.9424409999999904E-2</v>
      </c>
      <c r="AE496" s="63">
        <f>IF(E496="west", IF(C496="Decentral",D496*'Connecting shares (%)'!$M$16*(F496+H496+J496)/(F496+H496+J496+L496+N496+P496),0),0)</f>
        <v>3.1708417175572201</v>
      </c>
      <c r="AF496" s="61">
        <f>IF(E496="West", IF(C496="Central",('Connecting shares (%)'!$F$13/100*L496+'Connecting shares (%)'!$G$13/100*N496+'Connecting shares (%)'!$H$13/100*P496)/1000000,0),0)</f>
        <v>0</v>
      </c>
      <c r="AG496" s="63">
        <f>IF(E496="west", IF(C496="Central",D496*'Connecting shares (%)'!$M$16*(L496+N496+P496)/(F496+H496+J496+L496+N496+P496),0),0)</f>
        <v>0</v>
      </c>
      <c r="AH496" s="1">
        <f>IF(E496="West", IF(C496="Decentral",('Connecting shares (%)'!$F$17/100*L496+'Connecting shares (%)'!$G$17/100*N496+'Connecting shares (%)'!$H$17/100*P496)/1000000,0),0)</f>
        <v>0</v>
      </c>
      <c r="AI496" s="63">
        <f>IF(E496="west", IF(C496="Decentral",D496*'Connecting shares (%)'!$M$16*(L496+N496+P496)/(F496+H496+J496+L496+N496+P496),0),0)</f>
        <v>0</v>
      </c>
      <c r="AK496" s="1">
        <f t="shared" si="56"/>
        <v>0</v>
      </c>
      <c r="AL496" s="1">
        <f t="shared" si="57"/>
        <v>0</v>
      </c>
      <c r="AM496" s="1">
        <f t="shared" si="58"/>
        <v>0</v>
      </c>
      <c r="AN496" s="1">
        <f t="shared" si="59"/>
        <v>0</v>
      </c>
      <c r="AO496" s="1">
        <f t="shared" si="60"/>
        <v>0</v>
      </c>
      <c r="AP496" s="1">
        <f t="shared" si="61"/>
        <v>0</v>
      </c>
      <c r="AQ496" s="1">
        <f t="shared" si="62"/>
        <v>7.9424409999999904E-2</v>
      </c>
      <c r="AR496" s="1">
        <f t="shared" si="63"/>
        <v>3.1708417175572201</v>
      </c>
    </row>
    <row r="497" spans="1:44">
      <c r="A497" s="1">
        <v>496</v>
      </c>
      <c r="B497" s="1" t="s">
        <v>433</v>
      </c>
      <c r="C497" s="1" t="s">
        <v>21</v>
      </c>
      <c r="D497" s="1">
        <v>0.39594803361980702</v>
      </c>
      <c r="E497" s="1" t="s">
        <v>23</v>
      </c>
      <c r="F497" s="1">
        <v>654152.19999999902</v>
      </c>
      <c r="G497" s="1">
        <v>57</v>
      </c>
      <c r="H497" s="1">
        <v>0</v>
      </c>
      <c r="I497" s="1">
        <v>0</v>
      </c>
      <c r="J497" s="1">
        <v>0</v>
      </c>
      <c r="K497" s="1">
        <v>0</v>
      </c>
      <c r="L497" s="1">
        <v>112263.44999999899</v>
      </c>
      <c r="M497" s="1">
        <v>21</v>
      </c>
      <c r="N497" s="1">
        <v>0</v>
      </c>
      <c r="O497" s="1">
        <v>0</v>
      </c>
      <c r="P497" s="1">
        <v>0</v>
      </c>
      <c r="Q497" s="1">
        <v>0</v>
      </c>
      <c r="R497" s="1">
        <v>8691.11348210502</v>
      </c>
      <c r="S497" s="1">
        <v>395948.03361980699</v>
      </c>
      <c r="T497" s="61">
        <f>IF(E497="East", IF(C497="Central",('Connecting shares (%)'!$F$3/100*F497+'Connecting shares (%)'!$G$3/100*H497+'Connecting shares (%)'!$H$3/100*J497)/1000000,0),0)</f>
        <v>0</v>
      </c>
      <c r="U497" s="61">
        <f>IF(E497="East", IF(C497="Central",D497*'Connecting shares (%)'!$M$16*(F497+H497+J497)/(F497+H497+J497+L497+N497+P497),0),0)</f>
        <v>0</v>
      </c>
      <c r="V497" s="61">
        <f>IF(E497="East", IF(C497="Decentral",('Connecting shares (%)'!$F$7/100*F497+'Connecting shares (%)'!$G$7/100*H497+'Connecting shares (%)'!$H$7/100*J497)/1000000,0),0)</f>
        <v>0</v>
      </c>
      <c r="W497" s="63">
        <f>IF(E497="East", IF(C497="Decentral",D497*'Connecting shares (%)'!$M$16*(F497+H497+J497)/(F497+H497+J497+L497+N497+P497),0),0)</f>
        <v>0</v>
      </c>
      <c r="X497" s="61">
        <f>IF(E497="East", IF(C497="Central",('Connecting shares (%)'!$F$5/100*L497+'Connecting shares (%)'!$G$5/100*N497+'Connecting shares (%)'!$H$5/100*P497)/1000000,0),0)</f>
        <v>0</v>
      </c>
      <c r="Y497" s="63">
        <f>IF(E497="East", IF(C497="Central",D497*'Connecting shares (%)'!$M$16*(L497+N497+P497)/(F497+H497+J497+L497+N497+P497),0),0)</f>
        <v>0</v>
      </c>
      <c r="Z497" s="1">
        <f>IF(E497="East", IF(C497="Decentral",('Connecting shares (%)'!$F$9/100*L497+'Connecting shares (%)'!$G$9/100*N497+'Connecting shares (%)'!$H$9/100*P497)/1000000,0),0)</f>
        <v>0</v>
      </c>
      <c r="AA497" s="63">
        <f>IF(E497="East", IF(C497="Decentral",D497*'Connecting shares (%)'!$M$16*(L497+N497+P497)/(F497+H497+J497+L497+N497+P497),0),0)</f>
        <v>0</v>
      </c>
      <c r="AB497" s="61">
        <f>IF(E497="West", IF(C497="Central",('Connecting shares (%)'!$F$11/100*F497+'Connecting shares (%)'!$G$11/100*H497+'Connecting shares (%)'!$H$11/100*J497)/1000000,0),0)</f>
        <v>0</v>
      </c>
      <c r="AC497" s="64">
        <f>IF(E497="west", IF(C497="Central",D497*'Connecting shares (%)'!$M$16*(F497+H497+J497)/(F497+H497+J497+L497+N497+P497),0),0)</f>
        <v>0</v>
      </c>
      <c r="AD497" s="61">
        <f>IF(E497="West", IF(C497="Decentral",('Connecting shares (%)'!$F$15/100*F497+'Connecting shares (%)'!$G$15/100*H497+'Connecting shares (%)'!$H$15/100*J497)/1000000,0),0)</f>
        <v>0.65415219999999907</v>
      </c>
      <c r="AE497" s="63">
        <f>IF(E497="west", IF(C497="Decentral",D497*'Connecting shares (%)'!$M$16*(F497+H497+J497)/(F497+H497+J497+L497+N497+P497),0),0)</f>
        <v>6.7590028277233376</v>
      </c>
      <c r="AF497" s="61">
        <f>IF(E497="West", IF(C497="Central",('Connecting shares (%)'!$F$13/100*L497+'Connecting shares (%)'!$G$13/100*N497+'Connecting shares (%)'!$H$13/100*P497)/1000000,0),0)</f>
        <v>0</v>
      </c>
      <c r="AG497" s="63">
        <f>IF(E497="west", IF(C497="Central",D497*'Connecting shares (%)'!$M$16*(L497+N497+P497)/(F497+H497+J497+L497+N497+P497),0),0)</f>
        <v>0</v>
      </c>
      <c r="AH497" s="1">
        <f>IF(E497="West", IF(C497="Decentral",('Connecting shares (%)'!$F$17/100*L497+'Connecting shares (%)'!$G$17/100*N497+'Connecting shares (%)'!$H$17/100*P497)/1000000,0),0)</f>
        <v>0.11226344999999899</v>
      </c>
      <c r="AI497" s="63">
        <f>IF(E497="west", IF(C497="Decentral",D497*'Connecting shares (%)'!$M$16*(L497+N497+P497)/(F497+H497+J497+L497+N497+P497),0),0)</f>
        <v>1.1599578446728023</v>
      </c>
      <c r="AK497" s="1">
        <f t="shared" si="56"/>
        <v>0</v>
      </c>
      <c r="AL497" s="1">
        <f t="shared" si="57"/>
        <v>0</v>
      </c>
      <c r="AM497" s="1">
        <f t="shared" si="58"/>
        <v>0</v>
      </c>
      <c r="AN497" s="1">
        <f t="shared" si="59"/>
        <v>0</v>
      </c>
      <c r="AO497" s="1">
        <f t="shared" si="60"/>
        <v>0</v>
      </c>
      <c r="AP497" s="1">
        <f t="shared" si="61"/>
        <v>0</v>
      </c>
      <c r="AQ497" s="1">
        <f t="shared" si="62"/>
        <v>0.76641564999999812</v>
      </c>
      <c r="AR497" s="1">
        <f t="shared" si="63"/>
        <v>7.9189606723961399</v>
      </c>
    </row>
    <row r="498" spans="1:44">
      <c r="A498" s="1">
        <v>497</v>
      </c>
      <c r="B498" s="1" t="s">
        <v>863</v>
      </c>
      <c r="C498" s="1" t="s">
        <v>21</v>
      </c>
      <c r="D498" s="1">
        <v>0.31329313116836299</v>
      </c>
      <c r="E498" s="1" t="s">
        <v>23</v>
      </c>
      <c r="F498" s="1">
        <v>358443.11999999901</v>
      </c>
      <c r="G498" s="1">
        <v>26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11037.289078352</v>
      </c>
      <c r="S498" s="1">
        <v>313293.13116836199</v>
      </c>
      <c r="T498" s="61">
        <f>IF(E498="East", IF(C498="Central",('Connecting shares (%)'!$F$3/100*F498+'Connecting shares (%)'!$G$3/100*H498+'Connecting shares (%)'!$H$3/100*J498)/1000000,0),0)</f>
        <v>0</v>
      </c>
      <c r="U498" s="61">
        <f>IF(E498="East", IF(C498="Central",D498*'Connecting shares (%)'!$M$16*(F498+H498+J498)/(F498+H498+J498+L498+N498+P498),0),0)</f>
        <v>0</v>
      </c>
      <c r="V498" s="61">
        <f>IF(E498="East", IF(C498="Decentral",('Connecting shares (%)'!$F$7/100*F498+'Connecting shares (%)'!$G$7/100*H498+'Connecting shares (%)'!$H$7/100*J498)/1000000,0),0)</f>
        <v>0</v>
      </c>
      <c r="W498" s="63">
        <f>IF(E498="East", IF(C498="Decentral",D498*'Connecting shares (%)'!$M$16*(F498+H498+J498)/(F498+H498+J498+L498+N498+P498),0),0)</f>
        <v>0</v>
      </c>
      <c r="X498" s="61">
        <f>IF(E498="East", IF(C498="Central",('Connecting shares (%)'!$F$5/100*L498+'Connecting shares (%)'!$G$5/100*N498+'Connecting shares (%)'!$H$5/100*P498)/1000000,0),0)</f>
        <v>0</v>
      </c>
      <c r="Y498" s="63">
        <f>IF(E498="East", IF(C498="Central",D498*'Connecting shares (%)'!$M$16*(L498+N498+P498)/(F498+H498+J498+L498+N498+P498),0),0)</f>
        <v>0</v>
      </c>
      <c r="Z498" s="1">
        <f>IF(E498="East", IF(C498="Decentral",('Connecting shares (%)'!$F$9/100*L498+'Connecting shares (%)'!$G$9/100*N498+'Connecting shares (%)'!$H$9/100*P498)/1000000,0),0)</f>
        <v>0</v>
      </c>
      <c r="AA498" s="63">
        <f>IF(E498="East", IF(C498="Decentral",D498*'Connecting shares (%)'!$M$16*(L498+N498+P498)/(F498+H498+J498+L498+N498+P498),0),0)</f>
        <v>0</v>
      </c>
      <c r="AB498" s="61">
        <f>IF(E498="West", IF(C498="Central",('Connecting shares (%)'!$F$11/100*F498+'Connecting shares (%)'!$G$11/100*H498+'Connecting shares (%)'!$H$11/100*J498)/1000000,0),0)</f>
        <v>0</v>
      </c>
      <c r="AC498" s="64">
        <f>IF(E498="west", IF(C498="Central",D498*'Connecting shares (%)'!$M$16*(F498+H498+J498)/(F498+H498+J498+L498+N498+P498),0),0)</f>
        <v>0</v>
      </c>
      <c r="AD498" s="61">
        <f>IF(E498="West", IF(C498="Decentral",('Connecting shares (%)'!$F$15/100*F498+'Connecting shares (%)'!$G$15/100*H498+'Connecting shares (%)'!$H$15/100*J498)/1000000,0),0)</f>
        <v>0.358443119999999</v>
      </c>
      <c r="AE498" s="63">
        <f>IF(E498="west", IF(C498="Decentral",D498*'Connecting shares (%)'!$M$16*(F498+H498+J498)/(F498+H498+J498+L498+N498+P498),0),0)</f>
        <v>6.2658626233672603</v>
      </c>
      <c r="AF498" s="61">
        <f>IF(E498="West", IF(C498="Central",('Connecting shares (%)'!$F$13/100*L498+'Connecting shares (%)'!$G$13/100*N498+'Connecting shares (%)'!$H$13/100*P498)/1000000,0),0)</f>
        <v>0</v>
      </c>
      <c r="AG498" s="63">
        <f>IF(E498="west", IF(C498="Central",D498*'Connecting shares (%)'!$M$16*(L498+N498+P498)/(F498+H498+J498+L498+N498+P498),0),0)</f>
        <v>0</v>
      </c>
      <c r="AH498" s="1">
        <f>IF(E498="West", IF(C498="Decentral",('Connecting shares (%)'!$F$17/100*L498+'Connecting shares (%)'!$G$17/100*N498+'Connecting shares (%)'!$H$17/100*P498)/1000000,0),0)</f>
        <v>0</v>
      </c>
      <c r="AI498" s="63">
        <f>IF(E498="west", IF(C498="Decentral",D498*'Connecting shares (%)'!$M$16*(L498+N498+P498)/(F498+H498+J498+L498+N498+P498),0),0)</f>
        <v>0</v>
      </c>
      <c r="AK498" s="1">
        <f t="shared" si="56"/>
        <v>0</v>
      </c>
      <c r="AL498" s="1">
        <f t="shared" si="57"/>
        <v>0</v>
      </c>
      <c r="AM498" s="1">
        <f t="shared" si="58"/>
        <v>0</v>
      </c>
      <c r="AN498" s="1">
        <f t="shared" si="59"/>
        <v>0</v>
      </c>
      <c r="AO498" s="1">
        <f t="shared" si="60"/>
        <v>0</v>
      </c>
      <c r="AP498" s="1">
        <f t="shared" si="61"/>
        <v>0</v>
      </c>
      <c r="AQ498" s="1">
        <f t="shared" si="62"/>
        <v>0.358443119999999</v>
      </c>
      <c r="AR498" s="1">
        <f t="shared" si="63"/>
        <v>6.2658626233672603</v>
      </c>
    </row>
    <row r="499" spans="1:44">
      <c r="A499" s="1">
        <v>498</v>
      </c>
      <c r="B499" s="1" t="s">
        <v>641</v>
      </c>
      <c r="C499" s="1" t="s">
        <v>21</v>
      </c>
      <c r="D499" s="1">
        <v>2.0294122276999702</v>
      </c>
      <c r="E499" s="1" t="s">
        <v>24</v>
      </c>
      <c r="F499" s="1">
        <v>14307348.49</v>
      </c>
      <c r="G499" s="1">
        <v>926</v>
      </c>
      <c r="H499" s="1">
        <v>0</v>
      </c>
      <c r="I499" s="1">
        <v>0</v>
      </c>
      <c r="J499" s="1">
        <v>0</v>
      </c>
      <c r="K499" s="1">
        <v>0</v>
      </c>
      <c r="L499" s="1">
        <v>843874.98999999894</v>
      </c>
      <c r="M499" s="1">
        <v>122</v>
      </c>
      <c r="N499" s="1">
        <v>54341.199999999903</v>
      </c>
      <c r="O499" s="1">
        <v>1</v>
      </c>
      <c r="P499" s="1">
        <v>0</v>
      </c>
      <c r="Q499" s="1">
        <v>0</v>
      </c>
      <c r="R499" s="1">
        <v>15398.2314677585</v>
      </c>
      <c r="S499" s="1">
        <v>2029412.2276999699</v>
      </c>
      <c r="T499" s="61">
        <f>IF(E499="East", IF(C499="Central",('Connecting shares (%)'!$F$3/100*F499+'Connecting shares (%)'!$G$3/100*H499+'Connecting shares (%)'!$H$3/100*J499)/1000000,0),0)</f>
        <v>0</v>
      </c>
      <c r="U499" s="61">
        <f>IF(E499="East", IF(C499="Central",D499*'Connecting shares (%)'!$M$16*(F499+H499+J499)/(F499+H499+J499+L499+N499+P499),0),0)</f>
        <v>0</v>
      </c>
      <c r="V499" s="61">
        <f>IF(E499="East", IF(C499="Decentral",('Connecting shares (%)'!$F$7/100*F499+'Connecting shares (%)'!$G$7/100*H499+'Connecting shares (%)'!$H$7/100*J499)/1000000,0),0)</f>
        <v>14.307348490000001</v>
      </c>
      <c r="W499" s="63">
        <f>IF(E499="East", IF(C499="Decentral",D499*'Connecting shares (%)'!$M$16*(F499+H499+J499)/(F499+H499+J499+L499+N499+P499),0),0)</f>
        <v>38.190634261365311</v>
      </c>
      <c r="X499" s="61">
        <f>IF(E499="East", IF(C499="Central",('Connecting shares (%)'!$F$5/100*L499+'Connecting shares (%)'!$G$5/100*N499+'Connecting shares (%)'!$H$5/100*P499)/1000000,0),0)</f>
        <v>0</v>
      </c>
      <c r="Y499" s="63">
        <f>IF(E499="East", IF(C499="Central",D499*'Connecting shares (%)'!$M$16*(L499+N499+P499)/(F499+H499+J499+L499+N499+P499),0),0)</f>
        <v>0</v>
      </c>
      <c r="Z499" s="1">
        <f>IF(E499="East", IF(C499="Decentral",('Connecting shares (%)'!$F$9/100*L499+'Connecting shares (%)'!$G$9/100*N499+'Connecting shares (%)'!$H$9/100*P499)/1000000,0),0)</f>
        <v>0.89821618999999886</v>
      </c>
      <c r="AA499" s="63">
        <f>IF(E499="East", IF(C499="Decentral",D499*'Connecting shares (%)'!$M$16*(L499+N499+P499)/(F499+H499+J499+L499+N499+P499),0),0)</f>
        <v>2.3976102926341012</v>
      </c>
      <c r="AB499" s="61">
        <f>IF(E499="West", IF(C499="Central",('Connecting shares (%)'!$F$11/100*F499+'Connecting shares (%)'!$G$11/100*H499+'Connecting shares (%)'!$H$11/100*J499)/1000000,0),0)</f>
        <v>0</v>
      </c>
      <c r="AC499" s="64">
        <f>IF(E499="west", IF(C499="Central",D499*'Connecting shares (%)'!$M$16*(F499+H499+J499)/(F499+H499+J499+L499+N499+P499),0),0)</f>
        <v>0</v>
      </c>
      <c r="AD499" s="61">
        <f>IF(E499="West", IF(C499="Decentral",('Connecting shares (%)'!$F$15/100*F499+'Connecting shares (%)'!$G$15/100*H499+'Connecting shares (%)'!$H$15/100*J499)/1000000,0),0)</f>
        <v>0</v>
      </c>
      <c r="AE499" s="63">
        <f>IF(E499="west", IF(C499="Decentral",D499*'Connecting shares (%)'!$M$16*(F499+H499+J499)/(F499+H499+J499+L499+N499+P499),0),0)</f>
        <v>0</v>
      </c>
      <c r="AF499" s="61">
        <f>IF(E499="West", IF(C499="Central",('Connecting shares (%)'!$F$13/100*L499+'Connecting shares (%)'!$G$13/100*N499+'Connecting shares (%)'!$H$13/100*P499)/1000000,0),0)</f>
        <v>0</v>
      </c>
      <c r="AG499" s="63">
        <f>IF(E499="west", IF(C499="Central",D499*'Connecting shares (%)'!$M$16*(L499+N499+P499)/(F499+H499+J499+L499+N499+P499),0),0)</f>
        <v>0</v>
      </c>
      <c r="AH499" s="1">
        <f>IF(E499="West", IF(C499="Decentral",('Connecting shares (%)'!$F$17/100*L499+'Connecting shares (%)'!$G$17/100*N499+'Connecting shares (%)'!$H$17/100*P499)/1000000,0),0)</f>
        <v>0</v>
      </c>
      <c r="AI499" s="63">
        <f>IF(E499="west", IF(C499="Decentral",D499*'Connecting shares (%)'!$M$16*(L499+N499+P499)/(F499+H499+J499+L499+N499+P499),0),0)</f>
        <v>0</v>
      </c>
      <c r="AK499" s="1">
        <f t="shared" si="56"/>
        <v>0</v>
      </c>
      <c r="AL499" s="1">
        <f t="shared" si="57"/>
        <v>0</v>
      </c>
      <c r="AM499" s="1">
        <f t="shared" si="58"/>
        <v>15.20556468</v>
      </c>
      <c r="AN499" s="1">
        <f t="shared" si="59"/>
        <v>40.588244553999409</v>
      </c>
      <c r="AO499" s="1">
        <f t="shared" si="60"/>
        <v>0</v>
      </c>
      <c r="AP499" s="1">
        <f t="shared" si="61"/>
        <v>0</v>
      </c>
      <c r="AQ499" s="1">
        <f t="shared" si="62"/>
        <v>0</v>
      </c>
      <c r="AR499" s="1">
        <f t="shared" si="63"/>
        <v>0</v>
      </c>
    </row>
    <row r="500" spans="1:44">
      <c r="A500" s="1">
        <v>499</v>
      </c>
      <c r="B500" s="1" t="s">
        <v>577</v>
      </c>
      <c r="C500" s="1" t="s">
        <v>21</v>
      </c>
      <c r="D500" s="1">
        <v>0.23317723501419299</v>
      </c>
      <c r="E500" s="1" t="s">
        <v>23</v>
      </c>
      <c r="F500" s="1">
        <v>236203.79</v>
      </c>
      <c r="G500" s="1">
        <v>15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7231.4289317662297</v>
      </c>
      <c r="S500" s="1">
        <v>233177.23501419299</v>
      </c>
      <c r="T500" s="61">
        <f>IF(E500="East", IF(C500="Central",('Connecting shares (%)'!$F$3/100*F500+'Connecting shares (%)'!$G$3/100*H500+'Connecting shares (%)'!$H$3/100*J500)/1000000,0),0)</f>
        <v>0</v>
      </c>
      <c r="U500" s="61">
        <f>IF(E500="East", IF(C500="Central",D500*'Connecting shares (%)'!$M$16*(F500+H500+J500)/(F500+H500+J500+L500+N500+P500),0),0)</f>
        <v>0</v>
      </c>
      <c r="V500" s="61">
        <f>IF(E500="East", IF(C500="Decentral",('Connecting shares (%)'!$F$7/100*F500+'Connecting shares (%)'!$G$7/100*H500+'Connecting shares (%)'!$H$7/100*J500)/1000000,0),0)</f>
        <v>0</v>
      </c>
      <c r="W500" s="63">
        <f>IF(E500="East", IF(C500="Decentral",D500*'Connecting shares (%)'!$M$16*(F500+H500+J500)/(F500+H500+J500+L500+N500+P500),0),0)</f>
        <v>0</v>
      </c>
      <c r="X500" s="61">
        <f>IF(E500="East", IF(C500="Central",('Connecting shares (%)'!$F$5/100*L500+'Connecting shares (%)'!$G$5/100*N500+'Connecting shares (%)'!$H$5/100*P500)/1000000,0),0)</f>
        <v>0</v>
      </c>
      <c r="Y500" s="63">
        <f>IF(E500="East", IF(C500="Central",D500*'Connecting shares (%)'!$M$16*(L500+N500+P500)/(F500+H500+J500+L500+N500+P500),0),0)</f>
        <v>0</v>
      </c>
      <c r="Z500" s="1">
        <f>IF(E500="East", IF(C500="Decentral",('Connecting shares (%)'!$F$9/100*L500+'Connecting shares (%)'!$G$9/100*N500+'Connecting shares (%)'!$H$9/100*P500)/1000000,0),0)</f>
        <v>0</v>
      </c>
      <c r="AA500" s="63">
        <f>IF(E500="East", IF(C500="Decentral",D500*'Connecting shares (%)'!$M$16*(L500+N500+P500)/(F500+H500+J500+L500+N500+P500),0),0)</f>
        <v>0</v>
      </c>
      <c r="AB500" s="61">
        <f>IF(E500="West", IF(C500="Central",('Connecting shares (%)'!$F$11/100*F500+'Connecting shares (%)'!$G$11/100*H500+'Connecting shares (%)'!$H$11/100*J500)/1000000,0),0)</f>
        <v>0</v>
      </c>
      <c r="AC500" s="64">
        <f>IF(E500="west", IF(C500="Central",D500*'Connecting shares (%)'!$M$16*(F500+H500+J500)/(F500+H500+J500+L500+N500+P500),0),0)</f>
        <v>0</v>
      </c>
      <c r="AD500" s="61">
        <f>IF(E500="West", IF(C500="Decentral",('Connecting shares (%)'!$F$15/100*F500+'Connecting shares (%)'!$G$15/100*H500+'Connecting shares (%)'!$H$15/100*J500)/1000000,0),0)</f>
        <v>0.23620379</v>
      </c>
      <c r="AE500" s="63">
        <f>IF(E500="west", IF(C500="Decentral",D500*'Connecting shares (%)'!$M$16*(F500+H500+J500)/(F500+H500+J500+L500+N500+P500),0),0)</f>
        <v>4.6635447002838601</v>
      </c>
      <c r="AF500" s="61">
        <f>IF(E500="West", IF(C500="Central",('Connecting shares (%)'!$F$13/100*L500+'Connecting shares (%)'!$G$13/100*N500+'Connecting shares (%)'!$H$13/100*P500)/1000000,0),0)</f>
        <v>0</v>
      </c>
      <c r="AG500" s="63">
        <f>IF(E500="west", IF(C500="Central",D500*'Connecting shares (%)'!$M$16*(L500+N500+P500)/(F500+H500+J500+L500+N500+P500),0),0)</f>
        <v>0</v>
      </c>
      <c r="AH500" s="1">
        <f>IF(E500="West", IF(C500="Decentral",('Connecting shares (%)'!$F$17/100*L500+'Connecting shares (%)'!$G$17/100*N500+'Connecting shares (%)'!$H$17/100*P500)/1000000,0),0)</f>
        <v>0</v>
      </c>
      <c r="AI500" s="63">
        <f>IF(E500="west", IF(C500="Decentral",D500*'Connecting shares (%)'!$M$16*(L500+N500+P500)/(F500+H500+J500+L500+N500+P500),0),0)</f>
        <v>0</v>
      </c>
      <c r="AK500" s="1">
        <f t="shared" si="56"/>
        <v>0</v>
      </c>
      <c r="AL500" s="1">
        <f t="shared" si="57"/>
        <v>0</v>
      </c>
      <c r="AM500" s="1">
        <f t="shared" si="58"/>
        <v>0</v>
      </c>
      <c r="AN500" s="1">
        <f t="shared" si="59"/>
        <v>0</v>
      </c>
      <c r="AO500" s="1">
        <f t="shared" si="60"/>
        <v>0</v>
      </c>
      <c r="AP500" s="1">
        <f t="shared" si="61"/>
        <v>0</v>
      </c>
      <c r="AQ500" s="1">
        <f t="shared" si="62"/>
        <v>0.23620379</v>
      </c>
      <c r="AR500" s="1">
        <f t="shared" si="63"/>
        <v>4.6635447002838601</v>
      </c>
    </row>
    <row r="501" spans="1:44">
      <c r="A501" s="1">
        <v>500</v>
      </c>
      <c r="B501" s="1" t="s">
        <v>783</v>
      </c>
      <c r="C501" s="1" t="s">
        <v>22</v>
      </c>
      <c r="D501" s="1">
        <v>0.36107966917159201</v>
      </c>
      <c r="E501" s="1" t="s">
        <v>23</v>
      </c>
      <c r="F501" s="1">
        <v>1363354.49</v>
      </c>
      <c r="G501" s="1">
        <v>83</v>
      </c>
      <c r="H501" s="1">
        <v>52204.98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8598.8145716591407</v>
      </c>
      <c r="S501" s="1">
        <v>361079.66917159199</v>
      </c>
      <c r="T501" s="61">
        <f>IF(E501="East", IF(C501="Central",('Connecting shares (%)'!$F$3/100*F501+'Connecting shares (%)'!$G$3/100*H501+'Connecting shares (%)'!$H$3/100*J501)/1000000,0),0)</f>
        <v>0</v>
      </c>
      <c r="U501" s="61">
        <f>IF(E501="East", IF(C501="Central",D501*'Connecting shares (%)'!$M$16*(F501+H501+J501)/(F501+H501+J501+L501+N501+P501),0),0)</f>
        <v>0</v>
      </c>
      <c r="V501" s="61">
        <f>IF(E501="East", IF(C501="Decentral",('Connecting shares (%)'!$F$7/100*F501+'Connecting shares (%)'!$G$7/100*H501+'Connecting shares (%)'!$H$7/100*J501)/1000000,0),0)</f>
        <v>0</v>
      </c>
      <c r="W501" s="63">
        <f>IF(E501="East", IF(C501="Decentral",D501*'Connecting shares (%)'!$M$16*(F501+H501+J501)/(F501+H501+J501+L501+N501+P501),0),0)</f>
        <v>0</v>
      </c>
      <c r="X501" s="61">
        <f>IF(E501="East", IF(C501="Central",('Connecting shares (%)'!$F$5/100*L501+'Connecting shares (%)'!$G$5/100*N501+'Connecting shares (%)'!$H$5/100*P501)/1000000,0),0)</f>
        <v>0</v>
      </c>
      <c r="Y501" s="63">
        <f>IF(E501="East", IF(C501="Central",D501*'Connecting shares (%)'!$M$16*(L501+N501+P501)/(F501+H501+J501+L501+N501+P501),0),0)</f>
        <v>0</v>
      </c>
      <c r="Z501" s="1">
        <f>IF(E501="East", IF(C501="Decentral",('Connecting shares (%)'!$F$9/100*L501+'Connecting shares (%)'!$G$9/100*N501+'Connecting shares (%)'!$H$9/100*P501)/1000000,0),0)</f>
        <v>0</v>
      </c>
      <c r="AA501" s="63">
        <f>IF(E501="East", IF(C501="Decentral",D501*'Connecting shares (%)'!$M$16*(L501+N501+P501)/(F501+H501+J501+L501+N501+P501),0),0)</f>
        <v>0</v>
      </c>
      <c r="AB501" s="61">
        <f>IF(E501="West", IF(C501="Central",('Connecting shares (%)'!$F$11/100*F501+'Connecting shares (%)'!$G$11/100*H501+'Connecting shares (%)'!$H$11/100*J501)/1000000,0),0)</f>
        <v>1.41555947</v>
      </c>
      <c r="AC501" s="64">
        <f>IF(E501="west", IF(C501="Central",D501*'Connecting shares (%)'!$M$16*(F501+H501+J501)/(F501+H501+J501+L501+N501+P501),0),0)</f>
        <v>7.2215933834318404</v>
      </c>
      <c r="AD501" s="61">
        <f>IF(E501="West", IF(C501="Decentral",('Connecting shares (%)'!$F$15/100*F501+'Connecting shares (%)'!$G$15/100*H501+'Connecting shares (%)'!$H$15/100*J501)/1000000,0),0)</f>
        <v>0</v>
      </c>
      <c r="AE501" s="63">
        <f>IF(E501="west", IF(C501="Decentral",D501*'Connecting shares (%)'!$M$16*(F501+H501+J501)/(F501+H501+J501+L501+N501+P501),0),0)</f>
        <v>0</v>
      </c>
      <c r="AF501" s="61">
        <f>IF(E501="West", IF(C501="Central",('Connecting shares (%)'!$F$13/100*L501+'Connecting shares (%)'!$G$13/100*N501+'Connecting shares (%)'!$H$13/100*P501)/1000000,0),0)</f>
        <v>0</v>
      </c>
      <c r="AG501" s="63">
        <f>IF(E501="west", IF(C501="Central",D501*'Connecting shares (%)'!$M$16*(L501+N501+P501)/(F501+H501+J501+L501+N501+P501),0),0)</f>
        <v>0</v>
      </c>
      <c r="AH501" s="1">
        <f>IF(E501="West", IF(C501="Decentral",('Connecting shares (%)'!$F$17/100*L501+'Connecting shares (%)'!$G$17/100*N501+'Connecting shares (%)'!$H$17/100*P501)/1000000,0),0)</f>
        <v>0</v>
      </c>
      <c r="AI501" s="63">
        <f>IF(E501="west", IF(C501="Decentral",D501*'Connecting shares (%)'!$M$16*(L501+N501+P501)/(F501+H501+J501+L501+N501+P501),0),0)</f>
        <v>0</v>
      </c>
      <c r="AK501" s="1">
        <f t="shared" si="56"/>
        <v>0</v>
      </c>
      <c r="AL501" s="1">
        <f t="shared" si="57"/>
        <v>0</v>
      </c>
      <c r="AM501" s="1">
        <f t="shared" si="58"/>
        <v>0</v>
      </c>
      <c r="AN501" s="1">
        <f t="shared" si="59"/>
        <v>0</v>
      </c>
      <c r="AO501" s="1">
        <f t="shared" si="60"/>
        <v>1.41555947</v>
      </c>
      <c r="AP501" s="1">
        <f t="shared" si="61"/>
        <v>7.2215933834318404</v>
      </c>
      <c r="AQ501" s="1">
        <f t="shared" si="62"/>
        <v>0</v>
      </c>
      <c r="AR501" s="1">
        <f t="shared" si="63"/>
        <v>0</v>
      </c>
    </row>
    <row r="502" spans="1:44">
      <c r="A502" s="1">
        <v>501</v>
      </c>
      <c r="B502" s="1" t="s">
        <v>862</v>
      </c>
      <c r="C502" s="1" t="s">
        <v>21</v>
      </c>
      <c r="D502" s="1">
        <v>0.107203080388381</v>
      </c>
      <c r="E502" s="1" t="s">
        <v>23</v>
      </c>
      <c r="F502" s="1">
        <v>122006.56</v>
      </c>
      <c r="G502" s="1">
        <v>9</v>
      </c>
      <c r="H502" s="1">
        <v>0</v>
      </c>
      <c r="I502" s="1">
        <v>0</v>
      </c>
      <c r="J502" s="1">
        <v>0</v>
      </c>
      <c r="K502" s="1">
        <v>0</v>
      </c>
      <c r="L502" s="1">
        <v>20011.0999999999</v>
      </c>
      <c r="M502" s="1">
        <v>3</v>
      </c>
      <c r="N502" s="1">
        <v>0</v>
      </c>
      <c r="O502" s="1">
        <v>0</v>
      </c>
      <c r="P502" s="1">
        <v>0</v>
      </c>
      <c r="Q502" s="1">
        <v>0</v>
      </c>
      <c r="R502" s="1">
        <v>6007.5599718234598</v>
      </c>
      <c r="S502" s="1">
        <v>107203.08038838</v>
      </c>
      <c r="T502" s="61">
        <f>IF(E502="East", IF(C502="Central",('Connecting shares (%)'!$F$3/100*F502+'Connecting shares (%)'!$G$3/100*H502+'Connecting shares (%)'!$H$3/100*J502)/1000000,0),0)</f>
        <v>0</v>
      </c>
      <c r="U502" s="61">
        <f>IF(E502="East", IF(C502="Central",D502*'Connecting shares (%)'!$M$16*(F502+H502+J502)/(F502+H502+J502+L502+N502+P502),0),0)</f>
        <v>0</v>
      </c>
      <c r="V502" s="61">
        <f>IF(E502="East", IF(C502="Decentral",('Connecting shares (%)'!$F$7/100*F502+'Connecting shares (%)'!$G$7/100*H502+'Connecting shares (%)'!$H$7/100*J502)/1000000,0),0)</f>
        <v>0</v>
      </c>
      <c r="W502" s="63">
        <f>IF(E502="East", IF(C502="Decentral",D502*'Connecting shares (%)'!$M$16*(F502+H502+J502)/(F502+H502+J502+L502+N502+P502),0),0)</f>
        <v>0</v>
      </c>
      <c r="X502" s="61">
        <f>IF(E502="East", IF(C502="Central",('Connecting shares (%)'!$F$5/100*L502+'Connecting shares (%)'!$G$5/100*N502+'Connecting shares (%)'!$H$5/100*P502)/1000000,0),0)</f>
        <v>0</v>
      </c>
      <c r="Y502" s="63">
        <f>IF(E502="East", IF(C502="Central",D502*'Connecting shares (%)'!$M$16*(L502+N502+P502)/(F502+H502+J502+L502+N502+P502),0),0)</f>
        <v>0</v>
      </c>
      <c r="Z502" s="1">
        <f>IF(E502="East", IF(C502="Decentral",('Connecting shares (%)'!$F$9/100*L502+'Connecting shares (%)'!$G$9/100*N502+'Connecting shares (%)'!$H$9/100*P502)/1000000,0),0)</f>
        <v>0</v>
      </c>
      <c r="AA502" s="63">
        <f>IF(E502="East", IF(C502="Decentral",D502*'Connecting shares (%)'!$M$16*(L502+N502+P502)/(F502+H502+J502+L502+N502+P502),0),0)</f>
        <v>0</v>
      </c>
      <c r="AB502" s="61">
        <f>IF(E502="West", IF(C502="Central",('Connecting shares (%)'!$F$11/100*F502+'Connecting shares (%)'!$G$11/100*H502+'Connecting shares (%)'!$H$11/100*J502)/1000000,0),0)</f>
        <v>0</v>
      </c>
      <c r="AC502" s="64">
        <f>IF(E502="west", IF(C502="Central",D502*'Connecting shares (%)'!$M$16*(F502+H502+J502)/(F502+H502+J502+L502+N502+P502),0),0)</f>
        <v>0</v>
      </c>
      <c r="AD502" s="61">
        <f>IF(E502="West", IF(C502="Decentral",('Connecting shares (%)'!$F$15/100*F502+'Connecting shares (%)'!$G$15/100*H502+'Connecting shares (%)'!$H$15/100*J502)/1000000,0),0)</f>
        <v>0.12200656</v>
      </c>
      <c r="AE502" s="63">
        <f>IF(E502="west", IF(C502="Decentral",D502*'Connecting shares (%)'!$M$16*(F502+H502+J502)/(F502+H502+J502+L502+N502+P502),0),0)</f>
        <v>1.8419510727876856</v>
      </c>
      <c r="AF502" s="61">
        <f>IF(E502="West", IF(C502="Central",('Connecting shares (%)'!$F$13/100*L502+'Connecting shares (%)'!$G$13/100*N502+'Connecting shares (%)'!$H$13/100*P502)/1000000,0),0)</f>
        <v>0</v>
      </c>
      <c r="AG502" s="63">
        <f>IF(E502="west", IF(C502="Central",D502*'Connecting shares (%)'!$M$16*(L502+N502+P502)/(F502+H502+J502+L502+N502+P502),0),0)</f>
        <v>0</v>
      </c>
      <c r="AH502" s="1">
        <f>IF(E502="West", IF(C502="Decentral",('Connecting shares (%)'!$F$17/100*L502+'Connecting shares (%)'!$G$17/100*N502+'Connecting shares (%)'!$H$17/100*P502)/1000000,0),0)</f>
        <v>2.00110999999999E-2</v>
      </c>
      <c r="AI502" s="63">
        <f>IF(E502="west", IF(C502="Decentral",D502*'Connecting shares (%)'!$M$16*(L502+N502+P502)/(F502+H502+J502+L502+N502+P502),0),0)</f>
        <v>0.30211053497993445</v>
      </c>
      <c r="AK502" s="1">
        <f t="shared" si="56"/>
        <v>0</v>
      </c>
      <c r="AL502" s="1">
        <f t="shared" si="57"/>
        <v>0</v>
      </c>
      <c r="AM502" s="1">
        <f t="shared" si="58"/>
        <v>0</v>
      </c>
      <c r="AN502" s="1">
        <f t="shared" si="59"/>
        <v>0</v>
      </c>
      <c r="AO502" s="1">
        <f t="shared" si="60"/>
        <v>0</v>
      </c>
      <c r="AP502" s="1">
        <f t="shared" si="61"/>
        <v>0</v>
      </c>
      <c r="AQ502" s="1">
        <f t="shared" si="62"/>
        <v>0.14201765999999991</v>
      </c>
      <c r="AR502" s="1">
        <f t="shared" si="63"/>
        <v>2.14406160776762</v>
      </c>
    </row>
    <row r="503" spans="1:44">
      <c r="A503" s="1">
        <v>502</v>
      </c>
      <c r="B503" s="1" t="s">
        <v>118</v>
      </c>
      <c r="C503" s="1" t="s">
        <v>21</v>
      </c>
      <c r="D503" s="1">
        <v>0.69412763920006204</v>
      </c>
      <c r="E503" s="1" t="s">
        <v>24</v>
      </c>
      <c r="F503" s="1">
        <v>3257077.07</v>
      </c>
      <c r="G503" s="1">
        <v>233</v>
      </c>
      <c r="H503" s="1">
        <v>0</v>
      </c>
      <c r="I503" s="1">
        <v>0</v>
      </c>
      <c r="J503" s="1">
        <v>0</v>
      </c>
      <c r="K503" s="1">
        <v>0</v>
      </c>
      <c r="L503" s="1">
        <v>155793.18999999901</v>
      </c>
      <c r="M503" s="1">
        <v>41</v>
      </c>
      <c r="N503" s="1">
        <v>77131.94</v>
      </c>
      <c r="O503" s="1">
        <v>1</v>
      </c>
      <c r="P503" s="1">
        <v>0</v>
      </c>
      <c r="Q503" s="1">
        <v>0</v>
      </c>
      <c r="R503" s="1">
        <v>8200.2902869193094</v>
      </c>
      <c r="S503" s="1">
        <v>694127.63920006098</v>
      </c>
      <c r="T503" s="61">
        <f>IF(E503="East", IF(C503="Central",('Connecting shares (%)'!$F$3/100*F503+'Connecting shares (%)'!$G$3/100*H503+'Connecting shares (%)'!$H$3/100*J503)/1000000,0),0)</f>
        <v>0</v>
      </c>
      <c r="U503" s="61">
        <f>IF(E503="East", IF(C503="Central",D503*'Connecting shares (%)'!$M$16*(F503+H503+J503)/(F503+H503+J503+L503+N503+P503),0),0)</f>
        <v>0</v>
      </c>
      <c r="V503" s="61">
        <f>IF(E503="East", IF(C503="Decentral",('Connecting shares (%)'!$F$7/100*F503+'Connecting shares (%)'!$G$7/100*H503+'Connecting shares (%)'!$H$7/100*J503)/1000000,0),0)</f>
        <v>3.2570770699999998</v>
      </c>
      <c r="W503" s="63">
        <f>IF(E503="East", IF(C503="Decentral",D503*'Connecting shares (%)'!$M$16*(F503+H503+J503)/(F503+H503+J503+L503+N503+P503),0),0)</f>
        <v>12.956021731400376</v>
      </c>
      <c r="X503" s="61">
        <f>IF(E503="East", IF(C503="Central",('Connecting shares (%)'!$F$5/100*L503+'Connecting shares (%)'!$G$5/100*N503+'Connecting shares (%)'!$H$5/100*P503)/1000000,0),0)</f>
        <v>0</v>
      </c>
      <c r="Y503" s="63">
        <f>IF(E503="East", IF(C503="Central",D503*'Connecting shares (%)'!$M$16*(L503+N503+P503)/(F503+H503+J503+L503+N503+P503),0),0)</f>
        <v>0</v>
      </c>
      <c r="Z503" s="1">
        <f>IF(E503="East", IF(C503="Decentral",('Connecting shares (%)'!$F$9/100*L503+'Connecting shares (%)'!$G$9/100*N503+'Connecting shares (%)'!$H$9/100*P503)/1000000,0),0)</f>
        <v>0.23292512999999901</v>
      </c>
      <c r="AA503" s="63">
        <f>IF(E503="East", IF(C503="Decentral",D503*'Connecting shares (%)'!$M$16*(L503+N503+P503)/(F503+H503+J503+L503+N503+P503),0),0)</f>
        <v>0.9265310526008661</v>
      </c>
      <c r="AB503" s="61">
        <f>IF(E503="West", IF(C503="Central",('Connecting shares (%)'!$F$11/100*F503+'Connecting shares (%)'!$G$11/100*H503+'Connecting shares (%)'!$H$11/100*J503)/1000000,0),0)</f>
        <v>0</v>
      </c>
      <c r="AC503" s="64">
        <f>IF(E503="west", IF(C503="Central",D503*'Connecting shares (%)'!$M$16*(F503+H503+J503)/(F503+H503+J503+L503+N503+P503),0),0)</f>
        <v>0</v>
      </c>
      <c r="AD503" s="61">
        <f>IF(E503="West", IF(C503="Decentral",('Connecting shares (%)'!$F$15/100*F503+'Connecting shares (%)'!$G$15/100*H503+'Connecting shares (%)'!$H$15/100*J503)/1000000,0),0)</f>
        <v>0</v>
      </c>
      <c r="AE503" s="63">
        <f>IF(E503="west", IF(C503="Decentral",D503*'Connecting shares (%)'!$M$16*(F503+H503+J503)/(F503+H503+J503+L503+N503+P503),0),0)</f>
        <v>0</v>
      </c>
      <c r="AF503" s="61">
        <f>IF(E503="West", IF(C503="Central",('Connecting shares (%)'!$F$13/100*L503+'Connecting shares (%)'!$G$13/100*N503+'Connecting shares (%)'!$H$13/100*P503)/1000000,0),0)</f>
        <v>0</v>
      </c>
      <c r="AG503" s="63">
        <f>IF(E503="west", IF(C503="Central",D503*'Connecting shares (%)'!$M$16*(L503+N503+P503)/(F503+H503+J503+L503+N503+P503),0),0)</f>
        <v>0</v>
      </c>
      <c r="AH503" s="1">
        <f>IF(E503="West", IF(C503="Decentral",('Connecting shares (%)'!$F$17/100*L503+'Connecting shares (%)'!$G$17/100*N503+'Connecting shares (%)'!$H$17/100*P503)/1000000,0),0)</f>
        <v>0</v>
      </c>
      <c r="AI503" s="63">
        <f>IF(E503="west", IF(C503="Decentral",D503*'Connecting shares (%)'!$M$16*(L503+N503+P503)/(F503+H503+J503+L503+N503+P503),0),0)</f>
        <v>0</v>
      </c>
      <c r="AK503" s="1">
        <f t="shared" si="56"/>
        <v>0</v>
      </c>
      <c r="AL503" s="1">
        <f t="shared" si="57"/>
        <v>0</v>
      </c>
      <c r="AM503" s="1">
        <f t="shared" si="58"/>
        <v>3.4900021999999988</v>
      </c>
      <c r="AN503" s="1">
        <f t="shared" si="59"/>
        <v>13.882552784001243</v>
      </c>
      <c r="AO503" s="1">
        <f t="shared" si="60"/>
        <v>0</v>
      </c>
      <c r="AP503" s="1">
        <f t="shared" si="61"/>
        <v>0</v>
      </c>
      <c r="AQ503" s="1">
        <f t="shared" si="62"/>
        <v>0</v>
      </c>
      <c r="AR503" s="1">
        <f t="shared" si="63"/>
        <v>0</v>
      </c>
    </row>
    <row r="504" spans="1:44">
      <c r="A504" s="1">
        <v>503</v>
      </c>
      <c r="B504" s="1" t="s">
        <v>861</v>
      </c>
      <c r="C504" s="1" t="s">
        <v>22</v>
      </c>
      <c r="D504" s="1">
        <v>0.27245357166563999</v>
      </c>
      <c r="E504" s="1" t="s">
        <v>23</v>
      </c>
      <c r="F504" s="1">
        <v>162934.59</v>
      </c>
      <c r="G504" s="1">
        <v>12</v>
      </c>
      <c r="H504" s="1">
        <v>0</v>
      </c>
      <c r="I504" s="1">
        <v>0</v>
      </c>
      <c r="J504" s="1">
        <v>0</v>
      </c>
      <c r="K504" s="1">
        <v>0</v>
      </c>
      <c r="L504" s="1">
        <v>12880.41</v>
      </c>
      <c r="M504" s="1">
        <v>4</v>
      </c>
      <c r="N504" s="1">
        <v>0</v>
      </c>
      <c r="O504" s="1">
        <v>0</v>
      </c>
      <c r="P504" s="1">
        <v>0</v>
      </c>
      <c r="Q504" s="1">
        <v>0</v>
      </c>
      <c r="R504" s="1">
        <v>11090.9684764215</v>
      </c>
      <c r="S504" s="1">
        <v>272453.57166563999</v>
      </c>
      <c r="T504" s="61">
        <f>IF(E504="East", IF(C504="Central",('Connecting shares (%)'!$F$3/100*F504+'Connecting shares (%)'!$G$3/100*H504+'Connecting shares (%)'!$H$3/100*J504)/1000000,0),0)</f>
        <v>0</v>
      </c>
      <c r="U504" s="61">
        <f>IF(E504="East", IF(C504="Central",D504*'Connecting shares (%)'!$M$16*(F504+H504+J504)/(F504+H504+J504+L504+N504+P504),0),0)</f>
        <v>0</v>
      </c>
      <c r="V504" s="61">
        <f>IF(E504="East", IF(C504="Decentral",('Connecting shares (%)'!$F$7/100*F504+'Connecting shares (%)'!$G$7/100*H504+'Connecting shares (%)'!$H$7/100*J504)/1000000,0),0)</f>
        <v>0</v>
      </c>
      <c r="W504" s="63">
        <f>IF(E504="East", IF(C504="Decentral",D504*'Connecting shares (%)'!$M$16*(F504+H504+J504)/(F504+H504+J504+L504+N504+P504),0),0)</f>
        <v>0</v>
      </c>
      <c r="X504" s="61">
        <f>IF(E504="East", IF(C504="Central",('Connecting shares (%)'!$F$5/100*L504+'Connecting shares (%)'!$G$5/100*N504+'Connecting shares (%)'!$H$5/100*P504)/1000000,0),0)</f>
        <v>0</v>
      </c>
      <c r="Y504" s="63">
        <f>IF(E504="East", IF(C504="Central",D504*'Connecting shares (%)'!$M$16*(L504+N504+P504)/(F504+H504+J504+L504+N504+P504),0),0)</f>
        <v>0</v>
      </c>
      <c r="Z504" s="1">
        <f>IF(E504="East", IF(C504="Decentral",('Connecting shares (%)'!$F$9/100*L504+'Connecting shares (%)'!$G$9/100*N504+'Connecting shares (%)'!$H$9/100*P504)/1000000,0),0)</f>
        <v>0</v>
      </c>
      <c r="AA504" s="63">
        <f>IF(E504="East", IF(C504="Decentral",D504*'Connecting shares (%)'!$M$16*(L504+N504+P504)/(F504+H504+J504+L504+N504+P504),0),0)</f>
        <v>0</v>
      </c>
      <c r="AB504" s="61">
        <f>IF(E504="West", IF(C504="Central",('Connecting shares (%)'!$F$11/100*F504+'Connecting shares (%)'!$G$11/100*H504+'Connecting shares (%)'!$H$11/100*J504)/1000000,0),0)</f>
        <v>0.16293458999999999</v>
      </c>
      <c r="AC504" s="64">
        <f>IF(E504="west", IF(C504="Central",D504*'Connecting shares (%)'!$M$16*(F504+H504+J504)/(F504+H504+J504+L504+N504+P504),0),0)</f>
        <v>5.0498661653871029</v>
      </c>
      <c r="AD504" s="61">
        <f>IF(E504="West", IF(C504="Decentral",('Connecting shares (%)'!$F$15/100*F504+'Connecting shares (%)'!$G$15/100*H504+'Connecting shares (%)'!$H$15/100*J504)/1000000,0),0)</f>
        <v>0</v>
      </c>
      <c r="AE504" s="63">
        <f>IF(E504="west", IF(C504="Decentral",D504*'Connecting shares (%)'!$M$16*(F504+H504+J504)/(F504+H504+J504+L504+N504+P504),0),0)</f>
        <v>0</v>
      </c>
      <c r="AF504" s="61">
        <f>IF(E504="West", IF(C504="Central",('Connecting shares (%)'!$F$13/100*L504+'Connecting shares (%)'!$G$13/100*N504+'Connecting shares (%)'!$H$13/100*P504)/1000000,0),0)</f>
        <v>1.288041E-2</v>
      </c>
      <c r="AG504" s="63">
        <f>IF(E504="west", IF(C504="Central",D504*'Connecting shares (%)'!$M$16*(L504+N504+P504)/(F504+H504+J504+L504+N504+P504),0),0)</f>
        <v>0.39920526792569755</v>
      </c>
      <c r="AH504" s="1">
        <f>IF(E504="West", IF(C504="Decentral",('Connecting shares (%)'!$F$17/100*L504+'Connecting shares (%)'!$G$17/100*N504+'Connecting shares (%)'!$H$17/100*P504)/1000000,0),0)</f>
        <v>0</v>
      </c>
      <c r="AI504" s="63">
        <f>IF(E504="west", IF(C504="Decentral",D504*'Connecting shares (%)'!$M$16*(L504+N504+P504)/(F504+H504+J504+L504+N504+P504),0),0)</f>
        <v>0</v>
      </c>
      <c r="AK504" s="1">
        <f t="shared" si="56"/>
        <v>0</v>
      </c>
      <c r="AL504" s="1">
        <f t="shared" si="57"/>
        <v>0</v>
      </c>
      <c r="AM504" s="1">
        <f t="shared" si="58"/>
        <v>0</v>
      </c>
      <c r="AN504" s="1">
        <f t="shared" si="59"/>
        <v>0</v>
      </c>
      <c r="AO504" s="1">
        <f t="shared" si="60"/>
        <v>0.175815</v>
      </c>
      <c r="AP504" s="1">
        <f t="shared" si="61"/>
        <v>5.4490714333128007</v>
      </c>
      <c r="AQ504" s="1">
        <f t="shared" si="62"/>
        <v>0</v>
      </c>
      <c r="AR504" s="1">
        <f t="shared" si="63"/>
        <v>0</v>
      </c>
    </row>
    <row r="505" spans="1:44">
      <c r="A505" s="1">
        <v>504</v>
      </c>
      <c r="B505" s="1" t="s">
        <v>860</v>
      </c>
      <c r="C505" s="1" t="s">
        <v>21</v>
      </c>
      <c r="D505" s="1">
        <v>1.5399629803274699</v>
      </c>
      <c r="E505" s="1" t="s">
        <v>24</v>
      </c>
      <c r="F505" s="1">
        <v>4424870.25</v>
      </c>
      <c r="G505" s="1">
        <v>257</v>
      </c>
      <c r="H505" s="1">
        <v>0</v>
      </c>
      <c r="I505" s="1">
        <v>0</v>
      </c>
      <c r="J505" s="1">
        <v>0</v>
      </c>
      <c r="K505" s="1">
        <v>0</v>
      </c>
      <c r="L505" s="1">
        <v>349459.929999999</v>
      </c>
      <c r="M505" s="1">
        <v>21</v>
      </c>
      <c r="N505" s="1">
        <v>0</v>
      </c>
      <c r="O505" s="1">
        <v>0</v>
      </c>
      <c r="P505" s="1">
        <v>0</v>
      </c>
      <c r="Q505" s="1">
        <v>0</v>
      </c>
      <c r="R505" s="1">
        <v>12576.0419415873</v>
      </c>
      <c r="S505" s="1">
        <v>1539962.98032747</v>
      </c>
      <c r="T505" s="61">
        <f>IF(E505="East", IF(C505="Central",('Connecting shares (%)'!$F$3/100*F505+'Connecting shares (%)'!$G$3/100*H505+'Connecting shares (%)'!$H$3/100*J505)/1000000,0),0)</f>
        <v>0</v>
      </c>
      <c r="U505" s="61">
        <f>IF(E505="East", IF(C505="Central",D505*'Connecting shares (%)'!$M$16*(F505+H505+J505)/(F505+H505+J505+L505+N505+P505),0),0)</f>
        <v>0</v>
      </c>
      <c r="V505" s="61">
        <f>IF(E505="East", IF(C505="Decentral",('Connecting shares (%)'!$F$7/100*F505+'Connecting shares (%)'!$G$7/100*H505+'Connecting shares (%)'!$H$7/100*J505)/1000000,0),0)</f>
        <v>4.4248702499999997</v>
      </c>
      <c r="W505" s="63">
        <f>IF(E505="East", IF(C505="Decentral",D505*'Connecting shares (%)'!$M$16*(F505+H505+J505)/(F505+H505+J505+L505+N505+P505),0),0)</f>
        <v>28.544889527319445</v>
      </c>
      <c r="X505" s="61">
        <f>IF(E505="East", IF(C505="Central",('Connecting shares (%)'!$F$5/100*L505+'Connecting shares (%)'!$G$5/100*N505+'Connecting shares (%)'!$H$5/100*P505)/1000000,0),0)</f>
        <v>0</v>
      </c>
      <c r="Y505" s="63">
        <f>IF(E505="East", IF(C505="Central",D505*'Connecting shares (%)'!$M$16*(L505+N505+P505)/(F505+H505+J505+L505+N505+P505),0),0)</f>
        <v>0</v>
      </c>
      <c r="Z505" s="1">
        <f>IF(E505="East", IF(C505="Decentral",('Connecting shares (%)'!$F$9/100*L505+'Connecting shares (%)'!$G$9/100*N505+'Connecting shares (%)'!$H$9/100*P505)/1000000,0),0)</f>
        <v>0.34945992999999903</v>
      </c>
      <c r="AA505" s="63">
        <f>IF(E505="East", IF(C505="Decentral",D505*'Connecting shares (%)'!$M$16*(L505+N505+P505)/(F505+H505+J505+L505+N505+P505),0),0)</f>
        <v>2.2543700792299526</v>
      </c>
      <c r="AB505" s="61">
        <f>IF(E505="West", IF(C505="Central",('Connecting shares (%)'!$F$11/100*F505+'Connecting shares (%)'!$G$11/100*H505+'Connecting shares (%)'!$H$11/100*J505)/1000000,0),0)</f>
        <v>0</v>
      </c>
      <c r="AC505" s="64">
        <f>IF(E505="west", IF(C505="Central",D505*'Connecting shares (%)'!$M$16*(F505+H505+J505)/(F505+H505+J505+L505+N505+P505),0),0)</f>
        <v>0</v>
      </c>
      <c r="AD505" s="61">
        <f>IF(E505="West", IF(C505="Decentral",('Connecting shares (%)'!$F$15/100*F505+'Connecting shares (%)'!$G$15/100*H505+'Connecting shares (%)'!$H$15/100*J505)/1000000,0),0)</f>
        <v>0</v>
      </c>
      <c r="AE505" s="63">
        <f>IF(E505="west", IF(C505="Decentral",D505*'Connecting shares (%)'!$M$16*(F505+H505+J505)/(F505+H505+J505+L505+N505+P505),0),0)</f>
        <v>0</v>
      </c>
      <c r="AF505" s="61">
        <f>IF(E505="West", IF(C505="Central",('Connecting shares (%)'!$F$13/100*L505+'Connecting shares (%)'!$G$13/100*N505+'Connecting shares (%)'!$H$13/100*P505)/1000000,0),0)</f>
        <v>0</v>
      </c>
      <c r="AG505" s="63">
        <f>IF(E505="west", IF(C505="Central",D505*'Connecting shares (%)'!$M$16*(L505+N505+P505)/(F505+H505+J505+L505+N505+P505),0),0)</f>
        <v>0</v>
      </c>
      <c r="AH505" s="1">
        <f>IF(E505="West", IF(C505="Decentral",('Connecting shares (%)'!$F$17/100*L505+'Connecting shares (%)'!$G$17/100*N505+'Connecting shares (%)'!$H$17/100*P505)/1000000,0),0)</f>
        <v>0</v>
      </c>
      <c r="AI505" s="63">
        <f>IF(E505="west", IF(C505="Decentral",D505*'Connecting shares (%)'!$M$16*(L505+N505+P505)/(F505+H505+J505+L505+N505+P505),0),0)</f>
        <v>0</v>
      </c>
      <c r="AK505" s="1">
        <f t="shared" si="56"/>
        <v>0</v>
      </c>
      <c r="AL505" s="1">
        <f t="shared" si="57"/>
        <v>0</v>
      </c>
      <c r="AM505" s="1">
        <f t="shared" si="58"/>
        <v>4.7743301799999989</v>
      </c>
      <c r="AN505" s="1">
        <f t="shared" si="59"/>
        <v>30.799259606549398</v>
      </c>
      <c r="AO505" s="1">
        <f t="shared" si="60"/>
        <v>0</v>
      </c>
      <c r="AP505" s="1">
        <f t="shared" si="61"/>
        <v>0</v>
      </c>
      <c r="AQ505" s="1">
        <f t="shared" si="62"/>
        <v>0</v>
      </c>
      <c r="AR505" s="1">
        <f t="shared" si="63"/>
        <v>0</v>
      </c>
    </row>
    <row r="506" spans="1:44">
      <c r="A506" s="1">
        <v>505</v>
      </c>
      <c r="B506" s="1" t="s">
        <v>557</v>
      </c>
      <c r="C506" s="1" t="s">
        <v>21</v>
      </c>
      <c r="D506" s="1">
        <v>0.72598204449494197</v>
      </c>
      <c r="E506" s="1" t="s">
        <v>23</v>
      </c>
      <c r="F506" s="1">
        <v>3482879.3899999899</v>
      </c>
      <c r="G506" s="1">
        <v>257</v>
      </c>
      <c r="H506" s="1">
        <v>60127.139999999898</v>
      </c>
      <c r="I506" s="1">
        <v>1</v>
      </c>
      <c r="J506" s="1">
        <v>0</v>
      </c>
      <c r="K506" s="1">
        <v>0</v>
      </c>
      <c r="L506" s="1">
        <v>137396.84999999899</v>
      </c>
      <c r="M506" s="1">
        <v>11</v>
      </c>
      <c r="N506" s="1">
        <v>0</v>
      </c>
      <c r="O506" s="1">
        <v>0</v>
      </c>
      <c r="P506" s="1">
        <v>0</v>
      </c>
      <c r="Q506" s="1">
        <v>0</v>
      </c>
      <c r="R506" s="1">
        <v>11479.8255855398</v>
      </c>
      <c r="S506" s="1">
        <v>725982.04449494102</v>
      </c>
      <c r="T506" s="61">
        <f>IF(E506="East", IF(C506="Central",('Connecting shares (%)'!$F$3/100*F506+'Connecting shares (%)'!$G$3/100*H506+'Connecting shares (%)'!$H$3/100*J506)/1000000,0),0)</f>
        <v>0</v>
      </c>
      <c r="U506" s="61">
        <f>IF(E506="East", IF(C506="Central",D506*'Connecting shares (%)'!$M$16*(F506+H506+J506)/(F506+H506+J506+L506+N506+P506),0),0)</f>
        <v>0</v>
      </c>
      <c r="V506" s="61">
        <f>IF(E506="East", IF(C506="Decentral",('Connecting shares (%)'!$F$7/100*F506+'Connecting shares (%)'!$G$7/100*H506+'Connecting shares (%)'!$H$7/100*J506)/1000000,0),0)</f>
        <v>0</v>
      </c>
      <c r="W506" s="63">
        <f>IF(E506="East", IF(C506="Decentral",D506*'Connecting shares (%)'!$M$16*(F506+H506+J506)/(F506+H506+J506+L506+N506+P506),0),0)</f>
        <v>0</v>
      </c>
      <c r="X506" s="61">
        <f>IF(E506="East", IF(C506="Central",('Connecting shares (%)'!$F$5/100*L506+'Connecting shares (%)'!$G$5/100*N506+'Connecting shares (%)'!$H$5/100*P506)/1000000,0),0)</f>
        <v>0</v>
      </c>
      <c r="Y506" s="63">
        <f>IF(E506="East", IF(C506="Central",D506*'Connecting shares (%)'!$M$16*(L506+N506+P506)/(F506+H506+J506+L506+N506+P506),0),0)</f>
        <v>0</v>
      </c>
      <c r="Z506" s="1">
        <f>IF(E506="East", IF(C506="Decentral",('Connecting shares (%)'!$F$9/100*L506+'Connecting shares (%)'!$G$9/100*N506+'Connecting shares (%)'!$H$9/100*P506)/1000000,0),0)</f>
        <v>0</v>
      </c>
      <c r="AA506" s="63">
        <f>IF(E506="East", IF(C506="Decentral",D506*'Connecting shares (%)'!$M$16*(L506+N506+P506)/(F506+H506+J506+L506+N506+P506),0),0)</f>
        <v>0</v>
      </c>
      <c r="AB506" s="61">
        <f>IF(E506="West", IF(C506="Central",('Connecting shares (%)'!$F$11/100*F506+'Connecting shares (%)'!$G$11/100*H506+'Connecting shares (%)'!$H$11/100*J506)/1000000,0),0)</f>
        <v>0</v>
      </c>
      <c r="AC506" s="64">
        <f>IF(E506="west", IF(C506="Central",D506*'Connecting shares (%)'!$M$16*(F506+H506+J506)/(F506+H506+J506+L506+N506+P506),0),0)</f>
        <v>0</v>
      </c>
      <c r="AD506" s="61">
        <f>IF(E506="West", IF(C506="Decentral",('Connecting shares (%)'!$F$15/100*F506+'Connecting shares (%)'!$G$15/100*H506+'Connecting shares (%)'!$H$15/100*J506)/1000000,0),0)</f>
        <v>3.5430065299999902</v>
      </c>
      <c r="AE506" s="63">
        <f>IF(E506="west", IF(C506="Decentral",D506*'Connecting shares (%)'!$M$16*(F506+H506+J506)/(F506+H506+J506+L506+N506+P506),0),0)</f>
        <v>13.977593533827971</v>
      </c>
      <c r="AF506" s="61">
        <f>IF(E506="West", IF(C506="Central",('Connecting shares (%)'!$F$13/100*L506+'Connecting shares (%)'!$G$13/100*N506+'Connecting shares (%)'!$H$13/100*P506)/1000000,0),0)</f>
        <v>0</v>
      </c>
      <c r="AG506" s="63">
        <f>IF(E506="west", IF(C506="Central",D506*'Connecting shares (%)'!$M$16*(L506+N506+P506)/(F506+H506+J506+L506+N506+P506),0),0)</f>
        <v>0</v>
      </c>
      <c r="AH506" s="1">
        <f>IF(E506="West", IF(C506="Decentral",('Connecting shares (%)'!$F$17/100*L506+'Connecting shares (%)'!$G$17/100*N506+'Connecting shares (%)'!$H$17/100*P506)/1000000,0),0)</f>
        <v>0.13739684999999899</v>
      </c>
      <c r="AI506" s="63">
        <f>IF(E506="west", IF(C506="Decentral",D506*'Connecting shares (%)'!$M$16*(L506+N506+P506)/(F506+H506+J506+L506+N506+P506),0),0)</f>
        <v>0.54204735607086874</v>
      </c>
      <c r="AK506" s="1">
        <f t="shared" si="56"/>
        <v>0</v>
      </c>
      <c r="AL506" s="1">
        <f t="shared" si="57"/>
        <v>0</v>
      </c>
      <c r="AM506" s="1">
        <f t="shared" si="58"/>
        <v>0</v>
      </c>
      <c r="AN506" s="1">
        <f t="shared" si="59"/>
        <v>0</v>
      </c>
      <c r="AO506" s="1">
        <f t="shared" si="60"/>
        <v>0</v>
      </c>
      <c r="AP506" s="1">
        <f t="shared" si="61"/>
        <v>0</v>
      </c>
      <c r="AQ506" s="1">
        <f t="shared" si="62"/>
        <v>3.6804033799999893</v>
      </c>
      <c r="AR506" s="1">
        <f t="shared" si="63"/>
        <v>14.51964088989884</v>
      </c>
    </row>
    <row r="507" spans="1:44">
      <c r="A507" s="1">
        <v>506</v>
      </c>
      <c r="B507" s="1" t="s">
        <v>435</v>
      </c>
      <c r="C507" s="1" t="s">
        <v>21</v>
      </c>
      <c r="D507" s="1">
        <v>0.685352734622802</v>
      </c>
      <c r="E507" s="1" t="s">
        <v>23</v>
      </c>
      <c r="F507" s="1">
        <v>1176577.71</v>
      </c>
      <c r="G507" s="1">
        <v>79</v>
      </c>
      <c r="H507" s="1">
        <v>0</v>
      </c>
      <c r="I507" s="1">
        <v>0</v>
      </c>
      <c r="J507" s="1">
        <v>0</v>
      </c>
      <c r="K507" s="1">
        <v>0</v>
      </c>
      <c r="L507" s="1">
        <v>35340.97</v>
      </c>
      <c r="M507" s="1">
        <v>1</v>
      </c>
      <c r="N507" s="1">
        <v>0</v>
      </c>
      <c r="O507" s="1">
        <v>0</v>
      </c>
      <c r="P507" s="1">
        <v>0</v>
      </c>
      <c r="Q507" s="1">
        <v>0</v>
      </c>
      <c r="R507" s="1">
        <v>16631.282010352301</v>
      </c>
      <c r="S507" s="1">
        <v>685352.734622802</v>
      </c>
      <c r="T507" s="61">
        <f>IF(E507="East", IF(C507="Central",('Connecting shares (%)'!$F$3/100*F507+'Connecting shares (%)'!$G$3/100*H507+'Connecting shares (%)'!$H$3/100*J507)/1000000,0),0)</f>
        <v>0</v>
      </c>
      <c r="U507" s="61">
        <f>IF(E507="East", IF(C507="Central",D507*'Connecting shares (%)'!$M$16*(F507+H507+J507)/(F507+H507+J507+L507+N507+P507),0),0)</f>
        <v>0</v>
      </c>
      <c r="V507" s="61">
        <f>IF(E507="East", IF(C507="Decentral",('Connecting shares (%)'!$F$7/100*F507+'Connecting shares (%)'!$G$7/100*H507+'Connecting shares (%)'!$H$7/100*J507)/1000000,0),0)</f>
        <v>0</v>
      </c>
      <c r="W507" s="63">
        <f>IF(E507="East", IF(C507="Decentral",D507*'Connecting shares (%)'!$M$16*(F507+H507+J507)/(F507+H507+J507+L507+N507+P507),0),0)</f>
        <v>0</v>
      </c>
      <c r="X507" s="61">
        <f>IF(E507="East", IF(C507="Central",('Connecting shares (%)'!$F$5/100*L507+'Connecting shares (%)'!$G$5/100*N507+'Connecting shares (%)'!$H$5/100*P507)/1000000,0),0)</f>
        <v>0</v>
      </c>
      <c r="Y507" s="63">
        <f>IF(E507="East", IF(C507="Central",D507*'Connecting shares (%)'!$M$16*(L507+N507+P507)/(F507+H507+J507+L507+N507+P507),0),0)</f>
        <v>0</v>
      </c>
      <c r="Z507" s="1">
        <f>IF(E507="East", IF(C507="Decentral",('Connecting shares (%)'!$F$9/100*L507+'Connecting shares (%)'!$G$9/100*N507+'Connecting shares (%)'!$H$9/100*P507)/1000000,0),0)</f>
        <v>0</v>
      </c>
      <c r="AA507" s="63">
        <f>IF(E507="East", IF(C507="Decentral",D507*'Connecting shares (%)'!$M$16*(L507+N507+P507)/(F507+H507+J507+L507+N507+P507),0),0)</f>
        <v>0</v>
      </c>
      <c r="AB507" s="61">
        <f>IF(E507="West", IF(C507="Central",('Connecting shares (%)'!$F$11/100*F507+'Connecting shares (%)'!$G$11/100*H507+'Connecting shares (%)'!$H$11/100*J507)/1000000,0),0)</f>
        <v>0</v>
      </c>
      <c r="AC507" s="64">
        <f>IF(E507="west", IF(C507="Central",D507*'Connecting shares (%)'!$M$16*(F507+H507+J507)/(F507+H507+J507+L507+N507+P507),0),0)</f>
        <v>0</v>
      </c>
      <c r="AD507" s="61">
        <f>IF(E507="West", IF(C507="Decentral",('Connecting shares (%)'!$F$15/100*F507+'Connecting shares (%)'!$G$15/100*H507+'Connecting shares (%)'!$H$15/100*J507)/1000000,0),0)</f>
        <v>1.1765777099999999</v>
      </c>
      <c r="AE507" s="63">
        <f>IF(E507="west", IF(C507="Decentral",D507*'Connecting shares (%)'!$M$16*(F507+H507+J507)/(F507+H507+J507+L507+N507+P507),0),0)</f>
        <v>13.307340902522174</v>
      </c>
      <c r="AF507" s="61">
        <f>IF(E507="West", IF(C507="Central",('Connecting shares (%)'!$F$13/100*L507+'Connecting shares (%)'!$G$13/100*N507+'Connecting shares (%)'!$H$13/100*P507)/1000000,0),0)</f>
        <v>0</v>
      </c>
      <c r="AG507" s="63">
        <f>IF(E507="west", IF(C507="Central",D507*'Connecting shares (%)'!$M$16*(L507+N507+P507)/(F507+H507+J507+L507+N507+P507),0),0)</f>
        <v>0</v>
      </c>
      <c r="AH507" s="1">
        <f>IF(E507="West", IF(C507="Decentral",('Connecting shares (%)'!$F$17/100*L507+'Connecting shares (%)'!$G$17/100*N507+'Connecting shares (%)'!$H$17/100*P507)/1000000,0),0)</f>
        <v>3.5340969999999999E-2</v>
      </c>
      <c r="AI507" s="63">
        <f>IF(E507="west", IF(C507="Decentral",D507*'Connecting shares (%)'!$M$16*(L507+N507+P507)/(F507+H507+J507+L507+N507+P507),0),0)</f>
        <v>0.39971378993386603</v>
      </c>
      <c r="AK507" s="1">
        <f t="shared" si="56"/>
        <v>0</v>
      </c>
      <c r="AL507" s="1">
        <f t="shared" si="57"/>
        <v>0</v>
      </c>
      <c r="AM507" s="1">
        <f t="shared" si="58"/>
        <v>0</v>
      </c>
      <c r="AN507" s="1">
        <f t="shared" si="59"/>
        <v>0</v>
      </c>
      <c r="AO507" s="1">
        <f t="shared" si="60"/>
        <v>0</v>
      </c>
      <c r="AP507" s="1">
        <f t="shared" si="61"/>
        <v>0</v>
      </c>
      <c r="AQ507" s="1">
        <f t="shared" si="62"/>
        <v>1.2119186799999999</v>
      </c>
      <c r="AR507" s="1">
        <f t="shared" si="63"/>
        <v>13.70705469245604</v>
      </c>
    </row>
    <row r="508" spans="1:44">
      <c r="A508" s="1">
        <v>507</v>
      </c>
      <c r="B508" s="1" t="s">
        <v>558</v>
      </c>
      <c r="C508" s="1" t="s">
        <v>21</v>
      </c>
      <c r="D508" s="1">
        <v>1.01514703137162</v>
      </c>
      <c r="E508" s="1" t="s">
        <v>23</v>
      </c>
      <c r="F508" s="1">
        <v>4283488.6699999897</v>
      </c>
      <c r="G508" s="1">
        <v>306</v>
      </c>
      <c r="H508" s="1">
        <v>0</v>
      </c>
      <c r="I508" s="1">
        <v>0</v>
      </c>
      <c r="J508" s="1">
        <v>0</v>
      </c>
      <c r="K508" s="1">
        <v>0</v>
      </c>
      <c r="L508" s="1">
        <v>233019.69999999899</v>
      </c>
      <c r="M508" s="1">
        <v>47</v>
      </c>
      <c r="N508" s="1">
        <v>0</v>
      </c>
      <c r="O508" s="1">
        <v>0</v>
      </c>
      <c r="P508" s="1">
        <v>0</v>
      </c>
      <c r="Q508" s="1">
        <v>0</v>
      </c>
      <c r="R508" s="1">
        <v>15394.6488878413</v>
      </c>
      <c r="S508" s="1">
        <v>1015147.03137162</v>
      </c>
      <c r="T508" s="61">
        <f>IF(E508="East", IF(C508="Central",('Connecting shares (%)'!$F$3/100*F508+'Connecting shares (%)'!$G$3/100*H508+'Connecting shares (%)'!$H$3/100*J508)/1000000,0),0)</f>
        <v>0</v>
      </c>
      <c r="U508" s="61">
        <f>IF(E508="East", IF(C508="Central",D508*'Connecting shares (%)'!$M$16*(F508+H508+J508)/(F508+H508+J508+L508+N508+P508),0),0)</f>
        <v>0</v>
      </c>
      <c r="V508" s="61">
        <f>IF(E508="East", IF(C508="Decentral",('Connecting shares (%)'!$F$7/100*F508+'Connecting shares (%)'!$G$7/100*H508+'Connecting shares (%)'!$H$7/100*J508)/1000000,0),0)</f>
        <v>0</v>
      </c>
      <c r="W508" s="63">
        <f>IF(E508="East", IF(C508="Decentral",D508*'Connecting shares (%)'!$M$16*(F508+H508+J508)/(F508+H508+J508+L508+N508+P508),0),0)</f>
        <v>0</v>
      </c>
      <c r="X508" s="61">
        <f>IF(E508="East", IF(C508="Central",('Connecting shares (%)'!$F$5/100*L508+'Connecting shares (%)'!$G$5/100*N508+'Connecting shares (%)'!$H$5/100*P508)/1000000,0),0)</f>
        <v>0</v>
      </c>
      <c r="Y508" s="63">
        <f>IF(E508="East", IF(C508="Central",D508*'Connecting shares (%)'!$M$16*(L508+N508+P508)/(F508+H508+J508+L508+N508+P508),0),0)</f>
        <v>0</v>
      </c>
      <c r="Z508" s="1">
        <f>IF(E508="East", IF(C508="Decentral",('Connecting shares (%)'!$F$9/100*L508+'Connecting shares (%)'!$G$9/100*N508+'Connecting shares (%)'!$H$9/100*P508)/1000000,0),0)</f>
        <v>0</v>
      </c>
      <c r="AA508" s="63">
        <f>IF(E508="East", IF(C508="Decentral",D508*'Connecting shares (%)'!$M$16*(L508+N508+P508)/(F508+H508+J508+L508+N508+P508),0),0)</f>
        <v>0</v>
      </c>
      <c r="AB508" s="61">
        <f>IF(E508="West", IF(C508="Central",('Connecting shares (%)'!$F$11/100*F508+'Connecting shares (%)'!$G$11/100*H508+'Connecting shares (%)'!$H$11/100*J508)/1000000,0),0)</f>
        <v>0</v>
      </c>
      <c r="AC508" s="64">
        <f>IF(E508="west", IF(C508="Central",D508*'Connecting shares (%)'!$M$16*(F508+H508+J508)/(F508+H508+J508+L508+N508+P508),0),0)</f>
        <v>0</v>
      </c>
      <c r="AD508" s="61">
        <f>IF(E508="West", IF(C508="Decentral",('Connecting shares (%)'!$F$15/100*F508+'Connecting shares (%)'!$G$15/100*H508+'Connecting shares (%)'!$H$15/100*J508)/1000000,0),0)</f>
        <v>4.2834886699999899</v>
      </c>
      <c r="AE508" s="63">
        <f>IF(E508="west", IF(C508="Decentral",D508*'Connecting shares (%)'!$M$16*(F508+H508+J508)/(F508+H508+J508+L508+N508+P508),0),0)</f>
        <v>19.255453332701205</v>
      </c>
      <c r="AF508" s="61">
        <f>IF(E508="West", IF(C508="Central",('Connecting shares (%)'!$F$13/100*L508+'Connecting shares (%)'!$G$13/100*N508+'Connecting shares (%)'!$H$13/100*P508)/1000000,0),0)</f>
        <v>0</v>
      </c>
      <c r="AG508" s="63">
        <f>IF(E508="west", IF(C508="Central",D508*'Connecting shares (%)'!$M$16*(L508+N508+P508)/(F508+H508+J508+L508+N508+P508),0),0)</f>
        <v>0</v>
      </c>
      <c r="AH508" s="1">
        <f>IF(E508="West", IF(C508="Decentral",('Connecting shares (%)'!$F$17/100*L508+'Connecting shares (%)'!$G$17/100*N508+'Connecting shares (%)'!$H$17/100*P508)/1000000,0),0)</f>
        <v>0.233019699999999</v>
      </c>
      <c r="AI508" s="63">
        <f>IF(E508="west", IF(C508="Decentral",D508*'Connecting shares (%)'!$M$16*(L508+N508+P508)/(F508+H508+J508+L508+N508+P508),0),0)</f>
        <v>1.0474872947311953</v>
      </c>
      <c r="AK508" s="1">
        <f t="shared" si="56"/>
        <v>0</v>
      </c>
      <c r="AL508" s="1">
        <f t="shared" si="57"/>
        <v>0</v>
      </c>
      <c r="AM508" s="1">
        <f t="shared" si="58"/>
        <v>0</v>
      </c>
      <c r="AN508" s="1">
        <f t="shared" si="59"/>
        <v>0</v>
      </c>
      <c r="AO508" s="1">
        <f t="shared" si="60"/>
        <v>0</v>
      </c>
      <c r="AP508" s="1">
        <f t="shared" si="61"/>
        <v>0</v>
      </c>
      <c r="AQ508" s="1">
        <f t="shared" si="62"/>
        <v>4.5165083699999888</v>
      </c>
      <c r="AR508" s="1">
        <f t="shared" si="63"/>
        <v>20.302940627432399</v>
      </c>
    </row>
    <row r="509" spans="1:44">
      <c r="A509" s="1">
        <v>508</v>
      </c>
      <c r="B509" s="1" t="s">
        <v>569</v>
      </c>
      <c r="C509" s="1" t="s">
        <v>21</v>
      </c>
      <c r="D509" s="1">
        <v>0.56343496422864703</v>
      </c>
      <c r="E509" s="1" t="s">
        <v>23</v>
      </c>
      <c r="F509" s="1">
        <v>603521.07999999903</v>
      </c>
      <c r="G509" s="1">
        <v>34</v>
      </c>
      <c r="H509" s="1">
        <v>0</v>
      </c>
      <c r="I509" s="1">
        <v>0</v>
      </c>
      <c r="J509" s="1">
        <v>0</v>
      </c>
      <c r="K509" s="1">
        <v>0</v>
      </c>
      <c r="L509" s="1">
        <v>32839.209999999897</v>
      </c>
      <c r="M509" s="1">
        <v>4</v>
      </c>
      <c r="N509" s="1">
        <v>0</v>
      </c>
      <c r="O509" s="1">
        <v>0</v>
      </c>
      <c r="P509" s="1">
        <v>0</v>
      </c>
      <c r="Q509" s="1">
        <v>0</v>
      </c>
      <c r="R509" s="1">
        <v>14286.6800758641</v>
      </c>
      <c r="S509" s="1">
        <v>563434.96422864601</v>
      </c>
      <c r="T509" s="61">
        <f>IF(E509="East", IF(C509="Central",('Connecting shares (%)'!$F$3/100*F509+'Connecting shares (%)'!$G$3/100*H509+'Connecting shares (%)'!$H$3/100*J509)/1000000,0),0)</f>
        <v>0</v>
      </c>
      <c r="U509" s="61">
        <f>IF(E509="East", IF(C509="Central",D509*'Connecting shares (%)'!$M$16*(F509+H509+J509)/(F509+H509+J509+L509+N509+P509),0),0)</f>
        <v>0</v>
      </c>
      <c r="V509" s="61">
        <f>IF(E509="East", IF(C509="Decentral",('Connecting shares (%)'!$F$7/100*F509+'Connecting shares (%)'!$G$7/100*H509+'Connecting shares (%)'!$H$7/100*J509)/1000000,0),0)</f>
        <v>0</v>
      </c>
      <c r="W509" s="63">
        <f>IF(E509="East", IF(C509="Decentral",D509*'Connecting shares (%)'!$M$16*(F509+H509+J509)/(F509+H509+J509+L509+N509+P509),0),0)</f>
        <v>0</v>
      </c>
      <c r="X509" s="61">
        <f>IF(E509="East", IF(C509="Central",('Connecting shares (%)'!$F$5/100*L509+'Connecting shares (%)'!$G$5/100*N509+'Connecting shares (%)'!$H$5/100*P509)/1000000,0),0)</f>
        <v>0</v>
      </c>
      <c r="Y509" s="63">
        <f>IF(E509="East", IF(C509="Central",D509*'Connecting shares (%)'!$M$16*(L509+N509+P509)/(F509+H509+J509+L509+N509+P509),0),0)</f>
        <v>0</v>
      </c>
      <c r="Z509" s="1">
        <f>IF(E509="East", IF(C509="Decentral",('Connecting shares (%)'!$F$9/100*L509+'Connecting shares (%)'!$G$9/100*N509+'Connecting shares (%)'!$H$9/100*P509)/1000000,0),0)</f>
        <v>0</v>
      </c>
      <c r="AA509" s="63">
        <f>IF(E509="East", IF(C509="Decentral",D509*'Connecting shares (%)'!$M$16*(L509+N509+P509)/(F509+H509+J509+L509+N509+P509),0),0)</f>
        <v>0</v>
      </c>
      <c r="AB509" s="61">
        <f>IF(E509="West", IF(C509="Central",('Connecting shares (%)'!$F$11/100*F509+'Connecting shares (%)'!$G$11/100*H509+'Connecting shares (%)'!$H$11/100*J509)/1000000,0),0)</f>
        <v>0</v>
      </c>
      <c r="AC509" s="64">
        <f>IF(E509="west", IF(C509="Central",D509*'Connecting shares (%)'!$M$16*(F509+H509+J509)/(F509+H509+J509+L509+N509+P509),0),0)</f>
        <v>0</v>
      </c>
      <c r="AD509" s="61">
        <f>IF(E509="West", IF(C509="Decentral",('Connecting shares (%)'!$F$15/100*F509+'Connecting shares (%)'!$G$15/100*H509+'Connecting shares (%)'!$H$15/100*J509)/1000000,0),0)</f>
        <v>0.60352107999999904</v>
      </c>
      <c r="AE509" s="63">
        <f>IF(E509="west", IF(C509="Decentral",D509*'Connecting shares (%)'!$M$16*(F509+H509+J509)/(F509+H509+J509+L509+N509+P509),0),0)</f>
        <v>10.687180940251142</v>
      </c>
      <c r="AF509" s="61">
        <f>IF(E509="West", IF(C509="Central",('Connecting shares (%)'!$F$13/100*L509+'Connecting shares (%)'!$G$13/100*N509+'Connecting shares (%)'!$H$13/100*P509)/1000000,0),0)</f>
        <v>0</v>
      </c>
      <c r="AG509" s="63">
        <f>IF(E509="west", IF(C509="Central",D509*'Connecting shares (%)'!$M$16*(L509+N509+P509)/(F509+H509+J509+L509+N509+P509),0),0)</f>
        <v>0</v>
      </c>
      <c r="AH509" s="1">
        <f>IF(E509="West", IF(C509="Decentral",('Connecting shares (%)'!$F$17/100*L509+'Connecting shares (%)'!$G$17/100*N509+'Connecting shares (%)'!$H$17/100*P509)/1000000,0),0)</f>
        <v>3.2839209999999897E-2</v>
      </c>
      <c r="AI509" s="63">
        <f>IF(E509="west", IF(C509="Decentral",D509*'Connecting shares (%)'!$M$16*(L509+N509+P509)/(F509+H509+J509+L509+N509+P509),0),0)</f>
        <v>0.58151834432179927</v>
      </c>
      <c r="AK509" s="1">
        <f t="shared" si="56"/>
        <v>0</v>
      </c>
      <c r="AL509" s="1">
        <f t="shared" si="57"/>
        <v>0</v>
      </c>
      <c r="AM509" s="1">
        <f t="shared" si="58"/>
        <v>0</v>
      </c>
      <c r="AN509" s="1">
        <f t="shared" si="59"/>
        <v>0</v>
      </c>
      <c r="AO509" s="1">
        <f t="shared" si="60"/>
        <v>0</v>
      </c>
      <c r="AP509" s="1">
        <f t="shared" si="61"/>
        <v>0</v>
      </c>
      <c r="AQ509" s="1">
        <f t="shared" si="62"/>
        <v>0.63636028999999894</v>
      </c>
      <c r="AR509" s="1">
        <f t="shared" si="63"/>
        <v>11.268699284572941</v>
      </c>
    </row>
    <row r="510" spans="1:44">
      <c r="A510" s="1">
        <v>509</v>
      </c>
      <c r="B510" s="1" t="s">
        <v>651</v>
      </c>
      <c r="C510" s="1" t="s">
        <v>21</v>
      </c>
      <c r="D510" s="1">
        <v>0.16673898108315399</v>
      </c>
      <c r="E510" s="1" t="s">
        <v>24</v>
      </c>
      <c r="F510" s="1">
        <v>229015.51</v>
      </c>
      <c r="G510" s="1">
        <v>12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8423.7931069138904</v>
      </c>
      <c r="S510" s="1">
        <v>166738.98108315401</v>
      </c>
      <c r="T510" s="61">
        <f>IF(E510="East", IF(C510="Central",('Connecting shares (%)'!$F$3/100*F510+'Connecting shares (%)'!$G$3/100*H510+'Connecting shares (%)'!$H$3/100*J510)/1000000,0),0)</f>
        <v>0</v>
      </c>
      <c r="U510" s="61">
        <f>IF(E510="East", IF(C510="Central",D510*'Connecting shares (%)'!$M$16*(F510+H510+J510)/(F510+H510+J510+L510+N510+P510),0),0)</f>
        <v>0</v>
      </c>
      <c r="V510" s="61">
        <f>IF(E510="East", IF(C510="Decentral",('Connecting shares (%)'!$F$7/100*F510+'Connecting shares (%)'!$G$7/100*H510+'Connecting shares (%)'!$H$7/100*J510)/1000000,0),0)</f>
        <v>0.22901551000000001</v>
      </c>
      <c r="W510" s="63">
        <f>IF(E510="East", IF(C510="Decentral",D510*'Connecting shares (%)'!$M$16*(F510+H510+J510)/(F510+H510+J510+L510+N510+P510),0),0)</f>
        <v>3.3347796216630798</v>
      </c>
      <c r="X510" s="61">
        <f>IF(E510="East", IF(C510="Central",('Connecting shares (%)'!$F$5/100*L510+'Connecting shares (%)'!$G$5/100*N510+'Connecting shares (%)'!$H$5/100*P510)/1000000,0),0)</f>
        <v>0</v>
      </c>
      <c r="Y510" s="63">
        <f>IF(E510="East", IF(C510="Central",D510*'Connecting shares (%)'!$M$16*(L510+N510+P510)/(F510+H510+J510+L510+N510+P510),0),0)</f>
        <v>0</v>
      </c>
      <c r="Z510" s="1">
        <f>IF(E510="East", IF(C510="Decentral",('Connecting shares (%)'!$F$9/100*L510+'Connecting shares (%)'!$G$9/100*N510+'Connecting shares (%)'!$H$9/100*P510)/1000000,0),0)</f>
        <v>0</v>
      </c>
      <c r="AA510" s="63">
        <f>IF(E510="East", IF(C510="Decentral",D510*'Connecting shares (%)'!$M$16*(L510+N510+P510)/(F510+H510+J510+L510+N510+P510),0),0)</f>
        <v>0</v>
      </c>
      <c r="AB510" s="61">
        <f>IF(E510="West", IF(C510="Central",('Connecting shares (%)'!$F$11/100*F510+'Connecting shares (%)'!$G$11/100*H510+'Connecting shares (%)'!$H$11/100*J510)/1000000,0),0)</f>
        <v>0</v>
      </c>
      <c r="AC510" s="64">
        <f>IF(E510="west", IF(C510="Central",D510*'Connecting shares (%)'!$M$16*(F510+H510+J510)/(F510+H510+J510+L510+N510+P510),0),0)</f>
        <v>0</v>
      </c>
      <c r="AD510" s="61">
        <f>IF(E510="West", IF(C510="Decentral",('Connecting shares (%)'!$F$15/100*F510+'Connecting shares (%)'!$G$15/100*H510+'Connecting shares (%)'!$H$15/100*J510)/1000000,0),0)</f>
        <v>0</v>
      </c>
      <c r="AE510" s="63">
        <f>IF(E510="west", IF(C510="Decentral",D510*'Connecting shares (%)'!$M$16*(F510+H510+J510)/(F510+H510+J510+L510+N510+P510),0),0)</f>
        <v>0</v>
      </c>
      <c r="AF510" s="61">
        <f>IF(E510="West", IF(C510="Central",('Connecting shares (%)'!$F$13/100*L510+'Connecting shares (%)'!$G$13/100*N510+'Connecting shares (%)'!$H$13/100*P510)/1000000,0),0)</f>
        <v>0</v>
      </c>
      <c r="AG510" s="63">
        <f>IF(E510="west", IF(C510="Central",D510*'Connecting shares (%)'!$M$16*(L510+N510+P510)/(F510+H510+J510+L510+N510+P510),0),0)</f>
        <v>0</v>
      </c>
      <c r="AH510" s="1">
        <f>IF(E510="West", IF(C510="Decentral",('Connecting shares (%)'!$F$17/100*L510+'Connecting shares (%)'!$G$17/100*N510+'Connecting shares (%)'!$H$17/100*P510)/1000000,0),0)</f>
        <v>0</v>
      </c>
      <c r="AI510" s="63">
        <f>IF(E510="west", IF(C510="Decentral",D510*'Connecting shares (%)'!$M$16*(L510+N510+P510)/(F510+H510+J510+L510+N510+P510),0),0)</f>
        <v>0</v>
      </c>
      <c r="AK510" s="1">
        <f t="shared" si="56"/>
        <v>0</v>
      </c>
      <c r="AL510" s="1">
        <f t="shared" si="57"/>
        <v>0</v>
      </c>
      <c r="AM510" s="1">
        <f t="shared" si="58"/>
        <v>0.22901551000000001</v>
      </c>
      <c r="AN510" s="1">
        <f t="shared" si="59"/>
        <v>3.3347796216630798</v>
      </c>
      <c r="AO510" s="1">
        <f t="shared" si="60"/>
        <v>0</v>
      </c>
      <c r="AP510" s="1">
        <f t="shared" si="61"/>
        <v>0</v>
      </c>
      <c r="AQ510" s="1">
        <f t="shared" si="62"/>
        <v>0</v>
      </c>
      <c r="AR510" s="1">
        <f t="shared" si="63"/>
        <v>0</v>
      </c>
    </row>
    <row r="511" spans="1:44">
      <c r="A511" s="1">
        <v>510</v>
      </c>
      <c r="B511" s="1" t="s">
        <v>664</v>
      </c>
      <c r="C511" s="1" t="s">
        <v>21</v>
      </c>
      <c r="D511" s="1">
        <v>1.2654257179503099</v>
      </c>
      <c r="E511" s="1" t="s">
        <v>24</v>
      </c>
      <c r="F511" s="1">
        <v>10185735.939999901</v>
      </c>
      <c r="G511" s="1">
        <v>584</v>
      </c>
      <c r="H511" s="1">
        <v>0</v>
      </c>
      <c r="I511" s="1">
        <v>0</v>
      </c>
      <c r="J511" s="1">
        <v>0</v>
      </c>
      <c r="K511" s="1">
        <v>0</v>
      </c>
      <c r="L511" s="1">
        <v>1506912.51</v>
      </c>
      <c r="M511" s="1">
        <v>186</v>
      </c>
      <c r="N511" s="1">
        <v>88183.58</v>
      </c>
      <c r="O511" s="1">
        <v>1</v>
      </c>
      <c r="P511" s="1">
        <v>0</v>
      </c>
      <c r="Q511" s="1">
        <v>0</v>
      </c>
      <c r="R511" s="1">
        <v>9967.1257398263606</v>
      </c>
      <c r="S511" s="1">
        <v>1265425.7179503101</v>
      </c>
      <c r="T511" s="61">
        <f>IF(E511="East", IF(C511="Central",('Connecting shares (%)'!$F$3/100*F511+'Connecting shares (%)'!$G$3/100*H511+'Connecting shares (%)'!$H$3/100*J511)/1000000,0),0)</f>
        <v>0</v>
      </c>
      <c r="U511" s="61">
        <f>IF(E511="East", IF(C511="Central",D511*'Connecting shares (%)'!$M$16*(F511+H511+J511)/(F511+H511+J511+L511+N511+P511),0),0)</f>
        <v>0</v>
      </c>
      <c r="V511" s="61">
        <f>IF(E511="East", IF(C511="Decentral",('Connecting shares (%)'!$F$7/100*F511+'Connecting shares (%)'!$G$7/100*H511+'Connecting shares (%)'!$H$7/100*J511)/1000000,0),0)</f>
        <v>10.185735939999901</v>
      </c>
      <c r="W511" s="63">
        <f>IF(E511="East", IF(C511="Decentral",D511*'Connecting shares (%)'!$M$16*(F511+H511+J511)/(F511+H511+J511+L511+N511+P511),0),0)</f>
        <v>21.881802884387202</v>
      </c>
      <c r="X511" s="61">
        <f>IF(E511="East", IF(C511="Central",('Connecting shares (%)'!$F$5/100*L511+'Connecting shares (%)'!$G$5/100*N511+'Connecting shares (%)'!$H$5/100*P511)/1000000,0),0)</f>
        <v>0</v>
      </c>
      <c r="Y511" s="63">
        <f>IF(E511="East", IF(C511="Central",D511*'Connecting shares (%)'!$M$16*(L511+N511+P511)/(F511+H511+J511+L511+N511+P511),0),0)</f>
        <v>0</v>
      </c>
      <c r="Z511" s="1">
        <f>IF(E511="East", IF(C511="Decentral",('Connecting shares (%)'!$F$9/100*L511+'Connecting shares (%)'!$G$9/100*N511+'Connecting shares (%)'!$H$9/100*P511)/1000000,0),0)</f>
        <v>1.5950960900000002</v>
      </c>
      <c r="AA511" s="63">
        <f>IF(E511="East", IF(C511="Decentral",D511*'Connecting shares (%)'!$M$16*(L511+N511+P511)/(F511+H511+J511+L511+N511+P511),0),0)</f>
        <v>3.4267114746189948</v>
      </c>
      <c r="AB511" s="61">
        <f>IF(E511="West", IF(C511="Central",('Connecting shares (%)'!$F$11/100*F511+'Connecting shares (%)'!$G$11/100*H511+'Connecting shares (%)'!$H$11/100*J511)/1000000,0),0)</f>
        <v>0</v>
      </c>
      <c r="AC511" s="64">
        <f>IF(E511="west", IF(C511="Central",D511*'Connecting shares (%)'!$M$16*(F511+H511+J511)/(F511+H511+J511+L511+N511+P511),0),0)</f>
        <v>0</v>
      </c>
      <c r="AD511" s="61">
        <f>IF(E511="West", IF(C511="Decentral",('Connecting shares (%)'!$F$15/100*F511+'Connecting shares (%)'!$G$15/100*H511+'Connecting shares (%)'!$H$15/100*J511)/1000000,0),0)</f>
        <v>0</v>
      </c>
      <c r="AE511" s="63">
        <f>IF(E511="west", IF(C511="Decentral",D511*'Connecting shares (%)'!$M$16*(F511+H511+J511)/(F511+H511+J511+L511+N511+P511),0),0)</f>
        <v>0</v>
      </c>
      <c r="AF511" s="61">
        <f>IF(E511="West", IF(C511="Central",('Connecting shares (%)'!$F$13/100*L511+'Connecting shares (%)'!$G$13/100*N511+'Connecting shares (%)'!$H$13/100*P511)/1000000,0),0)</f>
        <v>0</v>
      </c>
      <c r="AG511" s="63">
        <f>IF(E511="west", IF(C511="Central",D511*'Connecting shares (%)'!$M$16*(L511+N511+P511)/(F511+H511+J511+L511+N511+P511),0),0)</f>
        <v>0</v>
      </c>
      <c r="AH511" s="1">
        <f>IF(E511="West", IF(C511="Decentral",('Connecting shares (%)'!$F$17/100*L511+'Connecting shares (%)'!$G$17/100*N511+'Connecting shares (%)'!$H$17/100*P511)/1000000,0),0)</f>
        <v>0</v>
      </c>
      <c r="AI511" s="63">
        <f>IF(E511="west", IF(C511="Decentral",D511*'Connecting shares (%)'!$M$16*(L511+N511+P511)/(F511+H511+J511+L511+N511+P511),0),0)</f>
        <v>0</v>
      </c>
      <c r="AK511" s="1">
        <f t="shared" si="56"/>
        <v>0</v>
      </c>
      <c r="AL511" s="1">
        <f t="shared" si="57"/>
        <v>0</v>
      </c>
      <c r="AM511" s="1">
        <f t="shared" si="58"/>
        <v>11.780832029999901</v>
      </c>
      <c r="AN511" s="1">
        <f t="shared" si="59"/>
        <v>25.308514359006196</v>
      </c>
      <c r="AO511" s="1">
        <f t="shared" si="60"/>
        <v>0</v>
      </c>
      <c r="AP511" s="1">
        <f t="shared" si="61"/>
        <v>0</v>
      </c>
      <c r="AQ511" s="1">
        <f t="shared" si="62"/>
        <v>0</v>
      </c>
      <c r="AR511" s="1">
        <f t="shared" si="63"/>
        <v>0</v>
      </c>
    </row>
    <row r="512" spans="1:44">
      <c r="A512" s="1">
        <v>511</v>
      </c>
      <c r="B512" s="1" t="s">
        <v>472</v>
      </c>
      <c r="C512" s="1" t="s">
        <v>21</v>
      </c>
      <c r="D512" s="1">
        <v>0.37589896892739</v>
      </c>
      <c r="E512" s="1" t="s">
        <v>23</v>
      </c>
      <c r="F512" s="1">
        <v>253008.44</v>
      </c>
      <c r="G512" s="1">
        <v>14</v>
      </c>
      <c r="H512" s="1">
        <v>74919.05</v>
      </c>
      <c r="I512" s="1">
        <v>1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11765.8554441303</v>
      </c>
      <c r="S512" s="1">
        <v>375898.96892739</v>
      </c>
      <c r="T512" s="61">
        <f>IF(E512="East", IF(C512="Central",('Connecting shares (%)'!$F$3/100*F512+'Connecting shares (%)'!$G$3/100*H512+'Connecting shares (%)'!$H$3/100*J512)/1000000,0),0)</f>
        <v>0</v>
      </c>
      <c r="U512" s="61">
        <f>IF(E512="East", IF(C512="Central",D512*'Connecting shares (%)'!$M$16*(F512+H512+J512)/(F512+H512+J512+L512+N512+P512),0),0)</f>
        <v>0</v>
      </c>
      <c r="V512" s="61">
        <f>IF(E512="East", IF(C512="Decentral",('Connecting shares (%)'!$F$7/100*F512+'Connecting shares (%)'!$G$7/100*H512+'Connecting shares (%)'!$H$7/100*J512)/1000000,0),0)</f>
        <v>0</v>
      </c>
      <c r="W512" s="63">
        <f>IF(E512="East", IF(C512="Decentral",D512*'Connecting shares (%)'!$M$16*(F512+H512+J512)/(F512+H512+J512+L512+N512+P512),0),0)</f>
        <v>0</v>
      </c>
      <c r="X512" s="61">
        <f>IF(E512="East", IF(C512="Central",('Connecting shares (%)'!$F$5/100*L512+'Connecting shares (%)'!$G$5/100*N512+'Connecting shares (%)'!$H$5/100*P512)/1000000,0),0)</f>
        <v>0</v>
      </c>
      <c r="Y512" s="63">
        <f>IF(E512="East", IF(C512="Central",D512*'Connecting shares (%)'!$M$16*(L512+N512+P512)/(F512+H512+J512+L512+N512+P512),0),0)</f>
        <v>0</v>
      </c>
      <c r="Z512" s="1">
        <f>IF(E512="East", IF(C512="Decentral",('Connecting shares (%)'!$F$9/100*L512+'Connecting shares (%)'!$G$9/100*N512+'Connecting shares (%)'!$H$9/100*P512)/1000000,0),0)</f>
        <v>0</v>
      </c>
      <c r="AA512" s="63">
        <f>IF(E512="East", IF(C512="Decentral",D512*'Connecting shares (%)'!$M$16*(L512+N512+P512)/(F512+H512+J512+L512+N512+P512),0),0)</f>
        <v>0</v>
      </c>
      <c r="AB512" s="61">
        <f>IF(E512="West", IF(C512="Central",('Connecting shares (%)'!$F$11/100*F512+'Connecting shares (%)'!$G$11/100*H512+'Connecting shares (%)'!$H$11/100*J512)/1000000,0),0)</f>
        <v>0</v>
      </c>
      <c r="AC512" s="64">
        <f>IF(E512="west", IF(C512="Central",D512*'Connecting shares (%)'!$M$16*(F512+H512+J512)/(F512+H512+J512+L512+N512+P512),0),0)</f>
        <v>0</v>
      </c>
      <c r="AD512" s="61">
        <f>IF(E512="West", IF(C512="Decentral",('Connecting shares (%)'!$F$15/100*F512+'Connecting shares (%)'!$G$15/100*H512+'Connecting shares (%)'!$H$15/100*J512)/1000000,0),0)</f>
        <v>0.32792748999999999</v>
      </c>
      <c r="AE512" s="63">
        <f>IF(E512="west", IF(C512="Decentral",D512*'Connecting shares (%)'!$M$16*(F512+H512+J512)/(F512+H512+J512+L512+N512+P512),0),0)</f>
        <v>7.5179793785478006</v>
      </c>
      <c r="AF512" s="61">
        <f>IF(E512="West", IF(C512="Central",('Connecting shares (%)'!$F$13/100*L512+'Connecting shares (%)'!$G$13/100*N512+'Connecting shares (%)'!$H$13/100*P512)/1000000,0),0)</f>
        <v>0</v>
      </c>
      <c r="AG512" s="63">
        <f>IF(E512="west", IF(C512="Central",D512*'Connecting shares (%)'!$M$16*(L512+N512+P512)/(F512+H512+J512+L512+N512+P512),0),0)</f>
        <v>0</v>
      </c>
      <c r="AH512" s="1">
        <f>IF(E512="West", IF(C512="Decentral",('Connecting shares (%)'!$F$17/100*L512+'Connecting shares (%)'!$G$17/100*N512+'Connecting shares (%)'!$H$17/100*P512)/1000000,0),0)</f>
        <v>0</v>
      </c>
      <c r="AI512" s="63">
        <f>IF(E512="west", IF(C512="Decentral",D512*'Connecting shares (%)'!$M$16*(L512+N512+P512)/(F512+H512+J512+L512+N512+P512),0),0)</f>
        <v>0</v>
      </c>
      <c r="AK512" s="1">
        <f t="shared" si="56"/>
        <v>0</v>
      </c>
      <c r="AL512" s="1">
        <f t="shared" si="57"/>
        <v>0</v>
      </c>
      <c r="AM512" s="1">
        <f t="shared" si="58"/>
        <v>0</v>
      </c>
      <c r="AN512" s="1">
        <f t="shared" si="59"/>
        <v>0</v>
      </c>
      <c r="AO512" s="1">
        <f t="shared" si="60"/>
        <v>0</v>
      </c>
      <c r="AP512" s="1">
        <f t="shared" si="61"/>
        <v>0</v>
      </c>
      <c r="AQ512" s="1">
        <f t="shared" si="62"/>
        <v>0.32792748999999999</v>
      </c>
      <c r="AR512" s="1">
        <f t="shared" si="63"/>
        <v>7.5179793785478006</v>
      </c>
    </row>
    <row r="513" spans="1:44">
      <c r="A513" s="1">
        <v>512</v>
      </c>
      <c r="B513" s="1" t="s">
        <v>407</v>
      </c>
      <c r="C513" s="1" t="s">
        <v>21</v>
      </c>
      <c r="D513" s="1">
        <v>0.559322757815507</v>
      </c>
      <c r="E513" s="1" t="s">
        <v>23</v>
      </c>
      <c r="F513" s="1">
        <v>41444.31</v>
      </c>
      <c r="G513" s="1">
        <v>3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13617.041884566301</v>
      </c>
      <c r="S513" s="1">
        <v>559322.75781550596</v>
      </c>
      <c r="T513" s="61">
        <f>IF(E513="East", IF(C513="Central",('Connecting shares (%)'!$F$3/100*F513+'Connecting shares (%)'!$G$3/100*H513+'Connecting shares (%)'!$H$3/100*J513)/1000000,0),0)</f>
        <v>0</v>
      </c>
      <c r="U513" s="61">
        <f>IF(E513="East", IF(C513="Central",D513*'Connecting shares (%)'!$M$16*(F513+H513+J513)/(F513+H513+J513+L513+N513+P513),0),0)</f>
        <v>0</v>
      </c>
      <c r="V513" s="61">
        <f>IF(E513="East", IF(C513="Decentral",('Connecting shares (%)'!$F$7/100*F513+'Connecting shares (%)'!$G$7/100*H513+'Connecting shares (%)'!$H$7/100*J513)/1000000,0),0)</f>
        <v>0</v>
      </c>
      <c r="W513" s="63">
        <f>IF(E513="East", IF(C513="Decentral",D513*'Connecting shares (%)'!$M$16*(F513+H513+J513)/(F513+H513+J513+L513+N513+P513),0),0)</f>
        <v>0</v>
      </c>
      <c r="X513" s="61">
        <f>IF(E513="East", IF(C513="Central",('Connecting shares (%)'!$F$5/100*L513+'Connecting shares (%)'!$G$5/100*N513+'Connecting shares (%)'!$H$5/100*P513)/1000000,0),0)</f>
        <v>0</v>
      </c>
      <c r="Y513" s="63">
        <f>IF(E513="East", IF(C513="Central",D513*'Connecting shares (%)'!$M$16*(L513+N513+P513)/(F513+H513+J513+L513+N513+P513),0),0)</f>
        <v>0</v>
      </c>
      <c r="Z513" s="1">
        <f>IF(E513="East", IF(C513="Decentral",('Connecting shares (%)'!$F$9/100*L513+'Connecting shares (%)'!$G$9/100*N513+'Connecting shares (%)'!$H$9/100*P513)/1000000,0),0)</f>
        <v>0</v>
      </c>
      <c r="AA513" s="63">
        <f>IF(E513="East", IF(C513="Decentral",D513*'Connecting shares (%)'!$M$16*(L513+N513+P513)/(F513+H513+J513+L513+N513+P513),0),0)</f>
        <v>0</v>
      </c>
      <c r="AB513" s="61">
        <f>IF(E513="West", IF(C513="Central",('Connecting shares (%)'!$F$11/100*F513+'Connecting shares (%)'!$G$11/100*H513+'Connecting shares (%)'!$H$11/100*J513)/1000000,0),0)</f>
        <v>0</v>
      </c>
      <c r="AC513" s="64">
        <f>IF(E513="west", IF(C513="Central",D513*'Connecting shares (%)'!$M$16*(F513+H513+J513)/(F513+H513+J513+L513+N513+P513),0),0)</f>
        <v>0</v>
      </c>
      <c r="AD513" s="61">
        <f>IF(E513="West", IF(C513="Decentral",('Connecting shares (%)'!$F$15/100*F513+'Connecting shares (%)'!$G$15/100*H513+'Connecting shares (%)'!$H$15/100*J513)/1000000,0),0)</f>
        <v>4.1444309999999998E-2</v>
      </c>
      <c r="AE513" s="63">
        <f>IF(E513="west", IF(C513="Decentral",D513*'Connecting shares (%)'!$M$16*(F513+H513+J513)/(F513+H513+J513+L513+N513+P513),0),0)</f>
        <v>11.18645515631014</v>
      </c>
      <c r="AF513" s="61">
        <f>IF(E513="West", IF(C513="Central",('Connecting shares (%)'!$F$13/100*L513+'Connecting shares (%)'!$G$13/100*N513+'Connecting shares (%)'!$H$13/100*P513)/1000000,0),0)</f>
        <v>0</v>
      </c>
      <c r="AG513" s="63">
        <f>IF(E513="west", IF(C513="Central",D513*'Connecting shares (%)'!$M$16*(L513+N513+P513)/(F513+H513+J513+L513+N513+P513),0),0)</f>
        <v>0</v>
      </c>
      <c r="AH513" s="1">
        <f>IF(E513="West", IF(C513="Decentral",('Connecting shares (%)'!$F$17/100*L513+'Connecting shares (%)'!$G$17/100*N513+'Connecting shares (%)'!$H$17/100*P513)/1000000,0),0)</f>
        <v>0</v>
      </c>
      <c r="AI513" s="63">
        <f>IF(E513="west", IF(C513="Decentral",D513*'Connecting shares (%)'!$M$16*(L513+N513+P513)/(F513+H513+J513+L513+N513+P513),0),0)</f>
        <v>0</v>
      </c>
      <c r="AK513" s="1">
        <f t="shared" si="56"/>
        <v>0</v>
      </c>
      <c r="AL513" s="1">
        <f t="shared" si="57"/>
        <v>0</v>
      </c>
      <c r="AM513" s="1">
        <f t="shared" si="58"/>
        <v>0</v>
      </c>
      <c r="AN513" s="1">
        <f t="shared" si="59"/>
        <v>0</v>
      </c>
      <c r="AO513" s="1">
        <f t="shared" si="60"/>
        <v>0</v>
      </c>
      <c r="AP513" s="1">
        <f t="shared" si="61"/>
        <v>0</v>
      </c>
      <c r="AQ513" s="1">
        <f t="shared" si="62"/>
        <v>4.1444309999999998E-2</v>
      </c>
      <c r="AR513" s="1">
        <f t="shared" si="63"/>
        <v>11.18645515631014</v>
      </c>
    </row>
    <row r="514" spans="1:44">
      <c r="A514" s="1">
        <v>513</v>
      </c>
      <c r="B514" s="1" t="s">
        <v>596</v>
      </c>
      <c r="C514" s="1" t="s">
        <v>21</v>
      </c>
      <c r="D514" s="1">
        <v>0.20685119708737101</v>
      </c>
      <c r="E514" s="1" t="s">
        <v>23</v>
      </c>
      <c r="F514" s="1">
        <v>198753.07</v>
      </c>
      <c r="G514" s="1">
        <v>11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9679.9901029869598</v>
      </c>
      <c r="S514" s="1">
        <v>206851.19708737099</v>
      </c>
      <c r="T514" s="61">
        <f>IF(E514="East", IF(C514="Central",('Connecting shares (%)'!$F$3/100*F514+'Connecting shares (%)'!$G$3/100*H514+'Connecting shares (%)'!$H$3/100*J514)/1000000,0),0)</f>
        <v>0</v>
      </c>
      <c r="U514" s="61">
        <f>IF(E514="East", IF(C514="Central",D514*'Connecting shares (%)'!$M$16*(F514+H514+J514)/(F514+H514+J514+L514+N514+P514),0),0)</f>
        <v>0</v>
      </c>
      <c r="V514" s="61">
        <f>IF(E514="East", IF(C514="Decentral",('Connecting shares (%)'!$F$7/100*F514+'Connecting shares (%)'!$G$7/100*H514+'Connecting shares (%)'!$H$7/100*J514)/1000000,0),0)</f>
        <v>0</v>
      </c>
      <c r="W514" s="63">
        <f>IF(E514="East", IF(C514="Decentral",D514*'Connecting shares (%)'!$M$16*(F514+H514+J514)/(F514+H514+J514+L514+N514+P514),0),0)</f>
        <v>0</v>
      </c>
      <c r="X514" s="61">
        <f>IF(E514="East", IF(C514="Central",('Connecting shares (%)'!$F$5/100*L514+'Connecting shares (%)'!$G$5/100*N514+'Connecting shares (%)'!$H$5/100*P514)/1000000,0),0)</f>
        <v>0</v>
      </c>
      <c r="Y514" s="63">
        <f>IF(E514="East", IF(C514="Central",D514*'Connecting shares (%)'!$M$16*(L514+N514+P514)/(F514+H514+J514+L514+N514+P514),0),0)</f>
        <v>0</v>
      </c>
      <c r="Z514" s="1">
        <f>IF(E514="East", IF(C514="Decentral",('Connecting shares (%)'!$F$9/100*L514+'Connecting shares (%)'!$G$9/100*N514+'Connecting shares (%)'!$H$9/100*P514)/1000000,0),0)</f>
        <v>0</v>
      </c>
      <c r="AA514" s="63">
        <f>IF(E514="East", IF(C514="Decentral",D514*'Connecting shares (%)'!$M$16*(L514+N514+P514)/(F514+H514+J514+L514+N514+P514),0),0)</f>
        <v>0</v>
      </c>
      <c r="AB514" s="61">
        <f>IF(E514="West", IF(C514="Central",('Connecting shares (%)'!$F$11/100*F514+'Connecting shares (%)'!$G$11/100*H514+'Connecting shares (%)'!$H$11/100*J514)/1000000,0),0)</f>
        <v>0</v>
      </c>
      <c r="AC514" s="64">
        <f>IF(E514="west", IF(C514="Central",D514*'Connecting shares (%)'!$M$16*(F514+H514+J514)/(F514+H514+J514+L514+N514+P514),0),0)</f>
        <v>0</v>
      </c>
      <c r="AD514" s="61">
        <f>IF(E514="West", IF(C514="Decentral",('Connecting shares (%)'!$F$15/100*F514+'Connecting shares (%)'!$G$15/100*H514+'Connecting shares (%)'!$H$15/100*J514)/1000000,0),0)</f>
        <v>0.19875307</v>
      </c>
      <c r="AE514" s="63">
        <f>IF(E514="west", IF(C514="Decentral",D514*'Connecting shares (%)'!$M$16*(F514+H514+J514)/(F514+H514+J514+L514+N514+P514),0),0)</f>
        <v>4.1370239417474206</v>
      </c>
      <c r="AF514" s="61">
        <f>IF(E514="West", IF(C514="Central",('Connecting shares (%)'!$F$13/100*L514+'Connecting shares (%)'!$G$13/100*N514+'Connecting shares (%)'!$H$13/100*P514)/1000000,0),0)</f>
        <v>0</v>
      </c>
      <c r="AG514" s="63">
        <f>IF(E514="west", IF(C514="Central",D514*'Connecting shares (%)'!$M$16*(L514+N514+P514)/(F514+H514+J514+L514+N514+P514),0),0)</f>
        <v>0</v>
      </c>
      <c r="AH514" s="1">
        <f>IF(E514="West", IF(C514="Decentral",('Connecting shares (%)'!$F$17/100*L514+'Connecting shares (%)'!$G$17/100*N514+'Connecting shares (%)'!$H$17/100*P514)/1000000,0),0)</f>
        <v>0</v>
      </c>
      <c r="AI514" s="63">
        <f>IF(E514="west", IF(C514="Decentral",D514*'Connecting shares (%)'!$M$16*(L514+N514+P514)/(F514+H514+J514+L514+N514+P514),0),0)</f>
        <v>0</v>
      </c>
      <c r="AK514" s="1">
        <f t="shared" ref="AK514:AK577" si="64">T514+X514</f>
        <v>0</v>
      </c>
      <c r="AL514" s="1">
        <f t="shared" ref="AL514:AL577" si="65">U514+Y514</f>
        <v>0</v>
      </c>
      <c r="AM514" s="1">
        <f t="shared" ref="AM514:AM577" si="66">V514+Z514</f>
        <v>0</v>
      </c>
      <c r="AN514" s="1">
        <f t="shared" ref="AN514:AN577" si="67">W514+AA514</f>
        <v>0</v>
      </c>
      <c r="AO514" s="1">
        <f t="shared" ref="AO514:AO577" si="68">AF514+AB514</f>
        <v>0</v>
      </c>
      <c r="AP514" s="1">
        <f t="shared" ref="AP514:AP577" si="69">AG514+AC514</f>
        <v>0</v>
      </c>
      <c r="AQ514" s="1">
        <f t="shared" ref="AQ514:AQ577" si="70">AH514+AD514</f>
        <v>0.19875307</v>
      </c>
      <c r="AR514" s="1">
        <f t="shared" ref="AR514:AR577" si="71">AI514+AE514</f>
        <v>4.1370239417474206</v>
      </c>
    </row>
    <row r="515" spans="1:44">
      <c r="A515" s="1">
        <v>514</v>
      </c>
      <c r="B515" s="1" t="s">
        <v>600</v>
      </c>
      <c r="C515" s="1" t="s">
        <v>21</v>
      </c>
      <c r="D515" s="1">
        <v>1.5316299551105601</v>
      </c>
      <c r="E515" s="1" t="s">
        <v>24</v>
      </c>
      <c r="F515" s="1">
        <v>6086243.54</v>
      </c>
      <c r="G515" s="1">
        <v>417</v>
      </c>
      <c r="H515" s="1">
        <v>84650.19</v>
      </c>
      <c r="I515" s="1">
        <v>1</v>
      </c>
      <c r="J515" s="1">
        <v>0</v>
      </c>
      <c r="K515" s="1">
        <v>0</v>
      </c>
      <c r="L515" s="1">
        <v>514283.80999999901</v>
      </c>
      <c r="M515" s="1">
        <v>58</v>
      </c>
      <c r="N515" s="1">
        <v>0</v>
      </c>
      <c r="O515" s="1">
        <v>0</v>
      </c>
      <c r="P515" s="1">
        <v>0</v>
      </c>
      <c r="Q515" s="1">
        <v>0</v>
      </c>
      <c r="R515" s="1">
        <v>24218.916035654602</v>
      </c>
      <c r="S515" s="1">
        <v>1531629.9551105599</v>
      </c>
      <c r="T515" s="61">
        <f>IF(E515="East", IF(C515="Central",('Connecting shares (%)'!$F$3/100*F515+'Connecting shares (%)'!$G$3/100*H515+'Connecting shares (%)'!$H$3/100*J515)/1000000,0),0)</f>
        <v>0</v>
      </c>
      <c r="U515" s="61">
        <f>IF(E515="East", IF(C515="Central",D515*'Connecting shares (%)'!$M$16*(F515+H515+J515)/(F515+H515+J515+L515+N515+P515),0),0)</f>
        <v>0</v>
      </c>
      <c r="V515" s="61">
        <f>IF(E515="East", IF(C515="Decentral",('Connecting shares (%)'!$F$7/100*F515+'Connecting shares (%)'!$G$7/100*H515+'Connecting shares (%)'!$H$7/100*J515)/1000000,0),0)</f>
        <v>6.1708937300000004</v>
      </c>
      <c r="W515" s="63">
        <f>IF(E515="East", IF(C515="Decentral",D515*'Connecting shares (%)'!$M$16*(F515+H515+J515)/(F515+H515+J515+L515+N515+P515),0),0)</f>
        <v>28.276064861762638</v>
      </c>
      <c r="X515" s="61">
        <f>IF(E515="East", IF(C515="Central",('Connecting shares (%)'!$F$5/100*L515+'Connecting shares (%)'!$G$5/100*N515+'Connecting shares (%)'!$H$5/100*P515)/1000000,0),0)</f>
        <v>0</v>
      </c>
      <c r="Y515" s="63">
        <f>IF(E515="East", IF(C515="Central",D515*'Connecting shares (%)'!$M$16*(L515+N515+P515)/(F515+H515+J515+L515+N515+P515),0),0)</f>
        <v>0</v>
      </c>
      <c r="Z515" s="1">
        <f>IF(E515="East", IF(C515="Decentral",('Connecting shares (%)'!$F$9/100*L515+'Connecting shares (%)'!$G$9/100*N515+'Connecting shares (%)'!$H$9/100*P515)/1000000,0),0)</f>
        <v>0.51428380999999901</v>
      </c>
      <c r="AA515" s="63">
        <f>IF(E515="East", IF(C515="Decentral",D515*'Connecting shares (%)'!$M$16*(L515+N515+P515)/(F515+H515+J515+L515+N515+P515),0),0)</f>
        <v>2.3565342404485685</v>
      </c>
      <c r="AB515" s="61">
        <f>IF(E515="West", IF(C515="Central",('Connecting shares (%)'!$F$11/100*F515+'Connecting shares (%)'!$G$11/100*H515+'Connecting shares (%)'!$H$11/100*J515)/1000000,0),0)</f>
        <v>0</v>
      </c>
      <c r="AC515" s="64">
        <f>IF(E515="west", IF(C515="Central",D515*'Connecting shares (%)'!$M$16*(F515+H515+J515)/(F515+H515+J515+L515+N515+P515),0),0)</f>
        <v>0</v>
      </c>
      <c r="AD515" s="61">
        <f>IF(E515="West", IF(C515="Decentral",('Connecting shares (%)'!$F$15/100*F515+'Connecting shares (%)'!$G$15/100*H515+'Connecting shares (%)'!$H$15/100*J515)/1000000,0),0)</f>
        <v>0</v>
      </c>
      <c r="AE515" s="63">
        <f>IF(E515="west", IF(C515="Decentral",D515*'Connecting shares (%)'!$M$16*(F515+H515+J515)/(F515+H515+J515+L515+N515+P515),0),0)</f>
        <v>0</v>
      </c>
      <c r="AF515" s="61">
        <f>IF(E515="West", IF(C515="Central",('Connecting shares (%)'!$F$13/100*L515+'Connecting shares (%)'!$G$13/100*N515+'Connecting shares (%)'!$H$13/100*P515)/1000000,0),0)</f>
        <v>0</v>
      </c>
      <c r="AG515" s="63">
        <f>IF(E515="west", IF(C515="Central",D515*'Connecting shares (%)'!$M$16*(L515+N515+P515)/(F515+H515+J515+L515+N515+P515),0),0)</f>
        <v>0</v>
      </c>
      <c r="AH515" s="1">
        <f>IF(E515="West", IF(C515="Decentral",('Connecting shares (%)'!$F$17/100*L515+'Connecting shares (%)'!$G$17/100*N515+'Connecting shares (%)'!$H$17/100*P515)/1000000,0),0)</f>
        <v>0</v>
      </c>
      <c r="AI515" s="63">
        <f>IF(E515="west", IF(C515="Decentral",D515*'Connecting shares (%)'!$M$16*(L515+N515+P515)/(F515+H515+J515+L515+N515+P515),0),0)</f>
        <v>0</v>
      </c>
      <c r="AK515" s="1">
        <f t="shared" si="64"/>
        <v>0</v>
      </c>
      <c r="AL515" s="1">
        <f t="shared" si="65"/>
        <v>0</v>
      </c>
      <c r="AM515" s="1">
        <f t="shared" si="66"/>
        <v>6.6851775399999998</v>
      </c>
      <c r="AN515" s="1">
        <f t="shared" si="67"/>
        <v>30.632599102211206</v>
      </c>
      <c r="AO515" s="1">
        <f t="shared" si="68"/>
        <v>0</v>
      </c>
      <c r="AP515" s="1">
        <f t="shared" si="69"/>
        <v>0</v>
      </c>
      <c r="AQ515" s="1">
        <f t="shared" si="70"/>
        <v>0</v>
      </c>
      <c r="AR515" s="1">
        <f t="shared" si="71"/>
        <v>0</v>
      </c>
    </row>
    <row r="516" spans="1:44">
      <c r="A516" s="1">
        <v>515</v>
      </c>
      <c r="B516" s="1" t="s">
        <v>630</v>
      </c>
      <c r="C516" s="1" t="s">
        <v>21</v>
      </c>
      <c r="D516" s="1">
        <v>1.01298623324319</v>
      </c>
      <c r="E516" s="1" t="s">
        <v>23</v>
      </c>
      <c r="F516" s="1">
        <v>1939499.54</v>
      </c>
      <c r="G516" s="1">
        <v>122</v>
      </c>
      <c r="H516" s="1">
        <v>0</v>
      </c>
      <c r="I516" s="1">
        <v>0</v>
      </c>
      <c r="J516" s="1">
        <v>0</v>
      </c>
      <c r="K516" s="1">
        <v>0</v>
      </c>
      <c r="L516" s="1">
        <v>97278.549999999901</v>
      </c>
      <c r="M516" s="1">
        <v>11</v>
      </c>
      <c r="N516" s="1">
        <v>0</v>
      </c>
      <c r="O516" s="1">
        <v>0</v>
      </c>
      <c r="P516" s="1">
        <v>0</v>
      </c>
      <c r="Q516" s="1">
        <v>0</v>
      </c>
      <c r="R516" s="1">
        <v>19424.5887852745</v>
      </c>
      <c r="S516" s="1">
        <v>1012986.23324319</v>
      </c>
      <c r="T516" s="61">
        <f>IF(E516="East", IF(C516="Central",('Connecting shares (%)'!$F$3/100*F516+'Connecting shares (%)'!$G$3/100*H516+'Connecting shares (%)'!$H$3/100*J516)/1000000,0),0)</f>
        <v>0</v>
      </c>
      <c r="U516" s="61">
        <f>IF(E516="East", IF(C516="Central",D516*'Connecting shares (%)'!$M$16*(F516+H516+J516)/(F516+H516+J516+L516+N516+P516),0),0)</f>
        <v>0</v>
      </c>
      <c r="V516" s="61">
        <f>IF(E516="East", IF(C516="Decentral",('Connecting shares (%)'!$F$7/100*F516+'Connecting shares (%)'!$G$7/100*H516+'Connecting shares (%)'!$H$7/100*J516)/1000000,0),0)</f>
        <v>0</v>
      </c>
      <c r="W516" s="63">
        <f>IF(E516="East", IF(C516="Decentral",D516*'Connecting shares (%)'!$M$16*(F516+H516+J516)/(F516+H516+J516+L516+N516+P516),0),0)</f>
        <v>0</v>
      </c>
      <c r="X516" s="61">
        <f>IF(E516="East", IF(C516="Central",('Connecting shares (%)'!$F$5/100*L516+'Connecting shares (%)'!$G$5/100*N516+'Connecting shares (%)'!$H$5/100*P516)/1000000,0),0)</f>
        <v>0</v>
      </c>
      <c r="Y516" s="63">
        <f>IF(E516="East", IF(C516="Central",D516*'Connecting shares (%)'!$M$16*(L516+N516+P516)/(F516+H516+J516+L516+N516+P516),0),0)</f>
        <v>0</v>
      </c>
      <c r="Z516" s="1">
        <f>IF(E516="East", IF(C516="Decentral",('Connecting shares (%)'!$F$9/100*L516+'Connecting shares (%)'!$G$9/100*N516+'Connecting shares (%)'!$H$9/100*P516)/1000000,0),0)</f>
        <v>0</v>
      </c>
      <c r="AA516" s="63">
        <f>IF(E516="East", IF(C516="Decentral",D516*'Connecting shares (%)'!$M$16*(L516+N516+P516)/(F516+H516+J516+L516+N516+P516),0),0)</f>
        <v>0</v>
      </c>
      <c r="AB516" s="61">
        <f>IF(E516="West", IF(C516="Central",('Connecting shares (%)'!$F$11/100*F516+'Connecting shares (%)'!$G$11/100*H516+'Connecting shares (%)'!$H$11/100*J516)/1000000,0),0)</f>
        <v>0</v>
      </c>
      <c r="AC516" s="64">
        <f>IF(E516="west", IF(C516="Central",D516*'Connecting shares (%)'!$M$16*(F516+H516+J516)/(F516+H516+J516+L516+N516+P516),0),0)</f>
        <v>0</v>
      </c>
      <c r="AD516" s="61">
        <f>IF(E516="West", IF(C516="Decentral",('Connecting shares (%)'!$F$15/100*F516+'Connecting shares (%)'!$G$15/100*H516+'Connecting shares (%)'!$H$15/100*J516)/1000000,0),0)</f>
        <v>1.9394995400000001</v>
      </c>
      <c r="AE516" s="63">
        <f>IF(E516="west", IF(C516="Decentral",D516*'Connecting shares (%)'!$M$16*(F516+H516+J516)/(F516+H516+J516+L516+N516+P516),0),0)</f>
        <v>19.29210003826681</v>
      </c>
      <c r="AF516" s="61">
        <f>IF(E516="West", IF(C516="Central",('Connecting shares (%)'!$F$13/100*L516+'Connecting shares (%)'!$G$13/100*N516+'Connecting shares (%)'!$H$13/100*P516)/1000000,0),0)</f>
        <v>0</v>
      </c>
      <c r="AG516" s="63">
        <f>IF(E516="west", IF(C516="Central",D516*'Connecting shares (%)'!$M$16*(L516+N516+P516)/(F516+H516+J516+L516+N516+P516),0),0)</f>
        <v>0</v>
      </c>
      <c r="AH516" s="1">
        <f>IF(E516="West", IF(C516="Decentral",('Connecting shares (%)'!$F$17/100*L516+'Connecting shares (%)'!$G$17/100*N516+'Connecting shares (%)'!$H$17/100*P516)/1000000,0),0)</f>
        <v>9.7278549999999894E-2</v>
      </c>
      <c r="AI516" s="63">
        <f>IF(E516="west", IF(C516="Decentral",D516*'Connecting shares (%)'!$M$16*(L516+N516+P516)/(F516+H516+J516+L516+N516+P516),0),0)</f>
        <v>0.967624626596992</v>
      </c>
      <c r="AK516" s="1">
        <f t="shared" si="64"/>
        <v>0</v>
      </c>
      <c r="AL516" s="1">
        <f t="shared" si="65"/>
        <v>0</v>
      </c>
      <c r="AM516" s="1">
        <f t="shared" si="66"/>
        <v>0</v>
      </c>
      <c r="AN516" s="1">
        <f t="shared" si="67"/>
        <v>0</v>
      </c>
      <c r="AO516" s="1">
        <f t="shared" si="68"/>
        <v>0</v>
      </c>
      <c r="AP516" s="1">
        <f t="shared" si="69"/>
        <v>0</v>
      </c>
      <c r="AQ516" s="1">
        <f t="shared" si="70"/>
        <v>2.0367780899999999</v>
      </c>
      <c r="AR516" s="1">
        <f t="shared" si="71"/>
        <v>20.259724664863803</v>
      </c>
    </row>
    <row r="517" spans="1:44">
      <c r="A517" s="1">
        <v>516</v>
      </c>
      <c r="B517" s="1" t="s">
        <v>485</v>
      </c>
      <c r="C517" s="1" t="s">
        <v>22</v>
      </c>
      <c r="D517" s="1">
        <v>1.6042059739653101</v>
      </c>
      <c r="E517" s="1" t="s">
        <v>23</v>
      </c>
      <c r="F517" s="1">
        <v>3387247.24</v>
      </c>
      <c r="G517" s="1">
        <v>249</v>
      </c>
      <c r="H517" s="1">
        <v>0</v>
      </c>
      <c r="I517" s="1">
        <v>0</v>
      </c>
      <c r="J517" s="1">
        <v>0</v>
      </c>
      <c r="K517" s="1">
        <v>0</v>
      </c>
      <c r="L517" s="1">
        <v>161937.28</v>
      </c>
      <c r="M517" s="1">
        <v>30</v>
      </c>
      <c r="N517" s="1">
        <v>0</v>
      </c>
      <c r="O517" s="1">
        <v>0</v>
      </c>
      <c r="P517" s="1">
        <v>0</v>
      </c>
      <c r="Q517" s="1">
        <v>0</v>
      </c>
      <c r="R517" s="1">
        <v>23355.7501561102</v>
      </c>
      <c r="S517" s="1">
        <v>1604205.97396531</v>
      </c>
      <c r="T517" s="61">
        <f>IF(E517="East", IF(C517="Central",('Connecting shares (%)'!$F$3/100*F517+'Connecting shares (%)'!$G$3/100*H517+'Connecting shares (%)'!$H$3/100*J517)/1000000,0),0)</f>
        <v>0</v>
      </c>
      <c r="U517" s="61">
        <f>IF(E517="East", IF(C517="Central",D517*'Connecting shares (%)'!$M$16*(F517+H517+J517)/(F517+H517+J517+L517+N517+P517),0),0)</f>
        <v>0</v>
      </c>
      <c r="V517" s="61">
        <f>IF(E517="East", IF(C517="Decentral",('Connecting shares (%)'!$F$7/100*F517+'Connecting shares (%)'!$G$7/100*H517+'Connecting shares (%)'!$H$7/100*J517)/1000000,0),0)</f>
        <v>0</v>
      </c>
      <c r="W517" s="63">
        <f>IF(E517="East", IF(C517="Decentral",D517*'Connecting shares (%)'!$M$16*(F517+H517+J517)/(F517+H517+J517+L517+N517+P517),0),0)</f>
        <v>0</v>
      </c>
      <c r="X517" s="61">
        <f>IF(E517="East", IF(C517="Central",('Connecting shares (%)'!$F$5/100*L517+'Connecting shares (%)'!$G$5/100*N517+'Connecting shares (%)'!$H$5/100*P517)/1000000,0),0)</f>
        <v>0</v>
      </c>
      <c r="Y517" s="63">
        <f>IF(E517="East", IF(C517="Central",D517*'Connecting shares (%)'!$M$16*(L517+N517+P517)/(F517+H517+J517+L517+N517+P517),0),0)</f>
        <v>0</v>
      </c>
      <c r="Z517" s="1">
        <f>IF(E517="East", IF(C517="Decentral",('Connecting shares (%)'!$F$9/100*L517+'Connecting shares (%)'!$G$9/100*N517+'Connecting shares (%)'!$H$9/100*P517)/1000000,0),0)</f>
        <v>0</v>
      </c>
      <c r="AA517" s="63">
        <f>IF(E517="East", IF(C517="Decentral",D517*'Connecting shares (%)'!$M$16*(L517+N517+P517)/(F517+H517+J517+L517+N517+P517),0),0)</f>
        <v>0</v>
      </c>
      <c r="AB517" s="61">
        <f>IF(E517="West", IF(C517="Central",('Connecting shares (%)'!$F$11/100*F517+'Connecting shares (%)'!$G$11/100*H517+'Connecting shares (%)'!$H$11/100*J517)/1000000,0),0)</f>
        <v>3.3872472400000002</v>
      </c>
      <c r="AC517" s="64">
        <f>IF(E517="west", IF(C517="Central",D517*'Connecting shares (%)'!$M$16*(F517+H517+J517)/(F517+H517+J517+L517+N517+P517),0),0)</f>
        <v>30.620229672958839</v>
      </c>
      <c r="AD517" s="61">
        <f>IF(E517="West", IF(C517="Decentral",('Connecting shares (%)'!$F$15/100*F517+'Connecting shares (%)'!$G$15/100*H517+'Connecting shares (%)'!$H$15/100*J517)/1000000,0),0)</f>
        <v>0</v>
      </c>
      <c r="AE517" s="63">
        <f>IF(E517="west", IF(C517="Decentral",D517*'Connecting shares (%)'!$M$16*(F517+H517+J517)/(F517+H517+J517+L517+N517+P517),0),0)</f>
        <v>0</v>
      </c>
      <c r="AF517" s="61">
        <f>IF(E517="West", IF(C517="Central",('Connecting shares (%)'!$F$13/100*L517+'Connecting shares (%)'!$G$13/100*N517+'Connecting shares (%)'!$H$13/100*P517)/1000000,0),0)</f>
        <v>0.16193727999999999</v>
      </c>
      <c r="AG517" s="63">
        <f>IF(E517="west", IF(C517="Central",D517*'Connecting shares (%)'!$M$16*(L517+N517+P517)/(F517+H517+J517+L517+N517+P517),0),0)</f>
        <v>1.4638898063473642</v>
      </c>
      <c r="AH517" s="1">
        <f>IF(E517="West", IF(C517="Decentral",('Connecting shares (%)'!$F$17/100*L517+'Connecting shares (%)'!$G$17/100*N517+'Connecting shares (%)'!$H$17/100*P517)/1000000,0),0)</f>
        <v>0</v>
      </c>
      <c r="AI517" s="63">
        <f>IF(E517="west", IF(C517="Decentral",D517*'Connecting shares (%)'!$M$16*(L517+N517+P517)/(F517+H517+J517+L517+N517+P517),0),0)</f>
        <v>0</v>
      </c>
      <c r="AK517" s="1">
        <f t="shared" si="64"/>
        <v>0</v>
      </c>
      <c r="AL517" s="1">
        <f t="shared" si="65"/>
        <v>0</v>
      </c>
      <c r="AM517" s="1">
        <f t="shared" si="66"/>
        <v>0</v>
      </c>
      <c r="AN517" s="1">
        <f t="shared" si="67"/>
        <v>0</v>
      </c>
      <c r="AO517" s="1">
        <f t="shared" si="68"/>
        <v>3.5491845200000003</v>
      </c>
      <c r="AP517" s="1">
        <f t="shared" si="69"/>
        <v>32.084119479306203</v>
      </c>
      <c r="AQ517" s="1">
        <f t="shared" si="70"/>
        <v>0</v>
      </c>
      <c r="AR517" s="1">
        <f t="shared" si="71"/>
        <v>0</v>
      </c>
    </row>
    <row r="518" spans="1:44">
      <c r="A518" s="1">
        <v>517</v>
      </c>
      <c r="B518" s="1" t="s">
        <v>704</v>
      </c>
      <c r="C518" s="1" t="s">
        <v>21</v>
      </c>
      <c r="D518" s="1">
        <v>0.54674667279869804</v>
      </c>
      <c r="E518" s="1" t="s">
        <v>23</v>
      </c>
      <c r="F518" s="1">
        <v>973995.45999999903</v>
      </c>
      <c r="G518" s="1">
        <v>79</v>
      </c>
      <c r="H518" s="1">
        <v>0</v>
      </c>
      <c r="I518" s="1">
        <v>0</v>
      </c>
      <c r="J518" s="1">
        <v>0</v>
      </c>
      <c r="K518" s="1">
        <v>0</v>
      </c>
      <c r="L518" s="1">
        <v>22951.4</v>
      </c>
      <c r="M518" s="1">
        <v>1</v>
      </c>
      <c r="N518" s="1">
        <v>0</v>
      </c>
      <c r="O518" s="1">
        <v>0</v>
      </c>
      <c r="P518" s="1">
        <v>0</v>
      </c>
      <c r="Q518" s="1">
        <v>0</v>
      </c>
      <c r="R518" s="1">
        <v>16908.709301148301</v>
      </c>
      <c r="S518" s="1">
        <v>546746.67279869795</v>
      </c>
      <c r="T518" s="61">
        <f>IF(E518="East", IF(C518="Central",('Connecting shares (%)'!$F$3/100*F518+'Connecting shares (%)'!$G$3/100*H518+'Connecting shares (%)'!$H$3/100*J518)/1000000,0),0)</f>
        <v>0</v>
      </c>
      <c r="U518" s="61">
        <f>IF(E518="East", IF(C518="Central",D518*'Connecting shares (%)'!$M$16*(F518+H518+J518)/(F518+H518+J518+L518+N518+P518),0),0)</f>
        <v>0</v>
      </c>
      <c r="V518" s="61">
        <f>IF(E518="East", IF(C518="Decentral",('Connecting shares (%)'!$F$7/100*F518+'Connecting shares (%)'!$G$7/100*H518+'Connecting shares (%)'!$H$7/100*J518)/1000000,0),0)</f>
        <v>0</v>
      </c>
      <c r="W518" s="63">
        <f>IF(E518="East", IF(C518="Decentral",D518*'Connecting shares (%)'!$M$16*(F518+H518+J518)/(F518+H518+J518+L518+N518+P518),0),0)</f>
        <v>0</v>
      </c>
      <c r="X518" s="61">
        <f>IF(E518="East", IF(C518="Central",('Connecting shares (%)'!$F$5/100*L518+'Connecting shares (%)'!$G$5/100*N518+'Connecting shares (%)'!$H$5/100*P518)/1000000,0),0)</f>
        <v>0</v>
      </c>
      <c r="Y518" s="63">
        <f>IF(E518="East", IF(C518="Central",D518*'Connecting shares (%)'!$M$16*(L518+N518+P518)/(F518+H518+J518+L518+N518+P518),0),0)</f>
        <v>0</v>
      </c>
      <c r="Z518" s="1">
        <f>IF(E518="East", IF(C518="Decentral",('Connecting shares (%)'!$F$9/100*L518+'Connecting shares (%)'!$G$9/100*N518+'Connecting shares (%)'!$H$9/100*P518)/1000000,0),0)</f>
        <v>0</v>
      </c>
      <c r="AA518" s="63">
        <f>IF(E518="East", IF(C518="Decentral",D518*'Connecting shares (%)'!$M$16*(L518+N518+P518)/(F518+H518+J518+L518+N518+P518),0),0)</f>
        <v>0</v>
      </c>
      <c r="AB518" s="61">
        <f>IF(E518="West", IF(C518="Central",('Connecting shares (%)'!$F$11/100*F518+'Connecting shares (%)'!$G$11/100*H518+'Connecting shares (%)'!$H$11/100*J518)/1000000,0),0)</f>
        <v>0</v>
      </c>
      <c r="AC518" s="64">
        <f>IF(E518="west", IF(C518="Central",D518*'Connecting shares (%)'!$M$16*(F518+H518+J518)/(F518+H518+J518+L518+N518+P518),0),0)</f>
        <v>0</v>
      </c>
      <c r="AD518" s="61">
        <f>IF(E518="West", IF(C518="Decentral",('Connecting shares (%)'!$F$15/100*F518+'Connecting shares (%)'!$G$15/100*H518+'Connecting shares (%)'!$H$15/100*J518)/1000000,0),0)</f>
        <v>0.97399545999999904</v>
      </c>
      <c r="AE518" s="63">
        <f>IF(E518="west", IF(C518="Decentral",D518*'Connecting shares (%)'!$M$16*(F518+H518+J518)/(F518+H518+J518+L518+N518+P518),0),0)</f>
        <v>10.683192824862047</v>
      </c>
      <c r="AF518" s="61">
        <f>IF(E518="West", IF(C518="Central",('Connecting shares (%)'!$F$13/100*L518+'Connecting shares (%)'!$G$13/100*N518+'Connecting shares (%)'!$H$13/100*P518)/1000000,0),0)</f>
        <v>0</v>
      </c>
      <c r="AG518" s="63">
        <f>IF(E518="west", IF(C518="Central",D518*'Connecting shares (%)'!$M$16*(L518+N518+P518)/(F518+H518+J518+L518+N518+P518),0),0)</f>
        <v>0</v>
      </c>
      <c r="AH518" s="1">
        <f>IF(E518="West", IF(C518="Decentral",('Connecting shares (%)'!$F$17/100*L518+'Connecting shares (%)'!$G$17/100*N518+'Connecting shares (%)'!$H$17/100*P518)/1000000,0),0)</f>
        <v>2.29514E-2</v>
      </c>
      <c r="AI518" s="63">
        <f>IF(E518="west", IF(C518="Decentral",D518*'Connecting shares (%)'!$M$16*(L518+N518+P518)/(F518+H518+J518+L518+N518+P518),0),0)</f>
        <v>0.25174063111191408</v>
      </c>
      <c r="AK518" s="1">
        <f t="shared" si="64"/>
        <v>0</v>
      </c>
      <c r="AL518" s="1">
        <f t="shared" si="65"/>
        <v>0</v>
      </c>
      <c r="AM518" s="1">
        <f t="shared" si="66"/>
        <v>0</v>
      </c>
      <c r="AN518" s="1">
        <f t="shared" si="67"/>
        <v>0</v>
      </c>
      <c r="AO518" s="1">
        <f t="shared" si="68"/>
        <v>0</v>
      </c>
      <c r="AP518" s="1">
        <f t="shared" si="69"/>
        <v>0</v>
      </c>
      <c r="AQ518" s="1">
        <f t="shared" si="70"/>
        <v>0.99694685999999899</v>
      </c>
      <c r="AR518" s="1">
        <f t="shared" si="71"/>
        <v>10.934933455973962</v>
      </c>
    </row>
    <row r="519" spans="1:44">
      <c r="A519" s="1">
        <v>518</v>
      </c>
      <c r="B519" s="1" t="s">
        <v>604</v>
      </c>
      <c r="C519" s="1" t="s">
        <v>21</v>
      </c>
      <c r="D519" s="1">
        <v>0.92385275545458001</v>
      </c>
      <c r="E519" s="1" t="s">
        <v>23</v>
      </c>
      <c r="F519" s="1">
        <v>3537610.7299999902</v>
      </c>
      <c r="G519" s="1">
        <v>218</v>
      </c>
      <c r="H519" s="1">
        <v>120660.55</v>
      </c>
      <c r="I519" s="1">
        <v>2</v>
      </c>
      <c r="J519" s="1">
        <v>0</v>
      </c>
      <c r="K519" s="1">
        <v>0</v>
      </c>
      <c r="L519" s="1">
        <v>91105.489999999903</v>
      </c>
      <c r="M519" s="1">
        <v>5</v>
      </c>
      <c r="N519" s="1">
        <v>82567.899999999907</v>
      </c>
      <c r="O519" s="1">
        <v>1</v>
      </c>
      <c r="P519" s="1">
        <v>0</v>
      </c>
      <c r="Q519" s="1">
        <v>0</v>
      </c>
      <c r="R519" s="1">
        <v>17842.560509429299</v>
      </c>
      <c r="S519" s="1">
        <v>923852.75545457995</v>
      </c>
      <c r="T519" s="61">
        <f>IF(E519="East", IF(C519="Central",('Connecting shares (%)'!$F$3/100*F519+'Connecting shares (%)'!$G$3/100*H519+'Connecting shares (%)'!$H$3/100*J519)/1000000,0),0)</f>
        <v>0</v>
      </c>
      <c r="U519" s="61">
        <f>IF(E519="East", IF(C519="Central",D519*'Connecting shares (%)'!$M$16*(F519+H519+J519)/(F519+H519+J519+L519+N519+P519),0),0)</f>
        <v>0</v>
      </c>
      <c r="V519" s="61">
        <f>IF(E519="East", IF(C519="Decentral",('Connecting shares (%)'!$F$7/100*F519+'Connecting shares (%)'!$G$7/100*H519+'Connecting shares (%)'!$H$7/100*J519)/1000000,0),0)</f>
        <v>0</v>
      </c>
      <c r="W519" s="63">
        <f>IF(E519="East", IF(C519="Decentral",D519*'Connecting shares (%)'!$M$16*(F519+H519+J519)/(F519+H519+J519+L519+N519+P519),0),0)</f>
        <v>0</v>
      </c>
      <c r="X519" s="61">
        <f>IF(E519="East", IF(C519="Central",('Connecting shares (%)'!$F$5/100*L519+'Connecting shares (%)'!$G$5/100*N519+'Connecting shares (%)'!$H$5/100*P519)/1000000,0),0)</f>
        <v>0</v>
      </c>
      <c r="Y519" s="63">
        <f>IF(E519="East", IF(C519="Central",D519*'Connecting shares (%)'!$M$16*(L519+N519+P519)/(F519+H519+J519+L519+N519+P519),0),0)</f>
        <v>0</v>
      </c>
      <c r="Z519" s="1">
        <f>IF(E519="East", IF(C519="Decentral",('Connecting shares (%)'!$F$9/100*L519+'Connecting shares (%)'!$G$9/100*N519+'Connecting shares (%)'!$H$9/100*P519)/1000000,0),0)</f>
        <v>0</v>
      </c>
      <c r="AA519" s="63">
        <f>IF(E519="East", IF(C519="Decentral",D519*'Connecting shares (%)'!$M$16*(L519+N519+P519)/(F519+H519+J519+L519+N519+P519),0),0)</f>
        <v>0</v>
      </c>
      <c r="AB519" s="61">
        <f>IF(E519="West", IF(C519="Central",('Connecting shares (%)'!$F$11/100*F519+'Connecting shares (%)'!$G$11/100*H519+'Connecting shares (%)'!$H$11/100*J519)/1000000,0),0)</f>
        <v>0</v>
      </c>
      <c r="AC519" s="64">
        <f>IF(E519="west", IF(C519="Central",D519*'Connecting shares (%)'!$M$16*(F519+H519+J519)/(F519+H519+J519+L519+N519+P519),0),0)</f>
        <v>0</v>
      </c>
      <c r="AD519" s="61">
        <f>IF(E519="West", IF(C519="Decentral",('Connecting shares (%)'!$F$15/100*F519+'Connecting shares (%)'!$G$15/100*H519+'Connecting shares (%)'!$H$15/100*J519)/1000000,0),0)</f>
        <v>3.6582712799999899</v>
      </c>
      <c r="AE519" s="63">
        <f>IF(E519="west", IF(C519="Decentral",D519*'Connecting shares (%)'!$M$16*(F519+H519+J519)/(F519+H519+J519+L519+N519+P519),0),0)</f>
        <v>17.639628404281492</v>
      </c>
      <c r="AF519" s="61">
        <f>IF(E519="West", IF(C519="Central",('Connecting shares (%)'!$F$13/100*L519+'Connecting shares (%)'!$G$13/100*N519+'Connecting shares (%)'!$H$13/100*P519)/1000000,0),0)</f>
        <v>0</v>
      </c>
      <c r="AG519" s="63">
        <f>IF(E519="west", IF(C519="Central",D519*'Connecting shares (%)'!$M$16*(L519+N519+P519)/(F519+H519+J519+L519+N519+P519),0),0)</f>
        <v>0</v>
      </c>
      <c r="AH519" s="1">
        <f>IF(E519="West", IF(C519="Decentral",('Connecting shares (%)'!$F$17/100*L519+'Connecting shares (%)'!$G$17/100*N519+'Connecting shares (%)'!$H$17/100*P519)/1000000,0),0)</f>
        <v>0.17367338999999982</v>
      </c>
      <c r="AI519" s="63">
        <f>IF(E519="west", IF(C519="Decentral",D519*'Connecting shares (%)'!$M$16*(L519+N519+P519)/(F519+H519+J519+L519+N519+P519),0),0)</f>
        <v>0.83742670481010972</v>
      </c>
      <c r="AK519" s="1">
        <f t="shared" si="64"/>
        <v>0</v>
      </c>
      <c r="AL519" s="1">
        <f t="shared" si="65"/>
        <v>0</v>
      </c>
      <c r="AM519" s="1">
        <f t="shared" si="66"/>
        <v>0</v>
      </c>
      <c r="AN519" s="1">
        <f t="shared" si="67"/>
        <v>0</v>
      </c>
      <c r="AO519" s="1">
        <f t="shared" si="68"/>
        <v>0</v>
      </c>
      <c r="AP519" s="1">
        <f t="shared" si="69"/>
        <v>0</v>
      </c>
      <c r="AQ519" s="1">
        <f t="shared" si="70"/>
        <v>3.8319446699999897</v>
      </c>
      <c r="AR519" s="1">
        <f t="shared" si="71"/>
        <v>18.477055109091602</v>
      </c>
    </row>
    <row r="520" spans="1:44">
      <c r="A520" s="1">
        <v>519</v>
      </c>
      <c r="B520" s="1" t="s">
        <v>332</v>
      </c>
      <c r="C520" s="1" t="s">
        <v>21</v>
      </c>
      <c r="D520" s="1">
        <v>2.4434332176947202</v>
      </c>
      <c r="E520" s="1" t="s">
        <v>23</v>
      </c>
      <c r="F520" s="1">
        <v>8502190.0299999807</v>
      </c>
      <c r="G520" s="1">
        <v>578</v>
      </c>
      <c r="H520" s="1">
        <v>0</v>
      </c>
      <c r="I520" s="1">
        <v>0</v>
      </c>
      <c r="J520" s="1">
        <v>0</v>
      </c>
      <c r="K520" s="1">
        <v>0</v>
      </c>
      <c r="L520" s="1">
        <v>348894.69999999902</v>
      </c>
      <c r="M520" s="1">
        <v>41</v>
      </c>
      <c r="N520" s="1">
        <v>0</v>
      </c>
      <c r="O520" s="1">
        <v>0</v>
      </c>
      <c r="P520" s="1">
        <v>0</v>
      </c>
      <c r="Q520" s="1">
        <v>0</v>
      </c>
      <c r="R520" s="1">
        <v>27857.379294423401</v>
      </c>
      <c r="S520" s="1">
        <v>2443433.2176947198</v>
      </c>
      <c r="T520" s="61">
        <f>IF(E520="East", IF(C520="Central",('Connecting shares (%)'!$F$3/100*F520+'Connecting shares (%)'!$G$3/100*H520+'Connecting shares (%)'!$H$3/100*J520)/1000000,0),0)</f>
        <v>0</v>
      </c>
      <c r="U520" s="61">
        <f>IF(E520="East", IF(C520="Central",D520*'Connecting shares (%)'!$M$16*(F520+H520+J520)/(F520+H520+J520+L520+N520+P520),0),0)</f>
        <v>0</v>
      </c>
      <c r="V520" s="61">
        <f>IF(E520="East", IF(C520="Decentral",('Connecting shares (%)'!$F$7/100*F520+'Connecting shares (%)'!$G$7/100*H520+'Connecting shares (%)'!$H$7/100*J520)/1000000,0),0)</f>
        <v>0</v>
      </c>
      <c r="W520" s="63">
        <f>IF(E520="East", IF(C520="Decentral",D520*'Connecting shares (%)'!$M$16*(F520+H520+J520)/(F520+H520+J520+L520+N520+P520),0),0)</f>
        <v>0</v>
      </c>
      <c r="X520" s="61">
        <f>IF(E520="East", IF(C520="Central",('Connecting shares (%)'!$F$5/100*L520+'Connecting shares (%)'!$G$5/100*N520+'Connecting shares (%)'!$H$5/100*P520)/1000000,0),0)</f>
        <v>0</v>
      </c>
      <c r="Y520" s="63">
        <f>IF(E520="East", IF(C520="Central",D520*'Connecting shares (%)'!$M$16*(L520+N520+P520)/(F520+H520+J520+L520+N520+P520),0),0)</f>
        <v>0</v>
      </c>
      <c r="Z520" s="1">
        <f>IF(E520="East", IF(C520="Decentral",('Connecting shares (%)'!$F$9/100*L520+'Connecting shares (%)'!$G$9/100*N520+'Connecting shares (%)'!$H$9/100*P520)/1000000,0),0)</f>
        <v>0</v>
      </c>
      <c r="AA520" s="63">
        <f>IF(E520="East", IF(C520="Decentral",D520*'Connecting shares (%)'!$M$16*(L520+N520+P520)/(F520+H520+J520+L520+N520+P520),0),0)</f>
        <v>0</v>
      </c>
      <c r="AB520" s="61">
        <f>IF(E520="West", IF(C520="Central",('Connecting shares (%)'!$F$11/100*F520+'Connecting shares (%)'!$G$11/100*H520+'Connecting shares (%)'!$H$11/100*J520)/1000000,0),0)</f>
        <v>0</v>
      </c>
      <c r="AC520" s="64">
        <f>IF(E520="west", IF(C520="Central",D520*'Connecting shares (%)'!$M$16*(F520+H520+J520)/(F520+H520+J520+L520+N520+P520),0),0)</f>
        <v>0</v>
      </c>
      <c r="AD520" s="61">
        <f>IF(E520="West", IF(C520="Decentral",('Connecting shares (%)'!$F$15/100*F520+'Connecting shares (%)'!$G$15/100*H520+'Connecting shares (%)'!$H$15/100*J520)/1000000,0),0)</f>
        <v>8.50219002999998</v>
      </c>
      <c r="AE520" s="63">
        <f>IF(E520="west", IF(C520="Decentral",D520*'Connecting shares (%)'!$M$16*(F520+H520+J520)/(F520+H520+J520+L520+N520+P520),0),0)</f>
        <v>46.94234475474255</v>
      </c>
      <c r="AF520" s="61">
        <f>IF(E520="West", IF(C520="Central",('Connecting shares (%)'!$F$13/100*L520+'Connecting shares (%)'!$G$13/100*N520+'Connecting shares (%)'!$H$13/100*P520)/1000000,0),0)</f>
        <v>0</v>
      </c>
      <c r="AG520" s="63">
        <f>IF(E520="west", IF(C520="Central",D520*'Connecting shares (%)'!$M$16*(L520+N520+P520)/(F520+H520+J520+L520+N520+P520),0),0)</f>
        <v>0</v>
      </c>
      <c r="AH520" s="1">
        <f>IF(E520="West", IF(C520="Decentral",('Connecting shares (%)'!$F$17/100*L520+'Connecting shares (%)'!$G$17/100*N520+'Connecting shares (%)'!$H$17/100*P520)/1000000,0),0)</f>
        <v>0.348894699999999</v>
      </c>
      <c r="AI520" s="63">
        <f>IF(E520="west", IF(C520="Decentral",D520*'Connecting shares (%)'!$M$16*(L520+N520+P520)/(F520+H520+J520+L520+N520+P520),0),0)</f>
        <v>1.9263195991518511</v>
      </c>
      <c r="AK520" s="1">
        <f t="shared" si="64"/>
        <v>0</v>
      </c>
      <c r="AL520" s="1">
        <f t="shared" si="65"/>
        <v>0</v>
      </c>
      <c r="AM520" s="1">
        <f t="shared" si="66"/>
        <v>0</v>
      </c>
      <c r="AN520" s="1">
        <f t="shared" si="67"/>
        <v>0</v>
      </c>
      <c r="AO520" s="1">
        <f t="shared" si="68"/>
        <v>0</v>
      </c>
      <c r="AP520" s="1">
        <f t="shared" si="69"/>
        <v>0</v>
      </c>
      <c r="AQ520" s="1">
        <f t="shared" si="70"/>
        <v>8.8510847299999789</v>
      </c>
      <c r="AR520" s="1">
        <f t="shared" si="71"/>
        <v>48.868664353894403</v>
      </c>
    </row>
    <row r="521" spans="1:44">
      <c r="A521" s="1">
        <v>520</v>
      </c>
      <c r="B521" s="1" t="s">
        <v>298</v>
      </c>
      <c r="C521" s="1" t="s">
        <v>21</v>
      </c>
      <c r="D521" s="1">
        <v>7.1477817897867002E-2</v>
      </c>
      <c r="E521" s="1" t="s">
        <v>23</v>
      </c>
      <c r="F521" s="1">
        <v>241715.59</v>
      </c>
      <c r="G521" s="1">
        <v>12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3891.1714083362899</v>
      </c>
      <c r="S521" s="1">
        <v>71477.817897866902</v>
      </c>
      <c r="T521" s="61">
        <f>IF(E521="East", IF(C521="Central",('Connecting shares (%)'!$F$3/100*F521+'Connecting shares (%)'!$G$3/100*H521+'Connecting shares (%)'!$H$3/100*J521)/1000000,0),0)</f>
        <v>0</v>
      </c>
      <c r="U521" s="61">
        <f>IF(E521="East", IF(C521="Central",D521*'Connecting shares (%)'!$M$16*(F521+H521+J521)/(F521+H521+J521+L521+N521+P521),0),0)</f>
        <v>0</v>
      </c>
      <c r="V521" s="61">
        <f>IF(E521="East", IF(C521="Decentral",('Connecting shares (%)'!$F$7/100*F521+'Connecting shares (%)'!$G$7/100*H521+'Connecting shares (%)'!$H$7/100*J521)/1000000,0),0)</f>
        <v>0</v>
      </c>
      <c r="W521" s="63">
        <f>IF(E521="East", IF(C521="Decentral",D521*'Connecting shares (%)'!$M$16*(F521+H521+J521)/(F521+H521+J521+L521+N521+P521),0),0)</f>
        <v>0</v>
      </c>
      <c r="X521" s="61">
        <f>IF(E521="East", IF(C521="Central",('Connecting shares (%)'!$F$5/100*L521+'Connecting shares (%)'!$G$5/100*N521+'Connecting shares (%)'!$H$5/100*P521)/1000000,0),0)</f>
        <v>0</v>
      </c>
      <c r="Y521" s="63">
        <f>IF(E521="East", IF(C521="Central",D521*'Connecting shares (%)'!$M$16*(L521+N521+P521)/(F521+H521+J521+L521+N521+P521),0),0)</f>
        <v>0</v>
      </c>
      <c r="Z521" s="1">
        <f>IF(E521="East", IF(C521="Decentral",('Connecting shares (%)'!$F$9/100*L521+'Connecting shares (%)'!$G$9/100*N521+'Connecting shares (%)'!$H$9/100*P521)/1000000,0),0)</f>
        <v>0</v>
      </c>
      <c r="AA521" s="63">
        <f>IF(E521="East", IF(C521="Decentral",D521*'Connecting shares (%)'!$M$16*(L521+N521+P521)/(F521+H521+J521+L521+N521+P521),0),0)</f>
        <v>0</v>
      </c>
      <c r="AB521" s="61">
        <f>IF(E521="West", IF(C521="Central",('Connecting shares (%)'!$F$11/100*F521+'Connecting shares (%)'!$G$11/100*H521+'Connecting shares (%)'!$H$11/100*J521)/1000000,0),0)</f>
        <v>0</v>
      </c>
      <c r="AC521" s="64">
        <f>IF(E521="west", IF(C521="Central",D521*'Connecting shares (%)'!$M$16*(F521+H521+J521)/(F521+H521+J521+L521+N521+P521),0),0)</f>
        <v>0</v>
      </c>
      <c r="AD521" s="61">
        <f>IF(E521="West", IF(C521="Decentral",('Connecting shares (%)'!$F$15/100*F521+'Connecting shares (%)'!$G$15/100*H521+'Connecting shares (%)'!$H$15/100*J521)/1000000,0),0)</f>
        <v>0.24171559000000001</v>
      </c>
      <c r="AE521" s="63">
        <f>IF(E521="west", IF(C521="Decentral",D521*'Connecting shares (%)'!$M$16*(F521+H521+J521)/(F521+H521+J521+L521+N521+P521),0),0)</f>
        <v>1.42955635795734</v>
      </c>
      <c r="AF521" s="61">
        <f>IF(E521="West", IF(C521="Central",('Connecting shares (%)'!$F$13/100*L521+'Connecting shares (%)'!$G$13/100*N521+'Connecting shares (%)'!$H$13/100*P521)/1000000,0),0)</f>
        <v>0</v>
      </c>
      <c r="AG521" s="63">
        <f>IF(E521="west", IF(C521="Central",D521*'Connecting shares (%)'!$M$16*(L521+N521+P521)/(F521+H521+J521+L521+N521+P521),0),0)</f>
        <v>0</v>
      </c>
      <c r="AH521" s="1">
        <f>IF(E521="West", IF(C521="Decentral",('Connecting shares (%)'!$F$17/100*L521+'Connecting shares (%)'!$G$17/100*N521+'Connecting shares (%)'!$H$17/100*P521)/1000000,0),0)</f>
        <v>0</v>
      </c>
      <c r="AI521" s="63">
        <f>IF(E521="west", IF(C521="Decentral",D521*'Connecting shares (%)'!$M$16*(L521+N521+P521)/(F521+H521+J521+L521+N521+P521),0),0)</f>
        <v>0</v>
      </c>
      <c r="AK521" s="1">
        <f t="shared" si="64"/>
        <v>0</v>
      </c>
      <c r="AL521" s="1">
        <f t="shared" si="65"/>
        <v>0</v>
      </c>
      <c r="AM521" s="1">
        <f t="shared" si="66"/>
        <v>0</v>
      </c>
      <c r="AN521" s="1">
        <f t="shared" si="67"/>
        <v>0</v>
      </c>
      <c r="AO521" s="1">
        <f t="shared" si="68"/>
        <v>0</v>
      </c>
      <c r="AP521" s="1">
        <f t="shared" si="69"/>
        <v>0</v>
      </c>
      <c r="AQ521" s="1">
        <f t="shared" si="70"/>
        <v>0.24171559000000001</v>
      </c>
      <c r="AR521" s="1">
        <f t="shared" si="71"/>
        <v>1.42955635795734</v>
      </c>
    </row>
    <row r="522" spans="1:44">
      <c r="A522" s="1">
        <v>521</v>
      </c>
      <c r="B522" s="1" t="s">
        <v>486</v>
      </c>
      <c r="C522" s="1" t="s">
        <v>21</v>
      </c>
      <c r="D522" s="1">
        <v>0.13696185036869701</v>
      </c>
      <c r="E522" s="1" t="s">
        <v>23</v>
      </c>
      <c r="F522" s="1">
        <v>64315.839999999997</v>
      </c>
      <c r="G522" s="1">
        <v>4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5550.9535655173104</v>
      </c>
      <c r="S522" s="1">
        <v>136961.850368696</v>
      </c>
      <c r="T522" s="61">
        <f>IF(E522="East", IF(C522="Central",('Connecting shares (%)'!$F$3/100*F522+'Connecting shares (%)'!$G$3/100*H522+'Connecting shares (%)'!$H$3/100*J522)/1000000,0),0)</f>
        <v>0</v>
      </c>
      <c r="U522" s="61">
        <f>IF(E522="East", IF(C522="Central",D522*'Connecting shares (%)'!$M$16*(F522+H522+J522)/(F522+H522+J522+L522+N522+P522),0),0)</f>
        <v>0</v>
      </c>
      <c r="V522" s="61">
        <f>IF(E522="East", IF(C522="Decentral",('Connecting shares (%)'!$F$7/100*F522+'Connecting shares (%)'!$G$7/100*H522+'Connecting shares (%)'!$H$7/100*J522)/1000000,0),0)</f>
        <v>0</v>
      </c>
      <c r="W522" s="63">
        <f>IF(E522="East", IF(C522="Decentral",D522*'Connecting shares (%)'!$M$16*(F522+H522+J522)/(F522+H522+J522+L522+N522+P522),0),0)</f>
        <v>0</v>
      </c>
      <c r="X522" s="61">
        <f>IF(E522="East", IF(C522="Central",('Connecting shares (%)'!$F$5/100*L522+'Connecting shares (%)'!$G$5/100*N522+'Connecting shares (%)'!$H$5/100*P522)/1000000,0),0)</f>
        <v>0</v>
      </c>
      <c r="Y522" s="63">
        <f>IF(E522="East", IF(C522="Central",D522*'Connecting shares (%)'!$M$16*(L522+N522+P522)/(F522+H522+J522+L522+N522+P522),0),0)</f>
        <v>0</v>
      </c>
      <c r="Z522" s="1">
        <f>IF(E522="East", IF(C522="Decentral",('Connecting shares (%)'!$F$9/100*L522+'Connecting shares (%)'!$G$9/100*N522+'Connecting shares (%)'!$H$9/100*P522)/1000000,0),0)</f>
        <v>0</v>
      </c>
      <c r="AA522" s="63">
        <f>IF(E522="East", IF(C522="Decentral",D522*'Connecting shares (%)'!$M$16*(L522+N522+P522)/(F522+H522+J522+L522+N522+P522),0),0)</f>
        <v>0</v>
      </c>
      <c r="AB522" s="61">
        <f>IF(E522="West", IF(C522="Central",('Connecting shares (%)'!$F$11/100*F522+'Connecting shares (%)'!$G$11/100*H522+'Connecting shares (%)'!$H$11/100*J522)/1000000,0),0)</f>
        <v>0</v>
      </c>
      <c r="AC522" s="64">
        <f>IF(E522="west", IF(C522="Central",D522*'Connecting shares (%)'!$M$16*(F522+H522+J522)/(F522+H522+J522+L522+N522+P522),0),0)</f>
        <v>0</v>
      </c>
      <c r="AD522" s="61">
        <f>IF(E522="West", IF(C522="Decentral",('Connecting shares (%)'!$F$15/100*F522+'Connecting shares (%)'!$G$15/100*H522+'Connecting shares (%)'!$H$15/100*J522)/1000000,0),0)</f>
        <v>6.4315839999999999E-2</v>
      </c>
      <c r="AE522" s="63">
        <f>IF(E522="west", IF(C522="Decentral",D522*'Connecting shares (%)'!$M$16*(F522+H522+J522)/(F522+H522+J522+L522+N522+P522),0),0)</f>
        <v>2.7392370073739403</v>
      </c>
      <c r="AF522" s="61">
        <f>IF(E522="West", IF(C522="Central",('Connecting shares (%)'!$F$13/100*L522+'Connecting shares (%)'!$G$13/100*N522+'Connecting shares (%)'!$H$13/100*P522)/1000000,0),0)</f>
        <v>0</v>
      </c>
      <c r="AG522" s="63">
        <f>IF(E522="west", IF(C522="Central",D522*'Connecting shares (%)'!$M$16*(L522+N522+P522)/(F522+H522+J522+L522+N522+P522),0),0)</f>
        <v>0</v>
      </c>
      <c r="AH522" s="1">
        <f>IF(E522="West", IF(C522="Decentral",('Connecting shares (%)'!$F$17/100*L522+'Connecting shares (%)'!$G$17/100*N522+'Connecting shares (%)'!$H$17/100*P522)/1000000,0),0)</f>
        <v>0</v>
      </c>
      <c r="AI522" s="63">
        <f>IF(E522="west", IF(C522="Decentral",D522*'Connecting shares (%)'!$M$16*(L522+N522+P522)/(F522+H522+J522+L522+N522+P522),0),0)</f>
        <v>0</v>
      </c>
      <c r="AK522" s="1">
        <f t="shared" si="64"/>
        <v>0</v>
      </c>
      <c r="AL522" s="1">
        <f t="shared" si="65"/>
        <v>0</v>
      </c>
      <c r="AM522" s="1">
        <f t="shared" si="66"/>
        <v>0</v>
      </c>
      <c r="AN522" s="1">
        <f t="shared" si="67"/>
        <v>0</v>
      </c>
      <c r="AO522" s="1">
        <f t="shared" si="68"/>
        <v>0</v>
      </c>
      <c r="AP522" s="1">
        <f t="shared" si="69"/>
        <v>0</v>
      </c>
      <c r="AQ522" s="1">
        <f t="shared" si="70"/>
        <v>6.4315839999999999E-2</v>
      </c>
      <c r="AR522" s="1">
        <f t="shared" si="71"/>
        <v>2.7392370073739403</v>
      </c>
    </row>
    <row r="523" spans="1:44">
      <c r="A523" s="1">
        <v>522</v>
      </c>
      <c r="B523" s="1" t="s">
        <v>755</v>
      </c>
      <c r="C523" s="1" t="s">
        <v>22</v>
      </c>
      <c r="D523" s="1">
        <v>6.0933786584812001E-2</v>
      </c>
      <c r="E523" s="1" t="s">
        <v>23</v>
      </c>
      <c r="F523" s="1">
        <v>117949.56</v>
      </c>
      <c r="G523" s="1">
        <v>6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4094.0141980019098</v>
      </c>
      <c r="S523" s="1">
        <v>60933.786584811998</v>
      </c>
      <c r="T523" s="61">
        <f>IF(E523="East", IF(C523="Central",('Connecting shares (%)'!$F$3/100*F523+'Connecting shares (%)'!$G$3/100*H523+'Connecting shares (%)'!$H$3/100*J523)/1000000,0),0)</f>
        <v>0</v>
      </c>
      <c r="U523" s="61">
        <f>IF(E523="East", IF(C523="Central",D523*'Connecting shares (%)'!$M$16*(F523+H523+J523)/(F523+H523+J523+L523+N523+P523),0),0)</f>
        <v>0</v>
      </c>
      <c r="V523" s="61">
        <f>IF(E523="East", IF(C523="Decentral",('Connecting shares (%)'!$F$7/100*F523+'Connecting shares (%)'!$G$7/100*H523+'Connecting shares (%)'!$H$7/100*J523)/1000000,0),0)</f>
        <v>0</v>
      </c>
      <c r="W523" s="63">
        <f>IF(E523="East", IF(C523="Decentral",D523*'Connecting shares (%)'!$M$16*(F523+H523+J523)/(F523+H523+J523+L523+N523+P523),0),0)</f>
        <v>0</v>
      </c>
      <c r="X523" s="61">
        <f>IF(E523="East", IF(C523="Central",('Connecting shares (%)'!$F$5/100*L523+'Connecting shares (%)'!$G$5/100*N523+'Connecting shares (%)'!$H$5/100*P523)/1000000,0),0)</f>
        <v>0</v>
      </c>
      <c r="Y523" s="63">
        <f>IF(E523="East", IF(C523="Central",D523*'Connecting shares (%)'!$M$16*(L523+N523+P523)/(F523+H523+J523+L523+N523+P523),0),0)</f>
        <v>0</v>
      </c>
      <c r="Z523" s="1">
        <f>IF(E523="East", IF(C523="Decentral",('Connecting shares (%)'!$F$9/100*L523+'Connecting shares (%)'!$G$9/100*N523+'Connecting shares (%)'!$H$9/100*P523)/1000000,0),0)</f>
        <v>0</v>
      </c>
      <c r="AA523" s="63">
        <f>IF(E523="East", IF(C523="Decentral",D523*'Connecting shares (%)'!$M$16*(L523+N523+P523)/(F523+H523+J523+L523+N523+P523),0),0)</f>
        <v>0</v>
      </c>
      <c r="AB523" s="61">
        <f>IF(E523="West", IF(C523="Central",('Connecting shares (%)'!$F$11/100*F523+'Connecting shares (%)'!$G$11/100*H523+'Connecting shares (%)'!$H$11/100*J523)/1000000,0),0)</f>
        <v>0.11794955999999999</v>
      </c>
      <c r="AC523" s="64">
        <f>IF(E523="west", IF(C523="Central",D523*'Connecting shares (%)'!$M$16*(F523+H523+J523)/(F523+H523+J523+L523+N523+P523),0),0)</f>
        <v>1.21867573169624</v>
      </c>
      <c r="AD523" s="61">
        <f>IF(E523="West", IF(C523="Decentral",('Connecting shares (%)'!$F$15/100*F523+'Connecting shares (%)'!$G$15/100*H523+'Connecting shares (%)'!$H$15/100*J523)/1000000,0),0)</f>
        <v>0</v>
      </c>
      <c r="AE523" s="63">
        <f>IF(E523="west", IF(C523="Decentral",D523*'Connecting shares (%)'!$M$16*(F523+H523+J523)/(F523+H523+J523+L523+N523+P523),0),0)</f>
        <v>0</v>
      </c>
      <c r="AF523" s="61">
        <f>IF(E523="West", IF(C523="Central",('Connecting shares (%)'!$F$13/100*L523+'Connecting shares (%)'!$G$13/100*N523+'Connecting shares (%)'!$H$13/100*P523)/1000000,0),0)</f>
        <v>0</v>
      </c>
      <c r="AG523" s="63">
        <f>IF(E523="west", IF(C523="Central",D523*'Connecting shares (%)'!$M$16*(L523+N523+P523)/(F523+H523+J523+L523+N523+P523),0),0)</f>
        <v>0</v>
      </c>
      <c r="AH523" s="1">
        <f>IF(E523="West", IF(C523="Decentral",('Connecting shares (%)'!$F$17/100*L523+'Connecting shares (%)'!$G$17/100*N523+'Connecting shares (%)'!$H$17/100*P523)/1000000,0),0)</f>
        <v>0</v>
      </c>
      <c r="AI523" s="63">
        <f>IF(E523="west", IF(C523="Decentral",D523*'Connecting shares (%)'!$M$16*(L523+N523+P523)/(F523+H523+J523+L523+N523+P523),0),0)</f>
        <v>0</v>
      </c>
      <c r="AK523" s="1">
        <f t="shared" si="64"/>
        <v>0</v>
      </c>
      <c r="AL523" s="1">
        <f t="shared" si="65"/>
        <v>0</v>
      </c>
      <c r="AM523" s="1">
        <f t="shared" si="66"/>
        <v>0</v>
      </c>
      <c r="AN523" s="1">
        <f t="shared" si="67"/>
        <v>0</v>
      </c>
      <c r="AO523" s="1">
        <f t="shared" si="68"/>
        <v>0.11794955999999999</v>
      </c>
      <c r="AP523" s="1">
        <f t="shared" si="69"/>
        <v>1.21867573169624</v>
      </c>
      <c r="AQ523" s="1">
        <f t="shared" si="70"/>
        <v>0</v>
      </c>
      <c r="AR523" s="1">
        <f t="shared" si="71"/>
        <v>0</v>
      </c>
    </row>
    <row r="524" spans="1:44">
      <c r="A524" s="1">
        <v>523</v>
      </c>
      <c r="B524" s="1" t="s">
        <v>395</v>
      </c>
      <c r="C524" s="1" t="s">
        <v>21</v>
      </c>
      <c r="D524" s="1">
        <v>0.122417530557399</v>
      </c>
      <c r="E524" s="1" t="s">
        <v>23</v>
      </c>
      <c r="F524" s="1">
        <v>148021.959999999</v>
      </c>
      <c r="G524" s="1">
        <v>11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5348.5820741192101</v>
      </c>
      <c r="S524" s="1">
        <v>122417.530557398</v>
      </c>
      <c r="T524" s="61">
        <f>IF(E524="East", IF(C524="Central",('Connecting shares (%)'!$F$3/100*F524+'Connecting shares (%)'!$G$3/100*H524+'Connecting shares (%)'!$H$3/100*J524)/1000000,0),0)</f>
        <v>0</v>
      </c>
      <c r="U524" s="61">
        <f>IF(E524="East", IF(C524="Central",D524*'Connecting shares (%)'!$M$16*(F524+H524+J524)/(F524+H524+J524+L524+N524+P524),0),0)</f>
        <v>0</v>
      </c>
      <c r="V524" s="61">
        <f>IF(E524="East", IF(C524="Decentral",('Connecting shares (%)'!$F$7/100*F524+'Connecting shares (%)'!$G$7/100*H524+'Connecting shares (%)'!$H$7/100*J524)/1000000,0),0)</f>
        <v>0</v>
      </c>
      <c r="W524" s="63">
        <f>IF(E524="East", IF(C524="Decentral",D524*'Connecting shares (%)'!$M$16*(F524+H524+J524)/(F524+H524+J524+L524+N524+P524),0),0)</f>
        <v>0</v>
      </c>
      <c r="X524" s="61">
        <f>IF(E524="East", IF(C524="Central",('Connecting shares (%)'!$F$5/100*L524+'Connecting shares (%)'!$G$5/100*N524+'Connecting shares (%)'!$H$5/100*P524)/1000000,0),0)</f>
        <v>0</v>
      </c>
      <c r="Y524" s="63">
        <f>IF(E524="East", IF(C524="Central",D524*'Connecting shares (%)'!$M$16*(L524+N524+P524)/(F524+H524+J524+L524+N524+P524),0),0)</f>
        <v>0</v>
      </c>
      <c r="Z524" s="1">
        <f>IF(E524="East", IF(C524="Decentral",('Connecting shares (%)'!$F$9/100*L524+'Connecting shares (%)'!$G$9/100*N524+'Connecting shares (%)'!$H$9/100*P524)/1000000,0),0)</f>
        <v>0</v>
      </c>
      <c r="AA524" s="63">
        <f>IF(E524="East", IF(C524="Decentral",D524*'Connecting shares (%)'!$M$16*(L524+N524+P524)/(F524+H524+J524+L524+N524+P524),0),0)</f>
        <v>0</v>
      </c>
      <c r="AB524" s="61">
        <f>IF(E524="West", IF(C524="Central",('Connecting shares (%)'!$F$11/100*F524+'Connecting shares (%)'!$G$11/100*H524+'Connecting shares (%)'!$H$11/100*J524)/1000000,0),0)</f>
        <v>0</v>
      </c>
      <c r="AC524" s="64">
        <f>IF(E524="west", IF(C524="Central",D524*'Connecting shares (%)'!$M$16*(F524+H524+J524)/(F524+H524+J524+L524+N524+P524),0),0)</f>
        <v>0</v>
      </c>
      <c r="AD524" s="61">
        <f>IF(E524="West", IF(C524="Decentral",('Connecting shares (%)'!$F$15/100*F524+'Connecting shares (%)'!$G$15/100*H524+'Connecting shares (%)'!$H$15/100*J524)/1000000,0),0)</f>
        <v>0.14802195999999901</v>
      </c>
      <c r="AE524" s="63">
        <f>IF(E524="west", IF(C524="Decentral",D524*'Connecting shares (%)'!$M$16*(F524+H524+J524)/(F524+H524+J524+L524+N524+P524),0),0)</f>
        <v>2.4483506111479798</v>
      </c>
      <c r="AF524" s="61">
        <f>IF(E524="West", IF(C524="Central",('Connecting shares (%)'!$F$13/100*L524+'Connecting shares (%)'!$G$13/100*N524+'Connecting shares (%)'!$H$13/100*P524)/1000000,0),0)</f>
        <v>0</v>
      </c>
      <c r="AG524" s="63">
        <f>IF(E524="west", IF(C524="Central",D524*'Connecting shares (%)'!$M$16*(L524+N524+P524)/(F524+H524+J524+L524+N524+P524),0),0)</f>
        <v>0</v>
      </c>
      <c r="AH524" s="1">
        <f>IF(E524="West", IF(C524="Decentral",('Connecting shares (%)'!$F$17/100*L524+'Connecting shares (%)'!$G$17/100*N524+'Connecting shares (%)'!$H$17/100*P524)/1000000,0),0)</f>
        <v>0</v>
      </c>
      <c r="AI524" s="63">
        <f>IF(E524="west", IF(C524="Decentral",D524*'Connecting shares (%)'!$M$16*(L524+N524+P524)/(F524+H524+J524+L524+N524+P524),0),0)</f>
        <v>0</v>
      </c>
      <c r="AK524" s="1">
        <f t="shared" si="64"/>
        <v>0</v>
      </c>
      <c r="AL524" s="1">
        <f t="shared" si="65"/>
        <v>0</v>
      </c>
      <c r="AM524" s="1">
        <f t="shared" si="66"/>
        <v>0</v>
      </c>
      <c r="AN524" s="1">
        <f t="shared" si="67"/>
        <v>0</v>
      </c>
      <c r="AO524" s="1">
        <f t="shared" si="68"/>
        <v>0</v>
      </c>
      <c r="AP524" s="1">
        <f t="shared" si="69"/>
        <v>0</v>
      </c>
      <c r="AQ524" s="1">
        <f t="shared" si="70"/>
        <v>0.14802195999999901</v>
      </c>
      <c r="AR524" s="1">
        <f t="shared" si="71"/>
        <v>2.4483506111479798</v>
      </c>
    </row>
    <row r="525" spans="1:44">
      <c r="A525" s="1">
        <v>524</v>
      </c>
      <c r="B525" s="1" t="s">
        <v>859</v>
      </c>
      <c r="C525" s="1" t="s">
        <v>21</v>
      </c>
      <c r="D525" s="1">
        <v>7.5652252920256E-2</v>
      </c>
      <c r="E525" s="1" t="s">
        <v>23</v>
      </c>
      <c r="F525" s="1">
        <v>23250.5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3581.3809308175901</v>
      </c>
      <c r="S525" s="1">
        <v>75652.252920255705</v>
      </c>
      <c r="T525" s="61">
        <f>IF(E525="East", IF(C525="Central",('Connecting shares (%)'!$F$3/100*F525+'Connecting shares (%)'!$G$3/100*H525+'Connecting shares (%)'!$H$3/100*J525)/1000000,0),0)</f>
        <v>0</v>
      </c>
      <c r="U525" s="61">
        <f>IF(E525="East", IF(C525="Central",D525*'Connecting shares (%)'!$M$16*(F525+H525+J525)/(F525+H525+J525+L525+N525+P525),0),0)</f>
        <v>0</v>
      </c>
      <c r="V525" s="61">
        <f>IF(E525="East", IF(C525="Decentral",('Connecting shares (%)'!$F$7/100*F525+'Connecting shares (%)'!$G$7/100*H525+'Connecting shares (%)'!$H$7/100*J525)/1000000,0),0)</f>
        <v>0</v>
      </c>
      <c r="W525" s="63">
        <f>IF(E525="East", IF(C525="Decentral",D525*'Connecting shares (%)'!$M$16*(F525+H525+J525)/(F525+H525+J525+L525+N525+P525),0),0)</f>
        <v>0</v>
      </c>
      <c r="X525" s="61">
        <f>IF(E525="East", IF(C525="Central",('Connecting shares (%)'!$F$5/100*L525+'Connecting shares (%)'!$G$5/100*N525+'Connecting shares (%)'!$H$5/100*P525)/1000000,0),0)</f>
        <v>0</v>
      </c>
      <c r="Y525" s="63">
        <f>IF(E525="East", IF(C525="Central",D525*'Connecting shares (%)'!$M$16*(L525+N525+P525)/(F525+H525+J525+L525+N525+P525),0),0)</f>
        <v>0</v>
      </c>
      <c r="Z525" s="1">
        <f>IF(E525="East", IF(C525="Decentral",('Connecting shares (%)'!$F$9/100*L525+'Connecting shares (%)'!$G$9/100*N525+'Connecting shares (%)'!$H$9/100*P525)/1000000,0),0)</f>
        <v>0</v>
      </c>
      <c r="AA525" s="63">
        <f>IF(E525="East", IF(C525="Decentral",D525*'Connecting shares (%)'!$M$16*(L525+N525+P525)/(F525+H525+J525+L525+N525+P525),0),0)</f>
        <v>0</v>
      </c>
      <c r="AB525" s="61">
        <f>IF(E525="West", IF(C525="Central",('Connecting shares (%)'!$F$11/100*F525+'Connecting shares (%)'!$G$11/100*H525+'Connecting shares (%)'!$H$11/100*J525)/1000000,0),0)</f>
        <v>0</v>
      </c>
      <c r="AC525" s="64">
        <f>IF(E525="west", IF(C525="Central",D525*'Connecting shares (%)'!$M$16*(F525+H525+J525)/(F525+H525+J525+L525+N525+P525),0),0)</f>
        <v>0</v>
      </c>
      <c r="AD525" s="61">
        <f>IF(E525="West", IF(C525="Decentral",('Connecting shares (%)'!$F$15/100*F525+'Connecting shares (%)'!$G$15/100*H525+'Connecting shares (%)'!$H$15/100*J525)/1000000,0),0)</f>
        <v>2.32505E-2</v>
      </c>
      <c r="AE525" s="63">
        <f>IF(E525="west", IF(C525="Decentral",D525*'Connecting shares (%)'!$M$16*(F525+H525+J525)/(F525+H525+J525+L525+N525+P525),0),0)</f>
        <v>1.5130450584051203</v>
      </c>
      <c r="AF525" s="61">
        <f>IF(E525="West", IF(C525="Central",('Connecting shares (%)'!$F$13/100*L525+'Connecting shares (%)'!$G$13/100*N525+'Connecting shares (%)'!$H$13/100*P525)/1000000,0),0)</f>
        <v>0</v>
      </c>
      <c r="AG525" s="63">
        <f>IF(E525="west", IF(C525="Central",D525*'Connecting shares (%)'!$M$16*(L525+N525+P525)/(F525+H525+J525+L525+N525+P525),0),0)</f>
        <v>0</v>
      </c>
      <c r="AH525" s="1">
        <f>IF(E525="West", IF(C525="Decentral",('Connecting shares (%)'!$F$17/100*L525+'Connecting shares (%)'!$G$17/100*N525+'Connecting shares (%)'!$H$17/100*P525)/1000000,0),0)</f>
        <v>0</v>
      </c>
      <c r="AI525" s="63">
        <f>IF(E525="west", IF(C525="Decentral",D525*'Connecting shares (%)'!$M$16*(L525+N525+P525)/(F525+H525+J525+L525+N525+P525),0),0)</f>
        <v>0</v>
      </c>
      <c r="AK525" s="1">
        <f t="shared" si="64"/>
        <v>0</v>
      </c>
      <c r="AL525" s="1">
        <f t="shared" si="65"/>
        <v>0</v>
      </c>
      <c r="AM525" s="1">
        <f t="shared" si="66"/>
        <v>0</v>
      </c>
      <c r="AN525" s="1">
        <f t="shared" si="67"/>
        <v>0</v>
      </c>
      <c r="AO525" s="1">
        <f t="shared" si="68"/>
        <v>0</v>
      </c>
      <c r="AP525" s="1">
        <f t="shared" si="69"/>
        <v>0</v>
      </c>
      <c r="AQ525" s="1">
        <f t="shared" si="70"/>
        <v>2.32505E-2</v>
      </c>
      <c r="AR525" s="1">
        <f t="shared" si="71"/>
        <v>1.5130450584051203</v>
      </c>
    </row>
    <row r="526" spans="1:44">
      <c r="A526" s="1">
        <v>525</v>
      </c>
      <c r="B526" s="1" t="s">
        <v>362</v>
      </c>
      <c r="C526" s="1" t="s">
        <v>21</v>
      </c>
      <c r="D526" s="1">
        <v>9.0392860324008006E-2</v>
      </c>
      <c r="E526" s="1" t="s">
        <v>23</v>
      </c>
      <c r="F526" s="1">
        <v>109890.73</v>
      </c>
      <c r="G526" s="1">
        <v>7</v>
      </c>
      <c r="H526" s="1">
        <v>0</v>
      </c>
      <c r="I526" s="1">
        <v>0</v>
      </c>
      <c r="J526" s="1">
        <v>0</v>
      </c>
      <c r="K526" s="1">
        <v>0</v>
      </c>
      <c r="L526" s="1">
        <v>59483.22</v>
      </c>
      <c r="M526" s="1">
        <v>6</v>
      </c>
      <c r="N526" s="1">
        <v>0</v>
      </c>
      <c r="O526" s="1">
        <v>0</v>
      </c>
      <c r="P526" s="1">
        <v>0</v>
      </c>
      <c r="Q526" s="1">
        <v>0</v>
      </c>
      <c r="R526" s="1">
        <v>5317.3504852087499</v>
      </c>
      <c r="S526" s="1">
        <v>90392.860324008405</v>
      </c>
      <c r="T526" s="61">
        <f>IF(E526="East", IF(C526="Central",('Connecting shares (%)'!$F$3/100*F526+'Connecting shares (%)'!$G$3/100*H526+'Connecting shares (%)'!$H$3/100*J526)/1000000,0),0)</f>
        <v>0</v>
      </c>
      <c r="U526" s="61">
        <f>IF(E526="East", IF(C526="Central",D526*'Connecting shares (%)'!$M$16*(F526+H526+J526)/(F526+H526+J526+L526+N526+P526),0),0)</f>
        <v>0</v>
      </c>
      <c r="V526" s="61">
        <f>IF(E526="East", IF(C526="Decentral",('Connecting shares (%)'!$F$7/100*F526+'Connecting shares (%)'!$G$7/100*H526+'Connecting shares (%)'!$H$7/100*J526)/1000000,0),0)</f>
        <v>0</v>
      </c>
      <c r="W526" s="63">
        <f>IF(E526="East", IF(C526="Decentral",D526*'Connecting shares (%)'!$M$16*(F526+H526+J526)/(F526+H526+J526+L526+N526+P526),0),0)</f>
        <v>0</v>
      </c>
      <c r="X526" s="61">
        <f>IF(E526="East", IF(C526="Central",('Connecting shares (%)'!$F$5/100*L526+'Connecting shares (%)'!$G$5/100*N526+'Connecting shares (%)'!$H$5/100*P526)/1000000,0),0)</f>
        <v>0</v>
      </c>
      <c r="Y526" s="63">
        <f>IF(E526="East", IF(C526="Central",D526*'Connecting shares (%)'!$M$16*(L526+N526+P526)/(F526+H526+J526+L526+N526+P526),0),0)</f>
        <v>0</v>
      </c>
      <c r="Z526" s="1">
        <f>IF(E526="East", IF(C526="Decentral",('Connecting shares (%)'!$F$9/100*L526+'Connecting shares (%)'!$G$9/100*N526+'Connecting shares (%)'!$H$9/100*P526)/1000000,0),0)</f>
        <v>0</v>
      </c>
      <c r="AA526" s="63">
        <f>IF(E526="East", IF(C526="Decentral",D526*'Connecting shares (%)'!$M$16*(L526+N526+P526)/(F526+H526+J526+L526+N526+P526),0),0)</f>
        <v>0</v>
      </c>
      <c r="AB526" s="61">
        <f>IF(E526="West", IF(C526="Central",('Connecting shares (%)'!$F$11/100*F526+'Connecting shares (%)'!$G$11/100*H526+'Connecting shares (%)'!$H$11/100*J526)/1000000,0),0)</f>
        <v>0</v>
      </c>
      <c r="AC526" s="64">
        <f>IF(E526="west", IF(C526="Central",D526*'Connecting shares (%)'!$M$16*(F526+H526+J526)/(F526+H526+J526+L526+N526+P526),0),0)</f>
        <v>0</v>
      </c>
      <c r="AD526" s="61">
        <f>IF(E526="West", IF(C526="Decentral",('Connecting shares (%)'!$F$15/100*F526+'Connecting shares (%)'!$G$15/100*H526+'Connecting shares (%)'!$H$15/100*J526)/1000000,0),0)</f>
        <v>0.10989072999999999</v>
      </c>
      <c r="AE526" s="63">
        <f>IF(E526="west", IF(C526="Decentral",D526*'Connecting shares (%)'!$M$16*(F526+H526+J526)/(F526+H526+J526+L526+N526+P526),0),0)</f>
        <v>1.1729474819230792</v>
      </c>
      <c r="AF526" s="61">
        <f>IF(E526="West", IF(C526="Central",('Connecting shares (%)'!$F$13/100*L526+'Connecting shares (%)'!$G$13/100*N526+'Connecting shares (%)'!$H$13/100*P526)/1000000,0),0)</f>
        <v>0</v>
      </c>
      <c r="AG526" s="63">
        <f>IF(E526="west", IF(C526="Central",D526*'Connecting shares (%)'!$M$16*(L526+N526+P526)/(F526+H526+J526+L526+N526+P526),0),0)</f>
        <v>0</v>
      </c>
      <c r="AH526" s="1">
        <f>IF(E526="West", IF(C526="Decentral",('Connecting shares (%)'!$F$17/100*L526+'Connecting shares (%)'!$G$17/100*N526+'Connecting shares (%)'!$H$17/100*P526)/1000000,0),0)</f>
        <v>5.9483220000000003E-2</v>
      </c>
      <c r="AI526" s="63">
        <f>IF(E526="west", IF(C526="Decentral",D526*'Connecting shares (%)'!$M$16*(L526+N526+P526)/(F526+H526+J526+L526+N526+P526),0),0)</f>
        <v>0.63490972455708083</v>
      </c>
      <c r="AK526" s="1">
        <f t="shared" si="64"/>
        <v>0</v>
      </c>
      <c r="AL526" s="1">
        <f t="shared" si="65"/>
        <v>0</v>
      </c>
      <c r="AM526" s="1">
        <f t="shared" si="66"/>
        <v>0</v>
      </c>
      <c r="AN526" s="1">
        <f t="shared" si="67"/>
        <v>0</v>
      </c>
      <c r="AO526" s="1">
        <f t="shared" si="68"/>
        <v>0</v>
      </c>
      <c r="AP526" s="1">
        <f t="shared" si="69"/>
        <v>0</v>
      </c>
      <c r="AQ526" s="1">
        <f t="shared" si="70"/>
        <v>0.16937395</v>
      </c>
      <c r="AR526" s="1">
        <f t="shared" si="71"/>
        <v>1.8078572064801599</v>
      </c>
    </row>
    <row r="527" spans="1:44">
      <c r="A527" s="1">
        <v>526</v>
      </c>
      <c r="B527" s="1" t="s">
        <v>524</v>
      </c>
      <c r="C527" s="1" t="s">
        <v>21</v>
      </c>
      <c r="D527" s="1">
        <v>0.228673540638797</v>
      </c>
      <c r="E527" s="1" t="s">
        <v>23</v>
      </c>
      <c r="F527" s="1">
        <v>1338745.6499999899</v>
      </c>
      <c r="G527" s="1">
        <v>80</v>
      </c>
      <c r="H527" s="1">
        <v>52683.25</v>
      </c>
      <c r="I527" s="1">
        <v>1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4293.9823346808698</v>
      </c>
      <c r="S527" s="1">
        <v>228673.54063879701</v>
      </c>
      <c r="T527" s="61">
        <f>IF(E527="East", IF(C527="Central",('Connecting shares (%)'!$F$3/100*F527+'Connecting shares (%)'!$G$3/100*H527+'Connecting shares (%)'!$H$3/100*J527)/1000000,0),0)</f>
        <v>0</v>
      </c>
      <c r="U527" s="61">
        <f>IF(E527="East", IF(C527="Central",D527*'Connecting shares (%)'!$M$16*(F527+H527+J527)/(F527+H527+J527+L527+N527+P527),0),0)</f>
        <v>0</v>
      </c>
      <c r="V527" s="61">
        <f>IF(E527="East", IF(C527="Decentral",('Connecting shares (%)'!$F$7/100*F527+'Connecting shares (%)'!$G$7/100*H527+'Connecting shares (%)'!$H$7/100*J527)/1000000,0),0)</f>
        <v>0</v>
      </c>
      <c r="W527" s="63">
        <f>IF(E527="East", IF(C527="Decentral",D527*'Connecting shares (%)'!$M$16*(F527+H527+J527)/(F527+H527+J527+L527+N527+P527),0),0)</f>
        <v>0</v>
      </c>
      <c r="X527" s="61">
        <f>IF(E527="East", IF(C527="Central",('Connecting shares (%)'!$F$5/100*L527+'Connecting shares (%)'!$G$5/100*N527+'Connecting shares (%)'!$H$5/100*P527)/1000000,0),0)</f>
        <v>0</v>
      </c>
      <c r="Y527" s="63">
        <f>IF(E527="East", IF(C527="Central",D527*'Connecting shares (%)'!$M$16*(L527+N527+P527)/(F527+H527+J527+L527+N527+P527),0),0)</f>
        <v>0</v>
      </c>
      <c r="Z527" s="1">
        <f>IF(E527="East", IF(C527="Decentral",('Connecting shares (%)'!$F$9/100*L527+'Connecting shares (%)'!$G$9/100*N527+'Connecting shares (%)'!$H$9/100*P527)/1000000,0),0)</f>
        <v>0</v>
      </c>
      <c r="AA527" s="63">
        <f>IF(E527="East", IF(C527="Decentral",D527*'Connecting shares (%)'!$M$16*(L527+N527+P527)/(F527+H527+J527+L527+N527+P527),0),0)</f>
        <v>0</v>
      </c>
      <c r="AB527" s="61">
        <f>IF(E527="West", IF(C527="Central",('Connecting shares (%)'!$F$11/100*F527+'Connecting shares (%)'!$G$11/100*H527+'Connecting shares (%)'!$H$11/100*J527)/1000000,0),0)</f>
        <v>0</v>
      </c>
      <c r="AC527" s="64">
        <f>IF(E527="west", IF(C527="Central",D527*'Connecting shares (%)'!$M$16*(F527+H527+J527)/(F527+H527+J527+L527+N527+P527),0),0)</f>
        <v>0</v>
      </c>
      <c r="AD527" s="61">
        <f>IF(E527="West", IF(C527="Decentral",('Connecting shares (%)'!$F$15/100*F527+'Connecting shares (%)'!$G$15/100*H527+'Connecting shares (%)'!$H$15/100*J527)/1000000,0),0)</f>
        <v>1.39142889999999</v>
      </c>
      <c r="AE527" s="63">
        <f>IF(E527="west", IF(C527="Decentral",D527*'Connecting shares (%)'!$M$16*(F527+H527+J527)/(F527+H527+J527+L527+N527+P527),0),0)</f>
        <v>4.5734708127759403</v>
      </c>
      <c r="AF527" s="61">
        <f>IF(E527="West", IF(C527="Central",('Connecting shares (%)'!$F$13/100*L527+'Connecting shares (%)'!$G$13/100*N527+'Connecting shares (%)'!$H$13/100*P527)/1000000,0),0)</f>
        <v>0</v>
      </c>
      <c r="AG527" s="63">
        <f>IF(E527="west", IF(C527="Central",D527*'Connecting shares (%)'!$M$16*(L527+N527+P527)/(F527+H527+J527+L527+N527+P527),0),0)</f>
        <v>0</v>
      </c>
      <c r="AH527" s="1">
        <f>IF(E527="West", IF(C527="Decentral",('Connecting shares (%)'!$F$17/100*L527+'Connecting shares (%)'!$G$17/100*N527+'Connecting shares (%)'!$H$17/100*P527)/1000000,0),0)</f>
        <v>0</v>
      </c>
      <c r="AI527" s="63">
        <f>IF(E527="west", IF(C527="Decentral",D527*'Connecting shares (%)'!$M$16*(L527+N527+P527)/(F527+H527+J527+L527+N527+P527),0),0)</f>
        <v>0</v>
      </c>
      <c r="AK527" s="1">
        <f t="shared" si="64"/>
        <v>0</v>
      </c>
      <c r="AL527" s="1">
        <f t="shared" si="65"/>
        <v>0</v>
      </c>
      <c r="AM527" s="1">
        <f t="shared" si="66"/>
        <v>0</v>
      </c>
      <c r="AN527" s="1">
        <f t="shared" si="67"/>
        <v>0</v>
      </c>
      <c r="AO527" s="1">
        <f t="shared" si="68"/>
        <v>0</v>
      </c>
      <c r="AP527" s="1">
        <f t="shared" si="69"/>
        <v>0</v>
      </c>
      <c r="AQ527" s="1">
        <f t="shared" si="70"/>
        <v>1.39142889999999</v>
      </c>
      <c r="AR527" s="1">
        <f t="shared" si="71"/>
        <v>4.5734708127759403</v>
      </c>
    </row>
    <row r="528" spans="1:44">
      <c r="A528" s="1">
        <v>527</v>
      </c>
      <c r="B528" s="1" t="s">
        <v>164</v>
      </c>
      <c r="C528" s="1" t="s">
        <v>21</v>
      </c>
      <c r="D528" s="1">
        <v>3.1280010146713E-2</v>
      </c>
      <c r="E528" s="1" t="s">
        <v>24</v>
      </c>
      <c r="F528" s="1">
        <v>10074.5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3627.8809515462299</v>
      </c>
      <c r="S528" s="1">
        <v>31280.010146713099</v>
      </c>
      <c r="T528" s="61">
        <f>IF(E528="East", IF(C528="Central",('Connecting shares (%)'!$F$3/100*F528+'Connecting shares (%)'!$G$3/100*H528+'Connecting shares (%)'!$H$3/100*J528)/1000000,0),0)</f>
        <v>0</v>
      </c>
      <c r="U528" s="61">
        <f>IF(E528="East", IF(C528="Central",D528*'Connecting shares (%)'!$M$16*(F528+H528+J528)/(F528+H528+J528+L528+N528+P528),0),0)</f>
        <v>0</v>
      </c>
      <c r="V528" s="61">
        <f>IF(E528="East", IF(C528="Decentral",('Connecting shares (%)'!$F$7/100*F528+'Connecting shares (%)'!$G$7/100*H528+'Connecting shares (%)'!$H$7/100*J528)/1000000,0),0)</f>
        <v>1.00745E-2</v>
      </c>
      <c r="W528" s="63">
        <f>IF(E528="East", IF(C528="Decentral",D528*'Connecting shares (%)'!$M$16*(F528+H528+J528)/(F528+H528+J528+L528+N528+P528),0),0)</f>
        <v>0.62560020293426</v>
      </c>
      <c r="X528" s="61">
        <f>IF(E528="East", IF(C528="Central",('Connecting shares (%)'!$F$5/100*L528+'Connecting shares (%)'!$G$5/100*N528+'Connecting shares (%)'!$H$5/100*P528)/1000000,0),0)</f>
        <v>0</v>
      </c>
      <c r="Y528" s="63">
        <f>IF(E528="East", IF(C528="Central",D528*'Connecting shares (%)'!$M$16*(L528+N528+P528)/(F528+H528+J528+L528+N528+P528),0),0)</f>
        <v>0</v>
      </c>
      <c r="Z528" s="1">
        <f>IF(E528="East", IF(C528="Decentral",('Connecting shares (%)'!$F$9/100*L528+'Connecting shares (%)'!$G$9/100*N528+'Connecting shares (%)'!$H$9/100*P528)/1000000,0),0)</f>
        <v>0</v>
      </c>
      <c r="AA528" s="63">
        <f>IF(E528="East", IF(C528="Decentral",D528*'Connecting shares (%)'!$M$16*(L528+N528+P528)/(F528+H528+J528+L528+N528+P528),0),0)</f>
        <v>0</v>
      </c>
      <c r="AB528" s="61">
        <f>IF(E528="West", IF(C528="Central",('Connecting shares (%)'!$F$11/100*F528+'Connecting shares (%)'!$G$11/100*H528+'Connecting shares (%)'!$H$11/100*J528)/1000000,0),0)</f>
        <v>0</v>
      </c>
      <c r="AC528" s="64">
        <f>IF(E528="west", IF(C528="Central",D528*'Connecting shares (%)'!$M$16*(F528+H528+J528)/(F528+H528+J528+L528+N528+P528),0),0)</f>
        <v>0</v>
      </c>
      <c r="AD528" s="61">
        <f>IF(E528="West", IF(C528="Decentral",('Connecting shares (%)'!$F$15/100*F528+'Connecting shares (%)'!$G$15/100*H528+'Connecting shares (%)'!$H$15/100*J528)/1000000,0),0)</f>
        <v>0</v>
      </c>
      <c r="AE528" s="63">
        <f>IF(E528="west", IF(C528="Decentral",D528*'Connecting shares (%)'!$M$16*(F528+H528+J528)/(F528+H528+J528+L528+N528+P528),0),0)</f>
        <v>0</v>
      </c>
      <c r="AF528" s="61">
        <f>IF(E528="West", IF(C528="Central",('Connecting shares (%)'!$F$13/100*L528+'Connecting shares (%)'!$G$13/100*N528+'Connecting shares (%)'!$H$13/100*P528)/1000000,0),0)</f>
        <v>0</v>
      </c>
      <c r="AG528" s="63">
        <f>IF(E528="west", IF(C528="Central",D528*'Connecting shares (%)'!$M$16*(L528+N528+P528)/(F528+H528+J528+L528+N528+P528),0),0)</f>
        <v>0</v>
      </c>
      <c r="AH528" s="1">
        <f>IF(E528="West", IF(C528="Decentral",('Connecting shares (%)'!$F$17/100*L528+'Connecting shares (%)'!$G$17/100*N528+'Connecting shares (%)'!$H$17/100*P528)/1000000,0),0)</f>
        <v>0</v>
      </c>
      <c r="AI528" s="63">
        <f>IF(E528="west", IF(C528="Decentral",D528*'Connecting shares (%)'!$M$16*(L528+N528+P528)/(F528+H528+J528+L528+N528+P528),0),0)</f>
        <v>0</v>
      </c>
      <c r="AK528" s="1">
        <f t="shared" si="64"/>
        <v>0</v>
      </c>
      <c r="AL528" s="1">
        <f t="shared" si="65"/>
        <v>0</v>
      </c>
      <c r="AM528" s="1">
        <f t="shared" si="66"/>
        <v>1.00745E-2</v>
      </c>
      <c r="AN528" s="1">
        <f t="shared" si="67"/>
        <v>0.62560020293426</v>
      </c>
      <c r="AO528" s="1">
        <f t="shared" si="68"/>
        <v>0</v>
      </c>
      <c r="AP528" s="1">
        <f t="shared" si="69"/>
        <v>0</v>
      </c>
      <c r="AQ528" s="1">
        <f t="shared" si="70"/>
        <v>0</v>
      </c>
      <c r="AR528" s="1">
        <f t="shared" si="71"/>
        <v>0</v>
      </c>
    </row>
    <row r="529" spans="1:44">
      <c r="A529" s="1">
        <v>528</v>
      </c>
      <c r="B529" s="1" t="s">
        <v>268</v>
      </c>
      <c r="C529" s="1" t="s">
        <v>21</v>
      </c>
      <c r="D529" s="1">
        <v>9.7367773051192999E-2</v>
      </c>
      <c r="E529" s="1" t="s">
        <v>23</v>
      </c>
      <c r="F529" s="1">
        <v>78446.41</v>
      </c>
      <c r="G529" s="1">
        <v>6</v>
      </c>
      <c r="H529" s="1">
        <v>0</v>
      </c>
      <c r="I529" s="1">
        <v>0</v>
      </c>
      <c r="J529" s="1">
        <v>0</v>
      </c>
      <c r="K529" s="1">
        <v>0</v>
      </c>
      <c r="L529" s="1">
        <v>24415.75</v>
      </c>
      <c r="M529" s="1">
        <v>1</v>
      </c>
      <c r="N529" s="1">
        <v>0</v>
      </c>
      <c r="O529" s="1">
        <v>0</v>
      </c>
      <c r="P529" s="1">
        <v>0</v>
      </c>
      <c r="Q529" s="1">
        <v>0</v>
      </c>
      <c r="R529" s="1">
        <v>5285.5562428353396</v>
      </c>
      <c r="S529" s="1">
        <v>97367.773051192795</v>
      </c>
      <c r="T529" s="61">
        <f>IF(E529="East", IF(C529="Central",('Connecting shares (%)'!$F$3/100*F529+'Connecting shares (%)'!$G$3/100*H529+'Connecting shares (%)'!$H$3/100*J529)/1000000,0),0)</f>
        <v>0</v>
      </c>
      <c r="U529" s="61">
        <f>IF(E529="East", IF(C529="Central",D529*'Connecting shares (%)'!$M$16*(F529+H529+J529)/(F529+H529+J529+L529+N529+P529),0),0)</f>
        <v>0</v>
      </c>
      <c r="V529" s="61">
        <f>IF(E529="East", IF(C529="Decentral",('Connecting shares (%)'!$F$7/100*F529+'Connecting shares (%)'!$G$7/100*H529+'Connecting shares (%)'!$H$7/100*J529)/1000000,0),0)</f>
        <v>0</v>
      </c>
      <c r="W529" s="63">
        <f>IF(E529="East", IF(C529="Decentral",D529*'Connecting shares (%)'!$M$16*(F529+H529+J529)/(F529+H529+J529+L529+N529+P529),0),0)</f>
        <v>0</v>
      </c>
      <c r="X529" s="61">
        <f>IF(E529="East", IF(C529="Central",('Connecting shares (%)'!$F$5/100*L529+'Connecting shares (%)'!$G$5/100*N529+'Connecting shares (%)'!$H$5/100*P529)/1000000,0),0)</f>
        <v>0</v>
      </c>
      <c r="Y529" s="63">
        <f>IF(E529="East", IF(C529="Central",D529*'Connecting shares (%)'!$M$16*(L529+N529+P529)/(F529+H529+J529+L529+N529+P529),0),0)</f>
        <v>0</v>
      </c>
      <c r="Z529" s="1">
        <f>IF(E529="East", IF(C529="Decentral",('Connecting shares (%)'!$F$9/100*L529+'Connecting shares (%)'!$G$9/100*N529+'Connecting shares (%)'!$H$9/100*P529)/1000000,0),0)</f>
        <v>0</v>
      </c>
      <c r="AA529" s="63">
        <f>IF(E529="East", IF(C529="Decentral",D529*'Connecting shares (%)'!$M$16*(L529+N529+P529)/(F529+H529+J529+L529+N529+P529),0),0)</f>
        <v>0</v>
      </c>
      <c r="AB529" s="61">
        <f>IF(E529="West", IF(C529="Central",('Connecting shares (%)'!$F$11/100*F529+'Connecting shares (%)'!$G$11/100*H529+'Connecting shares (%)'!$H$11/100*J529)/1000000,0),0)</f>
        <v>0</v>
      </c>
      <c r="AC529" s="64">
        <f>IF(E529="west", IF(C529="Central",D529*'Connecting shares (%)'!$M$16*(F529+H529+J529)/(F529+H529+J529+L529+N529+P529),0),0)</f>
        <v>0</v>
      </c>
      <c r="AD529" s="61">
        <f>IF(E529="West", IF(C529="Decentral",('Connecting shares (%)'!$F$15/100*F529+'Connecting shares (%)'!$G$15/100*H529+'Connecting shares (%)'!$H$15/100*J529)/1000000,0),0)</f>
        <v>7.8446410000000008E-2</v>
      </c>
      <c r="AE529" s="63">
        <f>IF(E529="west", IF(C529="Decentral",D529*'Connecting shares (%)'!$M$16*(F529+H529+J529)/(F529+H529+J529+L529+N529+P529),0),0)</f>
        <v>1.4851238289300628</v>
      </c>
      <c r="AF529" s="61">
        <f>IF(E529="West", IF(C529="Central",('Connecting shares (%)'!$F$13/100*L529+'Connecting shares (%)'!$G$13/100*N529+'Connecting shares (%)'!$H$13/100*P529)/1000000,0),0)</f>
        <v>0</v>
      </c>
      <c r="AG529" s="63">
        <f>IF(E529="west", IF(C529="Central",D529*'Connecting shares (%)'!$M$16*(L529+N529+P529)/(F529+H529+J529+L529+N529+P529),0),0)</f>
        <v>0</v>
      </c>
      <c r="AH529" s="1">
        <f>IF(E529="West", IF(C529="Decentral",('Connecting shares (%)'!$F$17/100*L529+'Connecting shares (%)'!$G$17/100*N529+'Connecting shares (%)'!$H$17/100*P529)/1000000,0),0)</f>
        <v>2.441575E-2</v>
      </c>
      <c r="AI529" s="63">
        <f>IF(E529="west", IF(C529="Decentral",D529*'Connecting shares (%)'!$M$16*(L529+N529+P529)/(F529+H529+J529+L529+N529+P529),0),0)</f>
        <v>0.46223163209379725</v>
      </c>
      <c r="AK529" s="1">
        <f t="shared" si="64"/>
        <v>0</v>
      </c>
      <c r="AL529" s="1">
        <f t="shared" si="65"/>
        <v>0</v>
      </c>
      <c r="AM529" s="1">
        <f t="shared" si="66"/>
        <v>0</v>
      </c>
      <c r="AN529" s="1">
        <f t="shared" si="67"/>
        <v>0</v>
      </c>
      <c r="AO529" s="1">
        <f t="shared" si="68"/>
        <v>0</v>
      </c>
      <c r="AP529" s="1">
        <f t="shared" si="69"/>
        <v>0</v>
      </c>
      <c r="AQ529" s="1">
        <f t="shared" si="70"/>
        <v>0.10286216000000001</v>
      </c>
      <c r="AR529" s="1">
        <f t="shared" si="71"/>
        <v>1.9473554610238599</v>
      </c>
    </row>
    <row r="530" spans="1:44">
      <c r="A530" s="1">
        <v>529</v>
      </c>
      <c r="B530" s="1" t="s">
        <v>353</v>
      </c>
      <c r="C530" s="1" t="s">
        <v>21</v>
      </c>
      <c r="D530" s="1">
        <v>5.2978344203961997E-2</v>
      </c>
      <c r="E530" s="1" t="s">
        <v>23</v>
      </c>
      <c r="F530" s="1">
        <v>34880.059999999903</v>
      </c>
      <c r="G530" s="1">
        <v>3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3374.4087678640599</v>
      </c>
      <c r="S530" s="1">
        <v>52978.344203961802</v>
      </c>
      <c r="T530" s="61">
        <f>IF(E530="East", IF(C530="Central",('Connecting shares (%)'!$F$3/100*F530+'Connecting shares (%)'!$G$3/100*H530+'Connecting shares (%)'!$H$3/100*J530)/1000000,0),0)</f>
        <v>0</v>
      </c>
      <c r="U530" s="61">
        <f>IF(E530="East", IF(C530="Central",D530*'Connecting shares (%)'!$M$16*(F530+H530+J530)/(F530+H530+J530+L530+N530+P530),0),0)</f>
        <v>0</v>
      </c>
      <c r="V530" s="61">
        <f>IF(E530="East", IF(C530="Decentral",('Connecting shares (%)'!$F$7/100*F530+'Connecting shares (%)'!$G$7/100*H530+'Connecting shares (%)'!$H$7/100*J530)/1000000,0),0)</f>
        <v>0</v>
      </c>
      <c r="W530" s="63">
        <f>IF(E530="East", IF(C530="Decentral",D530*'Connecting shares (%)'!$M$16*(F530+H530+J530)/(F530+H530+J530+L530+N530+P530),0),0)</f>
        <v>0</v>
      </c>
      <c r="X530" s="61">
        <f>IF(E530="East", IF(C530="Central",('Connecting shares (%)'!$F$5/100*L530+'Connecting shares (%)'!$G$5/100*N530+'Connecting shares (%)'!$H$5/100*P530)/1000000,0),0)</f>
        <v>0</v>
      </c>
      <c r="Y530" s="63">
        <f>IF(E530="East", IF(C530="Central",D530*'Connecting shares (%)'!$M$16*(L530+N530+P530)/(F530+H530+J530+L530+N530+P530),0),0)</f>
        <v>0</v>
      </c>
      <c r="Z530" s="1">
        <f>IF(E530="East", IF(C530="Decentral",('Connecting shares (%)'!$F$9/100*L530+'Connecting shares (%)'!$G$9/100*N530+'Connecting shares (%)'!$H$9/100*P530)/1000000,0),0)</f>
        <v>0</v>
      </c>
      <c r="AA530" s="63">
        <f>IF(E530="East", IF(C530="Decentral",D530*'Connecting shares (%)'!$M$16*(L530+N530+P530)/(F530+H530+J530+L530+N530+P530),0),0)</f>
        <v>0</v>
      </c>
      <c r="AB530" s="61">
        <f>IF(E530="West", IF(C530="Central",('Connecting shares (%)'!$F$11/100*F530+'Connecting shares (%)'!$G$11/100*H530+'Connecting shares (%)'!$H$11/100*J530)/1000000,0),0)</f>
        <v>0</v>
      </c>
      <c r="AC530" s="64">
        <f>IF(E530="west", IF(C530="Central",D530*'Connecting shares (%)'!$M$16*(F530+H530+J530)/(F530+H530+J530+L530+N530+P530),0),0)</f>
        <v>0</v>
      </c>
      <c r="AD530" s="61">
        <f>IF(E530="West", IF(C530="Decentral",('Connecting shares (%)'!$F$15/100*F530+'Connecting shares (%)'!$G$15/100*H530+'Connecting shares (%)'!$H$15/100*J530)/1000000,0),0)</f>
        <v>3.48800599999999E-2</v>
      </c>
      <c r="AE530" s="63">
        <f>IF(E530="west", IF(C530="Decentral",D530*'Connecting shares (%)'!$M$16*(F530+H530+J530)/(F530+H530+J530+L530+N530+P530),0),0)</f>
        <v>1.0595668840792398</v>
      </c>
      <c r="AF530" s="61">
        <f>IF(E530="West", IF(C530="Central",('Connecting shares (%)'!$F$13/100*L530+'Connecting shares (%)'!$G$13/100*N530+'Connecting shares (%)'!$H$13/100*P530)/1000000,0),0)</f>
        <v>0</v>
      </c>
      <c r="AG530" s="63">
        <f>IF(E530="west", IF(C530="Central",D530*'Connecting shares (%)'!$M$16*(L530+N530+P530)/(F530+H530+J530+L530+N530+P530),0),0)</f>
        <v>0</v>
      </c>
      <c r="AH530" s="1">
        <f>IF(E530="West", IF(C530="Decentral",('Connecting shares (%)'!$F$17/100*L530+'Connecting shares (%)'!$G$17/100*N530+'Connecting shares (%)'!$H$17/100*P530)/1000000,0),0)</f>
        <v>0</v>
      </c>
      <c r="AI530" s="63">
        <f>IF(E530="west", IF(C530="Decentral",D530*'Connecting shares (%)'!$M$16*(L530+N530+P530)/(F530+H530+J530+L530+N530+P530),0),0)</f>
        <v>0</v>
      </c>
      <c r="AK530" s="1">
        <f t="shared" si="64"/>
        <v>0</v>
      </c>
      <c r="AL530" s="1">
        <f t="shared" si="65"/>
        <v>0</v>
      </c>
      <c r="AM530" s="1">
        <f t="shared" si="66"/>
        <v>0</v>
      </c>
      <c r="AN530" s="1">
        <f t="shared" si="67"/>
        <v>0</v>
      </c>
      <c r="AO530" s="1">
        <f t="shared" si="68"/>
        <v>0</v>
      </c>
      <c r="AP530" s="1">
        <f t="shared" si="69"/>
        <v>0</v>
      </c>
      <c r="AQ530" s="1">
        <f t="shared" si="70"/>
        <v>3.48800599999999E-2</v>
      </c>
      <c r="AR530" s="1">
        <f t="shared" si="71"/>
        <v>1.0595668840792398</v>
      </c>
    </row>
    <row r="531" spans="1:44">
      <c r="A531" s="1">
        <v>530</v>
      </c>
      <c r="B531" s="1" t="s">
        <v>793</v>
      </c>
      <c r="C531" s="1" t="s">
        <v>22</v>
      </c>
      <c r="D531" s="1">
        <v>7.3777024158620003E-2</v>
      </c>
      <c r="E531" s="1" t="s">
        <v>23</v>
      </c>
      <c r="F531" s="1">
        <v>16441.3499999999</v>
      </c>
      <c r="G531" s="1">
        <v>1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3801.2249517571499</v>
      </c>
      <c r="S531" s="1">
        <v>73777.024158619999</v>
      </c>
      <c r="T531" s="61">
        <f>IF(E531="East", IF(C531="Central",('Connecting shares (%)'!$F$3/100*F531+'Connecting shares (%)'!$G$3/100*H531+'Connecting shares (%)'!$H$3/100*J531)/1000000,0),0)</f>
        <v>0</v>
      </c>
      <c r="U531" s="61">
        <f>IF(E531="East", IF(C531="Central",D531*'Connecting shares (%)'!$M$16*(F531+H531+J531)/(F531+H531+J531+L531+N531+P531),0),0)</f>
        <v>0</v>
      </c>
      <c r="V531" s="61">
        <f>IF(E531="East", IF(C531="Decentral",('Connecting shares (%)'!$F$7/100*F531+'Connecting shares (%)'!$G$7/100*H531+'Connecting shares (%)'!$H$7/100*J531)/1000000,0),0)</f>
        <v>0</v>
      </c>
      <c r="W531" s="63">
        <f>IF(E531="East", IF(C531="Decentral",D531*'Connecting shares (%)'!$M$16*(F531+H531+J531)/(F531+H531+J531+L531+N531+P531),0),0)</f>
        <v>0</v>
      </c>
      <c r="X531" s="61">
        <f>IF(E531="East", IF(C531="Central",('Connecting shares (%)'!$F$5/100*L531+'Connecting shares (%)'!$G$5/100*N531+'Connecting shares (%)'!$H$5/100*P531)/1000000,0),0)</f>
        <v>0</v>
      </c>
      <c r="Y531" s="63">
        <f>IF(E531="East", IF(C531="Central",D531*'Connecting shares (%)'!$M$16*(L531+N531+P531)/(F531+H531+J531+L531+N531+P531),0),0)</f>
        <v>0</v>
      </c>
      <c r="Z531" s="1">
        <f>IF(E531="East", IF(C531="Decentral",('Connecting shares (%)'!$F$9/100*L531+'Connecting shares (%)'!$G$9/100*N531+'Connecting shares (%)'!$H$9/100*P531)/1000000,0),0)</f>
        <v>0</v>
      </c>
      <c r="AA531" s="63">
        <f>IF(E531="East", IF(C531="Decentral",D531*'Connecting shares (%)'!$M$16*(L531+N531+P531)/(F531+H531+J531+L531+N531+P531),0),0)</f>
        <v>0</v>
      </c>
      <c r="AB531" s="61">
        <f>IF(E531="West", IF(C531="Central",('Connecting shares (%)'!$F$11/100*F531+'Connecting shares (%)'!$G$11/100*H531+'Connecting shares (%)'!$H$11/100*J531)/1000000,0),0)</f>
        <v>1.64413499999999E-2</v>
      </c>
      <c r="AC531" s="64">
        <f>IF(E531="west", IF(C531="Central",D531*'Connecting shares (%)'!$M$16*(F531+H531+J531)/(F531+H531+J531+L531+N531+P531),0),0)</f>
        <v>1.4755404831723999</v>
      </c>
      <c r="AD531" s="61">
        <f>IF(E531="West", IF(C531="Decentral",('Connecting shares (%)'!$F$15/100*F531+'Connecting shares (%)'!$G$15/100*H531+'Connecting shares (%)'!$H$15/100*J531)/1000000,0),0)</f>
        <v>0</v>
      </c>
      <c r="AE531" s="63">
        <f>IF(E531="west", IF(C531="Decentral",D531*'Connecting shares (%)'!$M$16*(F531+H531+J531)/(F531+H531+J531+L531+N531+P531),0),0)</f>
        <v>0</v>
      </c>
      <c r="AF531" s="61">
        <f>IF(E531="West", IF(C531="Central",('Connecting shares (%)'!$F$13/100*L531+'Connecting shares (%)'!$G$13/100*N531+'Connecting shares (%)'!$H$13/100*P531)/1000000,0),0)</f>
        <v>0</v>
      </c>
      <c r="AG531" s="63">
        <f>IF(E531="west", IF(C531="Central",D531*'Connecting shares (%)'!$M$16*(L531+N531+P531)/(F531+H531+J531+L531+N531+P531),0),0)</f>
        <v>0</v>
      </c>
      <c r="AH531" s="1">
        <f>IF(E531="West", IF(C531="Decentral",('Connecting shares (%)'!$F$17/100*L531+'Connecting shares (%)'!$G$17/100*N531+'Connecting shares (%)'!$H$17/100*P531)/1000000,0),0)</f>
        <v>0</v>
      </c>
      <c r="AI531" s="63">
        <f>IF(E531="west", IF(C531="Decentral",D531*'Connecting shares (%)'!$M$16*(L531+N531+P531)/(F531+H531+J531+L531+N531+P531),0),0)</f>
        <v>0</v>
      </c>
      <c r="AK531" s="1">
        <f t="shared" si="64"/>
        <v>0</v>
      </c>
      <c r="AL531" s="1">
        <f t="shared" si="65"/>
        <v>0</v>
      </c>
      <c r="AM531" s="1">
        <f t="shared" si="66"/>
        <v>0</v>
      </c>
      <c r="AN531" s="1">
        <f t="shared" si="67"/>
        <v>0</v>
      </c>
      <c r="AO531" s="1">
        <f t="shared" si="68"/>
        <v>1.64413499999999E-2</v>
      </c>
      <c r="AP531" s="1">
        <f t="shared" si="69"/>
        <v>1.4755404831723999</v>
      </c>
      <c r="AQ531" s="1">
        <f t="shared" si="70"/>
        <v>0</v>
      </c>
      <c r="AR531" s="1">
        <f t="shared" si="71"/>
        <v>0</v>
      </c>
    </row>
    <row r="532" spans="1:44">
      <c r="A532" s="1">
        <v>531</v>
      </c>
      <c r="B532" s="1" t="s">
        <v>270</v>
      </c>
      <c r="C532" s="1" t="s">
        <v>21</v>
      </c>
      <c r="D532" s="1">
        <v>0.182211723462509</v>
      </c>
      <c r="E532" s="1" t="s">
        <v>23</v>
      </c>
      <c r="F532" s="1">
        <v>287606.07999999903</v>
      </c>
      <c r="G532" s="1">
        <v>17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6286.7076547057804</v>
      </c>
      <c r="S532" s="1">
        <v>182211.723462508</v>
      </c>
      <c r="T532" s="61">
        <f>IF(E532="East", IF(C532="Central",('Connecting shares (%)'!$F$3/100*F532+'Connecting shares (%)'!$G$3/100*H532+'Connecting shares (%)'!$H$3/100*J532)/1000000,0),0)</f>
        <v>0</v>
      </c>
      <c r="U532" s="61">
        <f>IF(E532="East", IF(C532="Central",D532*'Connecting shares (%)'!$M$16*(F532+H532+J532)/(F532+H532+J532+L532+N532+P532),0),0)</f>
        <v>0</v>
      </c>
      <c r="V532" s="61">
        <f>IF(E532="East", IF(C532="Decentral",('Connecting shares (%)'!$F$7/100*F532+'Connecting shares (%)'!$G$7/100*H532+'Connecting shares (%)'!$H$7/100*J532)/1000000,0),0)</f>
        <v>0</v>
      </c>
      <c r="W532" s="63">
        <f>IF(E532="East", IF(C532="Decentral",D532*'Connecting shares (%)'!$M$16*(F532+H532+J532)/(F532+H532+J532+L532+N532+P532),0),0)</f>
        <v>0</v>
      </c>
      <c r="X532" s="61">
        <f>IF(E532="East", IF(C532="Central",('Connecting shares (%)'!$F$5/100*L532+'Connecting shares (%)'!$G$5/100*N532+'Connecting shares (%)'!$H$5/100*P532)/1000000,0),0)</f>
        <v>0</v>
      </c>
      <c r="Y532" s="63">
        <f>IF(E532="East", IF(C532="Central",D532*'Connecting shares (%)'!$M$16*(L532+N532+P532)/(F532+H532+J532+L532+N532+P532),0),0)</f>
        <v>0</v>
      </c>
      <c r="Z532" s="1">
        <f>IF(E532="East", IF(C532="Decentral",('Connecting shares (%)'!$F$9/100*L532+'Connecting shares (%)'!$G$9/100*N532+'Connecting shares (%)'!$H$9/100*P532)/1000000,0),0)</f>
        <v>0</v>
      </c>
      <c r="AA532" s="63">
        <f>IF(E532="East", IF(C532="Decentral",D532*'Connecting shares (%)'!$M$16*(L532+N532+P532)/(F532+H532+J532+L532+N532+P532),0),0)</f>
        <v>0</v>
      </c>
      <c r="AB532" s="61">
        <f>IF(E532="West", IF(C532="Central",('Connecting shares (%)'!$F$11/100*F532+'Connecting shares (%)'!$G$11/100*H532+'Connecting shares (%)'!$H$11/100*J532)/1000000,0),0)</f>
        <v>0</v>
      </c>
      <c r="AC532" s="64">
        <f>IF(E532="west", IF(C532="Central",D532*'Connecting shares (%)'!$M$16*(F532+H532+J532)/(F532+H532+J532+L532+N532+P532),0),0)</f>
        <v>0</v>
      </c>
      <c r="AD532" s="61">
        <f>IF(E532="West", IF(C532="Decentral",('Connecting shares (%)'!$F$15/100*F532+'Connecting shares (%)'!$G$15/100*H532+'Connecting shares (%)'!$H$15/100*J532)/1000000,0),0)</f>
        <v>0.28760607999999904</v>
      </c>
      <c r="AE532" s="63">
        <f>IF(E532="west", IF(C532="Decentral",D532*'Connecting shares (%)'!$M$16*(F532+H532+J532)/(F532+H532+J532+L532+N532+P532),0),0)</f>
        <v>3.64423446925018</v>
      </c>
      <c r="AF532" s="61">
        <f>IF(E532="West", IF(C532="Central",('Connecting shares (%)'!$F$13/100*L532+'Connecting shares (%)'!$G$13/100*N532+'Connecting shares (%)'!$H$13/100*P532)/1000000,0),0)</f>
        <v>0</v>
      </c>
      <c r="AG532" s="63">
        <f>IF(E532="west", IF(C532="Central",D532*'Connecting shares (%)'!$M$16*(L532+N532+P532)/(F532+H532+J532+L532+N532+P532),0),0)</f>
        <v>0</v>
      </c>
      <c r="AH532" s="1">
        <f>IF(E532="West", IF(C532="Decentral",('Connecting shares (%)'!$F$17/100*L532+'Connecting shares (%)'!$G$17/100*N532+'Connecting shares (%)'!$H$17/100*P532)/1000000,0),0)</f>
        <v>0</v>
      </c>
      <c r="AI532" s="63">
        <f>IF(E532="west", IF(C532="Decentral",D532*'Connecting shares (%)'!$M$16*(L532+N532+P532)/(F532+H532+J532+L532+N532+P532),0),0)</f>
        <v>0</v>
      </c>
      <c r="AK532" s="1">
        <f t="shared" si="64"/>
        <v>0</v>
      </c>
      <c r="AL532" s="1">
        <f t="shared" si="65"/>
        <v>0</v>
      </c>
      <c r="AM532" s="1">
        <f t="shared" si="66"/>
        <v>0</v>
      </c>
      <c r="AN532" s="1">
        <f t="shared" si="67"/>
        <v>0</v>
      </c>
      <c r="AO532" s="1">
        <f t="shared" si="68"/>
        <v>0</v>
      </c>
      <c r="AP532" s="1">
        <f t="shared" si="69"/>
        <v>0</v>
      </c>
      <c r="AQ532" s="1">
        <f t="shared" si="70"/>
        <v>0.28760607999999904</v>
      </c>
      <c r="AR532" s="1">
        <f t="shared" si="71"/>
        <v>3.64423446925018</v>
      </c>
    </row>
    <row r="533" spans="1:44">
      <c r="A533" s="1">
        <v>532</v>
      </c>
      <c r="B533" s="1" t="s">
        <v>180</v>
      </c>
      <c r="C533" s="1" t="s">
        <v>21</v>
      </c>
      <c r="D533" s="1">
        <v>0.27501874420002698</v>
      </c>
      <c r="E533" s="1" t="s">
        <v>24</v>
      </c>
      <c r="F533" s="1">
        <v>862332.06</v>
      </c>
      <c r="G533" s="1">
        <v>52</v>
      </c>
      <c r="H533" s="1">
        <v>0</v>
      </c>
      <c r="I533" s="1">
        <v>0</v>
      </c>
      <c r="J533" s="1">
        <v>0</v>
      </c>
      <c r="K533" s="1">
        <v>0</v>
      </c>
      <c r="L533" s="1">
        <v>49094.81</v>
      </c>
      <c r="M533" s="1">
        <v>2</v>
      </c>
      <c r="N533" s="1">
        <v>0</v>
      </c>
      <c r="O533" s="1">
        <v>0</v>
      </c>
      <c r="P533" s="1">
        <v>0</v>
      </c>
      <c r="Q533" s="1">
        <v>0</v>
      </c>
      <c r="R533" s="1">
        <v>7958.8733548375303</v>
      </c>
      <c r="S533" s="1">
        <v>275018.74420002702</v>
      </c>
      <c r="T533" s="61">
        <f>IF(E533="East", IF(C533="Central",('Connecting shares (%)'!$F$3/100*F533+'Connecting shares (%)'!$G$3/100*H533+'Connecting shares (%)'!$H$3/100*J533)/1000000,0),0)</f>
        <v>0</v>
      </c>
      <c r="U533" s="61">
        <f>IF(E533="East", IF(C533="Central",D533*'Connecting shares (%)'!$M$16*(F533+H533+J533)/(F533+H533+J533+L533+N533+P533),0),0)</f>
        <v>0</v>
      </c>
      <c r="V533" s="61">
        <f>IF(E533="East", IF(C533="Decentral",('Connecting shares (%)'!$F$7/100*F533+'Connecting shares (%)'!$G$7/100*H533+'Connecting shares (%)'!$H$7/100*J533)/1000000,0),0)</f>
        <v>0.86233206000000007</v>
      </c>
      <c r="W533" s="63">
        <f>IF(E533="East", IF(C533="Decentral",D533*'Connecting shares (%)'!$M$16*(F533+H533+J533)/(F533+H533+J533+L533+N533+P533),0),0)</f>
        <v>5.2040923530073737</v>
      </c>
      <c r="X533" s="61">
        <f>IF(E533="East", IF(C533="Central",('Connecting shares (%)'!$F$5/100*L533+'Connecting shares (%)'!$G$5/100*N533+'Connecting shares (%)'!$H$5/100*P533)/1000000,0),0)</f>
        <v>0</v>
      </c>
      <c r="Y533" s="63">
        <f>IF(E533="East", IF(C533="Central",D533*'Connecting shares (%)'!$M$16*(L533+N533+P533)/(F533+H533+J533+L533+N533+P533),0),0)</f>
        <v>0</v>
      </c>
      <c r="Z533" s="1">
        <f>IF(E533="East", IF(C533="Decentral",('Connecting shares (%)'!$F$9/100*L533+'Connecting shares (%)'!$G$9/100*N533+'Connecting shares (%)'!$H$9/100*P533)/1000000,0),0)</f>
        <v>4.9094809999999996E-2</v>
      </c>
      <c r="AA533" s="63">
        <f>IF(E533="East", IF(C533="Decentral",D533*'Connecting shares (%)'!$M$16*(L533+N533+P533)/(F533+H533+J533+L533+N533+P533),0),0)</f>
        <v>0.29628253099316509</v>
      </c>
      <c r="AB533" s="61">
        <f>IF(E533="West", IF(C533="Central",('Connecting shares (%)'!$F$11/100*F533+'Connecting shares (%)'!$G$11/100*H533+'Connecting shares (%)'!$H$11/100*J533)/1000000,0),0)</f>
        <v>0</v>
      </c>
      <c r="AC533" s="64">
        <f>IF(E533="west", IF(C533="Central",D533*'Connecting shares (%)'!$M$16*(F533+H533+J533)/(F533+H533+J533+L533+N533+P533),0),0)</f>
        <v>0</v>
      </c>
      <c r="AD533" s="61">
        <f>IF(E533="West", IF(C533="Decentral",('Connecting shares (%)'!$F$15/100*F533+'Connecting shares (%)'!$G$15/100*H533+'Connecting shares (%)'!$H$15/100*J533)/1000000,0),0)</f>
        <v>0</v>
      </c>
      <c r="AE533" s="63">
        <f>IF(E533="west", IF(C533="Decentral",D533*'Connecting shares (%)'!$M$16*(F533+H533+J533)/(F533+H533+J533+L533+N533+P533),0),0)</f>
        <v>0</v>
      </c>
      <c r="AF533" s="61">
        <f>IF(E533="West", IF(C533="Central",('Connecting shares (%)'!$F$13/100*L533+'Connecting shares (%)'!$G$13/100*N533+'Connecting shares (%)'!$H$13/100*P533)/1000000,0),0)</f>
        <v>0</v>
      </c>
      <c r="AG533" s="63">
        <f>IF(E533="west", IF(C533="Central",D533*'Connecting shares (%)'!$M$16*(L533+N533+P533)/(F533+H533+J533+L533+N533+P533),0),0)</f>
        <v>0</v>
      </c>
      <c r="AH533" s="1">
        <f>IF(E533="West", IF(C533="Decentral",('Connecting shares (%)'!$F$17/100*L533+'Connecting shares (%)'!$G$17/100*N533+'Connecting shares (%)'!$H$17/100*P533)/1000000,0),0)</f>
        <v>0</v>
      </c>
      <c r="AI533" s="63">
        <f>IF(E533="west", IF(C533="Decentral",D533*'Connecting shares (%)'!$M$16*(L533+N533+P533)/(F533+H533+J533+L533+N533+P533),0),0)</f>
        <v>0</v>
      </c>
      <c r="AK533" s="1">
        <f t="shared" si="64"/>
        <v>0</v>
      </c>
      <c r="AL533" s="1">
        <f t="shared" si="65"/>
        <v>0</v>
      </c>
      <c r="AM533" s="1">
        <f t="shared" si="66"/>
        <v>0.91142687000000011</v>
      </c>
      <c r="AN533" s="1">
        <f t="shared" si="67"/>
        <v>5.5003748840005384</v>
      </c>
      <c r="AO533" s="1">
        <f t="shared" si="68"/>
        <v>0</v>
      </c>
      <c r="AP533" s="1">
        <f t="shared" si="69"/>
        <v>0</v>
      </c>
      <c r="AQ533" s="1">
        <f t="shared" si="70"/>
        <v>0</v>
      </c>
      <c r="AR533" s="1">
        <f t="shared" si="71"/>
        <v>0</v>
      </c>
    </row>
    <row r="534" spans="1:44">
      <c r="A534" s="1">
        <v>533</v>
      </c>
      <c r="B534" s="1" t="s">
        <v>341</v>
      </c>
      <c r="C534" s="1" t="s">
        <v>21</v>
      </c>
      <c r="D534" s="1">
        <v>0.59973488539991304</v>
      </c>
      <c r="E534" s="1" t="s">
        <v>23</v>
      </c>
      <c r="F534" s="1">
        <v>2798324.7</v>
      </c>
      <c r="G534" s="1">
        <v>180</v>
      </c>
      <c r="H534" s="1">
        <v>53019.529999999897</v>
      </c>
      <c r="I534" s="1">
        <v>1</v>
      </c>
      <c r="J534" s="1">
        <v>0</v>
      </c>
      <c r="K534" s="1">
        <v>0</v>
      </c>
      <c r="L534" s="1">
        <v>92819.25</v>
      </c>
      <c r="M534" s="1">
        <v>6</v>
      </c>
      <c r="N534" s="1">
        <v>50173.18</v>
      </c>
      <c r="O534" s="1">
        <v>1</v>
      </c>
      <c r="P534" s="1">
        <v>0</v>
      </c>
      <c r="Q534" s="1">
        <v>0</v>
      </c>
      <c r="R534" s="1">
        <v>8916.0035373285591</v>
      </c>
      <c r="S534" s="1">
        <v>599734.88539991202</v>
      </c>
      <c r="T534" s="61">
        <f>IF(E534="East", IF(C534="Central",('Connecting shares (%)'!$F$3/100*F534+'Connecting shares (%)'!$G$3/100*H534+'Connecting shares (%)'!$H$3/100*J534)/1000000,0),0)</f>
        <v>0</v>
      </c>
      <c r="U534" s="61">
        <f>IF(E534="East", IF(C534="Central",D534*'Connecting shares (%)'!$M$16*(F534+H534+J534)/(F534+H534+J534+L534+N534+P534),0),0)</f>
        <v>0</v>
      </c>
      <c r="V534" s="61">
        <f>IF(E534="East", IF(C534="Decentral",('Connecting shares (%)'!$F$7/100*F534+'Connecting shares (%)'!$G$7/100*H534+'Connecting shares (%)'!$H$7/100*J534)/1000000,0),0)</f>
        <v>0</v>
      </c>
      <c r="W534" s="63">
        <f>IF(E534="East", IF(C534="Decentral",D534*'Connecting shares (%)'!$M$16*(F534+H534+J534)/(F534+H534+J534+L534+N534+P534),0),0)</f>
        <v>0</v>
      </c>
      <c r="X534" s="61">
        <f>IF(E534="East", IF(C534="Central",('Connecting shares (%)'!$F$5/100*L534+'Connecting shares (%)'!$G$5/100*N534+'Connecting shares (%)'!$H$5/100*P534)/1000000,0),0)</f>
        <v>0</v>
      </c>
      <c r="Y534" s="63">
        <f>IF(E534="East", IF(C534="Central",D534*'Connecting shares (%)'!$M$16*(L534+N534+P534)/(F534+H534+J534+L534+N534+P534),0),0)</f>
        <v>0</v>
      </c>
      <c r="Z534" s="1">
        <f>IF(E534="East", IF(C534="Decentral",('Connecting shares (%)'!$F$9/100*L534+'Connecting shares (%)'!$G$9/100*N534+'Connecting shares (%)'!$H$9/100*P534)/1000000,0),0)</f>
        <v>0</v>
      </c>
      <c r="AA534" s="63">
        <f>IF(E534="East", IF(C534="Decentral",D534*'Connecting shares (%)'!$M$16*(L534+N534+P534)/(F534+H534+J534+L534+N534+P534),0),0)</f>
        <v>0</v>
      </c>
      <c r="AB534" s="61">
        <f>IF(E534="West", IF(C534="Central",('Connecting shares (%)'!$F$11/100*F534+'Connecting shares (%)'!$G$11/100*H534+'Connecting shares (%)'!$H$11/100*J534)/1000000,0),0)</f>
        <v>0</v>
      </c>
      <c r="AC534" s="64">
        <f>IF(E534="west", IF(C534="Central",D534*'Connecting shares (%)'!$M$16*(F534+H534+J534)/(F534+H534+J534+L534+N534+P534),0),0)</f>
        <v>0</v>
      </c>
      <c r="AD534" s="61">
        <f>IF(E534="West", IF(C534="Decentral",('Connecting shares (%)'!$F$15/100*F534+'Connecting shares (%)'!$G$15/100*H534+'Connecting shares (%)'!$H$15/100*J534)/1000000,0),0)</f>
        <v>2.85134423</v>
      </c>
      <c r="AE534" s="63">
        <f>IF(E534="west", IF(C534="Decentral",D534*'Connecting shares (%)'!$M$16*(F534+H534+J534)/(F534+H534+J534+L534+N534+P534),0),0)</f>
        <v>11.421899400014381</v>
      </c>
      <c r="AF534" s="61">
        <f>IF(E534="West", IF(C534="Central",('Connecting shares (%)'!$F$13/100*L534+'Connecting shares (%)'!$G$13/100*N534+'Connecting shares (%)'!$H$13/100*P534)/1000000,0),0)</f>
        <v>0</v>
      </c>
      <c r="AG534" s="63">
        <f>IF(E534="west", IF(C534="Central",D534*'Connecting shares (%)'!$M$16*(L534+N534+P534)/(F534+H534+J534+L534+N534+P534),0),0)</f>
        <v>0</v>
      </c>
      <c r="AH534" s="1">
        <f>IF(E534="West", IF(C534="Decentral",('Connecting shares (%)'!$F$17/100*L534+'Connecting shares (%)'!$G$17/100*N534+'Connecting shares (%)'!$H$17/100*P534)/1000000,0),0)</f>
        <v>0.14299243</v>
      </c>
      <c r="AI534" s="63">
        <f>IF(E534="west", IF(C534="Decentral",D534*'Connecting shares (%)'!$M$16*(L534+N534+P534)/(F534+H534+J534+L534+N534+P534),0),0)</f>
        <v>0.57279830798387965</v>
      </c>
      <c r="AK534" s="1">
        <f t="shared" si="64"/>
        <v>0</v>
      </c>
      <c r="AL534" s="1">
        <f t="shared" si="65"/>
        <v>0</v>
      </c>
      <c r="AM534" s="1">
        <f t="shared" si="66"/>
        <v>0</v>
      </c>
      <c r="AN534" s="1">
        <f t="shared" si="67"/>
        <v>0</v>
      </c>
      <c r="AO534" s="1">
        <f t="shared" si="68"/>
        <v>0</v>
      </c>
      <c r="AP534" s="1">
        <f t="shared" si="69"/>
        <v>0</v>
      </c>
      <c r="AQ534" s="1">
        <f t="shared" si="70"/>
        <v>2.9943366600000001</v>
      </c>
      <c r="AR534" s="1">
        <f t="shared" si="71"/>
        <v>11.99469770799826</v>
      </c>
    </row>
    <row r="535" spans="1:44">
      <c r="A535" s="1">
        <v>534</v>
      </c>
      <c r="B535" s="1" t="s">
        <v>750</v>
      </c>
      <c r="C535" s="1" t="s">
        <v>21</v>
      </c>
      <c r="D535" s="1">
        <v>0.42897984586942201</v>
      </c>
      <c r="E535" s="1" t="s">
        <v>23</v>
      </c>
      <c r="F535" s="1">
        <v>912741.63</v>
      </c>
      <c r="G535" s="1">
        <v>58</v>
      </c>
      <c r="H535" s="1">
        <v>0</v>
      </c>
      <c r="I535" s="1">
        <v>0</v>
      </c>
      <c r="J535" s="1">
        <v>0</v>
      </c>
      <c r="K535" s="1">
        <v>0</v>
      </c>
      <c r="L535" s="1">
        <v>6343.72</v>
      </c>
      <c r="M535" s="1">
        <v>2</v>
      </c>
      <c r="N535" s="1">
        <v>0</v>
      </c>
      <c r="O535" s="1">
        <v>0</v>
      </c>
      <c r="P535" s="1">
        <v>0</v>
      </c>
      <c r="Q535" s="1">
        <v>0</v>
      </c>
      <c r="R535" s="1">
        <v>8991.0274271215603</v>
      </c>
      <c r="S535" s="1">
        <v>428979.84586942103</v>
      </c>
      <c r="T535" s="61">
        <f>IF(E535="East", IF(C535="Central",('Connecting shares (%)'!$F$3/100*F535+'Connecting shares (%)'!$G$3/100*H535+'Connecting shares (%)'!$H$3/100*J535)/1000000,0),0)</f>
        <v>0</v>
      </c>
      <c r="U535" s="61">
        <f>IF(E535="East", IF(C535="Central",D535*'Connecting shares (%)'!$M$16*(F535+H535+J535)/(F535+H535+J535+L535+N535+P535),0),0)</f>
        <v>0</v>
      </c>
      <c r="V535" s="61">
        <f>IF(E535="East", IF(C535="Decentral",('Connecting shares (%)'!$F$7/100*F535+'Connecting shares (%)'!$G$7/100*H535+'Connecting shares (%)'!$H$7/100*J535)/1000000,0),0)</f>
        <v>0</v>
      </c>
      <c r="W535" s="63">
        <f>IF(E535="East", IF(C535="Decentral",D535*'Connecting shares (%)'!$M$16*(F535+H535+J535)/(F535+H535+J535+L535+N535+P535),0),0)</f>
        <v>0</v>
      </c>
      <c r="X535" s="61">
        <f>IF(E535="East", IF(C535="Central",('Connecting shares (%)'!$F$5/100*L535+'Connecting shares (%)'!$G$5/100*N535+'Connecting shares (%)'!$H$5/100*P535)/1000000,0),0)</f>
        <v>0</v>
      </c>
      <c r="Y535" s="63">
        <f>IF(E535="East", IF(C535="Central",D535*'Connecting shares (%)'!$M$16*(L535+N535+P535)/(F535+H535+J535+L535+N535+P535),0),0)</f>
        <v>0</v>
      </c>
      <c r="Z535" s="1">
        <f>IF(E535="East", IF(C535="Decentral",('Connecting shares (%)'!$F$9/100*L535+'Connecting shares (%)'!$G$9/100*N535+'Connecting shares (%)'!$H$9/100*P535)/1000000,0),0)</f>
        <v>0</v>
      </c>
      <c r="AA535" s="63">
        <f>IF(E535="East", IF(C535="Decentral",D535*'Connecting shares (%)'!$M$16*(L535+N535+P535)/(F535+H535+J535+L535+N535+P535),0),0)</f>
        <v>0</v>
      </c>
      <c r="AB535" s="61">
        <f>IF(E535="West", IF(C535="Central",('Connecting shares (%)'!$F$11/100*F535+'Connecting shares (%)'!$G$11/100*H535+'Connecting shares (%)'!$H$11/100*J535)/1000000,0),0)</f>
        <v>0</v>
      </c>
      <c r="AC535" s="64">
        <f>IF(E535="west", IF(C535="Central",D535*'Connecting shares (%)'!$M$16*(F535+H535+J535)/(F535+H535+J535+L535+N535+P535),0),0)</f>
        <v>0</v>
      </c>
      <c r="AD535" s="61">
        <f>IF(E535="West", IF(C535="Decentral",('Connecting shares (%)'!$F$15/100*F535+'Connecting shares (%)'!$G$15/100*H535+'Connecting shares (%)'!$H$15/100*J535)/1000000,0),0)</f>
        <v>0.91274162999999997</v>
      </c>
      <c r="AE535" s="63">
        <f>IF(E535="west", IF(C535="Decentral",D535*'Connecting shares (%)'!$M$16*(F535+H535+J535)/(F535+H535+J535+L535+N535+P535),0),0)</f>
        <v>8.5203787386232417</v>
      </c>
      <c r="AF535" s="61">
        <f>IF(E535="West", IF(C535="Central",('Connecting shares (%)'!$F$13/100*L535+'Connecting shares (%)'!$G$13/100*N535+'Connecting shares (%)'!$H$13/100*P535)/1000000,0),0)</f>
        <v>0</v>
      </c>
      <c r="AG535" s="63">
        <f>IF(E535="west", IF(C535="Central",D535*'Connecting shares (%)'!$M$16*(L535+N535+P535)/(F535+H535+J535+L535+N535+P535),0),0)</f>
        <v>0</v>
      </c>
      <c r="AH535" s="1">
        <f>IF(E535="West", IF(C535="Decentral",('Connecting shares (%)'!$F$17/100*L535+'Connecting shares (%)'!$G$17/100*N535+'Connecting shares (%)'!$H$17/100*P535)/1000000,0),0)</f>
        <v>6.3437200000000006E-3</v>
      </c>
      <c r="AI535" s="63">
        <f>IF(E535="west", IF(C535="Decentral",D535*'Connecting shares (%)'!$M$16*(L535+N535+P535)/(F535+H535+J535+L535+N535+P535),0),0)</f>
        <v>5.9218178765198901E-2</v>
      </c>
      <c r="AK535" s="1">
        <f t="shared" si="64"/>
        <v>0</v>
      </c>
      <c r="AL535" s="1">
        <f t="shared" si="65"/>
        <v>0</v>
      </c>
      <c r="AM535" s="1">
        <f t="shared" si="66"/>
        <v>0</v>
      </c>
      <c r="AN535" s="1">
        <f t="shared" si="67"/>
        <v>0</v>
      </c>
      <c r="AO535" s="1">
        <f t="shared" si="68"/>
        <v>0</v>
      </c>
      <c r="AP535" s="1">
        <f t="shared" si="69"/>
        <v>0</v>
      </c>
      <c r="AQ535" s="1">
        <f t="shared" si="70"/>
        <v>0.91908535000000002</v>
      </c>
      <c r="AR535" s="1">
        <f t="shared" si="71"/>
        <v>8.5795969173884412</v>
      </c>
    </row>
    <row r="536" spans="1:44">
      <c r="A536" s="1">
        <v>535</v>
      </c>
      <c r="B536" s="1" t="s">
        <v>858</v>
      </c>
      <c r="C536" s="1" t="s">
        <v>21</v>
      </c>
      <c r="D536" s="1">
        <v>9.2511309070789999E-2</v>
      </c>
      <c r="E536" s="1" t="s">
        <v>23</v>
      </c>
      <c r="F536" s="1">
        <v>59323.659999999902</v>
      </c>
      <c r="G536" s="1">
        <v>4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5172.5784175613899</v>
      </c>
      <c r="S536" s="1">
        <v>92511.309070789895</v>
      </c>
      <c r="T536" s="61">
        <f>IF(E536="East", IF(C536="Central",('Connecting shares (%)'!$F$3/100*F536+'Connecting shares (%)'!$G$3/100*H536+'Connecting shares (%)'!$H$3/100*J536)/1000000,0),0)</f>
        <v>0</v>
      </c>
      <c r="U536" s="61">
        <f>IF(E536="East", IF(C536="Central",D536*'Connecting shares (%)'!$M$16*(F536+H536+J536)/(F536+H536+J536+L536+N536+P536),0),0)</f>
        <v>0</v>
      </c>
      <c r="V536" s="61">
        <f>IF(E536="East", IF(C536="Decentral",('Connecting shares (%)'!$F$7/100*F536+'Connecting shares (%)'!$G$7/100*H536+'Connecting shares (%)'!$H$7/100*J536)/1000000,0),0)</f>
        <v>0</v>
      </c>
      <c r="W536" s="63">
        <f>IF(E536="East", IF(C536="Decentral",D536*'Connecting shares (%)'!$M$16*(F536+H536+J536)/(F536+H536+J536+L536+N536+P536),0),0)</f>
        <v>0</v>
      </c>
      <c r="X536" s="61">
        <f>IF(E536="East", IF(C536="Central",('Connecting shares (%)'!$F$5/100*L536+'Connecting shares (%)'!$G$5/100*N536+'Connecting shares (%)'!$H$5/100*P536)/1000000,0),0)</f>
        <v>0</v>
      </c>
      <c r="Y536" s="63">
        <f>IF(E536="East", IF(C536="Central",D536*'Connecting shares (%)'!$M$16*(L536+N536+P536)/(F536+H536+J536+L536+N536+P536),0),0)</f>
        <v>0</v>
      </c>
      <c r="Z536" s="1">
        <f>IF(E536="East", IF(C536="Decentral",('Connecting shares (%)'!$F$9/100*L536+'Connecting shares (%)'!$G$9/100*N536+'Connecting shares (%)'!$H$9/100*P536)/1000000,0),0)</f>
        <v>0</v>
      </c>
      <c r="AA536" s="63">
        <f>IF(E536="East", IF(C536="Decentral",D536*'Connecting shares (%)'!$M$16*(L536+N536+P536)/(F536+H536+J536+L536+N536+P536),0),0)</f>
        <v>0</v>
      </c>
      <c r="AB536" s="61">
        <f>IF(E536="West", IF(C536="Central",('Connecting shares (%)'!$F$11/100*F536+'Connecting shares (%)'!$G$11/100*H536+'Connecting shares (%)'!$H$11/100*J536)/1000000,0),0)</f>
        <v>0</v>
      </c>
      <c r="AC536" s="64">
        <f>IF(E536="west", IF(C536="Central",D536*'Connecting shares (%)'!$M$16*(F536+H536+J536)/(F536+H536+J536+L536+N536+P536),0),0)</f>
        <v>0</v>
      </c>
      <c r="AD536" s="61">
        <f>IF(E536="West", IF(C536="Decentral",('Connecting shares (%)'!$F$15/100*F536+'Connecting shares (%)'!$G$15/100*H536+'Connecting shares (%)'!$H$15/100*J536)/1000000,0),0)</f>
        <v>5.9323659999999903E-2</v>
      </c>
      <c r="AE536" s="63">
        <f>IF(E536="west", IF(C536="Decentral",D536*'Connecting shares (%)'!$M$16*(F536+H536+J536)/(F536+H536+J536+L536+N536+P536),0),0)</f>
        <v>1.8502261814157999</v>
      </c>
      <c r="AF536" s="61">
        <f>IF(E536="West", IF(C536="Central",('Connecting shares (%)'!$F$13/100*L536+'Connecting shares (%)'!$G$13/100*N536+'Connecting shares (%)'!$H$13/100*P536)/1000000,0),0)</f>
        <v>0</v>
      </c>
      <c r="AG536" s="63">
        <f>IF(E536="west", IF(C536="Central",D536*'Connecting shares (%)'!$M$16*(L536+N536+P536)/(F536+H536+J536+L536+N536+P536),0),0)</f>
        <v>0</v>
      </c>
      <c r="AH536" s="1">
        <f>IF(E536="West", IF(C536="Decentral",('Connecting shares (%)'!$F$17/100*L536+'Connecting shares (%)'!$G$17/100*N536+'Connecting shares (%)'!$H$17/100*P536)/1000000,0),0)</f>
        <v>0</v>
      </c>
      <c r="AI536" s="63">
        <f>IF(E536="west", IF(C536="Decentral",D536*'Connecting shares (%)'!$M$16*(L536+N536+P536)/(F536+H536+J536+L536+N536+P536),0),0)</f>
        <v>0</v>
      </c>
      <c r="AK536" s="1">
        <f t="shared" si="64"/>
        <v>0</v>
      </c>
      <c r="AL536" s="1">
        <f t="shared" si="65"/>
        <v>0</v>
      </c>
      <c r="AM536" s="1">
        <f t="shared" si="66"/>
        <v>0</v>
      </c>
      <c r="AN536" s="1">
        <f t="shared" si="67"/>
        <v>0</v>
      </c>
      <c r="AO536" s="1">
        <f t="shared" si="68"/>
        <v>0</v>
      </c>
      <c r="AP536" s="1">
        <f t="shared" si="69"/>
        <v>0</v>
      </c>
      <c r="AQ536" s="1">
        <f t="shared" si="70"/>
        <v>5.9323659999999903E-2</v>
      </c>
      <c r="AR536" s="1">
        <f t="shared" si="71"/>
        <v>1.8502261814157999</v>
      </c>
    </row>
    <row r="537" spans="1:44">
      <c r="A537" s="1">
        <v>536</v>
      </c>
      <c r="B537" s="1" t="s">
        <v>254</v>
      </c>
      <c r="C537" s="1" t="s">
        <v>22</v>
      </c>
      <c r="D537" s="1">
        <v>0.423986881123463</v>
      </c>
      <c r="E537" s="1" t="s">
        <v>23</v>
      </c>
      <c r="F537" s="1">
        <v>494251.09999999899</v>
      </c>
      <c r="G537" s="1">
        <v>25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10379.0984908543</v>
      </c>
      <c r="S537" s="1">
        <v>423986.88112346298</v>
      </c>
      <c r="T537" s="61">
        <f>IF(E537="East", IF(C537="Central",('Connecting shares (%)'!$F$3/100*F537+'Connecting shares (%)'!$G$3/100*H537+'Connecting shares (%)'!$H$3/100*J537)/1000000,0),0)</f>
        <v>0</v>
      </c>
      <c r="U537" s="61">
        <f>IF(E537="East", IF(C537="Central",D537*'Connecting shares (%)'!$M$16*(F537+H537+J537)/(F537+H537+J537+L537+N537+P537),0),0)</f>
        <v>0</v>
      </c>
      <c r="V537" s="61">
        <f>IF(E537="East", IF(C537="Decentral",('Connecting shares (%)'!$F$7/100*F537+'Connecting shares (%)'!$G$7/100*H537+'Connecting shares (%)'!$H$7/100*J537)/1000000,0),0)</f>
        <v>0</v>
      </c>
      <c r="W537" s="63">
        <f>IF(E537="East", IF(C537="Decentral",D537*'Connecting shares (%)'!$M$16*(F537+H537+J537)/(F537+H537+J537+L537+N537+P537),0),0)</f>
        <v>0</v>
      </c>
      <c r="X537" s="61">
        <f>IF(E537="East", IF(C537="Central",('Connecting shares (%)'!$F$5/100*L537+'Connecting shares (%)'!$G$5/100*N537+'Connecting shares (%)'!$H$5/100*P537)/1000000,0),0)</f>
        <v>0</v>
      </c>
      <c r="Y537" s="63">
        <f>IF(E537="East", IF(C537="Central",D537*'Connecting shares (%)'!$M$16*(L537+N537+P537)/(F537+H537+J537+L537+N537+P537),0),0)</f>
        <v>0</v>
      </c>
      <c r="Z537" s="1">
        <f>IF(E537="East", IF(C537="Decentral",('Connecting shares (%)'!$F$9/100*L537+'Connecting shares (%)'!$G$9/100*N537+'Connecting shares (%)'!$H$9/100*P537)/1000000,0),0)</f>
        <v>0</v>
      </c>
      <c r="AA537" s="63">
        <f>IF(E537="East", IF(C537="Decentral",D537*'Connecting shares (%)'!$M$16*(L537+N537+P537)/(F537+H537+J537+L537+N537+P537),0),0)</f>
        <v>0</v>
      </c>
      <c r="AB537" s="61">
        <f>IF(E537="West", IF(C537="Central",('Connecting shares (%)'!$F$11/100*F537+'Connecting shares (%)'!$G$11/100*H537+'Connecting shares (%)'!$H$11/100*J537)/1000000,0),0)</f>
        <v>0.494251099999999</v>
      </c>
      <c r="AC537" s="64">
        <f>IF(E537="west", IF(C537="Central",D537*'Connecting shares (%)'!$M$16*(F537+H537+J537)/(F537+H537+J537+L537+N537+P537),0),0)</f>
        <v>8.4797376224692602</v>
      </c>
      <c r="AD537" s="61">
        <f>IF(E537="West", IF(C537="Decentral",('Connecting shares (%)'!$F$15/100*F537+'Connecting shares (%)'!$G$15/100*H537+'Connecting shares (%)'!$H$15/100*J537)/1000000,0),0)</f>
        <v>0</v>
      </c>
      <c r="AE537" s="63">
        <f>IF(E537="west", IF(C537="Decentral",D537*'Connecting shares (%)'!$M$16*(F537+H537+J537)/(F537+H537+J537+L537+N537+P537),0),0)</f>
        <v>0</v>
      </c>
      <c r="AF537" s="61">
        <f>IF(E537="West", IF(C537="Central",('Connecting shares (%)'!$F$13/100*L537+'Connecting shares (%)'!$G$13/100*N537+'Connecting shares (%)'!$H$13/100*P537)/1000000,0),0)</f>
        <v>0</v>
      </c>
      <c r="AG537" s="63">
        <f>IF(E537="west", IF(C537="Central",D537*'Connecting shares (%)'!$M$16*(L537+N537+P537)/(F537+H537+J537+L537+N537+P537),0),0)</f>
        <v>0</v>
      </c>
      <c r="AH537" s="1">
        <f>IF(E537="West", IF(C537="Decentral",('Connecting shares (%)'!$F$17/100*L537+'Connecting shares (%)'!$G$17/100*N537+'Connecting shares (%)'!$H$17/100*P537)/1000000,0),0)</f>
        <v>0</v>
      </c>
      <c r="AI537" s="63">
        <f>IF(E537="west", IF(C537="Decentral",D537*'Connecting shares (%)'!$M$16*(L537+N537+P537)/(F537+H537+J537+L537+N537+P537),0),0)</f>
        <v>0</v>
      </c>
      <c r="AK537" s="1">
        <f t="shared" si="64"/>
        <v>0</v>
      </c>
      <c r="AL537" s="1">
        <f t="shared" si="65"/>
        <v>0</v>
      </c>
      <c r="AM537" s="1">
        <f t="shared" si="66"/>
        <v>0</v>
      </c>
      <c r="AN537" s="1">
        <f t="shared" si="67"/>
        <v>0</v>
      </c>
      <c r="AO537" s="1">
        <f t="shared" si="68"/>
        <v>0.494251099999999</v>
      </c>
      <c r="AP537" s="1">
        <f t="shared" si="69"/>
        <v>8.4797376224692602</v>
      </c>
      <c r="AQ537" s="1">
        <f t="shared" si="70"/>
        <v>0</v>
      </c>
      <c r="AR537" s="1">
        <f t="shared" si="71"/>
        <v>0</v>
      </c>
    </row>
    <row r="538" spans="1:44">
      <c r="A538" s="1">
        <v>537</v>
      </c>
      <c r="B538" s="1" t="s">
        <v>154</v>
      </c>
      <c r="C538" s="1" t="s">
        <v>21</v>
      </c>
      <c r="D538" s="1">
        <v>1.5710372193503299</v>
      </c>
      <c r="E538" s="1" t="s">
        <v>24</v>
      </c>
      <c r="F538" s="1">
        <v>10037830.0599999</v>
      </c>
      <c r="G538" s="1">
        <v>615</v>
      </c>
      <c r="H538" s="1">
        <v>70765.289999999906</v>
      </c>
      <c r="I538" s="1">
        <v>1</v>
      </c>
      <c r="J538" s="1">
        <v>0</v>
      </c>
      <c r="K538" s="1">
        <v>0</v>
      </c>
      <c r="L538" s="1">
        <v>488719.33</v>
      </c>
      <c r="M538" s="1">
        <v>66</v>
      </c>
      <c r="N538" s="1">
        <v>0</v>
      </c>
      <c r="O538" s="1">
        <v>0</v>
      </c>
      <c r="P538" s="1">
        <v>0</v>
      </c>
      <c r="Q538" s="1">
        <v>0</v>
      </c>
      <c r="R538" s="1">
        <v>11302.957032434701</v>
      </c>
      <c r="S538" s="1">
        <v>1571037.2193503301</v>
      </c>
      <c r="T538" s="61">
        <f>IF(E538="East", IF(C538="Central",('Connecting shares (%)'!$F$3/100*F538+'Connecting shares (%)'!$G$3/100*H538+'Connecting shares (%)'!$H$3/100*J538)/1000000,0),0)</f>
        <v>0</v>
      </c>
      <c r="U538" s="61">
        <f>IF(E538="East", IF(C538="Central",D538*'Connecting shares (%)'!$M$16*(F538+H538+J538)/(F538+H538+J538+L538+N538+P538),0),0)</f>
        <v>0</v>
      </c>
      <c r="V538" s="61">
        <f>IF(E538="East", IF(C538="Decentral",('Connecting shares (%)'!$F$7/100*F538+'Connecting shares (%)'!$G$7/100*H538+'Connecting shares (%)'!$H$7/100*J538)/1000000,0),0)</f>
        <v>10.108595349999899</v>
      </c>
      <c r="W538" s="63">
        <f>IF(E538="East", IF(C538="Decentral",D538*'Connecting shares (%)'!$M$16*(F538+H538+J538)/(F538+H538+J538+L538+N538+P538),0),0)</f>
        <v>29.971705115397537</v>
      </c>
      <c r="X538" s="61">
        <f>IF(E538="East", IF(C538="Central",('Connecting shares (%)'!$F$5/100*L538+'Connecting shares (%)'!$G$5/100*N538+'Connecting shares (%)'!$H$5/100*P538)/1000000,0),0)</f>
        <v>0</v>
      </c>
      <c r="Y538" s="63">
        <f>IF(E538="East", IF(C538="Central",D538*'Connecting shares (%)'!$M$16*(L538+N538+P538)/(F538+H538+J538+L538+N538+P538),0),0)</f>
        <v>0</v>
      </c>
      <c r="Z538" s="1">
        <f>IF(E538="East", IF(C538="Decentral",('Connecting shares (%)'!$F$9/100*L538+'Connecting shares (%)'!$G$9/100*N538+'Connecting shares (%)'!$H$9/100*P538)/1000000,0),0)</f>
        <v>0.48871933000000001</v>
      </c>
      <c r="AA538" s="63">
        <f>IF(E538="East", IF(C538="Decentral",D538*'Connecting shares (%)'!$M$16*(L538+N538+P538)/(F538+H538+J538+L538+N538+P538),0),0)</f>
        <v>1.449039271609067</v>
      </c>
      <c r="AB538" s="61">
        <f>IF(E538="West", IF(C538="Central",('Connecting shares (%)'!$F$11/100*F538+'Connecting shares (%)'!$G$11/100*H538+'Connecting shares (%)'!$H$11/100*J538)/1000000,0),0)</f>
        <v>0</v>
      </c>
      <c r="AC538" s="64">
        <f>IF(E538="west", IF(C538="Central",D538*'Connecting shares (%)'!$M$16*(F538+H538+J538)/(F538+H538+J538+L538+N538+P538),0),0)</f>
        <v>0</v>
      </c>
      <c r="AD538" s="61">
        <f>IF(E538="West", IF(C538="Decentral",('Connecting shares (%)'!$F$15/100*F538+'Connecting shares (%)'!$G$15/100*H538+'Connecting shares (%)'!$H$15/100*J538)/1000000,0),0)</f>
        <v>0</v>
      </c>
      <c r="AE538" s="63">
        <f>IF(E538="west", IF(C538="Decentral",D538*'Connecting shares (%)'!$M$16*(F538+H538+J538)/(F538+H538+J538+L538+N538+P538),0),0)</f>
        <v>0</v>
      </c>
      <c r="AF538" s="61">
        <f>IF(E538="West", IF(C538="Central",('Connecting shares (%)'!$F$13/100*L538+'Connecting shares (%)'!$G$13/100*N538+'Connecting shares (%)'!$H$13/100*P538)/1000000,0),0)</f>
        <v>0</v>
      </c>
      <c r="AG538" s="63">
        <f>IF(E538="west", IF(C538="Central",D538*'Connecting shares (%)'!$M$16*(L538+N538+P538)/(F538+H538+J538+L538+N538+P538),0),0)</f>
        <v>0</v>
      </c>
      <c r="AH538" s="1">
        <f>IF(E538="West", IF(C538="Decentral",('Connecting shares (%)'!$F$17/100*L538+'Connecting shares (%)'!$G$17/100*N538+'Connecting shares (%)'!$H$17/100*P538)/1000000,0),0)</f>
        <v>0</v>
      </c>
      <c r="AI538" s="63">
        <f>IF(E538="west", IF(C538="Decentral",D538*'Connecting shares (%)'!$M$16*(L538+N538+P538)/(F538+H538+J538+L538+N538+P538),0),0)</f>
        <v>0</v>
      </c>
      <c r="AK538" s="1">
        <f t="shared" si="64"/>
        <v>0</v>
      </c>
      <c r="AL538" s="1">
        <f t="shared" si="65"/>
        <v>0</v>
      </c>
      <c r="AM538" s="1">
        <f t="shared" si="66"/>
        <v>10.597314679999899</v>
      </c>
      <c r="AN538" s="1">
        <f t="shared" si="67"/>
        <v>31.420744387006604</v>
      </c>
      <c r="AO538" s="1">
        <f t="shared" si="68"/>
        <v>0</v>
      </c>
      <c r="AP538" s="1">
        <f t="shared" si="69"/>
        <v>0</v>
      </c>
      <c r="AQ538" s="1">
        <f t="shared" si="70"/>
        <v>0</v>
      </c>
      <c r="AR538" s="1">
        <f t="shared" si="71"/>
        <v>0</v>
      </c>
    </row>
    <row r="539" spans="1:44">
      <c r="A539" s="1">
        <v>538</v>
      </c>
      <c r="B539" s="1" t="s">
        <v>676</v>
      </c>
      <c r="C539" s="1" t="s">
        <v>21</v>
      </c>
      <c r="D539" s="1">
        <v>2.1381057422499699</v>
      </c>
      <c r="E539" s="1" t="s">
        <v>24</v>
      </c>
      <c r="F539" s="1">
        <v>18555089.309999902</v>
      </c>
      <c r="G539" s="1">
        <v>1154</v>
      </c>
      <c r="H539" s="1">
        <v>118669.239999999</v>
      </c>
      <c r="I539" s="1">
        <v>2</v>
      </c>
      <c r="J539" s="1">
        <v>0</v>
      </c>
      <c r="K539" s="1">
        <v>0</v>
      </c>
      <c r="L539" s="1">
        <v>2308582.27</v>
      </c>
      <c r="M539" s="1">
        <v>422</v>
      </c>
      <c r="N539" s="1">
        <v>0</v>
      </c>
      <c r="O539" s="1">
        <v>0</v>
      </c>
      <c r="P539" s="1">
        <v>0</v>
      </c>
      <c r="Q539" s="1">
        <v>0</v>
      </c>
      <c r="R539" s="1">
        <v>11437.297602458701</v>
      </c>
      <c r="S539" s="1">
        <v>2138105.7422499699</v>
      </c>
      <c r="T539" s="61">
        <f>IF(E539="East", IF(C539="Central",('Connecting shares (%)'!$F$3/100*F539+'Connecting shares (%)'!$G$3/100*H539+'Connecting shares (%)'!$H$3/100*J539)/1000000,0),0)</f>
        <v>0</v>
      </c>
      <c r="U539" s="61">
        <f>IF(E539="East", IF(C539="Central",D539*'Connecting shares (%)'!$M$16*(F539+H539+J539)/(F539+H539+J539+L539+N539+P539),0),0)</f>
        <v>0</v>
      </c>
      <c r="V539" s="61">
        <f>IF(E539="East", IF(C539="Decentral",('Connecting shares (%)'!$F$7/100*F539+'Connecting shares (%)'!$G$7/100*H539+'Connecting shares (%)'!$H$7/100*J539)/1000000,0),0)</f>
        <v>18.673758549999899</v>
      </c>
      <c r="W539" s="63">
        <f>IF(E539="East", IF(C539="Decentral",D539*'Connecting shares (%)'!$M$16*(F539+H539+J539)/(F539+H539+J539+L539+N539+P539),0),0)</f>
        <v>38.057212708209597</v>
      </c>
      <c r="X539" s="61">
        <f>IF(E539="East", IF(C539="Central",('Connecting shares (%)'!$F$5/100*L539+'Connecting shares (%)'!$G$5/100*N539+'Connecting shares (%)'!$H$5/100*P539)/1000000,0),0)</f>
        <v>0</v>
      </c>
      <c r="Y539" s="63">
        <f>IF(E539="East", IF(C539="Central",D539*'Connecting shares (%)'!$M$16*(L539+N539+P539)/(F539+H539+J539+L539+N539+P539),0),0)</f>
        <v>0</v>
      </c>
      <c r="Z539" s="1">
        <f>IF(E539="East", IF(C539="Decentral",('Connecting shares (%)'!$F$9/100*L539+'Connecting shares (%)'!$G$9/100*N539+'Connecting shares (%)'!$H$9/100*P539)/1000000,0),0)</f>
        <v>2.30858227</v>
      </c>
      <c r="AA539" s="63">
        <f>IF(E539="East", IF(C539="Decentral",D539*'Connecting shares (%)'!$M$16*(L539+N539+P539)/(F539+H539+J539+L539+N539+P539),0),0)</f>
        <v>4.7049021367898014</v>
      </c>
      <c r="AB539" s="61">
        <f>IF(E539="West", IF(C539="Central",('Connecting shares (%)'!$F$11/100*F539+'Connecting shares (%)'!$G$11/100*H539+'Connecting shares (%)'!$H$11/100*J539)/1000000,0),0)</f>
        <v>0</v>
      </c>
      <c r="AC539" s="64">
        <f>IF(E539="west", IF(C539="Central",D539*'Connecting shares (%)'!$M$16*(F539+H539+J539)/(F539+H539+J539+L539+N539+P539),0),0)</f>
        <v>0</v>
      </c>
      <c r="AD539" s="61">
        <f>IF(E539="West", IF(C539="Decentral",('Connecting shares (%)'!$F$15/100*F539+'Connecting shares (%)'!$G$15/100*H539+'Connecting shares (%)'!$H$15/100*J539)/1000000,0),0)</f>
        <v>0</v>
      </c>
      <c r="AE539" s="63">
        <f>IF(E539="west", IF(C539="Decentral",D539*'Connecting shares (%)'!$M$16*(F539+H539+J539)/(F539+H539+J539+L539+N539+P539),0),0)</f>
        <v>0</v>
      </c>
      <c r="AF539" s="61">
        <f>IF(E539="West", IF(C539="Central",('Connecting shares (%)'!$F$13/100*L539+'Connecting shares (%)'!$G$13/100*N539+'Connecting shares (%)'!$H$13/100*P539)/1000000,0),0)</f>
        <v>0</v>
      </c>
      <c r="AG539" s="63">
        <f>IF(E539="west", IF(C539="Central",D539*'Connecting shares (%)'!$M$16*(L539+N539+P539)/(F539+H539+J539+L539+N539+P539),0),0)</f>
        <v>0</v>
      </c>
      <c r="AH539" s="1">
        <f>IF(E539="West", IF(C539="Decentral",('Connecting shares (%)'!$F$17/100*L539+'Connecting shares (%)'!$G$17/100*N539+'Connecting shares (%)'!$H$17/100*P539)/1000000,0),0)</f>
        <v>0</v>
      </c>
      <c r="AI539" s="63">
        <f>IF(E539="west", IF(C539="Decentral",D539*'Connecting shares (%)'!$M$16*(L539+N539+P539)/(F539+H539+J539+L539+N539+P539),0),0)</f>
        <v>0</v>
      </c>
      <c r="AK539" s="1">
        <f t="shared" si="64"/>
        <v>0</v>
      </c>
      <c r="AL539" s="1">
        <f t="shared" si="65"/>
        <v>0</v>
      </c>
      <c r="AM539" s="1">
        <f t="shared" si="66"/>
        <v>20.982340819999898</v>
      </c>
      <c r="AN539" s="1">
        <f t="shared" si="67"/>
        <v>42.762114844999402</v>
      </c>
      <c r="AO539" s="1">
        <f t="shared" si="68"/>
        <v>0</v>
      </c>
      <c r="AP539" s="1">
        <f t="shared" si="69"/>
        <v>0</v>
      </c>
      <c r="AQ539" s="1">
        <f t="shared" si="70"/>
        <v>0</v>
      </c>
      <c r="AR539" s="1">
        <f t="shared" si="71"/>
        <v>0</v>
      </c>
    </row>
    <row r="540" spans="1:44">
      <c r="A540" s="1">
        <v>539</v>
      </c>
      <c r="B540" s="1" t="s">
        <v>857</v>
      </c>
      <c r="C540" s="1" t="s">
        <v>21</v>
      </c>
      <c r="D540" s="1">
        <v>1.0793956167899901</v>
      </c>
      <c r="E540" s="1" t="s">
        <v>24</v>
      </c>
      <c r="F540" s="1">
        <v>6663978.3399999896</v>
      </c>
      <c r="G540" s="1">
        <v>439</v>
      </c>
      <c r="H540" s="1">
        <v>111561.289999999</v>
      </c>
      <c r="I540" s="1">
        <v>2</v>
      </c>
      <c r="J540" s="1">
        <v>0</v>
      </c>
      <c r="K540" s="1">
        <v>0</v>
      </c>
      <c r="L540" s="1">
        <v>1211711.95999999</v>
      </c>
      <c r="M540" s="1">
        <v>91</v>
      </c>
      <c r="N540" s="1">
        <v>225677.37</v>
      </c>
      <c r="O540" s="1">
        <v>3</v>
      </c>
      <c r="P540" s="1">
        <v>0</v>
      </c>
      <c r="Q540" s="1">
        <v>0</v>
      </c>
      <c r="R540" s="1">
        <v>9995.6067941376295</v>
      </c>
      <c r="S540" s="1">
        <v>1079395.6167899901</v>
      </c>
      <c r="T540" s="61">
        <f>IF(E540="East", IF(C540="Central",('Connecting shares (%)'!$F$3/100*F540+'Connecting shares (%)'!$G$3/100*H540+'Connecting shares (%)'!$H$3/100*J540)/1000000,0),0)</f>
        <v>0</v>
      </c>
      <c r="U540" s="61">
        <f>IF(E540="East", IF(C540="Central",D540*'Connecting shares (%)'!$M$16*(F540+H540+J540)/(F540+H540+J540+L540+N540+P540),0),0)</f>
        <v>0</v>
      </c>
      <c r="V540" s="61">
        <f>IF(E540="East", IF(C540="Decentral",('Connecting shares (%)'!$F$7/100*F540+'Connecting shares (%)'!$G$7/100*H540+'Connecting shares (%)'!$H$7/100*J540)/1000000,0),0)</f>
        <v>6.7755396299999884</v>
      </c>
      <c r="W540" s="63">
        <f>IF(E540="East", IF(C540="Decentral",D540*'Connecting shares (%)'!$M$16*(F540+H540+J540)/(F540+H540+J540+L540+N540+P540),0),0)</f>
        <v>17.809694479590089</v>
      </c>
      <c r="X540" s="61">
        <f>IF(E540="East", IF(C540="Central",('Connecting shares (%)'!$F$5/100*L540+'Connecting shares (%)'!$G$5/100*N540+'Connecting shares (%)'!$H$5/100*P540)/1000000,0),0)</f>
        <v>0</v>
      </c>
      <c r="Y540" s="63">
        <f>IF(E540="East", IF(C540="Central",D540*'Connecting shares (%)'!$M$16*(L540+N540+P540)/(F540+H540+J540+L540+N540+P540),0),0)</f>
        <v>0</v>
      </c>
      <c r="Z540" s="1">
        <f>IF(E540="East", IF(C540="Decentral",('Connecting shares (%)'!$F$9/100*L540+'Connecting shares (%)'!$G$9/100*N540+'Connecting shares (%)'!$H$9/100*P540)/1000000,0),0)</f>
        <v>1.4373893299999898</v>
      </c>
      <c r="AA540" s="63">
        <f>IF(E540="East", IF(C540="Decentral",D540*'Connecting shares (%)'!$M$16*(L540+N540+P540)/(F540+H540+J540+L540+N540+P540),0),0)</f>
        <v>3.7782178562097135</v>
      </c>
      <c r="AB540" s="61">
        <f>IF(E540="West", IF(C540="Central",('Connecting shares (%)'!$F$11/100*F540+'Connecting shares (%)'!$G$11/100*H540+'Connecting shares (%)'!$H$11/100*J540)/1000000,0),0)</f>
        <v>0</v>
      </c>
      <c r="AC540" s="64">
        <f>IF(E540="west", IF(C540="Central",D540*'Connecting shares (%)'!$M$16*(F540+H540+J540)/(F540+H540+J540+L540+N540+P540),0),0)</f>
        <v>0</v>
      </c>
      <c r="AD540" s="61">
        <f>IF(E540="West", IF(C540="Decentral",('Connecting shares (%)'!$F$15/100*F540+'Connecting shares (%)'!$G$15/100*H540+'Connecting shares (%)'!$H$15/100*J540)/1000000,0),0)</f>
        <v>0</v>
      </c>
      <c r="AE540" s="63">
        <f>IF(E540="west", IF(C540="Decentral",D540*'Connecting shares (%)'!$M$16*(F540+H540+J540)/(F540+H540+J540+L540+N540+P540),0),0)</f>
        <v>0</v>
      </c>
      <c r="AF540" s="61">
        <f>IF(E540="West", IF(C540="Central",('Connecting shares (%)'!$F$13/100*L540+'Connecting shares (%)'!$G$13/100*N540+'Connecting shares (%)'!$H$13/100*P540)/1000000,0),0)</f>
        <v>0</v>
      </c>
      <c r="AG540" s="63">
        <f>IF(E540="west", IF(C540="Central",D540*'Connecting shares (%)'!$M$16*(L540+N540+P540)/(F540+H540+J540+L540+N540+P540),0),0)</f>
        <v>0</v>
      </c>
      <c r="AH540" s="1">
        <f>IF(E540="West", IF(C540="Decentral",('Connecting shares (%)'!$F$17/100*L540+'Connecting shares (%)'!$G$17/100*N540+'Connecting shares (%)'!$H$17/100*P540)/1000000,0),0)</f>
        <v>0</v>
      </c>
      <c r="AI540" s="63">
        <f>IF(E540="west", IF(C540="Decentral",D540*'Connecting shares (%)'!$M$16*(L540+N540+P540)/(F540+H540+J540+L540+N540+P540),0),0)</f>
        <v>0</v>
      </c>
      <c r="AK540" s="1">
        <f t="shared" si="64"/>
        <v>0</v>
      </c>
      <c r="AL540" s="1">
        <f t="shared" si="65"/>
        <v>0</v>
      </c>
      <c r="AM540" s="1">
        <f t="shared" si="66"/>
        <v>8.212928959999978</v>
      </c>
      <c r="AN540" s="1">
        <f t="shared" si="67"/>
        <v>21.587912335799803</v>
      </c>
      <c r="AO540" s="1">
        <f t="shared" si="68"/>
        <v>0</v>
      </c>
      <c r="AP540" s="1">
        <f t="shared" si="69"/>
        <v>0</v>
      </c>
      <c r="AQ540" s="1">
        <f t="shared" si="70"/>
        <v>0</v>
      </c>
      <c r="AR540" s="1">
        <f t="shared" si="71"/>
        <v>0</v>
      </c>
    </row>
    <row r="541" spans="1:44">
      <c r="A541" s="1">
        <v>540</v>
      </c>
      <c r="B541" s="1" t="s">
        <v>520</v>
      </c>
      <c r="C541" s="1" t="s">
        <v>22</v>
      </c>
      <c r="D541" s="1">
        <v>0.57258884909257501</v>
      </c>
      <c r="E541" s="1" t="s">
        <v>23</v>
      </c>
      <c r="F541" s="1">
        <v>385262.38</v>
      </c>
      <c r="G541" s="1">
        <v>24</v>
      </c>
      <c r="H541" s="1">
        <v>0</v>
      </c>
      <c r="I541" s="1">
        <v>0</v>
      </c>
      <c r="J541" s="1">
        <v>0</v>
      </c>
      <c r="K541" s="1">
        <v>0</v>
      </c>
      <c r="L541" s="1">
        <v>73217.69</v>
      </c>
      <c r="M541" s="1">
        <v>9</v>
      </c>
      <c r="N541" s="1">
        <v>0</v>
      </c>
      <c r="O541" s="1">
        <v>0</v>
      </c>
      <c r="P541" s="1">
        <v>0</v>
      </c>
      <c r="Q541" s="1">
        <v>0</v>
      </c>
      <c r="R541" s="1">
        <v>13708.5319531449</v>
      </c>
      <c r="S541" s="1">
        <v>572588.84909257398</v>
      </c>
      <c r="T541" s="61">
        <f>IF(E541="East", IF(C541="Central",('Connecting shares (%)'!$F$3/100*F541+'Connecting shares (%)'!$G$3/100*H541+'Connecting shares (%)'!$H$3/100*J541)/1000000,0),0)</f>
        <v>0</v>
      </c>
      <c r="U541" s="61">
        <f>IF(E541="East", IF(C541="Central",D541*'Connecting shares (%)'!$M$16*(F541+H541+J541)/(F541+H541+J541+L541+N541+P541),0),0)</f>
        <v>0</v>
      </c>
      <c r="V541" s="61">
        <f>IF(E541="East", IF(C541="Decentral",('Connecting shares (%)'!$F$7/100*F541+'Connecting shares (%)'!$G$7/100*H541+'Connecting shares (%)'!$H$7/100*J541)/1000000,0),0)</f>
        <v>0</v>
      </c>
      <c r="W541" s="63">
        <f>IF(E541="East", IF(C541="Decentral",D541*'Connecting shares (%)'!$M$16*(F541+H541+J541)/(F541+H541+J541+L541+N541+P541),0),0)</f>
        <v>0</v>
      </c>
      <c r="X541" s="61">
        <f>IF(E541="East", IF(C541="Central",('Connecting shares (%)'!$F$5/100*L541+'Connecting shares (%)'!$G$5/100*N541+'Connecting shares (%)'!$H$5/100*P541)/1000000,0),0)</f>
        <v>0</v>
      </c>
      <c r="Y541" s="63">
        <f>IF(E541="East", IF(C541="Central",D541*'Connecting shares (%)'!$M$16*(L541+N541+P541)/(F541+H541+J541+L541+N541+P541),0),0)</f>
        <v>0</v>
      </c>
      <c r="Z541" s="1">
        <f>IF(E541="East", IF(C541="Decentral",('Connecting shares (%)'!$F$9/100*L541+'Connecting shares (%)'!$G$9/100*N541+'Connecting shares (%)'!$H$9/100*P541)/1000000,0),0)</f>
        <v>0</v>
      </c>
      <c r="AA541" s="63">
        <f>IF(E541="East", IF(C541="Decentral",D541*'Connecting shares (%)'!$M$16*(L541+N541+P541)/(F541+H541+J541+L541+N541+P541),0),0)</f>
        <v>0</v>
      </c>
      <c r="AB541" s="61">
        <f>IF(E541="West", IF(C541="Central",('Connecting shares (%)'!$F$11/100*F541+'Connecting shares (%)'!$G$11/100*H541+'Connecting shares (%)'!$H$11/100*J541)/1000000,0),0)</f>
        <v>0.38526238000000002</v>
      </c>
      <c r="AC541" s="64">
        <f>IF(E541="west", IF(C541="Central",D541*'Connecting shares (%)'!$M$16*(F541+H541+J541)/(F541+H541+J541+L541+N541+P541),0),0)</f>
        <v>9.6229675921514453</v>
      </c>
      <c r="AD541" s="61">
        <f>IF(E541="West", IF(C541="Decentral",('Connecting shares (%)'!$F$15/100*F541+'Connecting shares (%)'!$G$15/100*H541+'Connecting shares (%)'!$H$15/100*J541)/1000000,0),0)</f>
        <v>0</v>
      </c>
      <c r="AE541" s="63">
        <f>IF(E541="west", IF(C541="Decentral",D541*'Connecting shares (%)'!$M$16*(F541+H541+J541)/(F541+H541+J541+L541+N541+P541),0),0)</f>
        <v>0</v>
      </c>
      <c r="AF541" s="61">
        <f>IF(E541="West", IF(C541="Central",('Connecting shares (%)'!$F$13/100*L541+'Connecting shares (%)'!$G$13/100*N541+'Connecting shares (%)'!$H$13/100*P541)/1000000,0),0)</f>
        <v>7.3217690000000002E-2</v>
      </c>
      <c r="AG541" s="63">
        <f>IF(E541="west", IF(C541="Central",D541*'Connecting shares (%)'!$M$16*(L541+N541+P541)/(F541+H541+J541+L541+N541+P541),0),0)</f>
        <v>1.8288093897000557</v>
      </c>
      <c r="AH541" s="1">
        <f>IF(E541="West", IF(C541="Decentral",('Connecting shares (%)'!$F$17/100*L541+'Connecting shares (%)'!$G$17/100*N541+'Connecting shares (%)'!$H$17/100*P541)/1000000,0),0)</f>
        <v>0</v>
      </c>
      <c r="AI541" s="63">
        <f>IF(E541="west", IF(C541="Decentral",D541*'Connecting shares (%)'!$M$16*(L541+N541+P541)/(F541+H541+J541+L541+N541+P541),0),0)</f>
        <v>0</v>
      </c>
      <c r="AK541" s="1">
        <f t="shared" si="64"/>
        <v>0</v>
      </c>
      <c r="AL541" s="1">
        <f t="shared" si="65"/>
        <v>0</v>
      </c>
      <c r="AM541" s="1">
        <f t="shared" si="66"/>
        <v>0</v>
      </c>
      <c r="AN541" s="1">
        <f t="shared" si="67"/>
        <v>0</v>
      </c>
      <c r="AO541" s="1">
        <f t="shared" si="68"/>
        <v>0.45848007000000002</v>
      </c>
      <c r="AP541" s="1">
        <f t="shared" si="69"/>
        <v>11.4517769818515</v>
      </c>
      <c r="AQ541" s="1">
        <f t="shared" si="70"/>
        <v>0</v>
      </c>
      <c r="AR541" s="1">
        <f t="shared" si="71"/>
        <v>0</v>
      </c>
    </row>
    <row r="542" spans="1:44">
      <c r="A542" s="1">
        <v>541</v>
      </c>
      <c r="B542" s="1" t="s">
        <v>319</v>
      </c>
      <c r="C542" s="1" t="s">
        <v>21</v>
      </c>
      <c r="D542" s="1">
        <v>0.492024137284785</v>
      </c>
      <c r="E542" s="1" t="s">
        <v>23</v>
      </c>
      <c r="F542" s="1">
        <v>149348.25</v>
      </c>
      <c r="G542" s="1">
        <v>9</v>
      </c>
      <c r="H542" s="1">
        <v>0</v>
      </c>
      <c r="I542" s="1">
        <v>0</v>
      </c>
      <c r="J542" s="1">
        <v>0</v>
      </c>
      <c r="K542" s="1">
        <v>0</v>
      </c>
      <c r="L542" s="1">
        <v>8000.64</v>
      </c>
      <c r="M542" s="1">
        <v>2</v>
      </c>
      <c r="N542" s="1">
        <v>0</v>
      </c>
      <c r="O542" s="1">
        <v>0</v>
      </c>
      <c r="P542" s="1">
        <v>0</v>
      </c>
      <c r="Q542" s="1">
        <v>0</v>
      </c>
      <c r="R542" s="1">
        <v>9395.3682976919499</v>
      </c>
      <c r="S542" s="1">
        <v>492024.13728478499</v>
      </c>
      <c r="T542" s="61">
        <f>IF(E542="East", IF(C542="Central",('Connecting shares (%)'!$F$3/100*F542+'Connecting shares (%)'!$G$3/100*H542+'Connecting shares (%)'!$H$3/100*J542)/1000000,0),0)</f>
        <v>0</v>
      </c>
      <c r="U542" s="61">
        <f>IF(E542="East", IF(C542="Central",D542*'Connecting shares (%)'!$M$16*(F542+H542+J542)/(F542+H542+J542+L542+N542+P542),0),0)</f>
        <v>0</v>
      </c>
      <c r="V542" s="61">
        <f>IF(E542="East", IF(C542="Decentral",('Connecting shares (%)'!$F$7/100*F542+'Connecting shares (%)'!$G$7/100*H542+'Connecting shares (%)'!$H$7/100*J542)/1000000,0),0)</f>
        <v>0</v>
      </c>
      <c r="W542" s="63">
        <f>IF(E542="East", IF(C542="Decentral",D542*'Connecting shares (%)'!$M$16*(F542+H542+J542)/(F542+H542+J542+L542+N542+P542),0),0)</f>
        <v>0</v>
      </c>
      <c r="X542" s="61">
        <f>IF(E542="East", IF(C542="Central",('Connecting shares (%)'!$F$5/100*L542+'Connecting shares (%)'!$G$5/100*N542+'Connecting shares (%)'!$H$5/100*P542)/1000000,0),0)</f>
        <v>0</v>
      </c>
      <c r="Y542" s="63">
        <f>IF(E542="East", IF(C542="Central",D542*'Connecting shares (%)'!$M$16*(L542+N542+P542)/(F542+H542+J542+L542+N542+P542),0),0)</f>
        <v>0</v>
      </c>
      <c r="Z542" s="1">
        <f>IF(E542="East", IF(C542="Decentral",('Connecting shares (%)'!$F$9/100*L542+'Connecting shares (%)'!$G$9/100*N542+'Connecting shares (%)'!$H$9/100*P542)/1000000,0),0)</f>
        <v>0</v>
      </c>
      <c r="AA542" s="63">
        <f>IF(E542="East", IF(C542="Decentral",D542*'Connecting shares (%)'!$M$16*(L542+N542+P542)/(F542+H542+J542+L542+N542+P542),0),0)</f>
        <v>0</v>
      </c>
      <c r="AB542" s="61">
        <f>IF(E542="West", IF(C542="Central",('Connecting shares (%)'!$F$11/100*F542+'Connecting shares (%)'!$G$11/100*H542+'Connecting shares (%)'!$H$11/100*J542)/1000000,0),0)</f>
        <v>0</v>
      </c>
      <c r="AC542" s="64">
        <f>IF(E542="west", IF(C542="Central",D542*'Connecting shares (%)'!$M$16*(F542+H542+J542)/(F542+H542+J542+L542+N542+P542),0),0)</f>
        <v>0</v>
      </c>
      <c r="AD542" s="61">
        <f>IF(E542="West", IF(C542="Decentral",('Connecting shares (%)'!$F$15/100*F542+'Connecting shares (%)'!$G$15/100*H542+'Connecting shares (%)'!$H$15/100*J542)/1000000,0),0)</f>
        <v>0.14934824999999999</v>
      </c>
      <c r="AE542" s="63">
        <f>IF(E542="west", IF(C542="Decentral",D542*'Connecting shares (%)'!$M$16*(F542+H542+J542)/(F542+H542+J542+L542+N542+P542),0),0)</f>
        <v>9.3401286607414118</v>
      </c>
      <c r="AF542" s="61">
        <f>IF(E542="West", IF(C542="Central",('Connecting shares (%)'!$F$13/100*L542+'Connecting shares (%)'!$G$13/100*N542+'Connecting shares (%)'!$H$13/100*P542)/1000000,0),0)</f>
        <v>0</v>
      </c>
      <c r="AG542" s="63">
        <f>IF(E542="west", IF(C542="Central",D542*'Connecting shares (%)'!$M$16*(L542+N542+P542)/(F542+H542+J542+L542+N542+P542),0),0)</f>
        <v>0</v>
      </c>
      <c r="AH542" s="1">
        <f>IF(E542="West", IF(C542="Decentral",('Connecting shares (%)'!$F$17/100*L542+'Connecting shares (%)'!$G$17/100*N542+'Connecting shares (%)'!$H$17/100*P542)/1000000,0),0)</f>
        <v>8.0006399999999998E-3</v>
      </c>
      <c r="AI542" s="63">
        <f>IF(E542="west", IF(C542="Decentral",D542*'Connecting shares (%)'!$M$16*(L542+N542+P542)/(F542+H542+J542+L542+N542+P542),0),0)</f>
        <v>0.50035408495428757</v>
      </c>
      <c r="AK542" s="1">
        <f t="shared" si="64"/>
        <v>0</v>
      </c>
      <c r="AL542" s="1">
        <f t="shared" si="65"/>
        <v>0</v>
      </c>
      <c r="AM542" s="1">
        <f t="shared" si="66"/>
        <v>0</v>
      </c>
      <c r="AN542" s="1">
        <f t="shared" si="67"/>
        <v>0</v>
      </c>
      <c r="AO542" s="1">
        <f t="shared" si="68"/>
        <v>0</v>
      </c>
      <c r="AP542" s="1">
        <f t="shared" si="69"/>
        <v>0</v>
      </c>
      <c r="AQ542" s="1">
        <f t="shared" si="70"/>
        <v>0.15734888999999999</v>
      </c>
      <c r="AR542" s="1">
        <f t="shared" si="71"/>
        <v>9.8404827456956987</v>
      </c>
    </row>
    <row r="543" spans="1:44">
      <c r="A543" s="1">
        <v>542</v>
      </c>
      <c r="B543" s="1" t="s">
        <v>102</v>
      </c>
      <c r="C543" s="1" t="s">
        <v>21</v>
      </c>
      <c r="D543" s="1">
        <v>0.28595826581809303</v>
      </c>
      <c r="E543" s="1" t="s">
        <v>24</v>
      </c>
      <c r="F543" s="1">
        <v>557291.35</v>
      </c>
      <c r="G543" s="1">
        <v>38</v>
      </c>
      <c r="H543" s="1">
        <v>0</v>
      </c>
      <c r="I543" s="1">
        <v>0</v>
      </c>
      <c r="J543" s="1">
        <v>0</v>
      </c>
      <c r="K543" s="1">
        <v>0</v>
      </c>
      <c r="L543" s="1">
        <v>33693.449999999903</v>
      </c>
      <c r="M543" s="1">
        <v>2</v>
      </c>
      <c r="N543" s="1">
        <v>0</v>
      </c>
      <c r="O543" s="1">
        <v>0</v>
      </c>
      <c r="P543" s="1">
        <v>0</v>
      </c>
      <c r="Q543" s="1">
        <v>0</v>
      </c>
      <c r="R543" s="1">
        <v>14577.3234842159</v>
      </c>
      <c r="S543" s="1">
        <v>285958.26581809297</v>
      </c>
      <c r="T543" s="61">
        <f>IF(E543="East", IF(C543="Central",('Connecting shares (%)'!$F$3/100*F543+'Connecting shares (%)'!$G$3/100*H543+'Connecting shares (%)'!$H$3/100*J543)/1000000,0),0)</f>
        <v>0</v>
      </c>
      <c r="U543" s="61">
        <f>IF(E543="East", IF(C543="Central",D543*'Connecting shares (%)'!$M$16*(F543+H543+J543)/(F543+H543+J543+L543+N543+P543),0),0)</f>
        <v>0</v>
      </c>
      <c r="V543" s="61">
        <f>IF(E543="East", IF(C543="Decentral",('Connecting shares (%)'!$F$7/100*F543+'Connecting shares (%)'!$G$7/100*H543+'Connecting shares (%)'!$H$7/100*J543)/1000000,0),0)</f>
        <v>0.55729134999999996</v>
      </c>
      <c r="W543" s="63">
        <f>IF(E543="East", IF(C543="Decentral",D543*'Connecting shares (%)'!$M$16*(F543+H543+J543)/(F543+H543+J543+L543+N543+P543),0),0)</f>
        <v>5.3931020899834969</v>
      </c>
      <c r="X543" s="61">
        <f>IF(E543="East", IF(C543="Central",('Connecting shares (%)'!$F$5/100*L543+'Connecting shares (%)'!$G$5/100*N543+'Connecting shares (%)'!$H$5/100*P543)/1000000,0),0)</f>
        <v>0</v>
      </c>
      <c r="Y543" s="63">
        <f>IF(E543="East", IF(C543="Central",D543*'Connecting shares (%)'!$M$16*(L543+N543+P543)/(F543+H543+J543+L543+N543+P543),0),0)</f>
        <v>0</v>
      </c>
      <c r="Z543" s="1">
        <f>IF(E543="East", IF(C543="Decentral",('Connecting shares (%)'!$F$9/100*L543+'Connecting shares (%)'!$G$9/100*N543+'Connecting shares (%)'!$H$9/100*P543)/1000000,0),0)</f>
        <v>3.3693449999999903E-2</v>
      </c>
      <c r="AA543" s="63">
        <f>IF(E543="East", IF(C543="Decentral",D543*'Connecting shares (%)'!$M$16*(L543+N543+P543)/(F543+H543+J543+L543+N543+P543),0),0)</f>
        <v>0.32606322637836366</v>
      </c>
      <c r="AB543" s="61">
        <f>IF(E543="West", IF(C543="Central",('Connecting shares (%)'!$F$11/100*F543+'Connecting shares (%)'!$G$11/100*H543+'Connecting shares (%)'!$H$11/100*J543)/1000000,0),0)</f>
        <v>0</v>
      </c>
      <c r="AC543" s="64">
        <f>IF(E543="west", IF(C543="Central",D543*'Connecting shares (%)'!$M$16*(F543+H543+J543)/(F543+H543+J543+L543+N543+P543),0),0)</f>
        <v>0</v>
      </c>
      <c r="AD543" s="61">
        <f>IF(E543="West", IF(C543="Decentral",('Connecting shares (%)'!$F$15/100*F543+'Connecting shares (%)'!$G$15/100*H543+'Connecting shares (%)'!$H$15/100*J543)/1000000,0),0)</f>
        <v>0</v>
      </c>
      <c r="AE543" s="63">
        <f>IF(E543="west", IF(C543="Decentral",D543*'Connecting shares (%)'!$M$16*(F543+H543+J543)/(F543+H543+J543+L543+N543+P543),0),0)</f>
        <v>0</v>
      </c>
      <c r="AF543" s="61">
        <f>IF(E543="West", IF(C543="Central",('Connecting shares (%)'!$F$13/100*L543+'Connecting shares (%)'!$G$13/100*N543+'Connecting shares (%)'!$H$13/100*P543)/1000000,0),0)</f>
        <v>0</v>
      </c>
      <c r="AG543" s="63">
        <f>IF(E543="west", IF(C543="Central",D543*'Connecting shares (%)'!$M$16*(L543+N543+P543)/(F543+H543+J543+L543+N543+P543),0),0)</f>
        <v>0</v>
      </c>
      <c r="AH543" s="1">
        <f>IF(E543="West", IF(C543="Decentral",('Connecting shares (%)'!$F$17/100*L543+'Connecting shares (%)'!$G$17/100*N543+'Connecting shares (%)'!$H$17/100*P543)/1000000,0),0)</f>
        <v>0</v>
      </c>
      <c r="AI543" s="63">
        <f>IF(E543="west", IF(C543="Decentral",D543*'Connecting shares (%)'!$M$16*(L543+N543+P543)/(F543+H543+J543+L543+N543+P543),0),0)</f>
        <v>0</v>
      </c>
      <c r="AK543" s="1">
        <f t="shared" si="64"/>
        <v>0</v>
      </c>
      <c r="AL543" s="1">
        <f t="shared" si="65"/>
        <v>0</v>
      </c>
      <c r="AM543" s="1">
        <f t="shared" si="66"/>
        <v>0.59098479999999987</v>
      </c>
      <c r="AN543" s="1">
        <f t="shared" si="67"/>
        <v>5.7191653163618605</v>
      </c>
      <c r="AO543" s="1">
        <f t="shared" si="68"/>
        <v>0</v>
      </c>
      <c r="AP543" s="1">
        <f t="shared" si="69"/>
        <v>0</v>
      </c>
      <c r="AQ543" s="1">
        <f t="shared" si="70"/>
        <v>0</v>
      </c>
      <c r="AR543" s="1">
        <f t="shared" si="71"/>
        <v>0</v>
      </c>
    </row>
    <row r="544" spans="1:44">
      <c r="A544" s="1">
        <v>543</v>
      </c>
      <c r="B544" s="1" t="s">
        <v>475</v>
      </c>
      <c r="C544" s="1" t="s">
        <v>21</v>
      </c>
      <c r="D544" s="1">
        <v>0.898848614934319</v>
      </c>
      <c r="E544" s="1" t="s">
        <v>23</v>
      </c>
      <c r="F544" s="1">
        <v>5636917.0799999898</v>
      </c>
      <c r="G544" s="1">
        <v>344</v>
      </c>
      <c r="H544" s="1">
        <v>0</v>
      </c>
      <c r="I544" s="1">
        <v>0</v>
      </c>
      <c r="J544" s="1">
        <v>0</v>
      </c>
      <c r="K544" s="1">
        <v>0</v>
      </c>
      <c r="L544" s="1">
        <v>2079780.8</v>
      </c>
      <c r="M544" s="1">
        <v>153</v>
      </c>
      <c r="N544" s="1">
        <v>1124900.54</v>
      </c>
      <c r="O544" s="1">
        <v>13</v>
      </c>
      <c r="P544" s="1">
        <v>425345.09999999899</v>
      </c>
      <c r="Q544" s="1">
        <v>1</v>
      </c>
      <c r="R544" s="1">
        <v>10267.885173273</v>
      </c>
      <c r="S544" s="1">
        <v>898848.614934318</v>
      </c>
      <c r="T544" s="61">
        <f>IF(E544="East", IF(C544="Central",('Connecting shares (%)'!$F$3/100*F544+'Connecting shares (%)'!$G$3/100*H544+'Connecting shares (%)'!$H$3/100*J544)/1000000,0),0)</f>
        <v>0</v>
      </c>
      <c r="U544" s="61">
        <f>IF(E544="East", IF(C544="Central",D544*'Connecting shares (%)'!$M$16*(F544+H544+J544)/(F544+H544+J544+L544+N544+P544),0),0)</f>
        <v>0</v>
      </c>
      <c r="V544" s="61">
        <f>IF(E544="East", IF(C544="Decentral",('Connecting shares (%)'!$F$7/100*F544+'Connecting shares (%)'!$G$7/100*H544+'Connecting shares (%)'!$H$7/100*J544)/1000000,0),0)</f>
        <v>0</v>
      </c>
      <c r="W544" s="63">
        <f>IF(E544="East", IF(C544="Decentral",D544*'Connecting shares (%)'!$M$16*(F544+H544+J544)/(F544+H544+J544+L544+N544+P544),0),0)</f>
        <v>0</v>
      </c>
      <c r="X544" s="61">
        <f>IF(E544="East", IF(C544="Central",('Connecting shares (%)'!$F$5/100*L544+'Connecting shares (%)'!$G$5/100*N544+'Connecting shares (%)'!$H$5/100*P544)/1000000,0),0)</f>
        <v>0</v>
      </c>
      <c r="Y544" s="63">
        <f>IF(E544="East", IF(C544="Central",D544*'Connecting shares (%)'!$M$16*(L544+N544+P544)/(F544+H544+J544+L544+N544+P544),0),0)</f>
        <v>0</v>
      </c>
      <c r="Z544" s="1">
        <f>IF(E544="East", IF(C544="Decentral",('Connecting shares (%)'!$F$9/100*L544+'Connecting shares (%)'!$G$9/100*N544+'Connecting shares (%)'!$H$9/100*P544)/1000000,0),0)</f>
        <v>0</v>
      </c>
      <c r="AA544" s="63">
        <f>IF(E544="East", IF(C544="Decentral",D544*'Connecting shares (%)'!$M$16*(L544+N544+P544)/(F544+H544+J544+L544+N544+P544),0),0)</f>
        <v>0</v>
      </c>
      <c r="AB544" s="61">
        <f>IF(E544="West", IF(C544="Central",('Connecting shares (%)'!$F$11/100*F544+'Connecting shares (%)'!$G$11/100*H544+'Connecting shares (%)'!$H$11/100*J544)/1000000,0),0)</f>
        <v>0</v>
      </c>
      <c r="AC544" s="64">
        <f>IF(E544="west", IF(C544="Central",D544*'Connecting shares (%)'!$M$16*(F544+H544+J544)/(F544+H544+J544+L544+N544+P544),0),0)</f>
        <v>0</v>
      </c>
      <c r="AD544" s="61">
        <f>IF(E544="West", IF(C544="Decentral",('Connecting shares (%)'!$F$15/100*F544+'Connecting shares (%)'!$G$15/100*H544+'Connecting shares (%)'!$H$15/100*J544)/1000000,0),0)</f>
        <v>5.6369170799999901</v>
      </c>
      <c r="AE544" s="63">
        <f>IF(E544="west", IF(C544="Decentral",D544*'Connecting shares (%)'!$M$16*(F544+H544+J544)/(F544+H544+J544+L544+N544+P544),0),0)</f>
        <v>10.935072818610644</v>
      </c>
      <c r="AF544" s="61">
        <f>IF(E544="West", IF(C544="Central",('Connecting shares (%)'!$F$13/100*L544+'Connecting shares (%)'!$G$13/100*N544+'Connecting shares (%)'!$H$13/100*P544)/1000000,0),0)</f>
        <v>0</v>
      </c>
      <c r="AG544" s="63">
        <f>IF(E544="west", IF(C544="Central",D544*'Connecting shares (%)'!$M$16*(L544+N544+P544)/(F544+H544+J544+L544+N544+P544),0),0)</f>
        <v>0</v>
      </c>
      <c r="AH544" s="1">
        <f>IF(E544="West", IF(C544="Decentral",('Connecting shares (%)'!$F$17/100*L544+'Connecting shares (%)'!$G$17/100*N544+'Connecting shares (%)'!$H$17/100*P544)/1000000,0),0)</f>
        <v>3.6300264399999991</v>
      </c>
      <c r="AI544" s="63">
        <f>IF(E544="west", IF(C544="Decentral",D544*'Connecting shares (%)'!$M$16*(L544+N544+P544)/(F544+H544+J544+L544+N544+P544),0),0)</f>
        <v>7.0418994800757337</v>
      </c>
      <c r="AK544" s="1">
        <f t="shared" si="64"/>
        <v>0</v>
      </c>
      <c r="AL544" s="1">
        <f t="shared" si="65"/>
        <v>0</v>
      </c>
      <c r="AM544" s="1">
        <f t="shared" si="66"/>
        <v>0</v>
      </c>
      <c r="AN544" s="1">
        <f t="shared" si="67"/>
        <v>0</v>
      </c>
      <c r="AO544" s="1">
        <f t="shared" si="68"/>
        <v>0</v>
      </c>
      <c r="AP544" s="1">
        <f t="shared" si="69"/>
        <v>0</v>
      </c>
      <c r="AQ544" s="1">
        <f t="shared" si="70"/>
        <v>9.2669435199999892</v>
      </c>
      <c r="AR544" s="1">
        <f t="shared" si="71"/>
        <v>17.976972298686377</v>
      </c>
    </row>
    <row r="545" spans="1:44">
      <c r="A545" s="1">
        <v>544</v>
      </c>
      <c r="B545" s="1" t="s">
        <v>572</v>
      </c>
      <c r="C545" s="1" t="s">
        <v>21</v>
      </c>
      <c r="D545" s="1">
        <v>0.27093611408927698</v>
      </c>
      <c r="E545" s="1" t="s">
        <v>23</v>
      </c>
      <c r="F545" s="1">
        <v>173473.26</v>
      </c>
      <c r="G545" s="1">
        <v>10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10146.669083765</v>
      </c>
      <c r="S545" s="1">
        <v>270936.11408927699</v>
      </c>
      <c r="T545" s="61">
        <f>IF(E545="East", IF(C545="Central",('Connecting shares (%)'!$F$3/100*F545+'Connecting shares (%)'!$G$3/100*H545+'Connecting shares (%)'!$H$3/100*J545)/1000000,0),0)</f>
        <v>0</v>
      </c>
      <c r="U545" s="61">
        <f>IF(E545="East", IF(C545="Central",D545*'Connecting shares (%)'!$M$16*(F545+H545+J545)/(F545+H545+J545+L545+N545+P545),0),0)</f>
        <v>0</v>
      </c>
      <c r="V545" s="61">
        <f>IF(E545="East", IF(C545="Decentral",('Connecting shares (%)'!$F$7/100*F545+'Connecting shares (%)'!$G$7/100*H545+'Connecting shares (%)'!$H$7/100*J545)/1000000,0),0)</f>
        <v>0</v>
      </c>
      <c r="W545" s="63">
        <f>IF(E545="East", IF(C545="Decentral",D545*'Connecting shares (%)'!$M$16*(F545+H545+J545)/(F545+H545+J545+L545+N545+P545),0),0)</f>
        <v>0</v>
      </c>
      <c r="X545" s="61">
        <f>IF(E545="East", IF(C545="Central",('Connecting shares (%)'!$F$5/100*L545+'Connecting shares (%)'!$G$5/100*N545+'Connecting shares (%)'!$H$5/100*P545)/1000000,0),0)</f>
        <v>0</v>
      </c>
      <c r="Y545" s="63">
        <f>IF(E545="East", IF(C545="Central",D545*'Connecting shares (%)'!$M$16*(L545+N545+P545)/(F545+H545+J545+L545+N545+P545),0),0)</f>
        <v>0</v>
      </c>
      <c r="Z545" s="1">
        <f>IF(E545="East", IF(C545="Decentral",('Connecting shares (%)'!$F$9/100*L545+'Connecting shares (%)'!$G$9/100*N545+'Connecting shares (%)'!$H$9/100*P545)/1000000,0),0)</f>
        <v>0</v>
      </c>
      <c r="AA545" s="63">
        <f>IF(E545="East", IF(C545="Decentral",D545*'Connecting shares (%)'!$M$16*(L545+N545+P545)/(F545+H545+J545+L545+N545+P545),0),0)</f>
        <v>0</v>
      </c>
      <c r="AB545" s="61">
        <f>IF(E545="West", IF(C545="Central",('Connecting shares (%)'!$F$11/100*F545+'Connecting shares (%)'!$G$11/100*H545+'Connecting shares (%)'!$H$11/100*J545)/1000000,0),0)</f>
        <v>0</v>
      </c>
      <c r="AC545" s="64">
        <f>IF(E545="west", IF(C545="Central",D545*'Connecting shares (%)'!$M$16*(F545+H545+J545)/(F545+H545+J545+L545+N545+P545),0),0)</f>
        <v>0</v>
      </c>
      <c r="AD545" s="61">
        <f>IF(E545="West", IF(C545="Decentral",('Connecting shares (%)'!$F$15/100*F545+'Connecting shares (%)'!$G$15/100*H545+'Connecting shares (%)'!$H$15/100*J545)/1000000,0),0)</f>
        <v>0.17347326000000002</v>
      </c>
      <c r="AE545" s="63">
        <f>IF(E545="west", IF(C545="Decentral",D545*'Connecting shares (%)'!$M$16*(F545+H545+J545)/(F545+H545+J545+L545+N545+P545),0),0)</f>
        <v>5.4187222817855396</v>
      </c>
      <c r="AF545" s="61">
        <f>IF(E545="West", IF(C545="Central",('Connecting shares (%)'!$F$13/100*L545+'Connecting shares (%)'!$G$13/100*N545+'Connecting shares (%)'!$H$13/100*P545)/1000000,0),0)</f>
        <v>0</v>
      </c>
      <c r="AG545" s="63">
        <f>IF(E545="west", IF(C545="Central",D545*'Connecting shares (%)'!$M$16*(L545+N545+P545)/(F545+H545+J545+L545+N545+P545),0),0)</f>
        <v>0</v>
      </c>
      <c r="AH545" s="1">
        <f>IF(E545="West", IF(C545="Decentral",('Connecting shares (%)'!$F$17/100*L545+'Connecting shares (%)'!$G$17/100*N545+'Connecting shares (%)'!$H$17/100*P545)/1000000,0),0)</f>
        <v>0</v>
      </c>
      <c r="AI545" s="63">
        <f>IF(E545="west", IF(C545="Decentral",D545*'Connecting shares (%)'!$M$16*(L545+N545+P545)/(F545+H545+J545+L545+N545+P545),0),0)</f>
        <v>0</v>
      </c>
      <c r="AK545" s="1">
        <f t="shared" si="64"/>
        <v>0</v>
      </c>
      <c r="AL545" s="1">
        <f t="shared" si="65"/>
        <v>0</v>
      </c>
      <c r="AM545" s="1">
        <f t="shared" si="66"/>
        <v>0</v>
      </c>
      <c r="AN545" s="1">
        <f t="shared" si="67"/>
        <v>0</v>
      </c>
      <c r="AO545" s="1">
        <f t="shared" si="68"/>
        <v>0</v>
      </c>
      <c r="AP545" s="1">
        <f t="shared" si="69"/>
        <v>0</v>
      </c>
      <c r="AQ545" s="1">
        <f t="shared" si="70"/>
        <v>0.17347326000000002</v>
      </c>
      <c r="AR545" s="1">
        <f t="shared" si="71"/>
        <v>5.4187222817855396</v>
      </c>
    </row>
    <row r="546" spans="1:44">
      <c r="A546" s="1">
        <v>545</v>
      </c>
      <c r="B546" s="1" t="s">
        <v>856</v>
      </c>
      <c r="C546" s="1" t="s">
        <v>22</v>
      </c>
      <c r="D546" s="1">
        <v>0.29202059168031902</v>
      </c>
      <c r="E546" s="1" t="s">
        <v>23</v>
      </c>
      <c r="F546" s="1">
        <v>67807.58</v>
      </c>
      <c r="G546" s="1">
        <v>4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8461.1362848020108</v>
      </c>
      <c r="S546" s="1">
        <v>292020.59168031899</v>
      </c>
      <c r="T546" s="61">
        <f>IF(E546="East", IF(C546="Central",('Connecting shares (%)'!$F$3/100*F546+'Connecting shares (%)'!$G$3/100*H546+'Connecting shares (%)'!$H$3/100*J546)/1000000,0),0)</f>
        <v>0</v>
      </c>
      <c r="U546" s="61">
        <f>IF(E546="East", IF(C546="Central",D546*'Connecting shares (%)'!$M$16*(F546+H546+J546)/(F546+H546+J546+L546+N546+P546),0),0)</f>
        <v>0</v>
      </c>
      <c r="V546" s="61">
        <f>IF(E546="East", IF(C546="Decentral",('Connecting shares (%)'!$F$7/100*F546+'Connecting shares (%)'!$G$7/100*H546+'Connecting shares (%)'!$H$7/100*J546)/1000000,0),0)</f>
        <v>0</v>
      </c>
      <c r="W546" s="63">
        <f>IF(E546="East", IF(C546="Decentral",D546*'Connecting shares (%)'!$M$16*(F546+H546+J546)/(F546+H546+J546+L546+N546+P546),0),0)</f>
        <v>0</v>
      </c>
      <c r="X546" s="61">
        <f>IF(E546="East", IF(C546="Central",('Connecting shares (%)'!$F$5/100*L546+'Connecting shares (%)'!$G$5/100*N546+'Connecting shares (%)'!$H$5/100*P546)/1000000,0),0)</f>
        <v>0</v>
      </c>
      <c r="Y546" s="63">
        <f>IF(E546="East", IF(C546="Central",D546*'Connecting shares (%)'!$M$16*(L546+N546+P546)/(F546+H546+J546+L546+N546+P546),0),0)</f>
        <v>0</v>
      </c>
      <c r="Z546" s="1">
        <f>IF(E546="East", IF(C546="Decentral",('Connecting shares (%)'!$F$9/100*L546+'Connecting shares (%)'!$G$9/100*N546+'Connecting shares (%)'!$H$9/100*P546)/1000000,0),0)</f>
        <v>0</v>
      </c>
      <c r="AA546" s="63">
        <f>IF(E546="East", IF(C546="Decentral",D546*'Connecting shares (%)'!$M$16*(L546+N546+P546)/(F546+H546+J546+L546+N546+P546),0),0)</f>
        <v>0</v>
      </c>
      <c r="AB546" s="61">
        <f>IF(E546="West", IF(C546="Central",('Connecting shares (%)'!$F$11/100*F546+'Connecting shares (%)'!$G$11/100*H546+'Connecting shares (%)'!$H$11/100*J546)/1000000,0),0)</f>
        <v>6.7807580000000006E-2</v>
      </c>
      <c r="AC546" s="64">
        <f>IF(E546="west", IF(C546="Central",D546*'Connecting shares (%)'!$M$16*(F546+H546+J546)/(F546+H546+J546+L546+N546+P546),0),0)</f>
        <v>5.8404118336063799</v>
      </c>
      <c r="AD546" s="61">
        <f>IF(E546="West", IF(C546="Decentral",('Connecting shares (%)'!$F$15/100*F546+'Connecting shares (%)'!$G$15/100*H546+'Connecting shares (%)'!$H$15/100*J546)/1000000,0),0)</f>
        <v>0</v>
      </c>
      <c r="AE546" s="63">
        <f>IF(E546="west", IF(C546="Decentral",D546*'Connecting shares (%)'!$M$16*(F546+H546+J546)/(F546+H546+J546+L546+N546+P546),0),0)</f>
        <v>0</v>
      </c>
      <c r="AF546" s="61">
        <f>IF(E546="West", IF(C546="Central",('Connecting shares (%)'!$F$13/100*L546+'Connecting shares (%)'!$G$13/100*N546+'Connecting shares (%)'!$H$13/100*P546)/1000000,0),0)</f>
        <v>0</v>
      </c>
      <c r="AG546" s="63">
        <f>IF(E546="west", IF(C546="Central",D546*'Connecting shares (%)'!$M$16*(L546+N546+P546)/(F546+H546+J546+L546+N546+P546),0),0)</f>
        <v>0</v>
      </c>
      <c r="AH546" s="1">
        <f>IF(E546="West", IF(C546="Decentral",('Connecting shares (%)'!$F$17/100*L546+'Connecting shares (%)'!$G$17/100*N546+'Connecting shares (%)'!$H$17/100*P546)/1000000,0),0)</f>
        <v>0</v>
      </c>
      <c r="AI546" s="63">
        <f>IF(E546="west", IF(C546="Decentral",D546*'Connecting shares (%)'!$M$16*(L546+N546+P546)/(F546+H546+J546+L546+N546+P546),0),0)</f>
        <v>0</v>
      </c>
      <c r="AK546" s="1">
        <f t="shared" si="64"/>
        <v>0</v>
      </c>
      <c r="AL546" s="1">
        <f t="shared" si="65"/>
        <v>0</v>
      </c>
      <c r="AM546" s="1">
        <f t="shared" si="66"/>
        <v>0</v>
      </c>
      <c r="AN546" s="1">
        <f t="shared" si="67"/>
        <v>0</v>
      </c>
      <c r="AO546" s="1">
        <f t="shared" si="68"/>
        <v>6.7807580000000006E-2</v>
      </c>
      <c r="AP546" s="1">
        <f t="shared" si="69"/>
        <v>5.8404118336063799</v>
      </c>
      <c r="AQ546" s="1">
        <f t="shared" si="70"/>
        <v>0</v>
      </c>
      <c r="AR546" s="1">
        <f t="shared" si="71"/>
        <v>0</v>
      </c>
    </row>
    <row r="547" spans="1:44">
      <c r="A547" s="1">
        <v>546</v>
      </c>
      <c r="B547" s="1" t="s">
        <v>470</v>
      </c>
      <c r="C547" s="1" t="s">
        <v>21</v>
      </c>
      <c r="D547" s="1">
        <v>1.3453617861500899</v>
      </c>
      <c r="E547" s="1" t="s">
        <v>23</v>
      </c>
      <c r="F547" s="1">
        <v>5759408.7999999896</v>
      </c>
      <c r="G547" s="1">
        <v>396</v>
      </c>
      <c r="H547" s="1">
        <v>0</v>
      </c>
      <c r="I547" s="1">
        <v>0</v>
      </c>
      <c r="J547" s="1">
        <v>0</v>
      </c>
      <c r="K547" s="1">
        <v>0</v>
      </c>
      <c r="L547" s="1">
        <v>576154.63</v>
      </c>
      <c r="M547" s="1">
        <v>44</v>
      </c>
      <c r="N547" s="1">
        <v>350006.609999999</v>
      </c>
      <c r="O547" s="1">
        <v>5</v>
      </c>
      <c r="P547" s="1">
        <v>0</v>
      </c>
      <c r="Q547" s="1">
        <v>0</v>
      </c>
      <c r="R547" s="1">
        <v>13531.8387577742</v>
      </c>
      <c r="S547" s="1">
        <v>1345361.7861500799</v>
      </c>
      <c r="T547" s="61">
        <f>IF(E547="East", IF(C547="Central",('Connecting shares (%)'!$F$3/100*F547+'Connecting shares (%)'!$G$3/100*H547+'Connecting shares (%)'!$H$3/100*J547)/1000000,0),0)</f>
        <v>0</v>
      </c>
      <c r="U547" s="61">
        <f>IF(E547="East", IF(C547="Central",D547*'Connecting shares (%)'!$M$16*(F547+H547+J547)/(F547+H547+J547+L547+N547+P547),0),0)</f>
        <v>0</v>
      </c>
      <c r="V547" s="61">
        <f>IF(E547="East", IF(C547="Decentral",('Connecting shares (%)'!$F$7/100*F547+'Connecting shares (%)'!$G$7/100*H547+'Connecting shares (%)'!$H$7/100*J547)/1000000,0),0)</f>
        <v>0</v>
      </c>
      <c r="W547" s="63">
        <f>IF(E547="East", IF(C547="Decentral",D547*'Connecting shares (%)'!$M$16*(F547+H547+J547)/(F547+H547+J547+L547+N547+P547),0),0)</f>
        <v>0</v>
      </c>
      <c r="X547" s="61">
        <f>IF(E547="East", IF(C547="Central",('Connecting shares (%)'!$F$5/100*L547+'Connecting shares (%)'!$G$5/100*N547+'Connecting shares (%)'!$H$5/100*P547)/1000000,0),0)</f>
        <v>0</v>
      </c>
      <c r="Y547" s="63">
        <f>IF(E547="East", IF(C547="Central",D547*'Connecting shares (%)'!$M$16*(L547+N547+P547)/(F547+H547+J547+L547+N547+P547),0),0)</f>
        <v>0</v>
      </c>
      <c r="Z547" s="1">
        <f>IF(E547="East", IF(C547="Decentral",('Connecting shares (%)'!$F$9/100*L547+'Connecting shares (%)'!$G$9/100*N547+'Connecting shares (%)'!$H$9/100*P547)/1000000,0),0)</f>
        <v>0</v>
      </c>
      <c r="AA547" s="63">
        <f>IF(E547="East", IF(C547="Decentral",D547*'Connecting shares (%)'!$M$16*(L547+N547+P547)/(F547+H547+J547+L547+N547+P547),0),0)</f>
        <v>0</v>
      </c>
      <c r="AB547" s="61">
        <f>IF(E547="West", IF(C547="Central",('Connecting shares (%)'!$F$11/100*F547+'Connecting shares (%)'!$G$11/100*H547+'Connecting shares (%)'!$H$11/100*J547)/1000000,0),0)</f>
        <v>0</v>
      </c>
      <c r="AC547" s="64">
        <f>IF(E547="west", IF(C547="Central",D547*'Connecting shares (%)'!$M$16*(F547+H547+J547)/(F547+H547+J547+L547+N547+P547),0),0)</f>
        <v>0</v>
      </c>
      <c r="AD547" s="61">
        <f>IF(E547="West", IF(C547="Decentral",('Connecting shares (%)'!$F$15/100*F547+'Connecting shares (%)'!$G$15/100*H547+'Connecting shares (%)'!$H$15/100*J547)/1000000,0),0)</f>
        <v>5.7594087999999894</v>
      </c>
      <c r="AE547" s="63">
        <f>IF(E547="west", IF(C547="Decentral",D547*'Connecting shares (%)'!$M$16*(F547+H547+J547)/(F547+H547+J547+L547+N547+P547),0),0)</f>
        <v>23.179739241312458</v>
      </c>
      <c r="AF547" s="61">
        <f>IF(E547="West", IF(C547="Central",('Connecting shares (%)'!$F$13/100*L547+'Connecting shares (%)'!$G$13/100*N547+'Connecting shares (%)'!$H$13/100*P547)/1000000,0),0)</f>
        <v>0</v>
      </c>
      <c r="AG547" s="63">
        <f>IF(E547="west", IF(C547="Central",D547*'Connecting shares (%)'!$M$16*(L547+N547+P547)/(F547+H547+J547+L547+N547+P547),0),0)</f>
        <v>0</v>
      </c>
      <c r="AH547" s="1">
        <f>IF(E547="West", IF(C547="Decentral",('Connecting shares (%)'!$F$17/100*L547+'Connecting shares (%)'!$G$17/100*N547+'Connecting shares (%)'!$H$17/100*P547)/1000000,0),0)</f>
        <v>0.92616123999999911</v>
      </c>
      <c r="AI547" s="63">
        <f>IF(E547="west", IF(C547="Decentral",D547*'Connecting shares (%)'!$M$16*(L547+N547+P547)/(F547+H547+J547+L547+N547+P547),0),0)</f>
        <v>3.7274964816893394</v>
      </c>
      <c r="AK547" s="1">
        <f t="shared" si="64"/>
        <v>0</v>
      </c>
      <c r="AL547" s="1">
        <f t="shared" si="65"/>
        <v>0</v>
      </c>
      <c r="AM547" s="1">
        <f t="shared" si="66"/>
        <v>0</v>
      </c>
      <c r="AN547" s="1">
        <f t="shared" si="67"/>
        <v>0</v>
      </c>
      <c r="AO547" s="1">
        <f t="shared" si="68"/>
        <v>0</v>
      </c>
      <c r="AP547" s="1">
        <f t="shared" si="69"/>
        <v>0</v>
      </c>
      <c r="AQ547" s="1">
        <f t="shared" si="70"/>
        <v>6.6855700399999884</v>
      </c>
      <c r="AR547" s="1">
        <f t="shared" si="71"/>
        <v>26.907235723001797</v>
      </c>
    </row>
    <row r="548" spans="1:44">
      <c r="A548" s="1">
        <v>547</v>
      </c>
      <c r="B548" s="1" t="s">
        <v>114</v>
      </c>
      <c r="C548" s="1" t="s">
        <v>21</v>
      </c>
      <c r="D548" s="1">
        <v>1.6273367552001401</v>
      </c>
      <c r="E548" s="1" t="s">
        <v>24</v>
      </c>
      <c r="F548" s="1">
        <v>7269276.3200000003</v>
      </c>
      <c r="G548" s="1">
        <v>509</v>
      </c>
      <c r="H548" s="1">
        <v>0</v>
      </c>
      <c r="I548" s="1">
        <v>0</v>
      </c>
      <c r="J548" s="1">
        <v>0</v>
      </c>
      <c r="K548" s="1">
        <v>0</v>
      </c>
      <c r="L548" s="1">
        <v>168339.27999999901</v>
      </c>
      <c r="M548" s="1">
        <v>16</v>
      </c>
      <c r="N548" s="1">
        <v>0</v>
      </c>
      <c r="O548" s="1">
        <v>0</v>
      </c>
      <c r="P548" s="1">
        <v>0</v>
      </c>
      <c r="Q548" s="1">
        <v>0</v>
      </c>
      <c r="R548" s="1">
        <v>14850.3452839897</v>
      </c>
      <c r="S548" s="1">
        <v>1627336.7552001399</v>
      </c>
      <c r="T548" s="61">
        <f>IF(E548="East", IF(C548="Central",('Connecting shares (%)'!$F$3/100*F548+'Connecting shares (%)'!$G$3/100*H548+'Connecting shares (%)'!$H$3/100*J548)/1000000,0),0)</f>
        <v>0</v>
      </c>
      <c r="U548" s="61">
        <f>IF(E548="East", IF(C548="Central",D548*'Connecting shares (%)'!$M$16*(F548+H548+J548)/(F548+H548+J548+L548+N548+P548),0),0)</f>
        <v>0</v>
      </c>
      <c r="V548" s="61">
        <f>IF(E548="East", IF(C548="Decentral",('Connecting shares (%)'!$F$7/100*F548+'Connecting shares (%)'!$G$7/100*H548+'Connecting shares (%)'!$H$7/100*J548)/1000000,0),0)</f>
        <v>7.2692763200000003</v>
      </c>
      <c r="W548" s="63">
        <f>IF(E548="East", IF(C548="Decentral",D548*'Connecting shares (%)'!$M$16*(F548+H548+J548)/(F548+H548+J548+L548+N548+P548),0),0)</f>
        <v>31.810088543005676</v>
      </c>
      <c r="X548" s="61">
        <f>IF(E548="East", IF(C548="Central",('Connecting shares (%)'!$F$5/100*L548+'Connecting shares (%)'!$G$5/100*N548+'Connecting shares (%)'!$H$5/100*P548)/1000000,0),0)</f>
        <v>0</v>
      </c>
      <c r="Y548" s="63">
        <f>IF(E548="East", IF(C548="Central",D548*'Connecting shares (%)'!$M$16*(L548+N548+P548)/(F548+H548+J548+L548+N548+P548),0),0)</f>
        <v>0</v>
      </c>
      <c r="Z548" s="1">
        <f>IF(E548="East", IF(C548="Decentral",('Connecting shares (%)'!$F$9/100*L548+'Connecting shares (%)'!$G$9/100*N548+'Connecting shares (%)'!$H$9/100*P548)/1000000,0),0)</f>
        <v>0.16833927999999901</v>
      </c>
      <c r="AA548" s="63">
        <f>IF(E548="East", IF(C548="Decentral",D548*'Connecting shares (%)'!$M$16*(L548+N548+P548)/(F548+H548+J548+L548+N548+P548),0),0)</f>
        <v>0.736646560997119</v>
      </c>
      <c r="AB548" s="61">
        <f>IF(E548="West", IF(C548="Central",('Connecting shares (%)'!$F$11/100*F548+'Connecting shares (%)'!$G$11/100*H548+'Connecting shares (%)'!$H$11/100*J548)/1000000,0),0)</f>
        <v>0</v>
      </c>
      <c r="AC548" s="64">
        <f>IF(E548="west", IF(C548="Central",D548*'Connecting shares (%)'!$M$16*(F548+H548+J548)/(F548+H548+J548+L548+N548+P548),0),0)</f>
        <v>0</v>
      </c>
      <c r="AD548" s="61">
        <f>IF(E548="West", IF(C548="Decentral",('Connecting shares (%)'!$F$15/100*F548+'Connecting shares (%)'!$G$15/100*H548+'Connecting shares (%)'!$H$15/100*J548)/1000000,0),0)</f>
        <v>0</v>
      </c>
      <c r="AE548" s="63">
        <f>IF(E548="west", IF(C548="Decentral",D548*'Connecting shares (%)'!$M$16*(F548+H548+J548)/(F548+H548+J548+L548+N548+P548),0),0)</f>
        <v>0</v>
      </c>
      <c r="AF548" s="61">
        <f>IF(E548="West", IF(C548="Central",('Connecting shares (%)'!$F$13/100*L548+'Connecting shares (%)'!$G$13/100*N548+'Connecting shares (%)'!$H$13/100*P548)/1000000,0),0)</f>
        <v>0</v>
      </c>
      <c r="AG548" s="63">
        <f>IF(E548="west", IF(C548="Central",D548*'Connecting shares (%)'!$M$16*(L548+N548+P548)/(F548+H548+J548+L548+N548+P548),0),0)</f>
        <v>0</v>
      </c>
      <c r="AH548" s="1">
        <f>IF(E548="West", IF(C548="Decentral",('Connecting shares (%)'!$F$17/100*L548+'Connecting shares (%)'!$G$17/100*N548+'Connecting shares (%)'!$H$17/100*P548)/1000000,0),0)</f>
        <v>0</v>
      </c>
      <c r="AI548" s="63">
        <f>IF(E548="west", IF(C548="Decentral",D548*'Connecting shares (%)'!$M$16*(L548+N548+P548)/(F548+H548+J548+L548+N548+P548),0),0)</f>
        <v>0</v>
      </c>
      <c r="AK548" s="1">
        <f t="shared" si="64"/>
        <v>0</v>
      </c>
      <c r="AL548" s="1">
        <f t="shared" si="65"/>
        <v>0</v>
      </c>
      <c r="AM548" s="1">
        <f t="shared" si="66"/>
        <v>7.4376155999999991</v>
      </c>
      <c r="AN548" s="1">
        <f t="shared" si="67"/>
        <v>32.546735104002792</v>
      </c>
      <c r="AO548" s="1">
        <f t="shared" si="68"/>
        <v>0</v>
      </c>
      <c r="AP548" s="1">
        <f t="shared" si="69"/>
        <v>0</v>
      </c>
      <c r="AQ548" s="1">
        <f t="shared" si="70"/>
        <v>0</v>
      </c>
      <c r="AR548" s="1">
        <f t="shared" si="71"/>
        <v>0</v>
      </c>
    </row>
    <row r="549" spans="1:44">
      <c r="A549" s="1">
        <v>548</v>
      </c>
      <c r="B549" s="1" t="s">
        <v>855</v>
      </c>
      <c r="C549" s="1" t="s">
        <v>21</v>
      </c>
      <c r="D549" s="1">
        <v>0.28743381586585898</v>
      </c>
      <c r="E549" s="1" t="s">
        <v>23</v>
      </c>
      <c r="F549" s="1">
        <v>265855.049999999</v>
      </c>
      <c r="G549" s="1">
        <v>15</v>
      </c>
      <c r="H549" s="1">
        <v>0</v>
      </c>
      <c r="I549" s="1">
        <v>0</v>
      </c>
      <c r="J549" s="1">
        <v>0</v>
      </c>
      <c r="K549" s="1">
        <v>0</v>
      </c>
      <c r="L549" s="1">
        <v>24383.5799999999</v>
      </c>
      <c r="M549" s="1">
        <v>3</v>
      </c>
      <c r="N549" s="1">
        <v>0</v>
      </c>
      <c r="O549" s="1">
        <v>0</v>
      </c>
      <c r="P549" s="1">
        <v>0</v>
      </c>
      <c r="Q549" s="1">
        <v>0</v>
      </c>
      <c r="R549" s="1">
        <v>11433.1878582589</v>
      </c>
      <c r="S549" s="1">
        <v>287433.81586585898</v>
      </c>
      <c r="T549" s="61">
        <f>IF(E549="East", IF(C549="Central",('Connecting shares (%)'!$F$3/100*F549+'Connecting shares (%)'!$G$3/100*H549+'Connecting shares (%)'!$H$3/100*J549)/1000000,0),0)</f>
        <v>0</v>
      </c>
      <c r="U549" s="61">
        <f>IF(E549="East", IF(C549="Central",D549*'Connecting shares (%)'!$M$16*(F549+H549+J549)/(F549+H549+J549+L549+N549+P549),0),0)</f>
        <v>0</v>
      </c>
      <c r="V549" s="61">
        <f>IF(E549="East", IF(C549="Decentral",('Connecting shares (%)'!$F$7/100*F549+'Connecting shares (%)'!$G$7/100*H549+'Connecting shares (%)'!$H$7/100*J549)/1000000,0),0)</f>
        <v>0</v>
      </c>
      <c r="W549" s="63">
        <f>IF(E549="East", IF(C549="Decentral",D549*'Connecting shares (%)'!$M$16*(F549+H549+J549)/(F549+H549+J549+L549+N549+P549),0),0)</f>
        <v>0</v>
      </c>
      <c r="X549" s="61">
        <f>IF(E549="East", IF(C549="Central",('Connecting shares (%)'!$F$5/100*L549+'Connecting shares (%)'!$G$5/100*N549+'Connecting shares (%)'!$H$5/100*P549)/1000000,0),0)</f>
        <v>0</v>
      </c>
      <c r="Y549" s="63">
        <f>IF(E549="East", IF(C549="Central",D549*'Connecting shares (%)'!$M$16*(L549+N549+P549)/(F549+H549+J549+L549+N549+P549),0),0)</f>
        <v>0</v>
      </c>
      <c r="Z549" s="1">
        <f>IF(E549="East", IF(C549="Decentral",('Connecting shares (%)'!$F$9/100*L549+'Connecting shares (%)'!$G$9/100*N549+'Connecting shares (%)'!$H$9/100*P549)/1000000,0),0)</f>
        <v>0</v>
      </c>
      <c r="AA549" s="63">
        <f>IF(E549="East", IF(C549="Decentral",D549*'Connecting shares (%)'!$M$16*(L549+N549+P549)/(F549+H549+J549+L549+N549+P549),0),0)</f>
        <v>0</v>
      </c>
      <c r="AB549" s="61">
        <f>IF(E549="West", IF(C549="Central",('Connecting shares (%)'!$F$11/100*F549+'Connecting shares (%)'!$G$11/100*H549+'Connecting shares (%)'!$H$11/100*J549)/1000000,0),0)</f>
        <v>0</v>
      </c>
      <c r="AC549" s="64">
        <f>IF(E549="west", IF(C549="Central",D549*'Connecting shares (%)'!$M$16*(F549+H549+J549)/(F549+H549+J549+L549+N549+P549),0),0)</f>
        <v>0</v>
      </c>
      <c r="AD549" s="61">
        <f>IF(E549="West", IF(C549="Decentral",('Connecting shares (%)'!$F$15/100*F549+'Connecting shares (%)'!$G$15/100*H549+'Connecting shares (%)'!$H$15/100*J549)/1000000,0),0)</f>
        <v>0.26585504999999898</v>
      </c>
      <c r="AE549" s="63">
        <f>IF(E549="west", IF(C549="Decentral",D549*'Connecting shares (%)'!$M$16*(F549+H549+J549)/(F549+H549+J549+L549+N549+P549),0),0)</f>
        <v>5.265717488310135</v>
      </c>
      <c r="AF549" s="61">
        <f>IF(E549="West", IF(C549="Central",('Connecting shares (%)'!$F$13/100*L549+'Connecting shares (%)'!$G$13/100*N549+'Connecting shares (%)'!$H$13/100*P549)/1000000,0),0)</f>
        <v>0</v>
      </c>
      <c r="AG549" s="63">
        <f>IF(E549="west", IF(C549="Central",D549*'Connecting shares (%)'!$M$16*(L549+N549+P549)/(F549+H549+J549+L549+N549+P549),0),0)</f>
        <v>0</v>
      </c>
      <c r="AH549" s="1">
        <f>IF(E549="West", IF(C549="Decentral",('Connecting shares (%)'!$F$17/100*L549+'Connecting shares (%)'!$G$17/100*N549+'Connecting shares (%)'!$H$17/100*P549)/1000000,0),0)</f>
        <v>2.4383579999999901E-2</v>
      </c>
      <c r="AI549" s="63">
        <f>IF(E549="west", IF(C549="Decentral",D549*'Connecting shares (%)'!$M$16*(L549+N549+P549)/(F549+H549+J549+L549+N549+P549),0),0)</f>
        <v>0.48295882900704423</v>
      </c>
      <c r="AK549" s="1">
        <f t="shared" si="64"/>
        <v>0</v>
      </c>
      <c r="AL549" s="1">
        <f t="shared" si="65"/>
        <v>0</v>
      </c>
      <c r="AM549" s="1">
        <f t="shared" si="66"/>
        <v>0</v>
      </c>
      <c r="AN549" s="1">
        <f t="shared" si="67"/>
        <v>0</v>
      </c>
      <c r="AO549" s="1">
        <f t="shared" si="68"/>
        <v>0</v>
      </c>
      <c r="AP549" s="1">
        <f t="shared" si="69"/>
        <v>0</v>
      </c>
      <c r="AQ549" s="1">
        <f t="shared" si="70"/>
        <v>0.29023862999999889</v>
      </c>
      <c r="AR549" s="1">
        <f t="shared" si="71"/>
        <v>5.7486763173171793</v>
      </c>
    </row>
    <row r="550" spans="1:44">
      <c r="A550" s="1">
        <v>549</v>
      </c>
      <c r="B550" s="1" t="s">
        <v>685</v>
      </c>
      <c r="C550" s="1" t="s">
        <v>21</v>
      </c>
      <c r="D550" s="1">
        <v>2.1384614459828399</v>
      </c>
      <c r="E550" s="1" t="s">
        <v>24</v>
      </c>
      <c r="F550" s="1">
        <v>18265534.879999999</v>
      </c>
      <c r="G550" s="1">
        <v>1184</v>
      </c>
      <c r="H550" s="1">
        <v>0</v>
      </c>
      <c r="I550" s="1">
        <v>0</v>
      </c>
      <c r="J550" s="1">
        <v>0</v>
      </c>
      <c r="K550" s="1">
        <v>0</v>
      </c>
      <c r="L550" s="1">
        <v>4473135.3399999896</v>
      </c>
      <c r="M550" s="1">
        <v>416</v>
      </c>
      <c r="N550" s="1">
        <v>2487700.6299999901</v>
      </c>
      <c r="O550" s="1">
        <v>28</v>
      </c>
      <c r="P550" s="1">
        <v>0</v>
      </c>
      <c r="Q550" s="1">
        <v>0</v>
      </c>
      <c r="R550" s="1">
        <v>13076.7261000534</v>
      </c>
      <c r="S550" s="1">
        <v>2138461.4459828399</v>
      </c>
      <c r="T550" s="61">
        <f>IF(E550="East", IF(C550="Central",('Connecting shares (%)'!$F$3/100*F550+'Connecting shares (%)'!$G$3/100*H550+'Connecting shares (%)'!$H$3/100*J550)/1000000,0),0)</f>
        <v>0</v>
      </c>
      <c r="U550" s="61">
        <f>IF(E550="East", IF(C550="Central",D550*'Connecting shares (%)'!$M$16*(F550+H550+J550)/(F550+H550+J550+L550+N550+P550),0),0)</f>
        <v>0</v>
      </c>
      <c r="V550" s="61">
        <f>IF(E550="East", IF(C550="Decentral",('Connecting shares (%)'!$F$7/100*F550+'Connecting shares (%)'!$G$7/100*H550+'Connecting shares (%)'!$H$7/100*J550)/1000000,0),0)</f>
        <v>18.265534880000001</v>
      </c>
      <c r="W550" s="63">
        <f>IF(E550="East", IF(C550="Decentral",D550*'Connecting shares (%)'!$M$16*(F550+H550+J550)/(F550+H550+J550+L550+N550+P550),0),0)</f>
        <v>30.967706265314678</v>
      </c>
      <c r="X550" s="61">
        <f>IF(E550="East", IF(C550="Central",('Connecting shares (%)'!$F$5/100*L550+'Connecting shares (%)'!$G$5/100*N550+'Connecting shares (%)'!$H$5/100*P550)/1000000,0),0)</f>
        <v>0</v>
      </c>
      <c r="Y550" s="63">
        <f>IF(E550="East", IF(C550="Central",D550*'Connecting shares (%)'!$M$16*(L550+N550+P550)/(F550+H550+J550+L550+N550+P550),0),0)</f>
        <v>0</v>
      </c>
      <c r="Z550" s="1">
        <f>IF(E550="East", IF(C550="Decentral",('Connecting shares (%)'!$F$9/100*L550+'Connecting shares (%)'!$G$9/100*N550+'Connecting shares (%)'!$H$9/100*P550)/1000000,0),0)</f>
        <v>6.9608359699999802</v>
      </c>
      <c r="AA550" s="63">
        <f>IF(E550="East", IF(C550="Decentral",D550*'Connecting shares (%)'!$M$16*(L550+N550+P550)/(F550+H550+J550+L550+N550+P550),0),0)</f>
        <v>11.801522654342119</v>
      </c>
      <c r="AB550" s="61">
        <f>IF(E550="West", IF(C550="Central",('Connecting shares (%)'!$F$11/100*F550+'Connecting shares (%)'!$G$11/100*H550+'Connecting shares (%)'!$H$11/100*J550)/1000000,0),0)</f>
        <v>0</v>
      </c>
      <c r="AC550" s="64">
        <f>IF(E550="west", IF(C550="Central",D550*'Connecting shares (%)'!$M$16*(F550+H550+J550)/(F550+H550+J550+L550+N550+P550),0),0)</f>
        <v>0</v>
      </c>
      <c r="AD550" s="61">
        <f>IF(E550="West", IF(C550="Decentral",('Connecting shares (%)'!$F$15/100*F550+'Connecting shares (%)'!$G$15/100*H550+'Connecting shares (%)'!$H$15/100*J550)/1000000,0),0)</f>
        <v>0</v>
      </c>
      <c r="AE550" s="63">
        <f>IF(E550="west", IF(C550="Decentral",D550*'Connecting shares (%)'!$M$16*(F550+H550+J550)/(F550+H550+J550+L550+N550+P550),0),0)</f>
        <v>0</v>
      </c>
      <c r="AF550" s="61">
        <f>IF(E550="West", IF(C550="Central",('Connecting shares (%)'!$F$13/100*L550+'Connecting shares (%)'!$G$13/100*N550+'Connecting shares (%)'!$H$13/100*P550)/1000000,0),0)</f>
        <v>0</v>
      </c>
      <c r="AG550" s="63">
        <f>IF(E550="west", IF(C550="Central",D550*'Connecting shares (%)'!$M$16*(L550+N550+P550)/(F550+H550+J550+L550+N550+P550),0),0)</f>
        <v>0</v>
      </c>
      <c r="AH550" s="1">
        <f>IF(E550="West", IF(C550="Decentral",('Connecting shares (%)'!$F$17/100*L550+'Connecting shares (%)'!$G$17/100*N550+'Connecting shares (%)'!$H$17/100*P550)/1000000,0),0)</f>
        <v>0</v>
      </c>
      <c r="AI550" s="63">
        <f>IF(E550="west", IF(C550="Decentral",D550*'Connecting shares (%)'!$M$16*(L550+N550+P550)/(F550+H550+J550+L550+N550+P550),0),0)</f>
        <v>0</v>
      </c>
      <c r="AK550" s="1">
        <f t="shared" si="64"/>
        <v>0</v>
      </c>
      <c r="AL550" s="1">
        <f t="shared" si="65"/>
        <v>0</v>
      </c>
      <c r="AM550" s="1">
        <f t="shared" si="66"/>
        <v>25.226370849999981</v>
      </c>
      <c r="AN550" s="1">
        <f t="shared" si="67"/>
        <v>42.769228919656797</v>
      </c>
      <c r="AO550" s="1">
        <f t="shared" si="68"/>
        <v>0</v>
      </c>
      <c r="AP550" s="1">
        <f t="shared" si="69"/>
        <v>0</v>
      </c>
      <c r="AQ550" s="1">
        <f t="shared" si="70"/>
        <v>0</v>
      </c>
      <c r="AR550" s="1">
        <f t="shared" si="71"/>
        <v>0</v>
      </c>
    </row>
    <row r="551" spans="1:44">
      <c r="A551" s="1">
        <v>550</v>
      </c>
      <c r="B551" s="1" t="s">
        <v>186</v>
      </c>
      <c r="C551" s="1" t="s">
        <v>21</v>
      </c>
      <c r="D551" s="1">
        <v>2.8779962857000201</v>
      </c>
      <c r="E551" s="1" t="s">
        <v>24</v>
      </c>
      <c r="F551" s="1">
        <v>21018229.509999901</v>
      </c>
      <c r="G551" s="1">
        <v>1439</v>
      </c>
      <c r="H551" s="1">
        <v>0</v>
      </c>
      <c r="I551" s="1">
        <v>0</v>
      </c>
      <c r="J551" s="1">
        <v>0</v>
      </c>
      <c r="K551" s="1">
        <v>0</v>
      </c>
      <c r="L551" s="1">
        <v>2447750.2099999902</v>
      </c>
      <c r="M551" s="1">
        <v>474</v>
      </c>
      <c r="N551" s="1">
        <v>0</v>
      </c>
      <c r="O551" s="1">
        <v>0</v>
      </c>
      <c r="P551" s="1">
        <v>713188.75</v>
      </c>
      <c r="Q551" s="1">
        <v>1</v>
      </c>
      <c r="R551" s="1">
        <v>19281.136241254699</v>
      </c>
      <c r="S551" s="1">
        <v>2877996.2857000199</v>
      </c>
      <c r="T551" s="61">
        <f>IF(E551="East", IF(C551="Central",('Connecting shares (%)'!$F$3/100*F551+'Connecting shares (%)'!$G$3/100*H551+'Connecting shares (%)'!$H$3/100*J551)/1000000,0),0)</f>
        <v>0</v>
      </c>
      <c r="U551" s="61">
        <f>IF(E551="East", IF(C551="Central",D551*'Connecting shares (%)'!$M$16*(F551+H551+J551)/(F551+H551+J551+L551+N551+P551),0),0)</f>
        <v>0</v>
      </c>
      <c r="V551" s="61">
        <f>IF(E551="East", IF(C551="Decentral",('Connecting shares (%)'!$F$7/100*F551+'Connecting shares (%)'!$G$7/100*H551+'Connecting shares (%)'!$H$7/100*J551)/1000000,0),0)</f>
        <v>21.018229509999902</v>
      </c>
      <c r="W551" s="63">
        <f>IF(E551="East", IF(C551="Decentral",D551*'Connecting shares (%)'!$M$16*(F551+H551+J551)/(F551+H551+J551+L551+N551+P551),0),0)</f>
        <v>50.035125514612496</v>
      </c>
      <c r="X551" s="61">
        <f>IF(E551="East", IF(C551="Central",('Connecting shares (%)'!$F$5/100*L551+'Connecting shares (%)'!$G$5/100*N551+'Connecting shares (%)'!$H$5/100*P551)/1000000,0),0)</f>
        <v>0</v>
      </c>
      <c r="Y551" s="63">
        <f>IF(E551="East", IF(C551="Central",D551*'Connecting shares (%)'!$M$16*(L551+N551+P551)/(F551+H551+J551+L551+N551+P551),0),0)</f>
        <v>0</v>
      </c>
      <c r="Z551" s="1">
        <f>IF(E551="East", IF(C551="Decentral",('Connecting shares (%)'!$F$9/100*L551+'Connecting shares (%)'!$G$9/100*N551+'Connecting shares (%)'!$H$9/100*P551)/1000000,0),0)</f>
        <v>3.16093895999999</v>
      </c>
      <c r="AA551" s="63">
        <f>IF(E551="East", IF(C551="Decentral",D551*'Connecting shares (%)'!$M$16*(L551+N551+P551)/(F551+H551+J551+L551+N551+P551),0),0)</f>
        <v>7.5248001993879132</v>
      </c>
      <c r="AB551" s="61">
        <f>IF(E551="West", IF(C551="Central",('Connecting shares (%)'!$F$11/100*F551+'Connecting shares (%)'!$G$11/100*H551+'Connecting shares (%)'!$H$11/100*J551)/1000000,0),0)</f>
        <v>0</v>
      </c>
      <c r="AC551" s="64">
        <f>IF(E551="west", IF(C551="Central",D551*'Connecting shares (%)'!$M$16*(F551+H551+J551)/(F551+H551+J551+L551+N551+P551),0),0)</f>
        <v>0</v>
      </c>
      <c r="AD551" s="61">
        <f>IF(E551="West", IF(C551="Decentral",('Connecting shares (%)'!$F$15/100*F551+'Connecting shares (%)'!$G$15/100*H551+'Connecting shares (%)'!$H$15/100*J551)/1000000,0),0)</f>
        <v>0</v>
      </c>
      <c r="AE551" s="63">
        <f>IF(E551="west", IF(C551="Decentral",D551*'Connecting shares (%)'!$M$16*(F551+H551+J551)/(F551+H551+J551+L551+N551+P551),0),0)</f>
        <v>0</v>
      </c>
      <c r="AF551" s="61">
        <f>IF(E551="West", IF(C551="Central",('Connecting shares (%)'!$F$13/100*L551+'Connecting shares (%)'!$G$13/100*N551+'Connecting shares (%)'!$H$13/100*P551)/1000000,0),0)</f>
        <v>0</v>
      </c>
      <c r="AG551" s="63">
        <f>IF(E551="west", IF(C551="Central",D551*'Connecting shares (%)'!$M$16*(L551+N551+P551)/(F551+H551+J551+L551+N551+P551),0),0)</f>
        <v>0</v>
      </c>
      <c r="AH551" s="1">
        <f>IF(E551="West", IF(C551="Decentral",('Connecting shares (%)'!$F$17/100*L551+'Connecting shares (%)'!$G$17/100*N551+'Connecting shares (%)'!$H$17/100*P551)/1000000,0),0)</f>
        <v>0</v>
      </c>
      <c r="AI551" s="63">
        <f>IF(E551="west", IF(C551="Decentral",D551*'Connecting shares (%)'!$M$16*(L551+N551+P551)/(F551+H551+J551+L551+N551+P551),0),0)</f>
        <v>0</v>
      </c>
      <c r="AK551" s="1">
        <f t="shared" si="64"/>
        <v>0</v>
      </c>
      <c r="AL551" s="1">
        <f t="shared" si="65"/>
        <v>0</v>
      </c>
      <c r="AM551" s="1">
        <f t="shared" si="66"/>
        <v>24.17916846999989</v>
      </c>
      <c r="AN551" s="1">
        <f t="shared" si="67"/>
        <v>57.559925714000407</v>
      </c>
      <c r="AO551" s="1">
        <f t="shared" si="68"/>
        <v>0</v>
      </c>
      <c r="AP551" s="1">
        <f t="shared" si="69"/>
        <v>0</v>
      </c>
      <c r="AQ551" s="1">
        <f t="shared" si="70"/>
        <v>0</v>
      </c>
      <c r="AR551" s="1">
        <f t="shared" si="71"/>
        <v>0</v>
      </c>
    </row>
    <row r="552" spans="1:44">
      <c r="A552" s="1">
        <v>551</v>
      </c>
      <c r="B552" s="1" t="s">
        <v>611</v>
      </c>
      <c r="C552" s="1" t="s">
        <v>22</v>
      </c>
      <c r="D552" s="1">
        <v>3.3184667217711699</v>
      </c>
      <c r="E552" s="1" t="s">
        <v>23</v>
      </c>
      <c r="F552" s="1">
        <v>12834831.609999901</v>
      </c>
      <c r="G552" s="1">
        <v>851</v>
      </c>
      <c r="H552" s="1">
        <v>0</v>
      </c>
      <c r="I552" s="1">
        <v>0</v>
      </c>
      <c r="J552" s="1">
        <v>0</v>
      </c>
      <c r="K552" s="1">
        <v>0</v>
      </c>
      <c r="L552" s="1">
        <v>851669.2</v>
      </c>
      <c r="M552" s="1">
        <v>188</v>
      </c>
      <c r="N552" s="1">
        <v>0</v>
      </c>
      <c r="O552" s="1">
        <v>0</v>
      </c>
      <c r="P552" s="1">
        <v>0</v>
      </c>
      <c r="Q552" s="1">
        <v>0</v>
      </c>
      <c r="R552" s="1">
        <v>31867.5132838383</v>
      </c>
      <c r="S552" s="1">
        <v>3318466.7217711699</v>
      </c>
      <c r="T552" s="61">
        <f>IF(E552="East", IF(C552="Central",('Connecting shares (%)'!$F$3/100*F552+'Connecting shares (%)'!$G$3/100*H552+'Connecting shares (%)'!$H$3/100*J552)/1000000,0),0)</f>
        <v>0</v>
      </c>
      <c r="U552" s="61">
        <f>IF(E552="East", IF(C552="Central",D552*'Connecting shares (%)'!$M$16*(F552+H552+J552)/(F552+H552+J552+L552+N552+P552),0),0)</f>
        <v>0</v>
      </c>
      <c r="V552" s="61">
        <f>IF(E552="East", IF(C552="Decentral",('Connecting shares (%)'!$F$7/100*F552+'Connecting shares (%)'!$G$7/100*H552+'Connecting shares (%)'!$H$7/100*J552)/1000000,0),0)</f>
        <v>0</v>
      </c>
      <c r="W552" s="63">
        <f>IF(E552="East", IF(C552="Decentral",D552*'Connecting shares (%)'!$M$16*(F552+H552+J552)/(F552+H552+J552+L552+N552+P552),0),0)</f>
        <v>0</v>
      </c>
      <c r="X552" s="61">
        <f>IF(E552="East", IF(C552="Central",('Connecting shares (%)'!$F$5/100*L552+'Connecting shares (%)'!$G$5/100*N552+'Connecting shares (%)'!$H$5/100*P552)/1000000,0),0)</f>
        <v>0</v>
      </c>
      <c r="Y552" s="63">
        <f>IF(E552="East", IF(C552="Central",D552*'Connecting shares (%)'!$M$16*(L552+N552+P552)/(F552+H552+J552+L552+N552+P552),0),0)</f>
        <v>0</v>
      </c>
      <c r="Z552" s="1">
        <f>IF(E552="East", IF(C552="Decentral",('Connecting shares (%)'!$F$9/100*L552+'Connecting shares (%)'!$G$9/100*N552+'Connecting shares (%)'!$H$9/100*P552)/1000000,0),0)</f>
        <v>0</v>
      </c>
      <c r="AA552" s="63">
        <f>IF(E552="East", IF(C552="Decentral",D552*'Connecting shares (%)'!$M$16*(L552+N552+P552)/(F552+H552+J552+L552+N552+P552),0),0)</f>
        <v>0</v>
      </c>
      <c r="AB552" s="61">
        <f>IF(E552="West", IF(C552="Central",('Connecting shares (%)'!$F$11/100*F552+'Connecting shares (%)'!$G$11/100*H552+'Connecting shares (%)'!$H$11/100*J552)/1000000,0),0)</f>
        <v>12.834831609999901</v>
      </c>
      <c r="AC552" s="64">
        <f>IF(E552="west", IF(C552="Central",D552*'Connecting shares (%)'!$M$16*(F552+H552+J552)/(F552+H552+J552+L552+N552+P552),0),0)</f>
        <v>62.239373187633149</v>
      </c>
      <c r="AD552" s="61">
        <f>IF(E552="West", IF(C552="Decentral",('Connecting shares (%)'!$F$15/100*F552+'Connecting shares (%)'!$G$15/100*H552+'Connecting shares (%)'!$H$15/100*J552)/1000000,0),0)</f>
        <v>0</v>
      </c>
      <c r="AE552" s="63">
        <f>IF(E552="west", IF(C552="Decentral",D552*'Connecting shares (%)'!$M$16*(F552+H552+J552)/(F552+H552+J552+L552+N552+P552),0),0)</f>
        <v>0</v>
      </c>
      <c r="AF552" s="61">
        <f>IF(E552="West", IF(C552="Central",('Connecting shares (%)'!$F$13/100*L552+'Connecting shares (%)'!$G$13/100*N552+'Connecting shares (%)'!$H$13/100*P552)/1000000,0),0)</f>
        <v>0.8516691999999999</v>
      </c>
      <c r="AG552" s="63">
        <f>IF(E552="west", IF(C552="Central",D552*'Connecting shares (%)'!$M$16*(L552+N552+P552)/(F552+H552+J552+L552+N552+P552),0),0)</f>
        <v>4.129961247790253</v>
      </c>
      <c r="AH552" s="1">
        <f>IF(E552="West", IF(C552="Decentral",('Connecting shares (%)'!$F$17/100*L552+'Connecting shares (%)'!$G$17/100*N552+'Connecting shares (%)'!$H$17/100*P552)/1000000,0),0)</f>
        <v>0</v>
      </c>
      <c r="AI552" s="63">
        <f>IF(E552="west", IF(C552="Decentral",D552*'Connecting shares (%)'!$M$16*(L552+N552+P552)/(F552+H552+J552+L552+N552+P552),0),0)</f>
        <v>0</v>
      </c>
      <c r="AK552" s="1">
        <f t="shared" si="64"/>
        <v>0</v>
      </c>
      <c r="AL552" s="1">
        <f t="shared" si="65"/>
        <v>0</v>
      </c>
      <c r="AM552" s="1">
        <f t="shared" si="66"/>
        <v>0</v>
      </c>
      <c r="AN552" s="1">
        <f t="shared" si="67"/>
        <v>0</v>
      </c>
      <c r="AO552" s="1">
        <f t="shared" si="68"/>
        <v>13.686500809999901</v>
      </c>
      <c r="AP552" s="1">
        <f t="shared" si="69"/>
        <v>66.369334435423397</v>
      </c>
      <c r="AQ552" s="1">
        <f t="shared" si="70"/>
        <v>0</v>
      </c>
      <c r="AR552" s="1">
        <f t="shared" si="71"/>
        <v>0</v>
      </c>
    </row>
    <row r="553" spans="1:44">
      <c r="A553" s="1">
        <v>552</v>
      </c>
      <c r="B553" s="1" t="s">
        <v>157</v>
      </c>
      <c r="C553" s="1" t="s">
        <v>21</v>
      </c>
      <c r="D553" s="1">
        <v>3.26324282581432</v>
      </c>
      <c r="E553" s="1" t="s">
        <v>24</v>
      </c>
      <c r="F553" s="1">
        <v>14136349.57</v>
      </c>
      <c r="G553" s="1">
        <v>972</v>
      </c>
      <c r="H553" s="1">
        <v>0</v>
      </c>
      <c r="I553" s="1">
        <v>0</v>
      </c>
      <c r="J553" s="1">
        <v>0</v>
      </c>
      <c r="K553" s="1">
        <v>0</v>
      </c>
      <c r="L553" s="1">
        <v>1677465.8499999901</v>
      </c>
      <c r="M553" s="1">
        <v>271</v>
      </c>
      <c r="N553" s="1">
        <v>0</v>
      </c>
      <c r="O553" s="1">
        <v>0</v>
      </c>
      <c r="P553" s="1">
        <v>0</v>
      </c>
      <c r="Q553" s="1">
        <v>0</v>
      </c>
      <c r="R553" s="1">
        <v>30246.105646864598</v>
      </c>
      <c r="S553" s="1">
        <v>3263242.8258143198</v>
      </c>
      <c r="T553" s="61">
        <f>IF(E553="East", IF(C553="Central",('Connecting shares (%)'!$F$3/100*F553+'Connecting shares (%)'!$G$3/100*H553+'Connecting shares (%)'!$H$3/100*J553)/1000000,0),0)</f>
        <v>0</v>
      </c>
      <c r="U553" s="61">
        <f>IF(E553="East", IF(C553="Central",D553*'Connecting shares (%)'!$M$16*(F553+H553+J553)/(F553+H553+J553+L553+N553+P553),0),0)</f>
        <v>0</v>
      </c>
      <c r="V553" s="61">
        <f>IF(E553="East", IF(C553="Decentral",('Connecting shares (%)'!$F$7/100*F553+'Connecting shares (%)'!$G$7/100*H553+'Connecting shares (%)'!$H$7/100*J553)/1000000,0),0)</f>
        <v>14.13634957</v>
      </c>
      <c r="W553" s="63">
        <f>IF(E553="East", IF(C553="Decentral",D553*'Connecting shares (%)'!$M$16*(F553+H553+J553)/(F553+H553+J553+L553+N553+P553),0),0)</f>
        <v>58.341823389647068</v>
      </c>
      <c r="X553" s="61">
        <f>IF(E553="East", IF(C553="Central",('Connecting shares (%)'!$F$5/100*L553+'Connecting shares (%)'!$G$5/100*N553+'Connecting shares (%)'!$H$5/100*P553)/1000000,0),0)</f>
        <v>0</v>
      </c>
      <c r="Y553" s="63">
        <f>IF(E553="East", IF(C553="Central",D553*'Connecting shares (%)'!$M$16*(L553+N553+P553)/(F553+H553+J553+L553+N553+P553),0),0)</f>
        <v>0</v>
      </c>
      <c r="Z553" s="1">
        <f>IF(E553="East", IF(C553="Decentral",('Connecting shares (%)'!$F$9/100*L553+'Connecting shares (%)'!$G$9/100*N553+'Connecting shares (%)'!$H$9/100*P553)/1000000,0),0)</f>
        <v>1.6774658499999902</v>
      </c>
      <c r="AA553" s="63">
        <f>IF(E553="East", IF(C553="Decentral",D553*'Connecting shares (%)'!$M$16*(L553+N553+P553)/(F553+H553+J553+L553+N553+P553),0),0)</f>
        <v>6.9230331266393277</v>
      </c>
      <c r="AB553" s="61">
        <f>IF(E553="West", IF(C553="Central",('Connecting shares (%)'!$F$11/100*F553+'Connecting shares (%)'!$G$11/100*H553+'Connecting shares (%)'!$H$11/100*J553)/1000000,0),0)</f>
        <v>0</v>
      </c>
      <c r="AC553" s="64">
        <f>IF(E553="west", IF(C553="Central",D553*'Connecting shares (%)'!$M$16*(F553+H553+J553)/(F553+H553+J553+L553+N553+P553),0),0)</f>
        <v>0</v>
      </c>
      <c r="AD553" s="61">
        <f>IF(E553="West", IF(C553="Decentral",('Connecting shares (%)'!$F$15/100*F553+'Connecting shares (%)'!$G$15/100*H553+'Connecting shares (%)'!$H$15/100*J553)/1000000,0),0)</f>
        <v>0</v>
      </c>
      <c r="AE553" s="63">
        <f>IF(E553="west", IF(C553="Decentral",D553*'Connecting shares (%)'!$M$16*(F553+H553+J553)/(F553+H553+J553+L553+N553+P553),0),0)</f>
        <v>0</v>
      </c>
      <c r="AF553" s="61">
        <f>IF(E553="West", IF(C553="Central",('Connecting shares (%)'!$F$13/100*L553+'Connecting shares (%)'!$G$13/100*N553+'Connecting shares (%)'!$H$13/100*P553)/1000000,0),0)</f>
        <v>0</v>
      </c>
      <c r="AG553" s="63">
        <f>IF(E553="west", IF(C553="Central",D553*'Connecting shares (%)'!$M$16*(L553+N553+P553)/(F553+H553+J553+L553+N553+P553),0),0)</f>
        <v>0</v>
      </c>
      <c r="AH553" s="1">
        <f>IF(E553="West", IF(C553="Decentral",('Connecting shares (%)'!$F$17/100*L553+'Connecting shares (%)'!$G$17/100*N553+'Connecting shares (%)'!$H$17/100*P553)/1000000,0),0)</f>
        <v>0</v>
      </c>
      <c r="AI553" s="63">
        <f>IF(E553="west", IF(C553="Decentral",D553*'Connecting shares (%)'!$M$16*(L553+N553+P553)/(F553+H553+J553+L553+N553+P553),0),0)</f>
        <v>0</v>
      </c>
      <c r="AK553" s="1">
        <f t="shared" si="64"/>
        <v>0</v>
      </c>
      <c r="AL553" s="1">
        <f t="shared" si="65"/>
        <v>0</v>
      </c>
      <c r="AM553" s="1">
        <f t="shared" si="66"/>
        <v>15.81381541999999</v>
      </c>
      <c r="AN553" s="1">
        <f t="shared" si="67"/>
        <v>65.2648565162864</v>
      </c>
      <c r="AO553" s="1">
        <f t="shared" si="68"/>
        <v>0</v>
      </c>
      <c r="AP553" s="1">
        <f t="shared" si="69"/>
        <v>0</v>
      </c>
      <c r="AQ553" s="1">
        <f t="shared" si="70"/>
        <v>0</v>
      </c>
      <c r="AR553" s="1">
        <f t="shared" si="71"/>
        <v>0</v>
      </c>
    </row>
    <row r="554" spans="1:44">
      <c r="A554" s="1">
        <v>553</v>
      </c>
      <c r="B554" s="1" t="s">
        <v>663</v>
      </c>
      <c r="C554" s="1" t="s">
        <v>21</v>
      </c>
      <c r="D554" s="1">
        <v>2.5854108996906402</v>
      </c>
      <c r="E554" s="1" t="s">
        <v>24</v>
      </c>
      <c r="F554" s="1">
        <v>2562767.89</v>
      </c>
      <c r="G554" s="1">
        <v>164</v>
      </c>
      <c r="H554" s="1">
        <v>0</v>
      </c>
      <c r="I554" s="1">
        <v>0</v>
      </c>
      <c r="J554" s="1">
        <v>0</v>
      </c>
      <c r="K554" s="1">
        <v>0</v>
      </c>
      <c r="L554" s="1">
        <v>316943.20999999897</v>
      </c>
      <c r="M554" s="1">
        <v>39</v>
      </c>
      <c r="N554" s="1">
        <v>250575.89</v>
      </c>
      <c r="O554" s="1">
        <v>1</v>
      </c>
      <c r="P554" s="1">
        <v>0</v>
      </c>
      <c r="Q554" s="1">
        <v>0</v>
      </c>
      <c r="R554" s="1">
        <v>19802.615391103602</v>
      </c>
      <c r="S554" s="1">
        <v>2585410.8996906299</v>
      </c>
      <c r="T554" s="61">
        <f>IF(E554="East", IF(C554="Central",('Connecting shares (%)'!$F$3/100*F554+'Connecting shares (%)'!$G$3/100*H554+'Connecting shares (%)'!$H$3/100*J554)/1000000,0),0)</f>
        <v>0</v>
      </c>
      <c r="U554" s="61">
        <f>IF(E554="East", IF(C554="Central",D554*'Connecting shares (%)'!$M$16*(F554+H554+J554)/(F554+H554+J554+L554+N554+P554),0),0)</f>
        <v>0</v>
      </c>
      <c r="V554" s="61">
        <f>IF(E554="East", IF(C554="Decentral",('Connecting shares (%)'!$F$7/100*F554+'Connecting shares (%)'!$G$7/100*H554+'Connecting shares (%)'!$H$7/100*J554)/1000000,0),0)</f>
        <v>2.5627678899999999</v>
      </c>
      <c r="W554" s="63">
        <f>IF(E554="East", IF(C554="Decentral",D554*'Connecting shares (%)'!$M$16*(F554+H554+J554)/(F554+H554+J554+L554+N554+P554),0),0)</f>
        <v>42.33354997385198</v>
      </c>
      <c r="X554" s="61">
        <f>IF(E554="East", IF(C554="Central",('Connecting shares (%)'!$F$5/100*L554+'Connecting shares (%)'!$G$5/100*N554+'Connecting shares (%)'!$H$5/100*P554)/1000000,0),0)</f>
        <v>0</v>
      </c>
      <c r="Y554" s="63">
        <f>IF(E554="East", IF(C554="Central",D554*'Connecting shares (%)'!$M$16*(L554+N554+P554)/(F554+H554+J554+L554+N554+P554),0),0)</f>
        <v>0</v>
      </c>
      <c r="Z554" s="1">
        <f>IF(E554="East", IF(C554="Decentral",('Connecting shares (%)'!$F$9/100*L554+'Connecting shares (%)'!$G$9/100*N554+'Connecting shares (%)'!$H$9/100*P554)/1000000,0),0)</f>
        <v>0.56751909999999894</v>
      </c>
      <c r="AA554" s="63">
        <f>IF(E554="East", IF(C554="Decentral",D554*'Connecting shares (%)'!$M$16*(L554+N554+P554)/(F554+H554+J554+L554+N554+P554),0),0)</f>
        <v>9.374668019960815</v>
      </c>
      <c r="AB554" s="61">
        <f>IF(E554="West", IF(C554="Central",('Connecting shares (%)'!$F$11/100*F554+'Connecting shares (%)'!$G$11/100*H554+'Connecting shares (%)'!$H$11/100*J554)/1000000,0),0)</f>
        <v>0</v>
      </c>
      <c r="AC554" s="64">
        <f>IF(E554="west", IF(C554="Central",D554*'Connecting shares (%)'!$M$16*(F554+H554+J554)/(F554+H554+J554+L554+N554+P554),0),0)</f>
        <v>0</v>
      </c>
      <c r="AD554" s="61">
        <f>IF(E554="West", IF(C554="Decentral",('Connecting shares (%)'!$F$15/100*F554+'Connecting shares (%)'!$G$15/100*H554+'Connecting shares (%)'!$H$15/100*J554)/1000000,0),0)</f>
        <v>0</v>
      </c>
      <c r="AE554" s="63">
        <f>IF(E554="west", IF(C554="Decentral",D554*'Connecting shares (%)'!$M$16*(F554+H554+J554)/(F554+H554+J554+L554+N554+P554),0),0)</f>
        <v>0</v>
      </c>
      <c r="AF554" s="61">
        <f>IF(E554="West", IF(C554="Central",('Connecting shares (%)'!$F$13/100*L554+'Connecting shares (%)'!$G$13/100*N554+'Connecting shares (%)'!$H$13/100*P554)/1000000,0),0)</f>
        <v>0</v>
      </c>
      <c r="AG554" s="63">
        <f>IF(E554="west", IF(C554="Central",D554*'Connecting shares (%)'!$M$16*(L554+N554+P554)/(F554+H554+J554+L554+N554+P554),0),0)</f>
        <v>0</v>
      </c>
      <c r="AH554" s="1">
        <f>IF(E554="West", IF(C554="Decentral",('Connecting shares (%)'!$F$17/100*L554+'Connecting shares (%)'!$G$17/100*N554+'Connecting shares (%)'!$H$17/100*P554)/1000000,0),0)</f>
        <v>0</v>
      </c>
      <c r="AI554" s="63">
        <f>IF(E554="west", IF(C554="Decentral",D554*'Connecting shares (%)'!$M$16*(L554+N554+P554)/(F554+H554+J554+L554+N554+P554),0),0)</f>
        <v>0</v>
      </c>
      <c r="AK554" s="1">
        <f t="shared" si="64"/>
        <v>0</v>
      </c>
      <c r="AL554" s="1">
        <f t="shared" si="65"/>
        <v>0</v>
      </c>
      <c r="AM554" s="1">
        <f t="shared" si="66"/>
        <v>3.1302869899999988</v>
      </c>
      <c r="AN554" s="1">
        <f t="shared" si="67"/>
        <v>51.708217993812795</v>
      </c>
      <c r="AO554" s="1">
        <f t="shared" si="68"/>
        <v>0</v>
      </c>
      <c r="AP554" s="1">
        <f t="shared" si="69"/>
        <v>0</v>
      </c>
      <c r="AQ554" s="1">
        <f t="shared" si="70"/>
        <v>0</v>
      </c>
      <c r="AR554" s="1">
        <f t="shared" si="71"/>
        <v>0</v>
      </c>
    </row>
    <row r="555" spans="1:44">
      <c r="A555" s="1">
        <v>554</v>
      </c>
      <c r="B555" s="1" t="s">
        <v>321</v>
      </c>
      <c r="C555" s="1" t="s">
        <v>21</v>
      </c>
      <c r="D555" s="1">
        <v>5.9435122965456999E-2</v>
      </c>
      <c r="E555" s="1" t="s">
        <v>23</v>
      </c>
      <c r="F555" s="1">
        <v>27783.61</v>
      </c>
      <c r="G555" s="1">
        <v>2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3925.2030747850599</v>
      </c>
      <c r="S555" s="1">
        <v>59435.122965457202</v>
      </c>
      <c r="T555" s="61">
        <f>IF(E555="East", IF(C555="Central",('Connecting shares (%)'!$F$3/100*F555+'Connecting shares (%)'!$G$3/100*H555+'Connecting shares (%)'!$H$3/100*J555)/1000000,0),0)</f>
        <v>0</v>
      </c>
      <c r="U555" s="61">
        <f>IF(E555="East", IF(C555="Central",D555*'Connecting shares (%)'!$M$16*(F555+H555+J555)/(F555+H555+J555+L555+N555+P555),0),0)</f>
        <v>0</v>
      </c>
      <c r="V555" s="61">
        <f>IF(E555="East", IF(C555="Decentral",('Connecting shares (%)'!$F$7/100*F555+'Connecting shares (%)'!$G$7/100*H555+'Connecting shares (%)'!$H$7/100*J555)/1000000,0),0)</f>
        <v>0</v>
      </c>
      <c r="W555" s="63">
        <f>IF(E555="East", IF(C555="Decentral",D555*'Connecting shares (%)'!$M$16*(F555+H555+J555)/(F555+H555+J555+L555+N555+P555),0),0)</f>
        <v>0</v>
      </c>
      <c r="X555" s="61">
        <f>IF(E555="East", IF(C555="Central",('Connecting shares (%)'!$F$5/100*L555+'Connecting shares (%)'!$G$5/100*N555+'Connecting shares (%)'!$H$5/100*P555)/1000000,0),0)</f>
        <v>0</v>
      </c>
      <c r="Y555" s="63">
        <f>IF(E555="East", IF(C555="Central",D555*'Connecting shares (%)'!$M$16*(L555+N555+P555)/(F555+H555+J555+L555+N555+P555),0),0)</f>
        <v>0</v>
      </c>
      <c r="Z555" s="1">
        <f>IF(E555="East", IF(C555="Decentral",('Connecting shares (%)'!$F$9/100*L555+'Connecting shares (%)'!$G$9/100*N555+'Connecting shares (%)'!$H$9/100*P555)/1000000,0),0)</f>
        <v>0</v>
      </c>
      <c r="AA555" s="63">
        <f>IF(E555="East", IF(C555="Decentral",D555*'Connecting shares (%)'!$M$16*(L555+N555+P555)/(F555+H555+J555+L555+N555+P555),0),0)</f>
        <v>0</v>
      </c>
      <c r="AB555" s="61">
        <f>IF(E555="West", IF(C555="Central",('Connecting shares (%)'!$F$11/100*F555+'Connecting shares (%)'!$G$11/100*H555+'Connecting shares (%)'!$H$11/100*J555)/1000000,0),0)</f>
        <v>0</v>
      </c>
      <c r="AC555" s="64">
        <f>IF(E555="west", IF(C555="Central",D555*'Connecting shares (%)'!$M$16*(F555+H555+J555)/(F555+H555+J555+L555+N555+P555),0),0)</f>
        <v>0</v>
      </c>
      <c r="AD555" s="61">
        <f>IF(E555="West", IF(C555="Decentral",('Connecting shares (%)'!$F$15/100*F555+'Connecting shares (%)'!$G$15/100*H555+'Connecting shares (%)'!$H$15/100*J555)/1000000,0),0)</f>
        <v>2.778361E-2</v>
      </c>
      <c r="AE555" s="63">
        <f>IF(E555="west", IF(C555="Decentral",D555*'Connecting shares (%)'!$M$16*(F555+H555+J555)/(F555+H555+J555+L555+N555+P555),0),0)</f>
        <v>1.18870245930914</v>
      </c>
      <c r="AF555" s="61">
        <f>IF(E555="West", IF(C555="Central",('Connecting shares (%)'!$F$13/100*L555+'Connecting shares (%)'!$G$13/100*N555+'Connecting shares (%)'!$H$13/100*P555)/1000000,0),0)</f>
        <v>0</v>
      </c>
      <c r="AG555" s="63">
        <f>IF(E555="west", IF(C555="Central",D555*'Connecting shares (%)'!$M$16*(L555+N555+P555)/(F555+H555+J555+L555+N555+P555),0),0)</f>
        <v>0</v>
      </c>
      <c r="AH555" s="1">
        <f>IF(E555="West", IF(C555="Decentral",('Connecting shares (%)'!$F$17/100*L555+'Connecting shares (%)'!$G$17/100*N555+'Connecting shares (%)'!$H$17/100*P555)/1000000,0),0)</f>
        <v>0</v>
      </c>
      <c r="AI555" s="63">
        <f>IF(E555="west", IF(C555="Decentral",D555*'Connecting shares (%)'!$M$16*(L555+N555+P555)/(F555+H555+J555+L555+N555+P555),0),0)</f>
        <v>0</v>
      </c>
      <c r="AK555" s="1">
        <f t="shared" si="64"/>
        <v>0</v>
      </c>
      <c r="AL555" s="1">
        <f t="shared" si="65"/>
        <v>0</v>
      </c>
      <c r="AM555" s="1">
        <f t="shared" si="66"/>
        <v>0</v>
      </c>
      <c r="AN555" s="1">
        <f t="shared" si="67"/>
        <v>0</v>
      </c>
      <c r="AO555" s="1">
        <f t="shared" si="68"/>
        <v>0</v>
      </c>
      <c r="AP555" s="1">
        <f t="shared" si="69"/>
        <v>0</v>
      </c>
      <c r="AQ555" s="1">
        <f t="shared" si="70"/>
        <v>2.778361E-2</v>
      </c>
      <c r="AR555" s="1">
        <f t="shared" si="71"/>
        <v>1.18870245930914</v>
      </c>
    </row>
    <row r="556" spans="1:44">
      <c r="A556" s="1">
        <v>555</v>
      </c>
      <c r="B556" s="1" t="s">
        <v>740</v>
      </c>
      <c r="C556" s="1" t="s">
        <v>22</v>
      </c>
      <c r="D556" s="1">
        <v>9.5454845989075998E-2</v>
      </c>
      <c r="E556" s="1" t="s">
        <v>23</v>
      </c>
      <c r="F556" s="1">
        <v>146511.31999999899</v>
      </c>
      <c r="G556" s="1">
        <v>10</v>
      </c>
      <c r="H556" s="1">
        <v>0</v>
      </c>
      <c r="I556" s="1">
        <v>0</v>
      </c>
      <c r="J556" s="1">
        <v>0</v>
      </c>
      <c r="K556" s="1">
        <v>0</v>
      </c>
      <c r="L556" s="1">
        <v>9414.7199999999993</v>
      </c>
      <c r="M556" s="1">
        <v>2</v>
      </c>
      <c r="N556" s="1">
        <v>0</v>
      </c>
      <c r="O556" s="1">
        <v>0</v>
      </c>
      <c r="P556" s="1">
        <v>0</v>
      </c>
      <c r="Q556" s="1">
        <v>0</v>
      </c>
      <c r="R556" s="1">
        <v>4485.0694147225204</v>
      </c>
      <c r="S556" s="1">
        <v>95454.845989075693</v>
      </c>
      <c r="T556" s="61">
        <f>IF(E556="East", IF(C556="Central",('Connecting shares (%)'!$F$3/100*F556+'Connecting shares (%)'!$G$3/100*H556+'Connecting shares (%)'!$H$3/100*J556)/1000000,0),0)</f>
        <v>0</v>
      </c>
      <c r="U556" s="61">
        <f>IF(E556="East", IF(C556="Central",D556*'Connecting shares (%)'!$M$16*(F556+H556+J556)/(F556+H556+J556+L556+N556+P556),0),0)</f>
        <v>0</v>
      </c>
      <c r="V556" s="61">
        <f>IF(E556="East", IF(C556="Decentral",('Connecting shares (%)'!$F$7/100*F556+'Connecting shares (%)'!$G$7/100*H556+'Connecting shares (%)'!$H$7/100*J556)/1000000,0),0)</f>
        <v>0</v>
      </c>
      <c r="W556" s="63">
        <f>IF(E556="East", IF(C556="Decentral",D556*'Connecting shares (%)'!$M$16*(F556+H556+J556)/(F556+H556+J556+L556+N556+P556),0),0)</f>
        <v>0</v>
      </c>
      <c r="X556" s="61">
        <f>IF(E556="East", IF(C556="Central",('Connecting shares (%)'!$F$5/100*L556+'Connecting shares (%)'!$G$5/100*N556+'Connecting shares (%)'!$H$5/100*P556)/1000000,0),0)</f>
        <v>0</v>
      </c>
      <c r="Y556" s="63">
        <f>IF(E556="East", IF(C556="Central",D556*'Connecting shares (%)'!$M$16*(L556+N556+P556)/(F556+H556+J556+L556+N556+P556),0),0)</f>
        <v>0</v>
      </c>
      <c r="Z556" s="1">
        <f>IF(E556="East", IF(C556="Decentral",('Connecting shares (%)'!$F$9/100*L556+'Connecting shares (%)'!$G$9/100*N556+'Connecting shares (%)'!$H$9/100*P556)/1000000,0),0)</f>
        <v>0</v>
      </c>
      <c r="AA556" s="63">
        <f>IF(E556="East", IF(C556="Decentral",D556*'Connecting shares (%)'!$M$16*(L556+N556+P556)/(F556+H556+J556+L556+N556+P556),0),0)</f>
        <v>0</v>
      </c>
      <c r="AB556" s="61">
        <f>IF(E556="West", IF(C556="Central",('Connecting shares (%)'!$F$11/100*F556+'Connecting shares (%)'!$G$11/100*H556+'Connecting shares (%)'!$H$11/100*J556)/1000000,0),0)</f>
        <v>0.146511319999999</v>
      </c>
      <c r="AC556" s="64">
        <f>IF(E556="west", IF(C556="Central",D556*'Connecting shares (%)'!$M$16*(F556+H556+J556)/(F556+H556+J556+L556+N556+P556),0),0)</f>
        <v>1.7938268022783395</v>
      </c>
      <c r="AD556" s="61">
        <f>IF(E556="West", IF(C556="Decentral",('Connecting shares (%)'!$F$15/100*F556+'Connecting shares (%)'!$G$15/100*H556+'Connecting shares (%)'!$H$15/100*J556)/1000000,0),0)</f>
        <v>0</v>
      </c>
      <c r="AE556" s="63">
        <f>IF(E556="west", IF(C556="Decentral",D556*'Connecting shares (%)'!$M$16*(F556+H556+J556)/(F556+H556+J556+L556+N556+P556),0),0)</f>
        <v>0</v>
      </c>
      <c r="AF556" s="61">
        <f>IF(E556="West", IF(C556="Central",('Connecting shares (%)'!$F$13/100*L556+'Connecting shares (%)'!$G$13/100*N556+'Connecting shares (%)'!$H$13/100*P556)/1000000,0),0)</f>
        <v>9.4147199999999997E-3</v>
      </c>
      <c r="AG556" s="63">
        <f>IF(E556="west", IF(C556="Central",D556*'Connecting shares (%)'!$M$16*(L556+N556+P556)/(F556+H556+J556+L556+N556+P556),0),0)</f>
        <v>0.11527011750318028</v>
      </c>
      <c r="AH556" s="1">
        <f>IF(E556="West", IF(C556="Decentral",('Connecting shares (%)'!$F$17/100*L556+'Connecting shares (%)'!$G$17/100*N556+'Connecting shares (%)'!$H$17/100*P556)/1000000,0),0)</f>
        <v>0</v>
      </c>
      <c r="AI556" s="63">
        <f>IF(E556="west", IF(C556="Decentral",D556*'Connecting shares (%)'!$M$16*(L556+N556+P556)/(F556+H556+J556+L556+N556+P556),0),0)</f>
        <v>0</v>
      </c>
      <c r="AK556" s="1">
        <f t="shared" si="64"/>
        <v>0</v>
      </c>
      <c r="AL556" s="1">
        <f t="shared" si="65"/>
        <v>0</v>
      </c>
      <c r="AM556" s="1">
        <f t="shared" si="66"/>
        <v>0</v>
      </c>
      <c r="AN556" s="1">
        <f t="shared" si="67"/>
        <v>0</v>
      </c>
      <c r="AO556" s="1">
        <f t="shared" si="68"/>
        <v>0.15592603999999899</v>
      </c>
      <c r="AP556" s="1">
        <f t="shared" si="69"/>
        <v>1.9090969197815197</v>
      </c>
      <c r="AQ556" s="1">
        <f t="shared" si="70"/>
        <v>0</v>
      </c>
      <c r="AR556" s="1">
        <f t="shared" si="71"/>
        <v>0</v>
      </c>
    </row>
    <row r="557" spans="1:44">
      <c r="A557" s="1">
        <v>556</v>
      </c>
      <c r="B557" s="1" t="s">
        <v>854</v>
      </c>
      <c r="C557" s="1" t="s">
        <v>21</v>
      </c>
      <c r="D557" s="1">
        <v>1.9059458377531001E-2</v>
      </c>
      <c r="E557" s="1" t="s">
        <v>23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2103.5607848652398</v>
      </c>
      <c r="S557" s="1">
        <v>19059.4583775313</v>
      </c>
      <c r="T557" s="61">
        <f>IF(E557="East", IF(C557="Central",('Connecting shares (%)'!$F$3/100*F557+'Connecting shares (%)'!$G$3/100*H557+'Connecting shares (%)'!$H$3/100*J557)/1000000,0),0)</f>
        <v>0</v>
      </c>
      <c r="U557" s="61">
        <f>IF(E557="East", IF(C557="Central",D557*'Connecting shares (%)'!$M$16*(F557+H557+J557)/(F557+H557+J557+L557+N557+P557),0),0)</f>
        <v>0</v>
      </c>
      <c r="V557" s="61">
        <f>IF(E557="East", IF(C557="Decentral",('Connecting shares (%)'!$F$7/100*F557+'Connecting shares (%)'!$G$7/100*H557+'Connecting shares (%)'!$H$7/100*J557)/1000000,0),0)</f>
        <v>0</v>
      </c>
      <c r="W557" s="63">
        <f>IF(E557="East", IF(C557="Decentral",D557*'Connecting shares (%)'!$M$16*(F557+H557+J557)/(F557+H557+J557+L557+N557+P557),0),0)</f>
        <v>0</v>
      </c>
      <c r="X557" s="61">
        <f>IF(E557="East", IF(C557="Central",('Connecting shares (%)'!$F$5/100*L557+'Connecting shares (%)'!$G$5/100*N557+'Connecting shares (%)'!$H$5/100*P557)/1000000,0),0)</f>
        <v>0</v>
      </c>
      <c r="Y557" s="63">
        <f>IF(E557="East", IF(C557="Central",D557*'Connecting shares (%)'!$M$16*(L557+N557+P557)/(F557+H557+J557+L557+N557+P557),0),0)</f>
        <v>0</v>
      </c>
      <c r="Z557" s="1">
        <f>IF(E557="East", IF(C557="Decentral",('Connecting shares (%)'!$F$9/100*L557+'Connecting shares (%)'!$G$9/100*N557+'Connecting shares (%)'!$H$9/100*P557)/1000000,0),0)</f>
        <v>0</v>
      </c>
      <c r="AA557" s="63">
        <f>IF(E557="East", IF(C557="Decentral",D557*'Connecting shares (%)'!$M$16*(L557+N557+P557)/(F557+H557+J557+L557+N557+P557),0),0)</f>
        <v>0</v>
      </c>
      <c r="AB557" s="61">
        <f>IF(E557="West", IF(C557="Central",('Connecting shares (%)'!$F$11/100*F557+'Connecting shares (%)'!$G$11/100*H557+'Connecting shares (%)'!$H$11/100*J557)/1000000,0),0)</f>
        <v>0</v>
      </c>
      <c r="AC557" s="64">
        <f>IF(E557="west", IF(C557="Central",D557*'Connecting shares (%)'!$M$16*(F557+H557+J557)/(F557+H557+J557+L557+N557+P557),0),0)</f>
        <v>0</v>
      </c>
      <c r="AD557" s="61">
        <f>IF(E557="West", IF(C557="Decentral",('Connecting shares (%)'!$F$15/100*F557+'Connecting shares (%)'!$G$15/100*H557+'Connecting shares (%)'!$H$15/100*J557)/1000000,0),0)</f>
        <v>0</v>
      </c>
      <c r="AE557" s="63" t="e">
        <f>IF(E557="west", IF(C557="Decentral",D557*'Connecting shares (%)'!$M$16*(F557+H557+J557)/(F557+H557+J557+L557+N557+P557),0),0)</f>
        <v>#DIV/0!</v>
      </c>
      <c r="AF557" s="61">
        <f>IF(E557="West", IF(C557="Central",('Connecting shares (%)'!$F$13/100*L557+'Connecting shares (%)'!$G$13/100*N557+'Connecting shares (%)'!$H$13/100*P557)/1000000,0),0)</f>
        <v>0</v>
      </c>
      <c r="AG557" s="63">
        <f>IF(E557="west", IF(C557="Central",D557*'Connecting shares (%)'!$M$16*(L557+N557+P557)/(F557+H557+J557+L557+N557+P557),0),0)</f>
        <v>0</v>
      </c>
      <c r="AH557" s="1">
        <f>IF(E557="West", IF(C557="Decentral",('Connecting shares (%)'!$F$17/100*L557+'Connecting shares (%)'!$G$17/100*N557+'Connecting shares (%)'!$H$17/100*P557)/1000000,0),0)</f>
        <v>0</v>
      </c>
      <c r="AI557" s="63" t="e">
        <f>IF(E557="west", IF(C557="Decentral",D557*'Connecting shares (%)'!$M$16*(L557+N557+P557)/(F557+H557+J557+L557+N557+P557),0),0)</f>
        <v>#DIV/0!</v>
      </c>
      <c r="AK557" s="1">
        <f t="shared" si="64"/>
        <v>0</v>
      </c>
      <c r="AL557" s="1">
        <f t="shared" si="65"/>
        <v>0</v>
      </c>
      <c r="AM557" s="1">
        <f t="shared" si="66"/>
        <v>0</v>
      </c>
      <c r="AN557" s="1">
        <f t="shared" si="67"/>
        <v>0</v>
      </c>
      <c r="AO557" s="1">
        <f t="shared" si="68"/>
        <v>0</v>
      </c>
      <c r="AP557" s="1">
        <f t="shared" si="69"/>
        <v>0</v>
      </c>
      <c r="AQ557" s="1">
        <f t="shared" si="70"/>
        <v>0</v>
      </c>
      <c r="AR557" s="1" t="e">
        <f t="shared" si="71"/>
        <v>#DIV/0!</v>
      </c>
    </row>
    <row r="558" spans="1:44">
      <c r="A558" s="1">
        <v>557</v>
      </c>
      <c r="B558" s="1" t="s">
        <v>416</v>
      </c>
      <c r="C558" s="1" t="s">
        <v>21</v>
      </c>
      <c r="D558" s="1">
        <v>6.7989667679065002E-2</v>
      </c>
      <c r="E558" s="1" t="s">
        <v>23</v>
      </c>
      <c r="F558" s="1">
        <v>39929.160000000003</v>
      </c>
      <c r="G558" s="1">
        <v>2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3797.8049366759101</v>
      </c>
      <c r="S558" s="1">
        <v>67989.667679064907</v>
      </c>
      <c r="T558" s="61">
        <f>IF(E558="East", IF(C558="Central",('Connecting shares (%)'!$F$3/100*F558+'Connecting shares (%)'!$G$3/100*H558+'Connecting shares (%)'!$H$3/100*J558)/1000000,0),0)</f>
        <v>0</v>
      </c>
      <c r="U558" s="61">
        <f>IF(E558="East", IF(C558="Central",D558*'Connecting shares (%)'!$M$16*(F558+H558+J558)/(F558+H558+J558+L558+N558+P558),0),0)</f>
        <v>0</v>
      </c>
      <c r="V558" s="61">
        <f>IF(E558="East", IF(C558="Decentral",('Connecting shares (%)'!$F$7/100*F558+'Connecting shares (%)'!$G$7/100*H558+'Connecting shares (%)'!$H$7/100*J558)/1000000,0),0)</f>
        <v>0</v>
      </c>
      <c r="W558" s="63">
        <f>IF(E558="East", IF(C558="Decentral",D558*'Connecting shares (%)'!$M$16*(F558+H558+J558)/(F558+H558+J558+L558+N558+P558),0),0)</f>
        <v>0</v>
      </c>
      <c r="X558" s="61">
        <f>IF(E558="East", IF(C558="Central",('Connecting shares (%)'!$F$5/100*L558+'Connecting shares (%)'!$G$5/100*N558+'Connecting shares (%)'!$H$5/100*P558)/1000000,0),0)</f>
        <v>0</v>
      </c>
      <c r="Y558" s="63">
        <f>IF(E558="East", IF(C558="Central",D558*'Connecting shares (%)'!$M$16*(L558+N558+P558)/(F558+H558+J558+L558+N558+P558),0),0)</f>
        <v>0</v>
      </c>
      <c r="Z558" s="1">
        <f>IF(E558="East", IF(C558="Decentral",('Connecting shares (%)'!$F$9/100*L558+'Connecting shares (%)'!$G$9/100*N558+'Connecting shares (%)'!$H$9/100*P558)/1000000,0),0)</f>
        <v>0</v>
      </c>
      <c r="AA558" s="63">
        <f>IF(E558="East", IF(C558="Decentral",D558*'Connecting shares (%)'!$M$16*(L558+N558+P558)/(F558+H558+J558+L558+N558+P558),0),0)</f>
        <v>0</v>
      </c>
      <c r="AB558" s="61">
        <f>IF(E558="West", IF(C558="Central",('Connecting shares (%)'!$F$11/100*F558+'Connecting shares (%)'!$G$11/100*H558+'Connecting shares (%)'!$H$11/100*J558)/1000000,0),0)</f>
        <v>0</v>
      </c>
      <c r="AC558" s="64">
        <f>IF(E558="west", IF(C558="Central",D558*'Connecting shares (%)'!$M$16*(F558+H558+J558)/(F558+H558+J558+L558+N558+P558),0),0)</f>
        <v>0</v>
      </c>
      <c r="AD558" s="61">
        <f>IF(E558="West", IF(C558="Decentral",('Connecting shares (%)'!$F$15/100*F558+'Connecting shares (%)'!$G$15/100*H558+'Connecting shares (%)'!$H$15/100*J558)/1000000,0),0)</f>
        <v>3.9929160000000005E-2</v>
      </c>
      <c r="AE558" s="63">
        <f>IF(E558="west", IF(C558="Decentral",D558*'Connecting shares (%)'!$M$16*(F558+H558+J558)/(F558+H558+J558+L558+N558+P558),0),0)</f>
        <v>1.3597933535813</v>
      </c>
      <c r="AF558" s="61">
        <f>IF(E558="West", IF(C558="Central",('Connecting shares (%)'!$F$13/100*L558+'Connecting shares (%)'!$G$13/100*N558+'Connecting shares (%)'!$H$13/100*P558)/1000000,0),0)</f>
        <v>0</v>
      </c>
      <c r="AG558" s="63">
        <f>IF(E558="west", IF(C558="Central",D558*'Connecting shares (%)'!$M$16*(L558+N558+P558)/(F558+H558+J558+L558+N558+P558),0),0)</f>
        <v>0</v>
      </c>
      <c r="AH558" s="1">
        <f>IF(E558="West", IF(C558="Decentral",('Connecting shares (%)'!$F$17/100*L558+'Connecting shares (%)'!$G$17/100*N558+'Connecting shares (%)'!$H$17/100*P558)/1000000,0),0)</f>
        <v>0</v>
      </c>
      <c r="AI558" s="63">
        <f>IF(E558="west", IF(C558="Decentral",D558*'Connecting shares (%)'!$M$16*(L558+N558+P558)/(F558+H558+J558+L558+N558+P558),0),0)</f>
        <v>0</v>
      </c>
      <c r="AK558" s="1">
        <f t="shared" si="64"/>
        <v>0</v>
      </c>
      <c r="AL558" s="1">
        <f t="shared" si="65"/>
        <v>0</v>
      </c>
      <c r="AM558" s="1">
        <f t="shared" si="66"/>
        <v>0</v>
      </c>
      <c r="AN558" s="1">
        <f t="shared" si="67"/>
        <v>0</v>
      </c>
      <c r="AO558" s="1">
        <f t="shared" si="68"/>
        <v>0</v>
      </c>
      <c r="AP558" s="1">
        <f t="shared" si="69"/>
        <v>0</v>
      </c>
      <c r="AQ558" s="1">
        <f t="shared" si="70"/>
        <v>3.9929160000000005E-2</v>
      </c>
      <c r="AR558" s="1">
        <f t="shared" si="71"/>
        <v>1.3597933535813</v>
      </c>
    </row>
    <row r="559" spans="1:44">
      <c r="A559" s="1">
        <v>558</v>
      </c>
      <c r="B559" s="1" t="s">
        <v>658</v>
      </c>
      <c r="C559" s="1" t="s">
        <v>22</v>
      </c>
      <c r="D559" s="1">
        <v>3.2652648338933998E-2</v>
      </c>
      <c r="E559" s="1" t="s">
        <v>23</v>
      </c>
      <c r="F559" s="1">
        <v>43821.120000000003</v>
      </c>
      <c r="G559" s="1">
        <v>3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2500.8838849346298</v>
      </c>
      <c r="S559" s="1">
        <v>32652.648338933501</v>
      </c>
      <c r="T559" s="61">
        <f>IF(E559="East", IF(C559="Central",('Connecting shares (%)'!$F$3/100*F559+'Connecting shares (%)'!$G$3/100*H559+'Connecting shares (%)'!$H$3/100*J559)/1000000,0),0)</f>
        <v>0</v>
      </c>
      <c r="U559" s="61">
        <f>IF(E559="East", IF(C559="Central",D559*'Connecting shares (%)'!$M$16*(F559+H559+J559)/(F559+H559+J559+L559+N559+P559),0),0)</f>
        <v>0</v>
      </c>
      <c r="V559" s="61">
        <f>IF(E559="East", IF(C559="Decentral",('Connecting shares (%)'!$F$7/100*F559+'Connecting shares (%)'!$G$7/100*H559+'Connecting shares (%)'!$H$7/100*J559)/1000000,0),0)</f>
        <v>0</v>
      </c>
      <c r="W559" s="63">
        <f>IF(E559="East", IF(C559="Decentral",D559*'Connecting shares (%)'!$M$16*(F559+H559+J559)/(F559+H559+J559+L559+N559+P559),0),0)</f>
        <v>0</v>
      </c>
      <c r="X559" s="61">
        <f>IF(E559="East", IF(C559="Central",('Connecting shares (%)'!$F$5/100*L559+'Connecting shares (%)'!$G$5/100*N559+'Connecting shares (%)'!$H$5/100*P559)/1000000,0),0)</f>
        <v>0</v>
      </c>
      <c r="Y559" s="63">
        <f>IF(E559="East", IF(C559="Central",D559*'Connecting shares (%)'!$M$16*(L559+N559+P559)/(F559+H559+J559+L559+N559+P559),0),0)</f>
        <v>0</v>
      </c>
      <c r="Z559" s="1">
        <f>IF(E559="East", IF(C559="Decentral",('Connecting shares (%)'!$F$9/100*L559+'Connecting shares (%)'!$G$9/100*N559+'Connecting shares (%)'!$H$9/100*P559)/1000000,0),0)</f>
        <v>0</v>
      </c>
      <c r="AA559" s="63">
        <f>IF(E559="East", IF(C559="Decentral",D559*'Connecting shares (%)'!$M$16*(L559+N559+P559)/(F559+H559+J559+L559+N559+P559),0),0)</f>
        <v>0</v>
      </c>
      <c r="AB559" s="61">
        <f>IF(E559="West", IF(C559="Central",('Connecting shares (%)'!$F$11/100*F559+'Connecting shares (%)'!$G$11/100*H559+'Connecting shares (%)'!$H$11/100*J559)/1000000,0),0)</f>
        <v>4.3821120000000005E-2</v>
      </c>
      <c r="AC559" s="64">
        <f>IF(E559="west", IF(C559="Central",D559*'Connecting shares (%)'!$M$16*(F559+H559+J559)/(F559+H559+J559+L559+N559+P559),0),0)</f>
        <v>0.65305296677867997</v>
      </c>
      <c r="AD559" s="61">
        <f>IF(E559="West", IF(C559="Decentral",('Connecting shares (%)'!$F$15/100*F559+'Connecting shares (%)'!$G$15/100*H559+'Connecting shares (%)'!$H$15/100*J559)/1000000,0),0)</f>
        <v>0</v>
      </c>
      <c r="AE559" s="63">
        <f>IF(E559="west", IF(C559="Decentral",D559*'Connecting shares (%)'!$M$16*(F559+H559+J559)/(F559+H559+J559+L559+N559+P559),0),0)</f>
        <v>0</v>
      </c>
      <c r="AF559" s="61">
        <f>IF(E559="West", IF(C559="Central",('Connecting shares (%)'!$F$13/100*L559+'Connecting shares (%)'!$G$13/100*N559+'Connecting shares (%)'!$H$13/100*P559)/1000000,0),0)</f>
        <v>0</v>
      </c>
      <c r="AG559" s="63">
        <f>IF(E559="west", IF(C559="Central",D559*'Connecting shares (%)'!$M$16*(L559+N559+P559)/(F559+H559+J559+L559+N559+P559),0),0)</f>
        <v>0</v>
      </c>
      <c r="AH559" s="1">
        <f>IF(E559="West", IF(C559="Decentral",('Connecting shares (%)'!$F$17/100*L559+'Connecting shares (%)'!$G$17/100*N559+'Connecting shares (%)'!$H$17/100*P559)/1000000,0),0)</f>
        <v>0</v>
      </c>
      <c r="AI559" s="63">
        <f>IF(E559="west", IF(C559="Decentral",D559*'Connecting shares (%)'!$M$16*(L559+N559+P559)/(F559+H559+J559+L559+N559+P559),0),0)</f>
        <v>0</v>
      </c>
      <c r="AK559" s="1">
        <f t="shared" si="64"/>
        <v>0</v>
      </c>
      <c r="AL559" s="1">
        <f t="shared" si="65"/>
        <v>0</v>
      </c>
      <c r="AM559" s="1">
        <f t="shared" si="66"/>
        <v>0</v>
      </c>
      <c r="AN559" s="1">
        <f t="shared" si="67"/>
        <v>0</v>
      </c>
      <c r="AO559" s="1">
        <f t="shared" si="68"/>
        <v>4.3821120000000005E-2</v>
      </c>
      <c r="AP559" s="1">
        <f t="shared" si="69"/>
        <v>0.65305296677867997</v>
      </c>
      <c r="AQ559" s="1">
        <f t="shared" si="70"/>
        <v>0</v>
      </c>
      <c r="AR559" s="1">
        <f t="shared" si="71"/>
        <v>0</v>
      </c>
    </row>
    <row r="560" spans="1:44">
      <c r="A560" s="1">
        <v>559</v>
      </c>
      <c r="B560" s="1" t="s">
        <v>204</v>
      </c>
      <c r="C560" s="1" t="s">
        <v>21</v>
      </c>
      <c r="D560" s="1">
        <v>0.109050788001075</v>
      </c>
      <c r="E560" s="1" t="s">
        <v>23</v>
      </c>
      <c r="F560" s="1">
        <v>88486.669999999896</v>
      </c>
      <c r="G560" s="1">
        <v>4</v>
      </c>
      <c r="H560" s="1">
        <v>0</v>
      </c>
      <c r="I560" s="1">
        <v>0</v>
      </c>
      <c r="J560" s="1">
        <v>0</v>
      </c>
      <c r="K560" s="1">
        <v>0</v>
      </c>
      <c r="L560" s="1">
        <v>8276.52</v>
      </c>
      <c r="M560" s="1">
        <v>1</v>
      </c>
      <c r="N560" s="1">
        <v>0</v>
      </c>
      <c r="O560" s="1">
        <v>0</v>
      </c>
      <c r="P560" s="1">
        <v>0</v>
      </c>
      <c r="Q560" s="1">
        <v>0</v>
      </c>
      <c r="R560" s="1">
        <v>5637.7224340143603</v>
      </c>
      <c r="S560" s="1">
        <v>109050.78800107499</v>
      </c>
      <c r="T560" s="61">
        <f>IF(E560="East", IF(C560="Central",('Connecting shares (%)'!$F$3/100*F560+'Connecting shares (%)'!$G$3/100*H560+'Connecting shares (%)'!$H$3/100*J560)/1000000,0),0)</f>
        <v>0</v>
      </c>
      <c r="U560" s="61">
        <f>IF(E560="East", IF(C560="Central",D560*'Connecting shares (%)'!$M$16*(F560+H560+J560)/(F560+H560+J560+L560+N560+P560),0),0)</f>
        <v>0</v>
      </c>
      <c r="V560" s="61">
        <f>IF(E560="East", IF(C560="Decentral",('Connecting shares (%)'!$F$7/100*F560+'Connecting shares (%)'!$G$7/100*H560+'Connecting shares (%)'!$H$7/100*J560)/1000000,0),0)</f>
        <v>0</v>
      </c>
      <c r="W560" s="63">
        <f>IF(E560="East", IF(C560="Decentral",D560*'Connecting shares (%)'!$M$16*(F560+H560+J560)/(F560+H560+J560+L560+N560+P560),0),0)</f>
        <v>0</v>
      </c>
      <c r="X560" s="61">
        <f>IF(E560="East", IF(C560="Central",('Connecting shares (%)'!$F$5/100*L560+'Connecting shares (%)'!$G$5/100*N560+'Connecting shares (%)'!$H$5/100*P560)/1000000,0),0)</f>
        <v>0</v>
      </c>
      <c r="Y560" s="63">
        <f>IF(E560="East", IF(C560="Central",D560*'Connecting shares (%)'!$M$16*(L560+N560+P560)/(F560+H560+J560+L560+N560+P560),0),0)</f>
        <v>0</v>
      </c>
      <c r="Z560" s="1">
        <f>IF(E560="East", IF(C560="Decentral",('Connecting shares (%)'!$F$9/100*L560+'Connecting shares (%)'!$G$9/100*N560+'Connecting shares (%)'!$H$9/100*P560)/1000000,0),0)</f>
        <v>0</v>
      </c>
      <c r="AA560" s="63">
        <f>IF(E560="East", IF(C560="Decentral",D560*'Connecting shares (%)'!$M$16*(L560+N560+P560)/(F560+H560+J560+L560+N560+P560),0),0)</f>
        <v>0</v>
      </c>
      <c r="AB560" s="61">
        <f>IF(E560="West", IF(C560="Central",('Connecting shares (%)'!$F$11/100*F560+'Connecting shares (%)'!$G$11/100*H560+'Connecting shares (%)'!$H$11/100*J560)/1000000,0),0)</f>
        <v>0</v>
      </c>
      <c r="AC560" s="64">
        <f>IF(E560="west", IF(C560="Central",D560*'Connecting shares (%)'!$M$16*(F560+H560+J560)/(F560+H560+J560+L560+N560+P560),0),0)</f>
        <v>0</v>
      </c>
      <c r="AD560" s="61">
        <f>IF(E560="West", IF(C560="Decentral",('Connecting shares (%)'!$F$15/100*F560+'Connecting shares (%)'!$G$15/100*H560+'Connecting shares (%)'!$H$15/100*J560)/1000000,0),0)</f>
        <v>8.8486669999999892E-2</v>
      </c>
      <c r="AE560" s="63">
        <f>IF(E560="west", IF(C560="Decentral",D560*'Connecting shares (%)'!$M$16*(F560+H560+J560)/(F560+H560+J560+L560+N560+P560),0),0)</f>
        <v>1.9944652695081839</v>
      </c>
      <c r="AF560" s="61">
        <f>IF(E560="West", IF(C560="Central",('Connecting shares (%)'!$F$13/100*L560+'Connecting shares (%)'!$G$13/100*N560+'Connecting shares (%)'!$H$13/100*P560)/1000000,0),0)</f>
        <v>0</v>
      </c>
      <c r="AG560" s="63">
        <f>IF(E560="west", IF(C560="Central",D560*'Connecting shares (%)'!$M$16*(L560+N560+P560)/(F560+H560+J560+L560+N560+P560),0),0)</f>
        <v>0</v>
      </c>
      <c r="AH560" s="1">
        <f>IF(E560="West", IF(C560="Decentral",('Connecting shares (%)'!$F$17/100*L560+'Connecting shares (%)'!$G$17/100*N560+'Connecting shares (%)'!$H$17/100*P560)/1000000,0),0)</f>
        <v>8.2765200000000008E-3</v>
      </c>
      <c r="AI560" s="63">
        <f>IF(E560="west", IF(C560="Decentral",D560*'Connecting shares (%)'!$M$16*(L560+N560+P560)/(F560+H560+J560+L560+N560+P560),0),0)</f>
        <v>0.18655049051331568</v>
      </c>
      <c r="AK560" s="1">
        <f t="shared" si="64"/>
        <v>0</v>
      </c>
      <c r="AL560" s="1">
        <f t="shared" si="65"/>
        <v>0</v>
      </c>
      <c r="AM560" s="1">
        <f t="shared" si="66"/>
        <v>0</v>
      </c>
      <c r="AN560" s="1">
        <f t="shared" si="67"/>
        <v>0</v>
      </c>
      <c r="AO560" s="1">
        <f t="shared" si="68"/>
        <v>0</v>
      </c>
      <c r="AP560" s="1">
        <f t="shared" si="69"/>
        <v>0</v>
      </c>
      <c r="AQ560" s="1">
        <f t="shared" si="70"/>
        <v>9.6763189999999888E-2</v>
      </c>
      <c r="AR560" s="1">
        <f t="shared" si="71"/>
        <v>2.1810157600214994</v>
      </c>
    </row>
    <row r="561" spans="1:44">
      <c r="A561" s="1">
        <v>560</v>
      </c>
      <c r="B561" s="1" t="s">
        <v>153</v>
      </c>
      <c r="C561" s="1" t="s">
        <v>21</v>
      </c>
      <c r="D561" s="1">
        <v>0.366815531849989</v>
      </c>
      <c r="E561" s="1" t="s">
        <v>24</v>
      </c>
      <c r="F561" s="1">
        <v>3006766.23</v>
      </c>
      <c r="G561" s="1">
        <v>219</v>
      </c>
      <c r="H561" s="1">
        <v>52608.419999999896</v>
      </c>
      <c r="I561" s="1">
        <v>1</v>
      </c>
      <c r="J561" s="1">
        <v>0</v>
      </c>
      <c r="K561" s="1">
        <v>0</v>
      </c>
      <c r="L561" s="1">
        <v>204372.62999999899</v>
      </c>
      <c r="M561" s="1">
        <v>15</v>
      </c>
      <c r="N561" s="1">
        <v>0</v>
      </c>
      <c r="O561" s="1">
        <v>0</v>
      </c>
      <c r="P561" s="1">
        <v>0</v>
      </c>
      <c r="Q561" s="1">
        <v>0</v>
      </c>
      <c r="R561" s="1">
        <v>4567.5952827005704</v>
      </c>
      <c r="S561" s="1">
        <v>366815.53184998798</v>
      </c>
      <c r="T561" s="61">
        <f>IF(E561="East", IF(C561="Central",('Connecting shares (%)'!$F$3/100*F561+'Connecting shares (%)'!$G$3/100*H561+'Connecting shares (%)'!$H$3/100*J561)/1000000,0),0)</f>
        <v>0</v>
      </c>
      <c r="U561" s="61">
        <f>IF(E561="East", IF(C561="Central",D561*'Connecting shares (%)'!$M$16*(F561+H561+J561)/(F561+H561+J561+L561+N561+P561),0),0)</f>
        <v>0</v>
      </c>
      <c r="V561" s="61">
        <f>IF(E561="East", IF(C561="Decentral",('Connecting shares (%)'!$F$7/100*F561+'Connecting shares (%)'!$G$7/100*H561+'Connecting shares (%)'!$H$7/100*J561)/1000000,0),0)</f>
        <v>3.0593746500000001</v>
      </c>
      <c r="W561" s="63">
        <f>IF(E561="East", IF(C561="Decentral",D561*'Connecting shares (%)'!$M$16*(F561+H561+J561)/(F561+H561+J561+L561+N561+P561),0),0)</f>
        <v>6.8769181133909631</v>
      </c>
      <c r="X561" s="61">
        <f>IF(E561="East", IF(C561="Central",('Connecting shares (%)'!$F$5/100*L561+'Connecting shares (%)'!$G$5/100*N561+'Connecting shares (%)'!$H$5/100*P561)/1000000,0),0)</f>
        <v>0</v>
      </c>
      <c r="Y561" s="63">
        <f>IF(E561="East", IF(C561="Central",D561*'Connecting shares (%)'!$M$16*(L561+N561+P561)/(F561+H561+J561+L561+N561+P561),0),0)</f>
        <v>0</v>
      </c>
      <c r="Z561" s="1">
        <f>IF(E561="East", IF(C561="Decentral",('Connecting shares (%)'!$F$9/100*L561+'Connecting shares (%)'!$G$9/100*N561+'Connecting shares (%)'!$H$9/100*P561)/1000000,0),0)</f>
        <v>0.20437262999999897</v>
      </c>
      <c r="AA561" s="63">
        <f>IF(E561="East", IF(C561="Decentral",D561*'Connecting shares (%)'!$M$16*(L561+N561+P561)/(F561+H561+J561+L561+N561+P561),0),0)</f>
        <v>0.45939252360881733</v>
      </c>
      <c r="AB561" s="61">
        <f>IF(E561="West", IF(C561="Central",('Connecting shares (%)'!$F$11/100*F561+'Connecting shares (%)'!$G$11/100*H561+'Connecting shares (%)'!$H$11/100*J561)/1000000,0),0)</f>
        <v>0</v>
      </c>
      <c r="AC561" s="64">
        <f>IF(E561="west", IF(C561="Central",D561*'Connecting shares (%)'!$M$16*(F561+H561+J561)/(F561+H561+J561+L561+N561+P561),0),0)</f>
        <v>0</v>
      </c>
      <c r="AD561" s="61">
        <f>IF(E561="West", IF(C561="Decentral",('Connecting shares (%)'!$F$15/100*F561+'Connecting shares (%)'!$G$15/100*H561+'Connecting shares (%)'!$H$15/100*J561)/1000000,0),0)</f>
        <v>0</v>
      </c>
      <c r="AE561" s="63">
        <f>IF(E561="west", IF(C561="Decentral",D561*'Connecting shares (%)'!$M$16*(F561+H561+J561)/(F561+H561+J561+L561+N561+P561),0),0)</f>
        <v>0</v>
      </c>
      <c r="AF561" s="61">
        <f>IF(E561="West", IF(C561="Central",('Connecting shares (%)'!$F$13/100*L561+'Connecting shares (%)'!$G$13/100*N561+'Connecting shares (%)'!$H$13/100*P561)/1000000,0),0)</f>
        <v>0</v>
      </c>
      <c r="AG561" s="63">
        <f>IF(E561="west", IF(C561="Central",D561*'Connecting shares (%)'!$M$16*(L561+N561+P561)/(F561+H561+J561+L561+N561+P561),0),0)</f>
        <v>0</v>
      </c>
      <c r="AH561" s="1">
        <f>IF(E561="West", IF(C561="Decentral",('Connecting shares (%)'!$F$17/100*L561+'Connecting shares (%)'!$G$17/100*N561+'Connecting shares (%)'!$H$17/100*P561)/1000000,0),0)</f>
        <v>0</v>
      </c>
      <c r="AI561" s="63">
        <f>IF(E561="west", IF(C561="Decentral",D561*'Connecting shares (%)'!$M$16*(L561+N561+P561)/(F561+H561+J561+L561+N561+P561),0),0)</f>
        <v>0</v>
      </c>
      <c r="AK561" s="1">
        <f t="shared" si="64"/>
        <v>0</v>
      </c>
      <c r="AL561" s="1">
        <f t="shared" si="65"/>
        <v>0</v>
      </c>
      <c r="AM561" s="1">
        <f t="shared" si="66"/>
        <v>3.2637472799999991</v>
      </c>
      <c r="AN561" s="1">
        <f t="shared" si="67"/>
        <v>7.3363106369997801</v>
      </c>
      <c r="AO561" s="1">
        <f t="shared" si="68"/>
        <v>0</v>
      </c>
      <c r="AP561" s="1">
        <f t="shared" si="69"/>
        <v>0</v>
      </c>
      <c r="AQ561" s="1">
        <f t="shared" si="70"/>
        <v>0</v>
      </c>
      <c r="AR561" s="1">
        <f t="shared" si="71"/>
        <v>0</v>
      </c>
    </row>
    <row r="562" spans="1:44">
      <c r="A562" s="1">
        <v>561</v>
      </c>
      <c r="B562" s="1" t="s">
        <v>351</v>
      </c>
      <c r="C562" s="1" t="s">
        <v>21</v>
      </c>
      <c r="D562" s="1">
        <v>0.14243762580411001</v>
      </c>
      <c r="E562" s="1" t="s">
        <v>23</v>
      </c>
      <c r="F562" s="1">
        <v>115954.51</v>
      </c>
      <c r="G562" s="1">
        <v>8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6446.16863088624</v>
      </c>
      <c r="S562" s="1">
        <v>142437.62580410999</v>
      </c>
      <c r="T562" s="61">
        <f>IF(E562="East", IF(C562="Central",('Connecting shares (%)'!$F$3/100*F562+'Connecting shares (%)'!$G$3/100*H562+'Connecting shares (%)'!$H$3/100*J562)/1000000,0),0)</f>
        <v>0</v>
      </c>
      <c r="U562" s="61">
        <f>IF(E562="East", IF(C562="Central",D562*'Connecting shares (%)'!$M$16*(F562+H562+J562)/(F562+H562+J562+L562+N562+P562),0),0)</f>
        <v>0</v>
      </c>
      <c r="V562" s="61">
        <f>IF(E562="East", IF(C562="Decentral",('Connecting shares (%)'!$F$7/100*F562+'Connecting shares (%)'!$G$7/100*H562+'Connecting shares (%)'!$H$7/100*J562)/1000000,0),0)</f>
        <v>0</v>
      </c>
      <c r="W562" s="63">
        <f>IF(E562="East", IF(C562="Decentral",D562*'Connecting shares (%)'!$M$16*(F562+H562+J562)/(F562+H562+J562+L562+N562+P562),0),0)</f>
        <v>0</v>
      </c>
      <c r="X562" s="61">
        <f>IF(E562="East", IF(C562="Central",('Connecting shares (%)'!$F$5/100*L562+'Connecting shares (%)'!$G$5/100*N562+'Connecting shares (%)'!$H$5/100*P562)/1000000,0),0)</f>
        <v>0</v>
      </c>
      <c r="Y562" s="63">
        <f>IF(E562="East", IF(C562="Central",D562*'Connecting shares (%)'!$M$16*(L562+N562+P562)/(F562+H562+J562+L562+N562+P562),0),0)</f>
        <v>0</v>
      </c>
      <c r="Z562" s="1">
        <f>IF(E562="East", IF(C562="Decentral",('Connecting shares (%)'!$F$9/100*L562+'Connecting shares (%)'!$G$9/100*N562+'Connecting shares (%)'!$H$9/100*P562)/1000000,0),0)</f>
        <v>0</v>
      </c>
      <c r="AA562" s="63">
        <f>IF(E562="East", IF(C562="Decentral",D562*'Connecting shares (%)'!$M$16*(L562+N562+P562)/(F562+H562+J562+L562+N562+P562),0),0)</f>
        <v>0</v>
      </c>
      <c r="AB562" s="61">
        <f>IF(E562="West", IF(C562="Central",('Connecting shares (%)'!$F$11/100*F562+'Connecting shares (%)'!$G$11/100*H562+'Connecting shares (%)'!$H$11/100*J562)/1000000,0),0)</f>
        <v>0</v>
      </c>
      <c r="AC562" s="64">
        <f>IF(E562="west", IF(C562="Central",D562*'Connecting shares (%)'!$M$16*(F562+H562+J562)/(F562+H562+J562+L562+N562+P562),0),0)</f>
        <v>0</v>
      </c>
      <c r="AD562" s="61">
        <f>IF(E562="West", IF(C562="Decentral",('Connecting shares (%)'!$F$15/100*F562+'Connecting shares (%)'!$G$15/100*H562+'Connecting shares (%)'!$H$15/100*J562)/1000000,0),0)</f>
        <v>0.11595451</v>
      </c>
      <c r="AE562" s="63">
        <f>IF(E562="west", IF(C562="Decentral",D562*'Connecting shares (%)'!$M$16*(F562+H562+J562)/(F562+H562+J562+L562+N562+P562),0),0)</f>
        <v>2.8487525160822003</v>
      </c>
      <c r="AF562" s="61">
        <f>IF(E562="West", IF(C562="Central",('Connecting shares (%)'!$F$13/100*L562+'Connecting shares (%)'!$G$13/100*N562+'Connecting shares (%)'!$H$13/100*P562)/1000000,0),0)</f>
        <v>0</v>
      </c>
      <c r="AG562" s="63">
        <f>IF(E562="west", IF(C562="Central",D562*'Connecting shares (%)'!$M$16*(L562+N562+P562)/(F562+H562+J562+L562+N562+P562),0),0)</f>
        <v>0</v>
      </c>
      <c r="AH562" s="1">
        <f>IF(E562="West", IF(C562="Decentral",('Connecting shares (%)'!$F$17/100*L562+'Connecting shares (%)'!$G$17/100*N562+'Connecting shares (%)'!$H$17/100*P562)/1000000,0),0)</f>
        <v>0</v>
      </c>
      <c r="AI562" s="63">
        <f>IF(E562="west", IF(C562="Decentral",D562*'Connecting shares (%)'!$M$16*(L562+N562+P562)/(F562+H562+J562+L562+N562+P562),0),0)</f>
        <v>0</v>
      </c>
      <c r="AK562" s="1">
        <f t="shared" si="64"/>
        <v>0</v>
      </c>
      <c r="AL562" s="1">
        <f t="shared" si="65"/>
        <v>0</v>
      </c>
      <c r="AM562" s="1">
        <f t="shared" si="66"/>
        <v>0</v>
      </c>
      <c r="AN562" s="1">
        <f t="shared" si="67"/>
        <v>0</v>
      </c>
      <c r="AO562" s="1">
        <f t="shared" si="68"/>
        <v>0</v>
      </c>
      <c r="AP562" s="1">
        <f t="shared" si="69"/>
        <v>0</v>
      </c>
      <c r="AQ562" s="1">
        <f t="shared" si="70"/>
        <v>0.11595451</v>
      </c>
      <c r="AR562" s="1">
        <f t="shared" si="71"/>
        <v>2.8487525160822003</v>
      </c>
    </row>
    <row r="563" spans="1:44">
      <c r="A563" s="1">
        <v>562</v>
      </c>
      <c r="B563" s="1" t="s">
        <v>746</v>
      </c>
      <c r="C563" s="1" t="s">
        <v>21</v>
      </c>
      <c r="D563" s="1">
        <v>9.6969564811676998E-2</v>
      </c>
      <c r="E563" s="1" t="s">
        <v>23</v>
      </c>
      <c r="F563" s="1">
        <v>197717.96</v>
      </c>
      <c r="G563" s="1">
        <v>12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5289.4309252638404</v>
      </c>
      <c r="S563" s="1">
        <v>96969.564811677206</v>
      </c>
      <c r="T563" s="61">
        <f>IF(E563="East", IF(C563="Central",('Connecting shares (%)'!$F$3/100*F563+'Connecting shares (%)'!$G$3/100*H563+'Connecting shares (%)'!$H$3/100*J563)/1000000,0),0)</f>
        <v>0</v>
      </c>
      <c r="U563" s="61">
        <f>IF(E563="East", IF(C563="Central",D563*'Connecting shares (%)'!$M$16*(F563+H563+J563)/(F563+H563+J563+L563+N563+P563),0),0)</f>
        <v>0</v>
      </c>
      <c r="V563" s="61">
        <f>IF(E563="East", IF(C563="Decentral",('Connecting shares (%)'!$F$7/100*F563+'Connecting shares (%)'!$G$7/100*H563+'Connecting shares (%)'!$H$7/100*J563)/1000000,0),0)</f>
        <v>0</v>
      </c>
      <c r="W563" s="63">
        <f>IF(E563="East", IF(C563="Decentral",D563*'Connecting shares (%)'!$M$16*(F563+H563+J563)/(F563+H563+J563+L563+N563+P563),0),0)</f>
        <v>0</v>
      </c>
      <c r="X563" s="61">
        <f>IF(E563="East", IF(C563="Central",('Connecting shares (%)'!$F$5/100*L563+'Connecting shares (%)'!$G$5/100*N563+'Connecting shares (%)'!$H$5/100*P563)/1000000,0),0)</f>
        <v>0</v>
      </c>
      <c r="Y563" s="63">
        <f>IF(E563="East", IF(C563="Central",D563*'Connecting shares (%)'!$M$16*(L563+N563+P563)/(F563+H563+J563+L563+N563+P563),0),0)</f>
        <v>0</v>
      </c>
      <c r="Z563" s="1">
        <f>IF(E563="East", IF(C563="Decentral",('Connecting shares (%)'!$F$9/100*L563+'Connecting shares (%)'!$G$9/100*N563+'Connecting shares (%)'!$H$9/100*P563)/1000000,0),0)</f>
        <v>0</v>
      </c>
      <c r="AA563" s="63">
        <f>IF(E563="East", IF(C563="Decentral",D563*'Connecting shares (%)'!$M$16*(L563+N563+P563)/(F563+H563+J563+L563+N563+P563),0),0)</f>
        <v>0</v>
      </c>
      <c r="AB563" s="61">
        <f>IF(E563="West", IF(C563="Central",('Connecting shares (%)'!$F$11/100*F563+'Connecting shares (%)'!$G$11/100*H563+'Connecting shares (%)'!$H$11/100*J563)/1000000,0),0)</f>
        <v>0</v>
      </c>
      <c r="AC563" s="64">
        <f>IF(E563="west", IF(C563="Central",D563*'Connecting shares (%)'!$M$16*(F563+H563+J563)/(F563+H563+J563+L563+N563+P563),0),0)</f>
        <v>0</v>
      </c>
      <c r="AD563" s="61">
        <f>IF(E563="West", IF(C563="Decentral",('Connecting shares (%)'!$F$15/100*F563+'Connecting shares (%)'!$G$15/100*H563+'Connecting shares (%)'!$H$15/100*J563)/1000000,0),0)</f>
        <v>0.19771796</v>
      </c>
      <c r="AE563" s="63">
        <f>IF(E563="west", IF(C563="Decentral",D563*'Connecting shares (%)'!$M$16*(F563+H563+J563)/(F563+H563+J563+L563+N563+P563),0),0)</f>
        <v>1.93939129623354</v>
      </c>
      <c r="AF563" s="61">
        <f>IF(E563="West", IF(C563="Central",('Connecting shares (%)'!$F$13/100*L563+'Connecting shares (%)'!$G$13/100*N563+'Connecting shares (%)'!$H$13/100*P563)/1000000,0),0)</f>
        <v>0</v>
      </c>
      <c r="AG563" s="63">
        <f>IF(E563="west", IF(C563="Central",D563*'Connecting shares (%)'!$M$16*(L563+N563+P563)/(F563+H563+J563+L563+N563+P563),0),0)</f>
        <v>0</v>
      </c>
      <c r="AH563" s="1">
        <f>IF(E563="West", IF(C563="Decentral",('Connecting shares (%)'!$F$17/100*L563+'Connecting shares (%)'!$G$17/100*N563+'Connecting shares (%)'!$H$17/100*P563)/1000000,0),0)</f>
        <v>0</v>
      </c>
      <c r="AI563" s="63">
        <f>IF(E563="west", IF(C563="Decentral",D563*'Connecting shares (%)'!$M$16*(L563+N563+P563)/(F563+H563+J563+L563+N563+P563),0),0)</f>
        <v>0</v>
      </c>
      <c r="AK563" s="1">
        <f t="shared" si="64"/>
        <v>0</v>
      </c>
      <c r="AL563" s="1">
        <f t="shared" si="65"/>
        <v>0</v>
      </c>
      <c r="AM563" s="1">
        <f t="shared" si="66"/>
        <v>0</v>
      </c>
      <c r="AN563" s="1">
        <f t="shared" si="67"/>
        <v>0</v>
      </c>
      <c r="AO563" s="1">
        <f t="shared" si="68"/>
        <v>0</v>
      </c>
      <c r="AP563" s="1">
        <f t="shared" si="69"/>
        <v>0</v>
      </c>
      <c r="AQ563" s="1">
        <f t="shared" si="70"/>
        <v>0.19771796</v>
      </c>
      <c r="AR563" s="1">
        <f t="shared" si="71"/>
        <v>1.93939129623354</v>
      </c>
    </row>
    <row r="564" spans="1:44">
      <c r="A564" s="1">
        <v>563</v>
      </c>
      <c r="B564" s="1" t="s">
        <v>466</v>
      </c>
      <c r="C564" s="1" t="s">
        <v>22</v>
      </c>
      <c r="D564" s="1">
        <v>0.20006493098823699</v>
      </c>
      <c r="E564" s="1" t="s">
        <v>23</v>
      </c>
      <c r="F564" s="1">
        <v>27057.119999999999</v>
      </c>
      <c r="G564" s="1">
        <v>2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8064.9626598854802</v>
      </c>
      <c r="S564" s="1">
        <v>200064.93098823601</v>
      </c>
      <c r="T564" s="61">
        <f>IF(E564="East", IF(C564="Central",('Connecting shares (%)'!$F$3/100*F564+'Connecting shares (%)'!$G$3/100*H564+'Connecting shares (%)'!$H$3/100*J564)/1000000,0),0)</f>
        <v>0</v>
      </c>
      <c r="U564" s="61">
        <f>IF(E564="East", IF(C564="Central",D564*'Connecting shares (%)'!$M$16*(F564+H564+J564)/(F564+H564+J564+L564+N564+P564),0),0)</f>
        <v>0</v>
      </c>
      <c r="V564" s="61">
        <f>IF(E564="East", IF(C564="Decentral",('Connecting shares (%)'!$F$7/100*F564+'Connecting shares (%)'!$G$7/100*H564+'Connecting shares (%)'!$H$7/100*J564)/1000000,0),0)</f>
        <v>0</v>
      </c>
      <c r="W564" s="63">
        <f>IF(E564="East", IF(C564="Decentral",D564*'Connecting shares (%)'!$M$16*(F564+H564+J564)/(F564+H564+J564+L564+N564+P564),0),0)</f>
        <v>0</v>
      </c>
      <c r="X564" s="61">
        <f>IF(E564="East", IF(C564="Central",('Connecting shares (%)'!$F$5/100*L564+'Connecting shares (%)'!$G$5/100*N564+'Connecting shares (%)'!$H$5/100*P564)/1000000,0),0)</f>
        <v>0</v>
      </c>
      <c r="Y564" s="63">
        <f>IF(E564="East", IF(C564="Central",D564*'Connecting shares (%)'!$M$16*(L564+N564+P564)/(F564+H564+J564+L564+N564+P564),0),0)</f>
        <v>0</v>
      </c>
      <c r="Z564" s="1">
        <f>IF(E564="East", IF(C564="Decentral",('Connecting shares (%)'!$F$9/100*L564+'Connecting shares (%)'!$G$9/100*N564+'Connecting shares (%)'!$H$9/100*P564)/1000000,0),0)</f>
        <v>0</v>
      </c>
      <c r="AA564" s="63">
        <f>IF(E564="East", IF(C564="Decentral",D564*'Connecting shares (%)'!$M$16*(L564+N564+P564)/(F564+H564+J564+L564+N564+P564),0),0)</f>
        <v>0</v>
      </c>
      <c r="AB564" s="61">
        <f>IF(E564="West", IF(C564="Central",('Connecting shares (%)'!$F$11/100*F564+'Connecting shares (%)'!$G$11/100*H564+'Connecting shares (%)'!$H$11/100*J564)/1000000,0),0)</f>
        <v>2.705712E-2</v>
      </c>
      <c r="AC564" s="64">
        <f>IF(E564="west", IF(C564="Central",D564*'Connecting shares (%)'!$M$16*(F564+H564+J564)/(F564+H564+J564+L564+N564+P564),0),0)</f>
        <v>4.0012986197647402</v>
      </c>
      <c r="AD564" s="61">
        <f>IF(E564="West", IF(C564="Decentral",('Connecting shares (%)'!$F$15/100*F564+'Connecting shares (%)'!$G$15/100*H564+'Connecting shares (%)'!$H$15/100*J564)/1000000,0),0)</f>
        <v>0</v>
      </c>
      <c r="AE564" s="63">
        <f>IF(E564="west", IF(C564="Decentral",D564*'Connecting shares (%)'!$M$16*(F564+H564+J564)/(F564+H564+J564+L564+N564+P564),0),0)</f>
        <v>0</v>
      </c>
      <c r="AF564" s="61">
        <f>IF(E564="West", IF(C564="Central",('Connecting shares (%)'!$F$13/100*L564+'Connecting shares (%)'!$G$13/100*N564+'Connecting shares (%)'!$H$13/100*P564)/1000000,0),0)</f>
        <v>0</v>
      </c>
      <c r="AG564" s="63">
        <f>IF(E564="west", IF(C564="Central",D564*'Connecting shares (%)'!$M$16*(L564+N564+P564)/(F564+H564+J564+L564+N564+P564),0),0)</f>
        <v>0</v>
      </c>
      <c r="AH564" s="1">
        <f>IF(E564="West", IF(C564="Decentral",('Connecting shares (%)'!$F$17/100*L564+'Connecting shares (%)'!$G$17/100*N564+'Connecting shares (%)'!$H$17/100*P564)/1000000,0),0)</f>
        <v>0</v>
      </c>
      <c r="AI564" s="63">
        <f>IF(E564="west", IF(C564="Decentral",D564*'Connecting shares (%)'!$M$16*(L564+N564+P564)/(F564+H564+J564+L564+N564+P564),0),0)</f>
        <v>0</v>
      </c>
      <c r="AK564" s="1">
        <f t="shared" si="64"/>
        <v>0</v>
      </c>
      <c r="AL564" s="1">
        <f t="shared" si="65"/>
        <v>0</v>
      </c>
      <c r="AM564" s="1">
        <f t="shared" si="66"/>
        <v>0</v>
      </c>
      <c r="AN564" s="1">
        <f t="shared" si="67"/>
        <v>0</v>
      </c>
      <c r="AO564" s="1">
        <f t="shared" si="68"/>
        <v>2.705712E-2</v>
      </c>
      <c r="AP564" s="1">
        <f t="shared" si="69"/>
        <v>4.0012986197647402</v>
      </c>
      <c r="AQ564" s="1">
        <f t="shared" si="70"/>
        <v>0</v>
      </c>
      <c r="AR564" s="1">
        <f t="shared" si="71"/>
        <v>0</v>
      </c>
    </row>
    <row r="565" spans="1:44">
      <c r="A565" s="1">
        <v>564</v>
      </c>
      <c r="B565" s="1" t="s">
        <v>196</v>
      </c>
      <c r="C565" s="1" t="s">
        <v>21</v>
      </c>
      <c r="D565" s="1">
        <v>8.4161776475428995E-2</v>
      </c>
      <c r="E565" s="1" t="s">
        <v>23</v>
      </c>
      <c r="F565" s="1">
        <v>37006.620000000003</v>
      </c>
      <c r="G565" s="1">
        <v>3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4428.8107589520496</v>
      </c>
      <c r="S565" s="1">
        <v>84161.776475428502</v>
      </c>
      <c r="T565" s="61">
        <f>IF(E565="East", IF(C565="Central",('Connecting shares (%)'!$F$3/100*F565+'Connecting shares (%)'!$G$3/100*H565+'Connecting shares (%)'!$H$3/100*J565)/1000000,0),0)</f>
        <v>0</v>
      </c>
      <c r="U565" s="61">
        <f>IF(E565="East", IF(C565="Central",D565*'Connecting shares (%)'!$M$16*(F565+H565+J565)/(F565+H565+J565+L565+N565+P565),0),0)</f>
        <v>0</v>
      </c>
      <c r="V565" s="61">
        <f>IF(E565="East", IF(C565="Decentral",('Connecting shares (%)'!$F$7/100*F565+'Connecting shares (%)'!$G$7/100*H565+'Connecting shares (%)'!$H$7/100*J565)/1000000,0),0)</f>
        <v>0</v>
      </c>
      <c r="W565" s="63">
        <f>IF(E565="East", IF(C565="Decentral",D565*'Connecting shares (%)'!$M$16*(F565+H565+J565)/(F565+H565+J565+L565+N565+P565),0),0)</f>
        <v>0</v>
      </c>
      <c r="X565" s="61">
        <f>IF(E565="East", IF(C565="Central",('Connecting shares (%)'!$F$5/100*L565+'Connecting shares (%)'!$G$5/100*N565+'Connecting shares (%)'!$H$5/100*P565)/1000000,0),0)</f>
        <v>0</v>
      </c>
      <c r="Y565" s="63">
        <f>IF(E565="East", IF(C565="Central",D565*'Connecting shares (%)'!$M$16*(L565+N565+P565)/(F565+H565+J565+L565+N565+P565),0),0)</f>
        <v>0</v>
      </c>
      <c r="Z565" s="1">
        <f>IF(E565="East", IF(C565="Decentral",('Connecting shares (%)'!$F$9/100*L565+'Connecting shares (%)'!$G$9/100*N565+'Connecting shares (%)'!$H$9/100*P565)/1000000,0),0)</f>
        <v>0</v>
      </c>
      <c r="AA565" s="63">
        <f>IF(E565="East", IF(C565="Decentral",D565*'Connecting shares (%)'!$M$16*(L565+N565+P565)/(F565+H565+J565+L565+N565+P565),0),0)</f>
        <v>0</v>
      </c>
      <c r="AB565" s="61">
        <f>IF(E565="West", IF(C565="Central",('Connecting shares (%)'!$F$11/100*F565+'Connecting shares (%)'!$G$11/100*H565+'Connecting shares (%)'!$H$11/100*J565)/1000000,0),0)</f>
        <v>0</v>
      </c>
      <c r="AC565" s="64">
        <f>IF(E565="west", IF(C565="Central",D565*'Connecting shares (%)'!$M$16*(F565+H565+J565)/(F565+H565+J565+L565+N565+P565),0),0)</f>
        <v>0</v>
      </c>
      <c r="AD565" s="61">
        <f>IF(E565="West", IF(C565="Decentral",('Connecting shares (%)'!$F$15/100*F565+'Connecting shares (%)'!$G$15/100*H565+'Connecting shares (%)'!$H$15/100*J565)/1000000,0),0)</f>
        <v>3.7006620000000004E-2</v>
      </c>
      <c r="AE565" s="63">
        <f>IF(E565="west", IF(C565="Decentral",D565*'Connecting shares (%)'!$M$16*(F565+H565+J565)/(F565+H565+J565+L565+N565+P565),0),0)</f>
        <v>1.6832355295085799</v>
      </c>
      <c r="AF565" s="61">
        <f>IF(E565="West", IF(C565="Central",('Connecting shares (%)'!$F$13/100*L565+'Connecting shares (%)'!$G$13/100*N565+'Connecting shares (%)'!$H$13/100*P565)/1000000,0),0)</f>
        <v>0</v>
      </c>
      <c r="AG565" s="63">
        <f>IF(E565="west", IF(C565="Central",D565*'Connecting shares (%)'!$M$16*(L565+N565+P565)/(F565+H565+J565+L565+N565+P565),0),0)</f>
        <v>0</v>
      </c>
      <c r="AH565" s="1">
        <f>IF(E565="West", IF(C565="Decentral",('Connecting shares (%)'!$F$17/100*L565+'Connecting shares (%)'!$G$17/100*N565+'Connecting shares (%)'!$H$17/100*P565)/1000000,0),0)</f>
        <v>0</v>
      </c>
      <c r="AI565" s="63">
        <f>IF(E565="west", IF(C565="Decentral",D565*'Connecting shares (%)'!$M$16*(L565+N565+P565)/(F565+H565+J565+L565+N565+P565),0),0)</f>
        <v>0</v>
      </c>
      <c r="AK565" s="1">
        <f t="shared" si="64"/>
        <v>0</v>
      </c>
      <c r="AL565" s="1">
        <f t="shared" si="65"/>
        <v>0</v>
      </c>
      <c r="AM565" s="1">
        <f t="shared" si="66"/>
        <v>0</v>
      </c>
      <c r="AN565" s="1">
        <f t="shared" si="67"/>
        <v>0</v>
      </c>
      <c r="AO565" s="1">
        <f t="shared" si="68"/>
        <v>0</v>
      </c>
      <c r="AP565" s="1">
        <f t="shared" si="69"/>
        <v>0</v>
      </c>
      <c r="AQ565" s="1">
        <f t="shared" si="70"/>
        <v>3.7006620000000004E-2</v>
      </c>
      <c r="AR565" s="1">
        <f t="shared" si="71"/>
        <v>1.6832355295085799</v>
      </c>
    </row>
    <row r="566" spans="1:44">
      <c r="A566" s="1">
        <v>565</v>
      </c>
      <c r="B566" s="1" t="s">
        <v>155</v>
      </c>
      <c r="C566" s="1" t="s">
        <v>21</v>
      </c>
      <c r="D566" s="1">
        <v>1.84036064730395</v>
      </c>
      <c r="E566" s="1" t="s">
        <v>24</v>
      </c>
      <c r="F566" s="1">
        <v>10275227.02</v>
      </c>
      <c r="G566" s="1">
        <v>695</v>
      </c>
      <c r="H566" s="1">
        <v>56932.87</v>
      </c>
      <c r="I566" s="1">
        <v>1</v>
      </c>
      <c r="J566" s="1">
        <v>0</v>
      </c>
      <c r="K566" s="1">
        <v>0</v>
      </c>
      <c r="L566" s="1">
        <v>851437.93</v>
      </c>
      <c r="M566" s="1">
        <v>150</v>
      </c>
      <c r="N566" s="1">
        <v>0</v>
      </c>
      <c r="O566" s="1">
        <v>0</v>
      </c>
      <c r="P566" s="1">
        <v>345965.91999999899</v>
      </c>
      <c r="Q566" s="1">
        <v>1</v>
      </c>
      <c r="R566" s="1">
        <v>8833.59325887054</v>
      </c>
      <c r="S566" s="1">
        <v>1840360.64730395</v>
      </c>
      <c r="T566" s="61">
        <f>IF(E566="East", IF(C566="Central",('Connecting shares (%)'!$F$3/100*F566+'Connecting shares (%)'!$G$3/100*H566+'Connecting shares (%)'!$H$3/100*J566)/1000000,0),0)</f>
        <v>0</v>
      </c>
      <c r="U566" s="61">
        <f>IF(E566="East", IF(C566="Central",D566*'Connecting shares (%)'!$M$16*(F566+H566+J566)/(F566+H566+J566+L566+N566+P566),0),0)</f>
        <v>0</v>
      </c>
      <c r="V566" s="61">
        <f>IF(E566="East", IF(C566="Decentral",('Connecting shares (%)'!$F$7/100*F566+'Connecting shares (%)'!$G$7/100*H566+'Connecting shares (%)'!$H$7/100*J566)/1000000,0),0)</f>
        <v>10.332159889999998</v>
      </c>
      <c r="W566" s="63">
        <f>IF(E566="East", IF(C566="Decentral",D566*'Connecting shares (%)'!$M$16*(F566+H566+J566)/(F566+H566+J566+L566+N566+P566),0),0)</f>
        <v>32.984596628299329</v>
      </c>
      <c r="X566" s="61">
        <f>IF(E566="East", IF(C566="Central",('Connecting shares (%)'!$F$5/100*L566+'Connecting shares (%)'!$G$5/100*N566+'Connecting shares (%)'!$H$5/100*P566)/1000000,0),0)</f>
        <v>0</v>
      </c>
      <c r="Y566" s="63">
        <f>IF(E566="East", IF(C566="Central",D566*'Connecting shares (%)'!$M$16*(L566+N566+P566)/(F566+H566+J566+L566+N566+P566),0),0)</f>
        <v>0</v>
      </c>
      <c r="Z566" s="1">
        <f>IF(E566="East", IF(C566="Decentral",('Connecting shares (%)'!$F$9/100*L566+'Connecting shares (%)'!$G$9/100*N566+'Connecting shares (%)'!$H$9/100*P566)/1000000,0),0)</f>
        <v>1.1974038499999993</v>
      </c>
      <c r="AA566" s="63">
        <f>IF(E566="East", IF(C566="Decentral",D566*'Connecting shares (%)'!$M$16*(L566+N566+P566)/(F566+H566+J566+L566+N566+P566),0),0)</f>
        <v>3.822616317779671</v>
      </c>
      <c r="AB566" s="61">
        <f>IF(E566="West", IF(C566="Central",('Connecting shares (%)'!$F$11/100*F566+'Connecting shares (%)'!$G$11/100*H566+'Connecting shares (%)'!$H$11/100*J566)/1000000,0),0)</f>
        <v>0</v>
      </c>
      <c r="AC566" s="64">
        <f>IF(E566="west", IF(C566="Central",D566*'Connecting shares (%)'!$M$16*(F566+H566+J566)/(F566+H566+J566+L566+N566+P566),0),0)</f>
        <v>0</v>
      </c>
      <c r="AD566" s="61">
        <f>IF(E566="West", IF(C566="Decentral",('Connecting shares (%)'!$F$15/100*F566+'Connecting shares (%)'!$G$15/100*H566+'Connecting shares (%)'!$H$15/100*J566)/1000000,0),0)</f>
        <v>0</v>
      </c>
      <c r="AE566" s="63">
        <f>IF(E566="west", IF(C566="Decentral",D566*'Connecting shares (%)'!$M$16*(F566+H566+J566)/(F566+H566+J566+L566+N566+P566),0),0)</f>
        <v>0</v>
      </c>
      <c r="AF566" s="61">
        <f>IF(E566="West", IF(C566="Central",('Connecting shares (%)'!$F$13/100*L566+'Connecting shares (%)'!$G$13/100*N566+'Connecting shares (%)'!$H$13/100*P566)/1000000,0),0)</f>
        <v>0</v>
      </c>
      <c r="AG566" s="63">
        <f>IF(E566="west", IF(C566="Central",D566*'Connecting shares (%)'!$M$16*(L566+N566+P566)/(F566+H566+J566+L566+N566+P566),0),0)</f>
        <v>0</v>
      </c>
      <c r="AH566" s="1">
        <f>IF(E566="West", IF(C566="Decentral",('Connecting shares (%)'!$F$17/100*L566+'Connecting shares (%)'!$G$17/100*N566+'Connecting shares (%)'!$H$17/100*P566)/1000000,0),0)</f>
        <v>0</v>
      </c>
      <c r="AI566" s="63">
        <f>IF(E566="west", IF(C566="Decentral",D566*'Connecting shares (%)'!$M$16*(L566+N566+P566)/(F566+H566+J566+L566+N566+P566),0),0)</f>
        <v>0</v>
      </c>
      <c r="AK566" s="1">
        <f t="shared" si="64"/>
        <v>0</v>
      </c>
      <c r="AL566" s="1">
        <f t="shared" si="65"/>
        <v>0</v>
      </c>
      <c r="AM566" s="1">
        <f t="shared" si="66"/>
        <v>11.529563739999997</v>
      </c>
      <c r="AN566" s="1">
        <f t="shared" si="67"/>
        <v>36.807212946078998</v>
      </c>
      <c r="AO566" s="1">
        <f t="shared" si="68"/>
        <v>0</v>
      </c>
      <c r="AP566" s="1">
        <f t="shared" si="69"/>
        <v>0</v>
      </c>
      <c r="AQ566" s="1">
        <f t="shared" si="70"/>
        <v>0</v>
      </c>
      <c r="AR566" s="1">
        <f t="shared" si="71"/>
        <v>0</v>
      </c>
    </row>
    <row r="567" spans="1:44">
      <c r="A567" s="1">
        <v>566</v>
      </c>
      <c r="B567" s="1" t="s">
        <v>723</v>
      </c>
      <c r="C567" s="1" t="s">
        <v>21</v>
      </c>
      <c r="D567" s="1">
        <v>0.13166208030363999</v>
      </c>
      <c r="E567" s="1" t="s">
        <v>23</v>
      </c>
      <c r="F567" s="1">
        <v>375276.5</v>
      </c>
      <c r="G567" s="1">
        <v>21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6917.4634169962601</v>
      </c>
      <c r="S567" s="1">
        <v>131662.08030363999</v>
      </c>
      <c r="T567" s="61">
        <f>IF(E567="East", IF(C567="Central",('Connecting shares (%)'!$F$3/100*F567+'Connecting shares (%)'!$G$3/100*H567+'Connecting shares (%)'!$H$3/100*J567)/1000000,0),0)</f>
        <v>0</v>
      </c>
      <c r="U567" s="61">
        <f>IF(E567="East", IF(C567="Central",D567*'Connecting shares (%)'!$M$16*(F567+H567+J567)/(F567+H567+J567+L567+N567+P567),0),0)</f>
        <v>0</v>
      </c>
      <c r="V567" s="61">
        <f>IF(E567="East", IF(C567="Decentral",('Connecting shares (%)'!$F$7/100*F567+'Connecting shares (%)'!$G$7/100*H567+'Connecting shares (%)'!$H$7/100*J567)/1000000,0),0)</f>
        <v>0</v>
      </c>
      <c r="W567" s="63">
        <f>IF(E567="East", IF(C567="Decentral",D567*'Connecting shares (%)'!$M$16*(F567+H567+J567)/(F567+H567+J567+L567+N567+P567),0),0)</f>
        <v>0</v>
      </c>
      <c r="X567" s="61">
        <f>IF(E567="East", IF(C567="Central",('Connecting shares (%)'!$F$5/100*L567+'Connecting shares (%)'!$G$5/100*N567+'Connecting shares (%)'!$H$5/100*P567)/1000000,0),0)</f>
        <v>0</v>
      </c>
      <c r="Y567" s="63">
        <f>IF(E567="East", IF(C567="Central",D567*'Connecting shares (%)'!$M$16*(L567+N567+P567)/(F567+H567+J567+L567+N567+P567),0),0)</f>
        <v>0</v>
      </c>
      <c r="Z567" s="1">
        <f>IF(E567="East", IF(C567="Decentral",('Connecting shares (%)'!$F$9/100*L567+'Connecting shares (%)'!$G$9/100*N567+'Connecting shares (%)'!$H$9/100*P567)/1000000,0),0)</f>
        <v>0</v>
      </c>
      <c r="AA567" s="63">
        <f>IF(E567="East", IF(C567="Decentral",D567*'Connecting shares (%)'!$M$16*(L567+N567+P567)/(F567+H567+J567+L567+N567+P567),0),0)</f>
        <v>0</v>
      </c>
      <c r="AB567" s="61">
        <f>IF(E567="West", IF(C567="Central",('Connecting shares (%)'!$F$11/100*F567+'Connecting shares (%)'!$G$11/100*H567+'Connecting shares (%)'!$H$11/100*J567)/1000000,0),0)</f>
        <v>0</v>
      </c>
      <c r="AC567" s="64">
        <f>IF(E567="west", IF(C567="Central",D567*'Connecting shares (%)'!$M$16*(F567+H567+J567)/(F567+H567+J567+L567+N567+P567),0),0)</f>
        <v>0</v>
      </c>
      <c r="AD567" s="61">
        <f>IF(E567="West", IF(C567="Decentral",('Connecting shares (%)'!$F$15/100*F567+'Connecting shares (%)'!$G$15/100*H567+'Connecting shares (%)'!$H$15/100*J567)/1000000,0),0)</f>
        <v>0.37527650000000001</v>
      </c>
      <c r="AE567" s="63">
        <f>IF(E567="west", IF(C567="Decentral",D567*'Connecting shares (%)'!$M$16*(F567+H567+J567)/(F567+H567+J567+L567+N567+P567),0),0)</f>
        <v>2.6332416060727999</v>
      </c>
      <c r="AF567" s="61">
        <f>IF(E567="West", IF(C567="Central",('Connecting shares (%)'!$F$13/100*L567+'Connecting shares (%)'!$G$13/100*N567+'Connecting shares (%)'!$H$13/100*P567)/1000000,0),0)</f>
        <v>0</v>
      </c>
      <c r="AG567" s="63">
        <f>IF(E567="west", IF(C567="Central",D567*'Connecting shares (%)'!$M$16*(L567+N567+P567)/(F567+H567+J567+L567+N567+P567),0),0)</f>
        <v>0</v>
      </c>
      <c r="AH567" s="1">
        <f>IF(E567="West", IF(C567="Decentral",('Connecting shares (%)'!$F$17/100*L567+'Connecting shares (%)'!$G$17/100*N567+'Connecting shares (%)'!$H$17/100*P567)/1000000,0),0)</f>
        <v>0</v>
      </c>
      <c r="AI567" s="63">
        <f>IF(E567="west", IF(C567="Decentral",D567*'Connecting shares (%)'!$M$16*(L567+N567+P567)/(F567+H567+J567+L567+N567+P567),0),0)</f>
        <v>0</v>
      </c>
      <c r="AK567" s="1">
        <f t="shared" si="64"/>
        <v>0</v>
      </c>
      <c r="AL567" s="1">
        <f t="shared" si="65"/>
        <v>0</v>
      </c>
      <c r="AM567" s="1">
        <f t="shared" si="66"/>
        <v>0</v>
      </c>
      <c r="AN567" s="1">
        <f t="shared" si="67"/>
        <v>0</v>
      </c>
      <c r="AO567" s="1">
        <f t="shared" si="68"/>
        <v>0</v>
      </c>
      <c r="AP567" s="1">
        <f t="shared" si="69"/>
        <v>0</v>
      </c>
      <c r="AQ567" s="1">
        <f t="shared" si="70"/>
        <v>0.37527650000000001</v>
      </c>
      <c r="AR567" s="1">
        <f t="shared" si="71"/>
        <v>2.6332416060727999</v>
      </c>
    </row>
    <row r="568" spans="1:44">
      <c r="A568" s="1">
        <v>567</v>
      </c>
      <c r="B568" s="1" t="s">
        <v>148</v>
      </c>
      <c r="C568" s="1" t="s">
        <v>22</v>
      </c>
      <c r="D568" s="1">
        <v>0.20041831727776899</v>
      </c>
      <c r="E568" s="1" t="s">
        <v>24</v>
      </c>
      <c r="F568" s="1">
        <v>156665.649999999</v>
      </c>
      <c r="G568" s="1">
        <v>9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8441.4785487351201</v>
      </c>
      <c r="S568" s="1">
        <v>200418.31727776799</v>
      </c>
      <c r="T568" s="61">
        <f>IF(E568="East", IF(C568="Central",('Connecting shares (%)'!$F$3/100*F568+'Connecting shares (%)'!$G$3/100*H568+'Connecting shares (%)'!$H$3/100*J568)/1000000,0),0)</f>
        <v>0.15666564999999902</v>
      </c>
      <c r="U568" s="61">
        <f>IF(E568="East", IF(C568="Central",D568*'Connecting shares (%)'!$M$16*(F568+H568+J568)/(F568+H568+J568+L568+N568+P568),0),0)</f>
        <v>4.0083663455553795</v>
      </c>
      <c r="V568" s="61">
        <f>IF(E568="East", IF(C568="Decentral",('Connecting shares (%)'!$F$7/100*F568+'Connecting shares (%)'!$G$7/100*H568+'Connecting shares (%)'!$H$7/100*J568)/1000000,0),0)</f>
        <v>0</v>
      </c>
      <c r="W568" s="63">
        <f>IF(E568="East", IF(C568="Decentral",D568*'Connecting shares (%)'!$M$16*(F568+H568+J568)/(F568+H568+J568+L568+N568+P568),0),0)</f>
        <v>0</v>
      </c>
      <c r="X568" s="61">
        <f>IF(E568="East", IF(C568="Central",('Connecting shares (%)'!$F$5/100*L568+'Connecting shares (%)'!$G$5/100*N568+'Connecting shares (%)'!$H$5/100*P568)/1000000,0),0)</f>
        <v>0</v>
      </c>
      <c r="Y568" s="63">
        <f>IF(E568="East", IF(C568="Central",D568*'Connecting shares (%)'!$M$16*(L568+N568+P568)/(F568+H568+J568+L568+N568+P568),0),0)</f>
        <v>0</v>
      </c>
      <c r="Z568" s="1">
        <f>IF(E568="East", IF(C568="Decentral",('Connecting shares (%)'!$F$9/100*L568+'Connecting shares (%)'!$G$9/100*N568+'Connecting shares (%)'!$H$9/100*P568)/1000000,0),0)</f>
        <v>0</v>
      </c>
      <c r="AA568" s="63">
        <f>IF(E568="East", IF(C568="Decentral",D568*'Connecting shares (%)'!$M$16*(L568+N568+P568)/(F568+H568+J568+L568+N568+P568),0),0)</f>
        <v>0</v>
      </c>
      <c r="AB568" s="61">
        <f>IF(E568="West", IF(C568="Central",('Connecting shares (%)'!$F$11/100*F568+'Connecting shares (%)'!$G$11/100*H568+'Connecting shares (%)'!$H$11/100*J568)/1000000,0),0)</f>
        <v>0</v>
      </c>
      <c r="AC568" s="64">
        <f>IF(E568="west", IF(C568="Central",D568*'Connecting shares (%)'!$M$16*(F568+H568+J568)/(F568+H568+J568+L568+N568+P568),0),0)</f>
        <v>0</v>
      </c>
      <c r="AD568" s="61">
        <f>IF(E568="West", IF(C568="Decentral",('Connecting shares (%)'!$F$15/100*F568+'Connecting shares (%)'!$G$15/100*H568+'Connecting shares (%)'!$H$15/100*J568)/1000000,0),0)</f>
        <v>0</v>
      </c>
      <c r="AE568" s="63">
        <f>IF(E568="west", IF(C568="Decentral",D568*'Connecting shares (%)'!$M$16*(F568+H568+J568)/(F568+H568+J568+L568+N568+P568),0),0)</f>
        <v>0</v>
      </c>
      <c r="AF568" s="61">
        <f>IF(E568="West", IF(C568="Central",('Connecting shares (%)'!$F$13/100*L568+'Connecting shares (%)'!$G$13/100*N568+'Connecting shares (%)'!$H$13/100*P568)/1000000,0),0)</f>
        <v>0</v>
      </c>
      <c r="AG568" s="63">
        <f>IF(E568="west", IF(C568="Central",D568*'Connecting shares (%)'!$M$16*(L568+N568+P568)/(F568+H568+J568+L568+N568+P568),0),0)</f>
        <v>0</v>
      </c>
      <c r="AH568" s="1">
        <f>IF(E568="West", IF(C568="Decentral",('Connecting shares (%)'!$F$17/100*L568+'Connecting shares (%)'!$G$17/100*N568+'Connecting shares (%)'!$H$17/100*P568)/1000000,0),0)</f>
        <v>0</v>
      </c>
      <c r="AI568" s="63">
        <f>IF(E568="west", IF(C568="Decentral",D568*'Connecting shares (%)'!$M$16*(L568+N568+P568)/(F568+H568+J568+L568+N568+P568),0),0)</f>
        <v>0</v>
      </c>
      <c r="AK568" s="1">
        <f t="shared" si="64"/>
        <v>0.15666564999999902</v>
      </c>
      <c r="AL568" s="1">
        <f t="shared" si="65"/>
        <v>4.0083663455553795</v>
      </c>
      <c r="AM568" s="1">
        <f t="shared" si="66"/>
        <v>0</v>
      </c>
      <c r="AN568" s="1">
        <f t="shared" si="67"/>
        <v>0</v>
      </c>
      <c r="AO568" s="1">
        <f t="shared" si="68"/>
        <v>0</v>
      </c>
      <c r="AP568" s="1">
        <f t="shared" si="69"/>
        <v>0</v>
      </c>
      <c r="AQ568" s="1">
        <f t="shared" si="70"/>
        <v>0</v>
      </c>
      <c r="AR568" s="1">
        <f t="shared" si="71"/>
        <v>0</v>
      </c>
    </row>
    <row r="569" spans="1:44">
      <c r="A569" s="1">
        <v>568</v>
      </c>
      <c r="B569" s="1" t="s">
        <v>502</v>
      </c>
      <c r="C569" s="1" t="s">
        <v>21</v>
      </c>
      <c r="D569" s="1">
        <v>0.92537056460703404</v>
      </c>
      <c r="E569" s="1" t="s">
        <v>23</v>
      </c>
      <c r="F569" s="1">
        <v>6130495.73999999</v>
      </c>
      <c r="G569" s="1">
        <v>402</v>
      </c>
      <c r="H569" s="1">
        <v>276289.34999999899</v>
      </c>
      <c r="I569" s="1">
        <v>4</v>
      </c>
      <c r="J569" s="1">
        <v>0</v>
      </c>
      <c r="K569" s="1">
        <v>0</v>
      </c>
      <c r="L569" s="1">
        <v>1131014.05</v>
      </c>
      <c r="M569" s="1">
        <v>97</v>
      </c>
      <c r="N569" s="1">
        <v>335907.89999999898</v>
      </c>
      <c r="O569" s="1">
        <v>5</v>
      </c>
      <c r="P569" s="1">
        <v>0</v>
      </c>
      <c r="Q569" s="1">
        <v>0</v>
      </c>
      <c r="R569" s="1">
        <v>9486.7118181698806</v>
      </c>
      <c r="S569" s="1">
        <v>925370.56460703304</v>
      </c>
      <c r="T569" s="61">
        <f>IF(E569="East", IF(C569="Central",('Connecting shares (%)'!$F$3/100*F569+'Connecting shares (%)'!$G$3/100*H569+'Connecting shares (%)'!$H$3/100*J569)/1000000,0),0)</f>
        <v>0</v>
      </c>
      <c r="U569" s="61">
        <f>IF(E569="East", IF(C569="Central",D569*'Connecting shares (%)'!$M$16*(F569+H569+J569)/(F569+H569+J569+L569+N569+P569),0),0)</f>
        <v>0</v>
      </c>
      <c r="V569" s="61">
        <f>IF(E569="East", IF(C569="Decentral",('Connecting shares (%)'!$F$7/100*F569+'Connecting shares (%)'!$G$7/100*H569+'Connecting shares (%)'!$H$7/100*J569)/1000000,0),0)</f>
        <v>0</v>
      </c>
      <c r="W569" s="63">
        <f>IF(E569="East", IF(C569="Decentral",D569*'Connecting shares (%)'!$M$16*(F569+H569+J569)/(F569+H569+J569+L569+N569+P569),0),0)</f>
        <v>0</v>
      </c>
      <c r="X569" s="61">
        <f>IF(E569="East", IF(C569="Central",('Connecting shares (%)'!$F$5/100*L569+'Connecting shares (%)'!$G$5/100*N569+'Connecting shares (%)'!$H$5/100*P569)/1000000,0),0)</f>
        <v>0</v>
      </c>
      <c r="Y569" s="63">
        <f>IF(E569="East", IF(C569="Central",D569*'Connecting shares (%)'!$M$16*(L569+N569+P569)/(F569+H569+J569+L569+N569+P569),0),0)</f>
        <v>0</v>
      </c>
      <c r="Z569" s="1">
        <f>IF(E569="East", IF(C569="Decentral",('Connecting shares (%)'!$F$9/100*L569+'Connecting shares (%)'!$G$9/100*N569+'Connecting shares (%)'!$H$9/100*P569)/1000000,0),0)</f>
        <v>0</v>
      </c>
      <c r="AA569" s="63">
        <f>IF(E569="East", IF(C569="Decentral",D569*'Connecting shares (%)'!$M$16*(L569+N569+P569)/(F569+H569+J569+L569+N569+P569),0),0)</f>
        <v>0</v>
      </c>
      <c r="AB569" s="61">
        <f>IF(E569="West", IF(C569="Central",('Connecting shares (%)'!$F$11/100*F569+'Connecting shares (%)'!$G$11/100*H569+'Connecting shares (%)'!$H$11/100*J569)/1000000,0),0)</f>
        <v>0</v>
      </c>
      <c r="AC569" s="64">
        <f>IF(E569="west", IF(C569="Central",D569*'Connecting shares (%)'!$M$16*(F569+H569+J569)/(F569+H569+J569+L569+N569+P569),0),0)</f>
        <v>0</v>
      </c>
      <c r="AD569" s="61">
        <f>IF(E569="West", IF(C569="Decentral",('Connecting shares (%)'!$F$15/100*F569+'Connecting shares (%)'!$G$15/100*H569+'Connecting shares (%)'!$H$15/100*J569)/1000000,0),0)</f>
        <v>6.406785089999989</v>
      </c>
      <c r="AE569" s="63">
        <f>IF(E569="west", IF(C569="Decentral",D569*'Connecting shares (%)'!$M$16*(F569+H569+J569)/(F569+H569+J569+L569+N569+P569),0),0)</f>
        <v>15.059362269717433</v>
      </c>
      <c r="AF569" s="61">
        <f>IF(E569="West", IF(C569="Central",('Connecting shares (%)'!$F$13/100*L569+'Connecting shares (%)'!$G$13/100*N569+'Connecting shares (%)'!$H$13/100*P569)/1000000,0),0)</f>
        <v>0</v>
      </c>
      <c r="AG569" s="63">
        <f>IF(E569="west", IF(C569="Central",D569*'Connecting shares (%)'!$M$16*(L569+N569+P569)/(F569+H569+J569+L569+N569+P569),0),0)</f>
        <v>0</v>
      </c>
      <c r="AH569" s="1">
        <f>IF(E569="West", IF(C569="Decentral",('Connecting shares (%)'!$F$17/100*L569+'Connecting shares (%)'!$G$17/100*N569+'Connecting shares (%)'!$H$17/100*P569)/1000000,0),0)</f>
        <v>1.466921949999999</v>
      </c>
      <c r="AI569" s="63">
        <f>IF(E569="west", IF(C569="Decentral",D569*'Connecting shares (%)'!$M$16*(L569+N569+P569)/(F569+H569+J569+L569+N569+P569),0),0)</f>
        <v>3.4480490224232483</v>
      </c>
      <c r="AK569" s="1">
        <f t="shared" si="64"/>
        <v>0</v>
      </c>
      <c r="AL569" s="1">
        <f t="shared" si="65"/>
        <v>0</v>
      </c>
      <c r="AM569" s="1">
        <f t="shared" si="66"/>
        <v>0</v>
      </c>
      <c r="AN569" s="1">
        <f t="shared" si="67"/>
        <v>0</v>
      </c>
      <c r="AO569" s="1">
        <f t="shared" si="68"/>
        <v>0</v>
      </c>
      <c r="AP569" s="1">
        <f t="shared" si="69"/>
        <v>0</v>
      </c>
      <c r="AQ569" s="1">
        <f t="shared" si="70"/>
        <v>7.8737070399999878</v>
      </c>
      <c r="AR569" s="1">
        <f t="shared" si="71"/>
        <v>18.507411292140681</v>
      </c>
    </row>
    <row r="570" spans="1:44">
      <c r="A570" s="1">
        <v>569</v>
      </c>
      <c r="B570" s="1" t="s">
        <v>54</v>
      </c>
      <c r="C570" s="1" t="s">
        <v>21</v>
      </c>
      <c r="D570" s="1">
        <v>8.3018987193329993E-2</v>
      </c>
      <c r="E570" s="1" t="s">
        <v>23</v>
      </c>
      <c r="F570" s="1">
        <v>82706.73</v>
      </c>
      <c r="G570" s="1">
        <v>5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5955.9040797806401</v>
      </c>
      <c r="S570" s="1">
        <v>83018.987193329798</v>
      </c>
      <c r="T570" s="61">
        <f>IF(E570="East", IF(C570="Central",('Connecting shares (%)'!$F$3/100*F570+'Connecting shares (%)'!$G$3/100*H570+'Connecting shares (%)'!$H$3/100*J570)/1000000,0),0)</f>
        <v>0</v>
      </c>
      <c r="U570" s="61">
        <f>IF(E570="East", IF(C570="Central",D570*'Connecting shares (%)'!$M$16*(F570+H570+J570)/(F570+H570+J570+L570+N570+P570),0),0)</f>
        <v>0</v>
      </c>
      <c r="V570" s="61">
        <f>IF(E570="East", IF(C570="Decentral",('Connecting shares (%)'!$F$7/100*F570+'Connecting shares (%)'!$G$7/100*H570+'Connecting shares (%)'!$H$7/100*J570)/1000000,0),0)</f>
        <v>0</v>
      </c>
      <c r="W570" s="63">
        <f>IF(E570="East", IF(C570="Decentral",D570*'Connecting shares (%)'!$M$16*(F570+H570+J570)/(F570+H570+J570+L570+N570+P570),0),0)</f>
        <v>0</v>
      </c>
      <c r="X570" s="61">
        <f>IF(E570="East", IF(C570="Central",('Connecting shares (%)'!$F$5/100*L570+'Connecting shares (%)'!$G$5/100*N570+'Connecting shares (%)'!$H$5/100*P570)/1000000,0),0)</f>
        <v>0</v>
      </c>
      <c r="Y570" s="63">
        <f>IF(E570="East", IF(C570="Central",D570*'Connecting shares (%)'!$M$16*(L570+N570+P570)/(F570+H570+J570+L570+N570+P570),0),0)</f>
        <v>0</v>
      </c>
      <c r="Z570" s="1">
        <f>IF(E570="East", IF(C570="Decentral",('Connecting shares (%)'!$F$9/100*L570+'Connecting shares (%)'!$G$9/100*N570+'Connecting shares (%)'!$H$9/100*P570)/1000000,0),0)</f>
        <v>0</v>
      </c>
      <c r="AA570" s="63">
        <f>IF(E570="East", IF(C570="Decentral",D570*'Connecting shares (%)'!$M$16*(L570+N570+P570)/(F570+H570+J570+L570+N570+P570),0),0)</f>
        <v>0</v>
      </c>
      <c r="AB570" s="61">
        <f>IF(E570="West", IF(C570="Central",('Connecting shares (%)'!$F$11/100*F570+'Connecting shares (%)'!$G$11/100*H570+'Connecting shares (%)'!$H$11/100*J570)/1000000,0),0)</f>
        <v>0</v>
      </c>
      <c r="AC570" s="64">
        <f>IF(E570="west", IF(C570="Central",D570*'Connecting shares (%)'!$M$16*(F570+H570+J570)/(F570+H570+J570+L570+N570+P570),0),0)</f>
        <v>0</v>
      </c>
      <c r="AD570" s="61">
        <f>IF(E570="West", IF(C570="Decentral",('Connecting shares (%)'!$F$15/100*F570+'Connecting shares (%)'!$G$15/100*H570+'Connecting shares (%)'!$H$15/100*J570)/1000000,0),0)</f>
        <v>8.2706729999999992E-2</v>
      </c>
      <c r="AE570" s="63">
        <f>IF(E570="west", IF(C570="Decentral",D570*'Connecting shares (%)'!$M$16*(F570+H570+J570)/(F570+H570+J570+L570+N570+P570),0),0)</f>
        <v>1.6603797438666001</v>
      </c>
      <c r="AF570" s="61">
        <f>IF(E570="West", IF(C570="Central",('Connecting shares (%)'!$F$13/100*L570+'Connecting shares (%)'!$G$13/100*N570+'Connecting shares (%)'!$H$13/100*P570)/1000000,0),0)</f>
        <v>0</v>
      </c>
      <c r="AG570" s="63">
        <f>IF(E570="west", IF(C570="Central",D570*'Connecting shares (%)'!$M$16*(L570+N570+P570)/(F570+H570+J570+L570+N570+P570),0),0)</f>
        <v>0</v>
      </c>
      <c r="AH570" s="1">
        <f>IF(E570="West", IF(C570="Decentral",('Connecting shares (%)'!$F$17/100*L570+'Connecting shares (%)'!$G$17/100*N570+'Connecting shares (%)'!$H$17/100*P570)/1000000,0),0)</f>
        <v>0</v>
      </c>
      <c r="AI570" s="63">
        <f>IF(E570="west", IF(C570="Decentral",D570*'Connecting shares (%)'!$M$16*(L570+N570+P570)/(F570+H570+J570+L570+N570+P570),0),0)</f>
        <v>0</v>
      </c>
      <c r="AK570" s="1">
        <f t="shared" si="64"/>
        <v>0</v>
      </c>
      <c r="AL570" s="1">
        <f t="shared" si="65"/>
        <v>0</v>
      </c>
      <c r="AM570" s="1">
        <f t="shared" si="66"/>
        <v>0</v>
      </c>
      <c r="AN570" s="1">
        <f t="shared" si="67"/>
        <v>0</v>
      </c>
      <c r="AO570" s="1">
        <f t="shared" si="68"/>
        <v>0</v>
      </c>
      <c r="AP570" s="1">
        <f t="shared" si="69"/>
        <v>0</v>
      </c>
      <c r="AQ570" s="1">
        <f t="shared" si="70"/>
        <v>8.2706729999999992E-2</v>
      </c>
      <c r="AR570" s="1">
        <f t="shared" si="71"/>
        <v>1.6603797438666001</v>
      </c>
    </row>
    <row r="571" spans="1:44">
      <c r="A571" s="1">
        <v>570</v>
      </c>
      <c r="B571" s="1" t="s">
        <v>290</v>
      </c>
      <c r="C571" s="1" t="s">
        <v>21</v>
      </c>
      <c r="D571" s="1">
        <v>0.183262290465044</v>
      </c>
      <c r="E571" s="1" t="s">
        <v>23</v>
      </c>
      <c r="F571" s="1">
        <v>109428.69999999899</v>
      </c>
      <c r="G571" s="1">
        <v>8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5733.4846227170501</v>
      </c>
      <c r="S571" s="1">
        <v>183262.29046504301</v>
      </c>
      <c r="T571" s="61">
        <f>IF(E571="East", IF(C571="Central",('Connecting shares (%)'!$F$3/100*F571+'Connecting shares (%)'!$G$3/100*H571+'Connecting shares (%)'!$H$3/100*J571)/1000000,0),0)</f>
        <v>0</v>
      </c>
      <c r="U571" s="61">
        <f>IF(E571="East", IF(C571="Central",D571*'Connecting shares (%)'!$M$16*(F571+H571+J571)/(F571+H571+J571+L571+N571+P571),0),0)</f>
        <v>0</v>
      </c>
      <c r="V571" s="61">
        <f>IF(E571="East", IF(C571="Decentral",('Connecting shares (%)'!$F$7/100*F571+'Connecting shares (%)'!$G$7/100*H571+'Connecting shares (%)'!$H$7/100*J571)/1000000,0),0)</f>
        <v>0</v>
      </c>
      <c r="W571" s="63">
        <f>IF(E571="East", IF(C571="Decentral",D571*'Connecting shares (%)'!$M$16*(F571+H571+J571)/(F571+H571+J571+L571+N571+P571),0),0)</f>
        <v>0</v>
      </c>
      <c r="X571" s="61">
        <f>IF(E571="East", IF(C571="Central",('Connecting shares (%)'!$F$5/100*L571+'Connecting shares (%)'!$G$5/100*N571+'Connecting shares (%)'!$H$5/100*P571)/1000000,0),0)</f>
        <v>0</v>
      </c>
      <c r="Y571" s="63">
        <f>IF(E571="East", IF(C571="Central",D571*'Connecting shares (%)'!$M$16*(L571+N571+P571)/(F571+H571+J571+L571+N571+P571),0),0)</f>
        <v>0</v>
      </c>
      <c r="Z571" s="1">
        <f>IF(E571="East", IF(C571="Decentral",('Connecting shares (%)'!$F$9/100*L571+'Connecting shares (%)'!$G$9/100*N571+'Connecting shares (%)'!$H$9/100*P571)/1000000,0),0)</f>
        <v>0</v>
      </c>
      <c r="AA571" s="63">
        <f>IF(E571="East", IF(C571="Decentral",D571*'Connecting shares (%)'!$M$16*(L571+N571+P571)/(F571+H571+J571+L571+N571+P571),0),0)</f>
        <v>0</v>
      </c>
      <c r="AB571" s="61">
        <f>IF(E571="West", IF(C571="Central",('Connecting shares (%)'!$F$11/100*F571+'Connecting shares (%)'!$G$11/100*H571+'Connecting shares (%)'!$H$11/100*J571)/1000000,0),0)</f>
        <v>0</v>
      </c>
      <c r="AC571" s="64">
        <f>IF(E571="west", IF(C571="Central",D571*'Connecting shares (%)'!$M$16*(F571+H571+J571)/(F571+H571+J571+L571+N571+P571),0),0)</f>
        <v>0</v>
      </c>
      <c r="AD571" s="61">
        <f>IF(E571="West", IF(C571="Decentral",('Connecting shares (%)'!$F$15/100*F571+'Connecting shares (%)'!$G$15/100*H571+'Connecting shares (%)'!$H$15/100*J571)/1000000,0),0)</f>
        <v>0.10942869999999899</v>
      </c>
      <c r="AE571" s="63">
        <f>IF(E571="west", IF(C571="Decentral",D571*'Connecting shares (%)'!$M$16*(F571+H571+J571)/(F571+H571+J571+L571+N571+P571),0),0)</f>
        <v>3.6652458093008802</v>
      </c>
      <c r="AF571" s="61">
        <f>IF(E571="West", IF(C571="Central",('Connecting shares (%)'!$F$13/100*L571+'Connecting shares (%)'!$G$13/100*N571+'Connecting shares (%)'!$H$13/100*P571)/1000000,0),0)</f>
        <v>0</v>
      </c>
      <c r="AG571" s="63">
        <f>IF(E571="west", IF(C571="Central",D571*'Connecting shares (%)'!$M$16*(L571+N571+P571)/(F571+H571+J571+L571+N571+P571),0),0)</f>
        <v>0</v>
      </c>
      <c r="AH571" s="1">
        <f>IF(E571="West", IF(C571="Decentral",('Connecting shares (%)'!$F$17/100*L571+'Connecting shares (%)'!$G$17/100*N571+'Connecting shares (%)'!$H$17/100*P571)/1000000,0),0)</f>
        <v>0</v>
      </c>
      <c r="AI571" s="63">
        <f>IF(E571="west", IF(C571="Decentral",D571*'Connecting shares (%)'!$M$16*(L571+N571+P571)/(F571+H571+J571+L571+N571+P571),0),0)</f>
        <v>0</v>
      </c>
      <c r="AK571" s="1">
        <f t="shared" si="64"/>
        <v>0</v>
      </c>
      <c r="AL571" s="1">
        <f t="shared" si="65"/>
        <v>0</v>
      </c>
      <c r="AM571" s="1">
        <f t="shared" si="66"/>
        <v>0</v>
      </c>
      <c r="AN571" s="1">
        <f t="shared" si="67"/>
        <v>0</v>
      </c>
      <c r="AO571" s="1">
        <f t="shared" si="68"/>
        <v>0</v>
      </c>
      <c r="AP571" s="1">
        <f t="shared" si="69"/>
        <v>0</v>
      </c>
      <c r="AQ571" s="1">
        <f t="shared" si="70"/>
        <v>0.10942869999999899</v>
      </c>
      <c r="AR571" s="1">
        <f t="shared" si="71"/>
        <v>3.6652458093008802</v>
      </c>
    </row>
    <row r="572" spans="1:44">
      <c r="A572" s="1">
        <v>571</v>
      </c>
      <c r="B572" s="1" t="s">
        <v>206</v>
      </c>
      <c r="C572" s="1" t="s">
        <v>21</v>
      </c>
      <c r="D572" s="1">
        <v>0.17232359700138999</v>
      </c>
      <c r="E572" s="1" t="s">
        <v>23</v>
      </c>
      <c r="F572" s="1">
        <v>137400.66</v>
      </c>
      <c r="G572" s="1">
        <v>9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7880.9739735595003</v>
      </c>
      <c r="S572" s="1">
        <v>172323.59700138899</v>
      </c>
      <c r="T572" s="61">
        <f>IF(E572="East", IF(C572="Central",('Connecting shares (%)'!$F$3/100*F572+'Connecting shares (%)'!$G$3/100*H572+'Connecting shares (%)'!$H$3/100*J572)/1000000,0),0)</f>
        <v>0</v>
      </c>
      <c r="U572" s="61">
        <f>IF(E572="East", IF(C572="Central",D572*'Connecting shares (%)'!$M$16*(F572+H572+J572)/(F572+H572+J572+L572+N572+P572),0),0)</f>
        <v>0</v>
      </c>
      <c r="V572" s="61">
        <f>IF(E572="East", IF(C572="Decentral",('Connecting shares (%)'!$F$7/100*F572+'Connecting shares (%)'!$G$7/100*H572+'Connecting shares (%)'!$H$7/100*J572)/1000000,0),0)</f>
        <v>0</v>
      </c>
      <c r="W572" s="63">
        <f>IF(E572="East", IF(C572="Decentral",D572*'Connecting shares (%)'!$M$16*(F572+H572+J572)/(F572+H572+J572+L572+N572+P572),0),0)</f>
        <v>0</v>
      </c>
      <c r="X572" s="61">
        <f>IF(E572="East", IF(C572="Central",('Connecting shares (%)'!$F$5/100*L572+'Connecting shares (%)'!$G$5/100*N572+'Connecting shares (%)'!$H$5/100*P572)/1000000,0),0)</f>
        <v>0</v>
      </c>
      <c r="Y572" s="63">
        <f>IF(E572="East", IF(C572="Central",D572*'Connecting shares (%)'!$M$16*(L572+N572+P572)/(F572+H572+J572+L572+N572+P572),0),0)</f>
        <v>0</v>
      </c>
      <c r="Z572" s="1">
        <f>IF(E572="East", IF(C572="Decentral",('Connecting shares (%)'!$F$9/100*L572+'Connecting shares (%)'!$G$9/100*N572+'Connecting shares (%)'!$H$9/100*P572)/1000000,0),0)</f>
        <v>0</v>
      </c>
      <c r="AA572" s="63">
        <f>IF(E572="East", IF(C572="Decentral",D572*'Connecting shares (%)'!$M$16*(L572+N572+P572)/(F572+H572+J572+L572+N572+P572),0),0)</f>
        <v>0</v>
      </c>
      <c r="AB572" s="61">
        <f>IF(E572="West", IF(C572="Central",('Connecting shares (%)'!$F$11/100*F572+'Connecting shares (%)'!$G$11/100*H572+'Connecting shares (%)'!$H$11/100*J572)/1000000,0),0)</f>
        <v>0</v>
      </c>
      <c r="AC572" s="64">
        <f>IF(E572="west", IF(C572="Central",D572*'Connecting shares (%)'!$M$16*(F572+H572+J572)/(F572+H572+J572+L572+N572+P572),0),0)</f>
        <v>0</v>
      </c>
      <c r="AD572" s="61">
        <f>IF(E572="West", IF(C572="Decentral",('Connecting shares (%)'!$F$15/100*F572+'Connecting shares (%)'!$G$15/100*H572+'Connecting shares (%)'!$H$15/100*J572)/1000000,0),0)</f>
        <v>0.13740066000000001</v>
      </c>
      <c r="AE572" s="63">
        <f>IF(E572="west", IF(C572="Decentral",D572*'Connecting shares (%)'!$M$16*(F572+H572+J572)/(F572+H572+J572+L572+N572+P572),0),0)</f>
        <v>3.4464719400277999</v>
      </c>
      <c r="AF572" s="61">
        <f>IF(E572="West", IF(C572="Central",('Connecting shares (%)'!$F$13/100*L572+'Connecting shares (%)'!$G$13/100*N572+'Connecting shares (%)'!$H$13/100*P572)/1000000,0),0)</f>
        <v>0</v>
      </c>
      <c r="AG572" s="63">
        <f>IF(E572="west", IF(C572="Central",D572*'Connecting shares (%)'!$M$16*(L572+N572+P572)/(F572+H572+J572+L572+N572+P572),0),0)</f>
        <v>0</v>
      </c>
      <c r="AH572" s="1">
        <f>IF(E572="West", IF(C572="Decentral",('Connecting shares (%)'!$F$17/100*L572+'Connecting shares (%)'!$G$17/100*N572+'Connecting shares (%)'!$H$17/100*P572)/1000000,0),0)</f>
        <v>0</v>
      </c>
      <c r="AI572" s="63">
        <f>IF(E572="west", IF(C572="Decentral",D572*'Connecting shares (%)'!$M$16*(L572+N572+P572)/(F572+H572+J572+L572+N572+P572),0),0)</f>
        <v>0</v>
      </c>
      <c r="AK572" s="1">
        <f t="shared" si="64"/>
        <v>0</v>
      </c>
      <c r="AL572" s="1">
        <f t="shared" si="65"/>
        <v>0</v>
      </c>
      <c r="AM572" s="1">
        <f t="shared" si="66"/>
        <v>0</v>
      </c>
      <c r="AN572" s="1">
        <f t="shared" si="67"/>
        <v>0</v>
      </c>
      <c r="AO572" s="1">
        <f t="shared" si="68"/>
        <v>0</v>
      </c>
      <c r="AP572" s="1">
        <f t="shared" si="69"/>
        <v>0</v>
      </c>
      <c r="AQ572" s="1">
        <f t="shared" si="70"/>
        <v>0.13740066000000001</v>
      </c>
      <c r="AR572" s="1">
        <f t="shared" si="71"/>
        <v>3.4464719400277999</v>
      </c>
    </row>
    <row r="573" spans="1:44">
      <c r="A573" s="1">
        <v>572</v>
      </c>
      <c r="B573" s="1" t="s">
        <v>853</v>
      </c>
      <c r="C573" s="1" t="s">
        <v>21</v>
      </c>
      <c r="D573" s="1">
        <v>0.19413015535620001</v>
      </c>
      <c r="E573" s="1" t="s">
        <v>23</v>
      </c>
      <c r="F573" s="1">
        <v>193742.63</v>
      </c>
      <c r="G573" s="1">
        <v>12</v>
      </c>
      <c r="H573" s="1">
        <v>0</v>
      </c>
      <c r="I573" s="1">
        <v>0</v>
      </c>
      <c r="J573" s="1">
        <v>0</v>
      </c>
      <c r="K573" s="1">
        <v>0</v>
      </c>
      <c r="L573" s="1">
        <v>9885.3999999999905</v>
      </c>
      <c r="M573" s="1">
        <v>2</v>
      </c>
      <c r="N573" s="1">
        <v>0</v>
      </c>
      <c r="O573" s="1">
        <v>0</v>
      </c>
      <c r="P573" s="1">
        <v>0</v>
      </c>
      <c r="Q573" s="1">
        <v>0</v>
      </c>
      <c r="R573" s="1">
        <v>8775.3424103100497</v>
      </c>
      <c r="S573" s="1">
        <v>194130.15535619899</v>
      </c>
      <c r="T573" s="61">
        <f>IF(E573="East", IF(C573="Central",('Connecting shares (%)'!$F$3/100*F573+'Connecting shares (%)'!$G$3/100*H573+'Connecting shares (%)'!$H$3/100*J573)/1000000,0),0)</f>
        <v>0</v>
      </c>
      <c r="U573" s="61">
        <f>IF(E573="East", IF(C573="Central",D573*'Connecting shares (%)'!$M$16*(F573+H573+J573)/(F573+H573+J573+L573+N573+P573),0),0)</f>
        <v>0</v>
      </c>
      <c r="V573" s="61">
        <f>IF(E573="East", IF(C573="Decentral",('Connecting shares (%)'!$F$7/100*F573+'Connecting shares (%)'!$G$7/100*H573+'Connecting shares (%)'!$H$7/100*J573)/1000000,0),0)</f>
        <v>0</v>
      </c>
      <c r="W573" s="63">
        <f>IF(E573="East", IF(C573="Decentral",D573*'Connecting shares (%)'!$M$16*(F573+H573+J573)/(F573+H573+J573+L573+N573+P573),0),0)</f>
        <v>0</v>
      </c>
      <c r="X573" s="61">
        <f>IF(E573="East", IF(C573="Central",('Connecting shares (%)'!$F$5/100*L573+'Connecting shares (%)'!$G$5/100*N573+'Connecting shares (%)'!$H$5/100*P573)/1000000,0),0)</f>
        <v>0</v>
      </c>
      <c r="Y573" s="63">
        <f>IF(E573="East", IF(C573="Central",D573*'Connecting shares (%)'!$M$16*(L573+N573+P573)/(F573+H573+J573+L573+N573+P573),0),0)</f>
        <v>0</v>
      </c>
      <c r="Z573" s="1">
        <f>IF(E573="East", IF(C573="Decentral",('Connecting shares (%)'!$F$9/100*L573+'Connecting shares (%)'!$G$9/100*N573+'Connecting shares (%)'!$H$9/100*P573)/1000000,0),0)</f>
        <v>0</v>
      </c>
      <c r="AA573" s="63">
        <f>IF(E573="East", IF(C573="Decentral",D573*'Connecting shares (%)'!$M$16*(L573+N573+P573)/(F573+H573+J573+L573+N573+P573),0),0)</f>
        <v>0</v>
      </c>
      <c r="AB573" s="61">
        <f>IF(E573="West", IF(C573="Central",('Connecting shares (%)'!$F$11/100*F573+'Connecting shares (%)'!$G$11/100*H573+'Connecting shares (%)'!$H$11/100*J573)/1000000,0),0)</f>
        <v>0</v>
      </c>
      <c r="AC573" s="64">
        <f>IF(E573="west", IF(C573="Central",D573*'Connecting shares (%)'!$M$16*(F573+H573+J573)/(F573+H573+J573+L573+N573+P573),0),0)</f>
        <v>0</v>
      </c>
      <c r="AD573" s="61">
        <f>IF(E573="West", IF(C573="Decentral",('Connecting shares (%)'!$F$15/100*F573+'Connecting shares (%)'!$G$15/100*H573+'Connecting shares (%)'!$H$15/100*J573)/1000000,0),0)</f>
        <v>0.19374263</v>
      </c>
      <c r="AE573" s="63">
        <f>IF(E573="west", IF(C573="Decentral",D573*'Connecting shares (%)'!$M$16*(F573+H573+J573)/(F573+H573+J573+L573+N573+P573),0),0)</f>
        <v>3.6941168522839196</v>
      </c>
      <c r="AF573" s="61">
        <f>IF(E573="West", IF(C573="Central",('Connecting shares (%)'!$F$13/100*L573+'Connecting shares (%)'!$G$13/100*N573+'Connecting shares (%)'!$H$13/100*P573)/1000000,0),0)</f>
        <v>0</v>
      </c>
      <c r="AG573" s="63">
        <f>IF(E573="west", IF(C573="Central",D573*'Connecting shares (%)'!$M$16*(L573+N573+P573)/(F573+H573+J573+L573+N573+P573),0),0)</f>
        <v>0</v>
      </c>
      <c r="AH573" s="1">
        <f>IF(E573="West", IF(C573="Decentral",('Connecting shares (%)'!$F$17/100*L573+'Connecting shares (%)'!$G$17/100*N573+'Connecting shares (%)'!$H$17/100*P573)/1000000,0),0)</f>
        <v>9.8853999999999904E-3</v>
      </c>
      <c r="AI573" s="63">
        <f>IF(E573="west", IF(C573="Decentral",D573*'Connecting shares (%)'!$M$16*(L573+N573+P573)/(F573+H573+J573+L573+N573+P573),0),0)</f>
        <v>0.18848625484008052</v>
      </c>
      <c r="AK573" s="1">
        <f t="shared" si="64"/>
        <v>0</v>
      </c>
      <c r="AL573" s="1">
        <f t="shared" si="65"/>
        <v>0</v>
      </c>
      <c r="AM573" s="1">
        <f t="shared" si="66"/>
        <v>0</v>
      </c>
      <c r="AN573" s="1">
        <f t="shared" si="67"/>
        <v>0</v>
      </c>
      <c r="AO573" s="1">
        <f t="shared" si="68"/>
        <v>0</v>
      </c>
      <c r="AP573" s="1">
        <f t="shared" si="69"/>
        <v>0</v>
      </c>
      <c r="AQ573" s="1">
        <f t="shared" si="70"/>
        <v>0.20362802999999999</v>
      </c>
      <c r="AR573" s="1">
        <f t="shared" si="71"/>
        <v>3.8826031071239999</v>
      </c>
    </row>
    <row r="574" spans="1:44">
      <c r="A574" s="1">
        <v>573</v>
      </c>
      <c r="B574" s="1" t="s">
        <v>437</v>
      </c>
      <c r="C574" s="1" t="s">
        <v>22</v>
      </c>
      <c r="D574" s="1">
        <v>0.164667900260939</v>
      </c>
      <c r="E574" s="1" t="s">
        <v>23</v>
      </c>
      <c r="F574" s="1">
        <v>64624.8299999999</v>
      </c>
      <c r="G574" s="1">
        <v>6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7449.3488667588999</v>
      </c>
      <c r="S574" s="1">
        <v>164667.90026093801</v>
      </c>
      <c r="T574" s="61">
        <f>IF(E574="East", IF(C574="Central",('Connecting shares (%)'!$F$3/100*F574+'Connecting shares (%)'!$G$3/100*H574+'Connecting shares (%)'!$H$3/100*J574)/1000000,0),0)</f>
        <v>0</v>
      </c>
      <c r="U574" s="61">
        <f>IF(E574="East", IF(C574="Central",D574*'Connecting shares (%)'!$M$16*(F574+H574+J574)/(F574+H574+J574+L574+N574+P574),0),0)</f>
        <v>0</v>
      </c>
      <c r="V574" s="61">
        <f>IF(E574="East", IF(C574="Decentral",('Connecting shares (%)'!$F$7/100*F574+'Connecting shares (%)'!$G$7/100*H574+'Connecting shares (%)'!$H$7/100*J574)/1000000,0),0)</f>
        <v>0</v>
      </c>
      <c r="W574" s="63">
        <f>IF(E574="East", IF(C574="Decentral",D574*'Connecting shares (%)'!$M$16*(F574+H574+J574)/(F574+H574+J574+L574+N574+P574),0),0)</f>
        <v>0</v>
      </c>
      <c r="X574" s="61">
        <f>IF(E574="East", IF(C574="Central",('Connecting shares (%)'!$F$5/100*L574+'Connecting shares (%)'!$G$5/100*N574+'Connecting shares (%)'!$H$5/100*P574)/1000000,0),0)</f>
        <v>0</v>
      </c>
      <c r="Y574" s="63">
        <f>IF(E574="East", IF(C574="Central",D574*'Connecting shares (%)'!$M$16*(L574+N574+P574)/(F574+H574+J574+L574+N574+P574),0),0)</f>
        <v>0</v>
      </c>
      <c r="Z574" s="1">
        <f>IF(E574="East", IF(C574="Decentral",('Connecting shares (%)'!$F$9/100*L574+'Connecting shares (%)'!$G$9/100*N574+'Connecting shares (%)'!$H$9/100*P574)/1000000,0),0)</f>
        <v>0</v>
      </c>
      <c r="AA574" s="63">
        <f>IF(E574="East", IF(C574="Decentral",D574*'Connecting shares (%)'!$M$16*(L574+N574+P574)/(F574+H574+J574+L574+N574+P574),0),0)</f>
        <v>0</v>
      </c>
      <c r="AB574" s="61">
        <f>IF(E574="West", IF(C574="Central",('Connecting shares (%)'!$F$11/100*F574+'Connecting shares (%)'!$G$11/100*H574+'Connecting shares (%)'!$H$11/100*J574)/1000000,0),0)</f>
        <v>6.4624829999999897E-2</v>
      </c>
      <c r="AC574" s="64">
        <f>IF(E574="west", IF(C574="Central",D574*'Connecting shares (%)'!$M$16*(F574+H574+J574)/(F574+H574+J574+L574+N574+P574),0),0)</f>
        <v>3.2933580052187801</v>
      </c>
      <c r="AD574" s="61">
        <f>IF(E574="West", IF(C574="Decentral",('Connecting shares (%)'!$F$15/100*F574+'Connecting shares (%)'!$G$15/100*H574+'Connecting shares (%)'!$H$15/100*J574)/1000000,0),0)</f>
        <v>0</v>
      </c>
      <c r="AE574" s="63">
        <f>IF(E574="west", IF(C574="Decentral",D574*'Connecting shares (%)'!$M$16*(F574+H574+J574)/(F574+H574+J574+L574+N574+P574),0),0)</f>
        <v>0</v>
      </c>
      <c r="AF574" s="61">
        <f>IF(E574="West", IF(C574="Central",('Connecting shares (%)'!$F$13/100*L574+'Connecting shares (%)'!$G$13/100*N574+'Connecting shares (%)'!$H$13/100*P574)/1000000,0),0)</f>
        <v>0</v>
      </c>
      <c r="AG574" s="63">
        <f>IF(E574="west", IF(C574="Central",D574*'Connecting shares (%)'!$M$16*(L574+N574+P574)/(F574+H574+J574+L574+N574+P574),0),0)</f>
        <v>0</v>
      </c>
      <c r="AH574" s="1">
        <f>IF(E574="West", IF(C574="Decentral",('Connecting shares (%)'!$F$17/100*L574+'Connecting shares (%)'!$G$17/100*N574+'Connecting shares (%)'!$H$17/100*P574)/1000000,0),0)</f>
        <v>0</v>
      </c>
      <c r="AI574" s="63">
        <f>IF(E574="west", IF(C574="Decentral",D574*'Connecting shares (%)'!$M$16*(L574+N574+P574)/(F574+H574+J574+L574+N574+P574),0),0)</f>
        <v>0</v>
      </c>
      <c r="AK574" s="1">
        <f t="shared" si="64"/>
        <v>0</v>
      </c>
      <c r="AL574" s="1">
        <f t="shared" si="65"/>
        <v>0</v>
      </c>
      <c r="AM574" s="1">
        <f t="shared" si="66"/>
        <v>0</v>
      </c>
      <c r="AN574" s="1">
        <f t="shared" si="67"/>
        <v>0</v>
      </c>
      <c r="AO574" s="1">
        <f t="shared" si="68"/>
        <v>6.4624829999999897E-2</v>
      </c>
      <c r="AP574" s="1">
        <f t="shared" si="69"/>
        <v>3.2933580052187801</v>
      </c>
      <c r="AQ574" s="1">
        <f t="shared" si="70"/>
        <v>0</v>
      </c>
      <c r="AR574" s="1">
        <f t="shared" si="71"/>
        <v>0</v>
      </c>
    </row>
    <row r="575" spans="1:44">
      <c r="A575" s="1">
        <v>574</v>
      </c>
      <c r="B575" s="1" t="s">
        <v>267</v>
      </c>
      <c r="C575" s="1" t="s">
        <v>21</v>
      </c>
      <c r="D575" s="1">
        <v>0.106302902372878</v>
      </c>
      <c r="E575" s="1" t="s">
        <v>23</v>
      </c>
      <c r="F575" s="1">
        <v>194397.269999999</v>
      </c>
      <c r="G575" s="1">
        <v>11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6037.0687873849802</v>
      </c>
      <c r="S575" s="1">
        <v>106302.902372878</v>
      </c>
      <c r="T575" s="61">
        <f>IF(E575="East", IF(C575="Central",('Connecting shares (%)'!$F$3/100*F575+'Connecting shares (%)'!$G$3/100*H575+'Connecting shares (%)'!$H$3/100*J575)/1000000,0),0)</f>
        <v>0</v>
      </c>
      <c r="U575" s="61">
        <f>IF(E575="East", IF(C575="Central",D575*'Connecting shares (%)'!$M$16*(F575+H575+J575)/(F575+H575+J575+L575+N575+P575),0),0)</f>
        <v>0</v>
      </c>
      <c r="V575" s="61">
        <f>IF(E575="East", IF(C575="Decentral",('Connecting shares (%)'!$F$7/100*F575+'Connecting shares (%)'!$G$7/100*H575+'Connecting shares (%)'!$H$7/100*J575)/1000000,0),0)</f>
        <v>0</v>
      </c>
      <c r="W575" s="63">
        <f>IF(E575="East", IF(C575="Decentral",D575*'Connecting shares (%)'!$M$16*(F575+H575+J575)/(F575+H575+J575+L575+N575+P575),0),0)</f>
        <v>0</v>
      </c>
      <c r="X575" s="61">
        <f>IF(E575="East", IF(C575="Central",('Connecting shares (%)'!$F$5/100*L575+'Connecting shares (%)'!$G$5/100*N575+'Connecting shares (%)'!$H$5/100*P575)/1000000,0),0)</f>
        <v>0</v>
      </c>
      <c r="Y575" s="63">
        <f>IF(E575="East", IF(C575="Central",D575*'Connecting shares (%)'!$M$16*(L575+N575+P575)/(F575+H575+J575+L575+N575+P575),0),0)</f>
        <v>0</v>
      </c>
      <c r="Z575" s="1">
        <f>IF(E575="East", IF(C575="Decentral",('Connecting shares (%)'!$F$9/100*L575+'Connecting shares (%)'!$G$9/100*N575+'Connecting shares (%)'!$H$9/100*P575)/1000000,0),0)</f>
        <v>0</v>
      </c>
      <c r="AA575" s="63">
        <f>IF(E575="East", IF(C575="Decentral",D575*'Connecting shares (%)'!$M$16*(L575+N575+P575)/(F575+H575+J575+L575+N575+P575),0),0)</f>
        <v>0</v>
      </c>
      <c r="AB575" s="61">
        <f>IF(E575="West", IF(C575="Central",('Connecting shares (%)'!$F$11/100*F575+'Connecting shares (%)'!$G$11/100*H575+'Connecting shares (%)'!$H$11/100*J575)/1000000,0),0)</f>
        <v>0</v>
      </c>
      <c r="AC575" s="64">
        <f>IF(E575="west", IF(C575="Central",D575*'Connecting shares (%)'!$M$16*(F575+H575+J575)/(F575+H575+J575+L575+N575+P575),0),0)</f>
        <v>0</v>
      </c>
      <c r="AD575" s="61">
        <f>IF(E575="West", IF(C575="Decentral",('Connecting shares (%)'!$F$15/100*F575+'Connecting shares (%)'!$G$15/100*H575+'Connecting shares (%)'!$H$15/100*J575)/1000000,0),0)</f>
        <v>0.19439726999999901</v>
      </c>
      <c r="AE575" s="63">
        <f>IF(E575="west", IF(C575="Decentral",D575*'Connecting shares (%)'!$M$16*(F575+H575+J575)/(F575+H575+J575+L575+N575+P575),0),0)</f>
        <v>2.1260580474575601</v>
      </c>
      <c r="AF575" s="61">
        <f>IF(E575="West", IF(C575="Central",('Connecting shares (%)'!$F$13/100*L575+'Connecting shares (%)'!$G$13/100*N575+'Connecting shares (%)'!$H$13/100*P575)/1000000,0),0)</f>
        <v>0</v>
      </c>
      <c r="AG575" s="63">
        <f>IF(E575="west", IF(C575="Central",D575*'Connecting shares (%)'!$M$16*(L575+N575+P575)/(F575+H575+J575+L575+N575+P575),0),0)</f>
        <v>0</v>
      </c>
      <c r="AH575" s="1">
        <f>IF(E575="West", IF(C575="Decentral",('Connecting shares (%)'!$F$17/100*L575+'Connecting shares (%)'!$G$17/100*N575+'Connecting shares (%)'!$H$17/100*P575)/1000000,0),0)</f>
        <v>0</v>
      </c>
      <c r="AI575" s="63">
        <f>IF(E575="west", IF(C575="Decentral",D575*'Connecting shares (%)'!$M$16*(L575+N575+P575)/(F575+H575+J575+L575+N575+P575),0),0)</f>
        <v>0</v>
      </c>
      <c r="AK575" s="1">
        <f t="shared" si="64"/>
        <v>0</v>
      </c>
      <c r="AL575" s="1">
        <f t="shared" si="65"/>
        <v>0</v>
      </c>
      <c r="AM575" s="1">
        <f t="shared" si="66"/>
        <v>0</v>
      </c>
      <c r="AN575" s="1">
        <f t="shared" si="67"/>
        <v>0</v>
      </c>
      <c r="AO575" s="1">
        <f t="shared" si="68"/>
        <v>0</v>
      </c>
      <c r="AP575" s="1">
        <f t="shared" si="69"/>
        <v>0</v>
      </c>
      <c r="AQ575" s="1">
        <f t="shared" si="70"/>
        <v>0.19439726999999901</v>
      </c>
      <c r="AR575" s="1">
        <f t="shared" si="71"/>
        <v>2.1260580474575601</v>
      </c>
    </row>
    <row r="576" spans="1:44">
      <c r="A576" s="1">
        <v>575</v>
      </c>
      <c r="B576" s="1" t="s">
        <v>726</v>
      </c>
      <c r="C576" s="1" t="s">
        <v>22</v>
      </c>
      <c r="D576" s="1">
        <v>9.4820207962828001E-2</v>
      </c>
      <c r="E576" s="1" t="s">
        <v>23</v>
      </c>
      <c r="F576" s="1">
        <v>115998.64</v>
      </c>
      <c r="G576" s="1">
        <v>8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5122.4371587759297</v>
      </c>
      <c r="S576" s="1">
        <v>94820.207962828194</v>
      </c>
      <c r="T576" s="61">
        <f>IF(E576="East", IF(C576="Central",('Connecting shares (%)'!$F$3/100*F576+'Connecting shares (%)'!$G$3/100*H576+'Connecting shares (%)'!$H$3/100*J576)/1000000,0),0)</f>
        <v>0</v>
      </c>
      <c r="U576" s="61">
        <f>IF(E576="East", IF(C576="Central",D576*'Connecting shares (%)'!$M$16*(F576+H576+J576)/(F576+H576+J576+L576+N576+P576),0),0)</f>
        <v>0</v>
      </c>
      <c r="V576" s="61">
        <f>IF(E576="East", IF(C576="Decentral",('Connecting shares (%)'!$F$7/100*F576+'Connecting shares (%)'!$G$7/100*H576+'Connecting shares (%)'!$H$7/100*J576)/1000000,0),0)</f>
        <v>0</v>
      </c>
      <c r="W576" s="63">
        <f>IF(E576="East", IF(C576="Decentral",D576*'Connecting shares (%)'!$M$16*(F576+H576+J576)/(F576+H576+J576+L576+N576+P576),0),0)</f>
        <v>0</v>
      </c>
      <c r="X576" s="61">
        <f>IF(E576="East", IF(C576="Central",('Connecting shares (%)'!$F$5/100*L576+'Connecting shares (%)'!$G$5/100*N576+'Connecting shares (%)'!$H$5/100*P576)/1000000,0),0)</f>
        <v>0</v>
      </c>
      <c r="Y576" s="63">
        <f>IF(E576="East", IF(C576="Central",D576*'Connecting shares (%)'!$M$16*(L576+N576+P576)/(F576+H576+J576+L576+N576+P576),0),0)</f>
        <v>0</v>
      </c>
      <c r="Z576" s="1">
        <f>IF(E576="East", IF(C576="Decentral",('Connecting shares (%)'!$F$9/100*L576+'Connecting shares (%)'!$G$9/100*N576+'Connecting shares (%)'!$H$9/100*P576)/1000000,0),0)</f>
        <v>0</v>
      </c>
      <c r="AA576" s="63">
        <f>IF(E576="East", IF(C576="Decentral",D576*'Connecting shares (%)'!$M$16*(L576+N576+P576)/(F576+H576+J576+L576+N576+P576),0),0)</f>
        <v>0</v>
      </c>
      <c r="AB576" s="61">
        <f>IF(E576="West", IF(C576="Central",('Connecting shares (%)'!$F$11/100*F576+'Connecting shares (%)'!$G$11/100*H576+'Connecting shares (%)'!$H$11/100*J576)/1000000,0),0)</f>
        <v>0.11599864</v>
      </c>
      <c r="AC576" s="64">
        <f>IF(E576="west", IF(C576="Central",D576*'Connecting shares (%)'!$M$16*(F576+H576+J576)/(F576+H576+J576+L576+N576+P576),0),0)</f>
        <v>1.8964041592565599</v>
      </c>
      <c r="AD576" s="61">
        <f>IF(E576="West", IF(C576="Decentral",('Connecting shares (%)'!$F$15/100*F576+'Connecting shares (%)'!$G$15/100*H576+'Connecting shares (%)'!$H$15/100*J576)/1000000,0),0)</f>
        <v>0</v>
      </c>
      <c r="AE576" s="63">
        <f>IF(E576="west", IF(C576="Decentral",D576*'Connecting shares (%)'!$M$16*(F576+H576+J576)/(F576+H576+J576+L576+N576+P576),0),0)</f>
        <v>0</v>
      </c>
      <c r="AF576" s="61">
        <f>IF(E576="West", IF(C576="Central",('Connecting shares (%)'!$F$13/100*L576+'Connecting shares (%)'!$G$13/100*N576+'Connecting shares (%)'!$H$13/100*P576)/1000000,0),0)</f>
        <v>0</v>
      </c>
      <c r="AG576" s="63">
        <f>IF(E576="west", IF(C576="Central",D576*'Connecting shares (%)'!$M$16*(L576+N576+P576)/(F576+H576+J576+L576+N576+P576),0),0)</f>
        <v>0</v>
      </c>
      <c r="AH576" s="1">
        <f>IF(E576="West", IF(C576="Decentral",('Connecting shares (%)'!$F$17/100*L576+'Connecting shares (%)'!$G$17/100*N576+'Connecting shares (%)'!$H$17/100*P576)/1000000,0),0)</f>
        <v>0</v>
      </c>
      <c r="AI576" s="63">
        <f>IF(E576="west", IF(C576="Decentral",D576*'Connecting shares (%)'!$M$16*(L576+N576+P576)/(F576+H576+J576+L576+N576+P576),0),0)</f>
        <v>0</v>
      </c>
      <c r="AK576" s="1">
        <f t="shared" si="64"/>
        <v>0</v>
      </c>
      <c r="AL576" s="1">
        <f t="shared" si="65"/>
        <v>0</v>
      </c>
      <c r="AM576" s="1">
        <f t="shared" si="66"/>
        <v>0</v>
      </c>
      <c r="AN576" s="1">
        <f t="shared" si="67"/>
        <v>0</v>
      </c>
      <c r="AO576" s="1">
        <f t="shared" si="68"/>
        <v>0.11599864</v>
      </c>
      <c r="AP576" s="1">
        <f t="shared" si="69"/>
        <v>1.8964041592565599</v>
      </c>
      <c r="AQ576" s="1">
        <f t="shared" si="70"/>
        <v>0</v>
      </c>
      <c r="AR576" s="1">
        <f t="shared" si="71"/>
        <v>0</v>
      </c>
    </row>
    <row r="577" spans="1:44">
      <c r="A577" s="1">
        <v>576</v>
      </c>
      <c r="B577" s="1" t="s">
        <v>237</v>
      </c>
      <c r="C577" s="1" t="s">
        <v>22</v>
      </c>
      <c r="D577" s="1">
        <v>0.42186567927079399</v>
      </c>
      <c r="E577" s="1" t="s">
        <v>23</v>
      </c>
      <c r="F577" s="1">
        <v>170064.69</v>
      </c>
      <c r="G577" s="1">
        <v>8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14270.384981412901</v>
      </c>
      <c r="S577" s="1">
        <v>421865.67927079299</v>
      </c>
      <c r="T577" s="61">
        <f>IF(E577="East", IF(C577="Central",('Connecting shares (%)'!$F$3/100*F577+'Connecting shares (%)'!$G$3/100*H577+'Connecting shares (%)'!$H$3/100*J577)/1000000,0),0)</f>
        <v>0</v>
      </c>
      <c r="U577" s="61">
        <f>IF(E577="East", IF(C577="Central",D577*'Connecting shares (%)'!$M$16*(F577+H577+J577)/(F577+H577+J577+L577+N577+P577),0),0)</f>
        <v>0</v>
      </c>
      <c r="V577" s="61">
        <f>IF(E577="East", IF(C577="Decentral",('Connecting shares (%)'!$F$7/100*F577+'Connecting shares (%)'!$G$7/100*H577+'Connecting shares (%)'!$H$7/100*J577)/1000000,0),0)</f>
        <v>0</v>
      </c>
      <c r="W577" s="63">
        <f>IF(E577="East", IF(C577="Decentral",D577*'Connecting shares (%)'!$M$16*(F577+H577+J577)/(F577+H577+J577+L577+N577+P577),0),0)</f>
        <v>0</v>
      </c>
      <c r="X577" s="61">
        <f>IF(E577="East", IF(C577="Central",('Connecting shares (%)'!$F$5/100*L577+'Connecting shares (%)'!$G$5/100*N577+'Connecting shares (%)'!$H$5/100*P577)/1000000,0),0)</f>
        <v>0</v>
      </c>
      <c r="Y577" s="63">
        <f>IF(E577="East", IF(C577="Central",D577*'Connecting shares (%)'!$M$16*(L577+N577+P577)/(F577+H577+J577+L577+N577+P577),0),0)</f>
        <v>0</v>
      </c>
      <c r="Z577" s="1">
        <f>IF(E577="East", IF(C577="Decentral",('Connecting shares (%)'!$F$9/100*L577+'Connecting shares (%)'!$G$9/100*N577+'Connecting shares (%)'!$H$9/100*P577)/1000000,0),0)</f>
        <v>0</v>
      </c>
      <c r="AA577" s="63">
        <f>IF(E577="East", IF(C577="Decentral",D577*'Connecting shares (%)'!$M$16*(L577+N577+P577)/(F577+H577+J577+L577+N577+P577),0),0)</f>
        <v>0</v>
      </c>
      <c r="AB577" s="61">
        <f>IF(E577="West", IF(C577="Central",('Connecting shares (%)'!$F$11/100*F577+'Connecting shares (%)'!$G$11/100*H577+'Connecting shares (%)'!$H$11/100*J577)/1000000,0),0)</f>
        <v>0.17006468999999999</v>
      </c>
      <c r="AC577" s="64">
        <f>IF(E577="west", IF(C577="Central",D577*'Connecting shares (%)'!$M$16*(F577+H577+J577)/(F577+H577+J577+L577+N577+P577),0),0)</f>
        <v>8.4373135854158789</v>
      </c>
      <c r="AD577" s="61">
        <f>IF(E577="West", IF(C577="Decentral",('Connecting shares (%)'!$F$15/100*F577+'Connecting shares (%)'!$G$15/100*H577+'Connecting shares (%)'!$H$15/100*J577)/1000000,0),0)</f>
        <v>0</v>
      </c>
      <c r="AE577" s="63">
        <f>IF(E577="west", IF(C577="Decentral",D577*'Connecting shares (%)'!$M$16*(F577+H577+J577)/(F577+H577+J577+L577+N577+P577),0),0)</f>
        <v>0</v>
      </c>
      <c r="AF577" s="61">
        <f>IF(E577="West", IF(C577="Central",('Connecting shares (%)'!$F$13/100*L577+'Connecting shares (%)'!$G$13/100*N577+'Connecting shares (%)'!$H$13/100*P577)/1000000,0),0)</f>
        <v>0</v>
      </c>
      <c r="AG577" s="63">
        <f>IF(E577="west", IF(C577="Central",D577*'Connecting shares (%)'!$M$16*(L577+N577+P577)/(F577+H577+J577+L577+N577+P577),0),0)</f>
        <v>0</v>
      </c>
      <c r="AH577" s="1">
        <f>IF(E577="West", IF(C577="Decentral",('Connecting shares (%)'!$F$17/100*L577+'Connecting shares (%)'!$G$17/100*N577+'Connecting shares (%)'!$H$17/100*P577)/1000000,0),0)</f>
        <v>0</v>
      </c>
      <c r="AI577" s="63">
        <f>IF(E577="west", IF(C577="Decentral",D577*'Connecting shares (%)'!$M$16*(L577+N577+P577)/(F577+H577+J577+L577+N577+P577),0),0)</f>
        <v>0</v>
      </c>
      <c r="AK577" s="1">
        <f t="shared" si="64"/>
        <v>0</v>
      </c>
      <c r="AL577" s="1">
        <f t="shared" si="65"/>
        <v>0</v>
      </c>
      <c r="AM577" s="1">
        <f t="shared" si="66"/>
        <v>0</v>
      </c>
      <c r="AN577" s="1">
        <f t="shared" si="67"/>
        <v>0</v>
      </c>
      <c r="AO577" s="1">
        <f t="shared" si="68"/>
        <v>0.17006468999999999</v>
      </c>
      <c r="AP577" s="1">
        <f t="shared" si="69"/>
        <v>8.4373135854158789</v>
      </c>
      <c r="AQ577" s="1">
        <f t="shared" si="70"/>
        <v>0</v>
      </c>
      <c r="AR577" s="1">
        <f t="shared" si="71"/>
        <v>0</v>
      </c>
    </row>
    <row r="578" spans="1:44">
      <c r="A578" s="1">
        <v>577</v>
      </c>
      <c r="B578" s="1" t="s">
        <v>614</v>
      </c>
      <c r="C578" s="1" t="s">
        <v>21</v>
      </c>
      <c r="D578" s="1">
        <v>1.56308344187821</v>
      </c>
      <c r="E578" s="1" t="s">
        <v>24</v>
      </c>
      <c r="F578" s="1">
        <v>8707030.2100000195</v>
      </c>
      <c r="G578" s="1">
        <v>588</v>
      </c>
      <c r="H578" s="1">
        <v>0</v>
      </c>
      <c r="I578" s="1">
        <v>0</v>
      </c>
      <c r="J578" s="1">
        <v>0</v>
      </c>
      <c r="K578" s="1">
        <v>0</v>
      </c>
      <c r="L578" s="1">
        <v>1092287.02</v>
      </c>
      <c r="M578" s="1">
        <v>136</v>
      </c>
      <c r="N578" s="1">
        <v>0</v>
      </c>
      <c r="O578" s="1">
        <v>0</v>
      </c>
      <c r="P578" s="1">
        <v>0</v>
      </c>
      <c r="Q578" s="1">
        <v>0</v>
      </c>
      <c r="R578" s="1">
        <v>14786.925980157701</v>
      </c>
      <c r="S578" s="1">
        <v>1563083.4418782101</v>
      </c>
      <c r="T578" s="61">
        <f>IF(E578="East", IF(C578="Central",('Connecting shares (%)'!$F$3/100*F578+'Connecting shares (%)'!$G$3/100*H578+'Connecting shares (%)'!$H$3/100*J578)/1000000,0),0)</f>
        <v>0</v>
      </c>
      <c r="U578" s="61">
        <f>IF(E578="East", IF(C578="Central",D578*'Connecting shares (%)'!$M$16*(F578+H578+J578)/(F578+H578+J578+L578+N578+P578),0),0)</f>
        <v>0</v>
      </c>
      <c r="V578" s="61">
        <f>IF(E578="East", IF(C578="Decentral",('Connecting shares (%)'!$F$7/100*F578+'Connecting shares (%)'!$G$7/100*H578+'Connecting shares (%)'!$H$7/100*J578)/1000000,0),0)</f>
        <v>8.7070302100000188</v>
      </c>
      <c r="W578" s="63">
        <f>IF(E578="East", IF(C578="Decentral",D578*'Connecting shares (%)'!$M$16*(F578+H578+J578)/(F578+H578+J578+L578+N578+P578),0),0)</f>
        <v>27.777067380814568</v>
      </c>
      <c r="X578" s="61">
        <f>IF(E578="East", IF(C578="Central",('Connecting shares (%)'!$F$5/100*L578+'Connecting shares (%)'!$G$5/100*N578+'Connecting shares (%)'!$H$5/100*P578)/1000000,0),0)</f>
        <v>0</v>
      </c>
      <c r="Y578" s="63">
        <f>IF(E578="East", IF(C578="Central",D578*'Connecting shares (%)'!$M$16*(L578+N578+P578)/(F578+H578+J578+L578+N578+P578),0),0)</f>
        <v>0</v>
      </c>
      <c r="Z578" s="1">
        <f>IF(E578="East", IF(C578="Decentral",('Connecting shares (%)'!$F$9/100*L578+'Connecting shares (%)'!$G$9/100*N578+'Connecting shares (%)'!$H$9/100*P578)/1000000,0),0)</f>
        <v>1.0922870200000001</v>
      </c>
      <c r="AA578" s="63">
        <f>IF(E578="East", IF(C578="Decentral",D578*'Connecting shares (%)'!$M$16*(L578+N578+P578)/(F578+H578+J578+L578+N578+P578),0),0)</f>
        <v>3.4846014567496355</v>
      </c>
      <c r="AB578" s="61">
        <f>IF(E578="West", IF(C578="Central",('Connecting shares (%)'!$F$11/100*F578+'Connecting shares (%)'!$G$11/100*H578+'Connecting shares (%)'!$H$11/100*J578)/1000000,0),0)</f>
        <v>0</v>
      </c>
      <c r="AC578" s="64">
        <f>IF(E578="west", IF(C578="Central",D578*'Connecting shares (%)'!$M$16*(F578+H578+J578)/(F578+H578+J578+L578+N578+P578),0),0)</f>
        <v>0</v>
      </c>
      <c r="AD578" s="61">
        <f>IF(E578="West", IF(C578="Decentral",('Connecting shares (%)'!$F$15/100*F578+'Connecting shares (%)'!$G$15/100*H578+'Connecting shares (%)'!$H$15/100*J578)/1000000,0),0)</f>
        <v>0</v>
      </c>
      <c r="AE578" s="63">
        <f>IF(E578="west", IF(C578="Decentral",D578*'Connecting shares (%)'!$M$16*(F578+H578+J578)/(F578+H578+J578+L578+N578+P578),0),0)</f>
        <v>0</v>
      </c>
      <c r="AF578" s="61">
        <f>IF(E578="West", IF(C578="Central",('Connecting shares (%)'!$F$13/100*L578+'Connecting shares (%)'!$G$13/100*N578+'Connecting shares (%)'!$H$13/100*P578)/1000000,0),0)</f>
        <v>0</v>
      </c>
      <c r="AG578" s="63">
        <f>IF(E578="west", IF(C578="Central",D578*'Connecting shares (%)'!$M$16*(L578+N578+P578)/(F578+H578+J578+L578+N578+P578),0),0)</f>
        <v>0</v>
      </c>
      <c r="AH578" s="1">
        <f>IF(E578="West", IF(C578="Decentral",('Connecting shares (%)'!$F$17/100*L578+'Connecting shares (%)'!$G$17/100*N578+'Connecting shares (%)'!$H$17/100*P578)/1000000,0),0)</f>
        <v>0</v>
      </c>
      <c r="AI578" s="63">
        <f>IF(E578="west", IF(C578="Decentral",D578*'Connecting shares (%)'!$M$16*(L578+N578+P578)/(F578+H578+J578+L578+N578+P578),0),0)</f>
        <v>0</v>
      </c>
      <c r="AK578" s="1">
        <f t="shared" ref="AK578:AK641" si="72">T578+X578</f>
        <v>0</v>
      </c>
      <c r="AL578" s="1">
        <f t="shared" ref="AL578:AL641" si="73">U578+Y578</f>
        <v>0</v>
      </c>
      <c r="AM578" s="1">
        <f t="shared" ref="AM578:AM641" si="74">V578+Z578</f>
        <v>9.7993172300000193</v>
      </c>
      <c r="AN578" s="1">
        <f t="shared" ref="AN578:AN641" si="75">W578+AA578</f>
        <v>31.261668837564205</v>
      </c>
      <c r="AO578" s="1">
        <f t="shared" ref="AO578:AO641" si="76">AF578+AB578</f>
        <v>0</v>
      </c>
      <c r="AP578" s="1">
        <f t="shared" ref="AP578:AP641" si="77">AG578+AC578</f>
        <v>0</v>
      </c>
      <c r="AQ578" s="1">
        <f t="shared" ref="AQ578:AQ641" si="78">AH578+AD578</f>
        <v>0</v>
      </c>
      <c r="AR578" s="1">
        <f t="shared" ref="AR578:AR641" si="79">AI578+AE578</f>
        <v>0</v>
      </c>
    </row>
    <row r="579" spans="1:44">
      <c r="A579" s="1">
        <v>578</v>
      </c>
      <c r="B579" s="1" t="s">
        <v>718</v>
      </c>
      <c r="C579" s="1" t="s">
        <v>22</v>
      </c>
      <c r="D579" s="1">
        <v>0.296112946762912</v>
      </c>
      <c r="E579" s="1" t="s">
        <v>23</v>
      </c>
      <c r="F579" s="1">
        <v>126575.25999999901</v>
      </c>
      <c r="G579" s="1">
        <v>18</v>
      </c>
      <c r="H579" s="1">
        <v>0</v>
      </c>
      <c r="I579" s="1">
        <v>0</v>
      </c>
      <c r="J579" s="1">
        <v>0</v>
      </c>
      <c r="K579" s="1">
        <v>0</v>
      </c>
      <c r="L579" s="1">
        <v>19043.96</v>
      </c>
      <c r="M579" s="1">
        <v>8</v>
      </c>
      <c r="N579" s="1">
        <v>0</v>
      </c>
      <c r="O579" s="1">
        <v>0</v>
      </c>
      <c r="P579" s="1">
        <v>0</v>
      </c>
      <c r="Q579" s="1">
        <v>0</v>
      </c>
      <c r="R579" s="1">
        <v>10266.9840752336</v>
      </c>
      <c r="S579" s="1">
        <v>296112.94676291198</v>
      </c>
      <c r="T579" s="61">
        <f>IF(E579="East", IF(C579="Central",('Connecting shares (%)'!$F$3/100*F579+'Connecting shares (%)'!$G$3/100*H579+'Connecting shares (%)'!$H$3/100*J579)/1000000,0),0)</f>
        <v>0</v>
      </c>
      <c r="U579" s="61">
        <f>IF(E579="East", IF(C579="Central",D579*'Connecting shares (%)'!$M$16*(F579+H579+J579)/(F579+H579+J579+L579+N579+P579),0),0)</f>
        <v>0</v>
      </c>
      <c r="V579" s="61">
        <f>IF(E579="East", IF(C579="Decentral",('Connecting shares (%)'!$F$7/100*F579+'Connecting shares (%)'!$G$7/100*H579+'Connecting shares (%)'!$H$7/100*J579)/1000000,0),0)</f>
        <v>0</v>
      </c>
      <c r="W579" s="63">
        <f>IF(E579="East", IF(C579="Decentral",D579*'Connecting shares (%)'!$M$16*(F579+H579+J579)/(F579+H579+J579+L579+N579+P579),0),0)</f>
        <v>0</v>
      </c>
      <c r="X579" s="61">
        <f>IF(E579="East", IF(C579="Central",('Connecting shares (%)'!$F$5/100*L579+'Connecting shares (%)'!$G$5/100*N579+'Connecting shares (%)'!$H$5/100*P579)/1000000,0),0)</f>
        <v>0</v>
      </c>
      <c r="Y579" s="63">
        <f>IF(E579="East", IF(C579="Central",D579*'Connecting shares (%)'!$M$16*(L579+N579+P579)/(F579+H579+J579+L579+N579+P579),0),0)</f>
        <v>0</v>
      </c>
      <c r="Z579" s="1">
        <f>IF(E579="East", IF(C579="Decentral",('Connecting shares (%)'!$F$9/100*L579+'Connecting shares (%)'!$G$9/100*N579+'Connecting shares (%)'!$H$9/100*P579)/1000000,0),0)</f>
        <v>0</v>
      </c>
      <c r="AA579" s="63">
        <f>IF(E579="East", IF(C579="Decentral",D579*'Connecting shares (%)'!$M$16*(L579+N579+P579)/(F579+H579+J579+L579+N579+P579),0),0)</f>
        <v>0</v>
      </c>
      <c r="AB579" s="61">
        <f>IF(E579="West", IF(C579="Central",('Connecting shares (%)'!$F$11/100*F579+'Connecting shares (%)'!$G$11/100*H579+'Connecting shares (%)'!$H$11/100*J579)/1000000,0),0)</f>
        <v>0.126575259999999</v>
      </c>
      <c r="AC579" s="64">
        <f>IF(E579="west", IF(C579="Central",D579*'Connecting shares (%)'!$M$16*(F579+H579+J579)/(F579+H579+J579+L579+N579+P579),0),0)</f>
        <v>5.1477508567731247</v>
      </c>
      <c r="AD579" s="61">
        <f>IF(E579="West", IF(C579="Decentral",('Connecting shares (%)'!$F$15/100*F579+'Connecting shares (%)'!$G$15/100*H579+'Connecting shares (%)'!$H$15/100*J579)/1000000,0),0)</f>
        <v>0</v>
      </c>
      <c r="AE579" s="63">
        <f>IF(E579="west", IF(C579="Decentral",D579*'Connecting shares (%)'!$M$16*(F579+H579+J579)/(F579+H579+J579+L579+N579+P579),0),0)</f>
        <v>0</v>
      </c>
      <c r="AF579" s="61">
        <f>IF(E579="West", IF(C579="Central",('Connecting shares (%)'!$F$13/100*L579+'Connecting shares (%)'!$G$13/100*N579+'Connecting shares (%)'!$H$13/100*P579)/1000000,0),0)</f>
        <v>1.9043959999999999E-2</v>
      </c>
      <c r="AG579" s="63">
        <f>IF(E579="west", IF(C579="Central",D579*'Connecting shares (%)'!$M$16*(L579+N579+P579)/(F579+H579+J579+L579+N579+P579),0),0)</f>
        <v>0.77450807848511527</v>
      </c>
      <c r="AH579" s="1">
        <f>IF(E579="West", IF(C579="Decentral",('Connecting shares (%)'!$F$17/100*L579+'Connecting shares (%)'!$G$17/100*N579+'Connecting shares (%)'!$H$17/100*P579)/1000000,0),0)</f>
        <v>0</v>
      </c>
      <c r="AI579" s="63">
        <f>IF(E579="west", IF(C579="Decentral",D579*'Connecting shares (%)'!$M$16*(L579+N579+P579)/(F579+H579+J579+L579+N579+P579),0),0)</f>
        <v>0</v>
      </c>
      <c r="AK579" s="1">
        <f t="shared" si="72"/>
        <v>0</v>
      </c>
      <c r="AL579" s="1">
        <f t="shared" si="73"/>
        <v>0</v>
      </c>
      <c r="AM579" s="1">
        <f t="shared" si="74"/>
        <v>0</v>
      </c>
      <c r="AN579" s="1">
        <f t="shared" si="75"/>
        <v>0</v>
      </c>
      <c r="AO579" s="1">
        <f t="shared" si="76"/>
        <v>0.14561921999999899</v>
      </c>
      <c r="AP579" s="1">
        <f t="shared" si="77"/>
        <v>5.92225893525824</v>
      </c>
      <c r="AQ579" s="1">
        <f t="shared" si="78"/>
        <v>0</v>
      </c>
      <c r="AR579" s="1">
        <f t="shared" si="79"/>
        <v>0</v>
      </c>
    </row>
    <row r="580" spans="1:44">
      <c r="A580" s="1">
        <v>579</v>
      </c>
      <c r="B580" s="1" t="s">
        <v>601</v>
      </c>
      <c r="C580" s="1" t="s">
        <v>21</v>
      </c>
      <c r="D580" s="1">
        <v>1.4549670793001099</v>
      </c>
      <c r="E580" s="1" t="s">
        <v>23</v>
      </c>
      <c r="F580" s="1">
        <v>1154506.21</v>
      </c>
      <c r="G580" s="1">
        <v>76</v>
      </c>
      <c r="H580" s="1">
        <v>0</v>
      </c>
      <c r="I580" s="1">
        <v>0</v>
      </c>
      <c r="J580" s="1">
        <v>0</v>
      </c>
      <c r="K580" s="1">
        <v>0</v>
      </c>
      <c r="L580" s="1">
        <v>517987.90999999898</v>
      </c>
      <c r="M580" s="1">
        <v>52</v>
      </c>
      <c r="N580" s="1">
        <v>450340.679999999</v>
      </c>
      <c r="O580" s="1">
        <v>6</v>
      </c>
      <c r="P580" s="1">
        <v>0</v>
      </c>
      <c r="Q580" s="1">
        <v>0</v>
      </c>
      <c r="R580" s="1">
        <v>14278.663230485699</v>
      </c>
      <c r="S580" s="1">
        <v>1454967.07930011</v>
      </c>
      <c r="T580" s="61">
        <f>IF(E580="East", IF(C580="Central",('Connecting shares (%)'!$F$3/100*F580+'Connecting shares (%)'!$G$3/100*H580+'Connecting shares (%)'!$H$3/100*J580)/1000000,0),0)</f>
        <v>0</v>
      </c>
      <c r="U580" s="61">
        <f>IF(E580="East", IF(C580="Central",D580*'Connecting shares (%)'!$M$16*(F580+H580+J580)/(F580+H580+J580+L580+N580+P580),0),0)</f>
        <v>0</v>
      </c>
      <c r="V580" s="61">
        <f>IF(E580="East", IF(C580="Decentral",('Connecting shares (%)'!$F$7/100*F580+'Connecting shares (%)'!$G$7/100*H580+'Connecting shares (%)'!$H$7/100*J580)/1000000,0),0)</f>
        <v>0</v>
      </c>
      <c r="W580" s="63">
        <f>IF(E580="East", IF(C580="Decentral",D580*'Connecting shares (%)'!$M$16*(F580+H580+J580)/(F580+H580+J580+L580+N580+P580),0),0)</f>
        <v>0</v>
      </c>
      <c r="X580" s="61">
        <f>IF(E580="East", IF(C580="Central",('Connecting shares (%)'!$F$5/100*L580+'Connecting shares (%)'!$G$5/100*N580+'Connecting shares (%)'!$H$5/100*P580)/1000000,0),0)</f>
        <v>0</v>
      </c>
      <c r="Y580" s="63">
        <f>IF(E580="East", IF(C580="Central",D580*'Connecting shares (%)'!$M$16*(L580+N580+P580)/(F580+H580+J580+L580+N580+P580),0),0)</f>
        <v>0</v>
      </c>
      <c r="Z580" s="1">
        <f>IF(E580="East", IF(C580="Decentral",('Connecting shares (%)'!$F$9/100*L580+'Connecting shares (%)'!$G$9/100*N580+'Connecting shares (%)'!$H$9/100*P580)/1000000,0),0)</f>
        <v>0</v>
      </c>
      <c r="AA580" s="63">
        <f>IF(E580="East", IF(C580="Decentral",D580*'Connecting shares (%)'!$M$16*(L580+N580+P580)/(F580+H580+J580+L580+N580+P580),0),0)</f>
        <v>0</v>
      </c>
      <c r="AB580" s="61">
        <f>IF(E580="West", IF(C580="Central",('Connecting shares (%)'!$F$11/100*F580+'Connecting shares (%)'!$G$11/100*H580+'Connecting shares (%)'!$H$11/100*J580)/1000000,0),0)</f>
        <v>0</v>
      </c>
      <c r="AC580" s="64">
        <f>IF(E580="west", IF(C580="Central",D580*'Connecting shares (%)'!$M$16*(F580+H580+J580)/(F580+H580+J580+L580+N580+P580),0),0)</f>
        <v>0</v>
      </c>
      <c r="AD580" s="61">
        <f>IF(E580="West", IF(C580="Decentral",('Connecting shares (%)'!$F$15/100*F580+'Connecting shares (%)'!$G$15/100*H580+'Connecting shares (%)'!$H$15/100*J580)/1000000,0),0)</f>
        <v>1.1545062099999999</v>
      </c>
      <c r="AE580" s="63">
        <f>IF(E580="west", IF(C580="Decentral",D580*'Connecting shares (%)'!$M$16*(F580+H580+J580)/(F580+H580+J580+L580+N580+P580),0),0)</f>
        <v>15.825711246089812</v>
      </c>
      <c r="AF580" s="61">
        <f>IF(E580="West", IF(C580="Central",('Connecting shares (%)'!$F$13/100*L580+'Connecting shares (%)'!$G$13/100*N580+'Connecting shares (%)'!$H$13/100*P580)/1000000,0),0)</f>
        <v>0</v>
      </c>
      <c r="AG580" s="63">
        <f>IF(E580="west", IF(C580="Central",D580*'Connecting shares (%)'!$M$16*(L580+N580+P580)/(F580+H580+J580+L580+N580+P580),0),0)</f>
        <v>0</v>
      </c>
      <c r="AH580" s="1">
        <f>IF(E580="West", IF(C580="Decentral",('Connecting shares (%)'!$F$17/100*L580+'Connecting shares (%)'!$G$17/100*N580+'Connecting shares (%)'!$H$17/100*P580)/1000000,0),0)</f>
        <v>0.96832858999999794</v>
      </c>
      <c r="AI580" s="63">
        <f>IF(E580="west", IF(C580="Decentral",D580*'Connecting shares (%)'!$M$16*(L580+N580+P580)/(F580+H580+J580+L580+N580+P580),0),0)</f>
        <v>13.273630339912385</v>
      </c>
      <c r="AK580" s="1">
        <f t="shared" si="72"/>
        <v>0</v>
      </c>
      <c r="AL580" s="1">
        <f t="shared" si="73"/>
        <v>0</v>
      </c>
      <c r="AM580" s="1">
        <f t="shared" si="74"/>
        <v>0</v>
      </c>
      <c r="AN580" s="1">
        <f t="shared" si="75"/>
        <v>0</v>
      </c>
      <c r="AO580" s="1">
        <f t="shared" si="76"/>
        <v>0</v>
      </c>
      <c r="AP580" s="1">
        <f t="shared" si="77"/>
        <v>0</v>
      </c>
      <c r="AQ580" s="1">
        <f t="shared" si="78"/>
        <v>2.1228347999999979</v>
      </c>
      <c r="AR580" s="1">
        <f t="shared" si="79"/>
        <v>29.099341586002197</v>
      </c>
    </row>
    <row r="581" spans="1:44">
      <c r="A581" s="1">
        <v>580</v>
      </c>
      <c r="B581" s="1" t="s">
        <v>852</v>
      </c>
      <c r="C581" s="1" t="s">
        <v>22</v>
      </c>
      <c r="D581" s="1">
        <v>1.58254971653531</v>
      </c>
      <c r="E581" s="1" t="s">
        <v>24</v>
      </c>
      <c r="F581" s="1">
        <v>15897887.5399999</v>
      </c>
      <c r="G581" s="1">
        <v>1033</v>
      </c>
      <c r="H581" s="1">
        <v>0</v>
      </c>
      <c r="I581" s="1">
        <v>0</v>
      </c>
      <c r="J581" s="1">
        <v>0</v>
      </c>
      <c r="K581" s="1">
        <v>0</v>
      </c>
      <c r="L581" s="1">
        <v>1375386.5799999901</v>
      </c>
      <c r="M581" s="1">
        <v>285</v>
      </c>
      <c r="N581" s="1">
        <v>137869.6</v>
      </c>
      <c r="O581" s="1">
        <v>2</v>
      </c>
      <c r="P581" s="1">
        <v>323988.45</v>
      </c>
      <c r="Q581" s="1">
        <v>1</v>
      </c>
      <c r="R581" s="1">
        <v>10893.2581338822</v>
      </c>
      <c r="S581" s="1">
        <v>1582549.71653531</v>
      </c>
      <c r="T581" s="61">
        <f>IF(E581="East", IF(C581="Central",('Connecting shares (%)'!$F$3/100*F581+'Connecting shares (%)'!$G$3/100*H581+'Connecting shares (%)'!$H$3/100*J581)/1000000,0),0)</f>
        <v>15.8978875399999</v>
      </c>
      <c r="U581" s="61">
        <f>IF(E581="East", IF(C581="Central",D581*'Connecting shares (%)'!$M$16*(F581+H581+J581)/(F581+H581+J581+L581+N581+P581),0),0)</f>
        <v>28.372156664832154</v>
      </c>
      <c r="V581" s="61">
        <f>IF(E581="East", IF(C581="Decentral",('Connecting shares (%)'!$F$7/100*F581+'Connecting shares (%)'!$G$7/100*H581+'Connecting shares (%)'!$H$7/100*J581)/1000000,0),0)</f>
        <v>0</v>
      </c>
      <c r="W581" s="63">
        <f>IF(E581="East", IF(C581="Decentral",D581*'Connecting shares (%)'!$M$16*(F581+H581+J581)/(F581+H581+J581+L581+N581+P581),0),0)</f>
        <v>0</v>
      </c>
      <c r="X581" s="61">
        <f>IF(E581="East", IF(C581="Central",('Connecting shares (%)'!$F$5/100*L581+'Connecting shares (%)'!$G$5/100*N581+'Connecting shares (%)'!$H$5/100*P581)/1000000,0),0)</f>
        <v>1.8372446299999901</v>
      </c>
      <c r="Y581" s="63">
        <f>IF(E581="East", IF(C581="Central",D581*'Connecting shares (%)'!$M$16*(L581+N581+P581)/(F581+H581+J581+L581+N581+P581),0),0)</f>
        <v>3.2788376658740432</v>
      </c>
      <c r="Z581" s="1">
        <f>IF(E581="East", IF(C581="Decentral",('Connecting shares (%)'!$F$9/100*L581+'Connecting shares (%)'!$G$9/100*N581+'Connecting shares (%)'!$H$9/100*P581)/1000000,0),0)</f>
        <v>0</v>
      </c>
      <c r="AA581" s="63">
        <f>IF(E581="East", IF(C581="Decentral",D581*'Connecting shares (%)'!$M$16*(L581+N581+P581)/(F581+H581+J581+L581+N581+P581),0),0)</f>
        <v>0</v>
      </c>
      <c r="AB581" s="61">
        <f>IF(E581="West", IF(C581="Central",('Connecting shares (%)'!$F$11/100*F581+'Connecting shares (%)'!$G$11/100*H581+'Connecting shares (%)'!$H$11/100*J581)/1000000,0),0)</f>
        <v>0</v>
      </c>
      <c r="AC581" s="64">
        <f>IF(E581="west", IF(C581="Central",D581*'Connecting shares (%)'!$M$16*(F581+H581+J581)/(F581+H581+J581+L581+N581+P581),0),0)</f>
        <v>0</v>
      </c>
      <c r="AD581" s="61">
        <f>IF(E581="West", IF(C581="Decentral",('Connecting shares (%)'!$F$15/100*F581+'Connecting shares (%)'!$G$15/100*H581+'Connecting shares (%)'!$H$15/100*J581)/1000000,0),0)</f>
        <v>0</v>
      </c>
      <c r="AE581" s="63">
        <f>IF(E581="west", IF(C581="Decentral",D581*'Connecting shares (%)'!$M$16*(F581+H581+J581)/(F581+H581+J581+L581+N581+P581),0),0)</f>
        <v>0</v>
      </c>
      <c r="AF581" s="61">
        <f>IF(E581="West", IF(C581="Central",('Connecting shares (%)'!$F$13/100*L581+'Connecting shares (%)'!$G$13/100*N581+'Connecting shares (%)'!$H$13/100*P581)/1000000,0),0)</f>
        <v>0</v>
      </c>
      <c r="AG581" s="63">
        <f>IF(E581="west", IF(C581="Central",D581*'Connecting shares (%)'!$M$16*(L581+N581+P581)/(F581+H581+J581+L581+N581+P581),0),0)</f>
        <v>0</v>
      </c>
      <c r="AH581" s="1">
        <f>IF(E581="West", IF(C581="Decentral",('Connecting shares (%)'!$F$17/100*L581+'Connecting shares (%)'!$G$17/100*N581+'Connecting shares (%)'!$H$17/100*P581)/1000000,0),0)</f>
        <v>0</v>
      </c>
      <c r="AI581" s="63">
        <f>IF(E581="west", IF(C581="Decentral",D581*'Connecting shares (%)'!$M$16*(L581+N581+P581)/(F581+H581+J581+L581+N581+P581),0),0)</f>
        <v>0</v>
      </c>
      <c r="AK581" s="1">
        <f t="shared" si="72"/>
        <v>17.73513216999989</v>
      </c>
      <c r="AL581" s="1">
        <f t="shared" si="73"/>
        <v>31.650994330706197</v>
      </c>
      <c r="AM581" s="1">
        <f t="shared" si="74"/>
        <v>0</v>
      </c>
      <c r="AN581" s="1">
        <f t="shared" si="75"/>
        <v>0</v>
      </c>
      <c r="AO581" s="1">
        <f t="shared" si="76"/>
        <v>0</v>
      </c>
      <c r="AP581" s="1">
        <f t="shared" si="77"/>
        <v>0</v>
      </c>
      <c r="AQ581" s="1">
        <f t="shared" si="78"/>
        <v>0</v>
      </c>
      <c r="AR581" s="1">
        <f t="shared" si="79"/>
        <v>0</v>
      </c>
    </row>
    <row r="582" spans="1:44">
      <c r="A582" s="1">
        <v>581</v>
      </c>
      <c r="B582" s="1" t="s">
        <v>108</v>
      </c>
      <c r="C582" s="1" t="s">
        <v>21</v>
      </c>
      <c r="D582" s="1">
        <v>0.571771641150153</v>
      </c>
      <c r="E582" s="1" t="s">
        <v>23</v>
      </c>
      <c r="F582" s="1">
        <v>3212996.0199999898</v>
      </c>
      <c r="G582" s="1">
        <v>218</v>
      </c>
      <c r="H582" s="1">
        <v>0</v>
      </c>
      <c r="I582" s="1">
        <v>0</v>
      </c>
      <c r="J582" s="1">
        <v>0</v>
      </c>
      <c r="K582" s="1">
        <v>0</v>
      </c>
      <c r="L582" s="1">
        <v>30724.879999999899</v>
      </c>
      <c r="M582" s="1">
        <v>5</v>
      </c>
      <c r="N582" s="1">
        <v>0</v>
      </c>
      <c r="O582" s="1">
        <v>0</v>
      </c>
      <c r="P582" s="1">
        <v>0</v>
      </c>
      <c r="Q582" s="1">
        <v>0</v>
      </c>
      <c r="R582" s="1">
        <v>12292.8082000999</v>
      </c>
      <c r="S582" s="1">
        <v>571771.64115015196</v>
      </c>
      <c r="T582" s="61">
        <f>IF(E582="East", IF(C582="Central",('Connecting shares (%)'!$F$3/100*F582+'Connecting shares (%)'!$G$3/100*H582+'Connecting shares (%)'!$H$3/100*J582)/1000000,0),0)</f>
        <v>0</v>
      </c>
      <c r="U582" s="61">
        <f>IF(E582="East", IF(C582="Central",D582*'Connecting shares (%)'!$M$16*(F582+H582+J582)/(F582+H582+J582+L582+N582+P582),0),0)</f>
        <v>0</v>
      </c>
      <c r="V582" s="61">
        <f>IF(E582="East", IF(C582="Decentral",('Connecting shares (%)'!$F$7/100*F582+'Connecting shares (%)'!$G$7/100*H582+'Connecting shares (%)'!$H$7/100*J582)/1000000,0),0)</f>
        <v>0</v>
      </c>
      <c r="W582" s="63">
        <f>IF(E582="East", IF(C582="Decentral",D582*'Connecting shares (%)'!$M$16*(F582+H582+J582)/(F582+H582+J582+L582+N582+P582),0),0)</f>
        <v>0</v>
      </c>
      <c r="X582" s="61">
        <f>IF(E582="East", IF(C582="Central",('Connecting shares (%)'!$F$5/100*L582+'Connecting shares (%)'!$G$5/100*N582+'Connecting shares (%)'!$H$5/100*P582)/1000000,0),0)</f>
        <v>0</v>
      </c>
      <c r="Y582" s="63">
        <f>IF(E582="East", IF(C582="Central",D582*'Connecting shares (%)'!$M$16*(L582+N582+P582)/(F582+H582+J582+L582+N582+P582),0),0)</f>
        <v>0</v>
      </c>
      <c r="Z582" s="1">
        <f>IF(E582="East", IF(C582="Decentral",('Connecting shares (%)'!$F$9/100*L582+'Connecting shares (%)'!$G$9/100*N582+'Connecting shares (%)'!$H$9/100*P582)/1000000,0),0)</f>
        <v>0</v>
      </c>
      <c r="AA582" s="63">
        <f>IF(E582="East", IF(C582="Decentral",D582*'Connecting shares (%)'!$M$16*(L582+N582+P582)/(F582+H582+J582+L582+N582+P582),0),0)</f>
        <v>0</v>
      </c>
      <c r="AB582" s="61">
        <f>IF(E582="West", IF(C582="Central",('Connecting shares (%)'!$F$11/100*F582+'Connecting shares (%)'!$G$11/100*H582+'Connecting shares (%)'!$H$11/100*J582)/1000000,0),0)</f>
        <v>0</v>
      </c>
      <c r="AC582" s="64">
        <f>IF(E582="west", IF(C582="Central",D582*'Connecting shares (%)'!$M$16*(F582+H582+J582)/(F582+H582+J582+L582+N582+P582),0),0)</f>
        <v>0</v>
      </c>
      <c r="AD582" s="61">
        <f>IF(E582="West", IF(C582="Decentral",('Connecting shares (%)'!$F$15/100*F582+'Connecting shares (%)'!$G$15/100*H582+'Connecting shares (%)'!$H$15/100*J582)/1000000,0),0)</f>
        <v>3.2129960199999896</v>
      </c>
      <c r="AE582" s="63">
        <f>IF(E582="west", IF(C582="Decentral",D582*'Connecting shares (%)'!$M$16*(F582+H582+J582)/(F582+H582+J582+L582+N582+P582),0),0)</f>
        <v>11.32711514954514</v>
      </c>
      <c r="AF582" s="61">
        <f>IF(E582="West", IF(C582="Central",('Connecting shares (%)'!$F$13/100*L582+'Connecting shares (%)'!$G$13/100*N582+'Connecting shares (%)'!$H$13/100*P582)/1000000,0),0)</f>
        <v>0</v>
      </c>
      <c r="AG582" s="63">
        <f>IF(E582="west", IF(C582="Central",D582*'Connecting shares (%)'!$M$16*(L582+N582+P582)/(F582+H582+J582+L582+N582+P582),0),0)</f>
        <v>0</v>
      </c>
      <c r="AH582" s="1">
        <f>IF(E582="West", IF(C582="Decentral",('Connecting shares (%)'!$F$17/100*L582+'Connecting shares (%)'!$G$17/100*N582+'Connecting shares (%)'!$H$17/100*P582)/1000000,0),0)</f>
        <v>3.0724879999999899E-2</v>
      </c>
      <c r="AI582" s="63">
        <f>IF(E582="west", IF(C582="Decentral",D582*'Connecting shares (%)'!$M$16*(L582+N582+P582)/(F582+H582+J582+L582+N582+P582),0),0)</f>
        <v>0.10831767345791996</v>
      </c>
      <c r="AK582" s="1">
        <f t="shared" si="72"/>
        <v>0</v>
      </c>
      <c r="AL582" s="1">
        <f t="shared" si="73"/>
        <v>0</v>
      </c>
      <c r="AM582" s="1">
        <f t="shared" si="74"/>
        <v>0</v>
      </c>
      <c r="AN582" s="1">
        <f t="shared" si="75"/>
        <v>0</v>
      </c>
      <c r="AO582" s="1">
        <f t="shared" si="76"/>
        <v>0</v>
      </c>
      <c r="AP582" s="1">
        <f t="shared" si="77"/>
        <v>0</v>
      </c>
      <c r="AQ582" s="1">
        <f t="shared" si="78"/>
        <v>3.2437208999999894</v>
      </c>
      <c r="AR582" s="1">
        <f t="shared" si="79"/>
        <v>11.43543282300306</v>
      </c>
    </row>
    <row r="583" spans="1:44">
      <c r="A583" s="1">
        <v>582</v>
      </c>
      <c r="B583" s="1" t="s">
        <v>581</v>
      </c>
      <c r="C583" s="1" t="s">
        <v>21</v>
      </c>
      <c r="D583" s="1">
        <v>3.04251334992093</v>
      </c>
      <c r="E583" s="1" t="s">
        <v>24</v>
      </c>
      <c r="F583" s="1">
        <v>12819120.300000001</v>
      </c>
      <c r="G583" s="1">
        <v>897</v>
      </c>
      <c r="H583" s="1">
        <v>107493.179999999</v>
      </c>
      <c r="I583" s="1">
        <v>2</v>
      </c>
      <c r="J583" s="1">
        <v>0</v>
      </c>
      <c r="K583" s="1">
        <v>0</v>
      </c>
      <c r="L583" s="1">
        <v>667553.549999999</v>
      </c>
      <c r="M583" s="1">
        <v>63</v>
      </c>
      <c r="N583" s="1">
        <v>85010.199999999895</v>
      </c>
      <c r="O583" s="1">
        <v>1</v>
      </c>
      <c r="P583" s="1">
        <v>0</v>
      </c>
      <c r="Q583" s="1">
        <v>0</v>
      </c>
      <c r="R583" s="1">
        <v>31877.582337465599</v>
      </c>
      <c r="S583" s="1">
        <v>3042513.3499209299</v>
      </c>
      <c r="T583" s="61">
        <f>IF(E583="East", IF(C583="Central",('Connecting shares (%)'!$F$3/100*F583+'Connecting shares (%)'!$G$3/100*H583+'Connecting shares (%)'!$H$3/100*J583)/1000000,0),0)</f>
        <v>0</v>
      </c>
      <c r="U583" s="61">
        <f>IF(E583="East", IF(C583="Central",D583*'Connecting shares (%)'!$M$16*(F583+H583+J583)/(F583+H583+J583+L583+N583+P583),0),0)</f>
        <v>0</v>
      </c>
      <c r="V583" s="61">
        <f>IF(E583="East", IF(C583="Decentral",('Connecting shares (%)'!$F$7/100*F583+'Connecting shares (%)'!$G$7/100*H583+'Connecting shares (%)'!$H$7/100*J583)/1000000,0),0)</f>
        <v>12.92661348</v>
      </c>
      <c r="W583" s="63">
        <f>IF(E583="East", IF(C583="Decentral",D583*'Connecting shares (%)'!$M$16*(F583+H583+J583)/(F583+H583+J583+L583+N583+P583),0),0)</f>
        <v>57.502572590278305</v>
      </c>
      <c r="X583" s="61">
        <f>IF(E583="East", IF(C583="Central",('Connecting shares (%)'!$F$5/100*L583+'Connecting shares (%)'!$G$5/100*N583+'Connecting shares (%)'!$H$5/100*P583)/1000000,0),0)</f>
        <v>0</v>
      </c>
      <c r="Y583" s="63">
        <f>IF(E583="East", IF(C583="Central",D583*'Connecting shares (%)'!$M$16*(L583+N583+P583)/(F583+H583+J583+L583+N583+P583),0),0)</f>
        <v>0</v>
      </c>
      <c r="Z583" s="1">
        <f>IF(E583="East", IF(C583="Decentral",('Connecting shares (%)'!$F$9/100*L583+'Connecting shares (%)'!$G$9/100*N583+'Connecting shares (%)'!$H$9/100*P583)/1000000,0),0)</f>
        <v>0.75256374999999887</v>
      </c>
      <c r="AA583" s="63">
        <f>IF(E583="East", IF(C583="Decentral",D583*'Connecting shares (%)'!$M$16*(L583+N583+P583)/(F583+H583+J583+L583+N583+P583),0),0)</f>
        <v>3.3476944081402977</v>
      </c>
      <c r="AB583" s="61">
        <f>IF(E583="West", IF(C583="Central",('Connecting shares (%)'!$F$11/100*F583+'Connecting shares (%)'!$G$11/100*H583+'Connecting shares (%)'!$H$11/100*J583)/1000000,0),0)</f>
        <v>0</v>
      </c>
      <c r="AC583" s="64">
        <f>IF(E583="west", IF(C583="Central",D583*'Connecting shares (%)'!$M$16*(F583+H583+J583)/(F583+H583+J583+L583+N583+P583),0),0)</f>
        <v>0</v>
      </c>
      <c r="AD583" s="61">
        <f>IF(E583="West", IF(C583="Decentral",('Connecting shares (%)'!$F$15/100*F583+'Connecting shares (%)'!$G$15/100*H583+'Connecting shares (%)'!$H$15/100*J583)/1000000,0),0)</f>
        <v>0</v>
      </c>
      <c r="AE583" s="63">
        <f>IF(E583="west", IF(C583="Decentral",D583*'Connecting shares (%)'!$M$16*(F583+H583+J583)/(F583+H583+J583+L583+N583+P583),0),0)</f>
        <v>0</v>
      </c>
      <c r="AF583" s="61">
        <f>IF(E583="West", IF(C583="Central",('Connecting shares (%)'!$F$13/100*L583+'Connecting shares (%)'!$G$13/100*N583+'Connecting shares (%)'!$H$13/100*P583)/1000000,0),0)</f>
        <v>0</v>
      </c>
      <c r="AG583" s="63">
        <f>IF(E583="west", IF(C583="Central",D583*'Connecting shares (%)'!$M$16*(L583+N583+P583)/(F583+H583+J583+L583+N583+P583),0),0)</f>
        <v>0</v>
      </c>
      <c r="AH583" s="1">
        <f>IF(E583="West", IF(C583="Decentral",('Connecting shares (%)'!$F$17/100*L583+'Connecting shares (%)'!$G$17/100*N583+'Connecting shares (%)'!$H$17/100*P583)/1000000,0),0)</f>
        <v>0</v>
      </c>
      <c r="AI583" s="63">
        <f>IF(E583="west", IF(C583="Decentral",D583*'Connecting shares (%)'!$M$16*(L583+N583+P583)/(F583+H583+J583+L583+N583+P583),0),0)</f>
        <v>0</v>
      </c>
      <c r="AK583" s="1">
        <f t="shared" si="72"/>
        <v>0</v>
      </c>
      <c r="AL583" s="1">
        <f t="shared" si="73"/>
        <v>0</v>
      </c>
      <c r="AM583" s="1">
        <f t="shared" si="74"/>
        <v>13.679177229999999</v>
      </c>
      <c r="AN583" s="1">
        <f t="shared" si="75"/>
        <v>60.850266998418604</v>
      </c>
      <c r="AO583" s="1">
        <f t="shared" si="76"/>
        <v>0</v>
      </c>
      <c r="AP583" s="1">
        <f t="shared" si="77"/>
        <v>0</v>
      </c>
      <c r="AQ583" s="1">
        <f t="shared" si="78"/>
        <v>0</v>
      </c>
      <c r="AR583" s="1">
        <f t="shared" si="79"/>
        <v>0</v>
      </c>
    </row>
    <row r="584" spans="1:44">
      <c r="A584" s="1">
        <v>583</v>
      </c>
      <c r="B584" s="1" t="s">
        <v>769</v>
      </c>
      <c r="C584" s="1" t="s">
        <v>22</v>
      </c>
      <c r="D584" s="1">
        <v>0.61842019560540895</v>
      </c>
      <c r="E584" s="1" t="s">
        <v>23</v>
      </c>
      <c r="F584" s="1">
        <v>871694.85</v>
      </c>
      <c r="G584" s="1">
        <v>55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19734.695999630399</v>
      </c>
      <c r="S584" s="1">
        <v>618420.19560540805</v>
      </c>
      <c r="T584" s="61">
        <f>IF(E584="East", IF(C584="Central",('Connecting shares (%)'!$F$3/100*F584+'Connecting shares (%)'!$G$3/100*H584+'Connecting shares (%)'!$H$3/100*J584)/1000000,0),0)</f>
        <v>0</v>
      </c>
      <c r="U584" s="61">
        <f>IF(E584="East", IF(C584="Central",D584*'Connecting shares (%)'!$M$16*(F584+H584+J584)/(F584+H584+J584+L584+N584+P584),0),0)</f>
        <v>0</v>
      </c>
      <c r="V584" s="61">
        <f>IF(E584="East", IF(C584="Decentral",('Connecting shares (%)'!$F$7/100*F584+'Connecting shares (%)'!$G$7/100*H584+'Connecting shares (%)'!$H$7/100*J584)/1000000,0),0)</f>
        <v>0</v>
      </c>
      <c r="W584" s="63">
        <f>IF(E584="East", IF(C584="Decentral",D584*'Connecting shares (%)'!$M$16*(F584+H584+J584)/(F584+H584+J584+L584+N584+P584),0),0)</f>
        <v>0</v>
      </c>
      <c r="X584" s="61">
        <f>IF(E584="East", IF(C584="Central",('Connecting shares (%)'!$F$5/100*L584+'Connecting shares (%)'!$G$5/100*N584+'Connecting shares (%)'!$H$5/100*P584)/1000000,0),0)</f>
        <v>0</v>
      </c>
      <c r="Y584" s="63">
        <f>IF(E584="East", IF(C584="Central",D584*'Connecting shares (%)'!$M$16*(L584+N584+P584)/(F584+H584+J584+L584+N584+P584),0),0)</f>
        <v>0</v>
      </c>
      <c r="Z584" s="1">
        <f>IF(E584="East", IF(C584="Decentral",('Connecting shares (%)'!$F$9/100*L584+'Connecting shares (%)'!$G$9/100*N584+'Connecting shares (%)'!$H$9/100*P584)/1000000,0),0)</f>
        <v>0</v>
      </c>
      <c r="AA584" s="63">
        <f>IF(E584="East", IF(C584="Decentral",D584*'Connecting shares (%)'!$M$16*(L584+N584+P584)/(F584+H584+J584+L584+N584+P584),0),0)</f>
        <v>0</v>
      </c>
      <c r="AB584" s="61">
        <f>IF(E584="West", IF(C584="Central",('Connecting shares (%)'!$F$11/100*F584+'Connecting shares (%)'!$G$11/100*H584+'Connecting shares (%)'!$H$11/100*J584)/1000000,0),0)</f>
        <v>0.87169485000000002</v>
      </c>
      <c r="AC584" s="64">
        <f>IF(E584="west", IF(C584="Central",D584*'Connecting shares (%)'!$M$16*(F584+H584+J584)/(F584+H584+J584+L584+N584+P584),0),0)</f>
        <v>12.368403912108178</v>
      </c>
      <c r="AD584" s="61">
        <f>IF(E584="West", IF(C584="Decentral",('Connecting shares (%)'!$F$15/100*F584+'Connecting shares (%)'!$G$15/100*H584+'Connecting shares (%)'!$H$15/100*J584)/1000000,0),0)</f>
        <v>0</v>
      </c>
      <c r="AE584" s="63">
        <f>IF(E584="west", IF(C584="Decentral",D584*'Connecting shares (%)'!$M$16*(F584+H584+J584)/(F584+H584+J584+L584+N584+P584),0),0)</f>
        <v>0</v>
      </c>
      <c r="AF584" s="61">
        <f>IF(E584="West", IF(C584="Central",('Connecting shares (%)'!$F$13/100*L584+'Connecting shares (%)'!$G$13/100*N584+'Connecting shares (%)'!$H$13/100*P584)/1000000,0),0)</f>
        <v>0</v>
      </c>
      <c r="AG584" s="63">
        <f>IF(E584="west", IF(C584="Central",D584*'Connecting shares (%)'!$M$16*(L584+N584+P584)/(F584+H584+J584+L584+N584+P584),0),0)</f>
        <v>0</v>
      </c>
      <c r="AH584" s="1">
        <f>IF(E584="West", IF(C584="Decentral",('Connecting shares (%)'!$F$17/100*L584+'Connecting shares (%)'!$G$17/100*N584+'Connecting shares (%)'!$H$17/100*P584)/1000000,0),0)</f>
        <v>0</v>
      </c>
      <c r="AI584" s="63">
        <f>IF(E584="west", IF(C584="Decentral",D584*'Connecting shares (%)'!$M$16*(L584+N584+P584)/(F584+H584+J584+L584+N584+P584),0),0)</f>
        <v>0</v>
      </c>
      <c r="AK584" s="1">
        <f t="shared" si="72"/>
        <v>0</v>
      </c>
      <c r="AL584" s="1">
        <f t="shared" si="73"/>
        <v>0</v>
      </c>
      <c r="AM584" s="1">
        <f t="shared" si="74"/>
        <v>0</v>
      </c>
      <c r="AN584" s="1">
        <f t="shared" si="75"/>
        <v>0</v>
      </c>
      <c r="AO584" s="1">
        <f t="shared" si="76"/>
        <v>0.87169485000000002</v>
      </c>
      <c r="AP584" s="1">
        <f t="shared" si="77"/>
        <v>12.368403912108178</v>
      </c>
      <c r="AQ584" s="1">
        <f t="shared" si="78"/>
        <v>0</v>
      </c>
      <c r="AR584" s="1">
        <f t="shared" si="79"/>
        <v>0</v>
      </c>
    </row>
    <row r="585" spans="1:44">
      <c r="A585" s="1">
        <v>584</v>
      </c>
      <c r="B585" s="1" t="s">
        <v>851</v>
      </c>
      <c r="C585" s="1" t="s">
        <v>21</v>
      </c>
      <c r="D585" s="1">
        <v>1.6759734980509999</v>
      </c>
      <c r="E585" s="1" t="s">
        <v>24</v>
      </c>
      <c r="F585" s="1">
        <v>403419.51999999897</v>
      </c>
      <c r="G585" s="1">
        <v>21</v>
      </c>
      <c r="H585" s="1">
        <v>121674.06</v>
      </c>
      <c r="I585" s="1">
        <v>1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31910.2801557985</v>
      </c>
      <c r="S585" s="1">
        <v>1675973.4980510001</v>
      </c>
      <c r="T585" s="61">
        <f>IF(E585="East", IF(C585="Central",('Connecting shares (%)'!$F$3/100*F585+'Connecting shares (%)'!$G$3/100*H585+'Connecting shares (%)'!$H$3/100*J585)/1000000,0),0)</f>
        <v>0</v>
      </c>
      <c r="U585" s="61">
        <f>IF(E585="East", IF(C585="Central",D585*'Connecting shares (%)'!$M$16*(F585+H585+J585)/(F585+H585+J585+L585+N585+P585),0),0)</f>
        <v>0</v>
      </c>
      <c r="V585" s="61">
        <f>IF(E585="East", IF(C585="Decentral",('Connecting shares (%)'!$F$7/100*F585+'Connecting shares (%)'!$G$7/100*H585+'Connecting shares (%)'!$H$7/100*J585)/1000000,0),0)</f>
        <v>0.52509357999999895</v>
      </c>
      <c r="W585" s="63">
        <f>IF(E585="East", IF(C585="Decentral",D585*'Connecting shares (%)'!$M$16*(F585+H585+J585)/(F585+H585+J585+L585+N585+P585),0),0)</f>
        <v>33.51946996102</v>
      </c>
      <c r="X585" s="61">
        <f>IF(E585="East", IF(C585="Central",('Connecting shares (%)'!$F$5/100*L585+'Connecting shares (%)'!$G$5/100*N585+'Connecting shares (%)'!$H$5/100*P585)/1000000,0),0)</f>
        <v>0</v>
      </c>
      <c r="Y585" s="63">
        <f>IF(E585="East", IF(C585="Central",D585*'Connecting shares (%)'!$M$16*(L585+N585+P585)/(F585+H585+J585+L585+N585+P585),0),0)</f>
        <v>0</v>
      </c>
      <c r="Z585" s="1">
        <f>IF(E585="East", IF(C585="Decentral",('Connecting shares (%)'!$F$9/100*L585+'Connecting shares (%)'!$G$9/100*N585+'Connecting shares (%)'!$H$9/100*P585)/1000000,0),0)</f>
        <v>0</v>
      </c>
      <c r="AA585" s="63">
        <f>IF(E585="East", IF(C585="Decentral",D585*'Connecting shares (%)'!$M$16*(L585+N585+P585)/(F585+H585+J585+L585+N585+P585),0),0)</f>
        <v>0</v>
      </c>
      <c r="AB585" s="61">
        <f>IF(E585="West", IF(C585="Central",('Connecting shares (%)'!$F$11/100*F585+'Connecting shares (%)'!$G$11/100*H585+'Connecting shares (%)'!$H$11/100*J585)/1000000,0),0)</f>
        <v>0</v>
      </c>
      <c r="AC585" s="64">
        <f>IF(E585="west", IF(C585="Central",D585*'Connecting shares (%)'!$M$16*(F585+H585+J585)/(F585+H585+J585+L585+N585+P585),0),0)</f>
        <v>0</v>
      </c>
      <c r="AD585" s="61">
        <f>IF(E585="West", IF(C585="Decentral",('Connecting shares (%)'!$F$15/100*F585+'Connecting shares (%)'!$G$15/100*H585+'Connecting shares (%)'!$H$15/100*J585)/1000000,0),0)</f>
        <v>0</v>
      </c>
      <c r="AE585" s="63">
        <f>IF(E585="west", IF(C585="Decentral",D585*'Connecting shares (%)'!$M$16*(F585+H585+J585)/(F585+H585+J585+L585+N585+P585),0),0)</f>
        <v>0</v>
      </c>
      <c r="AF585" s="61">
        <f>IF(E585="West", IF(C585="Central",('Connecting shares (%)'!$F$13/100*L585+'Connecting shares (%)'!$G$13/100*N585+'Connecting shares (%)'!$H$13/100*P585)/1000000,0),0)</f>
        <v>0</v>
      </c>
      <c r="AG585" s="63">
        <f>IF(E585="west", IF(C585="Central",D585*'Connecting shares (%)'!$M$16*(L585+N585+P585)/(F585+H585+J585+L585+N585+P585),0),0)</f>
        <v>0</v>
      </c>
      <c r="AH585" s="1">
        <f>IF(E585="West", IF(C585="Decentral",('Connecting shares (%)'!$F$17/100*L585+'Connecting shares (%)'!$G$17/100*N585+'Connecting shares (%)'!$H$17/100*P585)/1000000,0),0)</f>
        <v>0</v>
      </c>
      <c r="AI585" s="63">
        <f>IF(E585="west", IF(C585="Decentral",D585*'Connecting shares (%)'!$M$16*(L585+N585+P585)/(F585+H585+J585+L585+N585+P585),0),0)</f>
        <v>0</v>
      </c>
      <c r="AK585" s="1">
        <f t="shared" si="72"/>
        <v>0</v>
      </c>
      <c r="AL585" s="1">
        <f t="shared" si="73"/>
        <v>0</v>
      </c>
      <c r="AM585" s="1">
        <f t="shared" si="74"/>
        <v>0.52509357999999895</v>
      </c>
      <c r="AN585" s="1">
        <f t="shared" si="75"/>
        <v>33.51946996102</v>
      </c>
      <c r="AO585" s="1">
        <f t="shared" si="76"/>
        <v>0</v>
      </c>
      <c r="AP585" s="1">
        <f t="shared" si="77"/>
        <v>0</v>
      </c>
      <c r="AQ585" s="1">
        <f t="shared" si="78"/>
        <v>0</v>
      </c>
      <c r="AR585" s="1">
        <f t="shared" si="79"/>
        <v>0</v>
      </c>
    </row>
    <row r="586" spans="1:44">
      <c r="A586" s="1">
        <v>585</v>
      </c>
      <c r="B586" s="1" t="s">
        <v>42</v>
      </c>
      <c r="C586" s="1" t="s">
        <v>22</v>
      </c>
      <c r="D586" s="1">
        <v>19.230596959127599</v>
      </c>
      <c r="E586" s="1" t="s">
        <v>23</v>
      </c>
      <c r="F586" s="1">
        <v>3560011.6899999902</v>
      </c>
      <c r="G586" s="1">
        <v>203</v>
      </c>
      <c r="H586" s="1">
        <v>214548.239999999</v>
      </c>
      <c r="I586" s="1">
        <v>3</v>
      </c>
      <c r="J586" s="1">
        <v>0</v>
      </c>
      <c r="K586" s="1">
        <v>0</v>
      </c>
      <c r="L586" s="1">
        <v>78758.61</v>
      </c>
      <c r="M586" s="1">
        <v>7</v>
      </c>
      <c r="N586" s="1">
        <v>0</v>
      </c>
      <c r="O586" s="1">
        <v>0</v>
      </c>
      <c r="P586" s="1">
        <v>0</v>
      </c>
      <c r="Q586" s="1">
        <v>0</v>
      </c>
      <c r="R586" s="1">
        <v>245789.80411351501</v>
      </c>
      <c r="S586" s="1">
        <v>19230596.959127601</v>
      </c>
      <c r="T586" s="61">
        <f>IF(E586="East", IF(C586="Central",('Connecting shares (%)'!$F$3/100*F586+'Connecting shares (%)'!$G$3/100*H586+'Connecting shares (%)'!$H$3/100*J586)/1000000,0),0)</f>
        <v>0</v>
      </c>
      <c r="U586" s="61">
        <f>IF(E586="East", IF(C586="Central",D586*'Connecting shares (%)'!$M$16*(F586+H586+J586)/(F586+H586+J586+L586+N586+P586),0),0)</f>
        <v>0</v>
      </c>
      <c r="V586" s="61">
        <f>IF(E586="East", IF(C586="Decentral",('Connecting shares (%)'!$F$7/100*F586+'Connecting shares (%)'!$G$7/100*H586+'Connecting shares (%)'!$H$7/100*J586)/1000000,0),0)</f>
        <v>0</v>
      </c>
      <c r="W586" s="63">
        <f>IF(E586="East", IF(C586="Decentral",D586*'Connecting shares (%)'!$M$16*(F586+H586+J586)/(F586+H586+J586+L586+N586+P586),0),0)</f>
        <v>0</v>
      </c>
      <c r="X586" s="61">
        <f>IF(E586="East", IF(C586="Central",('Connecting shares (%)'!$F$5/100*L586+'Connecting shares (%)'!$G$5/100*N586+'Connecting shares (%)'!$H$5/100*P586)/1000000,0),0)</f>
        <v>0</v>
      </c>
      <c r="Y586" s="63">
        <f>IF(E586="East", IF(C586="Central",D586*'Connecting shares (%)'!$M$16*(L586+N586+P586)/(F586+H586+J586+L586+N586+P586),0),0)</f>
        <v>0</v>
      </c>
      <c r="Z586" s="1">
        <f>IF(E586="East", IF(C586="Decentral",('Connecting shares (%)'!$F$9/100*L586+'Connecting shares (%)'!$G$9/100*N586+'Connecting shares (%)'!$H$9/100*P586)/1000000,0),0)</f>
        <v>0</v>
      </c>
      <c r="AA586" s="63">
        <f>IF(E586="East", IF(C586="Decentral",D586*'Connecting shares (%)'!$M$16*(L586+N586+P586)/(F586+H586+J586+L586+N586+P586),0),0)</f>
        <v>0</v>
      </c>
      <c r="AB586" s="61">
        <f>IF(E586="West", IF(C586="Central",('Connecting shares (%)'!$F$11/100*F586+'Connecting shares (%)'!$G$11/100*H586+'Connecting shares (%)'!$H$11/100*J586)/1000000,0),0)</f>
        <v>3.774559929999989</v>
      </c>
      <c r="AC586" s="64">
        <f>IF(E586="west", IF(C586="Central",D586*'Connecting shares (%)'!$M$16*(F586+H586+J586)/(F586+H586+J586+L586+N586+P586),0),0)</f>
        <v>376.75079263964966</v>
      </c>
      <c r="AD586" s="61">
        <f>IF(E586="West", IF(C586="Decentral",('Connecting shares (%)'!$F$15/100*F586+'Connecting shares (%)'!$G$15/100*H586+'Connecting shares (%)'!$H$15/100*J586)/1000000,0),0)</f>
        <v>0</v>
      </c>
      <c r="AE586" s="63">
        <f>IF(E586="west", IF(C586="Decentral",D586*'Connecting shares (%)'!$M$16*(F586+H586+J586)/(F586+H586+J586+L586+N586+P586),0),0)</f>
        <v>0</v>
      </c>
      <c r="AF586" s="61">
        <f>IF(E586="West", IF(C586="Central",('Connecting shares (%)'!$F$13/100*L586+'Connecting shares (%)'!$G$13/100*N586+'Connecting shares (%)'!$H$13/100*P586)/1000000,0),0)</f>
        <v>7.8758610000000007E-2</v>
      </c>
      <c r="AG586" s="63">
        <f>IF(E586="west", IF(C586="Central",D586*'Connecting shares (%)'!$M$16*(L586+N586+P586)/(F586+H586+J586+L586+N586+P586),0),0)</f>
        <v>7.8611465429023202</v>
      </c>
      <c r="AH586" s="1">
        <f>IF(E586="West", IF(C586="Decentral",('Connecting shares (%)'!$F$17/100*L586+'Connecting shares (%)'!$G$17/100*N586+'Connecting shares (%)'!$H$17/100*P586)/1000000,0),0)</f>
        <v>0</v>
      </c>
      <c r="AI586" s="63">
        <f>IF(E586="west", IF(C586="Decentral",D586*'Connecting shares (%)'!$M$16*(L586+N586+P586)/(F586+H586+J586+L586+N586+P586),0),0)</f>
        <v>0</v>
      </c>
      <c r="AK586" s="1">
        <f t="shared" si="72"/>
        <v>0</v>
      </c>
      <c r="AL586" s="1">
        <f t="shared" si="73"/>
        <v>0</v>
      </c>
      <c r="AM586" s="1">
        <f t="shared" si="74"/>
        <v>0</v>
      </c>
      <c r="AN586" s="1">
        <f t="shared" si="75"/>
        <v>0</v>
      </c>
      <c r="AO586" s="1">
        <f t="shared" si="76"/>
        <v>3.853318539999989</v>
      </c>
      <c r="AP586" s="1">
        <f t="shared" si="77"/>
        <v>384.61193918255196</v>
      </c>
      <c r="AQ586" s="1">
        <f t="shared" si="78"/>
        <v>0</v>
      </c>
      <c r="AR586" s="1">
        <f t="shared" si="79"/>
        <v>0</v>
      </c>
    </row>
    <row r="587" spans="1:44">
      <c r="A587" s="1">
        <v>586</v>
      </c>
      <c r="B587" s="1" t="s">
        <v>612</v>
      </c>
      <c r="C587" s="1" t="s">
        <v>21</v>
      </c>
      <c r="D587" s="1">
        <v>1.7810083718999401</v>
      </c>
      <c r="E587" s="1" t="s">
        <v>24</v>
      </c>
      <c r="F587" s="1">
        <v>7663547.5700000003</v>
      </c>
      <c r="G587" s="1">
        <v>528</v>
      </c>
      <c r="H587" s="1">
        <v>111931.78</v>
      </c>
      <c r="I587" s="1">
        <v>2</v>
      </c>
      <c r="J587" s="1">
        <v>0</v>
      </c>
      <c r="K587" s="1">
        <v>0</v>
      </c>
      <c r="L587" s="1">
        <v>2121918.09</v>
      </c>
      <c r="M587" s="1">
        <v>286</v>
      </c>
      <c r="N587" s="1">
        <v>504459.989999999</v>
      </c>
      <c r="O587" s="1">
        <v>5</v>
      </c>
      <c r="P587" s="1">
        <v>0</v>
      </c>
      <c r="Q587" s="1">
        <v>0</v>
      </c>
      <c r="R587" s="1">
        <v>14756.713157238601</v>
      </c>
      <c r="S587" s="1">
        <v>1781008.3718999401</v>
      </c>
      <c r="T587" s="61">
        <f>IF(E587="East", IF(C587="Central",('Connecting shares (%)'!$F$3/100*F587+'Connecting shares (%)'!$G$3/100*H587+'Connecting shares (%)'!$H$3/100*J587)/1000000,0),0)</f>
        <v>0</v>
      </c>
      <c r="U587" s="61">
        <f>IF(E587="East", IF(C587="Central",D587*'Connecting shares (%)'!$M$16*(F587+H587+J587)/(F587+H587+J587+L587+N587+P587),0),0)</f>
        <v>0</v>
      </c>
      <c r="V587" s="61">
        <f>IF(E587="East", IF(C587="Decentral",('Connecting shares (%)'!$F$7/100*F587+'Connecting shares (%)'!$G$7/100*H587+'Connecting shares (%)'!$H$7/100*J587)/1000000,0),0)</f>
        <v>7.7754793500000003</v>
      </c>
      <c r="W587" s="63">
        <f>IF(E587="East", IF(C587="Decentral",D587*'Connecting shares (%)'!$M$16*(F587+H587+J587)/(F587+H587+J587+L587+N587+P587),0),0)</f>
        <v>26.626386510442888</v>
      </c>
      <c r="X587" s="61">
        <f>IF(E587="East", IF(C587="Central",('Connecting shares (%)'!$F$5/100*L587+'Connecting shares (%)'!$G$5/100*N587+'Connecting shares (%)'!$H$5/100*P587)/1000000,0),0)</f>
        <v>0</v>
      </c>
      <c r="Y587" s="63">
        <f>IF(E587="East", IF(C587="Central",D587*'Connecting shares (%)'!$M$16*(L587+N587+P587)/(F587+H587+J587+L587+N587+P587),0),0)</f>
        <v>0</v>
      </c>
      <c r="Z587" s="1">
        <f>IF(E587="East", IF(C587="Decentral",('Connecting shares (%)'!$F$9/100*L587+'Connecting shares (%)'!$G$9/100*N587+'Connecting shares (%)'!$H$9/100*P587)/1000000,0),0)</f>
        <v>2.6263780799999985</v>
      </c>
      <c r="AA587" s="63">
        <f>IF(E587="East", IF(C587="Decentral",D587*'Connecting shares (%)'!$M$16*(L587+N587+P587)/(F587+H587+J587+L587+N587+P587),0),0)</f>
        <v>8.993780927555914</v>
      </c>
      <c r="AB587" s="61">
        <f>IF(E587="West", IF(C587="Central",('Connecting shares (%)'!$F$11/100*F587+'Connecting shares (%)'!$G$11/100*H587+'Connecting shares (%)'!$H$11/100*J587)/1000000,0),0)</f>
        <v>0</v>
      </c>
      <c r="AC587" s="64">
        <f>IF(E587="west", IF(C587="Central",D587*'Connecting shares (%)'!$M$16*(F587+H587+J587)/(F587+H587+J587+L587+N587+P587),0),0)</f>
        <v>0</v>
      </c>
      <c r="AD587" s="61">
        <f>IF(E587="West", IF(C587="Decentral",('Connecting shares (%)'!$F$15/100*F587+'Connecting shares (%)'!$G$15/100*H587+'Connecting shares (%)'!$H$15/100*J587)/1000000,0),0)</f>
        <v>0</v>
      </c>
      <c r="AE587" s="63">
        <f>IF(E587="west", IF(C587="Decentral",D587*'Connecting shares (%)'!$M$16*(F587+H587+J587)/(F587+H587+J587+L587+N587+P587),0),0)</f>
        <v>0</v>
      </c>
      <c r="AF587" s="61">
        <f>IF(E587="West", IF(C587="Central",('Connecting shares (%)'!$F$13/100*L587+'Connecting shares (%)'!$G$13/100*N587+'Connecting shares (%)'!$H$13/100*P587)/1000000,0),0)</f>
        <v>0</v>
      </c>
      <c r="AG587" s="63">
        <f>IF(E587="west", IF(C587="Central",D587*'Connecting shares (%)'!$M$16*(L587+N587+P587)/(F587+H587+J587+L587+N587+P587),0),0)</f>
        <v>0</v>
      </c>
      <c r="AH587" s="1">
        <f>IF(E587="West", IF(C587="Decentral",('Connecting shares (%)'!$F$17/100*L587+'Connecting shares (%)'!$G$17/100*N587+'Connecting shares (%)'!$H$17/100*P587)/1000000,0),0)</f>
        <v>0</v>
      </c>
      <c r="AI587" s="63">
        <f>IF(E587="west", IF(C587="Decentral",D587*'Connecting shares (%)'!$M$16*(L587+N587+P587)/(F587+H587+J587+L587+N587+P587),0),0)</f>
        <v>0</v>
      </c>
      <c r="AK587" s="1">
        <f t="shared" si="72"/>
        <v>0</v>
      </c>
      <c r="AL587" s="1">
        <f t="shared" si="73"/>
        <v>0</v>
      </c>
      <c r="AM587" s="1">
        <f t="shared" si="74"/>
        <v>10.40185743</v>
      </c>
      <c r="AN587" s="1">
        <f t="shared" si="75"/>
        <v>35.620167437998802</v>
      </c>
      <c r="AO587" s="1">
        <f t="shared" si="76"/>
        <v>0</v>
      </c>
      <c r="AP587" s="1">
        <f t="shared" si="77"/>
        <v>0</v>
      </c>
      <c r="AQ587" s="1">
        <f t="shared" si="78"/>
        <v>0</v>
      </c>
      <c r="AR587" s="1">
        <f t="shared" si="79"/>
        <v>0</v>
      </c>
    </row>
    <row r="588" spans="1:44">
      <c r="A588" s="1">
        <v>587</v>
      </c>
      <c r="B588" s="1" t="s">
        <v>189</v>
      </c>
      <c r="C588" s="1" t="s">
        <v>21</v>
      </c>
      <c r="D588" s="1">
        <v>3.8370017893349</v>
      </c>
      <c r="E588" s="1" t="s">
        <v>24</v>
      </c>
      <c r="F588" s="1">
        <v>19482381.989999998</v>
      </c>
      <c r="G588" s="1">
        <v>1254</v>
      </c>
      <c r="H588" s="1">
        <v>259151.07</v>
      </c>
      <c r="I588" s="1">
        <v>4</v>
      </c>
      <c r="J588" s="1">
        <v>0</v>
      </c>
      <c r="K588" s="1">
        <v>0</v>
      </c>
      <c r="L588" s="1">
        <v>5103533.3400000101</v>
      </c>
      <c r="M588" s="1">
        <v>561</v>
      </c>
      <c r="N588" s="1">
        <v>1562528.9199999899</v>
      </c>
      <c r="O588" s="1">
        <v>16</v>
      </c>
      <c r="P588" s="1">
        <v>0</v>
      </c>
      <c r="Q588" s="1">
        <v>0</v>
      </c>
      <c r="R588" s="1">
        <v>34659.121412038003</v>
      </c>
      <c r="S588" s="1">
        <v>3837001.7893349002</v>
      </c>
      <c r="T588" s="61">
        <f>IF(E588="East", IF(C588="Central",('Connecting shares (%)'!$F$3/100*F588+'Connecting shares (%)'!$G$3/100*H588+'Connecting shares (%)'!$H$3/100*J588)/1000000,0),0)</f>
        <v>0</v>
      </c>
      <c r="U588" s="61">
        <f>IF(E588="East", IF(C588="Central",D588*'Connecting shares (%)'!$M$16*(F588+H588+J588)/(F588+H588+J588+L588+N588+P588),0),0)</f>
        <v>0</v>
      </c>
      <c r="V588" s="61">
        <f>IF(E588="East", IF(C588="Decentral",('Connecting shares (%)'!$F$7/100*F588+'Connecting shares (%)'!$G$7/100*H588+'Connecting shares (%)'!$H$7/100*J588)/1000000,0),0)</f>
        <v>19.741533059999998</v>
      </c>
      <c r="W588" s="63">
        <f>IF(E588="East", IF(C588="Decentral",D588*'Connecting shares (%)'!$M$16*(F588+H588+J588)/(F588+H588+J588+L588+N588+P588),0),0)</f>
        <v>57.368568972325555</v>
      </c>
      <c r="X588" s="61">
        <f>IF(E588="East", IF(C588="Central",('Connecting shares (%)'!$F$5/100*L588+'Connecting shares (%)'!$G$5/100*N588+'Connecting shares (%)'!$H$5/100*P588)/1000000,0),0)</f>
        <v>0</v>
      </c>
      <c r="Y588" s="63">
        <f>IF(E588="East", IF(C588="Central",D588*'Connecting shares (%)'!$M$16*(L588+N588+P588)/(F588+H588+J588+L588+N588+P588),0),0)</f>
        <v>0</v>
      </c>
      <c r="Z588" s="1">
        <f>IF(E588="East", IF(C588="Decentral",('Connecting shares (%)'!$F$9/100*L588+'Connecting shares (%)'!$G$9/100*N588+'Connecting shares (%)'!$H$9/100*P588)/1000000,0),0)</f>
        <v>6.6660622599999995</v>
      </c>
      <c r="AA588" s="63">
        <f>IF(E588="East", IF(C588="Decentral",D588*'Connecting shares (%)'!$M$16*(L588+N588+P588)/(F588+H588+J588+L588+N588+P588),0),0)</f>
        <v>19.37146681437244</v>
      </c>
      <c r="AB588" s="61">
        <f>IF(E588="West", IF(C588="Central",('Connecting shares (%)'!$F$11/100*F588+'Connecting shares (%)'!$G$11/100*H588+'Connecting shares (%)'!$H$11/100*J588)/1000000,0),0)</f>
        <v>0</v>
      </c>
      <c r="AC588" s="64">
        <f>IF(E588="west", IF(C588="Central",D588*'Connecting shares (%)'!$M$16*(F588+H588+J588)/(F588+H588+J588+L588+N588+P588),0),0)</f>
        <v>0</v>
      </c>
      <c r="AD588" s="61">
        <f>IF(E588="West", IF(C588="Decentral",('Connecting shares (%)'!$F$15/100*F588+'Connecting shares (%)'!$G$15/100*H588+'Connecting shares (%)'!$H$15/100*J588)/1000000,0),0)</f>
        <v>0</v>
      </c>
      <c r="AE588" s="63">
        <f>IF(E588="west", IF(C588="Decentral",D588*'Connecting shares (%)'!$M$16*(F588+H588+J588)/(F588+H588+J588+L588+N588+P588),0),0)</f>
        <v>0</v>
      </c>
      <c r="AF588" s="61">
        <f>IF(E588="West", IF(C588="Central",('Connecting shares (%)'!$F$13/100*L588+'Connecting shares (%)'!$G$13/100*N588+'Connecting shares (%)'!$H$13/100*P588)/1000000,0),0)</f>
        <v>0</v>
      </c>
      <c r="AG588" s="63">
        <f>IF(E588="west", IF(C588="Central",D588*'Connecting shares (%)'!$M$16*(L588+N588+P588)/(F588+H588+J588+L588+N588+P588),0),0)</f>
        <v>0</v>
      </c>
      <c r="AH588" s="1">
        <f>IF(E588="West", IF(C588="Decentral",('Connecting shares (%)'!$F$17/100*L588+'Connecting shares (%)'!$G$17/100*N588+'Connecting shares (%)'!$H$17/100*P588)/1000000,0),0)</f>
        <v>0</v>
      </c>
      <c r="AI588" s="63">
        <f>IF(E588="west", IF(C588="Decentral",D588*'Connecting shares (%)'!$M$16*(L588+N588+P588)/(F588+H588+J588+L588+N588+P588),0),0)</f>
        <v>0</v>
      </c>
      <c r="AK588" s="1">
        <f t="shared" si="72"/>
        <v>0</v>
      </c>
      <c r="AL588" s="1">
        <f t="shared" si="73"/>
        <v>0</v>
      </c>
      <c r="AM588" s="1">
        <f t="shared" si="74"/>
        <v>26.407595319999999</v>
      </c>
      <c r="AN588" s="1">
        <f t="shared" si="75"/>
        <v>76.740035786698002</v>
      </c>
      <c r="AO588" s="1">
        <f t="shared" si="76"/>
        <v>0</v>
      </c>
      <c r="AP588" s="1">
        <f t="shared" si="77"/>
        <v>0</v>
      </c>
      <c r="AQ588" s="1">
        <f t="shared" si="78"/>
        <v>0</v>
      </c>
      <c r="AR588" s="1">
        <f t="shared" si="79"/>
        <v>0</v>
      </c>
    </row>
    <row r="589" spans="1:44">
      <c r="A589" s="1">
        <v>588</v>
      </c>
      <c r="B589" s="1" t="s">
        <v>179</v>
      </c>
      <c r="C589" s="1" t="s">
        <v>21</v>
      </c>
      <c r="D589" s="1">
        <v>5.46520621772971</v>
      </c>
      <c r="E589" s="1" t="s">
        <v>24</v>
      </c>
      <c r="F589" s="1">
        <v>17635830.779999901</v>
      </c>
      <c r="G589" s="1">
        <v>1458</v>
      </c>
      <c r="H589" s="1">
        <v>305356.20999999897</v>
      </c>
      <c r="I589" s="1">
        <v>5</v>
      </c>
      <c r="J589" s="1">
        <v>0</v>
      </c>
      <c r="K589" s="1">
        <v>0</v>
      </c>
      <c r="L589" s="1">
        <v>611116.40000000095</v>
      </c>
      <c r="M589" s="1">
        <v>106</v>
      </c>
      <c r="N589" s="1">
        <v>132205.679999999</v>
      </c>
      <c r="O589" s="1">
        <v>1</v>
      </c>
      <c r="P589" s="1">
        <v>0</v>
      </c>
      <c r="Q589" s="1">
        <v>0</v>
      </c>
      <c r="R589" s="1">
        <v>43289.382746801297</v>
      </c>
      <c r="S589" s="1">
        <v>5465206.21772971</v>
      </c>
      <c r="T589" s="61">
        <f>IF(E589="East", IF(C589="Central",('Connecting shares (%)'!$F$3/100*F589+'Connecting shares (%)'!$G$3/100*H589+'Connecting shares (%)'!$H$3/100*J589)/1000000,0),0)</f>
        <v>0</v>
      </c>
      <c r="U589" s="61">
        <f>IF(E589="East", IF(C589="Central",D589*'Connecting shares (%)'!$M$16*(F589+H589+J589)/(F589+H589+J589+L589+N589+P589),0),0)</f>
        <v>0</v>
      </c>
      <c r="V589" s="61">
        <f>IF(E589="East", IF(C589="Decentral",('Connecting shares (%)'!$F$7/100*F589+'Connecting shares (%)'!$G$7/100*H589+'Connecting shares (%)'!$H$7/100*J589)/1000000,0),0)</f>
        <v>17.941186989999899</v>
      </c>
      <c r="W589" s="63">
        <f>IF(E589="East", IF(C589="Decentral",D589*'Connecting shares (%)'!$M$16*(F589+H589+J589)/(F589+H589+J589+L589+N589+P589),0),0)</f>
        <v>104.95570027968559</v>
      </c>
      <c r="X589" s="61">
        <f>IF(E589="East", IF(C589="Central",('Connecting shares (%)'!$F$5/100*L589+'Connecting shares (%)'!$G$5/100*N589+'Connecting shares (%)'!$H$5/100*P589)/1000000,0),0)</f>
        <v>0</v>
      </c>
      <c r="Y589" s="63">
        <f>IF(E589="East", IF(C589="Central",D589*'Connecting shares (%)'!$M$16*(L589+N589+P589)/(F589+H589+J589+L589+N589+P589),0),0)</f>
        <v>0</v>
      </c>
      <c r="Z589" s="1">
        <f>IF(E589="East", IF(C589="Decentral",('Connecting shares (%)'!$F$9/100*L589+'Connecting shares (%)'!$G$9/100*N589+'Connecting shares (%)'!$H$9/100*P589)/1000000,0),0)</f>
        <v>0.74332208</v>
      </c>
      <c r="AA589" s="63">
        <f>IF(E589="East", IF(C589="Decentral",D589*'Connecting shares (%)'!$M$16*(L589+N589+P589)/(F589+H589+J589+L589+N589+P589),0),0)</f>
        <v>4.3484240749085972</v>
      </c>
      <c r="AB589" s="61">
        <f>IF(E589="West", IF(C589="Central",('Connecting shares (%)'!$F$11/100*F589+'Connecting shares (%)'!$G$11/100*H589+'Connecting shares (%)'!$H$11/100*J589)/1000000,0),0)</f>
        <v>0</v>
      </c>
      <c r="AC589" s="64">
        <f>IF(E589="west", IF(C589="Central",D589*'Connecting shares (%)'!$M$16*(F589+H589+J589)/(F589+H589+J589+L589+N589+P589),0),0)</f>
        <v>0</v>
      </c>
      <c r="AD589" s="61">
        <f>IF(E589="West", IF(C589="Decentral",('Connecting shares (%)'!$F$15/100*F589+'Connecting shares (%)'!$G$15/100*H589+'Connecting shares (%)'!$H$15/100*J589)/1000000,0),0)</f>
        <v>0</v>
      </c>
      <c r="AE589" s="63">
        <f>IF(E589="west", IF(C589="Decentral",D589*'Connecting shares (%)'!$M$16*(F589+H589+J589)/(F589+H589+J589+L589+N589+P589),0),0)</f>
        <v>0</v>
      </c>
      <c r="AF589" s="61">
        <f>IF(E589="West", IF(C589="Central",('Connecting shares (%)'!$F$13/100*L589+'Connecting shares (%)'!$G$13/100*N589+'Connecting shares (%)'!$H$13/100*P589)/1000000,0),0)</f>
        <v>0</v>
      </c>
      <c r="AG589" s="63">
        <f>IF(E589="west", IF(C589="Central",D589*'Connecting shares (%)'!$M$16*(L589+N589+P589)/(F589+H589+J589+L589+N589+P589),0),0)</f>
        <v>0</v>
      </c>
      <c r="AH589" s="1">
        <f>IF(E589="West", IF(C589="Decentral",('Connecting shares (%)'!$F$17/100*L589+'Connecting shares (%)'!$G$17/100*N589+'Connecting shares (%)'!$H$17/100*P589)/1000000,0),0)</f>
        <v>0</v>
      </c>
      <c r="AI589" s="63">
        <f>IF(E589="west", IF(C589="Decentral",D589*'Connecting shares (%)'!$M$16*(L589+N589+P589)/(F589+H589+J589+L589+N589+P589),0),0)</f>
        <v>0</v>
      </c>
      <c r="AK589" s="1">
        <f t="shared" si="72"/>
        <v>0</v>
      </c>
      <c r="AL589" s="1">
        <f t="shared" si="73"/>
        <v>0</v>
      </c>
      <c r="AM589" s="1">
        <f t="shared" si="74"/>
        <v>18.684509069999898</v>
      </c>
      <c r="AN589" s="1">
        <f t="shared" si="75"/>
        <v>109.30412435459418</v>
      </c>
      <c r="AO589" s="1">
        <f t="shared" si="76"/>
        <v>0</v>
      </c>
      <c r="AP589" s="1">
        <f t="shared" si="77"/>
        <v>0</v>
      </c>
      <c r="AQ589" s="1">
        <f t="shared" si="78"/>
        <v>0</v>
      </c>
      <c r="AR589" s="1">
        <f t="shared" si="79"/>
        <v>0</v>
      </c>
    </row>
    <row r="590" spans="1:44">
      <c r="A590" s="1">
        <v>589</v>
      </c>
      <c r="B590" s="1" t="s">
        <v>778</v>
      </c>
      <c r="C590" s="1" t="s">
        <v>21</v>
      </c>
      <c r="D590" s="1">
        <v>1.6890791183473199</v>
      </c>
      <c r="E590" s="1" t="s">
        <v>23</v>
      </c>
      <c r="F590" s="1">
        <v>5026940.5699999901</v>
      </c>
      <c r="G590" s="1">
        <v>360</v>
      </c>
      <c r="H590" s="1">
        <v>57892.69</v>
      </c>
      <c r="I590" s="1">
        <v>1</v>
      </c>
      <c r="J590" s="1">
        <v>0</v>
      </c>
      <c r="K590" s="1">
        <v>0</v>
      </c>
      <c r="L590" s="1">
        <v>565919.56999999995</v>
      </c>
      <c r="M590" s="1">
        <v>98</v>
      </c>
      <c r="N590" s="1">
        <v>87505.72</v>
      </c>
      <c r="O590" s="1">
        <v>1</v>
      </c>
      <c r="P590" s="1">
        <v>0</v>
      </c>
      <c r="Q590" s="1">
        <v>0</v>
      </c>
      <c r="R590" s="1">
        <v>26997.575085285302</v>
      </c>
      <c r="S590" s="1">
        <v>1689079.11834732</v>
      </c>
      <c r="T590" s="61">
        <f>IF(E590="East", IF(C590="Central",('Connecting shares (%)'!$F$3/100*F590+'Connecting shares (%)'!$G$3/100*H590+'Connecting shares (%)'!$H$3/100*J590)/1000000,0),0)</f>
        <v>0</v>
      </c>
      <c r="U590" s="61">
        <f>IF(E590="East", IF(C590="Central",D590*'Connecting shares (%)'!$M$16*(F590+H590+J590)/(F590+H590+J590+L590+N590+P590),0),0)</f>
        <v>0</v>
      </c>
      <c r="V590" s="61">
        <f>IF(E590="East", IF(C590="Decentral",('Connecting shares (%)'!$F$7/100*F590+'Connecting shares (%)'!$G$7/100*H590+'Connecting shares (%)'!$H$7/100*J590)/1000000,0),0)</f>
        <v>0</v>
      </c>
      <c r="W590" s="63">
        <f>IF(E590="East", IF(C590="Decentral",D590*'Connecting shares (%)'!$M$16*(F590+H590+J590)/(F590+H590+J590+L590+N590+P590),0),0)</f>
        <v>0</v>
      </c>
      <c r="X590" s="61">
        <f>IF(E590="East", IF(C590="Central",('Connecting shares (%)'!$F$5/100*L590+'Connecting shares (%)'!$G$5/100*N590+'Connecting shares (%)'!$H$5/100*P590)/1000000,0),0)</f>
        <v>0</v>
      </c>
      <c r="Y590" s="63">
        <f>IF(E590="East", IF(C590="Central",D590*'Connecting shares (%)'!$M$16*(L590+N590+P590)/(F590+H590+J590+L590+N590+P590),0),0)</f>
        <v>0</v>
      </c>
      <c r="Z590" s="1">
        <f>IF(E590="East", IF(C590="Decentral",('Connecting shares (%)'!$F$9/100*L590+'Connecting shares (%)'!$G$9/100*N590+'Connecting shares (%)'!$H$9/100*P590)/1000000,0),0)</f>
        <v>0</v>
      </c>
      <c r="AA590" s="63">
        <f>IF(E590="East", IF(C590="Decentral",D590*'Connecting shares (%)'!$M$16*(L590+N590+P590)/(F590+H590+J590+L590+N590+P590),0),0)</f>
        <v>0</v>
      </c>
      <c r="AB590" s="61">
        <f>IF(E590="West", IF(C590="Central",('Connecting shares (%)'!$F$11/100*F590+'Connecting shares (%)'!$G$11/100*H590+'Connecting shares (%)'!$H$11/100*J590)/1000000,0),0)</f>
        <v>0</v>
      </c>
      <c r="AC590" s="64">
        <f>IF(E590="west", IF(C590="Central",D590*'Connecting shares (%)'!$M$16*(F590+H590+J590)/(F590+H590+J590+L590+N590+P590),0),0)</f>
        <v>0</v>
      </c>
      <c r="AD590" s="61">
        <f>IF(E590="West", IF(C590="Decentral",('Connecting shares (%)'!$F$15/100*F590+'Connecting shares (%)'!$G$15/100*H590+'Connecting shares (%)'!$H$15/100*J590)/1000000,0),0)</f>
        <v>5.0848332599999901</v>
      </c>
      <c r="AE590" s="63">
        <f>IF(E590="west", IF(C590="Decentral",D590*'Connecting shares (%)'!$M$16*(F590+H590+J590)/(F590+H590+J590+L590+N590+P590),0),0)</f>
        <v>29.934815954725238</v>
      </c>
      <c r="AF590" s="61">
        <f>IF(E590="West", IF(C590="Central",('Connecting shares (%)'!$F$13/100*L590+'Connecting shares (%)'!$G$13/100*N590+'Connecting shares (%)'!$H$13/100*P590)/1000000,0),0)</f>
        <v>0</v>
      </c>
      <c r="AG590" s="63">
        <f>IF(E590="west", IF(C590="Central",D590*'Connecting shares (%)'!$M$16*(L590+N590+P590)/(F590+H590+J590+L590+N590+P590),0),0)</f>
        <v>0</v>
      </c>
      <c r="AH590" s="1">
        <f>IF(E590="West", IF(C590="Decentral",('Connecting shares (%)'!$F$17/100*L590+'Connecting shares (%)'!$G$17/100*N590+'Connecting shares (%)'!$H$17/100*P590)/1000000,0),0)</f>
        <v>0.65342528999999994</v>
      </c>
      <c r="AI590" s="63">
        <f>IF(E590="west", IF(C590="Decentral",D590*'Connecting shares (%)'!$M$16*(L590+N590+P590)/(F590+H590+J590+L590+N590+P590),0),0)</f>
        <v>3.8467664122211556</v>
      </c>
      <c r="AK590" s="1">
        <f t="shared" si="72"/>
        <v>0</v>
      </c>
      <c r="AL590" s="1">
        <f t="shared" si="73"/>
        <v>0</v>
      </c>
      <c r="AM590" s="1">
        <f t="shared" si="74"/>
        <v>0</v>
      </c>
      <c r="AN590" s="1">
        <f t="shared" si="75"/>
        <v>0</v>
      </c>
      <c r="AO590" s="1">
        <f t="shared" si="76"/>
        <v>0</v>
      </c>
      <c r="AP590" s="1">
        <f t="shared" si="77"/>
        <v>0</v>
      </c>
      <c r="AQ590" s="1">
        <f t="shared" si="78"/>
        <v>5.7382585499999905</v>
      </c>
      <c r="AR590" s="1">
        <f t="shared" si="79"/>
        <v>33.781582366946395</v>
      </c>
    </row>
    <row r="591" spans="1:44">
      <c r="A591" s="1">
        <v>590</v>
      </c>
      <c r="B591" s="1" t="s">
        <v>623</v>
      </c>
      <c r="C591" s="1" t="s">
        <v>22</v>
      </c>
      <c r="D591" s="1">
        <v>0.955060527581574</v>
      </c>
      <c r="E591" s="1" t="s">
        <v>24</v>
      </c>
      <c r="F591" s="1">
        <v>1734507.44</v>
      </c>
      <c r="G591" s="1">
        <v>124</v>
      </c>
      <c r="H591" s="1">
        <v>0</v>
      </c>
      <c r="I591" s="1">
        <v>0</v>
      </c>
      <c r="J591" s="1">
        <v>0</v>
      </c>
      <c r="K591" s="1">
        <v>0</v>
      </c>
      <c r="L591" s="1">
        <v>243362.08</v>
      </c>
      <c r="M591" s="1">
        <v>38</v>
      </c>
      <c r="N591" s="1">
        <v>287357.72999999899</v>
      </c>
      <c r="O591" s="1">
        <v>2</v>
      </c>
      <c r="P591" s="1">
        <v>569059.48999999894</v>
      </c>
      <c r="Q591" s="1">
        <v>1</v>
      </c>
      <c r="R591" s="1">
        <v>12054.3901362411</v>
      </c>
      <c r="S591" s="1">
        <v>955060.52758157405</v>
      </c>
      <c r="T591" s="61">
        <f>IF(E591="East", IF(C591="Central",('Connecting shares (%)'!$F$3/100*F591+'Connecting shares (%)'!$G$3/100*H591+'Connecting shares (%)'!$H$3/100*J591)/1000000,0),0)</f>
        <v>1.73450744</v>
      </c>
      <c r="U591" s="61">
        <f>IF(E591="East", IF(C591="Central",D591*'Connecting shares (%)'!$M$16*(F591+H591+J591)/(F591+H591+J591+L591+N591+P591),0),0)</f>
        <v>11.689428365604016</v>
      </c>
      <c r="V591" s="61">
        <f>IF(E591="East", IF(C591="Decentral",('Connecting shares (%)'!$F$7/100*F591+'Connecting shares (%)'!$G$7/100*H591+'Connecting shares (%)'!$H$7/100*J591)/1000000,0),0)</f>
        <v>0</v>
      </c>
      <c r="W591" s="63">
        <f>IF(E591="East", IF(C591="Decentral",D591*'Connecting shares (%)'!$M$16*(F591+H591+J591)/(F591+H591+J591+L591+N591+P591),0),0)</f>
        <v>0</v>
      </c>
      <c r="X591" s="61">
        <f>IF(E591="East", IF(C591="Central",('Connecting shares (%)'!$F$5/100*L591+'Connecting shares (%)'!$G$5/100*N591+'Connecting shares (%)'!$H$5/100*P591)/1000000,0),0)</f>
        <v>1.099779299999998</v>
      </c>
      <c r="Y591" s="63">
        <f>IF(E591="East", IF(C591="Central",D591*'Connecting shares (%)'!$M$16*(L591+N591+P591)/(F591+H591+J591+L591+N591+P591),0),0)</f>
        <v>7.411782186027466</v>
      </c>
      <c r="Z591" s="1">
        <f>IF(E591="East", IF(C591="Decentral",('Connecting shares (%)'!$F$9/100*L591+'Connecting shares (%)'!$G$9/100*N591+'Connecting shares (%)'!$H$9/100*P591)/1000000,0),0)</f>
        <v>0</v>
      </c>
      <c r="AA591" s="63">
        <f>IF(E591="East", IF(C591="Decentral",D591*'Connecting shares (%)'!$M$16*(L591+N591+P591)/(F591+H591+J591+L591+N591+P591),0),0)</f>
        <v>0</v>
      </c>
      <c r="AB591" s="61">
        <f>IF(E591="West", IF(C591="Central",('Connecting shares (%)'!$F$11/100*F591+'Connecting shares (%)'!$G$11/100*H591+'Connecting shares (%)'!$H$11/100*J591)/1000000,0),0)</f>
        <v>0</v>
      </c>
      <c r="AC591" s="64">
        <f>IF(E591="west", IF(C591="Central",D591*'Connecting shares (%)'!$M$16*(F591+H591+J591)/(F591+H591+J591+L591+N591+P591),0),0)</f>
        <v>0</v>
      </c>
      <c r="AD591" s="61">
        <f>IF(E591="West", IF(C591="Decentral",('Connecting shares (%)'!$F$15/100*F591+'Connecting shares (%)'!$G$15/100*H591+'Connecting shares (%)'!$H$15/100*J591)/1000000,0),0)</f>
        <v>0</v>
      </c>
      <c r="AE591" s="63">
        <f>IF(E591="west", IF(C591="Decentral",D591*'Connecting shares (%)'!$M$16*(F591+H591+J591)/(F591+H591+J591+L591+N591+P591),0),0)</f>
        <v>0</v>
      </c>
      <c r="AF591" s="61">
        <f>IF(E591="West", IF(C591="Central",('Connecting shares (%)'!$F$13/100*L591+'Connecting shares (%)'!$G$13/100*N591+'Connecting shares (%)'!$H$13/100*P591)/1000000,0),0)</f>
        <v>0</v>
      </c>
      <c r="AG591" s="63">
        <f>IF(E591="west", IF(C591="Central",D591*'Connecting shares (%)'!$M$16*(L591+N591+P591)/(F591+H591+J591+L591+N591+P591),0),0)</f>
        <v>0</v>
      </c>
      <c r="AH591" s="1">
        <f>IF(E591="West", IF(C591="Decentral",('Connecting shares (%)'!$F$17/100*L591+'Connecting shares (%)'!$G$17/100*N591+'Connecting shares (%)'!$H$17/100*P591)/1000000,0),0)</f>
        <v>0</v>
      </c>
      <c r="AI591" s="63">
        <f>IF(E591="west", IF(C591="Decentral",D591*'Connecting shares (%)'!$M$16*(L591+N591+P591)/(F591+H591+J591+L591+N591+P591),0),0)</f>
        <v>0</v>
      </c>
      <c r="AK591" s="1">
        <f t="shared" si="72"/>
        <v>2.8342867399999978</v>
      </c>
      <c r="AL591" s="1">
        <f t="shared" si="73"/>
        <v>19.101210551631482</v>
      </c>
      <c r="AM591" s="1">
        <f t="shared" si="74"/>
        <v>0</v>
      </c>
      <c r="AN591" s="1">
        <f t="shared" si="75"/>
        <v>0</v>
      </c>
      <c r="AO591" s="1">
        <f t="shared" si="76"/>
        <v>0</v>
      </c>
      <c r="AP591" s="1">
        <f t="shared" si="77"/>
        <v>0</v>
      </c>
      <c r="AQ591" s="1">
        <f t="shared" si="78"/>
        <v>0</v>
      </c>
      <c r="AR591" s="1">
        <f t="shared" si="79"/>
        <v>0</v>
      </c>
    </row>
    <row r="592" spans="1:44">
      <c r="A592" s="1">
        <v>591</v>
      </c>
      <c r="B592" s="1" t="s">
        <v>662</v>
      </c>
      <c r="C592" s="1" t="s">
        <v>21</v>
      </c>
      <c r="D592" s="1">
        <v>3.33639412226696</v>
      </c>
      <c r="E592" s="1" t="s">
        <v>23</v>
      </c>
      <c r="F592" s="1">
        <v>359560.609999999</v>
      </c>
      <c r="G592" s="1">
        <v>15</v>
      </c>
      <c r="H592" s="1">
        <v>51033.599999999897</v>
      </c>
      <c r="I592" s="1">
        <v>1</v>
      </c>
      <c r="J592" s="1">
        <v>0</v>
      </c>
      <c r="K592" s="1">
        <v>0</v>
      </c>
      <c r="L592" s="1">
        <v>110353.599999999</v>
      </c>
      <c r="M592" s="1">
        <v>8</v>
      </c>
      <c r="N592" s="1">
        <v>0</v>
      </c>
      <c r="O592" s="1">
        <v>0</v>
      </c>
      <c r="P592" s="1">
        <v>0</v>
      </c>
      <c r="Q592" s="1">
        <v>0</v>
      </c>
      <c r="R592" s="1">
        <v>50193.958909720597</v>
      </c>
      <c r="S592" s="1">
        <v>3336394.1222669599</v>
      </c>
      <c r="T592" s="61">
        <f>IF(E592="East", IF(C592="Central",('Connecting shares (%)'!$F$3/100*F592+'Connecting shares (%)'!$G$3/100*H592+'Connecting shares (%)'!$H$3/100*J592)/1000000,0),0)</f>
        <v>0</v>
      </c>
      <c r="U592" s="61">
        <f>IF(E592="East", IF(C592="Central",D592*'Connecting shares (%)'!$M$16*(F592+H592+J592)/(F592+H592+J592+L592+N592+P592),0),0)</f>
        <v>0</v>
      </c>
      <c r="V592" s="61">
        <f>IF(E592="East", IF(C592="Decentral",('Connecting shares (%)'!$F$7/100*F592+'Connecting shares (%)'!$G$7/100*H592+'Connecting shares (%)'!$H$7/100*J592)/1000000,0),0)</f>
        <v>0</v>
      </c>
      <c r="W592" s="63">
        <f>IF(E592="East", IF(C592="Decentral",D592*'Connecting shares (%)'!$M$16*(F592+H592+J592)/(F592+H592+J592+L592+N592+P592),0),0)</f>
        <v>0</v>
      </c>
      <c r="X592" s="61">
        <f>IF(E592="East", IF(C592="Central",('Connecting shares (%)'!$F$5/100*L592+'Connecting shares (%)'!$G$5/100*N592+'Connecting shares (%)'!$H$5/100*P592)/1000000,0),0)</f>
        <v>0</v>
      </c>
      <c r="Y592" s="63">
        <f>IF(E592="East", IF(C592="Central",D592*'Connecting shares (%)'!$M$16*(L592+N592+P592)/(F592+H592+J592+L592+N592+P592),0),0)</f>
        <v>0</v>
      </c>
      <c r="Z592" s="1">
        <f>IF(E592="East", IF(C592="Decentral",('Connecting shares (%)'!$F$9/100*L592+'Connecting shares (%)'!$G$9/100*N592+'Connecting shares (%)'!$H$9/100*P592)/1000000,0),0)</f>
        <v>0</v>
      </c>
      <c r="AA592" s="63">
        <f>IF(E592="East", IF(C592="Decentral",D592*'Connecting shares (%)'!$M$16*(L592+N592+P592)/(F592+H592+J592+L592+N592+P592),0),0)</f>
        <v>0</v>
      </c>
      <c r="AB592" s="61">
        <f>IF(E592="West", IF(C592="Central",('Connecting shares (%)'!$F$11/100*F592+'Connecting shares (%)'!$G$11/100*H592+'Connecting shares (%)'!$H$11/100*J592)/1000000,0),0)</f>
        <v>0</v>
      </c>
      <c r="AC592" s="64">
        <f>IF(E592="west", IF(C592="Central",D592*'Connecting shares (%)'!$M$16*(F592+H592+J592)/(F592+H592+J592+L592+N592+P592),0),0)</f>
        <v>0</v>
      </c>
      <c r="AD592" s="61">
        <f>IF(E592="West", IF(C592="Decentral",('Connecting shares (%)'!$F$15/100*F592+'Connecting shares (%)'!$G$15/100*H592+'Connecting shares (%)'!$H$15/100*J592)/1000000,0),0)</f>
        <v>0.4105942099999989</v>
      </c>
      <c r="AE592" s="63">
        <f>IF(E592="west", IF(C592="Decentral",D592*'Connecting shares (%)'!$M$16*(F592+H592+J592)/(F592+H592+J592+L592+N592+P592),0),0)</f>
        <v>52.592758145229475</v>
      </c>
      <c r="AF592" s="61">
        <f>IF(E592="West", IF(C592="Central",('Connecting shares (%)'!$F$13/100*L592+'Connecting shares (%)'!$G$13/100*N592+'Connecting shares (%)'!$H$13/100*P592)/1000000,0),0)</f>
        <v>0</v>
      </c>
      <c r="AG592" s="63">
        <f>IF(E592="west", IF(C592="Central",D592*'Connecting shares (%)'!$M$16*(L592+N592+P592)/(F592+H592+J592+L592+N592+P592),0),0)</f>
        <v>0</v>
      </c>
      <c r="AH592" s="1">
        <f>IF(E592="West", IF(C592="Decentral",('Connecting shares (%)'!$F$17/100*L592+'Connecting shares (%)'!$G$17/100*N592+'Connecting shares (%)'!$H$17/100*P592)/1000000,0),0)</f>
        <v>0.110353599999999</v>
      </c>
      <c r="AI592" s="63">
        <f>IF(E592="west", IF(C592="Decentral",D592*'Connecting shares (%)'!$M$16*(L592+N592+P592)/(F592+H592+J592+L592+N592+P592),0),0)</f>
        <v>14.135124300109732</v>
      </c>
      <c r="AK592" s="1">
        <f t="shared" si="72"/>
        <v>0</v>
      </c>
      <c r="AL592" s="1">
        <f t="shared" si="73"/>
        <v>0</v>
      </c>
      <c r="AM592" s="1">
        <f t="shared" si="74"/>
        <v>0</v>
      </c>
      <c r="AN592" s="1">
        <f t="shared" si="75"/>
        <v>0</v>
      </c>
      <c r="AO592" s="1">
        <f t="shared" si="76"/>
        <v>0</v>
      </c>
      <c r="AP592" s="1">
        <f t="shared" si="77"/>
        <v>0</v>
      </c>
      <c r="AQ592" s="1">
        <f t="shared" si="78"/>
        <v>0.5209478099999979</v>
      </c>
      <c r="AR592" s="1">
        <f t="shared" si="79"/>
        <v>66.727882445339205</v>
      </c>
    </row>
    <row r="593" spans="1:44">
      <c r="A593" s="1">
        <v>592</v>
      </c>
      <c r="B593" s="1" t="s">
        <v>584</v>
      </c>
      <c r="C593" s="1" t="s">
        <v>22</v>
      </c>
      <c r="D593" s="1">
        <v>1.3167602935560301</v>
      </c>
      <c r="E593" s="1" t="s">
        <v>23</v>
      </c>
      <c r="F593" s="1">
        <v>234828.46999999901</v>
      </c>
      <c r="G593" s="1">
        <v>14</v>
      </c>
      <c r="H593" s="1">
        <v>0</v>
      </c>
      <c r="I593" s="1">
        <v>0</v>
      </c>
      <c r="J593" s="1">
        <v>0</v>
      </c>
      <c r="K593" s="1">
        <v>0</v>
      </c>
      <c r="L593" s="1">
        <v>27896.07</v>
      </c>
      <c r="M593" s="1">
        <v>1</v>
      </c>
      <c r="N593" s="1">
        <v>0</v>
      </c>
      <c r="O593" s="1">
        <v>0</v>
      </c>
      <c r="P593" s="1">
        <v>0</v>
      </c>
      <c r="Q593" s="1">
        <v>0</v>
      </c>
      <c r="R593" s="1">
        <v>26284.373574873302</v>
      </c>
      <c r="S593" s="1">
        <v>1316760.2935560299</v>
      </c>
      <c r="T593" s="61">
        <f>IF(E593="East", IF(C593="Central",('Connecting shares (%)'!$F$3/100*F593+'Connecting shares (%)'!$G$3/100*H593+'Connecting shares (%)'!$H$3/100*J593)/1000000,0),0)</f>
        <v>0</v>
      </c>
      <c r="U593" s="61">
        <f>IF(E593="East", IF(C593="Central",D593*'Connecting shares (%)'!$M$16*(F593+H593+J593)/(F593+H593+J593+L593+N593+P593),0),0)</f>
        <v>0</v>
      </c>
      <c r="V593" s="61">
        <f>IF(E593="East", IF(C593="Decentral",('Connecting shares (%)'!$F$7/100*F593+'Connecting shares (%)'!$G$7/100*H593+'Connecting shares (%)'!$H$7/100*J593)/1000000,0),0)</f>
        <v>0</v>
      </c>
      <c r="W593" s="63">
        <f>IF(E593="East", IF(C593="Decentral",D593*'Connecting shares (%)'!$M$16*(F593+H593+J593)/(F593+H593+J593+L593+N593+P593),0),0)</f>
        <v>0</v>
      </c>
      <c r="X593" s="61">
        <f>IF(E593="East", IF(C593="Central",('Connecting shares (%)'!$F$5/100*L593+'Connecting shares (%)'!$G$5/100*N593+'Connecting shares (%)'!$H$5/100*P593)/1000000,0),0)</f>
        <v>0</v>
      </c>
      <c r="Y593" s="63">
        <f>IF(E593="East", IF(C593="Central",D593*'Connecting shares (%)'!$M$16*(L593+N593+P593)/(F593+H593+J593+L593+N593+P593),0),0)</f>
        <v>0</v>
      </c>
      <c r="Z593" s="1">
        <f>IF(E593="East", IF(C593="Decentral",('Connecting shares (%)'!$F$9/100*L593+'Connecting shares (%)'!$G$9/100*N593+'Connecting shares (%)'!$H$9/100*P593)/1000000,0),0)</f>
        <v>0</v>
      </c>
      <c r="AA593" s="63">
        <f>IF(E593="East", IF(C593="Decentral",D593*'Connecting shares (%)'!$M$16*(L593+N593+P593)/(F593+H593+J593+L593+N593+P593),0),0)</f>
        <v>0</v>
      </c>
      <c r="AB593" s="61">
        <f>IF(E593="West", IF(C593="Central",('Connecting shares (%)'!$F$11/100*F593+'Connecting shares (%)'!$G$11/100*H593+'Connecting shares (%)'!$H$11/100*J593)/1000000,0),0)</f>
        <v>0.23482846999999901</v>
      </c>
      <c r="AC593" s="64">
        <f>IF(E593="west", IF(C593="Central",D593*'Connecting shares (%)'!$M$16*(F593+H593+J593)/(F593+H593+J593+L593+N593+P593),0),0)</f>
        <v>23.538935882617835</v>
      </c>
      <c r="AD593" s="61">
        <f>IF(E593="West", IF(C593="Decentral",('Connecting shares (%)'!$F$15/100*F593+'Connecting shares (%)'!$G$15/100*H593+'Connecting shares (%)'!$H$15/100*J593)/1000000,0),0)</f>
        <v>0</v>
      </c>
      <c r="AE593" s="63">
        <f>IF(E593="west", IF(C593="Decentral",D593*'Connecting shares (%)'!$M$16*(F593+H593+J593)/(F593+H593+J593+L593+N593+P593),0),0)</f>
        <v>0</v>
      </c>
      <c r="AF593" s="61">
        <f>IF(E593="West", IF(C593="Central",('Connecting shares (%)'!$F$13/100*L593+'Connecting shares (%)'!$G$13/100*N593+'Connecting shares (%)'!$H$13/100*P593)/1000000,0),0)</f>
        <v>2.7896069999999999E-2</v>
      </c>
      <c r="AG593" s="63">
        <f>IF(E593="west", IF(C593="Central",D593*'Connecting shares (%)'!$M$16*(L593+N593+P593)/(F593+H593+J593+L593+N593+P593),0),0)</f>
        <v>2.7962699885027642</v>
      </c>
      <c r="AH593" s="1">
        <f>IF(E593="West", IF(C593="Decentral",('Connecting shares (%)'!$F$17/100*L593+'Connecting shares (%)'!$G$17/100*N593+'Connecting shares (%)'!$H$17/100*P593)/1000000,0),0)</f>
        <v>0</v>
      </c>
      <c r="AI593" s="63">
        <f>IF(E593="west", IF(C593="Decentral",D593*'Connecting shares (%)'!$M$16*(L593+N593+P593)/(F593+H593+J593+L593+N593+P593),0),0)</f>
        <v>0</v>
      </c>
      <c r="AK593" s="1">
        <f t="shared" si="72"/>
        <v>0</v>
      </c>
      <c r="AL593" s="1">
        <f t="shared" si="73"/>
        <v>0</v>
      </c>
      <c r="AM593" s="1">
        <f t="shared" si="74"/>
        <v>0</v>
      </c>
      <c r="AN593" s="1">
        <f t="shared" si="75"/>
        <v>0</v>
      </c>
      <c r="AO593" s="1">
        <f t="shared" si="76"/>
        <v>0.26272453999999901</v>
      </c>
      <c r="AP593" s="1">
        <f t="shared" si="77"/>
        <v>26.3352058711206</v>
      </c>
      <c r="AQ593" s="1">
        <f t="shared" si="78"/>
        <v>0</v>
      </c>
      <c r="AR593" s="1">
        <f t="shared" si="79"/>
        <v>0</v>
      </c>
    </row>
    <row r="594" spans="1:44">
      <c r="A594" s="1">
        <v>593</v>
      </c>
      <c r="B594" s="1" t="s">
        <v>748</v>
      </c>
      <c r="C594" s="1" t="s">
        <v>22</v>
      </c>
      <c r="D594" s="1">
        <v>3.3376607586581799</v>
      </c>
      <c r="E594" s="1" t="s">
        <v>23</v>
      </c>
      <c r="F594" s="1">
        <v>1931005.03</v>
      </c>
      <c r="G594" s="1">
        <v>108</v>
      </c>
      <c r="H594" s="1">
        <v>54331.360000000001</v>
      </c>
      <c r="I594" s="1">
        <v>1</v>
      </c>
      <c r="J594" s="1">
        <v>0</v>
      </c>
      <c r="K594" s="1">
        <v>0</v>
      </c>
      <c r="L594" s="1">
        <v>24732.209999999901</v>
      </c>
      <c r="M594" s="1">
        <v>3</v>
      </c>
      <c r="N594" s="1">
        <v>0</v>
      </c>
      <c r="O594" s="1">
        <v>0</v>
      </c>
      <c r="P594" s="1">
        <v>0</v>
      </c>
      <c r="Q594" s="1">
        <v>0</v>
      </c>
      <c r="R594" s="1">
        <v>30948.2089252759</v>
      </c>
      <c r="S594" s="1">
        <v>3337660.75865818</v>
      </c>
      <c r="T594" s="61">
        <f>IF(E594="East", IF(C594="Central",('Connecting shares (%)'!$F$3/100*F594+'Connecting shares (%)'!$G$3/100*H594+'Connecting shares (%)'!$H$3/100*J594)/1000000,0),0)</f>
        <v>0</v>
      </c>
      <c r="U594" s="61">
        <f>IF(E594="East", IF(C594="Central",D594*'Connecting shares (%)'!$M$16*(F594+H594+J594)/(F594+H594+J594+L594+N594+P594),0),0)</f>
        <v>0</v>
      </c>
      <c r="V594" s="61">
        <f>IF(E594="East", IF(C594="Decentral",('Connecting shares (%)'!$F$7/100*F594+'Connecting shares (%)'!$G$7/100*H594+'Connecting shares (%)'!$H$7/100*J594)/1000000,0),0)</f>
        <v>0</v>
      </c>
      <c r="W594" s="63">
        <f>IF(E594="East", IF(C594="Decentral",D594*'Connecting shares (%)'!$M$16*(F594+H594+J594)/(F594+H594+J594+L594+N594+P594),0),0)</f>
        <v>0</v>
      </c>
      <c r="X594" s="61">
        <f>IF(E594="East", IF(C594="Central",('Connecting shares (%)'!$F$5/100*L594+'Connecting shares (%)'!$G$5/100*N594+'Connecting shares (%)'!$H$5/100*P594)/1000000,0),0)</f>
        <v>0</v>
      </c>
      <c r="Y594" s="63">
        <f>IF(E594="East", IF(C594="Central",D594*'Connecting shares (%)'!$M$16*(L594+N594+P594)/(F594+H594+J594+L594+N594+P594),0),0)</f>
        <v>0</v>
      </c>
      <c r="Z594" s="1">
        <f>IF(E594="East", IF(C594="Decentral",('Connecting shares (%)'!$F$9/100*L594+'Connecting shares (%)'!$G$9/100*N594+'Connecting shares (%)'!$H$9/100*P594)/1000000,0),0)</f>
        <v>0</v>
      </c>
      <c r="AA594" s="63">
        <f>IF(E594="East", IF(C594="Decentral",D594*'Connecting shares (%)'!$M$16*(L594+N594+P594)/(F594+H594+J594+L594+N594+P594),0),0)</f>
        <v>0</v>
      </c>
      <c r="AB594" s="61">
        <f>IF(E594="West", IF(C594="Central",('Connecting shares (%)'!$F$11/100*F594+'Connecting shares (%)'!$G$11/100*H594+'Connecting shares (%)'!$H$11/100*J594)/1000000,0),0)</f>
        <v>1.9853363900000001</v>
      </c>
      <c r="AC594" s="64">
        <f>IF(E594="west", IF(C594="Central",D594*'Connecting shares (%)'!$M$16*(F594+H594+J594)/(F594+H594+J594+L594+N594+P594),0),0)</f>
        <v>65.931872789208214</v>
      </c>
      <c r="AD594" s="61">
        <f>IF(E594="West", IF(C594="Decentral",('Connecting shares (%)'!$F$15/100*F594+'Connecting shares (%)'!$G$15/100*H594+'Connecting shares (%)'!$H$15/100*J594)/1000000,0),0)</f>
        <v>0</v>
      </c>
      <c r="AE594" s="63">
        <f>IF(E594="west", IF(C594="Decentral",D594*'Connecting shares (%)'!$M$16*(F594+H594+J594)/(F594+H594+J594+L594+N594+P594),0),0)</f>
        <v>0</v>
      </c>
      <c r="AF594" s="61">
        <f>IF(E594="West", IF(C594="Central",('Connecting shares (%)'!$F$13/100*L594+'Connecting shares (%)'!$G$13/100*N594+'Connecting shares (%)'!$H$13/100*P594)/1000000,0),0)</f>
        <v>2.47322099999999E-2</v>
      </c>
      <c r="AG594" s="63">
        <f>IF(E594="west", IF(C594="Central",D594*'Connecting shares (%)'!$M$16*(L594+N594+P594)/(F594+H594+J594+L594+N594+P594),0),0)</f>
        <v>0.82134238395538428</v>
      </c>
      <c r="AH594" s="1">
        <f>IF(E594="West", IF(C594="Decentral",('Connecting shares (%)'!$F$17/100*L594+'Connecting shares (%)'!$G$17/100*N594+'Connecting shares (%)'!$H$17/100*P594)/1000000,0),0)</f>
        <v>0</v>
      </c>
      <c r="AI594" s="63">
        <f>IF(E594="west", IF(C594="Decentral",D594*'Connecting shares (%)'!$M$16*(L594+N594+P594)/(F594+H594+J594+L594+N594+P594),0),0)</f>
        <v>0</v>
      </c>
      <c r="AK594" s="1">
        <f t="shared" si="72"/>
        <v>0</v>
      </c>
      <c r="AL594" s="1">
        <f t="shared" si="73"/>
        <v>0</v>
      </c>
      <c r="AM594" s="1">
        <f t="shared" si="74"/>
        <v>0</v>
      </c>
      <c r="AN594" s="1">
        <f t="shared" si="75"/>
        <v>0</v>
      </c>
      <c r="AO594" s="1">
        <f t="shared" si="76"/>
        <v>2.0100685999999999</v>
      </c>
      <c r="AP594" s="1">
        <f t="shared" si="77"/>
        <v>66.753215173163596</v>
      </c>
      <c r="AQ594" s="1">
        <f t="shared" si="78"/>
        <v>0</v>
      </c>
      <c r="AR594" s="1">
        <f t="shared" si="79"/>
        <v>0</v>
      </c>
    </row>
    <row r="595" spans="1:44">
      <c r="A595" s="1">
        <v>594</v>
      </c>
      <c r="B595" s="1" t="s">
        <v>233</v>
      </c>
      <c r="C595" s="1" t="s">
        <v>21</v>
      </c>
      <c r="D595" s="1">
        <v>1.4433922922609701</v>
      </c>
      <c r="E595" s="1" t="s">
        <v>23</v>
      </c>
      <c r="F595" s="1">
        <v>836756.4</v>
      </c>
      <c r="G595" s="1">
        <v>41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32209.4118950429</v>
      </c>
      <c r="S595" s="1">
        <v>1443392.29226097</v>
      </c>
      <c r="T595" s="61">
        <f>IF(E595="East", IF(C595="Central",('Connecting shares (%)'!$F$3/100*F595+'Connecting shares (%)'!$G$3/100*H595+'Connecting shares (%)'!$H$3/100*J595)/1000000,0),0)</f>
        <v>0</v>
      </c>
      <c r="U595" s="61">
        <f>IF(E595="East", IF(C595="Central",D595*'Connecting shares (%)'!$M$16*(F595+H595+J595)/(F595+H595+J595+L595+N595+P595),0),0)</f>
        <v>0</v>
      </c>
      <c r="V595" s="61">
        <f>IF(E595="East", IF(C595="Decentral",('Connecting shares (%)'!$F$7/100*F595+'Connecting shares (%)'!$G$7/100*H595+'Connecting shares (%)'!$H$7/100*J595)/1000000,0),0)</f>
        <v>0</v>
      </c>
      <c r="W595" s="63">
        <f>IF(E595="East", IF(C595="Decentral",D595*'Connecting shares (%)'!$M$16*(F595+H595+J595)/(F595+H595+J595+L595+N595+P595),0),0)</f>
        <v>0</v>
      </c>
      <c r="X595" s="61">
        <f>IF(E595="East", IF(C595="Central",('Connecting shares (%)'!$F$5/100*L595+'Connecting shares (%)'!$G$5/100*N595+'Connecting shares (%)'!$H$5/100*P595)/1000000,0),0)</f>
        <v>0</v>
      </c>
      <c r="Y595" s="63">
        <f>IF(E595="East", IF(C595="Central",D595*'Connecting shares (%)'!$M$16*(L595+N595+P595)/(F595+H595+J595+L595+N595+P595),0),0)</f>
        <v>0</v>
      </c>
      <c r="Z595" s="1">
        <f>IF(E595="East", IF(C595="Decentral",('Connecting shares (%)'!$F$9/100*L595+'Connecting shares (%)'!$G$9/100*N595+'Connecting shares (%)'!$H$9/100*P595)/1000000,0),0)</f>
        <v>0</v>
      </c>
      <c r="AA595" s="63">
        <f>IF(E595="East", IF(C595="Decentral",D595*'Connecting shares (%)'!$M$16*(L595+N595+P595)/(F595+H595+J595+L595+N595+P595),0),0)</f>
        <v>0</v>
      </c>
      <c r="AB595" s="61">
        <f>IF(E595="West", IF(C595="Central",('Connecting shares (%)'!$F$11/100*F595+'Connecting shares (%)'!$G$11/100*H595+'Connecting shares (%)'!$H$11/100*J595)/1000000,0),0)</f>
        <v>0</v>
      </c>
      <c r="AC595" s="64">
        <f>IF(E595="west", IF(C595="Central",D595*'Connecting shares (%)'!$M$16*(F595+H595+J595)/(F595+H595+J595+L595+N595+P595),0),0)</f>
        <v>0</v>
      </c>
      <c r="AD595" s="61">
        <f>IF(E595="West", IF(C595="Decentral",('Connecting shares (%)'!$F$15/100*F595+'Connecting shares (%)'!$G$15/100*H595+'Connecting shares (%)'!$H$15/100*J595)/1000000,0),0)</f>
        <v>0.83675640000000007</v>
      </c>
      <c r="AE595" s="63">
        <f>IF(E595="west", IF(C595="Decentral",D595*'Connecting shares (%)'!$M$16*(F595+H595+J595)/(F595+H595+J595+L595+N595+P595),0),0)</f>
        <v>28.867845845219403</v>
      </c>
      <c r="AF595" s="61">
        <f>IF(E595="West", IF(C595="Central",('Connecting shares (%)'!$F$13/100*L595+'Connecting shares (%)'!$G$13/100*N595+'Connecting shares (%)'!$H$13/100*P595)/1000000,0),0)</f>
        <v>0</v>
      </c>
      <c r="AG595" s="63">
        <f>IF(E595="west", IF(C595="Central",D595*'Connecting shares (%)'!$M$16*(L595+N595+P595)/(F595+H595+J595+L595+N595+P595),0),0)</f>
        <v>0</v>
      </c>
      <c r="AH595" s="1">
        <f>IF(E595="West", IF(C595="Decentral",('Connecting shares (%)'!$F$17/100*L595+'Connecting shares (%)'!$G$17/100*N595+'Connecting shares (%)'!$H$17/100*P595)/1000000,0),0)</f>
        <v>0</v>
      </c>
      <c r="AI595" s="63">
        <f>IF(E595="west", IF(C595="Decentral",D595*'Connecting shares (%)'!$M$16*(L595+N595+P595)/(F595+H595+J595+L595+N595+P595),0),0)</f>
        <v>0</v>
      </c>
      <c r="AK595" s="1">
        <f t="shared" si="72"/>
        <v>0</v>
      </c>
      <c r="AL595" s="1">
        <f t="shared" si="73"/>
        <v>0</v>
      </c>
      <c r="AM595" s="1">
        <f t="shared" si="74"/>
        <v>0</v>
      </c>
      <c r="AN595" s="1">
        <f t="shared" si="75"/>
        <v>0</v>
      </c>
      <c r="AO595" s="1">
        <f t="shared" si="76"/>
        <v>0</v>
      </c>
      <c r="AP595" s="1">
        <f t="shared" si="77"/>
        <v>0</v>
      </c>
      <c r="AQ595" s="1">
        <f t="shared" si="78"/>
        <v>0.83675640000000007</v>
      </c>
      <c r="AR595" s="1">
        <f t="shared" si="79"/>
        <v>28.867845845219403</v>
      </c>
    </row>
    <row r="596" spans="1:44">
      <c r="A596" s="1">
        <v>595</v>
      </c>
      <c r="B596" s="1" t="s">
        <v>678</v>
      </c>
      <c r="C596" s="1" t="s">
        <v>22</v>
      </c>
      <c r="D596" s="1">
        <v>0.57999823982725396</v>
      </c>
      <c r="E596" s="1" t="s">
        <v>24</v>
      </c>
      <c r="F596" s="1">
        <v>594342.04</v>
      </c>
      <c r="G596" s="1">
        <v>63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155641.47</v>
      </c>
      <c r="O596" s="1">
        <v>1</v>
      </c>
      <c r="P596" s="1">
        <v>0</v>
      </c>
      <c r="Q596" s="1">
        <v>0</v>
      </c>
      <c r="R596" s="1">
        <v>18311.871305319</v>
      </c>
      <c r="S596" s="1">
        <v>579998.23982725304</v>
      </c>
      <c r="T596" s="61">
        <f>IF(E596="East", IF(C596="Central",('Connecting shares (%)'!$F$3/100*F596+'Connecting shares (%)'!$G$3/100*H596+'Connecting shares (%)'!$H$3/100*J596)/1000000,0),0)</f>
        <v>0.59434204000000002</v>
      </c>
      <c r="U596" s="61">
        <f>IF(E596="East", IF(C596="Central",D596*'Connecting shares (%)'!$M$16*(F596+H596+J596)/(F596+H596+J596+L596+N596+P596),0),0)</f>
        <v>9.192664437524483</v>
      </c>
      <c r="V596" s="61">
        <f>IF(E596="East", IF(C596="Decentral",('Connecting shares (%)'!$F$7/100*F596+'Connecting shares (%)'!$G$7/100*H596+'Connecting shares (%)'!$H$7/100*J596)/1000000,0),0)</f>
        <v>0</v>
      </c>
      <c r="W596" s="63">
        <f>IF(E596="East", IF(C596="Decentral",D596*'Connecting shares (%)'!$M$16*(F596+H596+J596)/(F596+H596+J596+L596+N596+P596),0),0)</f>
        <v>0</v>
      </c>
      <c r="X596" s="61">
        <f>IF(E596="East", IF(C596="Central",('Connecting shares (%)'!$F$5/100*L596+'Connecting shares (%)'!$G$5/100*N596+'Connecting shares (%)'!$H$5/100*P596)/1000000,0),0)</f>
        <v>0.15564147</v>
      </c>
      <c r="Y596" s="63">
        <f>IF(E596="East", IF(C596="Central",D596*'Connecting shares (%)'!$M$16*(L596+N596+P596)/(F596+H596+J596+L596+N596+P596),0),0)</f>
        <v>2.4073003590205961</v>
      </c>
      <c r="Z596" s="1">
        <f>IF(E596="East", IF(C596="Decentral",('Connecting shares (%)'!$F$9/100*L596+'Connecting shares (%)'!$G$9/100*N596+'Connecting shares (%)'!$H$9/100*P596)/1000000,0),0)</f>
        <v>0</v>
      </c>
      <c r="AA596" s="63">
        <f>IF(E596="East", IF(C596="Decentral",D596*'Connecting shares (%)'!$M$16*(L596+N596+P596)/(F596+H596+J596+L596+N596+P596),0),0)</f>
        <v>0</v>
      </c>
      <c r="AB596" s="61">
        <f>IF(E596="West", IF(C596="Central",('Connecting shares (%)'!$F$11/100*F596+'Connecting shares (%)'!$G$11/100*H596+'Connecting shares (%)'!$H$11/100*J596)/1000000,0),0)</f>
        <v>0</v>
      </c>
      <c r="AC596" s="64">
        <f>IF(E596="west", IF(C596="Central",D596*'Connecting shares (%)'!$M$16*(F596+H596+J596)/(F596+H596+J596+L596+N596+P596),0),0)</f>
        <v>0</v>
      </c>
      <c r="AD596" s="61">
        <f>IF(E596="West", IF(C596="Decentral",('Connecting shares (%)'!$F$15/100*F596+'Connecting shares (%)'!$G$15/100*H596+'Connecting shares (%)'!$H$15/100*J596)/1000000,0),0)</f>
        <v>0</v>
      </c>
      <c r="AE596" s="63">
        <f>IF(E596="west", IF(C596="Decentral",D596*'Connecting shares (%)'!$M$16*(F596+H596+J596)/(F596+H596+J596+L596+N596+P596),0),0)</f>
        <v>0</v>
      </c>
      <c r="AF596" s="61">
        <f>IF(E596="West", IF(C596="Central",('Connecting shares (%)'!$F$13/100*L596+'Connecting shares (%)'!$G$13/100*N596+'Connecting shares (%)'!$H$13/100*P596)/1000000,0),0)</f>
        <v>0</v>
      </c>
      <c r="AG596" s="63">
        <f>IF(E596="west", IF(C596="Central",D596*'Connecting shares (%)'!$M$16*(L596+N596+P596)/(F596+H596+J596+L596+N596+P596),0),0)</f>
        <v>0</v>
      </c>
      <c r="AH596" s="1">
        <f>IF(E596="West", IF(C596="Decentral",('Connecting shares (%)'!$F$17/100*L596+'Connecting shares (%)'!$G$17/100*N596+'Connecting shares (%)'!$H$17/100*P596)/1000000,0),0)</f>
        <v>0</v>
      </c>
      <c r="AI596" s="63">
        <f>IF(E596="west", IF(C596="Decentral",D596*'Connecting shares (%)'!$M$16*(L596+N596+P596)/(F596+H596+J596+L596+N596+P596),0),0)</f>
        <v>0</v>
      </c>
      <c r="AK596" s="1">
        <f t="shared" si="72"/>
        <v>0.74998351000000008</v>
      </c>
      <c r="AL596" s="1">
        <f t="shared" si="73"/>
        <v>11.599964796545079</v>
      </c>
      <c r="AM596" s="1">
        <f t="shared" si="74"/>
        <v>0</v>
      </c>
      <c r="AN596" s="1">
        <f t="shared" si="75"/>
        <v>0</v>
      </c>
      <c r="AO596" s="1">
        <f t="shared" si="76"/>
        <v>0</v>
      </c>
      <c r="AP596" s="1">
        <f t="shared" si="77"/>
        <v>0</v>
      </c>
      <c r="AQ596" s="1">
        <f t="shared" si="78"/>
        <v>0</v>
      </c>
      <c r="AR596" s="1">
        <f t="shared" si="79"/>
        <v>0</v>
      </c>
    </row>
    <row r="597" spans="1:44">
      <c r="A597" s="1">
        <v>596</v>
      </c>
      <c r="B597" s="1" t="s">
        <v>620</v>
      </c>
      <c r="C597" s="1" t="s">
        <v>22</v>
      </c>
      <c r="D597" s="1">
        <v>1.5436629713416301</v>
      </c>
      <c r="E597" s="1" t="s">
        <v>24</v>
      </c>
      <c r="F597" s="1">
        <v>462329.57999999903</v>
      </c>
      <c r="G597" s="1">
        <v>31</v>
      </c>
      <c r="H597" s="1">
        <v>0</v>
      </c>
      <c r="I597" s="1">
        <v>0</v>
      </c>
      <c r="J597" s="1">
        <v>0</v>
      </c>
      <c r="K597" s="1">
        <v>0</v>
      </c>
      <c r="L597" s="1">
        <v>9746.75</v>
      </c>
      <c r="M597" s="1">
        <v>2</v>
      </c>
      <c r="N597" s="1">
        <v>0</v>
      </c>
      <c r="O597" s="1">
        <v>0</v>
      </c>
      <c r="P597" s="1">
        <v>0</v>
      </c>
      <c r="Q597" s="1">
        <v>0</v>
      </c>
      <c r="R597" s="1">
        <v>35578.684085481204</v>
      </c>
      <c r="S597" s="1">
        <v>1543662.97134163</v>
      </c>
      <c r="T597" s="61">
        <f>IF(E597="East", IF(C597="Central",('Connecting shares (%)'!$F$3/100*F597+'Connecting shares (%)'!$G$3/100*H597+'Connecting shares (%)'!$H$3/100*J597)/1000000,0),0)</f>
        <v>0.46232957999999902</v>
      </c>
      <c r="U597" s="61">
        <f>IF(E597="East", IF(C597="Central",D597*'Connecting shares (%)'!$M$16*(F597+H597+J597)/(F597+H597+J597+L597+N597+P597),0),0)</f>
        <v>30.235832972262255</v>
      </c>
      <c r="V597" s="61">
        <f>IF(E597="East", IF(C597="Decentral",('Connecting shares (%)'!$F$7/100*F597+'Connecting shares (%)'!$G$7/100*H597+'Connecting shares (%)'!$H$7/100*J597)/1000000,0),0)</f>
        <v>0</v>
      </c>
      <c r="W597" s="63">
        <f>IF(E597="East", IF(C597="Decentral",D597*'Connecting shares (%)'!$M$16*(F597+H597+J597)/(F597+H597+J597+L597+N597+P597),0),0)</f>
        <v>0</v>
      </c>
      <c r="X597" s="61">
        <f>IF(E597="East", IF(C597="Central",('Connecting shares (%)'!$F$5/100*L597+'Connecting shares (%)'!$G$5/100*N597+'Connecting shares (%)'!$H$5/100*P597)/1000000,0),0)</f>
        <v>9.7467500000000002E-3</v>
      </c>
      <c r="Y597" s="63">
        <f>IF(E597="East", IF(C597="Central",D597*'Connecting shares (%)'!$M$16*(L597+N597+P597)/(F597+H597+J597+L597+N597+P597),0),0)</f>
        <v>0.63742645457034741</v>
      </c>
      <c r="Z597" s="1">
        <f>IF(E597="East", IF(C597="Decentral",('Connecting shares (%)'!$F$9/100*L597+'Connecting shares (%)'!$G$9/100*N597+'Connecting shares (%)'!$H$9/100*P597)/1000000,0),0)</f>
        <v>0</v>
      </c>
      <c r="AA597" s="63">
        <f>IF(E597="East", IF(C597="Decentral",D597*'Connecting shares (%)'!$M$16*(L597+N597+P597)/(F597+H597+J597+L597+N597+P597),0),0)</f>
        <v>0</v>
      </c>
      <c r="AB597" s="61">
        <f>IF(E597="West", IF(C597="Central",('Connecting shares (%)'!$F$11/100*F597+'Connecting shares (%)'!$G$11/100*H597+'Connecting shares (%)'!$H$11/100*J597)/1000000,0),0)</f>
        <v>0</v>
      </c>
      <c r="AC597" s="64">
        <f>IF(E597="west", IF(C597="Central",D597*'Connecting shares (%)'!$M$16*(F597+H597+J597)/(F597+H597+J597+L597+N597+P597),0),0)</f>
        <v>0</v>
      </c>
      <c r="AD597" s="61">
        <f>IF(E597="West", IF(C597="Decentral",('Connecting shares (%)'!$F$15/100*F597+'Connecting shares (%)'!$G$15/100*H597+'Connecting shares (%)'!$H$15/100*J597)/1000000,0),0)</f>
        <v>0</v>
      </c>
      <c r="AE597" s="63">
        <f>IF(E597="west", IF(C597="Decentral",D597*'Connecting shares (%)'!$M$16*(F597+H597+J597)/(F597+H597+J597+L597+N597+P597),0),0)</f>
        <v>0</v>
      </c>
      <c r="AF597" s="61">
        <f>IF(E597="West", IF(C597="Central",('Connecting shares (%)'!$F$13/100*L597+'Connecting shares (%)'!$G$13/100*N597+'Connecting shares (%)'!$H$13/100*P597)/1000000,0),0)</f>
        <v>0</v>
      </c>
      <c r="AG597" s="63">
        <f>IF(E597="west", IF(C597="Central",D597*'Connecting shares (%)'!$M$16*(L597+N597+P597)/(F597+H597+J597+L597+N597+P597),0),0)</f>
        <v>0</v>
      </c>
      <c r="AH597" s="1">
        <f>IF(E597="West", IF(C597="Decentral",('Connecting shares (%)'!$F$17/100*L597+'Connecting shares (%)'!$G$17/100*N597+'Connecting shares (%)'!$H$17/100*P597)/1000000,0),0)</f>
        <v>0</v>
      </c>
      <c r="AI597" s="63">
        <f>IF(E597="west", IF(C597="Decentral",D597*'Connecting shares (%)'!$M$16*(L597+N597+P597)/(F597+H597+J597+L597+N597+P597),0),0)</f>
        <v>0</v>
      </c>
      <c r="AK597" s="1">
        <f t="shared" si="72"/>
        <v>0.47207632999999904</v>
      </c>
      <c r="AL597" s="1">
        <f t="shared" si="73"/>
        <v>30.873259426832604</v>
      </c>
      <c r="AM597" s="1">
        <f t="shared" si="74"/>
        <v>0</v>
      </c>
      <c r="AN597" s="1">
        <f t="shared" si="75"/>
        <v>0</v>
      </c>
      <c r="AO597" s="1">
        <f t="shared" si="76"/>
        <v>0</v>
      </c>
      <c r="AP597" s="1">
        <f t="shared" si="77"/>
        <v>0</v>
      </c>
      <c r="AQ597" s="1">
        <f t="shared" si="78"/>
        <v>0</v>
      </c>
      <c r="AR597" s="1">
        <f t="shared" si="79"/>
        <v>0</v>
      </c>
    </row>
    <row r="598" spans="1:44">
      <c r="A598" s="1">
        <v>597</v>
      </c>
      <c r="B598" s="1" t="s">
        <v>279</v>
      </c>
      <c r="C598" s="1" t="s">
        <v>22</v>
      </c>
      <c r="D598" s="1">
        <v>1.1066903642302901</v>
      </c>
      <c r="E598" s="1" t="s">
        <v>23</v>
      </c>
      <c r="F598" s="1">
        <v>552825.39</v>
      </c>
      <c r="G598" s="1">
        <v>28</v>
      </c>
      <c r="H598" s="1">
        <v>58975.089999999902</v>
      </c>
      <c r="I598" s="1">
        <v>1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30732.2340363683</v>
      </c>
      <c r="S598" s="1">
        <v>1106690.3642302901</v>
      </c>
      <c r="T598" s="61">
        <f>IF(E598="East", IF(C598="Central",('Connecting shares (%)'!$F$3/100*F598+'Connecting shares (%)'!$G$3/100*H598+'Connecting shares (%)'!$H$3/100*J598)/1000000,0),0)</f>
        <v>0</v>
      </c>
      <c r="U598" s="61">
        <f>IF(E598="East", IF(C598="Central",D598*'Connecting shares (%)'!$M$16*(F598+H598+J598)/(F598+H598+J598+L598+N598+P598),0),0)</f>
        <v>0</v>
      </c>
      <c r="V598" s="61">
        <f>IF(E598="East", IF(C598="Decentral",('Connecting shares (%)'!$F$7/100*F598+'Connecting shares (%)'!$G$7/100*H598+'Connecting shares (%)'!$H$7/100*J598)/1000000,0),0)</f>
        <v>0</v>
      </c>
      <c r="W598" s="63">
        <f>IF(E598="East", IF(C598="Decentral",D598*'Connecting shares (%)'!$M$16*(F598+H598+J598)/(F598+H598+J598+L598+N598+P598),0),0)</f>
        <v>0</v>
      </c>
      <c r="X598" s="61">
        <f>IF(E598="East", IF(C598="Central",('Connecting shares (%)'!$F$5/100*L598+'Connecting shares (%)'!$G$5/100*N598+'Connecting shares (%)'!$H$5/100*P598)/1000000,0),0)</f>
        <v>0</v>
      </c>
      <c r="Y598" s="63">
        <f>IF(E598="East", IF(C598="Central",D598*'Connecting shares (%)'!$M$16*(L598+N598+P598)/(F598+H598+J598+L598+N598+P598),0),0)</f>
        <v>0</v>
      </c>
      <c r="Z598" s="1">
        <f>IF(E598="East", IF(C598="Decentral",('Connecting shares (%)'!$F$9/100*L598+'Connecting shares (%)'!$G$9/100*N598+'Connecting shares (%)'!$H$9/100*P598)/1000000,0),0)</f>
        <v>0</v>
      </c>
      <c r="AA598" s="63">
        <f>IF(E598="East", IF(C598="Decentral",D598*'Connecting shares (%)'!$M$16*(L598+N598+P598)/(F598+H598+J598+L598+N598+P598),0),0)</f>
        <v>0</v>
      </c>
      <c r="AB598" s="61">
        <f>IF(E598="West", IF(C598="Central",('Connecting shares (%)'!$F$11/100*F598+'Connecting shares (%)'!$G$11/100*H598+'Connecting shares (%)'!$H$11/100*J598)/1000000,0),0)</f>
        <v>0.61180047999999987</v>
      </c>
      <c r="AC598" s="64">
        <f>IF(E598="west", IF(C598="Central",D598*'Connecting shares (%)'!$M$16*(F598+H598+J598)/(F598+H598+J598+L598+N598+P598),0),0)</f>
        <v>22.133807284605801</v>
      </c>
      <c r="AD598" s="61">
        <f>IF(E598="West", IF(C598="Decentral",('Connecting shares (%)'!$F$15/100*F598+'Connecting shares (%)'!$G$15/100*H598+'Connecting shares (%)'!$H$15/100*J598)/1000000,0),0)</f>
        <v>0</v>
      </c>
      <c r="AE598" s="63">
        <f>IF(E598="west", IF(C598="Decentral",D598*'Connecting shares (%)'!$M$16*(F598+H598+J598)/(F598+H598+J598+L598+N598+P598),0),0)</f>
        <v>0</v>
      </c>
      <c r="AF598" s="61">
        <f>IF(E598="West", IF(C598="Central",('Connecting shares (%)'!$F$13/100*L598+'Connecting shares (%)'!$G$13/100*N598+'Connecting shares (%)'!$H$13/100*P598)/1000000,0),0)</f>
        <v>0</v>
      </c>
      <c r="AG598" s="63">
        <f>IF(E598="west", IF(C598="Central",D598*'Connecting shares (%)'!$M$16*(L598+N598+P598)/(F598+H598+J598+L598+N598+P598),0),0)</f>
        <v>0</v>
      </c>
      <c r="AH598" s="1">
        <f>IF(E598="West", IF(C598="Decentral",('Connecting shares (%)'!$F$17/100*L598+'Connecting shares (%)'!$G$17/100*N598+'Connecting shares (%)'!$H$17/100*P598)/1000000,0),0)</f>
        <v>0</v>
      </c>
      <c r="AI598" s="63">
        <f>IF(E598="west", IF(C598="Decentral",D598*'Connecting shares (%)'!$M$16*(L598+N598+P598)/(F598+H598+J598+L598+N598+P598),0),0)</f>
        <v>0</v>
      </c>
      <c r="AK598" s="1">
        <f t="shared" si="72"/>
        <v>0</v>
      </c>
      <c r="AL598" s="1">
        <f t="shared" si="73"/>
        <v>0</v>
      </c>
      <c r="AM598" s="1">
        <f t="shared" si="74"/>
        <v>0</v>
      </c>
      <c r="AN598" s="1">
        <f t="shared" si="75"/>
        <v>0</v>
      </c>
      <c r="AO598" s="1">
        <f t="shared" si="76"/>
        <v>0.61180047999999987</v>
      </c>
      <c r="AP598" s="1">
        <f t="shared" si="77"/>
        <v>22.133807284605801</v>
      </c>
      <c r="AQ598" s="1">
        <f t="shared" si="78"/>
        <v>0</v>
      </c>
      <c r="AR598" s="1">
        <f t="shared" si="79"/>
        <v>0</v>
      </c>
    </row>
    <row r="599" spans="1:44">
      <c r="A599" s="1">
        <v>598</v>
      </c>
      <c r="B599" s="1" t="s">
        <v>166</v>
      </c>
      <c r="C599" s="1" t="s">
        <v>22</v>
      </c>
      <c r="D599" s="1">
        <v>11.7680154051363</v>
      </c>
      <c r="E599" s="1" t="s">
        <v>23</v>
      </c>
      <c r="F599" s="1">
        <v>1100418.8699999901</v>
      </c>
      <c r="G599" s="1">
        <v>66</v>
      </c>
      <c r="H599" s="1">
        <v>0</v>
      </c>
      <c r="I599" s="1">
        <v>0</v>
      </c>
      <c r="J599" s="1">
        <v>0</v>
      </c>
      <c r="K599" s="1">
        <v>0</v>
      </c>
      <c r="L599" s="1">
        <v>68757.119999999893</v>
      </c>
      <c r="M599" s="1">
        <v>3</v>
      </c>
      <c r="N599" s="1">
        <v>0</v>
      </c>
      <c r="O599" s="1">
        <v>0</v>
      </c>
      <c r="P599" s="1">
        <v>0</v>
      </c>
      <c r="Q599" s="1">
        <v>0</v>
      </c>
      <c r="R599" s="1">
        <v>116837.870451786</v>
      </c>
      <c r="S599" s="1">
        <v>11768015.4051363</v>
      </c>
      <c r="T599" s="61">
        <f>IF(E599="East", IF(C599="Central",('Connecting shares (%)'!$F$3/100*F599+'Connecting shares (%)'!$G$3/100*H599+'Connecting shares (%)'!$H$3/100*J599)/1000000,0),0)</f>
        <v>0</v>
      </c>
      <c r="U599" s="61">
        <f>IF(E599="East", IF(C599="Central",D599*'Connecting shares (%)'!$M$16*(F599+H599+J599)/(F599+H599+J599+L599+N599+P599),0),0)</f>
        <v>0</v>
      </c>
      <c r="V599" s="61">
        <f>IF(E599="East", IF(C599="Decentral",('Connecting shares (%)'!$F$7/100*F599+'Connecting shares (%)'!$G$7/100*H599+'Connecting shares (%)'!$H$7/100*J599)/1000000,0),0)</f>
        <v>0</v>
      </c>
      <c r="W599" s="63">
        <f>IF(E599="East", IF(C599="Decentral",D599*'Connecting shares (%)'!$M$16*(F599+H599+J599)/(F599+H599+J599+L599+N599+P599),0),0)</f>
        <v>0</v>
      </c>
      <c r="X599" s="61">
        <f>IF(E599="East", IF(C599="Central",('Connecting shares (%)'!$F$5/100*L599+'Connecting shares (%)'!$G$5/100*N599+'Connecting shares (%)'!$H$5/100*P599)/1000000,0),0)</f>
        <v>0</v>
      </c>
      <c r="Y599" s="63">
        <f>IF(E599="East", IF(C599="Central",D599*'Connecting shares (%)'!$M$16*(L599+N599+P599)/(F599+H599+J599+L599+N599+P599),0),0)</f>
        <v>0</v>
      </c>
      <c r="Z599" s="1">
        <f>IF(E599="East", IF(C599="Decentral",('Connecting shares (%)'!$F$9/100*L599+'Connecting shares (%)'!$G$9/100*N599+'Connecting shares (%)'!$H$9/100*P599)/1000000,0),0)</f>
        <v>0</v>
      </c>
      <c r="AA599" s="63">
        <f>IF(E599="East", IF(C599="Decentral",D599*'Connecting shares (%)'!$M$16*(L599+N599+P599)/(F599+H599+J599+L599+N599+P599),0),0)</f>
        <v>0</v>
      </c>
      <c r="AB599" s="61">
        <f>IF(E599="West", IF(C599="Central",('Connecting shares (%)'!$F$11/100*F599+'Connecting shares (%)'!$G$11/100*H599+'Connecting shares (%)'!$H$11/100*J599)/1000000,0),0)</f>
        <v>1.1004188699999902</v>
      </c>
      <c r="AC599" s="64">
        <f>IF(E599="west", IF(C599="Central",D599*'Connecting shares (%)'!$M$16*(F599+H599+J599)/(F599+H599+J599+L599+N599+P599),0),0)</f>
        <v>221.51919514294289</v>
      </c>
      <c r="AD599" s="61">
        <f>IF(E599="West", IF(C599="Decentral",('Connecting shares (%)'!$F$15/100*F599+'Connecting shares (%)'!$G$15/100*H599+'Connecting shares (%)'!$H$15/100*J599)/1000000,0),0)</f>
        <v>0</v>
      </c>
      <c r="AE599" s="63">
        <f>IF(E599="west", IF(C599="Decentral",D599*'Connecting shares (%)'!$M$16*(F599+H599+J599)/(F599+H599+J599+L599+N599+P599),0),0)</f>
        <v>0</v>
      </c>
      <c r="AF599" s="61">
        <f>IF(E599="West", IF(C599="Central",('Connecting shares (%)'!$F$13/100*L599+'Connecting shares (%)'!$G$13/100*N599+'Connecting shares (%)'!$H$13/100*P599)/1000000,0),0)</f>
        <v>6.8757119999999894E-2</v>
      </c>
      <c r="AG599" s="63">
        <f>IF(E599="west", IF(C599="Central",D599*'Connecting shares (%)'!$M$16*(L599+N599+P599)/(F599+H599+J599+L599+N599+P599),0),0)</f>
        <v>13.841112959783082</v>
      </c>
      <c r="AH599" s="1">
        <f>IF(E599="West", IF(C599="Decentral",('Connecting shares (%)'!$F$17/100*L599+'Connecting shares (%)'!$G$17/100*N599+'Connecting shares (%)'!$H$17/100*P599)/1000000,0),0)</f>
        <v>0</v>
      </c>
      <c r="AI599" s="63">
        <f>IF(E599="west", IF(C599="Decentral",D599*'Connecting shares (%)'!$M$16*(L599+N599+P599)/(F599+H599+J599+L599+N599+P599),0),0)</f>
        <v>0</v>
      </c>
      <c r="AK599" s="1">
        <f t="shared" si="72"/>
        <v>0</v>
      </c>
      <c r="AL599" s="1">
        <f t="shared" si="73"/>
        <v>0</v>
      </c>
      <c r="AM599" s="1">
        <f t="shared" si="74"/>
        <v>0</v>
      </c>
      <c r="AN599" s="1">
        <f t="shared" si="75"/>
        <v>0</v>
      </c>
      <c r="AO599" s="1">
        <f t="shared" si="76"/>
        <v>1.1691759899999901</v>
      </c>
      <c r="AP599" s="1">
        <f t="shared" si="77"/>
        <v>235.36030810272598</v>
      </c>
      <c r="AQ599" s="1">
        <f t="shared" si="78"/>
        <v>0</v>
      </c>
      <c r="AR599" s="1">
        <f t="shared" si="79"/>
        <v>0</v>
      </c>
    </row>
    <row r="600" spans="1:44">
      <c r="A600" s="1">
        <v>599</v>
      </c>
      <c r="B600" s="1" t="s">
        <v>358</v>
      </c>
      <c r="C600" s="1" t="s">
        <v>22</v>
      </c>
      <c r="D600" s="1">
        <v>2.4575736795602499</v>
      </c>
      <c r="E600" s="1" t="s">
        <v>23</v>
      </c>
      <c r="F600" s="1">
        <v>737319.36</v>
      </c>
      <c r="G600" s="1">
        <v>36</v>
      </c>
      <c r="H600" s="1">
        <v>51382.05</v>
      </c>
      <c r="I600" s="1">
        <v>1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55020.892148045197</v>
      </c>
      <c r="S600" s="1">
        <v>2457573.6795602501</v>
      </c>
      <c r="T600" s="61">
        <f>IF(E600="East", IF(C600="Central",('Connecting shares (%)'!$F$3/100*F600+'Connecting shares (%)'!$G$3/100*H600+'Connecting shares (%)'!$H$3/100*J600)/1000000,0),0)</f>
        <v>0</v>
      </c>
      <c r="U600" s="61">
        <f>IF(E600="East", IF(C600="Central",D600*'Connecting shares (%)'!$M$16*(F600+H600+J600)/(F600+H600+J600+L600+N600+P600),0),0)</f>
        <v>0</v>
      </c>
      <c r="V600" s="61">
        <f>IF(E600="East", IF(C600="Decentral",('Connecting shares (%)'!$F$7/100*F600+'Connecting shares (%)'!$G$7/100*H600+'Connecting shares (%)'!$H$7/100*J600)/1000000,0),0)</f>
        <v>0</v>
      </c>
      <c r="W600" s="63">
        <f>IF(E600="East", IF(C600="Decentral",D600*'Connecting shares (%)'!$M$16*(F600+H600+J600)/(F600+H600+J600+L600+N600+P600),0),0)</f>
        <v>0</v>
      </c>
      <c r="X600" s="61">
        <f>IF(E600="East", IF(C600="Central",('Connecting shares (%)'!$F$5/100*L600+'Connecting shares (%)'!$G$5/100*N600+'Connecting shares (%)'!$H$5/100*P600)/1000000,0),0)</f>
        <v>0</v>
      </c>
      <c r="Y600" s="63">
        <f>IF(E600="East", IF(C600="Central",D600*'Connecting shares (%)'!$M$16*(L600+N600+P600)/(F600+H600+J600+L600+N600+P600),0),0)</f>
        <v>0</v>
      </c>
      <c r="Z600" s="1">
        <f>IF(E600="East", IF(C600="Decentral",('Connecting shares (%)'!$F$9/100*L600+'Connecting shares (%)'!$G$9/100*N600+'Connecting shares (%)'!$H$9/100*P600)/1000000,0),0)</f>
        <v>0</v>
      </c>
      <c r="AA600" s="63">
        <f>IF(E600="East", IF(C600="Decentral",D600*'Connecting shares (%)'!$M$16*(L600+N600+P600)/(F600+H600+J600+L600+N600+P600),0),0)</f>
        <v>0</v>
      </c>
      <c r="AB600" s="61">
        <f>IF(E600="West", IF(C600="Central",('Connecting shares (%)'!$F$11/100*F600+'Connecting shares (%)'!$G$11/100*H600+'Connecting shares (%)'!$H$11/100*J600)/1000000,0),0)</f>
        <v>0.78870141000000005</v>
      </c>
      <c r="AC600" s="64">
        <f>IF(E600="west", IF(C600="Central",D600*'Connecting shares (%)'!$M$16*(F600+H600+J600)/(F600+H600+J600+L600+N600+P600),0),0)</f>
        <v>49.151473591204997</v>
      </c>
      <c r="AD600" s="61">
        <f>IF(E600="West", IF(C600="Decentral",('Connecting shares (%)'!$F$15/100*F600+'Connecting shares (%)'!$G$15/100*H600+'Connecting shares (%)'!$H$15/100*J600)/1000000,0),0)</f>
        <v>0</v>
      </c>
      <c r="AE600" s="63">
        <f>IF(E600="west", IF(C600="Decentral",D600*'Connecting shares (%)'!$M$16*(F600+H600+J600)/(F600+H600+J600+L600+N600+P600),0),0)</f>
        <v>0</v>
      </c>
      <c r="AF600" s="61">
        <f>IF(E600="West", IF(C600="Central",('Connecting shares (%)'!$F$13/100*L600+'Connecting shares (%)'!$G$13/100*N600+'Connecting shares (%)'!$H$13/100*P600)/1000000,0),0)</f>
        <v>0</v>
      </c>
      <c r="AG600" s="63">
        <f>IF(E600="west", IF(C600="Central",D600*'Connecting shares (%)'!$M$16*(L600+N600+P600)/(F600+H600+J600+L600+N600+P600),0),0)</f>
        <v>0</v>
      </c>
      <c r="AH600" s="1">
        <f>IF(E600="West", IF(C600="Decentral",('Connecting shares (%)'!$F$17/100*L600+'Connecting shares (%)'!$G$17/100*N600+'Connecting shares (%)'!$H$17/100*P600)/1000000,0),0)</f>
        <v>0</v>
      </c>
      <c r="AI600" s="63">
        <f>IF(E600="west", IF(C600="Decentral",D600*'Connecting shares (%)'!$M$16*(L600+N600+P600)/(F600+H600+J600+L600+N600+P600),0),0)</f>
        <v>0</v>
      </c>
      <c r="AK600" s="1">
        <f t="shared" si="72"/>
        <v>0</v>
      </c>
      <c r="AL600" s="1">
        <f t="shared" si="73"/>
        <v>0</v>
      </c>
      <c r="AM600" s="1">
        <f t="shared" si="74"/>
        <v>0</v>
      </c>
      <c r="AN600" s="1">
        <f t="shared" si="75"/>
        <v>0</v>
      </c>
      <c r="AO600" s="1">
        <f t="shared" si="76"/>
        <v>0.78870141000000005</v>
      </c>
      <c r="AP600" s="1">
        <f t="shared" si="77"/>
        <v>49.151473591204997</v>
      </c>
      <c r="AQ600" s="1">
        <f t="shared" si="78"/>
        <v>0</v>
      </c>
      <c r="AR600" s="1">
        <f t="shared" si="79"/>
        <v>0</v>
      </c>
    </row>
    <row r="601" spans="1:44">
      <c r="A601" s="1">
        <v>600</v>
      </c>
      <c r="B601" s="1" t="s">
        <v>483</v>
      </c>
      <c r="C601" s="1" t="s">
        <v>21</v>
      </c>
      <c r="D601" s="1">
        <v>3.8520873577843102</v>
      </c>
      <c r="E601" s="1" t="s">
        <v>23</v>
      </c>
      <c r="F601" s="1">
        <v>3887202.67</v>
      </c>
      <c r="G601" s="1">
        <v>276</v>
      </c>
      <c r="H601" s="1">
        <v>131283.82999999999</v>
      </c>
      <c r="I601" s="1">
        <v>2</v>
      </c>
      <c r="J601" s="1">
        <v>0</v>
      </c>
      <c r="K601" s="1">
        <v>0</v>
      </c>
      <c r="L601" s="1">
        <v>472641.33</v>
      </c>
      <c r="M601" s="1">
        <v>107</v>
      </c>
      <c r="N601" s="1">
        <v>0</v>
      </c>
      <c r="O601" s="1">
        <v>0</v>
      </c>
      <c r="P601" s="1">
        <v>0</v>
      </c>
      <c r="Q601" s="1">
        <v>0</v>
      </c>
      <c r="R601" s="1">
        <v>40735.678018518403</v>
      </c>
      <c r="S601" s="1">
        <v>3852087.3577843099</v>
      </c>
      <c r="T601" s="61">
        <f>IF(E601="East", IF(C601="Central",('Connecting shares (%)'!$F$3/100*F601+'Connecting shares (%)'!$G$3/100*H601+'Connecting shares (%)'!$H$3/100*J601)/1000000,0),0)</f>
        <v>0</v>
      </c>
      <c r="U601" s="61">
        <f>IF(E601="East", IF(C601="Central",D601*'Connecting shares (%)'!$M$16*(F601+H601+J601)/(F601+H601+J601+L601+N601+P601),0),0)</f>
        <v>0</v>
      </c>
      <c r="V601" s="61">
        <f>IF(E601="East", IF(C601="Decentral",('Connecting shares (%)'!$F$7/100*F601+'Connecting shares (%)'!$G$7/100*H601+'Connecting shares (%)'!$H$7/100*J601)/1000000,0),0)</f>
        <v>0</v>
      </c>
      <c r="W601" s="63">
        <f>IF(E601="East", IF(C601="Decentral",D601*'Connecting shares (%)'!$M$16*(F601+H601+J601)/(F601+H601+J601+L601+N601+P601),0),0)</f>
        <v>0</v>
      </c>
      <c r="X601" s="61">
        <f>IF(E601="East", IF(C601="Central",('Connecting shares (%)'!$F$5/100*L601+'Connecting shares (%)'!$G$5/100*N601+'Connecting shares (%)'!$H$5/100*P601)/1000000,0),0)</f>
        <v>0</v>
      </c>
      <c r="Y601" s="63">
        <f>IF(E601="East", IF(C601="Central",D601*'Connecting shares (%)'!$M$16*(L601+N601+P601)/(F601+H601+J601+L601+N601+P601),0),0)</f>
        <v>0</v>
      </c>
      <c r="Z601" s="1">
        <f>IF(E601="East", IF(C601="Decentral",('Connecting shares (%)'!$F$9/100*L601+'Connecting shares (%)'!$G$9/100*N601+'Connecting shares (%)'!$H$9/100*P601)/1000000,0),0)</f>
        <v>0</v>
      </c>
      <c r="AA601" s="63">
        <f>IF(E601="East", IF(C601="Decentral",D601*'Connecting shares (%)'!$M$16*(L601+N601+P601)/(F601+H601+J601+L601+N601+P601),0),0)</f>
        <v>0</v>
      </c>
      <c r="AB601" s="61">
        <f>IF(E601="West", IF(C601="Central",('Connecting shares (%)'!$F$11/100*F601+'Connecting shares (%)'!$G$11/100*H601+'Connecting shares (%)'!$H$11/100*J601)/1000000,0),0)</f>
        <v>0</v>
      </c>
      <c r="AC601" s="64">
        <f>IF(E601="west", IF(C601="Central",D601*'Connecting shares (%)'!$M$16*(F601+H601+J601)/(F601+H601+J601+L601+N601+P601),0),0)</f>
        <v>0</v>
      </c>
      <c r="AD601" s="61">
        <f>IF(E601="West", IF(C601="Decentral",('Connecting shares (%)'!$F$15/100*F601+'Connecting shares (%)'!$G$15/100*H601+'Connecting shares (%)'!$H$15/100*J601)/1000000,0),0)</f>
        <v>4.0184864999999999</v>
      </c>
      <c r="AE601" s="63">
        <f>IF(E601="west", IF(C601="Decentral",D601*'Connecting shares (%)'!$M$16*(F601+H601+J601)/(F601+H601+J601+L601+N601+P601),0),0)</f>
        <v>68.933958818433013</v>
      </c>
      <c r="AF601" s="61">
        <f>IF(E601="West", IF(C601="Central",('Connecting shares (%)'!$F$13/100*L601+'Connecting shares (%)'!$G$13/100*N601+'Connecting shares (%)'!$H$13/100*P601)/1000000,0),0)</f>
        <v>0</v>
      </c>
      <c r="AG601" s="63">
        <f>IF(E601="west", IF(C601="Central",D601*'Connecting shares (%)'!$M$16*(L601+N601+P601)/(F601+H601+J601+L601+N601+P601),0),0)</f>
        <v>0</v>
      </c>
      <c r="AH601" s="1">
        <f>IF(E601="West", IF(C601="Decentral",('Connecting shares (%)'!$F$17/100*L601+'Connecting shares (%)'!$G$17/100*N601+'Connecting shares (%)'!$H$17/100*P601)/1000000,0),0)</f>
        <v>0.47264133000000003</v>
      </c>
      <c r="AI601" s="63">
        <f>IF(E601="west", IF(C601="Decentral",D601*'Connecting shares (%)'!$M$16*(L601+N601+P601)/(F601+H601+J601+L601+N601+P601),0),0)</f>
        <v>8.1077883372531936</v>
      </c>
      <c r="AK601" s="1">
        <f t="shared" si="72"/>
        <v>0</v>
      </c>
      <c r="AL601" s="1">
        <f t="shared" si="73"/>
        <v>0</v>
      </c>
      <c r="AM601" s="1">
        <f t="shared" si="74"/>
        <v>0</v>
      </c>
      <c r="AN601" s="1">
        <f t="shared" si="75"/>
        <v>0</v>
      </c>
      <c r="AO601" s="1">
        <f t="shared" si="76"/>
        <v>0</v>
      </c>
      <c r="AP601" s="1">
        <f t="shared" si="77"/>
        <v>0</v>
      </c>
      <c r="AQ601" s="1">
        <f t="shared" si="78"/>
        <v>4.4911278299999999</v>
      </c>
      <c r="AR601" s="1">
        <f t="shared" si="79"/>
        <v>77.04174715568621</v>
      </c>
    </row>
    <row r="602" spans="1:44">
      <c r="A602" s="1">
        <v>601</v>
      </c>
      <c r="B602" s="1" t="s">
        <v>447</v>
      </c>
      <c r="C602" s="1" t="s">
        <v>22</v>
      </c>
      <c r="D602" s="1">
        <v>4.0454616646129899</v>
      </c>
      <c r="E602" s="1" t="s">
        <v>23</v>
      </c>
      <c r="F602" s="1">
        <v>5688858.8099999903</v>
      </c>
      <c r="G602" s="1">
        <v>362</v>
      </c>
      <c r="H602" s="1">
        <v>71590.44</v>
      </c>
      <c r="I602" s="1">
        <v>1</v>
      </c>
      <c r="J602" s="1">
        <v>0</v>
      </c>
      <c r="K602" s="1">
        <v>0</v>
      </c>
      <c r="L602" s="1">
        <v>404029.39</v>
      </c>
      <c r="M602" s="1">
        <v>20</v>
      </c>
      <c r="N602" s="1">
        <v>56481.089999999902</v>
      </c>
      <c r="O602" s="1">
        <v>1</v>
      </c>
      <c r="P602" s="1">
        <v>0</v>
      </c>
      <c r="Q602" s="1">
        <v>0</v>
      </c>
      <c r="R602" s="1">
        <v>44024.586503203704</v>
      </c>
      <c r="S602" s="1">
        <v>4045461.6646129899</v>
      </c>
      <c r="T602" s="61">
        <f>IF(E602="East", IF(C602="Central",('Connecting shares (%)'!$F$3/100*F602+'Connecting shares (%)'!$G$3/100*H602+'Connecting shares (%)'!$H$3/100*J602)/1000000,0),0)</f>
        <v>0</v>
      </c>
      <c r="U602" s="61">
        <f>IF(E602="East", IF(C602="Central",D602*'Connecting shares (%)'!$M$16*(F602+H602+J602)/(F602+H602+J602+L602+N602+P602),0),0)</f>
        <v>0</v>
      </c>
      <c r="V602" s="61">
        <f>IF(E602="East", IF(C602="Decentral",('Connecting shares (%)'!$F$7/100*F602+'Connecting shares (%)'!$G$7/100*H602+'Connecting shares (%)'!$H$7/100*J602)/1000000,0),0)</f>
        <v>0</v>
      </c>
      <c r="W602" s="63">
        <f>IF(E602="East", IF(C602="Decentral",D602*'Connecting shares (%)'!$M$16*(F602+H602+J602)/(F602+H602+J602+L602+N602+P602),0),0)</f>
        <v>0</v>
      </c>
      <c r="X602" s="61">
        <f>IF(E602="East", IF(C602="Central",('Connecting shares (%)'!$F$5/100*L602+'Connecting shares (%)'!$G$5/100*N602+'Connecting shares (%)'!$H$5/100*P602)/1000000,0),0)</f>
        <v>0</v>
      </c>
      <c r="Y602" s="63">
        <f>IF(E602="East", IF(C602="Central",D602*'Connecting shares (%)'!$M$16*(L602+N602+P602)/(F602+H602+J602+L602+N602+P602),0),0)</f>
        <v>0</v>
      </c>
      <c r="Z602" s="1">
        <f>IF(E602="East", IF(C602="Decentral",('Connecting shares (%)'!$F$9/100*L602+'Connecting shares (%)'!$G$9/100*N602+'Connecting shares (%)'!$H$9/100*P602)/1000000,0),0)</f>
        <v>0</v>
      </c>
      <c r="AA602" s="63">
        <f>IF(E602="East", IF(C602="Decentral",D602*'Connecting shares (%)'!$M$16*(L602+N602+P602)/(F602+H602+J602+L602+N602+P602),0),0)</f>
        <v>0</v>
      </c>
      <c r="AB602" s="61">
        <f>IF(E602="West", IF(C602="Central",('Connecting shares (%)'!$F$11/100*F602+'Connecting shares (%)'!$G$11/100*H602+'Connecting shares (%)'!$H$11/100*J602)/1000000,0),0)</f>
        <v>5.7604492499999909</v>
      </c>
      <c r="AC602" s="64">
        <f>IF(E602="west", IF(C602="Central",D602*'Connecting shares (%)'!$M$16*(F602+H602+J602)/(F602+H602+J602+L602+N602+P602),0),0)</f>
        <v>74.919876106716572</v>
      </c>
      <c r="AD602" s="61">
        <f>IF(E602="West", IF(C602="Decentral",('Connecting shares (%)'!$F$15/100*F602+'Connecting shares (%)'!$G$15/100*H602+'Connecting shares (%)'!$H$15/100*J602)/1000000,0),0)</f>
        <v>0</v>
      </c>
      <c r="AE602" s="63">
        <f>IF(E602="west", IF(C602="Decentral",D602*'Connecting shares (%)'!$M$16*(F602+H602+J602)/(F602+H602+J602+L602+N602+P602),0),0)</f>
        <v>0</v>
      </c>
      <c r="AF602" s="61">
        <f>IF(E602="West", IF(C602="Central",('Connecting shares (%)'!$F$13/100*L602+'Connecting shares (%)'!$G$13/100*N602+'Connecting shares (%)'!$H$13/100*P602)/1000000,0),0)</f>
        <v>0.46051047999999994</v>
      </c>
      <c r="AG602" s="63">
        <f>IF(E602="west", IF(C602="Central",D602*'Connecting shares (%)'!$M$16*(L602+N602+P602)/(F602+H602+J602+L602+N602+P602),0),0)</f>
        <v>5.9893571855432333</v>
      </c>
      <c r="AH602" s="1">
        <f>IF(E602="West", IF(C602="Decentral",('Connecting shares (%)'!$F$17/100*L602+'Connecting shares (%)'!$G$17/100*N602+'Connecting shares (%)'!$H$17/100*P602)/1000000,0),0)</f>
        <v>0</v>
      </c>
      <c r="AI602" s="63">
        <f>IF(E602="west", IF(C602="Decentral",D602*'Connecting shares (%)'!$M$16*(L602+N602+P602)/(F602+H602+J602+L602+N602+P602),0),0)</f>
        <v>0</v>
      </c>
      <c r="AK602" s="1">
        <f t="shared" si="72"/>
        <v>0</v>
      </c>
      <c r="AL602" s="1">
        <f t="shared" si="73"/>
        <v>0</v>
      </c>
      <c r="AM602" s="1">
        <f t="shared" si="74"/>
        <v>0</v>
      </c>
      <c r="AN602" s="1">
        <f t="shared" si="75"/>
        <v>0</v>
      </c>
      <c r="AO602" s="1">
        <f t="shared" si="76"/>
        <v>6.2209597299999908</v>
      </c>
      <c r="AP602" s="1">
        <f t="shared" si="77"/>
        <v>80.909233292259799</v>
      </c>
      <c r="AQ602" s="1">
        <f t="shared" si="78"/>
        <v>0</v>
      </c>
      <c r="AR602" s="1">
        <f t="shared" si="79"/>
        <v>0</v>
      </c>
    </row>
    <row r="603" spans="1:44">
      <c r="A603" s="1">
        <v>602</v>
      </c>
      <c r="B603" s="1" t="s">
        <v>190</v>
      </c>
      <c r="C603" s="1" t="s">
        <v>21</v>
      </c>
      <c r="D603" s="1">
        <v>4.4495880802377599</v>
      </c>
      <c r="E603" s="1" t="s">
        <v>24</v>
      </c>
      <c r="F603" s="1">
        <v>26647029.359999899</v>
      </c>
      <c r="G603" s="1">
        <v>1499</v>
      </c>
      <c r="H603" s="1">
        <v>327047</v>
      </c>
      <c r="I603" s="1">
        <v>4</v>
      </c>
      <c r="J603" s="1">
        <v>0</v>
      </c>
      <c r="K603" s="1">
        <v>0</v>
      </c>
      <c r="L603" s="1">
        <v>3276063.97</v>
      </c>
      <c r="M603" s="1">
        <v>466</v>
      </c>
      <c r="N603" s="1">
        <v>586590.60999999905</v>
      </c>
      <c r="O603" s="1">
        <v>8</v>
      </c>
      <c r="P603" s="1">
        <v>0</v>
      </c>
      <c r="Q603" s="1">
        <v>0</v>
      </c>
      <c r="R603" s="1">
        <v>37284.730430793898</v>
      </c>
      <c r="S603" s="1">
        <v>4449588.0802377602</v>
      </c>
      <c r="T603" s="61">
        <f>IF(E603="East", IF(C603="Central",('Connecting shares (%)'!$F$3/100*F603+'Connecting shares (%)'!$G$3/100*H603+'Connecting shares (%)'!$H$3/100*J603)/1000000,0),0)</f>
        <v>0</v>
      </c>
      <c r="U603" s="61">
        <f>IF(E603="East", IF(C603="Central",D603*'Connecting shares (%)'!$M$16*(F603+H603+J603)/(F603+H603+J603+L603+N603+P603),0),0)</f>
        <v>0</v>
      </c>
      <c r="V603" s="61">
        <f>IF(E603="East", IF(C603="Decentral",('Connecting shares (%)'!$F$7/100*F603+'Connecting shares (%)'!$G$7/100*H603+'Connecting shares (%)'!$H$7/100*J603)/1000000,0),0)</f>
        <v>26.974076359999899</v>
      </c>
      <c r="W603" s="63">
        <f>IF(E603="East", IF(C603="Decentral",D603*'Connecting shares (%)'!$M$16*(F603+H603+J603)/(F603+H603+J603+L603+N603+P603),0),0)</f>
        <v>77.844521768804</v>
      </c>
      <c r="X603" s="61">
        <f>IF(E603="East", IF(C603="Central",('Connecting shares (%)'!$F$5/100*L603+'Connecting shares (%)'!$G$5/100*N603+'Connecting shares (%)'!$H$5/100*P603)/1000000,0),0)</f>
        <v>0</v>
      </c>
      <c r="Y603" s="63">
        <f>IF(E603="East", IF(C603="Central",D603*'Connecting shares (%)'!$M$16*(L603+N603+P603)/(F603+H603+J603+L603+N603+P603),0),0)</f>
        <v>0</v>
      </c>
      <c r="Z603" s="1">
        <f>IF(E603="East", IF(C603="Decentral",('Connecting shares (%)'!$F$9/100*L603+'Connecting shares (%)'!$G$9/100*N603+'Connecting shares (%)'!$H$9/100*P603)/1000000,0),0)</f>
        <v>3.8626545799999992</v>
      </c>
      <c r="AA603" s="63">
        <f>IF(E603="East", IF(C603="Decentral",D603*'Connecting shares (%)'!$M$16*(L603+N603+P603)/(F603+H603+J603+L603+N603+P603),0),0)</f>
        <v>11.147239835951201</v>
      </c>
      <c r="AB603" s="61">
        <f>IF(E603="West", IF(C603="Central",('Connecting shares (%)'!$F$11/100*F603+'Connecting shares (%)'!$G$11/100*H603+'Connecting shares (%)'!$H$11/100*J603)/1000000,0),0)</f>
        <v>0</v>
      </c>
      <c r="AC603" s="64">
        <f>IF(E603="west", IF(C603="Central",D603*'Connecting shares (%)'!$M$16*(F603+H603+J603)/(F603+H603+J603+L603+N603+P603),0),0)</f>
        <v>0</v>
      </c>
      <c r="AD603" s="61">
        <f>IF(E603="West", IF(C603="Decentral",('Connecting shares (%)'!$F$15/100*F603+'Connecting shares (%)'!$G$15/100*H603+'Connecting shares (%)'!$H$15/100*J603)/1000000,0),0)</f>
        <v>0</v>
      </c>
      <c r="AE603" s="63">
        <f>IF(E603="west", IF(C603="Decentral",D603*'Connecting shares (%)'!$M$16*(F603+H603+J603)/(F603+H603+J603+L603+N603+P603),0),0)</f>
        <v>0</v>
      </c>
      <c r="AF603" s="61">
        <f>IF(E603="West", IF(C603="Central",('Connecting shares (%)'!$F$13/100*L603+'Connecting shares (%)'!$G$13/100*N603+'Connecting shares (%)'!$H$13/100*P603)/1000000,0),0)</f>
        <v>0</v>
      </c>
      <c r="AG603" s="63">
        <f>IF(E603="west", IF(C603="Central",D603*'Connecting shares (%)'!$M$16*(L603+N603+P603)/(F603+H603+J603+L603+N603+P603),0),0)</f>
        <v>0</v>
      </c>
      <c r="AH603" s="1">
        <f>IF(E603="West", IF(C603="Decentral",('Connecting shares (%)'!$F$17/100*L603+'Connecting shares (%)'!$G$17/100*N603+'Connecting shares (%)'!$H$17/100*P603)/1000000,0),0)</f>
        <v>0</v>
      </c>
      <c r="AI603" s="63">
        <f>IF(E603="west", IF(C603="Decentral",D603*'Connecting shares (%)'!$M$16*(L603+N603+P603)/(F603+H603+J603+L603+N603+P603),0),0)</f>
        <v>0</v>
      </c>
      <c r="AK603" s="1">
        <f t="shared" si="72"/>
        <v>0</v>
      </c>
      <c r="AL603" s="1">
        <f t="shared" si="73"/>
        <v>0</v>
      </c>
      <c r="AM603" s="1">
        <f t="shared" si="74"/>
        <v>30.836730939999896</v>
      </c>
      <c r="AN603" s="1">
        <f t="shared" si="75"/>
        <v>88.991761604755197</v>
      </c>
      <c r="AO603" s="1">
        <f t="shared" si="76"/>
        <v>0</v>
      </c>
      <c r="AP603" s="1">
        <f t="shared" si="77"/>
        <v>0</v>
      </c>
      <c r="AQ603" s="1">
        <f t="shared" si="78"/>
        <v>0</v>
      </c>
      <c r="AR603" s="1">
        <f t="shared" si="79"/>
        <v>0</v>
      </c>
    </row>
    <row r="604" spans="1:44">
      <c r="A604" s="1">
        <v>603</v>
      </c>
      <c r="B604" s="1" t="s">
        <v>567</v>
      </c>
      <c r="C604" s="1" t="s">
        <v>21</v>
      </c>
      <c r="D604" s="1">
        <v>1.3478657041175599</v>
      </c>
      <c r="E604" s="1" t="s">
        <v>23</v>
      </c>
      <c r="F604" s="1">
        <v>123062.22</v>
      </c>
      <c r="G604" s="1">
        <v>7</v>
      </c>
      <c r="H604" s="1">
        <v>0</v>
      </c>
      <c r="I604" s="1">
        <v>0</v>
      </c>
      <c r="J604" s="1">
        <v>0</v>
      </c>
      <c r="K604" s="1">
        <v>0</v>
      </c>
      <c r="L604" s="1">
        <v>37935.230000000003</v>
      </c>
      <c r="M604" s="1">
        <v>1</v>
      </c>
      <c r="N604" s="1">
        <v>51844.82</v>
      </c>
      <c r="O604" s="1">
        <v>1</v>
      </c>
      <c r="P604" s="1">
        <v>0</v>
      </c>
      <c r="Q604" s="1">
        <v>0</v>
      </c>
      <c r="R604" s="1">
        <v>22143.937474530499</v>
      </c>
      <c r="S604" s="1">
        <v>1347865.7041175601</v>
      </c>
      <c r="T604" s="61">
        <f>IF(E604="East", IF(C604="Central",('Connecting shares (%)'!$F$3/100*F604+'Connecting shares (%)'!$G$3/100*H604+'Connecting shares (%)'!$H$3/100*J604)/1000000,0),0)</f>
        <v>0</v>
      </c>
      <c r="U604" s="61">
        <f>IF(E604="East", IF(C604="Central",D604*'Connecting shares (%)'!$M$16*(F604+H604+J604)/(F604+H604+J604+L604+N604+P604),0),0)</f>
        <v>0</v>
      </c>
      <c r="V604" s="61">
        <f>IF(E604="East", IF(C604="Decentral",('Connecting shares (%)'!$F$7/100*F604+'Connecting shares (%)'!$G$7/100*H604+'Connecting shares (%)'!$H$7/100*J604)/1000000,0),0)</f>
        <v>0</v>
      </c>
      <c r="W604" s="63">
        <f>IF(E604="East", IF(C604="Decentral",D604*'Connecting shares (%)'!$M$16*(F604+H604+J604)/(F604+H604+J604+L604+N604+P604),0),0)</f>
        <v>0</v>
      </c>
      <c r="X604" s="61">
        <f>IF(E604="East", IF(C604="Central",('Connecting shares (%)'!$F$5/100*L604+'Connecting shares (%)'!$G$5/100*N604+'Connecting shares (%)'!$H$5/100*P604)/1000000,0),0)</f>
        <v>0</v>
      </c>
      <c r="Y604" s="63">
        <f>IF(E604="East", IF(C604="Central",D604*'Connecting shares (%)'!$M$16*(L604+N604+P604)/(F604+H604+J604+L604+N604+P604),0),0)</f>
        <v>0</v>
      </c>
      <c r="Z604" s="1">
        <f>IF(E604="East", IF(C604="Decentral",('Connecting shares (%)'!$F$9/100*L604+'Connecting shares (%)'!$G$9/100*N604+'Connecting shares (%)'!$H$9/100*P604)/1000000,0),0)</f>
        <v>0</v>
      </c>
      <c r="AA604" s="63">
        <f>IF(E604="East", IF(C604="Decentral",D604*'Connecting shares (%)'!$M$16*(L604+N604+P604)/(F604+H604+J604+L604+N604+P604),0),0)</f>
        <v>0</v>
      </c>
      <c r="AB604" s="61">
        <f>IF(E604="West", IF(C604="Central",('Connecting shares (%)'!$F$11/100*F604+'Connecting shares (%)'!$G$11/100*H604+'Connecting shares (%)'!$H$11/100*J604)/1000000,0),0)</f>
        <v>0</v>
      </c>
      <c r="AC604" s="64">
        <f>IF(E604="west", IF(C604="Central",D604*'Connecting shares (%)'!$M$16*(F604+H604+J604)/(F604+H604+J604+L604+N604+P604),0),0)</f>
        <v>0</v>
      </c>
      <c r="AD604" s="61">
        <f>IF(E604="West", IF(C604="Decentral",('Connecting shares (%)'!$F$15/100*F604+'Connecting shares (%)'!$G$15/100*H604+'Connecting shares (%)'!$H$15/100*J604)/1000000,0),0)</f>
        <v>0.12306222</v>
      </c>
      <c r="AE604" s="63">
        <f>IF(E604="west", IF(C604="Decentral",D604*'Connecting shares (%)'!$M$16*(F604+H604+J604)/(F604+H604+J604+L604+N604+P604),0),0)</f>
        <v>15.586316177756425</v>
      </c>
      <c r="AF604" s="61">
        <f>IF(E604="West", IF(C604="Central",('Connecting shares (%)'!$F$13/100*L604+'Connecting shares (%)'!$G$13/100*N604+'Connecting shares (%)'!$H$13/100*P604)/1000000,0),0)</f>
        <v>0</v>
      </c>
      <c r="AG604" s="63">
        <f>IF(E604="west", IF(C604="Central",D604*'Connecting shares (%)'!$M$16*(L604+N604+P604)/(F604+H604+J604+L604+N604+P604),0),0)</f>
        <v>0</v>
      </c>
      <c r="AH604" s="1">
        <f>IF(E604="West", IF(C604="Decentral",('Connecting shares (%)'!$F$17/100*L604+'Connecting shares (%)'!$G$17/100*N604+'Connecting shares (%)'!$H$17/100*P604)/1000000,0),0)</f>
        <v>8.978005E-2</v>
      </c>
      <c r="AI604" s="63">
        <f>IF(E604="west", IF(C604="Decentral",D604*'Connecting shares (%)'!$M$16*(L604+N604+P604)/(F604+H604+J604+L604+N604+P604),0),0)</f>
        <v>11.37099790459477</v>
      </c>
      <c r="AK604" s="1">
        <f t="shared" si="72"/>
        <v>0</v>
      </c>
      <c r="AL604" s="1">
        <f t="shared" si="73"/>
        <v>0</v>
      </c>
      <c r="AM604" s="1">
        <f t="shared" si="74"/>
        <v>0</v>
      </c>
      <c r="AN604" s="1">
        <f t="shared" si="75"/>
        <v>0</v>
      </c>
      <c r="AO604" s="1">
        <f t="shared" si="76"/>
        <v>0</v>
      </c>
      <c r="AP604" s="1">
        <f t="shared" si="77"/>
        <v>0</v>
      </c>
      <c r="AQ604" s="1">
        <f t="shared" si="78"/>
        <v>0.21284227</v>
      </c>
      <c r="AR604" s="1">
        <f t="shared" si="79"/>
        <v>26.957314082351196</v>
      </c>
    </row>
    <row r="605" spans="1:44">
      <c r="A605" s="1">
        <v>604</v>
      </c>
      <c r="B605" s="1" t="s">
        <v>143</v>
      </c>
      <c r="C605" s="1" t="s">
        <v>21</v>
      </c>
      <c r="D605" s="1">
        <v>5.12344009438422</v>
      </c>
      <c r="E605" s="1" t="s">
        <v>24</v>
      </c>
      <c r="F605" s="1">
        <v>22780468.859999899</v>
      </c>
      <c r="G605" s="1">
        <v>1558</v>
      </c>
      <c r="H605" s="1">
        <v>281822.89</v>
      </c>
      <c r="I605" s="1">
        <v>3</v>
      </c>
      <c r="J605" s="1">
        <v>0</v>
      </c>
      <c r="K605" s="1">
        <v>0</v>
      </c>
      <c r="L605" s="1">
        <v>8121849.8499999996</v>
      </c>
      <c r="M605" s="1">
        <v>688</v>
      </c>
      <c r="N605" s="1">
        <v>6981518.0800000001</v>
      </c>
      <c r="O605" s="1">
        <v>55</v>
      </c>
      <c r="P605" s="1">
        <v>9067878</v>
      </c>
      <c r="Q605" s="1">
        <v>20</v>
      </c>
      <c r="R605" s="1">
        <v>41784.732346628298</v>
      </c>
      <c r="S605" s="1">
        <v>5123440.0943842204</v>
      </c>
      <c r="T605" s="61">
        <f>IF(E605="East", IF(C605="Central",('Connecting shares (%)'!$F$3/100*F605+'Connecting shares (%)'!$G$3/100*H605+'Connecting shares (%)'!$H$3/100*J605)/1000000,0),0)</f>
        <v>0</v>
      </c>
      <c r="U605" s="61">
        <f>IF(E605="East", IF(C605="Central",D605*'Connecting shares (%)'!$M$16*(F605+H605+J605)/(F605+H605+J605+L605+N605+P605),0),0)</f>
        <v>0</v>
      </c>
      <c r="V605" s="61">
        <f>IF(E605="East", IF(C605="Decentral",('Connecting shares (%)'!$F$7/100*F605+'Connecting shares (%)'!$G$7/100*H605+'Connecting shares (%)'!$H$7/100*J605)/1000000,0),0)</f>
        <v>23.062291749999901</v>
      </c>
      <c r="W605" s="63">
        <f>IF(E605="East", IF(C605="Decentral",D605*'Connecting shares (%)'!$M$16*(F605+H605+J605)/(F605+H605+J605+L605+N605+P605),0),0)</f>
        <v>50.031514057168614</v>
      </c>
      <c r="X605" s="61">
        <f>IF(E605="East", IF(C605="Central",('Connecting shares (%)'!$F$5/100*L605+'Connecting shares (%)'!$G$5/100*N605+'Connecting shares (%)'!$H$5/100*P605)/1000000,0),0)</f>
        <v>0</v>
      </c>
      <c r="Y605" s="63">
        <f>IF(E605="East", IF(C605="Central",D605*'Connecting shares (%)'!$M$16*(L605+N605+P605)/(F605+H605+J605+L605+N605+P605),0),0)</f>
        <v>0</v>
      </c>
      <c r="Z605" s="1">
        <f>IF(E605="East", IF(C605="Decentral",('Connecting shares (%)'!$F$9/100*L605+'Connecting shares (%)'!$G$9/100*N605+'Connecting shares (%)'!$H$9/100*P605)/1000000,0),0)</f>
        <v>24.171245930000001</v>
      </c>
      <c r="AA605" s="63">
        <f>IF(E605="East", IF(C605="Decentral",D605*'Connecting shares (%)'!$M$16*(L605+N605+P605)/(F605+H605+J605+L605+N605+P605),0),0)</f>
        <v>52.4372878305158</v>
      </c>
      <c r="AB605" s="61">
        <f>IF(E605="West", IF(C605="Central",('Connecting shares (%)'!$F$11/100*F605+'Connecting shares (%)'!$G$11/100*H605+'Connecting shares (%)'!$H$11/100*J605)/1000000,0),0)</f>
        <v>0</v>
      </c>
      <c r="AC605" s="64">
        <f>IF(E605="west", IF(C605="Central",D605*'Connecting shares (%)'!$M$16*(F605+H605+J605)/(F605+H605+J605+L605+N605+P605),0),0)</f>
        <v>0</v>
      </c>
      <c r="AD605" s="61">
        <f>IF(E605="West", IF(C605="Decentral",('Connecting shares (%)'!$F$15/100*F605+'Connecting shares (%)'!$G$15/100*H605+'Connecting shares (%)'!$H$15/100*J605)/1000000,0),0)</f>
        <v>0</v>
      </c>
      <c r="AE605" s="63">
        <f>IF(E605="west", IF(C605="Decentral",D605*'Connecting shares (%)'!$M$16*(F605+H605+J605)/(F605+H605+J605+L605+N605+P605),0),0)</f>
        <v>0</v>
      </c>
      <c r="AF605" s="61">
        <f>IF(E605="West", IF(C605="Central",('Connecting shares (%)'!$F$13/100*L605+'Connecting shares (%)'!$G$13/100*N605+'Connecting shares (%)'!$H$13/100*P605)/1000000,0),0)</f>
        <v>0</v>
      </c>
      <c r="AG605" s="63">
        <f>IF(E605="west", IF(C605="Central",D605*'Connecting shares (%)'!$M$16*(L605+N605+P605)/(F605+H605+J605+L605+N605+P605),0),0)</f>
        <v>0</v>
      </c>
      <c r="AH605" s="1">
        <f>IF(E605="West", IF(C605="Decentral",('Connecting shares (%)'!$F$17/100*L605+'Connecting shares (%)'!$G$17/100*N605+'Connecting shares (%)'!$H$17/100*P605)/1000000,0),0)</f>
        <v>0</v>
      </c>
      <c r="AI605" s="63">
        <f>IF(E605="west", IF(C605="Decentral",D605*'Connecting shares (%)'!$M$16*(L605+N605+P605)/(F605+H605+J605+L605+N605+P605),0),0)</f>
        <v>0</v>
      </c>
      <c r="AK605" s="1">
        <f t="shared" si="72"/>
        <v>0</v>
      </c>
      <c r="AL605" s="1">
        <f t="shared" si="73"/>
        <v>0</v>
      </c>
      <c r="AM605" s="1">
        <f t="shared" si="74"/>
        <v>47.233537679999898</v>
      </c>
      <c r="AN605" s="1">
        <f t="shared" si="75"/>
        <v>102.46880188768441</v>
      </c>
      <c r="AO605" s="1">
        <f t="shared" si="76"/>
        <v>0</v>
      </c>
      <c r="AP605" s="1">
        <f t="shared" si="77"/>
        <v>0</v>
      </c>
      <c r="AQ605" s="1">
        <f t="shared" si="78"/>
        <v>0</v>
      </c>
      <c r="AR605" s="1">
        <f t="shared" si="79"/>
        <v>0</v>
      </c>
    </row>
    <row r="606" spans="1:44">
      <c r="A606" s="1">
        <v>605</v>
      </c>
      <c r="B606" s="1" t="s">
        <v>70</v>
      </c>
      <c r="C606" s="1" t="s">
        <v>21</v>
      </c>
      <c r="D606" s="1">
        <v>1.52679261669987</v>
      </c>
      <c r="E606" s="1" t="s">
        <v>23</v>
      </c>
      <c r="F606" s="1">
        <v>6717094.9399999902</v>
      </c>
      <c r="G606" s="1">
        <v>448</v>
      </c>
      <c r="H606" s="1">
        <v>130004.64</v>
      </c>
      <c r="I606" s="1">
        <v>1</v>
      </c>
      <c r="J606" s="1">
        <v>0</v>
      </c>
      <c r="K606" s="1">
        <v>0</v>
      </c>
      <c r="L606" s="1">
        <v>356399.66999999899</v>
      </c>
      <c r="M606" s="1">
        <v>53</v>
      </c>
      <c r="N606" s="1">
        <v>238901.429999999</v>
      </c>
      <c r="O606" s="1">
        <v>4</v>
      </c>
      <c r="P606" s="1">
        <v>0</v>
      </c>
      <c r="Q606" s="1">
        <v>0</v>
      </c>
      <c r="R606" s="1">
        <v>25952.8626243164</v>
      </c>
      <c r="S606" s="1">
        <v>1526792.61669987</v>
      </c>
      <c r="T606" s="61">
        <f>IF(E606="East", IF(C606="Central",('Connecting shares (%)'!$F$3/100*F606+'Connecting shares (%)'!$G$3/100*H606+'Connecting shares (%)'!$H$3/100*J606)/1000000,0),0)</f>
        <v>0</v>
      </c>
      <c r="U606" s="61">
        <f>IF(E606="East", IF(C606="Central",D606*'Connecting shares (%)'!$M$16*(F606+H606+J606)/(F606+H606+J606+L606+N606+P606),0),0)</f>
        <v>0</v>
      </c>
      <c r="V606" s="61">
        <f>IF(E606="East", IF(C606="Decentral",('Connecting shares (%)'!$F$7/100*F606+'Connecting shares (%)'!$G$7/100*H606+'Connecting shares (%)'!$H$7/100*J606)/1000000,0),0)</f>
        <v>0</v>
      </c>
      <c r="W606" s="63">
        <f>IF(E606="East", IF(C606="Decentral",D606*'Connecting shares (%)'!$M$16*(F606+H606+J606)/(F606+H606+J606+L606+N606+P606),0),0)</f>
        <v>0</v>
      </c>
      <c r="X606" s="61">
        <f>IF(E606="East", IF(C606="Central",('Connecting shares (%)'!$F$5/100*L606+'Connecting shares (%)'!$G$5/100*N606+'Connecting shares (%)'!$H$5/100*P606)/1000000,0),0)</f>
        <v>0</v>
      </c>
      <c r="Y606" s="63">
        <f>IF(E606="East", IF(C606="Central",D606*'Connecting shares (%)'!$M$16*(L606+N606+P606)/(F606+H606+J606+L606+N606+P606),0),0)</f>
        <v>0</v>
      </c>
      <c r="Z606" s="1">
        <f>IF(E606="East", IF(C606="Decentral",('Connecting shares (%)'!$F$9/100*L606+'Connecting shares (%)'!$G$9/100*N606+'Connecting shares (%)'!$H$9/100*P606)/1000000,0),0)</f>
        <v>0</v>
      </c>
      <c r="AA606" s="63">
        <f>IF(E606="East", IF(C606="Decentral",D606*'Connecting shares (%)'!$M$16*(L606+N606+P606)/(F606+H606+J606+L606+N606+P606),0),0)</f>
        <v>0</v>
      </c>
      <c r="AB606" s="61">
        <f>IF(E606="West", IF(C606="Central",('Connecting shares (%)'!$F$11/100*F606+'Connecting shares (%)'!$G$11/100*H606+'Connecting shares (%)'!$H$11/100*J606)/1000000,0),0)</f>
        <v>0</v>
      </c>
      <c r="AC606" s="64">
        <f>IF(E606="west", IF(C606="Central",D606*'Connecting shares (%)'!$M$16*(F606+H606+J606)/(F606+H606+J606+L606+N606+P606),0),0)</f>
        <v>0</v>
      </c>
      <c r="AD606" s="61">
        <f>IF(E606="West", IF(C606="Decentral",('Connecting shares (%)'!$F$15/100*F606+'Connecting shares (%)'!$G$15/100*H606+'Connecting shares (%)'!$H$15/100*J606)/1000000,0),0)</f>
        <v>6.8470995799999894</v>
      </c>
      <c r="AE606" s="63">
        <f>IF(E606="west", IF(C606="Decentral",D606*'Connecting shares (%)'!$M$16*(F606+H606+J606)/(F606+H606+J606+L606+N606+P606),0),0)</f>
        <v>28.093357329298701</v>
      </c>
      <c r="AF606" s="61">
        <f>IF(E606="West", IF(C606="Central",('Connecting shares (%)'!$F$13/100*L606+'Connecting shares (%)'!$G$13/100*N606+'Connecting shares (%)'!$H$13/100*P606)/1000000,0),0)</f>
        <v>0</v>
      </c>
      <c r="AG606" s="63">
        <f>IF(E606="west", IF(C606="Central",D606*'Connecting shares (%)'!$M$16*(L606+N606+P606)/(F606+H606+J606+L606+N606+P606),0),0)</f>
        <v>0</v>
      </c>
      <c r="AH606" s="1">
        <f>IF(E606="West", IF(C606="Decentral",('Connecting shares (%)'!$F$17/100*L606+'Connecting shares (%)'!$G$17/100*N606+'Connecting shares (%)'!$H$17/100*P606)/1000000,0),0)</f>
        <v>0.59530109999999803</v>
      </c>
      <c r="AI606" s="63">
        <f>IF(E606="west", IF(C606="Decentral",D606*'Connecting shares (%)'!$M$16*(L606+N606+P606)/(F606+H606+J606+L606+N606+P606),0),0)</f>
        <v>2.4424950046986975</v>
      </c>
      <c r="AK606" s="1">
        <f t="shared" si="72"/>
        <v>0</v>
      </c>
      <c r="AL606" s="1">
        <f t="shared" si="73"/>
        <v>0</v>
      </c>
      <c r="AM606" s="1">
        <f t="shared" si="74"/>
        <v>0</v>
      </c>
      <c r="AN606" s="1">
        <f t="shared" si="75"/>
        <v>0</v>
      </c>
      <c r="AO606" s="1">
        <f t="shared" si="76"/>
        <v>0</v>
      </c>
      <c r="AP606" s="1">
        <f t="shared" si="77"/>
        <v>0</v>
      </c>
      <c r="AQ606" s="1">
        <f t="shared" si="78"/>
        <v>7.4424006799999871</v>
      </c>
      <c r="AR606" s="1">
        <f t="shared" si="79"/>
        <v>30.535852333997397</v>
      </c>
    </row>
    <row r="607" spans="1:44">
      <c r="A607" s="1">
        <v>606</v>
      </c>
      <c r="B607" s="1" t="s">
        <v>787</v>
      </c>
      <c r="C607" s="1" t="s">
        <v>22</v>
      </c>
      <c r="D607" s="1">
        <v>11.366123598896699</v>
      </c>
      <c r="E607" s="1" t="s">
        <v>23</v>
      </c>
      <c r="F607" s="1">
        <v>1018852.59999999</v>
      </c>
      <c r="G607" s="1">
        <v>57</v>
      </c>
      <c r="H607" s="1">
        <v>59517.739999999903</v>
      </c>
      <c r="I607" s="1">
        <v>1</v>
      </c>
      <c r="J607" s="1">
        <v>0</v>
      </c>
      <c r="K607" s="1">
        <v>0</v>
      </c>
      <c r="L607" s="1">
        <v>44031.37</v>
      </c>
      <c r="M607" s="1">
        <v>3</v>
      </c>
      <c r="N607" s="1">
        <v>0</v>
      </c>
      <c r="O607" s="1">
        <v>0</v>
      </c>
      <c r="P607" s="1">
        <v>0</v>
      </c>
      <c r="Q607" s="1">
        <v>0</v>
      </c>
      <c r="R607" s="1">
        <v>202000.00175923301</v>
      </c>
      <c r="S607" s="1">
        <v>11366123.598896701</v>
      </c>
      <c r="T607" s="61">
        <f>IF(E607="East", IF(C607="Central",('Connecting shares (%)'!$F$3/100*F607+'Connecting shares (%)'!$G$3/100*H607+'Connecting shares (%)'!$H$3/100*J607)/1000000,0),0)</f>
        <v>0</v>
      </c>
      <c r="U607" s="61">
        <f>IF(E607="East", IF(C607="Central",D607*'Connecting shares (%)'!$M$16*(F607+H607+J607)/(F607+H607+J607+L607+N607+P607),0),0)</f>
        <v>0</v>
      </c>
      <c r="V607" s="61">
        <f>IF(E607="East", IF(C607="Decentral",('Connecting shares (%)'!$F$7/100*F607+'Connecting shares (%)'!$G$7/100*H607+'Connecting shares (%)'!$H$7/100*J607)/1000000,0),0)</f>
        <v>0</v>
      </c>
      <c r="W607" s="63">
        <f>IF(E607="East", IF(C607="Decentral",D607*'Connecting shares (%)'!$M$16*(F607+H607+J607)/(F607+H607+J607+L607+N607+P607),0),0)</f>
        <v>0</v>
      </c>
      <c r="X607" s="61">
        <f>IF(E607="East", IF(C607="Central",('Connecting shares (%)'!$F$5/100*L607+'Connecting shares (%)'!$G$5/100*N607+'Connecting shares (%)'!$H$5/100*P607)/1000000,0),0)</f>
        <v>0</v>
      </c>
      <c r="Y607" s="63">
        <f>IF(E607="East", IF(C607="Central",D607*'Connecting shares (%)'!$M$16*(L607+N607+P607)/(F607+H607+J607+L607+N607+P607),0),0)</f>
        <v>0</v>
      </c>
      <c r="Z607" s="1">
        <f>IF(E607="East", IF(C607="Decentral",('Connecting shares (%)'!$F$9/100*L607+'Connecting shares (%)'!$G$9/100*N607+'Connecting shares (%)'!$H$9/100*P607)/1000000,0),0)</f>
        <v>0</v>
      </c>
      <c r="AA607" s="63">
        <f>IF(E607="East", IF(C607="Decentral",D607*'Connecting shares (%)'!$M$16*(L607+N607+P607)/(F607+H607+J607+L607+N607+P607),0),0)</f>
        <v>0</v>
      </c>
      <c r="AB607" s="61">
        <f>IF(E607="West", IF(C607="Central",('Connecting shares (%)'!$F$11/100*F607+'Connecting shares (%)'!$G$11/100*H607+'Connecting shares (%)'!$H$11/100*J607)/1000000,0),0)</f>
        <v>1.0783703399999898</v>
      </c>
      <c r="AC607" s="64">
        <f>IF(E607="west", IF(C607="Central",D607*'Connecting shares (%)'!$M$16*(F607+H607+J607)/(F607+H607+J607+L607+N607+P607),0),0)</f>
        <v>218.40470235606199</v>
      </c>
      <c r="AD607" s="61">
        <f>IF(E607="West", IF(C607="Decentral",('Connecting shares (%)'!$F$15/100*F607+'Connecting shares (%)'!$G$15/100*H607+'Connecting shares (%)'!$H$15/100*J607)/1000000,0),0)</f>
        <v>0</v>
      </c>
      <c r="AE607" s="63">
        <f>IF(E607="west", IF(C607="Decentral",D607*'Connecting shares (%)'!$M$16*(F607+H607+J607)/(F607+H607+J607+L607+N607+P607),0),0)</f>
        <v>0</v>
      </c>
      <c r="AF607" s="61">
        <f>IF(E607="West", IF(C607="Central",('Connecting shares (%)'!$F$13/100*L607+'Connecting shares (%)'!$G$13/100*N607+'Connecting shares (%)'!$H$13/100*P607)/1000000,0),0)</f>
        <v>4.403137E-2</v>
      </c>
      <c r="AG607" s="63">
        <f>IF(E607="west", IF(C607="Central",D607*'Connecting shares (%)'!$M$16*(L607+N607+P607)/(F607+H607+J607+L607+N607+P607),0),0)</f>
        <v>8.9177696218719529</v>
      </c>
      <c r="AH607" s="1">
        <f>IF(E607="West", IF(C607="Decentral",('Connecting shares (%)'!$F$17/100*L607+'Connecting shares (%)'!$G$17/100*N607+'Connecting shares (%)'!$H$17/100*P607)/1000000,0),0)</f>
        <v>0</v>
      </c>
      <c r="AI607" s="63">
        <f>IF(E607="west", IF(C607="Decentral",D607*'Connecting shares (%)'!$M$16*(L607+N607+P607)/(F607+H607+J607+L607+N607+P607),0),0)</f>
        <v>0</v>
      </c>
      <c r="AK607" s="1">
        <f t="shared" si="72"/>
        <v>0</v>
      </c>
      <c r="AL607" s="1">
        <f t="shared" si="73"/>
        <v>0</v>
      </c>
      <c r="AM607" s="1">
        <f t="shared" si="74"/>
        <v>0</v>
      </c>
      <c r="AN607" s="1">
        <f t="shared" si="75"/>
        <v>0</v>
      </c>
      <c r="AO607" s="1">
        <f t="shared" si="76"/>
        <v>1.1224017099999897</v>
      </c>
      <c r="AP607" s="1">
        <f t="shared" si="77"/>
        <v>227.32247197793393</v>
      </c>
      <c r="AQ607" s="1">
        <f t="shared" si="78"/>
        <v>0</v>
      </c>
      <c r="AR607" s="1">
        <f t="shared" si="79"/>
        <v>0</v>
      </c>
    </row>
    <row r="608" spans="1:44">
      <c r="A608" s="1">
        <v>607</v>
      </c>
      <c r="B608" s="1" t="s">
        <v>412</v>
      </c>
      <c r="C608" s="1" t="s">
        <v>22</v>
      </c>
      <c r="D608" s="1">
        <v>0.107934677952605</v>
      </c>
      <c r="E608" s="1" t="s">
        <v>23</v>
      </c>
      <c r="F608" s="1">
        <v>214066.15</v>
      </c>
      <c r="G608" s="1">
        <v>12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4261.0347466869998</v>
      </c>
      <c r="S608" s="1">
        <v>107934.677952604</v>
      </c>
      <c r="T608" s="61">
        <f>IF(E608="East", IF(C608="Central",('Connecting shares (%)'!$F$3/100*F608+'Connecting shares (%)'!$G$3/100*H608+'Connecting shares (%)'!$H$3/100*J608)/1000000,0),0)</f>
        <v>0</v>
      </c>
      <c r="U608" s="61">
        <f>IF(E608="East", IF(C608="Central",D608*'Connecting shares (%)'!$M$16*(F608+H608+J608)/(F608+H608+J608+L608+N608+P608),0),0)</f>
        <v>0</v>
      </c>
      <c r="V608" s="61">
        <f>IF(E608="East", IF(C608="Decentral",('Connecting shares (%)'!$F$7/100*F608+'Connecting shares (%)'!$G$7/100*H608+'Connecting shares (%)'!$H$7/100*J608)/1000000,0),0)</f>
        <v>0</v>
      </c>
      <c r="W608" s="63">
        <f>IF(E608="East", IF(C608="Decentral",D608*'Connecting shares (%)'!$M$16*(F608+H608+J608)/(F608+H608+J608+L608+N608+P608),0),0)</f>
        <v>0</v>
      </c>
      <c r="X608" s="61">
        <f>IF(E608="East", IF(C608="Central",('Connecting shares (%)'!$F$5/100*L608+'Connecting shares (%)'!$G$5/100*N608+'Connecting shares (%)'!$H$5/100*P608)/1000000,0),0)</f>
        <v>0</v>
      </c>
      <c r="Y608" s="63">
        <f>IF(E608="East", IF(C608="Central",D608*'Connecting shares (%)'!$M$16*(L608+N608+P608)/(F608+H608+J608+L608+N608+P608),0),0)</f>
        <v>0</v>
      </c>
      <c r="Z608" s="1">
        <f>IF(E608="East", IF(C608="Decentral",('Connecting shares (%)'!$F$9/100*L608+'Connecting shares (%)'!$G$9/100*N608+'Connecting shares (%)'!$H$9/100*P608)/1000000,0),0)</f>
        <v>0</v>
      </c>
      <c r="AA608" s="63">
        <f>IF(E608="East", IF(C608="Decentral",D608*'Connecting shares (%)'!$M$16*(L608+N608+P608)/(F608+H608+J608+L608+N608+P608),0),0)</f>
        <v>0</v>
      </c>
      <c r="AB608" s="61">
        <f>IF(E608="West", IF(C608="Central",('Connecting shares (%)'!$F$11/100*F608+'Connecting shares (%)'!$G$11/100*H608+'Connecting shares (%)'!$H$11/100*J608)/1000000,0),0)</f>
        <v>0.21406614999999998</v>
      </c>
      <c r="AC608" s="64">
        <f>IF(E608="west", IF(C608="Central",D608*'Connecting shares (%)'!$M$16*(F608+H608+J608)/(F608+H608+J608+L608+N608+P608),0),0)</f>
        <v>2.1586935590521001</v>
      </c>
      <c r="AD608" s="61">
        <f>IF(E608="West", IF(C608="Decentral",('Connecting shares (%)'!$F$15/100*F608+'Connecting shares (%)'!$G$15/100*H608+'Connecting shares (%)'!$H$15/100*J608)/1000000,0),0)</f>
        <v>0</v>
      </c>
      <c r="AE608" s="63">
        <f>IF(E608="west", IF(C608="Decentral",D608*'Connecting shares (%)'!$M$16*(F608+H608+J608)/(F608+H608+J608+L608+N608+P608),0),0)</f>
        <v>0</v>
      </c>
      <c r="AF608" s="61">
        <f>IF(E608="West", IF(C608="Central",('Connecting shares (%)'!$F$13/100*L608+'Connecting shares (%)'!$G$13/100*N608+'Connecting shares (%)'!$H$13/100*P608)/1000000,0),0)</f>
        <v>0</v>
      </c>
      <c r="AG608" s="63">
        <f>IF(E608="west", IF(C608="Central",D608*'Connecting shares (%)'!$M$16*(L608+N608+P608)/(F608+H608+J608+L608+N608+P608),0),0)</f>
        <v>0</v>
      </c>
      <c r="AH608" s="1">
        <f>IF(E608="West", IF(C608="Decentral",('Connecting shares (%)'!$F$17/100*L608+'Connecting shares (%)'!$G$17/100*N608+'Connecting shares (%)'!$H$17/100*P608)/1000000,0),0)</f>
        <v>0</v>
      </c>
      <c r="AI608" s="63">
        <f>IF(E608="west", IF(C608="Decentral",D608*'Connecting shares (%)'!$M$16*(L608+N608+P608)/(F608+H608+J608+L608+N608+P608),0),0)</f>
        <v>0</v>
      </c>
      <c r="AK608" s="1">
        <f t="shared" si="72"/>
        <v>0</v>
      </c>
      <c r="AL608" s="1">
        <f t="shared" si="73"/>
        <v>0</v>
      </c>
      <c r="AM608" s="1">
        <f t="shared" si="74"/>
        <v>0</v>
      </c>
      <c r="AN608" s="1">
        <f t="shared" si="75"/>
        <v>0</v>
      </c>
      <c r="AO608" s="1">
        <f t="shared" si="76"/>
        <v>0.21406614999999998</v>
      </c>
      <c r="AP608" s="1">
        <f t="shared" si="77"/>
        <v>2.1586935590521001</v>
      </c>
      <c r="AQ608" s="1">
        <f t="shared" si="78"/>
        <v>0</v>
      </c>
      <c r="AR608" s="1">
        <f t="shared" si="79"/>
        <v>0</v>
      </c>
    </row>
    <row r="609" spans="1:44">
      <c r="A609" s="1">
        <v>608</v>
      </c>
      <c r="B609" s="1" t="s">
        <v>60</v>
      </c>
      <c r="C609" s="1" t="s">
        <v>21</v>
      </c>
      <c r="D609" s="1">
        <v>5.2474753368639999E-2</v>
      </c>
      <c r="E609" s="1" t="s">
        <v>23</v>
      </c>
      <c r="F609" s="1">
        <v>107206.87</v>
      </c>
      <c r="G609" s="1">
        <v>5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2905.4155738663399</v>
      </c>
      <c r="S609" s="1">
        <v>52474.753368639897</v>
      </c>
      <c r="T609" s="61">
        <f>IF(E609="East", IF(C609="Central",('Connecting shares (%)'!$F$3/100*F609+'Connecting shares (%)'!$G$3/100*H609+'Connecting shares (%)'!$H$3/100*J609)/1000000,0),0)</f>
        <v>0</v>
      </c>
      <c r="U609" s="61">
        <f>IF(E609="East", IF(C609="Central",D609*'Connecting shares (%)'!$M$16*(F609+H609+J609)/(F609+H609+J609+L609+N609+P609),0),0)</f>
        <v>0</v>
      </c>
      <c r="V609" s="61">
        <f>IF(E609="East", IF(C609="Decentral",('Connecting shares (%)'!$F$7/100*F609+'Connecting shares (%)'!$G$7/100*H609+'Connecting shares (%)'!$H$7/100*J609)/1000000,0),0)</f>
        <v>0</v>
      </c>
      <c r="W609" s="63">
        <f>IF(E609="East", IF(C609="Decentral",D609*'Connecting shares (%)'!$M$16*(F609+H609+J609)/(F609+H609+J609+L609+N609+P609),0),0)</f>
        <v>0</v>
      </c>
      <c r="X609" s="61">
        <f>IF(E609="East", IF(C609="Central",('Connecting shares (%)'!$F$5/100*L609+'Connecting shares (%)'!$G$5/100*N609+'Connecting shares (%)'!$H$5/100*P609)/1000000,0),0)</f>
        <v>0</v>
      </c>
      <c r="Y609" s="63">
        <f>IF(E609="East", IF(C609="Central",D609*'Connecting shares (%)'!$M$16*(L609+N609+P609)/(F609+H609+J609+L609+N609+P609),0),0)</f>
        <v>0</v>
      </c>
      <c r="Z609" s="1">
        <f>IF(E609="East", IF(C609="Decentral",('Connecting shares (%)'!$F$9/100*L609+'Connecting shares (%)'!$G$9/100*N609+'Connecting shares (%)'!$H$9/100*P609)/1000000,0),0)</f>
        <v>0</v>
      </c>
      <c r="AA609" s="63">
        <f>IF(E609="East", IF(C609="Decentral",D609*'Connecting shares (%)'!$M$16*(L609+N609+P609)/(F609+H609+J609+L609+N609+P609),0),0)</f>
        <v>0</v>
      </c>
      <c r="AB609" s="61">
        <f>IF(E609="West", IF(C609="Central",('Connecting shares (%)'!$F$11/100*F609+'Connecting shares (%)'!$G$11/100*H609+'Connecting shares (%)'!$H$11/100*J609)/1000000,0),0)</f>
        <v>0</v>
      </c>
      <c r="AC609" s="64">
        <f>IF(E609="west", IF(C609="Central",D609*'Connecting shares (%)'!$M$16*(F609+H609+J609)/(F609+H609+J609+L609+N609+P609),0),0)</f>
        <v>0</v>
      </c>
      <c r="AD609" s="61">
        <f>IF(E609="West", IF(C609="Decentral",('Connecting shares (%)'!$F$15/100*F609+'Connecting shares (%)'!$G$15/100*H609+'Connecting shares (%)'!$H$15/100*J609)/1000000,0),0)</f>
        <v>0.10720687</v>
      </c>
      <c r="AE609" s="63">
        <f>IF(E609="west", IF(C609="Decentral",D609*'Connecting shares (%)'!$M$16*(F609+H609+J609)/(F609+H609+J609+L609+N609+P609),0),0)</f>
        <v>1.0494950673728001</v>
      </c>
      <c r="AF609" s="61">
        <f>IF(E609="West", IF(C609="Central",('Connecting shares (%)'!$F$13/100*L609+'Connecting shares (%)'!$G$13/100*N609+'Connecting shares (%)'!$H$13/100*P609)/1000000,0),0)</f>
        <v>0</v>
      </c>
      <c r="AG609" s="63">
        <f>IF(E609="west", IF(C609="Central",D609*'Connecting shares (%)'!$M$16*(L609+N609+P609)/(F609+H609+J609+L609+N609+P609),0),0)</f>
        <v>0</v>
      </c>
      <c r="AH609" s="1">
        <f>IF(E609="West", IF(C609="Decentral",('Connecting shares (%)'!$F$17/100*L609+'Connecting shares (%)'!$G$17/100*N609+'Connecting shares (%)'!$H$17/100*P609)/1000000,0),0)</f>
        <v>0</v>
      </c>
      <c r="AI609" s="63">
        <f>IF(E609="west", IF(C609="Decentral",D609*'Connecting shares (%)'!$M$16*(L609+N609+P609)/(F609+H609+J609+L609+N609+P609),0),0)</f>
        <v>0</v>
      </c>
      <c r="AK609" s="1">
        <f t="shared" si="72"/>
        <v>0</v>
      </c>
      <c r="AL609" s="1">
        <f t="shared" si="73"/>
        <v>0</v>
      </c>
      <c r="AM609" s="1">
        <f t="shared" si="74"/>
        <v>0</v>
      </c>
      <c r="AN609" s="1">
        <f t="shared" si="75"/>
        <v>0</v>
      </c>
      <c r="AO609" s="1">
        <f t="shared" si="76"/>
        <v>0</v>
      </c>
      <c r="AP609" s="1">
        <f t="shared" si="77"/>
        <v>0</v>
      </c>
      <c r="AQ609" s="1">
        <f t="shared" si="78"/>
        <v>0.10720687</v>
      </c>
      <c r="AR609" s="1">
        <f t="shared" si="79"/>
        <v>1.0494950673728001</v>
      </c>
    </row>
    <row r="610" spans="1:44">
      <c r="A610" s="1">
        <v>609</v>
      </c>
      <c r="B610" s="1" t="s">
        <v>850</v>
      </c>
      <c r="C610" s="1" t="s">
        <v>22</v>
      </c>
      <c r="D610" s="1">
        <v>5.9912118519004999E-2</v>
      </c>
      <c r="E610" s="1" t="s">
        <v>23</v>
      </c>
      <c r="F610" s="1">
        <v>140811.98000000001</v>
      </c>
      <c r="G610" s="1">
        <v>6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2321.1055689834402</v>
      </c>
      <c r="S610" s="1">
        <v>59912.1185190045</v>
      </c>
      <c r="T610" s="61">
        <f>IF(E610="East", IF(C610="Central",('Connecting shares (%)'!$F$3/100*F610+'Connecting shares (%)'!$G$3/100*H610+'Connecting shares (%)'!$H$3/100*J610)/1000000,0),0)</f>
        <v>0</v>
      </c>
      <c r="U610" s="61">
        <f>IF(E610="East", IF(C610="Central",D610*'Connecting shares (%)'!$M$16*(F610+H610+J610)/(F610+H610+J610+L610+N610+P610),0),0)</f>
        <v>0</v>
      </c>
      <c r="V610" s="61">
        <f>IF(E610="East", IF(C610="Decentral",('Connecting shares (%)'!$F$7/100*F610+'Connecting shares (%)'!$G$7/100*H610+'Connecting shares (%)'!$H$7/100*J610)/1000000,0),0)</f>
        <v>0</v>
      </c>
      <c r="W610" s="63">
        <f>IF(E610="East", IF(C610="Decentral",D610*'Connecting shares (%)'!$M$16*(F610+H610+J610)/(F610+H610+J610+L610+N610+P610),0),0)</f>
        <v>0</v>
      </c>
      <c r="X610" s="61">
        <f>IF(E610="East", IF(C610="Central",('Connecting shares (%)'!$F$5/100*L610+'Connecting shares (%)'!$G$5/100*N610+'Connecting shares (%)'!$H$5/100*P610)/1000000,0),0)</f>
        <v>0</v>
      </c>
      <c r="Y610" s="63">
        <f>IF(E610="East", IF(C610="Central",D610*'Connecting shares (%)'!$M$16*(L610+N610+P610)/(F610+H610+J610+L610+N610+P610),0),0)</f>
        <v>0</v>
      </c>
      <c r="Z610" s="1">
        <f>IF(E610="East", IF(C610="Decentral",('Connecting shares (%)'!$F$9/100*L610+'Connecting shares (%)'!$G$9/100*N610+'Connecting shares (%)'!$H$9/100*P610)/1000000,0),0)</f>
        <v>0</v>
      </c>
      <c r="AA610" s="63">
        <f>IF(E610="East", IF(C610="Decentral",D610*'Connecting shares (%)'!$M$16*(L610+N610+P610)/(F610+H610+J610+L610+N610+P610),0),0)</f>
        <v>0</v>
      </c>
      <c r="AB610" s="61">
        <f>IF(E610="West", IF(C610="Central",('Connecting shares (%)'!$F$11/100*F610+'Connecting shares (%)'!$G$11/100*H610+'Connecting shares (%)'!$H$11/100*J610)/1000000,0),0)</f>
        <v>0.14081198</v>
      </c>
      <c r="AC610" s="64">
        <f>IF(E610="west", IF(C610="Central",D610*'Connecting shares (%)'!$M$16*(F610+H610+J610)/(F610+H610+J610+L610+N610+P610),0),0)</f>
        <v>1.1982423703801</v>
      </c>
      <c r="AD610" s="61">
        <f>IF(E610="West", IF(C610="Decentral",('Connecting shares (%)'!$F$15/100*F610+'Connecting shares (%)'!$G$15/100*H610+'Connecting shares (%)'!$H$15/100*J610)/1000000,0),0)</f>
        <v>0</v>
      </c>
      <c r="AE610" s="63">
        <f>IF(E610="west", IF(C610="Decentral",D610*'Connecting shares (%)'!$M$16*(F610+H610+J610)/(F610+H610+J610+L610+N610+P610),0),0)</f>
        <v>0</v>
      </c>
      <c r="AF610" s="61">
        <f>IF(E610="West", IF(C610="Central",('Connecting shares (%)'!$F$13/100*L610+'Connecting shares (%)'!$G$13/100*N610+'Connecting shares (%)'!$H$13/100*P610)/1000000,0),0)</f>
        <v>0</v>
      </c>
      <c r="AG610" s="63">
        <f>IF(E610="west", IF(C610="Central",D610*'Connecting shares (%)'!$M$16*(L610+N610+P610)/(F610+H610+J610+L610+N610+P610),0),0)</f>
        <v>0</v>
      </c>
      <c r="AH610" s="1">
        <f>IF(E610="West", IF(C610="Decentral",('Connecting shares (%)'!$F$17/100*L610+'Connecting shares (%)'!$G$17/100*N610+'Connecting shares (%)'!$H$17/100*P610)/1000000,0),0)</f>
        <v>0</v>
      </c>
      <c r="AI610" s="63">
        <f>IF(E610="west", IF(C610="Decentral",D610*'Connecting shares (%)'!$M$16*(L610+N610+P610)/(F610+H610+J610+L610+N610+P610),0),0)</f>
        <v>0</v>
      </c>
      <c r="AK610" s="1">
        <f t="shared" si="72"/>
        <v>0</v>
      </c>
      <c r="AL610" s="1">
        <f t="shared" si="73"/>
        <v>0</v>
      </c>
      <c r="AM610" s="1">
        <f t="shared" si="74"/>
        <v>0</v>
      </c>
      <c r="AN610" s="1">
        <f t="shared" si="75"/>
        <v>0</v>
      </c>
      <c r="AO610" s="1">
        <f t="shared" si="76"/>
        <v>0.14081198</v>
      </c>
      <c r="AP610" s="1">
        <f t="shared" si="77"/>
        <v>1.1982423703801</v>
      </c>
      <c r="AQ610" s="1">
        <f t="shared" si="78"/>
        <v>0</v>
      </c>
      <c r="AR610" s="1">
        <f t="shared" si="79"/>
        <v>0</v>
      </c>
    </row>
    <row r="611" spans="1:44">
      <c r="A611" s="1">
        <v>610</v>
      </c>
      <c r="B611" s="1" t="s">
        <v>175</v>
      </c>
      <c r="C611" s="1" t="s">
        <v>21</v>
      </c>
      <c r="D611" s="1">
        <v>0.111543329704043</v>
      </c>
      <c r="E611" s="1" t="s">
        <v>23</v>
      </c>
      <c r="F611" s="1">
        <v>90976.960000000006</v>
      </c>
      <c r="G611" s="1">
        <v>5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5357.1222514159399</v>
      </c>
      <c r="S611" s="1">
        <v>111543.329704043</v>
      </c>
      <c r="T611" s="61">
        <f>IF(E611="East", IF(C611="Central",('Connecting shares (%)'!$F$3/100*F611+'Connecting shares (%)'!$G$3/100*H611+'Connecting shares (%)'!$H$3/100*J611)/1000000,0),0)</f>
        <v>0</v>
      </c>
      <c r="U611" s="61">
        <f>IF(E611="East", IF(C611="Central",D611*'Connecting shares (%)'!$M$16*(F611+H611+J611)/(F611+H611+J611+L611+N611+P611),0),0)</f>
        <v>0</v>
      </c>
      <c r="V611" s="61">
        <f>IF(E611="East", IF(C611="Decentral",('Connecting shares (%)'!$F$7/100*F611+'Connecting shares (%)'!$G$7/100*H611+'Connecting shares (%)'!$H$7/100*J611)/1000000,0),0)</f>
        <v>0</v>
      </c>
      <c r="W611" s="63">
        <f>IF(E611="East", IF(C611="Decentral",D611*'Connecting shares (%)'!$M$16*(F611+H611+J611)/(F611+H611+J611+L611+N611+P611),0),0)</f>
        <v>0</v>
      </c>
      <c r="X611" s="61">
        <f>IF(E611="East", IF(C611="Central",('Connecting shares (%)'!$F$5/100*L611+'Connecting shares (%)'!$G$5/100*N611+'Connecting shares (%)'!$H$5/100*P611)/1000000,0),0)</f>
        <v>0</v>
      </c>
      <c r="Y611" s="63">
        <f>IF(E611="East", IF(C611="Central",D611*'Connecting shares (%)'!$M$16*(L611+N611+P611)/(F611+H611+J611+L611+N611+P611),0),0)</f>
        <v>0</v>
      </c>
      <c r="Z611" s="1">
        <f>IF(E611="East", IF(C611="Decentral",('Connecting shares (%)'!$F$9/100*L611+'Connecting shares (%)'!$G$9/100*N611+'Connecting shares (%)'!$H$9/100*P611)/1000000,0),0)</f>
        <v>0</v>
      </c>
      <c r="AA611" s="63">
        <f>IF(E611="East", IF(C611="Decentral",D611*'Connecting shares (%)'!$M$16*(L611+N611+P611)/(F611+H611+J611+L611+N611+P611),0),0)</f>
        <v>0</v>
      </c>
      <c r="AB611" s="61">
        <f>IF(E611="West", IF(C611="Central",('Connecting shares (%)'!$F$11/100*F611+'Connecting shares (%)'!$G$11/100*H611+'Connecting shares (%)'!$H$11/100*J611)/1000000,0),0)</f>
        <v>0</v>
      </c>
      <c r="AC611" s="64">
        <f>IF(E611="west", IF(C611="Central",D611*'Connecting shares (%)'!$M$16*(F611+H611+J611)/(F611+H611+J611+L611+N611+P611),0),0)</f>
        <v>0</v>
      </c>
      <c r="AD611" s="61">
        <f>IF(E611="West", IF(C611="Decentral",('Connecting shares (%)'!$F$15/100*F611+'Connecting shares (%)'!$G$15/100*H611+'Connecting shares (%)'!$H$15/100*J611)/1000000,0),0)</f>
        <v>9.0976960000000009E-2</v>
      </c>
      <c r="AE611" s="63">
        <f>IF(E611="west", IF(C611="Decentral",D611*'Connecting shares (%)'!$M$16*(F611+H611+J611)/(F611+H611+J611+L611+N611+P611),0),0)</f>
        <v>2.2308665940808599</v>
      </c>
      <c r="AF611" s="61">
        <f>IF(E611="West", IF(C611="Central",('Connecting shares (%)'!$F$13/100*L611+'Connecting shares (%)'!$G$13/100*N611+'Connecting shares (%)'!$H$13/100*P611)/1000000,0),0)</f>
        <v>0</v>
      </c>
      <c r="AG611" s="63">
        <f>IF(E611="west", IF(C611="Central",D611*'Connecting shares (%)'!$M$16*(L611+N611+P611)/(F611+H611+J611+L611+N611+P611),0),0)</f>
        <v>0</v>
      </c>
      <c r="AH611" s="1">
        <f>IF(E611="West", IF(C611="Decentral",('Connecting shares (%)'!$F$17/100*L611+'Connecting shares (%)'!$G$17/100*N611+'Connecting shares (%)'!$H$17/100*P611)/1000000,0),0)</f>
        <v>0</v>
      </c>
      <c r="AI611" s="63">
        <f>IF(E611="west", IF(C611="Decentral",D611*'Connecting shares (%)'!$M$16*(L611+N611+P611)/(F611+H611+J611+L611+N611+P611),0),0)</f>
        <v>0</v>
      </c>
      <c r="AK611" s="1">
        <f t="shared" si="72"/>
        <v>0</v>
      </c>
      <c r="AL611" s="1">
        <f t="shared" si="73"/>
        <v>0</v>
      </c>
      <c r="AM611" s="1">
        <f t="shared" si="74"/>
        <v>0</v>
      </c>
      <c r="AN611" s="1">
        <f t="shared" si="75"/>
        <v>0</v>
      </c>
      <c r="AO611" s="1">
        <f t="shared" si="76"/>
        <v>0</v>
      </c>
      <c r="AP611" s="1">
        <f t="shared" si="77"/>
        <v>0</v>
      </c>
      <c r="AQ611" s="1">
        <f t="shared" si="78"/>
        <v>9.0976960000000009E-2</v>
      </c>
      <c r="AR611" s="1">
        <f t="shared" si="79"/>
        <v>2.2308665940808599</v>
      </c>
    </row>
    <row r="612" spans="1:44">
      <c r="A612" s="1">
        <v>611</v>
      </c>
      <c r="B612" s="1" t="s">
        <v>227</v>
      </c>
      <c r="C612" s="1" t="s">
        <v>21</v>
      </c>
      <c r="D612" s="1">
        <v>0.115756446874363</v>
      </c>
      <c r="E612" s="1" t="s">
        <v>23</v>
      </c>
      <c r="F612" s="1">
        <v>175213.239999999</v>
      </c>
      <c r="G612" s="1">
        <v>8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5332.83245379869</v>
      </c>
      <c r="S612" s="1">
        <v>115756.44687436199</v>
      </c>
      <c r="T612" s="61">
        <f>IF(E612="East", IF(C612="Central",('Connecting shares (%)'!$F$3/100*F612+'Connecting shares (%)'!$G$3/100*H612+'Connecting shares (%)'!$H$3/100*J612)/1000000,0),0)</f>
        <v>0</v>
      </c>
      <c r="U612" s="61">
        <f>IF(E612="East", IF(C612="Central",D612*'Connecting shares (%)'!$M$16*(F612+H612+J612)/(F612+H612+J612+L612+N612+P612),0),0)</f>
        <v>0</v>
      </c>
      <c r="V612" s="61">
        <f>IF(E612="East", IF(C612="Decentral",('Connecting shares (%)'!$F$7/100*F612+'Connecting shares (%)'!$G$7/100*H612+'Connecting shares (%)'!$H$7/100*J612)/1000000,0),0)</f>
        <v>0</v>
      </c>
      <c r="W612" s="63">
        <f>IF(E612="East", IF(C612="Decentral",D612*'Connecting shares (%)'!$M$16*(F612+H612+J612)/(F612+H612+J612+L612+N612+P612),0),0)</f>
        <v>0</v>
      </c>
      <c r="X612" s="61">
        <f>IF(E612="East", IF(C612="Central",('Connecting shares (%)'!$F$5/100*L612+'Connecting shares (%)'!$G$5/100*N612+'Connecting shares (%)'!$H$5/100*P612)/1000000,0),0)</f>
        <v>0</v>
      </c>
      <c r="Y612" s="63">
        <f>IF(E612="East", IF(C612="Central",D612*'Connecting shares (%)'!$M$16*(L612+N612+P612)/(F612+H612+J612+L612+N612+P612),0),0)</f>
        <v>0</v>
      </c>
      <c r="Z612" s="1">
        <f>IF(E612="East", IF(C612="Decentral",('Connecting shares (%)'!$F$9/100*L612+'Connecting shares (%)'!$G$9/100*N612+'Connecting shares (%)'!$H$9/100*P612)/1000000,0),0)</f>
        <v>0</v>
      </c>
      <c r="AA612" s="63">
        <f>IF(E612="East", IF(C612="Decentral",D612*'Connecting shares (%)'!$M$16*(L612+N612+P612)/(F612+H612+J612+L612+N612+P612),0),0)</f>
        <v>0</v>
      </c>
      <c r="AB612" s="61">
        <f>IF(E612="West", IF(C612="Central",('Connecting shares (%)'!$F$11/100*F612+'Connecting shares (%)'!$G$11/100*H612+'Connecting shares (%)'!$H$11/100*J612)/1000000,0),0)</f>
        <v>0</v>
      </c>
      <c r="AC612" s="64">
        <f>IF(E612="west", IF(C612="Central",D612*'Connecting shares (%)'!$M$16*(F612+H612+J612)/(F612+H612+J612+L612+N612+P612),0),0)</f>
        <v>0</v>
      </c>
      <c r="AD612" s="61">
        <f>IF(E612="West", IF(C612="Decentral",('Connecting shares (%)'!$F$15/100*F612+'Connecting shares (%)'!$G$15/100*H612+'Connecting shares (%)'!$H$15/100*J612)/1000000,0),0)</f>
        <v>0.17521323999999899</v>
      </c>
      <c r="AE612" s="63">
        <f>IF(E612="west", IF(C612="Decentral",D612*'Connecting shares (%)'!$M$16*(F612+H612+J612)/(F612+H612+J612+L612+N612+P612),0),0)</f>
        <v>2.3151289374872599</v>
      </c>
      <c r="AF612" s="61">
        <f>IF(E612="West", IF(C612="Central",('Connecting shares (%)'!$F$13/100*L612+'Connecting shares (%)'!$G$13/100*N612+'Connecting shares (%)'!$H$13/100*P612)/1000000,0),0)</f>
        <v>0</v>
      </c>
      <c r="AG612" s="63">
        <f>IF(E612="west", IF(C612="Central",D612*'Connecting shares (%)'!$M$16*(L612+N612+P612)/(F612+H612+J612+L612+N612+P612),0),0)</f>
        <v>0</v>
      </c>
      <c r="AH612" s="1">
        <f>IF(E612="West", IF(C612="Decentral",('Connecting shares (%)'!$F$17/100*L612+'Connecting shares (%)'!$G$17/100*N612+'Connecting shares (%)'!$H$17/100*P612)/1000000,0),0)</f>
        <v>0</v>
      </c>
      <c r="AI612" s="63">
        <f>IF(E612="west", IF(C612="Decentral",D612*'Connecting shares (%)'!$M$16*(L612+N612+P612)/(F612+H612+J612+L612+N612+P612),0),0)</f>
        <v>0</v>
      </c>
      <c r="AK612" s="1">
        <f t="shared" si="72"/>
        <v>0</v>
      </c>
      <c r="AL612" s="1">
        <f t="shared" si="73"/>
        <v>0</v>
      </c>
      <c r="AM612" s="1">
        <f t="shared" si="74"/>
        <v>0</v>
      </c>
      <c r="AN612" s="1">
        <f t="shared" si="75"/>
        <v>0</v>
      </c>
      <c r="AO612" s="1">
        <f t="shared" si="76"/>
        <v>0</v>
      </c>
      <c r="AP612" s="1">
        <f t="shared" si="77"/>
        <v>0</v>
      </c>
      <c r="AQ612" s="1">
        <f t="shared" si="78"/>
        <v>0.17521323999999899</v>
      </c>
      <c r="AR612" s="1">
        <f t="shared" si="79"/>
        <v>2.3151289374872599</v>
      </c>
    </row>
    <row r="613" spans="1:44">
      <c r="A613" s="1">
        <v>612</v>
      </c>
      <c r="B613" s="1" t="s">
        <v>126</v>
      </c>
      <c r="C613" s="1" t="s">
        <v>22</v>
      </c>
      <c r="D613" s="1">
        <v>5.4220528221557998E-2</v>
      </c>
      <c r="E613" s="1" t="s">
        <v>24</v>
      </c>
      <c r="F613" s="1">
        <v>98736.949999999895</v>
      </c>
      <c r="G613" s="1">
        <v>7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3851.1622691840698</v>
      </c>
      <c r="S613" s="1">
        <v>54220.528221558197</v>
      </c>
      <c r="T613" s="61">
        <f>IF(E613="East", IF(C613="Central",('Connecting shares (%)'!$F$3/100*F613+'Connecting shares (%)'!$G$3/100*H613+'Connecting shares (%)'!$H$3/100*J613)/1000000,0),0)</f>
        <v>9.8736949999999893E-2</v>
      </c>
      <c r="U613" s="61">
        <f>IF(E613="East", IF(C613="Central",D613*'Connecting shares (%)'!$M$16*(F613+H613+J613)/(F613+H613+J613+L613+N613+P613),0),0)</f>
        <v>1.0844105644311599</v>
      </c>
      <c r="V613" s="61">
        <f>IF(E613="East", IF(C613="Decentral",('Connecting shares (%)'!$F$7/100*F613+'Connecting shares (%)'!$G$7/100*H613+'Connecting shares (%)'!$H$7/100*J613)/1000000,0),0)</f>
        <v>0</v>
      </c>
      <c r="W613" s="63">
        <f>IF(E613="East", IF(C613="Decentral",D613*'Connecting shares (%)'!$M$16*(F613+H613+J613)/(F613+H613+J613+L613+N613+P613),0),0)</f>
        <v>0</v>
      </c>
      <c r="X613" s="61">
        <f>IF(E613="East", IF(C613="Central",('Connecting shares (%)'!$F$5/100*L613+'Connecting shares (%)'!$G$5/100*N613+'Connecting shares (%)'!$H$5/100*P613)/1000000,0),0)</f>
        <v>0</v>
      </c>
      <c r="Y613" s="63">
        <f>IF(E613="East", IF(C613="Central",D613*'Connecting shares (%)'!$M$16*(L613+N613+P613)/(F613+H613+J613+L613+N613+P613),0),0)</f>
        <v>0</v>
      </c>
      <c r="Z613" s="1">
        <f>IF(E613="East", IF(C613="Decentral",('Connecting shares (%)'!$F$9/100*L613+'Connecting shares (%)'!$G$9/100*N613+'Connecting shares (%)'!$H$9/100*P613)/1000000,0),0)</f>
        <v>0</v>
      </c>
      <c r="AA613" s="63">
        <f>IF(E613="East", IF(C613="Decentral",D613*'Connecting shares (%)'!$M$16*(L613+N613+P613)/(F613+H613+J613+L613+N613+P613),0),0)</f>
        <v>0</v>
      </c>
      <c r="AB613" s="61">
        <f>IF(E613="West", IF(C613="Central",('Connecting shares (%)'!$F$11/100*F613+'Connecting shares (%)'!$G$11/100*H613+'Connecting shares (%)'!$H$11/100*J613)/1000000,0),0)</f>
        <v>0</v>
      </c>
      <c r="AC613" s="64">
        <f>IF(E613="west", IF(C613="Central",D613*'Connecting shares (%)'!$M$16*(F613+H613+J613)/(F613+H613+J613+L613+N613+P613),0),0)</f>
        <v>0</v>
      </c>
      <c r="AD613" s="61">
        <f>IF(E613="West", IF(C613="Decentral",('Connecting shares (%)'!$F$15/100*F613+'Connecting shares (%)'!$G$15/100*H613+'Connecting shares (%)'!$H$15/100*J613)/1000000,0),0)</f>
        <v>0</v>
      </c>
      <c r="AE613" s="63">
        <f>IF(E613="west", IF(C613="Decentral",D613*'Connecting shares (%)'!$M$16*(F613+H613+J613)/(F613+H613+J613+L613+N613+P613),0),0)</f>
        <v>0</v>
      </c>
      <c r="AF613" s="61">
        <f>IF(E613="West", IF(C613="Central",('Connecting shares (%)'!$F$13/100*L613+'Connecting shares (%)'!$G$13/100*N613+'Connecting shares (%)'!$H$13/100*P613)/1000000,0),0)</f>
        <v>0</v>
      </c>
      <c r="AG613" s="63">
        <f>IF(E613="west", IF(C613="Central",D613*'Connecting shares (%)'!$M$16*(L613+N613+P613)/(F613+H613+J613+L613+N613+P613),0),0)</f>
        <v>0</v>
      </c>
      <c r="AH613" s="1">
        <f>IF(E613="West", IF(C613="Decentral",('Connecting shares (%)'!$F$17/100*L613+'Connecting shares (%)'!$G$17/100*N613+'Connecting shares (%)'!$H$17/100*P613)/1000000,0),0)</f>
        <v>0</v>
      </c>
      <c r="AI613" s="63">
        <f>IF(E613="west", IF(C613="Decentral",D613*'Connecting shares (%)'!$M$16*(L613+N613+P613)/(F613+H613+J613+L613+N613+P613),0),0)</f>
        <v>0</v>
      </c>
      <c r="AK613" s="1">
        <f t="shared" si="72"/>
        <v>9.8736949999999893E-2</v>
      </c>
      <c r="AL613" s="1">
        <f t="shared" si="73"/>
        <v>1.0844105644311599</v>
      </c>
      <c r="AM613" s="1">
        <f t="shared" si="74"/>
        <v>0</v>
      </c>
      <c r="AN613" s="1">
        <f t="shared" si="75"/>
        <v>0</v>
      </c>
      <c r="AO613" s="1">
        <f t="shared" si="76"/>
        <v>0</v>
      </c>
      <c r="AP613" s="1">
        <f t="shared" si="77"/>
        <v>0</v>
      </c>
      <c r="AQ613" s="1">
        <f t="shared" si="78"/>
        <v>0</v>
      </c>
      <c r="AR613" s="1">
        <f t="shared" si="79"/>
        <v>0</v>
      </c>
    </row>
    <row r="614" spans="1:44">
      <c r="A614" s="1">
        <v>613</v>
      </c>
      <c r="B614" s="1" t="s">
        <v>141</v>
      </c>
      <c r="C614" s="1" t="s">
        <v>21</v>
      </c>
      <c r="D614" s="1">
        <v>0.29784992834367602</v>
      </c>
      <c r="E614" s="1" t="s">
        <v>24</v>
      </c>
      <c r="F614" s="1">
        <v>779631.61</v>
      </c>
      <c r="G614" s="1">
        <v>53</v>
      </c>
      <c r="H614" s="1">
        <v>0</v>
      </c>
      <c r="I614" s="1">
        <v>0</v>
      </c>
      <c r="J614" s="1">
        <v>0</v>
      </c>
      <c r="K614" s="1">
        <v>0</v>
      </c>
      <c r="L614" s="1">
        <v>9513.0599999999904</v>
      </c>
      <c r="M614" s="1">
        <v>1</v>
      </c>
      <c r="N614" s="1">
        <v>0</v>
      </c>
      <c r="O614" s="1">
        <v>0</v>
      </c>
      <c r="P614" s="1">
        <v>0</v>
      </c>
      <c r="Q614" s="1">
        <v>0</v>
      </c>
      <c r="R614" s="1">
        <v>5709.0296304064796</v>
      </c>
      <c r="S614" s="1">
        <v>297849.92834367597</v>
      </c>
      <c r="T614" s="61">
        <f>IF(E614="East", IF(C614="Central",('Connecting shares (%)'!$F$3/100*F614+'Connecting shares (%)'!$G$3/100*H614+'Connecting shares (%)'!$H$3/100*J614)/1000000,0),0)</f>
        <v>0</v>
      </c>
      <c r="U614" s="61">
        <f>IF(E614="East", IF(C614="Central",D614*'Connecting shares (%)'!$M$16*(F614+H614+J614)/(F614+H614+J614+L614+N614+P614),0),0)</f>
        <v>0</v>
      </c>
      <c r="V614" s="61">
        <f>IF(E614="East", IF(C614="Decentral",('Connecting shares (%)'!$F$7/100*F614+'Connecting shares (%)'!$G$7/100*H614+'Connecting shares (%)'!$H$7/100*J614)/1000000,0),0)</f>
        <v>0.77963161000000003</v>
      </c>
      <c r="W614" s="63">
        <f>IF(E614="East", IF(C614="Decentral",D614*'Connecting shares (%)'!$M$16*(F614+H614+J614)/(F614+H614+J614+L614+N614+P614),0),0)</f>
        <v>5.8851875454715996</v>
      </c>
      <c r="X614" s="61">
        <f>IF(E614="East", IF(C614="Central",('Connecting shares (%)'!$F$5/100*L614+'Connecting shares (%)'!$G$5/100*N614+'Connecting shares (%)'!$H$5/100*P614)/1000000,0),0)</f>
        <v>0</v>
      </c>
      <c r="Y614" s="63">
        <f>IF(E614="East", IF(C614="Central",D614*'Connecting shares (%)'!$M$16*(L614+N614+P614)/(F614+H614+J614+L614+N614+P614),0),0)</f>
        <v>0</v>
      </c>
      <c r="Z614" s="1">
        <f>IF(E614="East", IF(C614="Decentral",('Connecting shares (%)'!$F$9/100*L614+'Connecting shares (%)'!$G$9/100*N614+'Connecting shares (%)'!$H$9/100*P614)/1000000,0),0)</f>
        <v>9.5130599999999899E-3</v>
      </c>
      <c r="AA614" s="63">
        <f>IF(E614="East", IF(C614="Decentral",D614*'Connecting shares (%)'!$M$16*(L614+N614+P614)/(F614+H614+J614+L614+N614+P614),0),0)</f>
        <v>7.1811021401920846E-2</v>
      </c>
      <c r="AB614" s="61">
        <f>IF(E614="West", IF(C614="Central",('Connecting shares (%)'!$F$11/100*F614+'Connecting shares (%)'!$G$11/100*H614+'Connecting shares (%)'!$H$11/100*J614)/1000000,0),0)</f>
        <v>0</v>
      </c>
      <c r="AC614" s="64">
        <f>IF(E614="west", IF(C614="Central",D614*'Connecting shares (%)'!$M$16*(F614+H614+J614)/(F614+H614+J614+L614+N614+P614),0),0)</f>
        <v>0</v>
      </c>
      <c r="AD614" s="61">
        <f>IF(E614="West", IF(C614="Decentral",('Connecting shares (%)'!$F$15/100*F614+'Connecting shares (%)'!$G$15/100*H614+'Connecting shares (%)'!$H$15/100*J614)/1000000,0),0)</f>
        <v>0</v>
      </c>
      <c r="AE614" s="63">
        <f>IF(E614="west", IF(C614="Decentral",D614*'Connecting shares (%)'!$M$16*(F614+H614+J614)/(F614+H614+J614+L614+N614+P614),0),0)</f>
        <v>0</v>
      </c>
      <c r="AF614" s="61">
        <f>IF(E614="West", IF(C614="Central",('Connecting shares (%)'!$F$13/100*L614+'Connecting shares (%)'!$G$13/100*N614+'Connecting shares (%)'!$H$13/100*P614)/1000000,0),0)</f>
        <v>0</v>
      </c>
      <c r="AG614" s="63">
        <f>IF(E614="west", IF(C614="Central",D614*'Connecting shares (%)'!$M$16*(L614+N614+P614)/(F614+H614+J614+L614+N614+P614),0),0)</f>
        <v>0</v>
      </c>
      <c r="AH614" s="1">
        <f>IF(E614="West", IF(C614="Decentral",('Connecting shares (%)'!$F$17/100*L614+'Connecting shares (%)'!$G$17/100*N614+'Connecting shares (%)'!$H$17/100*P614)/1000000,0),0)</f>
        <v>0</v>
      </c>
      <c r="AI614" s="63">
        <f>IF(E614="west", IF(C614="Decentral",D614*'Connecting shares (%)'!$M$16*(L614+N614+P614)/(F614+H614+J614+L614+N614+P614),0),0)</f>
        <v>0</v>
      </c>
      <c r="AK614" s="1">
        <f t="shared" si="72"/>
        <v>0</v>
      </c>
      <c r="AL614" s="1">
        <f t="shared" si="73"/>
        <v>0</v>
      </c>
      <c r="AM614" s="1">
        <f t="shared" si="74"/>
        <v>0.78914466999999999</v>
      </c>
      <c r="AN614" s="1">
        <f t="shared" si="75"/>
        <v>5.9569985668735201</v>
      </c>
      <c r="AO614" s="1">
        <f t="shared" si="76"/>
        <v>0</v>
      </c>
      <c r="AP614" s="1">
        <f t="shared" si="77"/>
        <v>0</v>
      </c>
      <c r="AQ614" s="1">
        <f t="shared" si="78"/>
        <v>0</v>
      </c>
      <c r="AR614" s="1">
        <f t="shared" si="79"/>
        <v>0</v>
      </c>
    </row>
    <row r="615" spans="1:44">
      <c r="A615" s="1">
        <v>614</v>
      </c>
      <c r="B615" s="1" t="s">
        <v>139</v>
      </c>
      <c r="C615" s="1" t="s">
        <v>21</v>
      </c>
      <c r="D615" s="1">
        <v>0.51161649545002996</v>
      </c>
      <c r="E615" s="1" t="s">
        <v>24</v>
      </c>
      <c r="F615" s="1">
        <v>3585723.92</v>
      </c>
      <c r="G615" s="1">
        <v>258</v>
      </c>
      <c r="H615" s="1">
        <v>0</v>
      </c>
      <c r="I615" s="1">
        <v>0</v>
      </c>
      <c r="J615" s="1">
        <v>0</v>
      </c>
      <c r="K615" s="1">
        <v>0</v>
      </c>
      <c r="L615" s="1">
        <v>251171.609999999</v>
      </c>
      <c r="M615" s="1">
        <v>19</v>
      </c>
      <c r="N615" s="1">
        <v>0</v>
      </c>
      <c r="O615" s="1">
        <v>0</v>
      </c>
      <c r="P615" s="1">
        <v>0</v>
      </c>
      <c r="Q615" s="1">
        <v>0</v>
      </c>
      <c r="R615" s="1">
        <v>5549.9437933920899</v>
      </c>
      <c r="S615" s="1">
        <v>511616.49545003002</v>
      </c>
      <c r="T615" s="61">
        <f>IF(E615="East", IF(C615="Central",('Connecting shares (%)'!$F$3/100*F615+'Connecting shares (%)'!$G$3/100*H615+'Connecting shares (%)'!$H$3/100*J615)/1000000,0),0)</f>
        <v>0</v>
      </c>
      <c r="U615" s="61">
        <f>IF(E615="East", IF(C615="Central",D615*'Connecting shares (%)'!$M$16*(F615+H615+J615)/(F615+H615+J615+L615+N615+P615),0),0)</f>
        <v>0</v>
      </c>
      <c r="V615" s="61">
        <f>IF(E615="East", IF(C615="Decentral",('Connecting shares (%)'!$F$7/100*F615+'Connecting shares (%)'!$G$7/100*H615+'Connecting shares (%)'!$H$7/100*J615)/1000000,0),0)</f>
        <v>3.58572392</v>
      </c>
      <c r="W615" s="63">
        <f>IF(E615="East", IF(C615="Decentral",D615*'Connecting shares (%)'!$M$16*(F615+H615+J615)/(F615+H615+J615+L615+N615+P615),0),0)</f>
        <v>9.5624991155375252</v>
      </c>
      <c r="X615" s="61">
        <f>IF(E615="East", IF(C615="Central",('Connecting shares (%)'!$F$5/100*L615+'Connecting shares (%)'!$G$5/100*N615+'Connecting shares (%)'!$H$5/100*P615)/1000000,0),0)</f>
        <v>0</v>
      </c>
      <c r="Y615" s="63">
        <f>IF(E615="East", IF(C615="Central",D615*'Connecting shares (%)'!$M$16*(L615+N615+P615)/(F615+H615+J615+L615+N615+P615),0),0)</f>
        <v>0</v>
      </c>
      <c r="Z615" s="1">
        <f>IF(E615="East", IF(C615="Decentral",('Connecting shares (%)'!$F$9/100*L615+'Connecting shares (%)'!$G$9/100*N615+'Connecting shares (%)'!$H$9/100*P615)/1000000,0),0)</f>
        <v>0.25117160999999899</v>
      </c>
      <c r="AA615" s="63">
        <f>IF(E615="East", IF(C615="Decentral",D615*'Connecting shares (%)'!$M$16*(L615+N615+P615)/(F615+H615+J615+L615+N615+P615),0),0)</f>
        <v>0.66983079346307473</v>
      </c>
      <c r="AB615" s="61">
        <f>IF(E615="West", IF(C615="Central",('Connecting shares (%)'!$F$11/100*F615+'Connecting shares (%)'!$G$11/100*H615+'Connecting shares (%)'!$H$11/100*J615)/1000000,0),0)</f>
        <v>0</v>
      </c>
      <c r="AC615" s="64">
        <f>IF(E615="west", IF(C615="Central",D615*'Connecting shares (%)'!$M$16*(F615+H615+J615)/(F615+H615+J615+L615+N615+P615),0),0)</f>
        <v>0</v>
      </c>
      <c r="AD615" s="61">
        <f>IF(E615="West", IF(C615="Decentral",('Connecting shares (%)'!$F$15/100*F615+'Connecting shares (%)'!$G$15/100*H615+'Connecting shares (%)'!$H$15/100*J615)/1000000,0),0)</f>
        <v>0</v>
      </c>
      <c r="AE615" s="63">
        <f>IF(E615="west", IF(C615="Decentral",D615*'Connecting shares (%)'!$M$16*(F615+H615+J615)/(F615+H615+J615+L615+N615+P615),0),0)</f>
        <v>0</v>
      </c>
      <c r="AF615" s="61">
        <f>IF(E615="West", IF(C615="Central",('Connecting shares (%)'!$F$13/100*L615+'Connecting shares (%)'!$G$13/100*N615+'Connecting shares (%)'!$H$13/100*P615)/1000000,0),0)</f>
        <v>0</v>
      </c>
      <c r="AG615" s="63">
        <f>IF(E615="west", IF(C615="Central",D615*'Connecting shares (%)'!$M$16*(L615+N615+P615)/(F615+H615+J615+L615+N615+P615),0),0)</f>
        <v>0</v>
      </c>
      <c r="AH615" s="1">
        <f>IF(E615="West", IF(C615="Decentral",('Connecting shares (%)'!$F$17/100*L615+'Connecting shares (%)'!$G$17/100*N615+'Connecting shares (%)'!$H$17/100*P615)/1000000,0),0)</f>
        <v>0</v>
      </c>
      <c r="AI615" s="63">
        <f>IF(E615="west", IF(C615="Decentral",D615*'Connecting shares (%)'!$M$16*(L615+N615+P615)/(F615+H615+J615+L615+N615+P615),0),0)</f>
        <v>0</v>
      </c>
      <c r="AK615" s="1">
        <f t="shared" si="72"/>
        <v>0</v>
      </c>
      <c r="AL615" s="1">
        <f t="shared" si="73"/>
        <v>0</v>
      </c>
      <c r="AM615" s="1">
        <f t="shared" si="74"/>
        <v>3.8368955299999987</v>
      </c>
      <c r="AN615" s="1">
        <f t="shared" si="75"/>
        <v>10.232329909000599</v>
      </c>
      <c r="AO615" s="1">
        <f t="shared" si="76"/>
        <v>0</v>
      </c>
      <c r="AP615" s="1">
        <f t="shared" si="77"/>
        <v>0</v>
      </c>
      <c r="AQ615" s="1">
        <f t="shared" si="78"/>
        <v>0</v>
      </c>
      <c r="AR615" s="1">
        <f t="shared" si="79"/>
        <v>0</v>
      </c>
    </row>
    <row r="616" spans="1:44">
      <c r="A616" s="1">
        <v>615</v>
      </c>
      <c r="B616" s="1" t="s">
        <v>717</v>
      </c>
      <c r="C616" s="1" t="s">
        <v>22</v>
      </c>
      <c r="D616" s="1">
        <v>5.1511522343885001E-2</v>
      </c>
      <c r="E616" s="1" t="s">
        <v>23</v>
      </c>
      <c r="F616" s="1">
        <v>87572.88</v>
      </c>
      <c r="G616" s="1">
        <v>4</v>
      </c>
      <c r="H616" s="1">
        <v>51156.029999999897</v>
      </c>
      <c r="I616" s="1">
        <v>1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3842.35109218755</v>
      </c>
      <c r="S616" s="1">
        <v>51511.522343885001</v>
      </c>
      <c r="T616" s="61">
        <f>IF(E616="East", IF(C616="Central",('Connecting shares (%)'!$F$3/100*F616+'Connecting shares (%)'!$G$3/100*H616+'Connecting shares (%)'!$H$3/100*J616)/1000000,0),0)</f>
        <v>0</v>
      </c>
      <c r="U616" s="61">
        <f>IF(E616="East", IF(C616="Central",D616*'Connecting shares (%)'!$M$16*(F616+H616+J616)/(F616+H616+J616+L616+N616+P616),0),0)</f>
        <v>0</v>
      </c>
      <c r="V616" s="61">
        <f>IF(E616="East", IF(C616="Decentral",('Connecting shares (%)'!$F$7/100*F616+'Connecting shares (%)'!$G$7/100*H616+'Connecting shares (%)'!$H$7/100*J616)/1000000,0),0)</f>
        <v>0</v>
      </c>
      <c r="W616" s="63">
        <f>IF(E616="East", IF(C616="Decentral",D616*'Connecting shares (%)'!$M$16*(F616+H616+J616)/(F616+H616+J616+L616+N616+P616),0),0)</f>
        <v>0</v>
      </c>
      <c r="X616" s="61">
        <f>IF(E616="East", IF(C616="Central",('Connecting shares (%)'!$F$5/100*L616+'Connecting shares (%)'!$G$5/100*N616+'Connecting shares (%)'!$H$5/100*P616)/1000000,0),0)</f>
        <v>0</v>
      </c>
      <c r="Y616" s="63">
        <f>IF(E616="East", IF(C616="Central",D616*'Connecting shares (%)'!$M$16*(L616+N616+P616)/(F616+H616+J616+L616+N616+P616),0),0)</f>
        <v>0</v>
      </c>
      <c r="Z616" s="1">
        <f>IF(E616="East", IF(C616="Decentral",('Connecting shares (%)'!$F$9/100*L616+'Connecting shares (%)'!$G$9/100*N616+'Connecting shares (%)'!$H$9/100*P616)/1000000,0),0)</f>
        <v>0</v>
      </c>
      <c r="AA616" s="63">
        <f>IF(E616="East", IF(C616="Decentral",D616*'Connecting shares (%)'!$M$16*(L616+N616+P616)/(F616+H616+J616+L616+N616+P616),0),0)</f>
        <v>0</v>
      </c>
      <c r="AB616" s="61">
        <f>IF(E616="West", IF(C616="Central",('Connecting shares (%)'!$F$11/100*F616+'Connecting shares (%)'!$G$11/100*H616+'Connecting shares (%)'!$H$11/100*J616)/1000000,0),0)</f>
        <v>0.13872890999999993</v>
      </c>
      <c r="AC616" s="64">
        <f>IF(E616="west", IF(C616="Central",D616*'Connecting shares (%)'!$M$16*(F616+H616+J616)/(F616+H616+J616+L616+N616+P616),0),0)</f>
        <v>1.0302304468776999</v>
      </c>
      <c r="AD616" s="61">
        <f>IF(E616="West", IF(C616="Decentral",('Connecting shares (%)'!$F$15/100*F616+'Connecting shares (%)'!$G$15/100*H616+'Connecting shares (%)'!$H$15/100*J616)/1000000,0),0)</f>
        <v>0</v>
      </c>
      <c r="AE616" s="63">
        <f>IF(E616="west", IF(C616="Decentral",D616*'Connecting shares (%)'!$M$16*(F616+H616+J616)/(F616+H616+J616+L616+N616+P616),0),0)</f>
        <v>0</v>
      </c>
      <c r="AF616" s="61">
        <f>IF(E616="West", IF(C616="Central",('Connecting shares (%)'!$F$13/100*L616+'Connecting shares (%)'!$G$13/100*N616+'Connecting shares (%)'!$H$13/100*P616)/1000000,0),0)</f>
        <v>0</v>
      </c>
      <c r="AG616" s="63">
        <f>IF(E616="west", IF(C616="Central",D616*'Connecting shares (%)'!$M$16*(L616+N616+P616)/(F616+H616+J616+L616+N616+P616),0),0)</f>
        <v>0</v>
      </c>
      <c r="AH616" s="1">
        <f>IF(E616="West", IF(C616="Decentral",('Connecting shares (%)'!$F$17/100*L616+'Connecting shares (%)'!$G$17/100*N616+'Connecting shares (%)'!$H$17/100*P616)/1000000,0),0)</f>
        <v>0</v>
      </c>
      <c r="AI616" s="63">
        <f>IF(E616="west", IF(C616="Decentral",D616*'Connecting shares (%)'!$M$16*(L616+N616+P616)/(F616+H616+J616+L616+N616+P616),0),0)</f>
        <v>0</v>
      </c>
      <c r="AK616" s="1">
        <f t="shared" si="72"/>
        <v>0</v>
      </c>
      <c r="AL616" s="1">
        <f t="shared" si="73"/>
        <v>0</v>
      </c>
      <c r="AM616" s="1">
        <f t="shared" si="74"/>
        <v>0</v>
      </c>
      <c r="AN616" s="1">
        <f t="shared" si="75"/>
        <v>0</v>
      </c>
      <c r="AO616" s="1">
        <f t="shared" si="76"/>
        <v>0.13872890999999993</v>
      </c>
      <c r="AP616" s="1">
        <f t="shared" si="77"/>
        <v>1.0302304468776999</v>
      </c>
      <c r="AQ616" s="1">
        <f t="shared" si="78"/>
        <v>0</v>
      </c>
      <c r="AR616" s="1">
        <f t="shared" si="79"/>
        <v>0</v>
      </c>
    </row>
    <row r="617" spans="1:44">
      <c r="A617" s="1">
        <v>616</v>
      </c>
      <c r="B617" s="1" t="s">
        <v>192</v>
      </c>
      <c r="C617" s="1" t="s">
        <v>21</v>
      </c>
      <c r="D617" s="1">
        <v>6.8326145464513002E-2</v>
      </c>
      <c r="E617" s="1" t="s">
        <v>23</v>
      </c>
      <c r="F617" s="1">
        <v>177219.49999999901</v>
      </c>
      <c r="G617" s="1">
        <v>11</v>
      </c>
      <c r="H617" s="1">
        <v>0</v>
      </c>
      <c r="I617" s="1">
        <v>0</v>
      </c>
      <c r="J617" s="1">
        <v>0</v>
      </c>
      <c r="K617" s="1">
        <v>0</v>
      </c>
      <c r="L617" s="1">
        <v>8828.2900000000009</v>
      </c>
      <c r="M617" s="1">
        <v>1</v>
      </c>
      <c r="N617" s="1">
        <v>0</v>
      </c>
      <c r="O617" s="1">
        <v>0</v>
      </c>
      <c r="P617" s="1">
        <v>0</v>
      </c>
      <c r="Q617" s="1">
        <v>0</v>
      </c>
      <c r="R617" s="1">
        <v>4613.2658420375001</v>
      </c>
      <c r="S617" s="1">
        <v>68326.145464512796</v>
      </c>
      <c r="T617" s="61">
        <f>IF(E617="East", IF(C617="Central",('Connecting shares (%)'!$F$3/100*F617+'Connecting shares (%)'!$G$3/100*H617+'Connecting shares (%)'!$H$3/100*J617)/1000000,0),0)</f>
        <v>0</v>
      </c>
      <c r="U617" s="61">
        <f>IF(E617="East", IF(C617="Central",D617*'Connecting shares (%)'!$M$16*(F617+H617+J617)/(F617+H617+J617+L617+N617+P617),0),0)</f>
        <v>0</v>
      </c>
      <c r="V617" s="61">
        <f>IF(E617="East", IF(C617="Decentral",('Connecting shares (%)'!$F$7/100*F617+'Connecting shares (%)'!$G$7/100*H617+'Connecting shares (%)'!$H$7/100*J617)/1000000,0),0)</f>
        <v>0</v>
      </c>
      <c r="W617" s="63">
        <f>IF(E617="East", IF(C617="Decentral",D617*'Connecting shares (%)'!$M$16*(F617+H617+J617)/(F617+H617+J617+L617+N617+P617),0),0)</f>
        <v>0</v>
      </c>
      <c r="X617" s="61">
        <f>IF(E617="East", IF(C617="Central",('Connecting shares (%)'!$F$5/100*L617+'Connecting shares (%)'!$G$5/100*N617+'Connecting shares (%)'!$H$5/100*P617)/1000000,0),0)</f>
        <v>0</v>
      </c>
      <c r="Y617" s="63">
        <f>IF(E617="East", IF(C617="Central",D617*'Connecting shares (%)'!$M$16*(L617+N617+P617)/(F617+H617+J617+L617+N617+P617),0),0)</f>
        <v>0</v>
      </c>
      <c r="Z617" s="1">
        <f>IF(E617="East", IF(C617="Decentral",('Connecting shares (%)'!$F$9/100*L617+'Connecting shares (%)'!$G$9/100*N617+'Connecting shares (%)'!$H$9/100*P617)/1000000,0),0)</f>
        <v>0</v>
      </c>
      <c r="AA617" s="63">
        <f>IF(E617="East", IF(C617="Decentral",D617*'Connecting shares (%)'!$M$16*(L617+N617+P617)/(F617+H617+J617+L617+N617+P617),0),0)</f>
        <v>0</v>
      </c>
      <c r="AB617" s="61">
        <f>IF(E617="West", IF(C617="Central",('Connecting shares (%)'!$F$11/100*F617+'Connecting shares (%)'!$G$11/100*H617+'Connecting shares (%)'!$H$11/100*J617)/1000000,0),0)</f>
        <v>0</v>
      </c>
      <c r="AC617" s="64">
        <f>IF(E617="west", IF(C617="Central",D617*'Connecting shares (%)'!$M$16*(F617+H617+J617)/(F617+H617+J617+L617+N617+P617),0),0)</f>
        <v>0</v>
      </c>
      <c r="AD617" s="61">
        <f>IF(E617="West", IF(C617="Decentral",('Connecting shares (%)'!$F$15/100*F617+'Connecting shares (%)'!$G$15/100*H617+'Connecting shares (%)'!$H$15/100*J617)/1000000,0),0)</f>
        <v>0.177219499999999</v>
      </c>
      <c r="AE617" s="63">
        <f>IF(E617="west", IF(C617="Decentral",D617*'Connecting shares (%)'!$M$16*(F617+H617+J617)/(F617+H617+J617+L617+N617+P617),0),0)</f>
        <v>1.3016790294739065</v>
      </c>
      <c r="AF617" s="61">
        <f>IF(E617="West", IF(C617="Central",('Connecting shares (%)'!$F$13/100*L617+'Connecting shares (%)'!$G$13/100*N617+'Connecting shares (%)'!$H$13/100*P617)/1000000,0),0)</f>
        <v>0</v>
      </c>
      <c r="AG617" s="63">
        <f>IF(E617="west", IF(C617="Central",D617*'Connecting shares (%)'!$M$16*(L617+N617+P617)/(F617+H617+J617+L617+N617+P617),0),0)</f>
        <v>0</v>
      </c>
      <c r="AH617" s="1">
        <f>IF(E617="West", IF(C617="Decentral",('Connecting shares (%)'!$F$17/100*L617+'Connecting shares (%)'!$G$17/100*N617+'Connecting shares (%)'!$H$17/100*P617)/1000000,0),0)</f>
        <v>8.8282900000000008E-3</v>
      </c>
      <c r="AI617" s="63">
        <f>IF(E617="west", IF(C617="Decentral",D617*'Connecting shares (%)'!$M$16*(L617+N617+P617)/(F617+H617+J617+L617+N617+P617),0),0)</f>
        <v>6.4843879816353492E-2</v>
      </c>
      <c r="AK617" s="1">
        <f t="shared" si="72"/>
        <v>0</v>
      </c>
      <c r="AL617" s="1">
        <f t="shared" si="73"/>
        <v>0</v>
      </c>
      <c r="AM617" s="1">
        <f t="shared" si="74"/>
        <v>0</v>
      </c>
      <c r="AN617" s="1">
        <f t="shared" si="75"/>
        <v>0</v>
      </c>
      <c r="AO617" s="1">
        <f t="shared" si="76"/>
        <v>0</v>
      </c>
      <c r="AP617" s="1">
        <f t="shared" si="77"/>
        <v>0</v>
      </c>
      <c r="AQ617" s="1">
        <f t="shared" si="78"/>
        <v>0.18604778999999899</v>
      </c>
      <c r="AR617" s="1">
        <f t="shared" si="79"/>
        <v>1.36652290929026</v>
      </c>
    </row>
    <row r="618" spans="1:44">
      <c r="A618" s="1">
        <v>617</v>
      </c>
      <c r="B618" s="1" t="s">
        <v>133</v>
      </c>
      <c r="C618" s="1" t="s">
        <v>21</v>
      </c>
      <c r="D618" s="1">
        <v>8.0716295960952006E-2</v>
      </c>
      <c r="E618" s="1" t="s">
        <v>24</v>
      </c>
      <c r="F618" s="1">
        <v>52937.779999999897</v>
      </c>
      <c r="G618" s="1">
        <v>4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4724.5261174868301</v>
      </c>
      <c r="S618" s="1">
        <v>80716.295960952004</v>
      </c>
      <c r="T618" s="61">
        <f>IF(E618="East", IF(C618="Central",('Connecting shares (%)'!$F$3/100*F618+'Connecting shares (%)'!$G$3/100*H618+'Connecting shares (%)'!$H$3/100*J618)/1000000,0),0)</f>
        <v>0</v>
      </c>
      <c r="U618" s="61">
        <f>IF(E618="East", IF(C618="Central",D618*'Connecting shares (%)'!$M$16*(F618+H618+J618)/(F618+H618+J618+L618+N618+P618),0),0)</f>
        <v>0</v>
      </c>
      <c r="V618" s="61">
        <f>IF(E618="East", IF(C618="Decentral",('Connecting shares (%)'!$F$7/100*F618+'Connecting shares (%)'!$G$7/100*H618+'Connecting shares (%)'!$H$7/100*J618)/1000000,0),0)</f>
        <v>5.29377799999999E-2</v>
      </c>
      <c r="W618" s="63">
        <f>IF(E618="East", IF(C618="Decentral",D618*'Connecting shares (%)'!$M$16*(F618+H618+J618)/(F618+H618+J618+L618+N618+P618),0),0)</f>
        <v>1.61432591921904</v>
      </c>
      <c r="X618" s="61">
        <f>IF(E618="East", IF(C618="Central",('Connecting shares (%)'!$F$5/100*L618+'Connecting shares (%)'!$G$5/100*N618+'Connecting shares (%)'!$H$5/100*P618)/1000000,0),0)</f>
        <v>0</v>
      </c>
      <c r="Y618" s="63">
        <f>IF(E618="East", IF(C618="Central",D618*'Connecting shares (%)'!$M$16*(L618+N618+P618)/(F618+H618+J618+L618+N618+P618),0),0)</f>
        <v>0</v>
      </c>
      <c r="Z618" s="1">
        <f>IF(E618="East", IF(C618="Decentral",('Connecting shares (%)'!$F$9/100*L618+'Connecting shares (%)'!$G$9/100*N618+'Connecting shares (%)'!$H$9/100*P618)/1000000,0),0)</f>
        <v>0</v>
      </c>
      <c r="AA618" s="63">
        <f>IF(E618="East", IF(C618="Decentral",D618*'Connecting shares (%)'!$M$16*(L618+N618+P618)/(F618+H618+J618+L618+N618+P618),0),0)</f>
        <v>0</v>
      </c>
      <c r="AB618" s="61">
        <f>IF(E618="West", IF(C618="Central",('Connecting shares (%)'!$F$11/100*F618+'Connecting shares (%)'!$G$11/100*H618+'Connecting shares (%)'!$H$11/100*J618)/1000000,0),0)</f>
        <v>0</v>
      </c>
      <c r="AC618" s="64">
        <f>IF(E618="west", IF(C618="Central",D618*'Connecting shares (%)'!$M$16*(F618+H618+J618)/(F618+H618+J618+L618+N618+P618),0),0)</f>
        <v>0</v>
      </c>
      <c r="AD618" s="61">
        <f>IF(E618="West", IF(C618="Decentral",('Connecting shares (%)'!$F$15/100*F618+'Connecting shares (%)'!$G$15/100*H618+'Connecting shares (%)'!$H$15/100*J618)/1000000,0),0)</f>
        <v>0</v>
      </c>
      <c r="AE618" s="63">
        <f>IF(E618="west", IF(C618="Decentral",D618*'Connecting shares (%)'!$M$16*(F618+H618+J618)/(F618+H618+J618+L618+N618+P618),0),0)</f>
        <v>0</v>
      </c>
      <c r="AF618" s="61">
        <f>IF(E618="West", IF(C618="Central",('Connecting shares (%)'!$F$13/100*L618+'Connecting shares (%)'!$G$13/100*N618+'Connecting shares (%)'!$H$13/100*P618)/1000000,0),0)</f>
        <v>0</v>
      </c>
      <c r="AG618" s="63">
        <f>IF(E618="west", IF(C618="Central",D618*'Connecting shares (%)'!$M$16*(L618+N618+P618)/(F618+H618+J618+L618+N618+P618),0),0)</f>
        <v>0</v>
      </c>
      <c r="AH618" s="1">
        <f>IF(E618="West", IF(C618="Decentral",('Connecting shares (%)'!$F$17/100*L618+'Connecting shares (%)'!$G$17/100*N618+'Connecting shares (%)'!$H$17/100*P618)/1000000,0),0)</f>
        <v>0</v>
      </c>
      <c r="AI618" s="63">
        <f>IF(E618="west", IF(C618="Decentral",D618*'Connecting shares (%)'!$M$16*(L618+N618+P618)/(F618+H618+J618+L618+N618+P618),0),0)</f>
        <v>0</v>
      </c>
      <c r="AK618" s="1">
        <f t="shared" si="72"/>
        <v>0</v>
      </c>
      <c r="AL618" s="1">
        <f t="shared" si="73"/>
        <v>0</v>
      </c>
      <c r="AM618" s="1">
        <f t="shared" si="74"/>
        <v>5.29377799999999E-2</v>
      </c>
      <c r="AN618" s="1">
        <f t="shared" si="75"/>
        <v>1.61432591921904</v>
      </c>
      <c r="AO618" s="1">
        <f t="shared" si="76"/>
        <v>0</v>
      </c>
      <c r="AP618" s="1">
        <f t="shared" si="77"/>
        <v>0</v>
      </c>
      <c r="AQ618" s="1">
        <f t="shared" si="78"/>
        <v>0</v>
      </c>
      <c r="AR618" s="1">
        <f t="shared" si="79"/>
        <v>0</v>
      </c>
    </row>
    <row r="619" spans="1:44">
      <c r="A619" s="1">
        <v>618</v>
      </c>
      <c r="B619" s="1" t="s">
        <v>176</v>
      </c>
      <c r="C619" s="1" t="s">
        <v>22</v>
      </c>
      <c r="D619" s="1">
        <v>0.13817894921288401</v>
      </c>
      <c r="E619" s="1" t="s">
        <v>23</v>
      </c>
      <c r="F619" s="1">
        <v>297031.95</v>
      </c>
      <c r="G619" s="1">
        <v>16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4984.9519083598198</v>
      </c>
      <c r="S619" s="1">
        <v>138178.94921288299</v>
      </c>
      <c r="T619" s="61">
        <f>IF(E619="East", IF(C619="Central",('Connecting shares (%)'!$F$3/100*F619+'Connecting shares (%)'!$G$3/100*H619+'Connecting shares (%)'!$H$3/100*J619)/1000000,0),0)</f>
        <v>0</v>
      </c>
      <c r="U619" s="61">
        <f>IF(E619="East", IF(C619="Central",D619*'Connecting shares (%)'!$M$16*(F619+H619+J619)/(F619+H619+J619+L619+N619+P619),0),0)</f>
        <v>0</v>
      </c>
      <c r="V619" s="61">
        <f>IF(E619="East", IF(C619="Decentral",('Connecting shares (%)'!$F$7/100*F619+'Connecting shares (%)'!$G$7/100*H619+'Connecting shares (%)'!$H$7/100*J619)/1000000,0),0)</f>
        <v>0</v>
      </c>
      <c r="W619" s="63">
        <f>IF(E619="East", IF(C619="Decentral",D619*'Connecting shares (%)'!$M$16*(F619+H619+J619)/(F619+H619+J619+L619+N619+P619),0),0)</f>
        <v>0</v>
      </c>
      <c r="X619" s="61">
        <f>IF(E619="East", IF(C619="Central",('Connecting shares (%)'!$F$5/100*L619+'Connecting shares (%)'!$G$5/100*N619+'Connecting shares (%)'!$H$5/100*P619)/1000000,0),0)</f>
        <v>0</v>
      </c>
      <c r="Y619" s="63">
        <f>IF(E619="East", IF(C619="Central",D619*'Connecting shares (%)'!$M$16*(L619+N619+P619)/(F619+H619+J619+L619+N619+P619),0),0)</f>
        <v>0</v>
      </c>
      <c r="Z619" s="1">
        <f>IF(E619="East", IF(C619="Decentral",('Connecting shares (%)'!$F$9/100*L619+'Connecting shares (%)'!$G$9/100*N619+'Connecting shares (%)'!$H$9/100*P619)/1000000,0),0)</f>
        <v>0</v>
      </c>
      <c r="AA619" s="63">
        <f>IF(E619="East", IF(C619="Decentral",D619*'Connecting shares (%)'!$M$16*(L619+N619+P619)/(F619+H619+J619+L619+N619+P619),0),0)</f>
        <v>0</v>
      </c>
      <c r="AB619" s="61">
        <f>IF(E619="West", IF(C619="Central",('Connecting shares (%)'!$F$11/100*F619+'Connecting shares (%)'!$G$11/100*H619+'Connecting shares (%)'!$H$11/100*J619)/1000000,0),0)</f>
        <v>0.29703194999999999</v>
      </c>
      <c r="AC619" s="64">
        <f>IF(E619="west", IF(C619="Central",D619*'Connecting shares (%)'!$M$16*(F619+H619+J619)/(F619+H619+J619+L619+N619+P619),0),0)</f>
        <v>2.7635789842576801</v>
      </c>
      <c r="AD619" s="61">
        <f>IF(E619="West", IF(C619="Decentral",('Connecting shares (%)'!$F$15/100*F619+'Connecting shares (%)'!$G$15/100*H619+'Connecting shares (%)'!$H$15/100*J619)/1000000,0),0)</f>
        <v>0</v>
      </c>
      <c r="AE619" s="63">
        <f>IF(E619="west", IF(C619="Decentral",D619*'Connecting shares (%)'!$M$16*(F619+H619+J619)/(F619+H619+J619+L619+N619+P619),0),0)</f>
        <v>0</v>
      </c>
      <c r="AF619" s="61">
        <f>IF(E619="West", IF(C619="Central",('Connecting shares (%)'!$F$13/100*L619+'Connecting shares (%)'!$G$13/100*N619+'Connecting shares (%)'!$H$13/100*P619)/1000000,0),0)</f>
        <v>0</v>
      </c>
      <c r="AG619" s="63">
        <f>IF(E619="west", IF(C619="Central",D619*'Connecting shares (%)'!$M$16*(L619+N619+P619)/(F619+H619+J619+L619+N619+P619),0),0)</f>
        <v>0</v>
      </c>
      <c r="AH619" s="1">
        <f>IF(E619="West", IF(C619="Decentral",('Connecting shares (%)'!$F$17/100*L619+'Connecting shares (%)'!$G$17/100*N619+'Connecting shares (%)'!$H$17/100*P619)/1000000,0),0)</f>
        <v>0</v>
      </c>
      <c r="AI619" s="63">
        <f>IF(E619="west", IF(C619="Decentral",D619*'Connecting shares (%)'!$M$16*(L619+N619+P619)/(F619+H619+J619+L619+N619+P619),0),0)</f>
        <v>0</v>
      </c>
      <c r="AK619" s="1">
        <f t="shared" si="72"/>
        <v>0</v>
      </c>
      <c r="AL619" s="1">
        <f t="shared" si="73"/>
        <v>0</v>
      </c>
      <c r="AM619" s="1">
        <f t="shared" si="74"/>
        <v>0</v>
      </c>
      <c r="AN619" s="1">
        <f t="shared" si="75"/>
        <v>0</v>
      </c>
      <c r="AO619" s="1">
        <f t="shared" si="76"/>
        <v>0.29703194999999999</v>
      </c>
      <c r="AP619" s="1">
        <f t="shared" si="77"/>
        <v>2.7635789842576801</v>
      </c>
      <c r="AQ619" s="1">
        <f t="shared" si="78"/>
        <v>0</v>
      </c>
      <c r="AR619" s="1">
        <f t="shared" si="79"/>
        <v>0</v>
      </c>
    </row>
    <row r="620" spans="1:44">
      <c r="A620" s="1">
        <v>619</v>
      </c>
      <c r="B620" s="1" t="s">
        <v>695</v>
      </c>
      <c r="C620" s="1" t="s">
        <v>21</v>
      </c>
      <c r="D620" s="1">
        <v>0.21885713194977999</v>
      </c>
      <c r="E620" s="1" t="s">
        <v>23</v>
      </c>
      <c r="F620" s="1">
        <v>1007142.17</v>
      </c>
      <c r="G620" s="1">
        <v>64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4998.0163021078697</v>
      </c>
      <c r="S620" s="1">
        <v>218857.131949779</v>
      </c>
      <c r="T620" s="61">
        <f>IF(E620="East", IF(C620="Central",('Connecting shares (%)'!$F$3/100*F620+'Connecting shares (%)'!$G$3/100*H620+'Connecting shares (%)'!$H$3/100*J620)/1000000,0),0)</f>
        <v>0</v>
      </c>
      <c r="U620" s="61">
        <f>IF(E620="East", IF(C620="Central",D620*'Connecting shares (%)'!$M$16*(F620+H620+J620)/(F620+H620+J620+L620+N620+P620),0),0)</f>
        <v>0</v>
      </c>
      <c r="V620" s="61">
        <f>IF(E620="East", IF(C620="Decentral",('Connecting shares (%)'!$F$7/100*F620+'Connecting shares (%)'!$G$7/100*H620+'Connecting shares (%)'!$H$7/100*J620)/1000000,0),0)</f>
        <v>0</v>
      </c>
      <c r="W620" s="63">
        <f>IF(E620="East", IF(C620="Decentral",D620*'Connecting shares (%)'!$M$16*(F620+H620+J620)/(F620+H620+J620+L620+N620+P620),0),0)</f>
        <v>0</v>
      </c>
      <c r="X620" s="61">
        <f>IF(E620="East", IF(C620="Central",('Connecting shares (%)'!$F$5/100*L620+'Connecting shares (%)'!$G$5/100*N620+'Connecting shares (%)'!$H$5/100*P620)/1000000,0),0)</f>
        <v>0</v>
      </c>
      <c r="Y620" s="63">
        <f>IF(E620="East", IF(C620="Central",D620*'Connecting shares (%)'!$M$16*(L620+N620+P620)/(F620+H620+J620+L620+N620+P620),0),0)</f>
        <v>0</v>
      </c>
      <c r="Z620" s="1">
        <f>IF(E620="East", IF(C620="Decentral",('Connecting shares (%)'!$F$9/100*L620+'Connecting shares (%)'!$G$9/100*N620+'Connecting shares (%)'!$H$9/100*P620)/1000000,0),0)</f>
        <v>0</v>
      </c>
      <c r="AA620" s="63">
        <f>IF(E620="East", IF(C620="Decentral",D620*'Connecting shares (%)'!$M$16*(L620+N620+P620)/(F620+H620+J620+L620+N620+P620),0),0)</f>
        <v>0</v>
      </c>
      <c r="AB620" s="61">
        <f>IF(E620="West", IF(C620="Central",('Connecting shares (%)'!$F$11/100*F620+'Connecting shares (%)'!$G$11/100*H620+'Connecting shares (%)'!$H$11/100*J620)/1000000,0),0)</f>
        <v>0</v>
      </c>
      <c r="AC620" s="64">
        <f>IF(E620="west", IF(C620="Central",D620*'Connecting shares (%)'!$M$16*(F620+H620+J620)/(F620+H620+J620+L620+N620+P620),0),0)</f>
        <v>0</v>
      </c>
      <c r="AD620" s="61">
        <f>IF(E620="West", IF(C620="Decentral",('Connecting shares (%)'!$F$15/100*F620+'Connecting shares (%)'!$G$15/100*H620+'Connecting shares (%)'!$H$15/100*J620)/1000000,0),0)</f>
        <v>1.0071421700000001</v>
      </c>
      <c r="AE620" s="63">
        <f>IF(E620="west", IF(C620="Decentral",D620*'Connecting shares (%)'!$M$16*(F620+H620+J620)/(F620+H620+J620+L620+N620+P620),0),0)</f>
        <v>4.3771426389955996</v>
      </c>
      <c r="AF620" s="61">
        <f>IF(E620="West", IF(C620="Central",('Connecting shares (%)'!$F$13/100*L620+'Connecting shares (%)'!$G$13/100*N620+'Connecting shares (%)'!$H$13/100*P620)/1000000,0),0)</f>
        <v>0</v>
      </c>
      <c r="AG620" s="63">
        <f>IF(E620="west", IF(C620="Central",D620*'Connecting shares (%)'!$M$16*(L620+N620+P620)/(F620+H620+J620+L620+N620+P620),0),0)</f>
        <v>0</v>
      </c>
      <c r="AH620" s="1">
        <f>IF(E620="West", IF(C620="Decentral",('Connecting shares (%)'!$F$17/100*L620+'Connecting shares (%)'!$G$17/100*N620+'Connecting shares (%)'!$H$17/100*P620)/1000000,0),0)</f>
        <v>0</v>
      </c>
      <c r="AI620" s="63">
        <f>IF(E620="west", IF(C620="Decentral",D620*'Connecting shares (%)'!$M$16*(L620+N620+P620)/(F620+H620+J620+L620+N620+P620),0),0)</f>
        <v>0</v>
      </c>
      <c r="AK620" s="1">
        <f t="shared" si="72"/>
        <v>0</v>
      </c>
      <c r="AL620" s="1">
        <f t="shared" si="73"/>
        <v>0</v>
      </c>
      <c r="AM620" s="1">
        <f t="shared" si="74"/>
        <v>0</v>
      </c>
      <c r="AN620" s="1">
        <f t="shared" si="75"/>
        <v>0</v>
      </c>
      <c r="AO620" s="1">
        <f t="shared" si="76"/>
        <v>0</v>
      </c>
      <c r="AP620" s="1">
        <f t="shared" si="77"/>
        <v>0</v>
      </c>
      <c r="AQ620" s="1">
        <f t="shared" si="78"/>
        <v>1.0071421700000001</v>
      </c>
      <c r="AR620" s="1">
        <f t="shared" si="79"/>
        <v>4.3771426389955996</v>
      </c>
    </row>
    <row r="621" spans="1:44">
      <c r="A621" s="1">
        <v>620</v>
      </c>
      <c r="B621" s="1" t="s">
        <v>849</v>
      </c>
      <c r="C621" s="1" t="s">
        <v>21</v>
      </c>
      <c r="D621" s="1">
        <v>3.3056335894788999E-2</v>
      </c>
      <c r="E621" s="1" t="s">
        <v>23</v>
      </c>
      <c r="F621" s="1">
        <v>71424.259999999995</v>
      </c>
      <c r="G621" s="1">
        <v>4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2728.4305144909299</v>
      </c>
      <c r="S621" s="1">
        <v>33056.335894788703</v>
      </c>
      <c r="T621" s="61">
        <f>IF(E621="East", IF(C621="Central",('Connecting shares (%)'!$F$3/100*F621+'Connecting shares (%)'!$G$3/100*H621+'Connecting shares (%)'!$H$3/100*J621)/1000000,0),0)</f>
        <v>0</v>
      </c>
      <c r="U621" s="61">
        <f>IF(E621="East", IF(C621="Central",D621*'Connecting shares (%)'!$M$16*(F621+H621+J621)/(F621+H621+J621+L621+N621+P621),0),0)</f>
        <v>0</v>
      </c>
      <c r="V621" s="61">
        <f>IF(E621="East", IF(C621="Decentral",('Connecting shares (%)'!$F$7/100*F621+'Connecting shares (%)'!$G$7/100*H621+'Connecting shares (%)'!$H$7/100*J621)/1000000,0),0)</f>
        <v>0</v>
      </c>
      <c r="W621" s="63">
        <f>IF(E621="East", IF(C621="Decentral",D621*'Connecting shares (%)'!$M$16*(F621+H621+J621)/(F621+H621+J621+L621+N621+P621),0),0)</f>
        <v>0</v>
      </c>
      <c r="X621" s="61">
        <f>IF(E621="East", IF(C621="Central",('Connecting shares (%)'!$F$5/100*L621+'Connecting shares (%)'!$G$5/100*N621+'Connecting shares (%)'!$H$5/100*P621)/1000000,0),0)</f>
        <v>0</v>
      </c>
      <c r="Y621" s="63">
        <f>IF(E621="East", IF(C621="Central",D621*'Connecting shares (%)'!$M$16*(L621+N621+P621)/(F621+H621+J621+L621+N621+P621),0),0)</f>
        <v>0</v>
      </c>
      <c r="Z621" s="1">
        <f>IF(E621="East", IF(C621="Decentral",('Connecting shares (%)'!$F$9/100*L621+'Connecting shares (%)'!$G$9/100*N621+'Connecting shares (%)'!$H$9/100*P621)/1000000,0),0)</f>
        <v>0</v>
      </c>
      <c r="AA621" s="63">
        <f>IF(E621="East", IF(C621="Decentral",D621*'Connecting shares (%)'!$M$16*(L621+N621+P621)/(F621+H621+J621+L621+N621+P621),0),0)</f>
        <v>0</v>
      </c>
      <c r="AB621" s="61">
        <f>IF(E621="West", IF(C621="Central",('Connecting shares (%)'!$F$11/100*F621+'Connecting shares (%)'!$G$11/100*H621+'Connecting shares (%)'!$H$11/100*J621)/1000000,0),0)</f>
        <v>0</v>
      </c>
      <c r="AC621" s="64">
        <f>IF(E621="west", IF(C621="Central",D621*'Connecting shares (%)'!$M$16*(F621+H621+J621)/(F621+H621+J621+L621+N621+P621),0),0)</f>
        <v>0</v>
      </c>
      <c r="AD621" s="61">
        <f>IF(E621="West", IF(C621="Decentral",('Connecting shares (%)'!$F$15/100*F621+'Connecting shares (%)'!$G$15/100*H621+'Connecting shares (%)'!$H$15/100*J621)/1000000,0),0)</f>
        <v>7.1424259999999989E-2</v>
      </c>
      <c r="AE621" s="63">
        <f>IF(E621="west", IF(C621="Decentral",D621*'Connecting shares (%)'!$M$16*(F621+H621+J621)/(F621+H621+J621+L621+N621+P621),0),0)</f>
        <v>0.66112671789578004</v>
      </c>
      <c r="AF621" s="61">
        <f>IF(E621="West", IF(C621="Central",('Connecting shares (%)'!$F$13/100*L621+'Connecting shares (%)'!$G$13/100*N621+'Connecting shares (%)'!$H$13/100*P621)/1000000,0),0)</f>
        <v>0</v>
      </c>
      <c r="AG621" s="63">
        <f>IF(E621="west", IF(C621="Central",D621*'Connecting shares (%)'!$M$16*(L621+N621+P621)/(F621+H621+J621+L621+N621+P621),0),0)</f>
        <v>0</v>
      </c>
      <c r="AH621" s="1">
        <f>IF(E621="West", IF(C621="Decentral",('Connecting shares (%)'!$F$17/100*L621+'Connecting shares (%)'!$G$17/100*N621+'Connecting shares (%)'!$H$17/100*P621)/1000000,0),0)</f>
        <v>0</v>
      </c>
      <c r="AI621" s="63">
        <f>IF(E621="west", IF(C621="Decentral",D621*'Connecting shares (%)'!$M$16*(L621+N621+P621)/(F621+H621+J621+L621+N621+P621),0),0)</f>
        <v>0</v>
      </c>
      <c r="AK621" s="1">
        <f t="shared" si="72"/>
        <v>0</v>
      </c>
      <c r="AL621" s="1">
        <f t="shared" si="73"/>
        <v>0</v>
      </c>
      <c r="AM621" s="1">
        <f t="shared" si="74"/>
        <v>0</v>
      </c>
      <c r="AN621" s="1">
        <f t="shared" si="75"/>
        <v>0</v>
      </c>
      <c r="AO621" s="1">
        <f t="shared" si="76"/>
        <v>0</v>
      </c>
      <c r="AP621" s="1">
        <f t="shared" si="77"/>
        <v>0</v>
      </c>
      <c r="AQ621" s="1">
        <f t="shared" si="78"/>
        <v>7.1424259999999989E-2</v>
      </c>
      <c r="AR621" s="1">
        <f t="shared" si="79"/>
        <v>0.66112671789578004</v>
      </c>
    </row>
    <row r="622" spans="1:44">
      <c r="A622" s="1">
        <v>621</v>
      </c>
      <c r="B622" s="1" t="s">
        <v>95</v>
      </c>
      <c r="C622" s="1" t="s">
        <v>21</v>
      </c>
      <c r="D622" s="1">
        <v>9.677203579219E-2</v>
      </c>
      <c r="E622" s="1" t="s">
        <v>24</v>
      </c>
      <c r="F622" s="1">
        <v>69327.05</v>
      </c>
      <c r="G622" s="1">
        <v>5</v>
      </c>
      <c r="H622" s="1">
        <v>57245.949999999903</v>
      </c>
      <c r="I622" s="1">
        <v>1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6015.3520479040299</v>
      </c>
      <c r="S622" s="1">
        <v>96772.035792190407</v>
      </c>
      <c r="T622" s="61">
        <f>IF(E622="East", IF(C622="Central",('Connecting shares (%)'!$F$3/100*F622+'Connecting shares (%)'!$G$3/100*H622+'Connecting shares (%)'!$H$3/100*J622)/1000000,0),0)</f>
        <v>0</v>
      </c>
      <c r="U622" s="61">
        <f>IF(E622="East", IF(C622="Central",D622*'Connecting shares (%)'!$M$16*(F622+H622+J622)/(F622+H622+J622+L622+N622+P622),0),0)</f>
        <v>0</v>
      </c>
      <c r="V622" s="61">
        <f>IF(E622="East", IF(C622="Decentral",('Connecting shares (%)'!$F$7/100*F622+'Connecting shares (%)'!$G$7/100*H622+'Connecting shares (%)'!$H$7/100*J622)/1000000,0),0)</f>
        <v>0.12657299999999991</v>
      </c>
      <c r="W622" s="63">
        <f>IF(E622="East", IF(C622="Decentral",D622*'Connecting shares (%)'!$M$16*(F622+H622+J622)/(F622+H622+J622+L622+N622+P622),0),0)</f>
        <v>1.9354407158438001</v>
      </c>
      <c r="X622" s="61">
        <f>IF(E622="East", IF(C622="Central",('Connecting shares (%)'!$F$5/100*L622+'Connecting shares (%)'!$G$5/100*N622+'Connecting shares (%)'!$H$5/100*P622)/1000000,0),0)</f>
        <v>0</v>
      </c>
      <c r="Y622" s="63">
        <f>IF(E622="East", IF(C622="Central",D622*'Connecting shares (%)'!$M$16*(L622+N622+P622)/(F622+H622+J622+L622+N622+P622),0),0)</f>
        <v>0</v>
      </c>
      <c r="Z622" s="1">
        <f>IF(E622="East", IF(C622="Decentral",('Connecting shares (%)'!$F$9/100*L622+'Connecting shares (%)'!$G$9/100*N622+'Connecting shares (%)'!$H$9/100*P622)/1000000,0),0)</f>
        <v>0</v>
      </c>
      <c r="AA622" s="63">
        <f>IF(E622="East", IF(C622="Decentral",D622*'Connecting shares (%)'!$M$16*(L622+N622+P622)/(F622+H622+J622+L622+N622+P622),0),0)</f>
        <v>0</v>
      </c>
      <c r="AB622" s="61">
        <f>IF(E622="West", IF(C622="Central",('Connecting shares (%)'!$F$11/100*F622+'Connecting shares (%)'!$G$11/100*H622+'Connecting shares (%)'!$H$11/100*J622)/1000000,0),0)</f>
        <v>0</v>
      </c>
      <c r="AC622" s="64">
        <f>IF(E622="west", IF(C622="Central",D622*'Connecting shares (%)'!$M$16*(F622+H622+J622)/(F622+H622+J622+L622+N622+P622),0),0)</f>
        <v>0</v>
      </c>
      <c r="AD622" s="61">
        <f>IF(E622="West", IF(C622="Decentral",('Connecting shares (%)'!$F$15/100*F622+'Connecting shares (%)'!$G$15/100*H622+'Connecting shares (%)'!$H$15/100*J622)/1000000,0),0)</f>
        <v>0</v>
      </c>
      <c r="AE622" s="63">
        <f>IF(E622="west", IF(C622="Decentral",D622*'Connecting shares (%)'!$M$16*(F622+H622+J622)/(F622+H622+J622+L622+N622+P622),0),0)</f>
        <v>0</v>
      </c>
      <c r="AF622" s="61">
        <f>IF(E622="West", IF(C622="Central",('Connecting shares (%)'!$F$13/100*L622+'Connecting shares (%)'!$G$13/100*N622+'Connecting shares (%)'!$H$13/100*P622)/1000000,0),0)</f>
        <v>0</v>
      </c>
      <c r="AG622" s="63">
        <f>IF(E622="west", IF(C622="Central",D622*'Connecting shares (%)'!$M$16*(L622+N622+P622)/(F622+H622+J622+L622+N622+P622),0),0)</f>
        <v>0</v>
      </c>
      <c r="AH622" s="1">
        <f>IF(E622="West", IF(C622="Decentral",('Connecting shares (%)'!$F$17/100*L622+'Connecting shares (%)'!$G$17/100*N622+'Connecting shares (%)'!$H$17/100*P622)/1000000,0),0)</f>
        <v>0</v>
      </c>
      <c r="AI622" s="63">
        <f>IF(E622="west", IF(C622="Decentral",D622*'Connecting shares (%)'!$M$16*(L622+N622+P622)/(F622+H622+J622+L622+N622+P622),0),0)</f>
        <v>0</v>
      </c>
      <c r="AK622" s="1">
        <f t="shared" si="72"/>
        <v>0</v>
      </c>
      <c r="AL622" s="1">
        <f t="shared" si="73"/>
        <v>0</v>
      </c>
      <c r="AM622" s="1">
        <f t="shared" si="74"/>
        <v>0.12657299999999991</v>
      </c>
      <c r="AN622" s="1">
        <f t="shared" si="75"/>
        <v>1.9354407158438001</v>
      </c>
      <c r="AO622" s="1">
        <f t="shared" si="76"/>
        <v>0</v>
      </c>
      <c r="AP622" s="1">
        <f t="shared" si="77"/>
        <v>0</v>
      </c>
      <c r="AQ622" s="1">
        <f t="shared" si="78"/>
        <v>0</v>
      </c>
      <c r="AR622" s="1">
        <f t="shared" si="79"/>
        <v>0</v>
      </c>
    </row>
    <row r="623" spans="1:44">
      <c r="A623" s="1">
        <v>622</v>
      </c>
      <c r="B623" s="1" t="s">
        <v>436</v>
      </c>
      <c r="C623" s="1" t="s">
        <v>21</v>
      </c>
      <c r="D623" s="1">
        <v>1.3003809327198499</v>
      </c>
      <c r="E623" s="1" t="s">
        <v>23</v>
      </c>
      <c r="F623" s="1">
        <v>4718102.46</v>
      </c>
      <c r="G623" s="1">
        <v>324</v>
      </c>
      <c r="H623" s="1">
        <v>70319.19</v>
      </c>
      <c r="I623" s="1">
        <v>1</v>
      </c>
      <c r="J623" s="1">
        <v>0</v>
      </c>
      <c r="K623" s="1">
        <v>0</v>
      </c>
      <c r="L623" s="1">
        <v>467726.18</v>
      </c>
      <c r="M623" s="1">
        <v>51</v>
      </c>
      <c r="N623" s="1">
        <v>57693.760000000002</v>
      </c>
      <c r="O623" s="1">
        <v>1</v>
      </c>
      <c r="P623" s="1">
        <v>0</v>
      </c>
      <c r="Q623" s="1">
        <v>0</v>
      </c>
      <c r="R623" s="1">
        <v>9742.7363811594896</v>
      </c>
      <c r="S623" s="1">
        <v>1300380.93271985</v>
      </c>
      <c r="T623" s="61">
        <f>IF(E623="East", IF(C623="Central",('Connecting shares (%)'!$F$3/100*F623+'Connecting shares (%)'!$G$3/100*H623+'Connecting shares (%)'!$H$3/100*J623)/1000000,0),0)</f>
        <v>0</v>
      </c>
      <c r="U623" s="61">
        <f>IF(E623="East", IF(C623="Central",D623*'Connecting shares (%)'!$M$16*(F623+H623+J623)/(F623+H623+J623+L623+N623+P623),0),0)</f>
        <v>0</v>
      </c>
      <c r="V623" s="61">
        <f>IF(E623="East", IF(C623="Decentral",('Connecting shares (%)'!$F$7/100*F623+'Connecting shares (%)'!$G$7/100*H623+'Connecting shares (%)'!$H$7/100*J623)/1000000,0),0)</f>
        <v>0</v>
      </c>
      <c r="W623" s="63">
        <f>IF(E623="East", IF(C623="Decentral",D623*'Connecting shares (%)'!$M$16*(F623+H623+J623)/(F623+H623+J623+L623+N623+P623),0),0)</f>
        <v>0</v>
      </c>
      <c r="X623" s="61">
        <f>IF(E623="East", IF(C623="Central",('Connecting shares (%)'!$F$5/100*L623+'Connecting shares (%)'!$G$5/100*N623+'Connecting shares (%)'!$H$5/100*P623)/1000000,0),0)</f>
        <v>0</v>
      </c>
      <c r="Y623" s="63">
        <f>IF(E623="East", IF(C623="Central",D623*'Connecting shares (%)'!$M$16*(L623+N623+P623)/(F623+H623+J623+L623+N623+P623),0),0)</f>
        <v>0</v>
      </c>
      <c r="Z623" s="1">
        <f>IF(E623="East", IF(C623="Decentral",('Connecting shares (%)'!$F$9/100*L623+'Connecting shares (%)'!$G$9/100*N623+'Connecting shares (%)'!$H$9/100*P623)/1000000,0),0)</f>
        <v>0</v>
      </c>
      <c r="AA623" s="63">
        <f>IF(E623="East", IF(C623="Decentral",D623*'Connecting shares (%)'!$M$16*(L623+N623+P623)/(F623+H623+J623+L623+N623+P623),0),0)</f>
        <v>0</v>
      </c>
      <c r="AB623" s="61">
        <f>IF(E623="West", IF(C623="Central",('Connecting shares (%)'!$F$11/100*F623+'Connecting shares (%)'!$G$11/100*H623+'Connecting shares (%)'!$H$11/100*J623)/1000000,0),0)</f>
        <v>0</v>
      </c>
      <c r="AC623" s="64">
        <f>IF(E623="west", IF(C623="Central",D623*'Connecting shares (%)'!$M$16*(F623+H623+J623)/(F623+H623+J623+L623+N623+P623),0),0)</f>
        <v>0</v>
      </c>
      <c r="AD623" s="61">
        <f>IF(E623="West", IF(C623="Decentral",('Connecting shares (%)'!$F$15/100*F623+'Connecting shares (%)'!$G$15/100*H623+'Connecting shares (%)'!$H$15/100*J623)/1000000,0),0)</f>
        <v>4.7884216500000001</v>
      </c>
      <c r="AE623" s="63">
        <f>IF(E623="west", IF(C623="Decentral",D623*'Connecting shares (%)'!$M$16*(F623+H623+J623)/(F623+H623+J623+L623+N623+P623),0),0)</f>
        <v>23.436047560021162</v>
      </c>
      <c r="AF623" s="61">
        <f>IF(E623="West", IF(C623="Central",('Connecting shares (%)'!$F$13/100*L623+'Connecting shares (%)'!$G$13/100*N623+'Connecting shares (%)'!$H$13/100*P623)/1000000,0),0)</f>
        <v>0</v>
      </c>
      <c r="AG623" s="63">
        <f>IF(E623="west", IF(C623="Central",D623*'Connecting shares (%)'!$M$16*(L623+N623+P623)/(F623+H623+J623+L623+N623+P623),0),0)</f>
        <v>0</v>
      </c>
      <c r="AH623" s="1">
        <f>IF(E623="West", IF(C623="Decentral",('Connecting shares (%)'!$F$17/100*L623+'Connecting shares (%)'!$G$17/100*N623+'Connecting shares (%)'!$H$17/100*P623)/1000000,0),0)</f>
        <v>0.52541993999999992</v>
      </c>
      <c r="AI623" s="63">
        <f>IF(E623="west", IF(C623="Decentral",D623*'Connecting shares (%)'!$M$16*(L623+N623+P623)/(F623+H623+J623+L623+N623+P623),0),0)</f>
        <v>2.5715710943758396</v>
      </c>
      <c r="AK623" s="1">
        <f t="shared" si="72"/>
        <v>0</v>
      </c>
      <c r="AL623" s="1">
        <f t="shared" si="73"/>
        <v>0</v>
      </c>
      <c r="AM623" s="1">
        <f t="shared" si="74"/>
        <v>0</v>
      </c>
      <c r="AN623" s="1">
        <f t="shared" si="75"/>
        <v>0</v>
      </c>
      <c r="AO623" s="1">
        <f t="shared" si="76"/>
        <v>0</v>
      </c>
      <c r="AP623" s="1">
        <f t="shared" si="77"/>
        <v>0</v>
      </c>
      <c r="AQ623" s="1">
        <f t="shared" si="78"/>
        <v>5.31384159</v>
      </c>
      <c r="AR623" s="1">
        <f t="shared" si="79"/>
        <v>26.007618654397003</v>
      </c>
    </row>
    <row r="624" spans="1:44">
      <c r="A624" s="1">
        <v>623</v>
      </c>
      <c r="B624" s="1" t="s">
        <v>530</v>
      </c>
      <c r="C624" s="1" t="s">
        <v>21</v>
      </c>
      <c r="D624" s="1">
        <v>7.5640427323976994E-2</v>
      </c>
      <c r="E624" s="1" t="s">
        <v>23</v>
      </c>
      <c r="F624" s="1">
        <v>208413.56999999899</v>
      </c>
      <c r="G624" s="1">
        <v>14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6327.38847112235</v>
      </c>
      <c r="S624" s="1">
        <v>75640.427323976706</v>
      </c>
      <c r="T624" s="61">
        <f>IF(E624="East", IF(C624="Central",('Connecting shares (%)'!$F$3/100*F624+'Connecting shares (%)'!$G$3/100*H624+'Connecting shares (%)'!$H$3/100*J624)/1000000,0),0)</f>
        <v>0</v>
      </c>
      <c r="U624" s="61">
        <f>IF(E624="East", IF(C624="Central",D624*'Connecting shares (%)'!$M$16*(F624+H624+J624)/(F624+H624+J624+L624+N624+P624),0),0)</f>
        <v>0</v>
      </c>
      <c r="V624" s="61">
        <f>IF(E624="East", IF(C624="Decentral",('Connecting shares (%)'!$F$7/100*F624+'Connecting shares (%)'!$G$7/100*H624+'Connecting shares (%)'!$H$7/100*J624)/1000000,0),0)</f>
        <v>0</v>
      </c>
      <c r="W624" s="63">
        <f>IF(E624="East", IF(C624="Decentral",D624*'Connecting shares (%)'!$M$16*(F624+H624+J624)/(F624+H624+J624+L624+N624+P624),0),0)</f>
        <v>0</v>
      </c>
      <c r="X624" s="61">
        <f>IF(E624="East", IF(C624="Central",('Connecting shares (%)'!$F$5/100*L624+'Connecting shares (%)'!$G$5/100*N624+'Connecting shares (%)'!$H$5/100*P624)/1000000,0),0)</f>
        <v>0</v>
      </c>
      <c r="Y624" s="63">
        <f>IF(E624="East", IF(C624="Central",D624*'Connecting shares (%)'!$M$16*(L624+N624+P624)/(F624+H624+J624+L624+N624+P624),0),0)</f>
        <v>0</v>
      </c>
      <c r="Z624" s="1">
        <f>IF(E624="East", IF(C624="Decentral",('Connecting shares (%)'!$F$9/100*L624+'Connecting shares (%)'!$G$9/100*N624+'Connecting shares (%)'!$H$9/100*P624)/1000000,0),0)</f>
        <v>0</v>
      </c>
      <c r="AA624" s="63">
        <f>IF(E624="East", IF(C624="Decentral",D624*'Connecting shares (%)'!$M$16*(L624+N624+P624)/(F624+H624+J624+L624+N624+P624),0),0)</f>
        <v>0</v>
      </c>
      <c r="AB624" s="61">
        <f>IF(E624="West", IF(C624="Central",('Connecting shares (%)'!$F$11/100*F624+'Connecting shares (%)'!$G$11/100*H624+'Connecting shares (%)'!$H$11/100*J624)/1000000,0),0)</f>
        <v>0</v>
      </c>
      <c r="AC624" s="64">
        <f>IF(E624="west", IF(C624="Central",D624*'Connecting shares (%)'!$M$16*(F624+H624+J624)/(F624+H624+J624+L624+N624+P624),0),0)</f>
        <v>0</v>
      </c>
      <c r="AD624" s="61">
        <f>IF(E624="West", IF(C624="Decentral",('Connecting shares (%)'!$F$15/100*F624+'Connecting shares (%)'!$G$15/100*H624+'Connecting shares (%)'!$H$15/100*J624)/1000000,0),0)</f>
        <v>0.20841356999999899</v>
      </c>
      <c r="AE624" s="63">
        <f>IF(E624="west", IF(C624="Decentral",D624*'Connecting shares (%)'!$M$16*(F624+H624+J624)/(F624+H624+J624+L624+N624+P624),0),0)</f>
        <v>1.5128085464795402</v>
      </c>
      <c r="AF624" s="61">
        <f>IF(E624="West", IF(C624="Central",('Connecting shares (%)'!$F$13/100*L624+'Connecting shares (%)'!$G$13/100*N624+'Connecting shares (%)'!$H$13/100*P624)/1000000,0),0)</f>
        <v>0</v>
      </c>
      <c r="AG624" s="63">
        <f>IF(E624="west", IF(C624="Central",D624*'Connecting shares (%)'!$M$16*(L624+N624+P624)/(F624+H624+J624+L624+N624+P624),0),0)</f>
        <v>0</v>
      </c>
      <c r="AH624" s="1">
        <f>IF(E624="West", IF(C624="Decentral",('Connecting shares (%)'!$F$17/100*L624+'Connecting shares (%)'!$G$17/100*N624+'Connecting shares (%)'!$H$17/100*P624)/1000000,0),0)</f>
        <v>0</v>
      </c>
      <c r="AI624" s="63">
        <f>IF(E624="west", IF(C624="Decentral",D624*'Connecting shares (%)'!$M$16*(L624+N624+P624)/(F624+H624+J624+L624+N624+P624),0),0)</f>
        <v>0</v>
      </c>
      <c r="AK624" s="1">
        <f t="shared" si="72"/>
        <v>0</v>
      </c>
      <c r="AL624" s="1">
        <f t="shared" si="73"/>
        <v>0</v>
      </c>
      <c r="AM624" s="1">
        <f t="shared" si="74"/>
        <v>0</v>
      </c>
      <c r="AN624" s="1">
        <f t="shared" si="75"/>
        <v>0</v>
      </c>
      <c r="AO624" s="1">
        <f t="shared" si="76"/>
        <v>0</v>
      </c>
      <c r="AP624" s="1">
        <f t="shared" si="77"/>
        <v>0</v>
      </c>
      <c r="AQ624" s="1">
        <f t="shared" si="78"/>
        <v>0.20841356999999899</v>
      </c>
      <c r="AR624" s="1">
        <f t="shared" si="79"/>
        <v>1.5128085464795402</v>
      </c>
    </row>
    <row r="625" spans="1:44">
      <c r="A625" s="1">
        <v>624</v>
      </c>
      <c r="B625" s="1" t="s">
        <v>784</v>
      </c>
      <c r="C625" s="1" t="s">
        <v>22</v>
      </c>
      <c r="D625" s="1">
        <v>0.123401242544453</v>
      </c>
      <c r="E625" s="1" t="s">
        <v>23</v>
      </c>
      <c r="F625" s="1">
        <v>64129.25</v>
      </c>
      <c r="G625" s="1">
        <v>4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5037.3398381314501</v>
      </c>
      <c r="S625" s="1">
        <v>123401.242544452</v>
      </c>
      <c r="T625" s="61">
        <f>IF(E625="East", IF(C625="Central",('Connecting shares (%)'!$F$3/100*F625+'Connecting shares (%)'!$G$3/100*H625+'Connecting shares (%)'!$H$3/100*J625)/1000000,0),0)</f>
        <v>0</v>
      </c>
      <c r="U625" s="61">
        <f>IF(E625="East", IF(C625="Central",D625*'Connecting shares (%)'!$M$16*(F625+H625+J625)/(F625+H625+J625+L625+N625+P625),0),0)</f>
        <v>0</v>
      </c>
      <c r="V625" s="61">
        <f>IF(E625="East", IF(C625="Decentral",('Connecting shares (%)'!$F$7/100*F625+'Connecting shares (%)'!$G$7/100*H625+'Connecting shares (%)'!$H$7/100*J625)/1000000,0),0)</f>
        <v>0</v>
      </c>
      <c r="W625" s="63">
        <f>IF(E625="East", IF(C625="Decentral",D625*'Connecting shares (%)'!$M$16*(F625+H625+J625)/(F625+H625+J625+L625+N625+P625),0),0)</f>
        <v>0</v>
      </c>
      <c r="X625" s="61">
        <f>IF(E625="East", IF(C625="Central",('Connecting shares (%)'!$F$5/100*L625+'Connecting shares (%)'!$G$5/100*N625+'Connecting shares (%)'!$H$5/100*P625)/1000000,0),0)</f>
        <v>0</v>
      </c>
      <c r="Y625" s="63">
        <f>IF(E625="East", IF(C625="Central",D625*'Connecting shares (%)'!$M$16*(L625+N625+P625)/(F625+H625+J625+L625+N625+P625),0),0)</f>
        <v>0</v>
      </c>
      <c r="Z625" s="1">
        <f>IF(E625="East", IF(C625="Decentral",('Connecting shares (%)'!$F$9/100*L625+'Connecting shares (%)'!$G$9/100*N625+'Connecting shares (%)'!$H$9/100*P625)/1000000,0),0)</f>
        <v>0</v>
      </c>
      <c r="AA625" s="63">
        <f>IF(E625="East", IF(C625="Decentral",D625*'Connecting shares (%)'!$M$16*(L625+N625+P625)/(F625+H625+J625+L625+N625+P625),0),0)</f>
        <v>0</v>
      </c>
      <c r="AB625" s="61">
        <f>IF(E625="West", IF(C625="Central",('Connecting shares (%)'!$F$11/100*F625+'Connecting shares (%)'!$G$11/100*H625+'Connecting shares (%)'!$H$11/100*J625)/1000000,0),0)</f>
        <v>6.4129249999999999E-2</v>
      </c>
      <c r="AC625" s="64">
        <f>IF(E625="west", IF(C625="Central",D625*'Connecting shares (%)'!$M$16*(F625+H625+J625)/(F625+H625+J625+L625+N625+P625),0),0)</f>
        <v>2.4680248508890603</v>
      </c>
      <c r="AD625" s="61">
        <f>IF(E625="West", IF(C625="Decentral",('Connecting shares (%)'!$F$15/100*F625+'Connecting shares (%)'!$G$15/100*H625+'Connecting shares (%)'!$H$15/100*J625)/1000000,0),0)</f>
        <v>0</v>
      </c>
      <c r="AE625" s="63">
        <f>IF(E625="west", IF(C625="Decentral",D625*'Connecting shares (%)'!$M$16*(F625+H625+J625)/(F625+H625+J625+L625+N625+P625),0),0)</f>
        <v>0</v>
      </c>
      <c r="AF625" s="61">
        <f>IF(E625="West", IF(C625="Central",('Connecting shares (%)'!$F$13/100*L625+'Connecting shares (%)'!$G$13/100*N625+'Connecting shares (%)'!$H$13/100*P625)/1000000,0),0)</f>
        <v>0</v>
      </c>
      <c r="AG625" s="63">
        <f>IF(E625="west", IF(C625="Central",D625*'Connecting shares (%)'!$M$16*(L625+N625+P625)/(F625+H625+J625+L625+N625+P625),0),0)</f>
        <v>0</v>
      </c>
      <c r="AH625" s="1">
        <f>IF(E625="West", IF(C625="Decentral",('Connecting shares (%)'!$F$17/100*L625+'Connecting shares (%)'!$G$17/100*N625+'Connecting shares (%)'!$H$17/100*P625)/1000000,0),0)</f>
        <v>0</v>
      </c>
      <c r="AI625" s="63">
        <f>IF(E625="west", IF(C625="Decentral",D625*'Connecting shares (%)'!$M$16*(L625+N625+P625)/(F625+H625+J625+L625+N625+P625),0),0)</f>
        <v>0</v>
      </c>
      <c r="AK625" s="1">
        <f t="shared" si="72"/>
        <v>0</v>
      </c>
      <c r="AL625" s="1">
        <f t="shared" si="73"/>
        <v>0</v>
      </c>
      <c r="AM625" s="1">
        <f t="shared" si="74"/>
        <v>0</v>
      </c>
      <c r="AN625" s="1">
        <f t="shared" si="75"/>
        <v>0</v>
      </c>
      <c r="AO625" s="1">
        <f t="shared" si="76"/>
        <v>6.4129249999999999E-2</v>
      </c>
      <c r="AP625" s="1">
        <f t="shared" si="77"/>
        <v>2.4680248508890603</v>
      </c>
      <c r="AQ625" s="1">
        <f t="shared" si="78"/>
        <v>0</v>
      </c>
      <c r="AR625" s="1">
        <f t="shared" si="79"/>
        <v>0</v>
      </c>
    </row>
    <row r="626" spans="1:44">
      <c r="A626" s="1">
        <v>625</v>
      </c>
      <c r="B626" s="1" t="s">
        <v>280</v>
      </c>
      <c r="C626" s="1" t="s">
        <v>21</v>
      </c>
      <c r="D626" s="1">
        <v>7.8436796653557003E-2</v>
      </c>
      <c r="E626" s="1" t="s">
        <v>23</v>
      </c>
      <c r="F626" s="1">
        <v>97213.55</v>
      </c>
      <c r="G626" s="1">
        <v>6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5841.9306398723802</v>
      </c>
      <c r="S626" s="1">
        <v>78436.796653556696</v>
      </c>
      <c r="T626" s="61">
        <f>IF(E626="East", IF(C626="Central",('Connecting shares (%)'!$F$3/100*F626+'Connecting shares (%)'!$G$3/100*H626+'Connecting shares (%)'!$H$3/100*J626)/1000000,0),0)</f>
        <v>0</v>
      </c>
      <c r="U626" s="61">
        <f>IF(E626="East", IF(C626="Central",D626*'Connecting shares (%)'!$M$16*(F626+H626+J626)/(F626+H626+J626+L626+N626+P626),0),0)</f>
        <v>0</v>
      </c>
      <c r="V626" s="61">
        <f>IF(E626="East", IF(C626="Decentral",('Connecting shares (%)'!$F$7/100*F626+'Connecting shares (%)'!$G$7/100*H626+'Connecting shares (%)'!$H$7/100*J626)/1000000,0),0)</f>
        <v>0</v>
      </c>
      <c r="W626" s="63">
        <f>IF(E626="East", IF(C626="Decentral",D626*'Connecting shares (%)'!$M$16*(F626+H626+J626)/(F626+H626+J626+L626+N626+P626),0),0)</f>
        <v>0</v>
      </c>
      <c r="X626" s="61">
        <f>IF(E626="East", IF(C626="Central",('Connecting shares (%)'!$F$5/100*L626+'Connecting shares (%)'!$G$5/100*N626+'Connecting shares (%)'!$H$5/100*P626)/1000000,0),0)</f>
        <v>0</v>
      </c>
      <c r="Y626" s="63">
        <f>IF(E626="East", IF(C626="Central",D626*'Connecting shares (%)'!$M$16*(L626+N626+P626)/(F626+H626+J626+L626+N626+P626),0),0)</f>
        <v>0</v>
      </c>
      <c r="Z626" s="1">
        <f>IF(E626="East", IF(C626="Decentral",('Connecting shares (%)'!$F$9/100*L626+'Connecting shares (%)'!$G$9/100*N626+'Connecting shares (%)'!$H$9/100*P626)/1000000,0),0)</f>
        <v>0</v>
      </c>
      <c r="AA626" s="63">
        <f>IF(E626="East", IF(C626="Decentral",D626*'Connecting shares (%)'!$M$16*(L626+N626+P626)/(F626+H626+J626+L626+N626+P626),0),0)</f>
        <v>0</v>
      </c>
      <c r="AB626" s="61">
        <f>IF(E626="West", IF(C626="Central",('Connecting shares (%)'!$F$11/100*F626+'Connecting shares (%)'!$G$11/100*H626+'Connecting shares (%)'!$H$11/100*J626)/1000000,0),0)</f>
        <v>0</v>
      </c>
      <c r="AC626" s="64">
        <f>IF(E626="west", IF(C626="Central",D626*'Connecting shares (%)'!$M$16*(F626+H626+J626)/(F626+H626+J626+L626+N626+P626),0),0)</f>
        <v>0</v>
      </c>
      <c r="AD626" s="61">
        <f>IF(E626="West", IF(C626="Decentral",('Connecting shares (%)'!$F$15/100*F626+'Connecting shares (%)'!$G$15/100*H626+'Connecting shares (%)'!$H$15/100*J626)/1000000,0),0)</f>
        <v>9.721355000000001E-2</v>
      </c>
      <c r="AE626" s="63">
        <f>IF(E626="west", IF(C626="Decentral",D626*'Connecting shares (%)'!$M$16*(F626+H626+J626)/(F626+H626+J626+L626+N626+P626),0),0)</f>
        <v>1.5687359330711403</v>
      </c>
      <c r="AF626" s="61">
        <f>IF(E626="West", IF(C626="Central",('Connecting shares (%)'!$F$13/100*L626+'Connecting shares (%)'!$G$13/100*N626+'Connecting shares (%)'!$H$13/100*P626)/1000000,0),0)</f>
        <v>0</v>
      </c>
      <c r="AG626" s="63">
        <f>IF(E626="west", IF(C626="Central",D626*'Connecting shares (%)'!$M$16*(L626+N626+P626)/(F626+H626+J626+L626+N626+P626),0),0)</f>
        <v>0</v>
      </c>
      <c r="AH626" s="1">
        <f>IF(E626="West", IF(C626="Decentral",('Connecting shares (%)'!$F$17/100*L626+'Connecting shares (%)'!$G$17/100*N626+'Connecting shares (%)'!$H$17/100*P626)/1000000,0),0)</f>
        <v>0</v>
      </c>
      <c r="AI626" s="63">
        <f>IF(E626="west", IF(C626="Decentral",D626*'Connecting shares (%)'!$M$16*(L626+N626+P626)/(F626+H626+J626+L626+N626+P626),0),0)</f>
        <v>0</v>
      </c>
      <c r="AK626" s="1">
        <f t="shared" si="72"/>
        <v>0</v>
      </c>
      <c r="AL626" s="1">
        <f t="shared" si="73"/>
        <v>0</v>
      </c>
      <c r="AM626" s="1">
        <f t="shared" si="74"/>
        <v>0</v>
      </c>
      <c r="AN626" s="1">
        <f t="shared" si="75"/>
        <v>0</v>
      </c>
      <c r="AO626" s="1">
        <f t="shared" si="76"/>
        <v>0</v>
      </c>
      <c r="AP626" s="1">
        <f t="shared" si="77"/>
        <v>0</v>
      </c>
      <c r="AQ626" s="1">
        <f t="shared" si="78"/>
        <v>9.721355000000001E-2</v>
      </c>
      <c r="AR626" s="1">
        <f t="shared" si="79"/>
        <v>1.5687359330711403</v>
      </c>
    </row>
    <row r="627" spans="1:44">
      <c r="A627" s="1">
        <v>626</v>
      </c>
      <c r="B627" s="1" t="s">
        <v>621</v>
      </c>
      <c r="C627" s="1" t="s">
        <v>22</v>
      </c>
      <c r="D627" s="1">
        <v>0.50953011655009794</v>
      </c>
      <c r="E627" s="1" t="s">
        <v>24</v>
      </c>
      <c r="F627" s="1">
        <v>3180805.9</v>
      </c>
      <c r="G627" s="1">
        <v>216</v>
      </c>
      <c r="H627" s="1">
        <v>0</v>
      </c>
      <c r="I627" s="1">
        <v>0</v>
      </c>
      <c r="J627" s="1">
        <v>0</v>
      </c>
      <c r="K627" s="1">
        <v>0</v>
      </c>
      <c r="L627" s="1">
        <v>181206.149999999</v>
      </c>
      <c r="M627" s="1">
        <v>29</v>
      </c>
      <c r="N627" s="1">
        <v>0</v>
      </c>
      <c r="O627" s="1">
        <v>0</v>
      </c>
      <c r="P627" s="1">
        <v>0</v>
      </c>
      <c r="Q627" s="1">
        <v>0</v>
      </c>
      <c r="R627" s="1">
        <v>6826.6720548479798</v>
      </c>
      <c r="S627" s="1">
        <v>509530.116550098</v>
      </c>
      <c r="T627" s="61">
        <f>IF(E627="East", IF(C627="Central",('Connecting shares (%)'!$F$3/100*F627+'Connecting shares (%)'!$G$3/100*H627+'Connecting shares (%)'!$H$3/100*J627)/1000000,0),0)</f>
        <v>3.1808058999999997</v>
      </c>
      <c r="U627" s="61">
        <f>IF(E627="East", IF(C627="Central",D627*'Connecting shares (%)'!$M$16*(F627+H627+J627)/(F627+H627+J627+L627+N627+P627),0),0)</f>
        <v>9.6413479597745013</v>
      </c>
      <c r="V627" s="61">
        <f>IF(E627="East", IF(C627="Decentral",('Connecting shares (%)'!$F$7/100*F627+'Connecting shares (%)'!$G$7/100*H627+'Connecting shares (%)'!$H$7/100*J627)/1000000,0),0)</f>
        <v>0</v>
      </c>
      <c r="W627" s="63">
        <f>IF(E627="East", IF(C627="Decentral",D627*'Connecting shares (%)'!$M$16*(F627+H627+J627)/(F627+H627+J627+L627+N627+P627),0),0)</f>
        <v>0</v>
      </c>
      <c r="X627" s="61">
        <f>IF(E627="East", IF(C627="Central",('Connecting shares (%)'!$F$5/100*L627+'Connecting shares (%)'!$G$5/100*N627+'Connecting shares (%)'!$H$5/100*P627)/1000000,0),0)</f>
        <v>0.18120614999999901</v>
      </c>
      <c r="Y627" s="63">
        <f>IF(E627="East", IF(C627="Central",D627*'Connecting shares (%)'!$M$16*(L627+N627+P627)/(F627+H627+J627+L627+N627+P627),0),0)</f>
        <v>0.54925437122745613</v>
      </c>
      <c r="Z627" s="1">
        <f>IF(E627="East", IF(C627="Decentral",('Connecting shares (%)'!$F$9/100*L627+'Connecting shares (%)'!$G$9/100*N627+'Connecting shares (%)'!$H$9/100*P627)/1000000,0),0)</f>
        <v>0</v>
      </c>
      <c r="AA627" s="63">
        <f>IF(E627="East", IF(C627="Decentral",D627*'Connecting shares (%)'!$M$16*(L627+N627+P627)/(F627+H627+J627+L627+N627+P627),0),0)</f>
        <v>0</v>
      </c>
      <c r="AB627" s="61">
        <f>IF(E627="West", IF(C627="Central",('Connecting shares (%)'!$F$11/100*F627+'Connecting shares (%)'!$G$11/100*H627+'Connecting shares (%)'!$H$11/100*J627)/1000000,0),0)</f>
        <v>0</v>
      </c>
      <c r="AC627" s="64">
        <f>IF(E627="west", IF(C627="Central",D627*'Connecting shares (%)'!$M$16*(F627+H627+J627)/(F627+H627+J627+L627+N627+P627),0),0)</f>
        <v>0</v>
      </c>
      <c r="AD627" s="61">
        <f>IF(E627="West", IF(C627="Decentral",('Connecting shares (%)'!$F$15/100*F627+'Connecting shares (%)'!$G$15/100*H627+'Connecting shares (%)'!$H$15/100*J627)/1000000,0),0)</f>
        <v>0</v>
      </c>
      <c r="AE627" s="63">
        <f>IF(E627="west", IF(C627="Decentral",D627*'Connecting shares (%)'!$M$16*(F627+H627+J627)/(F627+H627+J627+L627+N627+P627),0),0)</f>
        <v>0</v>
      </c>
      <c r="AF627" s="61">
        <f>IF(E627="West", IF(C627="Central",('Connecting shares (%)'!$F$13/100*L627+'Connecting shares (%)'!$G$13/100*N627+'Connecting shares (%)'!$H$13/100*P627)/1000000,0),0)</f>
        <v>0</v>
      </c>
      <c r="AG627" s="63">
        <f>IF(E627="west", IF(C627="Central",D627*'Connecting shares (%)'!$M$16*(L627+N627+P627)/(F627+H627+J627+L627+N627+P627),0),0)</f>
        <v>0</v>
      </c>
      <c r="AH627" s="1">
        <f>IF(E627="West", IF(C627="Decentral",('Connecting shares (%)'!$F$17/100*L627+'Connecting shares (%)'!$G$17/100*N627+'Connecting shares (%)'!$H$17/100*P627)/1000000,0),0)</f>
        <v>0</v>
      </c>
      <c r="AI627" s="63">
        <f>IF(E627="west", IF(C627="Decentral",D627*'Connecting shares (%)'!$M$16*(L627+N627+P627)/(F627+H627+J627+L627+N627+P627),0),0)</f>
        <v>0</v>
      </c>
      <c r="AK627" s="1">
        <f t="shared" si="72"/>
        <v>3.3620120499999988</v>
      </c>
      <c r="AL627" s="1">
        <f t="shared" si="73"/>
        <v>10.190602331001957</v>
      </c>
      <c r="AM627" s="1">
        <f t="shared" si="74"/>
        <v>0</v>
      </c>
      <c r="AN627" s="1">
        <f t="shared" si="75"/>
        <v>0</v>
      </c>
      <c r="AO627" s="1">
        <f t="shared" si="76"/>
        <v>0</v>
      </c>
      <c r="AP627" s="1">
        <f t="shared" si="77"/>
        <v>0</v>
      </c>
      <c r="AQ627" s="1">
        <f t="shared" si="78"/>
        <v>0</v>
      </c>
      <c r="AR627" s="1">
        <f t="shared" si="79"/>
        <v>0</v>
      </c>
    </row>
    <row r="628" spans="1:44">
      <c r="A628" s="1">
        <v>627</v>
      </c>
      <c r="B628" s="1" t="s">
        <v>589</v>
      </c>
      <c r="C628" s="1" t="s">
        <v>21</v>
      </c>
      <c r="D628" s="1">
        <v>9.2525646667776004E-2</v>
      </c>
      <c r="E628" s="1" t="s">
        <v>24</v>
      </c>
      <c r="F628" s="1">
        <v>93495.85</v>
      </c>
      <c r="G628" s="1">
        <v>5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6033.5857144391703</v>
      </c>
      <c r="S628" s="1">
        <v>92525.646667776396</v>
      </c>
      <c r="T628" s="61">
        <f>IF(E628="East", IF(C628="Central",('Connecting shares (%)'!$F$3/100*F628+'Connecting shares (%)'!$G$3/100*H628+'Connecting shares (%)'!$H$3/100*J628)/1000000,0),0)</f>
        <v>0</v>
      </c>
      <c r="U628" s="61">
        <f>IF(E628="East", IF(C628="Central",D628*'Connecting shares (%)'!$M$16*(F628+H628+J628)/(F628+H628+J628+L628+N628+P628),0),0)</f>
        <v>0</v>
      </c>
      <c r="V628" s="61">
        <f>IF(E628="East", IF(C628="Decentral",('Connecting shares (%)'!$F$7/100*F628+'Connecting shares (%)'!$G$7/100*H628+'Connecting shares (%)'!$H$7/100*J628)/1000000,0),0)</f>
        <v>9.3495850000000005E-2</v>
      </c>
      <c r="W628" s="63">
        <f>IF(E628="East", IF(C628="Decentral",D628*'Connecting shares (%)'!$M$16*(F628+H628+J628)/(F628+H628+J628+L628+N628+P628),0),0)</f>
        <v>1.8505129333555201</v>
      </c>
      <c r="X628" s="61">
        <f>IF(E628="East", IF(C628="Central",('Connecting shares (%)'!$F$5/100*L628+'Connecting shares (%)'!$G$5/100*N628+'Connecting shares (%)'!$H$5/100*P628)/1000000,0),0)</f>
        <v>0</v>
      </c>
      <c r="Y628" s="63">
        <f>IF(E628="East", IF(C628="Central",D628*'Connecting shares (%)'!$M$16*(L628+N628+P628)/(F628+H628+J628+L628+N628+P628),0),0)</f>
        <v>0</v>
      </c>
      <c r="Z628" s="1">
        <f>IF(E628="East", IF(C628="Decentral",('Connecting shares (%)'!$F$9/100*L628+'Connecting shares (%)'!$G$9/100*N628+'Connecting shares (%)'!$H$9/100*P628)/1000000,0),0)</f>
        <v>0</v>
      </c>
      <c r="AA628" s="63">
        <f>IF(E628="East", IF(C628="Decentral",D628*'Connecting shares (%)'!$M$16*(L628+N628+P628)/(F628+H628+J628+L628+N628+P628),0),0)</f>
        <v>0</v>
      </c>
      <c r="AB628" s="61">
        <f>IF(E628="West", IF(C628="Central",('Connecting shares (%)'!$F$11/100*F628+'Connecting shares (%)'!$G$11/100*H628+'Connecting shares (%)'!$H$11/100*J628)/1000000,0),0)</f>
        <v>0</v>
      </c>
      <c r="AC628" s="64">
        <f>IF(E628="west", IF(C628="Central",D628*'Connecting shares (%)'!$M$16*(F628+H628+J628)/(F628+H628+J628+L628+N628+P628),0),0)</f>
        <v>0</v>
      </c>
      <c r="AD628" s="61">
        <f>IF(E628="West", IF(C628="Decentral",('Connecting shares (%)'!$F$15/100*F628+'Connecting shares (%)'!$G$15/100*H628+'Connecting shares (%)'!$H$15/100*J628)/1000000,0),0)</f>
        <v>0</v>
      </c>
      <c r="AE628" s="63">
        <f>IF(E628="west", IF(C628="Decentral",D628*'Connecting shares (%)'!$M$16*(F628+H628+J628)/(F628+H628+J628+L628+N628+P628),0),0)</f>
        <v>0</v>
      </c>
      <c r="AF628" s="61">
        <f>IF(E628="West", IF(C628="Central",('Connecting shares (%)'!$F$13/100*L628+'Connecting shares (%)'!$G$13/100*N628+'Connecting shares (%)'!$H$13/100*P628)/1000000,0),0)</f>
        <v>0</v>
      </c>
      <c r="AG628" s="63">
        <f>IF(E628="west", IF(C628="Central",D628*'Connecting shares (%)'!$M$16*(L628+N628+P628)/(F628+H628+J628+L628+N628+P628),0),0)</f>
        <v>0</v>
      </c>
      <c r="AH628" s="1">
        <f>IF(E628="West", IF(C628="Decentral",('Connecting shares (%)'!$F$17/100*L628+'Connecting shares (%)'!$G$17/100*N628+'Connecting shares (%)'!$H$17/100*P628)/1000000,0),0)</f>
        <v>0</v>
      </c>
      <c r="AI628" s="63">
        <f>IF(E628="west", IF(C628="Decentral",D628*'Connecting shares (%)'!$M$16*(L628+N628+P628)/(F628+H628+J628+L628+N628+P628),0),0)</f>
        <v>0</v>
      </c>
      <c r="AK628" s="1">
        <f t="shared" si="72"/>
        <v>0</v>
      </c>
      <c r="AL628" s="1">
        <f t="shared" si="73"/>
        <v>0</v>
      </c>
      <c r="AM628" s="1">
        <f t="shared" si="74"/>
        <v>9.3495850000000005E-2</v>
      </c>
      <c r="AN628" s="1">
        <f t="shared" si="75"/>
        <v>1.8505129333555201</v>
      </c>
      <c r="AO628" s="1">
        <f t="shared" si="76"/>
        <v>0</v>
      </c>
      <c r="AP628" s="1">
        <f t="shared" si="77"/>
        <v>0</v>
      </c>
      <c r="AQ628" s="1">
        <f t="shared" si="78"/>
        <v>0</v>
      </c>
      <c r="AR628" s="1">
        <f t="shared" si="79"/>
        <v>0</v>
      </c>
    </row>
    <row r="629" spans="1:44">
      <c r="A629" s="1">
        <v>628</v>
      </c>
      <c r="B629" s="1" t="s">
        <v>120</v>
      </c>
      <c r="C629" s="1" t="s">
        <v>21</v>
      </c>
      <c r="D629" s="1">
        <v>0.64853045379948404</v>
      </c>
      <c r="E629" s="1" t="s">
        <v>24</v>
      </c>
      <c r="F629" s="1">
        <v>2745901.73999999</v>
      </c>
      <c r="G629" s="1">
        <v>186</v>
      </c>
      <c r="H629" s="1">
        <v>0</v>
      </c>
      <c r="I629" s="1">
        <v>0</v>
      </c>
      <c r="J629" s="1">
        <v>0</v>
      </c>
      <c r="K629" s="1">
        <v>0</v>
      </c>
      <c r="L629" s="1">
        <v>283502.26</v>
      </c>
      <c r="M629" s="1">
        <v>61</v>
      </c>
      <c r="N629" s="1">
        <v>50774.19</v>
      </c>
      <c r="O629" s="1">
        <v>1</v>
      </c>
      <c r="P629" s="1">
        <v>0</v>
      </c>
      <c r="Q629" s="1">
        <v>0</v>
      </c>
      <c r="R629" s="1">
        <v>8023.8502212521998</v>
      </c>
      <c r="S629" s="1">
        <v>648530.45379948302</v>
      </c>
      <c r="T629" s="61">
        <f>IF(E629="East", IF(C629="Central",('Connecting shares (%)'!$F$3/100*F629+'Connecting shares (%)'!$G$3/100*H629+'Connecting shares (%)'!$H$3/100*J629)/1000000,0),0)</f>
        <v>0</v>
      </c>
      <c r="U629" s="61">
        <f>IF(E629="East", IF(C629="Central",D629*'Connecting shares (%)'!$M$16*(F629+H629+J629)/(F629+H629+J629+L629+N629+P629),0),0)</f>
        <v>0</v>
      </c>
      <c r="V629" s="61">
        <f>IF(E629="East", IF(C629="Decentral",('Connecting shares (%)'!$F$7/100*F629+'Connecting shares (%)'!$G$7/100*H629+'Connecting shares (%)'!$H$7/100*J629)/1000000,0),0)</f>
        <v>2.7459017399999901</v>
      </c>
      <c r="W629" s="63">
        <f>IF(E629="East", IF(C629="Decentral",D629*'Connecting shares (%)'!$M$16*(F629+H629+J629)/(F629+H629+J629+L629+N629+P629),0),0)</f>
        <v>11.562973254680388</v>
      </c>
      <c r="X629" s="61">
        <f>IF(E629="East", IF(C629="Central",('Connecting shares (%)'!$F$5/100*L629+'Connecting shares (%)'!$G$5/100*N629+'Connecting shares (%)'!$H$5/100*P629)/1000000,0),0)</f>
        <v>0</v>
      </c>
      <c r="Y629" s="63">
        <f>IF(E629="East", IF(C629="Central",D629*'Connecting shares (%)'!$M$16*(L629+N629+P629)/(F629+H629+J629+L629+N629+P629),0),0)</f>
        <v>0</v>
      </c>
      <c r="Z629" s="1">
        <f>IF(E629="East", IF(C629="Decentral",('Connecting shares (%)'!$F$9/100*L629+'Connecting shares (%)'!$G$9/100*N629+'Connecting shares (%)'!$H$9/100*P629)/1000000,0),0)</f>
        <v>0.33427645</v>
      </c>
      <c r="AA629" s="63">
        <f>IF(E629="East", IF(C629="Decentral",D629*'Connecting shares (%)'!$M$16*(L629+N629+P629)/(F629+H629+J629+L629+N629+P629),0),0)</f>
        <v>1.4076358213092943</v>
      </c>
      <c r="AB629" s="61">
        <f>IF(E629="West", IF(C629="Central",('Connecting shares (%)'!$F$11/100*F629+'Connecting shares (%)'!$G$11/100*H629+'Connecting shares (%)'!$H$11/100*J629)/1000000,0),0)</f>
        <v>0</v>
      </c>
      <c r="AC629" s="64">
        <f>IF(E629="west", IF(C629="Central",D629*'Connecting shares (%)'!$M$16*(F629+H629+J629)/(F629+H629+J629+L629+N629+P629),0),0)</f>
        <v>0</v>
      </c>
      <c r="AD629" s="61">
        <f>IF(E629="West", IF(C629="Decentral",('Connecting shares (%)'!$F$15/100*F629+'Connecting shares (%)'!$G$15/100*H629+'Connecting shares (%)'!$H$15/100*J629)/1000000,0),0)</f>
        <v>0</v>
      </c>
      <c r="AE629" s="63">
        <f>IF(E629="west", IF(C629="Decentral",D629*'Connecting shares (%)'!$M$16*(F629+H629+J629)/(F629+H629+J629+L629+N629+P629),0),0)</f>
        <v>0</v>
      </c>
      <c r="AF629" s="61">
        <f>IF(E629="West", IF(C629="Central",('Connecting shares (%)'!$F$13/100*L629+'Connecting shares (%)'!$G$13/100*N629+'Connecting shares (%)'!$H$13/100*P629)/1000000,0),0)</f>
        <v>0</v>
      </c>
      <c r="AG629" s="63">
        <f>IF(E629="west", IF(C629="Central",D629*'Connecting shares (%)'!$M$16*(L629+N629+P629)/(F629+H629+J629+L629+N629+P629),0),0)</f>
        <v>0</v>
      </c>
      <c r="AH629" s="1">
        <f>IF(E629="West", IF(C629="Decentral",('Connecting shares (%)'!$F$17/100*L629+'Connecting shares (%)'!$G$17/100*N629+'Connecting shares (%)'!$H$17/100*P629)/1000000,0),0)</f>
        <v>0</v>
      </c>
      <c r="AI629" s="63">
        <f>IF(E629="west", IF(C629="Decentral",D629*'Connecting shares (%)'!$M$16*(L629+N629+P629)/(F629+H629+J629+L629+N629+P629),0),0)</f>
        <v>0</v>
      </c>
      <c r="AK629" s="1">
        <f t="shared" si="72"/>
        <v>0</v>
      </c>
      <c r="AL629" s="1">
        <f t="shared" si="73"/>
        <v>0</v>
      </c>
      <c r="AM629" s="1">
        <f t="shared" si="74"/>
        <v>3.08017818999999</v>
      </c>
      <c r="AN629" s="1">
        <f t="shared" si="75"/>
        <v>12.970609075989682</v>
      </c>
      <c r="AO629" s="1">
        <f t="shared" si="76"/>
        <v>0</v>
      </c>
      <c r="AP629" s="1">
        <f t="shared" si="77"/>
        <v>0</v>
      </c>
      <c r="AQ629" s="1">
        <f t="shared" si="78"/>
        <v>0</v>
      </c>
      <c r="AR629" s="1">
        <f t="shared" si="79"/>
        <v>0</v>
      </c>
    </row>
    <row r="630" spans="1:44">
      <c r="A630" s="1">
        <v>629</v>
      </c>
      <c r="B630" s="1" t="s">
        <v>324</v>
      </c>
      <c r="C630" s="1" t="s">
        <v>21</v>
      </c>
      <c r="D630" s="1">
        <v>5.0158506038310999E-2</v>
      </c>
      <c r="E630" s="1" t="s">
        <v>23</v>
      </c>
      <c r="F630" s="1">
        <v>113387.29</v>
      </c>
      <c r="G630" s="1">
        <v>8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3188.5270660395599</v>
      </c>
      <c r="S630" s="1">
        <v>50158.506038311403</v>
      </c>
      <c r="T630" s="61">
        <f>IF(E630="East", IF(C630="Central",('Connecting shares (%)'!$F$3/100*F630+'Connecting shares (%)'!$G$3/100*H630+'Connecting shares (%)'!$H$3/100*J630)/1000000,0),0)</f>
        <v>0</v>
      </c>
      <c r="U630" s="61">
        <f>IF(E630="East", IF(C630="Central",D630*'Connecting shares (%)'!$M$16*(F630+H630+J630)/(F630+H630+J630+L630+N630+P630),0),0)</f>
        <v>0</v>
      </c>
      <c r="V630" s="61">
        <f>IF(E630="East", IF(C630="Decentral",('Connecting shares (%)'!$F$7/100*F630+'Connecting shares (%)'!$G$7/100*H630+'Connecting shares (%)'!$H$7/100*J630)/1000000,0),0)</f>
        <v>0</v>
      </c>
      <c r="W630" s="63">
        <f>IF(E630="East", IF(C630="Decentral",D630*'Connecting shares (%)'!$M$16*(F630+H630+J630)/(F630+H630+J630+L630+N630+P630),0),0)</f>
        <v>0</v>
      </c>
      <c r="X630" s="61">
        <f>IF(E630="East", IF(C630="Central",('Connecting shares (%)'!$F$5/100*L630+'Connecting shares (%)'!$G$5/100*N630+'Connecting shares (%)'!$H$5/100*P630)/1000000,0),0)</f>
        <v>0</v>
      </c>
      <c r="Y630" s="63">
        <f>IF(E630="East", IF(C630="Central",D630*'Connecting shares (%)'!$M$16*(L630+N630+P630)/(F630+H630+J630+L630+N630+P630),0),0)</f>
        <v>0</v>
      </c>
      <c r="Z630" s="1">
        <f>IF(E630="East", IF(C630="Decentral",('Connecting shares (%)'!$F$9/100*L630+'Connecting shares (%)'!$G$9/100*N630+'Connecting shares (%)'!$H$9/100*P630)/1000000,0),0)</f>
        <v>0</v>
      </c>
      <c r="AA630" s="63">
        <f>IF(E630="East", IF(C630="Decentral",D630*'Connecting shares (%)'!$M$16*(L630+N630+P630)/(F630+H630+J630+L630+N630+P630),0),0)</f>
        <v>0</v>
      </c>
      <c r="AB630" s="61">
        <f>IF(E630="West", IF(C630="Central",('Connecting shares (%)'!$F$11/100*F630+'Connecting shares (%)'!$G$11/100*H630+'Connecting shares (%)'!$H$11/100*J630)/1000000,0),0)</f>
        <v>0</v>
      </c>
      <c r="AC630" s="64">
        <f>IF(E630="west", IF(C630="Central",D630*'Connecting shares (%)'!$M$16*(F630+H630+J630)/(F630+H630+J630+L630+N630+P630),0),0)</f>
        <v>0</v>
      </c>
      <c r="AD630" s="61">
        <f>IF(E630="West", IF(C630="Decentral",('Connecting shares (%)'!$F$15/100*F630+'Connecting shares (%)'!$G$15/100*H630+'Connecting shares (%)'!$H$15/100*J630)/1000000,0),0)</f>
        <v>0.11338728999999999</v>
      </c>
      <c r="AE630" s="63">
        <f>IF(E630="west", IF(C630="Decentral",D630*'Connecting shares (%)'!$M$16*(F630+H630+J630)/(F630+H630+J630+L630+N630+P630),0),0)</f>
        <v>1.00317012076622</v>
      </c>
      <c r="AF630" s="61">
        <f>IF(E630="West", IF(C630="Central",('Connecting shares (%)'!$F$13/100*L630+'Connecting shares (%)'!$G$13/100*N630+'Connecting shares (%)'!$H$13/100*P630)/1000000,0),0)</f>
        <v>0</v>
      </c>
      <c r="AG630" s="63">
        <f>IF(E630="west", IF(C630="Central",D630*'Connecting shares (%)'!$M$16*(L630+N630+P630)/(F630+H630+J630+L630+N630+P630),0),0)</f>
        <v>0</v>
      </c>
      <c r="AH630" s="1">
        <f>IF(E630="West", IF(C630="Decentral",('Connecting shares (%)'!$F$17/100*L630+'Connecting shares (%)'!$G$17/100*N630+'Connecting shares (%)'!$H$17/100*P630)/1000000,0),0)</f>
        <v>0</v>
      </c>
      <c r="AI630" s="63">
        <f>IF(E630="west", IF(C630="Decentral",D630*'Connecting shares (%)'!$M$16*(L630+N630+P630)/(F630+H630+J630+L630+N630+P630),0),0)</f>
        <v>0</v>
      </c>
      <c r="AK630" s="1">
        <f t="shared" si="72"/>
        <v>0</v>
      </c>
      <c r="AL630" s="1">
        <f t="shared" si="73"/>
        <v>0</v>
      </c>
      <c r="AM630" s="1">
        <f t="shared" si="74"/>
        <v>0</v>
      </c>
      <c r="AN630" s="1">
        <f t="shared" si="75"/>
        <v>0</v>
      </c>
      <c r="AO630" s="1">
        <f t="shared" si="76"/>
        <v>0</v>
      </c>
      <c r="AP630" s="1">
        <f t="shared" si="77"/>
        <v>0</v>
      </c>
      <c r="AQ630" s="1">
        <f t="shared" si="78"/>
        <v>0.11338728999999999</v>
      </c>
      <c r="AR630" s="1">
        <f t="shared" si="79"/>
        <v>1.00317012076622</v>
      </c>
    </row>
    <row r="631" spans="1:44">
      <c r="A631" s="1">
        <v>630</v>
      </c>
      <c r="B631" s="1" t="s">
        <v>43</v>
      </c>
      <c r="C631" s="1" t="s">
        <v>21</v>
      </c>
      <c r="D631" s="1">
        <v>0.57529112074988997</v>
      </c>
      <c r="E631" s="1" t="s">
        <v>24</v>
      </c>
      <c r="F631" s="1">
        <v>6967242.2599999905</v>
      </c>
      <c r="G631" s="1">
        <v>424</v>
      </c>
      <c r="H631" s="1">
        <v>0</v>
      </c>
      <c r="I631" s="1">
        <v>0</v>
      </c>
      <c r="J631" s="1">
        <v>0</v>
      </c>
      <c r="K631" s="1">
        <v>0</v>
      </c>
      <c r="L631" s="1">
        <v>63441.339999999902</v>
      </c>
      <c r="M631" s="1">
        <v>5</v>
      </c>
      <c r="N631" s="1">
        <v>0</v>
      </c>
      <c r="O631" s="1">
        <v>0</v>
      </c>
      <c r="P631" s="1">
        <v>0</v>
      </c>
      <c r="Q631" s="1">
        <v>0</v>
      </c>
      <c r="R631" s="1">
        <v>6212.9844952435496</v>
      </c>
      <c r="S631" s="1">
        <v>575291.12074988999</v>
      </c>
      <c r="T631" s="61">
        <f>IF(E631="East", IF(C631="Central",('Connecting shares (%)'!$F$3/100*F631+'Connecting shares (%)'!$G$3/100*H631+'Connecting shares (%)'!$H$3/100*J631)/1000000,0),0)</f>
        <v>0</v>
      </c>
      <c r="U631" s="61">
        <f>IF(E631="East", IF(C631="Central",D631*'Connecting shares (%)'!$M$16*(F631+H631+J631)/(F631+H631+J631+L631+N631+P631),0),0)</f>
        <v>0</v>
      </c>
      <c r="V631" s="61">
        <f>IF(E631="East", IF(C631="Decentral",('Connecting shares (%)'!$F$7/100*F631+'Connecting shares (%)'!$G$7/100*H631+'Connecting shares (%)'!$H$7/100*J631)/1000000,0),0)</f>
        <v>6.9672422599999901</v>
      </c>
      <c r="W631" s="63">
        <f>IF(E631="East", IF(C631="Decentral",D631*'Connecting shares (%)'!$M$16*(F631+H631+J631)/(F631+H631+J631+L631+N631+P631),0),0)</f>
        <v>11.401999681201403</v>
      </c>
      <c r="X631" s="61">
        <f>IF(E631="East", IF(C631="Central",('Connecting shares (%)'!$F$5/100*L631+'Connecting shares (%)'!$G$5/100*N631+'Connecting shares (%)'!$H$5/100*P631)/1000000,0),0)</f>
        <v>0</v>
      </c>
      <c r="Y631" s="63">
        <f>IF(E631="East", IF(C631="Central",D631*'Connecting shares (%)'!$M$16*(L631+N631+P631)/(F631+H631+J631+L631+N631+P631),0),0)</f>
        <v>0</v>
      </c>
      <c r="Z631" s="1">
        <f>IF(E631="East", IF(C631="Decentral",('Connecting shares (%)'!$F$9/100*L631+'Connecting shares (%)'!$G$9/100*N631+'Connecting shares (%)'!$H$9/100*P631)/1000000,0),0)</f>
        <v>6.3441339999999902E-2</v>
      </c>
      <c r="AA631" s="63">
        <f>IF(E631="East", IF(C631="Decentral",D631*'Connecting shares (%)'!$M$16*(L631+N631+P631)/(F631+H631+J631+L631+N631+P631),0),0)</f>
        <v>0.10382273379639732</v>
      </c>
      <c r="AB631" s="61">
        <f>IF(E631="West", IF(C631="Central",('Connecting shares (%)'!$F$11/100*F631+'Connecting shares (%)'!$G$11/100*H631+'Connecting shares (%)'!$H$11/100*J631)/1000000,0),0)</f>
        <v>0</v>
      </c>
      <c r="AC631" s="64">
        <f>IF(E631="west", IF(C631="Central",D631*'Connecting shares (%)'!$M$16*(F631+H631+J631)/(F631+H631+J631+L631+N631+P631),0),0)</f>
        <v>0</v>
      </c>
      <c r="AD631" s="61">
        <f>IF(E631="West", IF(C631="Decentral",('Connecting shares (%)'!$F$15/100*F631+'Connecting shares (%)'!$G$15/100*H631+'Connecting shares (%)'!$H$15/100*J631)/1000000,0),0)</f>
        <v>0</v>
      </c>
      <c r="AE631" s="63">
        <f>IF(E631="west", IF(C631="Decentral",D631*'Connecting shares (%)'!$M$16*(F631+H631+J631)/(F631+H631+J631+L631+N631+P631),0),0)</f>
        <v>0</v>
      </c>
      <c r="AF631" s="61">
        <f>IF(E631="West", IF(C631="Central",('Connecting shares (%)'!$F$13/100*L631+'Connecting shares (%)'!$G$13/100*N631+'Connecting shares (%)'!$H$13/100*P631)/1000000,0),0)</f>
        <v>0</v>
      </c>
      <c r="AG631" s="63">
        <f>IF(E631="west", IF(C631="Central",D631*'Connecting shares (%)'!$M$16*(L631+N631+P631)/(F631+H631+J631+L631+N631+P631),0),0)</f>
        <v>0</v>
      </c>
      <c r="AH631" s="1">
        <f>IF(E631="West", IF(C631="Decentral",('Connecting shares (%)'!$F$17/100*L631+'Connecting shares (%)'!$G$17/100*N631+'Connecting shares (%)'!$H$17/100*P631)/1000000,0),0)</f>
        <v>0</v>
      </c>
      <c r="AI631" s="63">
        <f>IF(E631="west", IF(C631="Decentral",D631*'Connecting shares (%)'!$M$16*(L631+N631+P631)/(F631+H631+J631+L631+N631+P631),0),0)</f>
        <v>0</v>
      </c>
      <c r="AK631" s="1">
        <f t="shared" si="72"/>
        <v>0</v>
      </c>
      <c r="AL631" s="1">
        <f t="shared" si="73"/>
        <v>0</v>
      </c>
      <c r="AM631" s="1">
        <f t="shared" si="74"/>
        <v>7.0306835999999899</v>
      </c>
      <c r="AN631" s="1">
        <f t="shared" si="75"/>
        <v>11.5058224149978</v>
      </c>
      <c r="AO631" s="1">
        <f t="shared" si="76"/>
        <v>0</v>
      </c>
      <c r="AP631" s="1">
        <f t="shared" si="77"/>
        <v>0</v>
      </c>
      <c r="AQ631" s="1">
        <f t="shared" si="78"/>
        <v>0</v>
      </c>
      <c r="AR631" s="1">
        <f t="shared" si="79"/>
        <v>0</v>
      </c>
    </row>
    <row r="632" spans="1:44">
      <c r="A632" s="1">
        <v>631</v>
      </c>
      <c r="B632" s="1" t="s">
        <v>608</v>
      </c>
      <c r="C632" s="1" t="s">
        <v>21</v>
      </c>
      <c r="D632" s="1">
        <v>9.4806780473713007E-2</v>
      </c>
      <c r="E632" s="1" t="s">
        <v>23</v>
      </c>
      <c r="F632" s="1">
        <v>247762.47</v>
      </c>
      <c r="G632" s="1">
        <v>12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5003.45374368597</v>
      </c>
      <c r="S632" s="1">
        <v>94806.780473712701</v>
      </c>
      <c r="T632" s="61">
        <f>IF(E632="East", IF(C632="Central",('Connecting shares (%)'!$F$3/100*F632+'Connecting shares (%)'!$G$3/100*H632+'Connecting shares (%)'!$H$3/100*J632)/1000000,0),0)</f>
        <v>0</v>
      </c>
      <c r="U632" s="61">
        <f>IF(E632="East", IF(C632="Central",D632*'Connecting shares (%)'!$M$16*(F632+H632+J632)/(F632+H632+J632+L632+N632+P632),0),0)</f>
        <v>0</v>
      </c>
      <c r="V632" s="61">
        <f>IF(E632="East", IF(C632="Decentral",('Connecting shares (%)'!$F$7/100*F632+'Connecting shares (%)'!$G$7/100*H632+'Connecting shares (%)'!$H$7/100*J632)/1000000,0),0)</f>
        <v>0</v>
      </c>
      <c r="W632" s="63">
        <f>IF(E632="East", IF(C632="Decentral",D632*'Connecting shares (%)'!$M$16*(F632+H632+J632)/(F632+H632+J632+L632+N632+P632),0),0)</f>
        <v>0</v>
      </c>
      <c r="X632" s="61">
        <f>IF(E632="East", IF(C632="Central",('Connecting shares (%)'!$F$5/100*L632+'Connecting shares (%)'!$G$5/100*N632+'Connecting shares (%)'!$H$5/100*P632)/1000000,0),0)</f>
        <v>0</v>
      </c>
      <c r="Y632" s="63">
        <f>IF(E632="East", IF(C632="Central",D632*'Connecting shares (%)'!$M$16*(L632+N632+P632)/(F632+H632+J632+L632+N632+P632),0),0)</f>
        <v>0</v>
      </c>
      <c r="Z632" s="1">
        <f>IF(E632="East", IF(C632="Decentral",('Connecting shares (%)'!$F$9/100*L632+'Connecting shares (%)'!$G$9/100*N632+'Connecting shares (%)'!$H$9/100*P632)/1000000,0),0)</f>
        <v>0</v>
      </c>
      <c r="AA632" s="63">
        <f>IF(E632="East", IF(C632="Decentral",D632*'Connecting shares (%)'!$M$16*(L632+N632+P632)/(F632+H632+J632+L632+N632+P632),0),0)</f>
        <v>0</v>
      </c>
      <c r="AB632" s="61">
        <f>IF(E632="West", IF(C632="Central",('Connecting shares (%)'!$F$11/100*F632+'Connecting shares (%)'!$G$11/100*H632+'Connecting shares (%)'!$H$11/100*J632)/1000000,0),0)</f>
        <v>0</v>
      </c>
      <c r="AC632" s="64">
        <f>IF(E632="west", IF(C632="Central",D632*'Connecting shares (%)'!$M$16*(F632+H632+J632)/(F632+H632+J632+L632+N632+P632),0),0)</f>
        <v>0</v>
      </c>
      <c r="AD632" s="61">
        <f>IF(E632="West", IF(C632="Decentral",('Connecting shares (%)'!$F$15/100*F632+'Connecting shares (%)'!$G$15/100*H632+'Connecting shares (%)'!$H$15/100*J632)/1000000,0),0)</f>
        <v>0.24776247000000001</v>
      </c>
      <c r="AE632" s="63">
        <f>IF(E632="west", IF(C632="Decentral",D632*'Connecting shares (%)'!$M$16*(F632+H632+J632)/(F632+H632+J632+L632+N632+P632),0),0)</f>
        <v>1.8961356094742601</v>
      </c>
      <c r="AF632" s="61">
        <f>IF(E632="West", IF(C632="Central",('Connecting shares (%)'!$F$13/100*L632+'Connecting shares (%)'!$G$13/100*N632+'Connecting shares (%)'!$H$13/100*P632)/1000000,0),0)</f>
        <v>0</v>
      </c>
      <c r="AG632" s="63">
        <f>IF(E632="west", IF(C632="Central",D632*'Connecting shares (%)'!$M$16*(L632+N632+P632)/(F632+H632+J632+L632+N632+P632),0),0)</f>
        <v>0</v>
      </c>
      <c r="AH632" s="1">
        <f>IF(E632="West", IF(C632="Decentral",('Connecting shares (%)'!$F$17/100*L632+'Connecting shares (%)'!$G$17/100*N632+'Connecting shares (%)'!$H$17/100*P632)/1000000,0),0)</f>
        <v>0</v>
      </c>
      <c r="AI632" s="63">
        <f>IF(E632="west", IF(C632="Decentral",D632*'Connecting shares (%)'!$M$16*(L632+N632+P632)/(F632+H632+J632+L632+N632+P632),0),0)</f>
        <v>0</v>
      </c>
      <c r="AK632" s="1">
        <f t="shared" si="72"/>
        <v>0</v>
      </c>
      <c r="AL632" s="1">
        <f t="shared" si="73"/>
        <v>0</v>
      </c>
      <c r="AM632" s="1">
        <f t="shared" si="74"/>
        <v>0</v>
      </c>
      <c r="AN632" s="1">
        <f t="shared" si="75"/>
        <v>0</v>
      </c>
      <c r="AO632" s="1">
        <f t="shared" si="76"/>
        <v>0</v>
      </c>
      <c r="AP632" s="1">
        <f t="shared" si="77"/>
        <v>0</v>
      </c>
      <c r="AQ632" s="1">
        <f t="shared" si="78"/>
        <v>0.24776247000000001</v>
      </c>
      <c r="AR632" s="1">
        <f t="shared" si="79"/>
        <v>1.8961356094742601</v>
      </c>
    </row>
    <row r="633" spans="1:44">
      <c r="A633" s="1">
        <v>632</v>
      </c>
      <c r="B633" s="1" t="s">
        <v>81</v>
      </c>
      <c r="C633" s="1" t="s">
        <v>21</v>
      </c>
      <c r="D633" s="1">
        <v>0.55672873920070398</v>
      </c>
      <c r="E633" s="1" t="s">
        <v>24</v>
      </c>
      <c r="F633" s="1">
        <v>907085.76999999897</v>
      </c>
      <c r="G633" s="1">
        <v>58</v>
      </c>
      <c r="H633" s="1">
        <v>61259.5</v>
      </c>
      <c r="I633" s="1">
        <v>1</v>
      </c>
      <c r="J633" s="1">
        <v>0</v>
      </c>
      <c r="K633" s="1">
        <v>0</v>
      </c>
      <c r="L633" s="1">
        <v>7934.51</v>
      </c>
      <c r="M633" s="1">
        <v>1</v>
      </c>
      <c r="N633" s="1">
        <v>0</v>
      </c>
      <c r="O633" s="1">
        <v>0</v>
      </c>
      <c r="P633" s="1">
        <v>0</v>
      </c>
      <c r="Q633" s="1">
        <v>0</v>
      </c>
      <c r="R633" s="1">
        <v>12657.557369722899</v>
      </c>
      <c r="S633" s="1">
        <v>556728.73920070403</v>
      </c>
      <c r="T633" s="61">
        <f>IF(E633="East", IF(C633="Central",('Connecting shares (%)'!$F$3/100*F633+'Connecting shares (%)'!$G$3/100*H633+'Connecting shares (%)'!$H$3/100*J633)/1000000,0),0)</f>
        <v>0</v>
      </c>
      <c r="U633" s="61">
        <f>IF(E633="East", IF(C633="Central",D633*'Connecting shares (%)'!$M$16*(F633+H633+J633)/(F633+H633+J633+L633+N633+P633),0),0)</f>
        <v>0</v>
      </c>
      <c r="V633" s="61">
        <f>IF(E633="East", IF(C633="Decentral",('Connecting shares (%)'!$F$7/100*F633+'Connecting shares (%)'!$G$7/100*H633+'Connecting shares (%)'!$H$7/100*J633)/1000000,0),0)</f>
        <v>0.96834526999999893</v>
      </c>
      <c r="W633" s="63">
        <f>IF(E633="East", IF(C633="Decentral",D633*'Connecting shares (%)'!$M$16*(F633+H633+J633)/(F633+H633+J633+L633+N633+P633),0),0)</f>
        <v>11.044080853094494</v>
      </c>
      <c r="X633" s="61">
        <f>IF(E633="East", IF(C633="Central",('Connecting shares (%)'!$F$5/100*L633+'Connecting shares (%)'!$G$5/100*N633+'Connecting shares (%)'!$H$5/100*P633)/1000000,0),0)</f>
        <v>0</v>
      </c>
      <c r="Y633" s="63">
        <f>IF(E633="East", IF(C633="Central",D633*'Connecting shares (%)'!$M$16*(L633+N633+P633)/(F633+H633+J633+L633+N633+P633),0),0)</f>
        <v>0</v>
      </c>
      <c r="Z633" s="1">
        <f>IF(E633="East", IF(C633="Decentral",('Connecting shares (%)'!$F$9/100*L633+'Connecting shares (%)'!$G$9/100*N633+'Connecting shares (%)'!$H$9/100*P633)/1000000,0),0)</f>
        <v>7.9345100000000005E-3</v>
      </c>
      <c r="AA633" s="63">
        <f>IF(E633="East", IF(C633="Decentral",D633*'Connecting shares (%)'!$M$16*(L633+N633+P633)/(F633+H633+J633+L633+N633+P633),0),0)</f>
        <v>9.0493930919585006E-2</v>
      </c>
      <c r="AB633" s="61">
        <f>IF(E633="West", IF(C633="Central",('Connecting shares (%)'!$F$11/100*F633+'Connecting shares (%)'!$G$11/100*H633+'Connecting shares (%)'!$H$11/100*J633)/1000000,0),0)</f>
        <v>0</v>
      </c>
      <c r="AC633" s="64">
        <f>IF(E633="west", IF(C633="Central",D633*'Connecting shares (%)'!$M$16*(F633+H633+J633)/(F633+H633+J633+L633+N633+P633),0),0)</f>
        <v>0</v>
      </c>
      <c r="AD633" s="61">
        <f>IF(E633="West", IF(C633="Decentral",('Connecting shares (%)'!$F$15/100*F633+'Connecting shares (%)'!$G$15/100*H633+'Connecting shares (%)'!$H$15/100*J633)/1000000,0),0)</f>
        <v>0</v>
      </c>
      <c r="AE633" s="63">
        <f>IF(E633="west", IF(C633="Decentral",D633*'Connecting shares (%)'!$M$16*(F633+H633+J633)/(F633+H633+J633+L633+N633+P633),0),0)</f>
        <v>0</v>
      </c>
      <c r="AF633" s="61">
        <f>IF(E633="West", IF(C633="Central",('Connecting shares (%)'!$F$13/100*L633+'Connecting shares (%)'!$G$13/100*N633+'Connecting shares (%)'!$H$13/100*P633)/1000000,0),0)</f>
        <v>0</v>
      </c>
      <c r="AG633" s="63">
        <f>IF(E633="west", IF(C633="Central",D633*'Connecting shares (%)'!$M$16*(L633+N633+P633)/(F633+H633+J633+L633+N633+P633),0),0)</f>
        <v>0</v>
      </c>
      <c r="AH633" s="1">
        <f>IF(E633="West", IF(C633="Decentral",('Connecting shares (%)'!$F$17/100*L633+'Connecting shares (%)'!$G$17/100*N633+'Connecting shares (%)'!$H$17/100*P633)/1000000,0),0)</f>
        <v>0</v>
      </c>
      <c r="AI633" s="63">
        <f>IF(E633="west", IF(C633="Decentral",D633*'Connecting shares (%)'!$M$16*(L633+N633+P633)/(F633+H633+J633+L633+N633+P633),0),0)</f>
        <v>0</v>
      </c>
      <c r="AK633" s="1">
        <f t="shared" si="72"/>
        <v>0</v>
      </c>
      <c r="AL633" s="1">
        <f t="shared" si="73"/>
        <v>0</v>
      </c>
      <c r="AM633" s="1">
        <f t="shared" si="74"/>
        <v>0.97627977999999893</v>
      </c>
      <c r="AN633" s="1">
        <f t="shared" si="75"/>
        <v>11.134574784014079</v>
      </c>
      <c r="AO633" s="1">
        <f t="shared" si="76"/>
        <v>0</v>
      </c>
      <c r="AP633" s="1">
        <f t="shared" si="77"/>
        <v>0</v>
      </c>
      <c r="AQ633" s="1">
        <f t="shared" si="78"/>
        <v>0</v>
      </c>
      <c r="AR633" s="1">
        <f t="shared" si="79"/>
        <v>0</v>
      </c>
    </row>
    <row r="634" spans="1:44">
      <c r="A634" s="1">
        <v>633</v>
      </c>
      <c r="B634" s="1" t="s">
        <v>75</v>
      </c>
      <c r="C634" s="1" t="s">
        <v>21</v>
      </c>
      <c r="D634" s="1">
        <v>0.41901435553247501</v>
      </c>
      <c r="E634" s="1" t="s">
        <v>24</v>
      </c>
      <c r="F634" s="1">
        <v>1004743.5699999901</v>
      </c>
      <c r="G634" s="1">
        <v>62</v>
      </c>
      <c r="H634" s="1">
        <v>51239.58</v>
      </c>
      <c r="I634" s="1">
        <v>1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16320.251489190299</v>
      </c>
      <c r="S634" s="1">
        <v>419014.355532474</v>
      </c>
      <c r="T634" s="61">
        <f>IF(E634="East", IF(C634="Central",('Connecting shares (%)'!$F$3/100*F634+'Connecting shares (%)'!$G$3/100*H634+'Connecting shares (%)'!$H$3/100*J634)/1000000,0),0)</f>
        <v>0</v>
      </c>
      <c r="U634" s="61">
        <f>IF(E634="East", IF(C634="Central",D634*'Connecting shares (%)'!$M$16*(F634+H634+J634)/(F634+H634+J634+L634+N634+P634),0),0)</f>
        <v>0</v>
      </c>
      <c r="V634" s="61">
        <f>IF(E634="East", IF(C634="Decentral",('Connecting shares (%)'!$F$7/100*F634+'Connecting shares (%)'!$G$7/100*H634+'Connecting shares (%)'!$H$7/100*J634)/1000000,0),0)</f>
        <v>1.0559831499999901</v>
      </c>
      <c r="W634" s="63">
        <f>IF(E634="East", IF(C634="Decentral",D634*'Connecting shares (%)'!$M$16*(F634+H634+J634)/(F634+H634+J634+L634+N634+P634),0),0)</f>
        <v>8.3802871106495012</v>
      </c>
      <c r="X634" s="61">
        <f>IF(E634="East", IF(C634="Central",('Connecting shares (%)'!$F$5/100*L634+'Connecting shares (%)'!$G$5/100*N634+'Connecting shares (%)'!$H$5/100*P634)/1000000,0),0)</f>
        <v>0</v>
      </c>
      <c r="Y634" s="63">
        <f>IF(E634="East", IF(C634="Central",D634*'Connecting shares (%)'!$M$16*(L634+N634+P634)/(F634+H634+J634+L634+N634+P634),0),0)</f>
        <v>0</v>
      </c>
      <c r="Z634" s="1">
        <f>IF(E634="East", IF(C634="Decentral",('Connecting shares (%)'!$F$9/100*L634+'Connecting shares (%)'!$G$9/100*N634+'Connecting shares (%)'!$H$9/100*P634)/1000000,0),0)</f>
        <v>0</v>
      </c>
      <c r="AA634" s="63">
        <f>IF(E634="East", IF(C634="Decentral",D634*'Connecting shares (%)'!$M$16*(L634+N634+P634)/(F634+H634+J634+L634+N634+P634),0),0)</f>
        <v>0</v>
      </c>
      <c r="AB634" s="61">
        <f>IF(E634="West", IF(C634="Central",('Connecting shares (%)'!$F$11/100*F634+'Connecting shares (%)'!$G$11/100*H634+'Connecting shares (%)'!$H$11/100*J634)/1000000,0),0)</f>
        <v>0</v>
      </c>
      <c r="AC634" s="64">
        <f>IF(E634="west", IF(C634="Central",D634*'Connecting shares (%)'!$M$16*(F634+H634+J634)/(F634+H634+J634+L634+N634+P634),0),0)</f>
        <v>0</v>
      </c>
      <c r="AD634" s="61">
        <f>IF(E634="West", IF(C634="Decentral",('Connecting shares (%)'!$F$15/100*F634+'Connecting shares (%)'!$G$15/100*H634+'Connecting shares (%)'!$H$15/100*J634)/1000000,0),0)</f>
        <v>0</v>
      </c>
      <c r="AE634" s="63">
        <f>IF(E634="west", IF(C634="Decentral",D634*'Connecting shares (%)'!$M$16*(F634+H634+J634)/(F634+H634+J634+L634+N634+P634),0),0)</f>
        <v>0</v>
      </c>
      <c r="AF634" s="61">
        <f>IF(E634="West", IF(C634="Central",('Connecting shares (%)'!$F$13/100*L634+'Connecting shares (%)'!$G$13/100*N634+'Connecting shares (%)'!$H$13/100*P634)/1000000,0),0)</f>
        <v>0</v>
      </c>
      <c r="AG634" s="63">
        <f>IF(E634="west", IF(C634="Central",D634*'Connecting shares (%)'!$M$16*(L634+N634+P634)/(F634+H634+J634+L634+N634+P634),0),0)</f>
        <v>0</v>
      </c>
      <c r="AH634" s="1">
        <f>IF(E634="West", IF(C634="Decentral",('Connecting shares (%)'!$F$17/100*L634+'Connecting shares (%)'!$G$17/100*N634+'Connecting shares (%)'!$H$17/100*P634)/1000000,0),0)</f>
        <v>0</v>
      </c>
      <c r="AI634" s="63">
        <f>IF(E634="west", IF(C634="Decentral",D634*'Connecting shares (%)'!$M$16*(L634+N634+P634)/(F634+H634+J634+L634+N634+P634),0),0)</f>
        <v>0</v>
      </c>
      <c r="AK634" s="1">
        <f t="shared" si="72"/>
        <v>0</v>
      </c>
      <c r="AL634" s="1">
        <f t="shared" si="73"/>
        <v>0</v>
      </c>
      <c r="AM634" s="1">
        <f t="shared" si="74"/>
        <v>1.0559831499999901</v>
      </c>
      <c r="AN634" s="1">
        <f t="shared" si="75"/>
        <v>8.3802871106495012</v>
      </c>
      <c r="AO634" s="1">
        <f t="shared" si="76"/>
        <v>0</v>
      </c>
      <c r="AP634" s="1">
        <f t="shared" si="77"/>
        <v>0</v>
      </c>
      <c r="AQ634" s="1">
        <f t="shared" si="78"/>
        <v>0</v>
      </c>
      <c r="AR634" s="1">
        <f t="shared" si="79"/>
        <v>0</v>
      </c>
    </row>
    <row r="635" spans="1:44">
      <c r="A635" s="1">
        <v>634</v>
      </c>
      <c r="B635" s="1" t="s">
        <v>575</v>
      </c>
      <c r="C635" s="1" t="s">
        <v>21</v>
      </c>
      <c r="D635" s="1">
        <v>1.0497438212699399</v>
      </c>
      <c r="E635" s="1" t="s">
        <v>23</v>
      </c>
      <c r="F635" s="1">
        <v>576618.21999999904</v>
      </c>
      <c r="G635" s="1">
        <v>29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17956.147077547801</v>
      </c>
      <c r="S635" s="1">
        <v>1049743.8212699399</v>
      </c>
      <c r="T635" s="61">
        <f>IF(E635="East", IF(C635="Central",('Connecting shares (%)'!$F$3/100*F635+'Connecting shares (%)'!$G$3/100*H635+'Connecting shares (%)'!$H$3/100*J635)/1000000,0),0)</f>
        <v>0</v>
      </c>
      <c r="U635" s="61">
        <f>IF(E635="East", IF(C635="Central",D635*'Connecting shares (%)'!$M$16*(F635+H635+J635)/(F635+H635+J635+L635+N635+P635),0),0)</f>
        <v>0</v>
      </c>
      <c r="V635" s="61">
        <f>IF(E635="East", IF(C635="Decentral",('Connecting shares (%)'!$F$7/100*F635+'Connecting shares (%)'!$G$7/100*H635+'Connecting shares (%)'!$H$7/100*J635)/1000000,0),0)</f>
        <v>0</v>
      </c>
      <c r="W635" s="63">
        <f>IF(E635="East", IF(C635="Decentral",D635*'Connecting shares (%)'!$M$16*(F635+H635+J635)/(F635+H635+J635+L635+N635+P635),0),0)</f>
        <v>0</v>
      </c>
      <c r="X635" s="61">
        <f>IF(E635="East", IF(C635="Central",('Connecting shares (%)'!$F$5/100*L635+'Connecting shares (%)'!$G$5/100*N635+'Connecting shares (%)'!$H$5/100*P635)/1000000,0),0)</f>
        <v>0</v>
      </c>
      <c r="Y635" s="63">
        <f>IF(E635="East", IF(C635="Central",D635*'Connecting shares (%)'!$M$16*(L635+N635+P635)/(F635+H635+J635+L635+N635+P635),0),0)</f>
        <v>0</v>
      </c>
      <c r="Z635" s="1">
        <f>IF(E635="East", IF(C635="Decentral",('Connecting shares (%)'!$F$9/100*L635+'Connecting shares (%)'!$G$9/100*N635+'Connecting shares (%)'!$H$9/100*P635)/1000000,0),0)</f>
        <v>0</v>
      </c>
      <c r="AA635" s="63">
        <f>IF(E635="East", IF(C635="Decentral",D635*'Connecting shares (%)'!$M$16*(L635+N635+P635)/(F635+H635+J635+L635+N635+P635),0),0)</f>
        <v>0</v>
      </c>
      <c r="AB635" s="61">
        <f>IF(E635="West", IF(C635="Central",('Connecting shares (%)'!$F$11/100*F635+'Connecting shares (%)'!$G$11/100*H635+'Connecting shares (%)'!$H$11/100*J635)/1000000,0),0)</f>
        <v>0</v>
      </c>
      <c r="AC635" s="64">
        <f>IF(E635="west", IF(C635="Central",D635*'Connecting shares (%)'!$M$16*(F635+H635+J635)/(F635+H635+J635+L635+N635+P635),0),0)</f>
        <v>0</v>
      </c>
      <c r="AD635" s="61">
        <f>IF(E635="West", IF(C635="Decentral",('Connecting shares (%)'!$F$15/100*F635+'Connecting shares (%)'!$G$15/100*H635+'Connecting shares (%)'!$H$15/100*J635)/1000000,0),0)</f>
        <v>0.57661821999999907</v>
      </c>
      <c r="AE635" s="63">
        <f>IF(E635="west", IF(C635="Decentral",D635*'Connecting shares (%)'!$M$16*(F635+H635+J635)/(F635+H635+J635+L635+N635+P635),0),0)</f>
        <v>20.9948764253988</v>
      </c>
      <c r="AF635" s="61">
        <f>IF(E635="West", IF(C635="Central",('Connecting shares (%)'!$F$13/100*L635+'Connecting shares (%)'!$G$13/100*N635+'Connecting shares (%)'!$H$13/100*P635)/1000000,0),0)</f>
        <v>0</v>
      </c>
      <c r="AG635" s="63">
        <f>IF(E635="west", IF(C635="Central",D635*'Connecting shares (%)'!$M$16*(L635+N635+P635)/(F635+H635+J635+L635+N635+P635),0),0)</f>
        <v>0</v>
      </c>
      <c r="AH635" s="1">
        <f>IF(E635="West", IF(C635="Decentral",('Connecting shares (%)'!$F$17/100*L635+'Connecting shares (%)'!$G$17/100*N635+'Connecting shares (%)'!$H$17/100*P635)/1000000,0),0)</f>
        <v>0</v>
      </c>
      <c r="AI635" s="63">
        <f>IF(E635="west", IF(C635="Decentral",D635*'Connecting shares (%)'!$M$16*(L635+N635+P635)/(F635+H635+J635+L635+N635+P635),0),0)</f>
        <v>0</v>
      </c>
      <c r="AK635" s="1">
        <f t="shared" si="72"/>
        <v>0</v>
      </c>
      <c r="AL635" s="1">
        <f t="shared" si="73"/>
        <v>0</v>
      </c>
      <c r="AM635" s="1">
        <f t="shared" si="74"/>
        <v>0</v>
      </c>
      <c r="AN635" s="1">
        <f t="shared" si="75"/>
        <v>0</v>
      </c>
      <c r="AO635" s="1">
        <f t="shared" si="76"/>
        <v>0</v>
      </c>
      <c r="AP635" s="1">
        <f t="shared" si="77"/>
        <v>0</v>
      </c>
      <c r="AQ635" s="1">
        <f t="shared" si="78"/>
        <v>0.57661821999999907</v>
      </c>
      <c r="AR635" s="1">
        <f t="shared" si="79"/>
        <v>20.9948764253988</v>
      </c>
    </row>
    <row r="636" spans="1:44">
      <c r="A636" s="1">
        <v>635</v>
      </c>
      <c r="B636" s="1" t="s">
        <v>561</v>
      </c>
      <c r="C636" s="1" t="s">
        <v>21</v>
      </c>
      <c r="D636" s="1">
        <v>0.65339707904994804</v>
      </c>
      <c r="E636" s="1" t="s">
        <v>23</v>
      </c>
      <c r="F636" s="1">
        <v>3570799.1399999899</v>
      </c>
      <c r="G636" s="1">
        <v>256</v>
      </c>
      <c r="H636" s="1">
        <v>0</v>
      </c>
      <c r="I636" s="1">
        <v>0</v>
      </c>
      <c r="J636" s="1">
        <v>0</v>
      </c>
      <c r="K636" s="1">
        <v>0</v>
      </c>
      <c r="L636" s="1">
        <v>456065.22</v>
      </c>
      <c r="M636" s="1">
        <v>57</v>
      </c>
      <c r="N636" s="1">
        <v>53109.33</v>
      </c>
      <c r="O636" s="1">
        <v>1</v>
      </c>
      <c r="P636" s="1">
        <v>0</v>
      </c>
      <c r="Q636" s="1">
        <v>0</v>
      </c>
      <c r="R636" s="1">
        <v>9821.3858814697196</v>
      </c>
      <c r="S636" s="1">
        <v>653397.07904994802</v>
      </c>
      <c r="T636" s="61">
        <f>IF(E636="East", IF(C636="Central",('Connecting shares (%)'!$F$3/100*F636+'Connecting shares (%)'!$G$3/100*H636+'Connecting shares (%)'!$H$3/100*J636)/1000000,0),0)</f>
        <v>0</v>
      </c>
      <c r="U636" s="61">
        <f>IF(E636="East", IF(C636="Central",D636*'Connecting shares (%)'!$M$16*(F636+H636+J636)/(F636+H636+J636+L636+N636+P636),0),0)</f>
        <v>0</v>
      </c>
      <c r="V636" s="61">
        <f>IF(E636="East", IF(C636="Decentral",('Connecting shares (%)'!$F$7/100*F636+'Connecting shares (%)'!$G$7/100*H636+'Connecting shares (%)'!$H$7/100*J636)/1000000,0),0)</f>
        <v>0</v>
      </c>
      <c r="W636" s="63">
        <f>IF(E636="East", IF(C636="Decentral",D636*'Connecting shares (%)'!$M$16*(F636+H636+J636)/(F636+H636+J636+L636+N636+P636),0),0)</f>
        <v>0</v>
      </c>
      <c r="X636" s="61">
        <f>IF(E636="East", IF(C636="Central",('Connecting shares (%)'!$F$5/100*L636+'Connecting shares (%)'!$G$5/100*N636+'Connecting shares (%)'!$H$5/100*P636)/1000000,0),0)</f>
        <v>0</v>
      </c>
      <c r="Y636" s="63">
        <f>IF(E636="East", IF(C636="Central",D636*'Connecting shares (%)'!$M$16*(L636+N636+P636)/(F636+H636+J636+L636+N636+P636),0),0)</f>
        <v>0</v>
      </c>
      <c r="Z636" s="1">
        <f>IF(E636="East", IF(C636="Decentral",('Connecting shares (%)'!$F$9/100*L636+'Connecting shares (%)'!$G$9/100*N636+'Connecting shares (%)'!$H$9/100*P636)/1000000,0),0)</f>
        <v>0</v>
      </c>
      <c r="AA636" s="63">
        <f>IF(E636="East", IF(C636="Decentral",D636*'Connecting shares (%)'!$M$16*(L636+N636+P636)/(F636+H636+J636+L636+N636+P636),0),0)</f>
        <v>0</v>
      </c>
      <c r="AB636" s="61">
        <f>IF(E636="West", IF(C636="Central",('Connecting shares (%)'!$F$11/100*F636+'Connecting shares (%)'!$G$11/100*H636+'Connecting shares (%)'!$H$11/100*J636)/1000000,0),0)</f>
        <v>0</v>
      </c>
      <c r="AC636" s="64">
        <f>IF(E636="west", IF(C636="Central",D636*'Connecting shares (%)'!$M$16*(F636+H636+J636)/(F636+H636+J636+L636+N636+P636),0),0)</f>
        <v>0</v>
      </c>
      <c r="AD636" s="61">
        <f>IF(E636="West", IF(C636="Decentral",('Connecting shares (%)'!$F$15/100*F636+'Connecting shares (%)'!$G$15/100*H636+'Connecting shares (%)'!$H$15/100*J636)/1000000,0),0)</f>
        <v>3.5707991399999899</v>
      </c>
      <c r="AE636" s="63">
        <f>IF(E636="west", IF(C636="Decentral",D636*'Connecting shares (%)'!$M$16*(F636+H636+J636)/(F636+H636+J636+L636+N636+P636),0),0)</f>
        <v>11.437082222704555</v>
      </c>
      <c r="AF636" s="61">
        <f>IF(E636="West", IF(C636="Central",('Connecting shares (%)'!$F$13/100*L636+'Connecting shares (%)'!$G$13/100*N636+'Connecting shares (%)'!$H$13/100*P636)/1000000,0),0)</f>
        <v>0</v>
      </c>
      <c r="AG636" s="63">
        <f>IF(E636="west", IF(C636="Central",D636*'Connecting shares (%)'!$M$16*(L636+N636+P636)/(F636+H636+J636+L636+N636+P636),0),0)</f>
        <v>0</v>
      </c>
      <c r="AH636" s="1">
        <f>IF(E636="West", IF(C636="Decentral",('Connecting shares (%)'!$F$17/100*L636+'Connecting shares (%)'!$G$17/100*N636+'Connecting shares (%)'!$H$17/100*P636)/1000000,0),0)</f>
        <v>0.50917455</v>
      </c>
      <c r="AI636" s="63">
        <f>IF(E636="west", IF(C636="Decentral",D636*'Connecting shares (%)'!$M$16*(L636+N636+P636)/(F636+H636+J636+L636+N636+P636),0),0)</f>
        <v>1.6308593582944038</v>
      </c>
      <c r="AK636" s="1">
        <f t="shared" si="72"/>
        <v>0</v>
      </c>
      <c r="AL636" s="1">
        <f t="shared" si="73"/>
        <v>0</v>
      </c>
      <c r="AM636" s="1">
        <f t="shared" si="74"/>
        <v>0</v>
      </c>
      <c r="AN636" s="1">
        <f t="shared" si="75"/>
        <v>0</v>
      </c>
      <c r="AO636" s="1">
        <f t="shared" si="76"/>
        <v>0</v>
      </c>
      <c r="AP636" s="1">
        <f t="shared" si="77"/>
        <v>0</v>
      </c>
      <c r="AQ636" s="1">
        <f t="shared" si="78"/>
        <v>4.0799736899999903</v>
      </c>
      <c r="AR636" s="1">
        <f t="shared" si="79"/>
        <v>13.067941580998959</v>
      </c>
    </row>
    <row r="637" spans="1:44">
      <c r="A637" s="1">
        <v>636</v>
      </c>
      <c r="B637" s="1" t="s">
        <v>543</v>
      </c>
      <c r="C637" s="1" t="s">
        <v>21</v>
      </c>
      <c r="D637" s="1">
        <v>1.39038393740003</v>
      </c>
      <c r="E637" s="1" t="s">
        <v>23</v>
      </c>
      <c r="F637" s="1">
        <v>8854047.1099999696</v>
      </c>
      <c r="G637" s="1">
        <v>601</v>
      </c>
      <c r="H637" s="1">
        <v>112890.41</v>
      </c>
      <c r="I637" s="1">
        <v>2</v>
      </c>
      <c r="J637" s="1">
        <v>0</v>
      </c>
      <c r="K637" s="1">
        <v>0</v>
      </c>
      <c r="L637" s="1">
        <v>565152.38</v>
      </c>
      <c r="M637" s="1">
        <v>62</v>
      </c>
      <c r="N637" s="1">
        <v>57074.739999999903</v>
      </c>
      <c r="O637" s="1">
        <v>1</v>
      </c>
      <c r="P637" s="1">
        <v>0</v>
      </c>
      <c r="Q637" s="1">
        <v>0</v>
      </c>
      <c r="R637" s="1">
        <v>10291.172589563899</v>
      </c>
      <c r="S637" s="1">
        <v>1390383.93740003</v>
      </c>
      <c r="T637" s="61">
        <f>IF(E637="East", IF(C637="Central",('Connecting shares (%)'!$F$3/100*F637+'Connecting shares (%)'!$G$3/100*H637+'Connecting shares (%)'!$H$3/100*J637)/1000000,0),0)</f>
        <v>0</v>
      </c>
      <c r="U637" s="61">
        <f>IF(E637="East", IF(C637="Central",D637*'Connecting shares (%)'!$M$16*(F637+H637+J637)/(F637+H637+J637+L637+N637+P637),0),0)</f>
        <v>0</v>
      </c>
      <c r="V637" s="61">
        <f>IF(E637="East", IF(C637="Decentral",('Connecting shares (%)'!$F$7/100*F637+'Connecting shares (%)'!$G$7/100*H637+'Connecting shares (%)'!$H$7/100*J637)/1000000,0),0)</f>
        <v>0</v>
      </c>
      <c r="W637" s="63">
        <f>IF(E637="East", IF(C637="Decentral",D637*'Connecting shares (%)'!$M$16*(F637+H637+J637)/(F637+H637+J637+L637+N637+P637),0),0)</f>
        <v>0</v>
      </c>
      <c r="X637" s="61">
        <f>IF(E637="East", IF(C637="Central",('Connecting shares (%)'!$F$5/100*L637+'Connecting shares (%)'!$G$5/100*N637+'Connecting shares (%)'!$H$5/100*P637)/1000000,0),0)</f>
        <v>0</v>
      </c>
      <c r="Y637" s="63">
        <f>IF(E637="East", IF(C637="Central",D637*'Connecting shares (%)'!$M$16*(L637+N637+P637)/(F637+H637+J637+L637+N637+P637),0),0)</f>
        <v>0</v>
      </c>
      <c r="Z637" s="1">
        <f>IF(E637="East", IF(C637="Decentral",('Connecting shares (%)'!$F$9/100*L637+'Connecting shares (%)'!$G$9/100*N637+'Connecting shares (%)'!$H$9/100*P637)/1000000,0),0)</f>
        <v>0</v>
      </c>
      <c r="AA637" s="63">
        <f>IF(E637="East", IF(C637="Decentral",D637*'Connecting shares (%)'!$M$16*(L637+N637+P637)/(F637+H637+J637+L637+N637+P637),0),0)</f>
        <v>0</v>
      </c>
      <c r="AB637" s="61">
        <f>IF(E637="West", IF(C637="Central",('Connecting shares (%)'!$F$11/100*F637+'Connecting shares (%)'!$G$11/100*H637+'Connecting shares (%)'!$H$11/100*J637)/1000000,0),0)</f>
        <v>0</v>
      </c>
      <c r="AC637" s="64">
        <f>IF(E637="west", IF(C637="Central",D637*'Connecting shares (%)'!$M$16*(F637+H637+J637)/(F637+H637+J637+L637+N637+P637),0),0)</f>
        <v>0</v>
      </c>
      <c r="AD637" s="61">
        <f>IF(E637="West", IF(C637="Decentral",('Connecting shares (%)'!$F$15/100*F637+'Connecting shares (%)'!$G$15/100*H637+'Connecting shares (%)'!$H$15/100*J637)/1000000,0),0)</f>
        <v>8.9669375199999699</v>
      </c>
      <c r="AE637" s="63">
        <f>IF(E637="west", IF(C637="Decentral",D637*'Connecting shares (%)'!$M$16*(F637+H637+J637)/(F637+H637+J637+L637+N637+P637),0),0)</f>
        <v>26.003278415871801</v>
      </c>
      <c r="AF637" s="61">
        <f>IF(E637="West", IF(C637="Central",('Connecting shares (%)'!$F$13/100*L637+'Connecting shares (%)'!$G$13/100*N637+'Connecting shares (%)'!$H$13/100*P637)/1000000,0),0)</f>
        <v>0</v>
      </c>
      <c r="AG637" s="63">
        <f>IF(E637="west", IF(C637="Central",D637*'Connecting shares (%)'!$M$16*(L637+N637+P637)/(F637+H637+J637+L637+N637+P637),0),0)</f>
        <v>0</v>
      </c>
      <c r="AH637" s="1">
        <f>IF(E637="West", IF(C637="Decentral",('Connecting shares (%)'!$F$17/100*L637+'Connecting shares (%)'!$G$17/100*N637+'Connecting shares (%)'!$H$17/100*P637)/1000000,0),0)</f>
        <v>0.62222711999999991</v>
      </c>
      <c r="AI637" s="63">
        <f>IF(E637="west", IF(C637="Decentral",D637*'Connecting shares (%)'!$M$16*(L637+N637+P637)/(F637+H637+J637+L637+N637+P637),0),0)</f>
        <v>1.804400332128792</v>
      </c>
      <c r="AK637" s="1">
        <f t="shared" si="72"/>
        <v>0</v>
      </c>
      <c r="AL637" s="1">
        <f t="shared" si="73"/>
        <v>0</v>
      </c>
      <c r="AM637" s="1">
        <f t="shared" si="74"/>
        <v>0</v>
      </c>
      <c r="AN637" s="1">
        <f t="shared" si="75"/>
        <v>0</v>
      </c>
      <c r="AO637" s="1">
        <f t="shared" si="76"/>
        <v>0</v>
      </c>
      <c r="AP637" s="1">
        <f t="shared" si="77"/>
        <v>0</v>
      </c>
      <c r="AQ637" s="1">
        <f t="shared" si="78"/>
        <v>9.5891646399999697</v>
      </c>
      <c r="AR637" s="1">
        <f t="shared" si="79"/>
        <v>27.807678748000594</v>
      </c>
    </row>
    <row r="638" spans="1:44">
      <c r="A638" s="1">
        <v>637</v>
      </c>
      <c r="B638" s="1" t="s">
        <v>468</v>
      </c>
      <c r="C638" s="1" t="s">
        <v>21</v>
      </c>
      <c r="D638" s="1">
        <v>0.258526153954662</v>
      </c>
      <c r="E638" s="1" t="s">
        <v>23</v>
      </c>
      <c r="F638" s="1">
        <v>334426.429999999</v>
      </c>
      <c r="G638" s="1">
        <v>20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8369.0336874138793</v>
      </c>
      <c r="S638" s="1">
        <v>258526.15395466099</v>
      </c>
      <c r="T638" s="61">
        <f>IF(E638="East", IF(C638="Central",('Connecting shares (%)'!$F$3/100*F638+'Connecting shares (%)'!$G$3/100*H638+'Connecting shares (%)'!$H$3/100*J638)/1000000,0),0)</f>
        <v>0</v>
      </c>
      <c r="U638" s="61">
        <f>IF(E638="East", IF(C638="Central",D638*'Connecting shares (%)'!$M$16*(F638+H638+J638)/(F638+H638+J638+L638+N638+P638),0),0)</f>
        <v>0</v>
      </c>
      <c r="V638" s="61">
        <f>IF(E638="East", IF(C638="Decentral",('Connecting shares (%)'!$F$7/100*F638+'Connecting shares (%)'!$G$7/100*H638+'Connecting shares (%)'!$H$7/100*J638)/1000000,0),0)</f>
        <v>0</v>
      </c>
      <c r="W638" s="63">
        <f>IF(E638="East", IF(C638="Decentral",D638*'Connecting shares (%)'!$M$16*(F638+H638+J638)/(F638+H638+J638+L638+N638+P638),0),0)</f>
        <v>0</v>
      </c>
      <c r="X638" s="61">
        <f>IF(E638="East", IF(C638="Central",('Connecting shares (%)'!$F$5/100*L638+'Connecting shares (%)'!$G$5/100*N638+'Connecting shares (%)'!$H$5/100*P638)/1000000,0),0)</f>
        <v>0</v>
      </c>
      <c r="Y638" s="63">
        <f>IF(E638="East", IF(C638="Central",D638*'Connecting shares (%)'!$M$16*(L638+N638+P638)/(F638+H638+J638+L638+N638+P638),0),0)</f>
        <v>0</v>
      </c>
      <c r="Z638" s="1">
        <f>IF(E638="East", IF(C638="Decentral",('Connecting shares (%)'!$F$9/100*L638+'Connecting shares (%)'!$G$9/100*N638+'Connecting shares (%)'!$H$9/100*P638)/1000000,0),0)</f>
        <v>0</v>
      </c>
      <c r="AA638" s="63">
        <f>IF(E638="East", IF(C638="Decentral",D638*'Connecting shares (%)'!$M$16*(L638+N638+P638)/(F638+H638+J638+L638+N638+P638),0),0)</f>
        <v>0</v>
      </c>
      <c r="AB638" s="61">
        <f>IF(E638="West", IF(C638="Central",('Connecting shares (%)'!$F$11/100*F638+'Connecting shares (%)'!$G$11/100*H638+'Connecting shares (%)'!$H$11/100*J638)/1000000,0),0)</f>
        <v>0</v>
      </c>
      <c r="AC638" s="64">
        <f>IF(E638="west", IF(C638="Central",D638*'Connecting shares (%)'!$M$16*(F638+H638+J638)/(F638+H638+J638+L638+N638+P638),0),0)</f>
        <v>0</v>
      </c>
      <c r="AD638" s="61">
        <f>IF(E638="West", IF(C638="Decentral",('Connecting shares (%)'!$F$15/100*F638+'Connecting shares (%)'!$G$15/100*H638+'Connecting shares (%)'!$H$15/100*J638)/1000000,0),0)</f>
        <v>0.334426429999999</v>
      </c>
      <c r="AE638" s="63">
        <f>IF(E638="west", IF(C638="Decentral",D638*'Connecting shares (%)'!$M$16*(F638+H638+J638)/(F638+H638+J638+L638+N638+P638),0),0)</f>
        <v>5.1705230790932397</v>
      </c>
      <c r="AF638" s="61">
        <f>IF(E638="West", IF(C638="Central",('Connecting shares (%)'!$F$13/100*L638+'Connecting shares (%)'!$G$13/100*N638+'Connecting shares (%)'!$H$13/100*P638)/1000000,0),0)</f>
        <v>0</v>
      </c>
      <c r="AG638" s="63">
        <f>IF(E638="west", IF(C638="Central",D638*'Connecting shares (%)'!$M$16*(L638+N638+P638)/(F638+H638+J638+L638+N638+P638),0),0)</f>
        <v>0</v>
      </c>
      <c r="AH638" s="1">
        <f>IF(E638="West", IF(C638="Decentral",('Connecting shares (%)'!$F$17/100*L638+'Connecting shares (%)'!$G$17/100*N638+'Connecting shares (%)'!$H$17/100*P638)/1000000,0),0)</f>
        <v>0</v>
      </c>
      <c r="AI638" s="63">
        <f>IF(E638="west", IF(C638="Decentral",D638*'Connecting shares (%)'!$M$16*(L638+N638+P638)/(F638+H638+J638+L638+N638+P638),0),0)</f>
        <v>0</v>
      </c>
      <c r="AK638" s="1">
        <f t="shared" si="72"/>
        <v>0</v>
      </c>
      <c r="AL638" s="1">
        <f t="shared" si="73"/>
        <v>0</v>
      </c>
      <c r="AM638" s="1">
        <f t="shared" si="74"/>
        <v>0</v>
      </c>
      <c r="AN638" s="1">
        <f t="shared" si="75"/>
        <v>0</v>
      </c>
      <c r="AO638" s="1">
        <f t="shared" si="76"/>
        <v>0</v>
      </c>
      <c r="AP638" s="1">
        <f t="shared" si="77"/>
        <v>0</v>
      </c>
      <c r="AQ638" s="1">
        <f t="shared" si="78"/>
        <v>0.334426429999999</v>
      </c>
      <c r="AR638" s="1">
        <f t="shared" si="79"/>
        <v>5.1705230790932397</v>
      </c>
    </row>
    <row r="639" spans="1:44">
      <c r="A639" s="1">
        <v>638</v>
      </c>
      <c r="B639" s="1" t="s">
        <v>273</v>
      </c>
      <c r="C639" s="1" t="s">
        <v>21</v>
      </c>
      <c r="D639" s="1">
        <v>0.35123676027332801</v>
      </c>
      <c r="E639" s="1" t="s">
        <v>23</v>
      </c>
      <c r="F639" s="1">
        <v>737837.26</v>
      </c>
      <c r="G639" s="1">
        <v>43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15090.6136353246</v>
      </c>
      <c r="S639" s="1">
        <v>351236.760273327</v>
      </c>
      <c r="T639" s="61">
        <f>IF(E639="East", IF(C639="Central",('Connecting shares (%)'!$F$3/100*F639+'Connecting shares (%)'!$G$3/100*H639+'Connecting shares (%)'!$H$3/100*J639)/1000000,0),0)</f>
        <v>0</v>
      </c>
      <c r="U639" s="61">
        <f>IF(E639="East", IF(C639="Central",D639*'Connecting shares (%)'!$M$16*(F639+H639+J639)/(F639+H639+J639+L639+N639+P639),0),0)</f>
        <v>0</v>
      </c>
      <c r="V639" s="61">
        <f>IF(E639="East", IF(C639="Decentral",('Connecting shares (%)'!$F$7/100*F639+'Connecting shares (%)'!$G$7/100*H639+'Connecting shares (%)'!$H$7/100*J639)/1000000,0),0)</f>
        <v>0</v>
      </c>
      <c r="W639" s="63">
        <f>IF(E639="East", IF(C639="Decentral",D639*'Connecting shares (%)'!$M$16*(F639+H639+J639)/(F639+H639+J639+L639+N639+P639),0),0)</f>
        <v>0</v>
      </c>
      <c r="X639" s="61">
        <f>IF(E639="East", IF(C639="Central",('Connecting shares (%)'!$F$5/100*L639+'Connecting shares (%)'!$G$5/100*N639+'Connecting shares (%)'!$H$5/100*P639)/1000000,0),0)</f>
        <v>0</v>
      </c>
      <c r="Y639" s="63">
        <f>IF(E639="East", IF(C639="Central",D639*'Connecting shares (%)'!$M$16*(L639+N639+P639)/(F639+H639+J639+L639+N639+P639),0),0)</f>
        <v>0</v>
      </c>
      <c r="Z639" s="1">
        <f>IF(E639="East", IF(C639="Decentral",('Connecting shares (%)'!$F$9/100*L639+'Connecting shares (%)'!$G$9/100*N639+'Connecting shares (%)'!$H$9/100*P639)/1000000,0),0)</f>
        <v>0</v>
      </c>
      <c r="AA639" s="63">
        <f>IF(E639="East", IF(C639="Decentral",D639*'Connecting shares (%)'!$M$16*(L639+N639+P639)/(F639+H639+J639+L639+N639+P639),0),0)</f>
        <v>0</v>
      </c>
      <c r="AB639" s="61">
        <f>IF(E639="West", IF(C639="Central",('Connecting shares (%)'!$F$11/100*F639+'Connecting shares (%)'!$G$11/100*H639+'Connecting shares (%)'!$H$11/100*J639)/1000000,0),0)</f>
        <v>0</v>
      </c>
      <c r="AC639" s="64">
        <f>IF(E639="west", IF(C639="Central",D639*'Connecting shares (%)'!$M$16*(F639+H639+J639)/(F639+H639+J639+L639+N639+P639),0),0)</f>
        <v>0</v>
      </c>
      <c r="AD639" s="61">
        <f>IF(E639="West", IF(C639="Decentral",('Connecting shares (%)'!$F$15/100*F639+'Connecting shares (%)'!$G$15/100*H639+'Connecting shares (%)'!$H$15/100*J639)/1000000,0),0)</f>
        <v>0.73783726000000005</v>
      </c>
      <c r="AE639" s="63">
        <f>IF(E639="west", IF(C639="Decentral",D639*'Connecting shares (%)'!$M$16*(F639+H639+J639)/(F639+H639+J639+L639+N639+P639),0),0)</f>
        <v>7.0247352054665599</v>
      </c>
      <c r="AF639" s="61">
        <f>IF(E639="West", IF(C639="Central",('Connecting shares (%)'!$F$13/100*L639+'Connecting shares (%)'!$G$13/100*N639+'Connecting shares (%)'!$H$13/100*P639)/1000000,0),0)</f>
        <v>0</v>
      </c>
      <c r="AG639" s="63">
        <f>IF(E639="west", IF(C639="Central",D639*'Connecting shares (%)'!$M$16*(L639+N639+P639)/(F639+H639+J639+L639+N639+P639),0),0)</f>
        <v>0</v>
      </c>
      <c r="AH639" s="1">
        <f>IF(E639="West", IF(C639="Decentral",('Connecting shares (%)'!$F$17/100*L639+'Connecting shares (%)'!$G$17/100*N639+'Connecting shares (%)'!$H$17/100*P639)/1000000,0),0)</f>
        <v>0</v>
      </c>
      <c r="AI639" s="63">
        <f>IF(E639="west", IF(C639="Decentral",D639*'Connecting shares (%)'!$M$16*(L639+N639+P639)/(F639+H639+J639+L639+N639+P639),0),0)</f>
        <v>0</v>
      </c>
      <c r="AK639" s="1">
        <f t="shared" si="72"/>
        <v>0</v>
      </c>
      <c r="AL639" s="1">
        <f t="shared" si="73"/>
        <v>0</v>
      </c>
      <c r="AM639" s="1">
        <f t="shared" si="74"/>
        <v>0</v>
      </c>
      <c r="AN639" s="1">
        <f t="shared" si="75"/>
        <v>0</v>
      </c>
      <c r="AO639" s="1">
        <f t="shared" si="76"/>
        <v>0</v>
      </c>
      <c r="AP639" s="1">
        <f t="shared" si="77"/>
        <v>0</v>
      </c>
      <c r="AQ639" s="1">
        <f t="shared" si="78"/>
        <v>0.73783726000000005</v>
      </c>
      <c r="AR639" s="1">
        <f t="shared" si="79"/>
        <v>7.0247352054665599</v>
      </c>
    </row>
    <row r="640" spans="1:44">
      <c r="A640" s="1">
        <v>639</v>
      </c>
      <c r="B640" s="1" t="s">
        <v>442</v>
      </c>
      <c r="C640" s="1" t="s">
        <v>21</v>
      </c>
      <c r="D640" s="1">
        <v>0.78441385186498203</v>
      </c>
      <c r="E640" s="1" t="s">
        <v>23</v>
      </c>
      <c r="F640" s="1">
        <v>1158836.8899999999</v>
      </c>
      <c r="G640" s="1">
        <v>86</v>
      </c>
      <c r="H640" s="1">
        <v>0</v>
      </c>
      <c r="I640" s="1">
        <v>0</v>
      </c>
      <c r="J640" s="1">
        <v>0</v>
      </c>
      <c r="K640" s="1">
        <v>0</v>
      </c>
      <c r="L640" s="1">
        <v>111976.98</v>
      </c>
      <c r="M640" s="1">
        <v>10</v>
      </c>
      <c r="N640" s="1">
        <v>0</v>
      </c>
      <c r="O640" s="1">
        <v>0</v>
      </c>
      <c r="P640" s="1">
        <v>0</v>
      </c>
      <c r="Q640" s="1">
        <v>0</v>
      </c>
      <c r="R640" s="1">
        <v>17978.866697066002</v>
      </c>
      <c r="S640" s="1">
        <v>784413.851864981</v>
      </c>
      <c r="T640" s="61">
        <f>IF(E640="East", IF(C640="Central",('Connecting shares (%)'!$F$3/100*F640+'Connecting shares (%)'!$G$3/100*H640+'Connecting shares (%)'!$H$3/100*J640)/1000000,0),0)</f>
        <v>0</v>
      </c>
      <c r="U640" s="61">
        <f>IF(E640="East", IF(C640="Central",D640*'Connecting shares (%)'!$M$16*(F640+H640+J640)/(F640+H640+J640+L640+N640+P640),0),0)</f>
        <v>0</v>
      </c>
      <c r="V640" s="61">
        <f>IF(E640="East", IF(C640="Decentral",('Connecting shares (%)'!$F$7/100*F640+'Connecting shares (%)'!$G$7/100*H640+'Connecting shares (%)'!$H$7/100*J640)/1000000,0),0)</f>
        <v>0</v>
      </c>
      <c r="W640" s="63">
        <f>IF(E640="East", IF(C640="Decentral",D640*'Connecting shares (%)'!$M$16*(F640+H640+J640)/(F640+H640+J640+L640+N640+P640),0),0)</f>
        <v>0</v>
      </c>
      <c r="X640" s="61">
        <f>IF(E640="East", IF(C640="Central",('Connecting shares (%)'!$F$5/100*L640+'Connecting shares (%)'!$G$5/100*N640+'Connecting shares (%)'!$H$5/100*P640)/1000000,0),0)</f>
        <v>0</v>
      </c>
      <c r="Y640" s="63">
        <f>IF(E640="East", IF(C640="Central",D640*'Connecting shares (%)'!$M$16*(L640+N640+P640)/(F640+H640+J640+L640+N640+P640),0),0)</f>
        <v>0</v>
      </c>
      <c r="Z640" s="1">
        <f>IF(E640="East", IF(C640="Decentral",('Connecting shares (%)'!$F$9/100*L640+'Connecting shares (%)'!$G$9/100*N640+'Connecting shares (%)'!$H$9/100*P640)/1000000,0),0)</f>
        <v>0</v>
      </c>
      <c r="AA640" s="63">
        <f>IF(E640="East", IF(C640="Decentral",D640*'Connecting shares (%)'!$M$16*(L640+N640+P640)/(F640+H640+J640+L640+N640+P640),0),0)</f>
        <v>0</v>
      </c>
      <c r="AB640" s="61">
        <f>IF(E640="West", IF(C640="Central",('Connecting shares (%)'!$F$11/100*F640+'Connecting shares (%)'!$G$11/100*H640+'Connecting shares (%)'!$H$11/100*J640)/1000000,0),0)</f>
        <v>0</v>
      </c>
      <c r="AC640" s="64">
        <f>IF(E640="west", IF(C640="Central",D640*'Connecting shares (%)'!$M$16*(F640+H640+J640)/(F640+H640+J640+L640+N640+P640),0),0)</f>
        <v>0</v>
      </c>
      <c r="AD640" s="61">
        <f>IF(E640="West", IF(C640="Decentral",('Connecting shares (%)'!$F$15/100*F640+'Connecting shares (%)'!$G$15/100*H640+'Connecting shares (%)'!$H$15/100*J640)/1000000,0),0)</f>
        <v>1.1588368899999999</v>
      </c>
      <c r="AE640" s="63">
        <f>IF(E640="west", IF(C640="Decentral",D640*'Connecting shares (%)'!$M$16*(F640+H640+J640)/(F640+H640+J640+L640+N640+P640),0),0)</f>
        <v>14.305914186601322</v>
      </c>
      <c r="AF640" s="61">
        <f>IF(E640="West", IF(C640="Central",('Connecting shares (%)'!$F$13/100*L640+'Connecting shares (%)'!$G$13/100*N640+'Connecting shares (%)'!$H$13/100*P640)/1000000,0),0)</f>
        <v>0</v>
      </c>
      <c r="AG640" s="63">
        <f>IF(E640="west", IF(C640="Central",D640*'Connecting shares (%)'!$M$16*(L640+N640+P640)/(F640+H640+J640+L640+N640+P640),0),0)</f>
        <v>0</v>
      </c>
      <c r="AH640" s="1">
        <f>IF(E640="West", IF(C640="Decentral",('Connecting shares (%)'!$F$17/100*L640+'Connecting shares (%)'!$G$17/100*N640+'Connecting shares (%)'!$H$17/100*P640)/1000000,0),0)</f>
        <v>0.11197697999999999</v>
      </c>
      <c r="AI640" s="63">
        <f>IF(E640="west", IF(C640="Decentral",D640*'Connecting shares (%)'!$M$16*(L640+N640+P640)/(F640+H640+J640+L640+N640+P640),0),0)</f>
        <v>1.3823628506983177</v>
      </c>
      <c r="AK640" s="1">
        <f t="shared" si="72"/>
        <v>0</v>
      </c>
      <c r="AL640" s="1">
        <f t="shared" si="73"/>
        <v>0</v>
      </c>
      <c r="AM640" s="1">
        <f t="shared" si="74"/>
        <v>0</v>
      </c>
      <c r="AN640" s="1">
        <f t="shared" si="75"/>
        <v>0</v>
      </c>
      <c r="AO640" s="1">
        <f t="shared" si="76"/>
        <v>0</v>
      </c>
      <c r="AP640" s="1">
        <f t="shared" si="77"/>
        <v>0</v>
      </c>
      <c r="AQ640" s="1">
        <f t="shared" si="78"/>
        <v>1.2708138699999998</v>
      </c>
      <c r="AR640" s="1">
        <f t="shared" si="79"/>
        <v>15.68827703729964</v>
      </c>
    </row>
    <row r="641" spans="1:44">
      <c r="A641" s="1">
        <v>640</v>
      </c>
      <c r="B641" s="1" t="s">
        <v>656</v>
      </c>
      <c r="C641" s="1" t="s">
        <v>21</v>
      </c>
      <c r="D641" s="1">
        <v>0.72550370894668803</v>
      </c>
      <c r="E641" s="1" t="s">
        <v>24</v>
      </c>
      <c r="F641" s="1">
        <v>3459956.9999999902</v>
      </c>
      <c r="G641" s="1">
        <v>236</v>
      </c>
      <c r="H641" s="1">
        <v>0</v>
      </c>
      <c r="I641" s="1">
        <v>0</v>
      </c>
      <c r="J641" s="1">
        <v>0</v>
      </c>
      <c r="K641" s="1">
        <v>0</v>
      </c>
      <c r="L641" s="1">
        <v>81862.16</v>
      </c>
      <c r="M641" s="1">
        <v>3</v>
      </c>
      <c r="N641" s="1">
        <v>0</v>
      </c>
      <c r="O641" s="1">
        <v>0</v>
      </c>
      <c r="P641" s="1">
        <v>0</v>
      </c>
      <c r="Q641" s="1">
        <v>0</v>
      </c>
      <c r="R641" s="1">
        <v>16284.5083920576</v>
      </c>
      <c r="S641" s="1">
        <v>725503.70894668798</v>
      </c>
      <c r="T641" s="61">
        <f>IF(E641="East", IF(C641="Central",('Connecting shares (%)'!$F$3/100*F641+'Connecting shares (%)'!$G$3/100*H641+'Connecting shares (%)'!$H$3/100*J641)/1000000,0),0)</f>
        <v>0</v>
      </c>
      <c r="U641" s="61">
        <f>IF(E641="East", IF(C641="Central",D641*'Connecting shares (%)'!$M$16*(F641+H641+J641)/(F641+H641+J641+L641+N641+P641),0),0)</f>
        <v>0</v>
      </c>
      <c r="V641" s="61">
        <f>IF(E641="East", IF(C641="Decentral",('Connecting shares (%)'!$F$7/100*F641+'Connecting shares (%)'!$G$7/100*H641+'Connecting shares (%)'!$H$7/100*J641)/1000000,0),0)</f>
        <v>3.4599569999999904</v>
      </c>
      <c r="W641" s="63">
        <f>IF(E641="East", IF(C641="Decentral",D641*'Connecting shares (%)'!$M$16*(F641+H641+J641)/(F641+H641+J641+L641+N641+P641),0),0)</f>
        <v>14.174702450342245</v>
      </c>
      <c r="X641" s="61">
        <f>IF(E641="East", IF(C641="Central",('Connecting shares (%)'!$F$5/100*L641+'Connecting shares (%)'!$G$5/100*N641+'Connecting shares (%)'!$H$5/100*P641)/1000000,0),0)</f>
        <v>0</v>
      </c>
      <c r="Y641" s="63">
        <f>IF(E641="East", IF(C641="Central",D641*'Connecting shares (%)'!$M$16*(L641+N641+P641)/(F641+H641+J641+L641+N641+P641),0),0)</f>
        <v>0</v>
      </c>
      <c r="Z641" s="1">
        <f>IF(E641="East", IF(C641="Decentral",('Connecting shares (%)'!$F$9/100*L641+'Connecting shares (%)'!$G$9/100*N641+'Connecting shares (%)'!$H$9/100*P641)/1000000,0),0)</f>
        <v>8.1862160000000003E-2</v>
      </c>
      <c r="AA641" s="63">
        <f>IF(E641="East", IF(C641="Decentral",D641*'Connecting shares (%)'!$M$16*(L641+N641+P641)/(F641+H641+J641+L641+N641+P641),0),0)</f>
        <v>0.33537172859151493</v>
      </c>
      <c r="AB641" s="61">
        <f>IF(E641="West", IF(C641="Central",('Connecting shares (%)'!$F$11/100*F641+'Connecting shares (%)'!$G$11/100*H641+'Connecting shares (%)'!$H$11/100*J641)/1000000,0),0)</f>
        <v>0</v>
      </c>
      <c r="AC641" s="64">
        <f>IF(E641="west", IF(C641="Central",D641*'Connecting shares (%)'!$M$16*(F641+H641+J641)/(F641+H641+J641+L641+N641+P641),0),0)</f>
        <v>0</v>
      </c>
      <c r="AD641" s="61">
        <f>IF(E641="West", IF(C641="Decentral",('Connecting shares (%)'!$F$15/100*F641+'Connecting shares (%)'!$G$15/100*H641+'Connecting shares (%)'!$H$15/100*J641)/1000000,0),0)</f>
        <v>0</v>
      </c>
      <c r="AE641" s="63">
        <f>IF(E641="west", IF(C641="Decentral",D641*'Connecting shares (%)'!$M$16*(F641+H641+J641)/(F641+H641+J641+L641+N641+P641),0),0)</f>
        <v>0</v>
      </c>
      <c r="AF641" s="61">
        <f>IF(E641="West", IF(C641="Central",('Connecting shares (%)'!$F$13/100*L641+'Connecting shares (%)'!$G$13/100*N641+'Connecting shares (%)'!$H$13/100*P641)/1000000,0),0)</f>
        <v>0</v>
      </c>
      <c r="AG641" s="63">
        <f>IF(E641="west", IF(C641="Central",D641*'Connecting shares (%)'!$M$16*(L641+N641+P641)/(F641+H641+J641+L641+N641+P641),0),0)</f>
        <v>0</v>
      </c>
      <c r="AH641" s="1">
        <f>IF(E641="West", IF(C641="Decentral",('Connecting shares (%)'!$F$17/100*L641+'Connecting shares (%)'!$G$17/100*N641+'Connecting shares (%)'!$H$17/100*P641)/1000000,0),0)</f>
        <v>0</v>
      </c>
      <c r="AI641" s="63">
        <f>IF(E641="west", IF(C641="Decentral",D641*'Connecting shares (%)'!$M$16*(L641+N641+P641)/(F641+H641+J641+L641+N641+P641),0),0)</f>
        <v>0</v>
      </c>
      <c r="AK641" s="1">
        <f t="shared" si="72"/>
        <v>0</v>
      </c>
      <c r="AL641" s="1">
        <f t="shared" si="73"/>
        <v>0</v>
      </c>
      <c r="AM641" s="1">
        <f t="shared" si="74"/>
        <v>3.5418191599999904</v>
      </c>
      <c r="AN641" s="1">
        <f t="shared" si="75"/>
        <v>14.51007417893376</v>
      </c>
      <c r="AO641" s="1">
        <f t="shared" si="76"/>
        <v>0</v>
      </c>
      <c r="AP641" s="1">
        <f t="shared" si="77"/>
        <v>0</v>
      </c>
      <c r="AQ641" s="1">
        <f t="shared" si="78"/>
        <v>0</v>
      </c>
      <c r="AR641" s="1">
        <f t="shared" si="79"/>
        <v>0</v>
      </c>
    </row>
    <row r="642" spans="1:44">
      <c r="A642" s="1">
        <v>641</v>
      </c>
      <c r="B642" s="1" t="s">
        <v>52</v>
      </c>
      <c r="C642" s="1" t="s">
        <v>21</v>
      </c>
      <c r="D642" s="1">
        <v>0.72277568239987</v>
      </c>
      <c r="E642" s="1" t="s">
        <v>23</v>
      </c>
      <c r="F642" s="1">
        <v>5012819.3199999901</v>
      </c>
      <c r="G642" s="1">
        <v>291</v>
      </c>
      <c r="H642" s="1">
        <v>0</v>
      </c>
      <c r="I642" s="1">
        <v>0</v>
      </c>
      <c r="J642" s="1">
        <v>0</v>
      </c>
      <c r="K642" s="1">
        <v>0</v>
      </c>
      <c r="L642" s="1">
        <v>149289.47</v>
      </c>
      <c r="M642" s="1">
        <v>14</v>
      </c>
      <c r="N642" s="1">
        <v>0</v>
      </c>
      <c r="O642" s="1">
        <v>0</v>
      </c>
      <c r="P642" s="1">
        <v>0</v>
      </c>
      <c r="Q642" s="1">
        <v>0</v>
      </c>
      <c r="R642" s="1">
        <v>14827.830556269801</v>
      </c>
      <c r="S642" s="1">
        <v>722775.68239987001</v>
      </c>
      <c r="T642" s="61">
        <f>IF(E642="East", IF(C642="Central",('Connecting shares (%)'!$F$3/100*F642+'Connecting shares (%)'!$G$3/100*H642+'Connecting shares (%)'!$H$3/100*J642)/1000000,0),0)</f>
        <v>0</v>
      </c>
      <c r="U642" s="61">
        <f>IF(E642="East", IF(C642="Central",D642*'Connecting shares (%)'!$M$16*(F642+H642+J642)/(F642+H642+J642+L642+N642+P642),0),0)</f>
        <v>0</v>
      </c>
      <c r="V642" s="61">
        <f>IF(E642="East", IF(C642="Decentral",('Connecting shares (%)'!$F$7/100*F642+'Connecting shares (%)'!$G$7/100*H642+'Connecting shares (%)'!$H$7/100*J642)/1000000,0),0)</f>
        <v>0</v>
      </c>
      <c r="W642" s="63">
        <f>IF(E642="East", IF(C642="Decentral",D642*'Connecting shares (%)'!$M$16*(F642+H642+J642)/(F642+H642+J642+L642+N642+P642),0),0)</f>
        <v>0</v>
      </c>
      <c r="X642" s="61">
        <f>IF(E642="East", IF(C642="Central",('Connecting shares (%)'!$F$5/100*L642+'Connecting shares (%)'!$G$5/100*N642+'Connecting shares (%)'!$H$5/100*P642)/1000000,0),0)</f>
        <v>0</v>
      </c>
      <c r="Y642" s="63">
        <f>IF(E642="East", IF(C642="Central",D642*'Connecting shares (%)'!$M$16*(L642+N642+P642)/(F642+H642+J642+L642+N642+P642),0),0)</f>
        <v>0</v>
      </c>
      <c r="Z642" s="1">
        <f>IF(E642="East", IF(C642="Decentral",('Connecting shares (%)'!$F$9/100*L642+'Connecting shares (%)'!$G$9/100*N642+'Connecting shares (%)'!$H$9/100*P642)/1000000,0),0)</f>
        <v>0</v>
      </c>
      <c r="AA642" s="63">
        <f>IF(E642="East", IF(C642="Decentral",D642*'Connecting shares (%)'!$M$16*(L642+N642+P642)/(F642+H642+J642+L642+N642+P642),0),0)</f>
        <v>0</v>
      </c>
      <c r="AB642" s="61">
        <f>IF(E642="West", IF(C642="Central",('Connecting shares (%)'!$F$11/100*F642+'Connecting shares (%)'!$G$11/100*H642+'Connecting shares (%)'!$H$11/100*J642)/1000000,0),0)</f>
        <v>0</v>
      </c>
      <c r="AC642" s="64">
        <f>IF(E642="west", IF(C642="Central",D642*'Connecting shares (%)'!$M$16*(F642+H642+J642)/(F642+H642+J642+L642+N642+P642),0),0)</f>
        <v>0</v>
      </c>
      <c r="AD642" s="61">
        <f>IF(E642="West", IF(C642="Decentral",('Connecting shares (%)'!$F$15/100*F642+'Connecting shares (%)'!$G$15/100*H642+'Connecting shares (%)'!$H$15/100*J642)/1000000,0),0)</f>
        <v>5.0128193199999904</v>
      </c>
      <c r="AE642" s="63">
        <f>IF(E642="west", IF(C642="Decentral",D642*'Connecting shares (%)'!$M$16*(F642+H642+J642)/(F642+H642+J642+L642+N642+P642),0),0)</f>
        <v>14.037456598276195</v>
      </c>
      <c r="AF642" s="61">
        <f>IF(E642="West", IF(C642="Central",('Connecting shares (%)'!$F$13/100*L642+'Connecting shares (%)'!$G$13/100*N642+'Connecting shares (%)'!$H$13/100*P642)/1000000,0),0)</f>
        <v>0</v>
      </c>
      <c r="AG642" s="63">
        <f>IF(E642="west", IF(C642="Central",D642*'Connecting shares (%)'!$M$16*(L642+N642+P642)/(F642+H642+J642+L642+N642+P642),0),0)</f>
        <v>0</v>
      </c>
      <c r="AH642" s="1">
        <f>IF(E642="West", IF(C642="Decentral",('Connecting shares (%)'!$F$17/100*L642+'Connecting shares (%)'!$G$17/100*N642+'Connecting shares (%)'!$H$17/100*P642)/1000000,0),0)</f>
        <v>0.14928947000000001</v>
      </c>
      <c r="AI642" s="63">
        <f>IF(E642="west", IF(C642="Decentral",D642*'Connecting shares (%)'!$M$16*(L642+N642+P642)/(F642+H642+J642+L642+N642+P642),0),0)</f>
        <v>0.41805704972120561</v>
      </c>
      <c r="AK642" s="1">
        <f t="shared" ref="AK642:AK705" si="80">T642+X642</f>
        <v>0</v>
      </c>
      <c r="AL642" s="1">
        <f t="shared" ref="AL642:AL705" si="81">U642+Y642</f>
        <v>0</v>
      </c>
      <c r="AM642" s="1">
        <f t="shared" ref="AM642:AM705" si="82">V642+Z642</f>
        <v>0</v>
      </c>
      <c r="AN642" s="1">
        <f t="shared" ref="AN642:AN705" si="83">W642+AA642</f>
        <v>0</v>
      </c>
      <c r="AO642" s="1">
        <f t="shared" ref="AO642:AO705" si="84">AF642+AB642</f>
        <v>0</v>
      </c>
      <c r="AP642" s="1">
        <f t="shared" ref="AP642:AP705" si="85">AG642+AC642</f>
        <v>0</v>
      </c>
      <c r="AQ642" s="1">
        <f t="shared" ref="AQ642:AQ705" si="86">AH642+AD642</f>
        <v>5.1621087899999907</v>
      </c>
      <c r="AR642" s="1">
        <f t="shared" ref="AR642:AR705" si="87">AI642+AE642</f>
        <v>14.455513647997401</v>
      </c>
    </row>
    <row r="643" spans="1:44">
      <c r="A643" s="1">
        <v>642</v>
      </c>
      <c r="B643" s="1" t="s">
        <v>464</v>
      </c>
      <c r="C643" s="1" t="s">
        <v>21</v>
      </c>
      <c r="D643" s="1">
        <v>1.1412641086501401</v>
      </c>
      <c r="E643" s="1" t="s">
        <v>23</v>
      </c>
      <c r="F643" s="1">
        <v>6320489.73999999</v>
      </c>
      <c r="G643" s="1">
        <v>406</v>
      </c>
      <c r="H643" s="1">
        <v>75198.880000000005</v>
      </c>
      <c r="I643" s="1">
        <v>1</v>
      </c>
      <c r="J643" s="1">
        <v>0</v>
      </c>
      <c r="K643" s="1">
        <v>0</v>
      </c>
      <c r="L643" s="1">
        <v>325413.15999999898</v>
      </c>
      <c r="M643" s="1">
        <v>44</v>
      </c>
      <c r="N643" s="1">
        <v>0</v>
      </c>
      <c r="O643" s="1">
        <v>0</v>
      </c>
      <c r="P643" s="1">
        <v>0</v>
      </c>
      <c r="Q643" s="1">
        <v>0</v>
      </c>
      <c r="R643" s="1">
        <v>16634.233669277299</v>
      </c>
      <c r="S643" s="1">
        <v>1141264.10865014</v>
      </c>
      <c r="T643" s="61">
        <f>IF(E643="East", IF(C643="Central",('Connecting shares (%)'!$F$3/100*F643+'Connecting shares (%)'!$G$3/100*H643+'Connecting shares (%)'!$H$3/100*J643)/1000000,0),0)</f>
        <v>0</v>
      </c>
      <c r="U643" s="61">
        <f>IF(E643="East", IF(C643="Central",D643*'Connecting shares (%)'!$M$16*(F643+H643+J643)/(F643+H643+J643+L643+N643+P643),0),0)</f>
        <v>0</v>
      </c>
      <c r="V643" s="61">
        <f>IF(E643="East", IF(C643="Decentral",('Connecting shares (%)'!$F$7/100*F643+'Connecting shares (%)'!$G$7/100*H643+'Connecting shares (%)'!$H$7/100*J643)/1000000,0),0)</f>
        <v>0</v>
      </c>
      <c r="W643" s="63">
        <f>IF(E643="East", IF(C643="Decentral",D643*'Connecting shares (%)'!$M$16*(F643+H643+J643)/(F643+H643+J643+L643+N643+P643),0),0)</f>
        <v>0</v>
      </c>
      <c r="X643" s="61">
        <f>IF(E643="East", IF(C643="Central",('Connecting shares (%)'!$F$5/100*L643+'Connecting shares (%)'!$G$5/100*N643+'Connecting shares (%)'!$H$5/100*P643)/1000000,0),0)</f>
        <v>0</v>
      </c>
      <c r="Y643" s="63">
        <f>IF(E643="East", IF(C643="Central",D643*'Connecting shares (%)'!$M$16*(L643+N643+P643)/(F643+H643+J643+L643+N643+P643),0),0)</f>
        <v>0</v>
      </c>
      <c r="Z643" s="1">
        <f>IF(E643="East", IF(C643="Decentral",('Connecting shares (%)'!$F$9/100*L643+'Connecting shares (%)'!$G$9/100*N643+'Connecting shares (%)'!$H$9/100*P643)/1000000,0),0)</f>
        <v>0</v>
      </c>
      <c r="AA643" s="63">
        <f>IF(E643="East", IF(C643="Decentral",D643*'Connecting shares (%)'!$M$16*(L643+N643+P643)/(F643+H643+J643+L643+N643+P643),0),0)</f>
        <v>0</v>
      </c>
      <c r="AB643" s="61">
        <f>IF(E643="West", IF(C643="Central",('Connecting shares (%)'!$F$11/100*F643+'Connecting shares (%)'!$G$11/100*H643+'Connecting shares (%)'!$H$11/100*J643)/1000000,0),0)</f>
        <v>0</v>
      </c>
      <c r="AC643" s="64">
        <f>IF(E643="west", IF(C643="Central",D643*'Connecting shares (%)'!$M$16*(F643+H643+J643)/(F643+H643+J643+L643+N643+P643),0),0)</f>
        <v>0</v>
      </c>
      <c r="AD643" s="61">
        <f>IF(E643="West", IF(C643="Decentral",('Connecting shares (%)'!$F$15/100*F643+'Connecting shares (%)'!$G$15/100*H643+'Connecting shares (%)'!$H$15/100*J643)/1000000,0),0)</f>
        <v>6.3956886199999898</v>
      </c>
      <c r="AE643" s="63">
        <f>IF(E643="west", IF(C643="Decentral",D643*'Connecting shares (%)'!$M$16*(F643+H643+J643)/(F643+H643+J643+L643+N643+P643),0),0)</f>
        <v>21.720158721084402</v>
      </c>
      <c r="AF643" s="61">
        <f>IF(E643="West", IF(C643="Central",('Connecting shares (%)'!$F$13/100*L643+'Connecting shares (%)'!$G$13/100*N643+'Connecting shares (%)'!$H$13/100*P643)/1000000,0),0)</f>
        <v>0</v>
      </c>
      <c r="AG643" s="63">
        <f>IF(E643="west", IF(C643="Central",D643*'Connecting shares (%)'!$M$16*(L643+N643+P643)/(F643+H643+J643+L643+N643+P643),0),0)</f>
        <v>0</v>
      </c>
      <c r="AH643" s="1">
        <f>IF(E643="West", IF(C643="Decentral",('Connecting shares (%)'!$F$17/100*L643+'Connecting shares (%)'!$G$17/100*N643+'Connecting shares (%)'!$H$17/100*P643)/1000000,0),0)</f>
        <v>0.32541315999999898</v>
      </c>
      <c r="AI643" s="63">
        <f>IF(E643="west", IF(C643="Decentral",D643*'Connecting shares (%)'!$M$16*(L643+N643+P643)/(F643+H643+J643+L643+N643+P643),0),0)</f>
        <v>1.1051234519183992</v>
      </c>
      <c r="AK643" s="1">
        <f t="shared" si="80"/>
        <v>0</v>
      </c>
      <c r="AL643" s="1">
        <f t="shared" si="81"/>
        <v>0</v>
      </c>
      <c r="AM643" s="1">
        <f t="shared" si="82"/>
        <v>0</v>
      </c>
      <c r="AN643" s="1">
        <f t="shared" si="83"/>
        <v>0</v>
      </c>
      <c r="AO643" s="1">
        <f t="shared" si="84"/>
        <v>0</v>
      </c>
      <c r="AP643" s="1">
        <f t="shared" si="85"/>
        <v>0</v>
      </c>
      <c r="AQ643" s="1">
        <f t="shared" si="86"/>
        <v>6.721101779999989</v>
      </c>
      <c r="AR643" s="1">
        <f t="shared" si="87"/>
        <v>22.825282173002801</v>
      </c>
    </row>
    <row r="644" spans="1:44">
      <c r="A644" s="1">
        <v>643</v>
      </c>
      <c r="B644" s="1" t="s">
        <v>383</v>
      </c>
      <c r="C644" s="1" t="s">
        <v>21</v>
      </c>
      <c r="D644" s="1">
        <v>0.228955386382696</v>
      </c>
      <c r="E644" s="1" t="s">
        <v>23</v>
      </c>
      <c r="F644" s="1">
        <v>78440.819999999905</v>
      </c>
      <c r="G644" s="1">
        <v>4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11962.540937829601</v>
      </c>
      <c r="S644" s="1">
        <v>228955.386382695</v>
      </c>
      <c r="T644" s="61">
        <f>IF(E644="East", IF(C644="Central",('Connecting shares (%)'!$F$3/100*F644+'Connecting shares (%)'!$G$3/100*H644+'Connecting shares (%)'!$H$3/100*J644)/1000000,0),0)</f>
        <v>0</v>
      </c>
      <c r="U644" s="61">
        <f>IF(E644="East", IF(C644="Central",D644*'Connecting shares (%)'!$M$16*(F644+H644+J644)/(F644+H644+J644+L644+N644+P644),0),0)</f>
        <v>0</v>
      </c>
      <c r="V644" s="61">
        <f>IF(E644="East", IF(C644="Decentral",('Connecting shares (%)'!$F$7/100*F644+'Connecting shares (%)'!$G$7/100*H644+'Connecting shares (%)'!$H$7/100*J644)/1000000,0),0)</f>
        <v>0</v>
      </c>
      <c r="W644" s="63">
        <f>IF(E644="East", IF(C644="Decentral",D644*'Connecting shares (%)'!$M$16*(F644+H644+J644)/(F644+H644+J644+L644+N644+P644),0),0)</f>
        <v>0</v>
      </c>
      <c r="X644" s="61">
        <f>IF(E644="East", IF(C644="Central",('Connecting shares (%)'!$F$5/100*L644+'Connecting shares (%)'!$G$5/100*N644+'Connecting shares (%)'!$H$5/100*P644)/1000000,0),0)</f>
        <v>0</v>
      </c>
      <c r="Y644" s="63">
        <f>IF(E644="East", IF(C644="Central",D644*'Connecting shares (%)'!$M$16*(L644+N644+P644)/(F644+H644+J644+L644+N644+P644),0),0)</f>
        <v>0</v>
      </c>
      <c r="Z644" s="1">
        <f>IF(E644="East", IF(C644="Decentral",('Connecting shares (%)'!$F$9/100*L644+'Connecting shares (%)'!$G$9/100*N644+'Connecting shares (%)'!$H$9/100*P644)/1000000,0),0)</f>
        <v>0</v>
      </c>
      <c r="AA644" s="63">
        <f>IF(E644="East", IF(C644="Decentral",D644*'Connecting shares (%)'!$M$16*(L644+N644+P644)/(F644+H644+J644+L644+N644+P644),0),0)</f>
        <v>0</v>
      </c>
      <c r="AB644" s="61">
        <f>IF(E644="West", IF(C644="Central",('Connecting shares (%)'!$F$11/100*F644+'Connecting shares (%)'!$G$11/100*H644+'Connecting shares (%)'!$H$11/100*J644)/1000000,0),0)</f>
        <v>0</v>
      </c>
      <c r="AC644" s="64">
        <f>IF(E644="west", IF(C644="Central",D644*'Connecting shares (%)'!$M$16*(F644+H644+J644)/(F644+H644+J644+L644+N644+P644),0),0)</f>
        <v>0</v>
      </c>
      <c r="AD644" s="61">
        <f>IF(E644="West", IF(C644="Decentral",('Connecting shares (%)'!$F$15/100*F644+'Connecting shares (%)'!$G$15/100*H644+'Connecting shares (%)'!$H$15/100*J644)/1000000,0),0)</f>
        <v>7.8440819999999911E-2</v>
      </c>
      <c r="AE644" s="63">
        <f>IF(E644="west", IF(C644="Decentral",D644*'Connecting shares (%)'!$M$16*(F644+H644+J644)/(F644+H644+J644+L644+N644+P644),0),0)</f>
        <v>4.5791077276539198</v>
      </c>
      <c r="AF644" s="61">
        <f>IF(E644="West", IF(C644="Central",('Connecting shares (%)'!$F$13/100*L644+'Connecting shares (%)'!$G$13/100*N644+'Connecting shares (%)'!$H$13/100*P644)/1000000,0),0)</f>
        <v>0</v>
      </c>
      <c r="AG644" s="63">
        <f>IF(E644="west", IF(C644="Central",D644*'Connecting shares (%)'!$M$16*(L644+N644+P644)/(F644+H644+J644+L644+N644+P644),0),0)</f>
        <v>0</v>
      </c>
      <c r="AH644" s="1">
        <f>IF(E644="West", IF(C644="Decentral",('Connecting shares (%)'!$F$17/100*L644+'Connecting shares (%)'!$G$17/100*N644+'Connecting shares (%)'!$H$17/100*P644)/1000000,0),0)</f>
        <v>0</v>
      </c>
      <c r="AI644" s="63">
        <f>IF(E644="west", IF(C644="Decentral",D644*'Connecting shares (%)'!$M$16*(L644+N644+P644)/(F644+H644+J644+L644+N644+P644),0),0)</f>
        <v>0</v>
      </c>
      <c r="AK644" s="1">
        <f t="shared" si="80"/>
        <v>0</v>
      </c>
      <c r="AL644" s="1">
        <f t="shared" si="81"/>
        <v>0</v>
      </c>
      <c r="AM644" s="1">
        <f t="shared" si="82"/>
        <v>0</v>
      </c>
      <c r="AN644" s="1">
        <f t="shared" si="83"/>
        <v>0</v>
      </c>
      <c r="AO644" s="1">
        <f t="shared" si="84"/>
        <v>0</v>
      </c>
      <c r="AP644" s="1">
        <f t="shared" si="85"/>
        <v>0</v>
      </c>
      <c r="AQ644" s="1">
        <f t="shared" si="86"/>
        <v>7.8440819999999911E-2</v>
      </c>
      <c r="AR644" s="1">
        <f t="shared" si="87"/>
        <v>4.5791077276539198</v>
      </c>
    </row>
    <row r="645" spans="1:44">
      <c r="A645" s="1">
        <v>644</v>
      </c>
      <c r="B645" s="1" t="s">
        <v>379</v>
      </c>
      <c r="C645" s="1" t="s">
        <v>21</v>
      </c>
      <c r="D645" s="1">
        <v>1.2247898307329199</v>
      </c>
      <c r="E645" s="1" t="s">
        <v>23</v>
      </c>
      <c r="F645" s="1">
        <v>1004013.47</v>
      </c>
      <c r="G645" s="1">
        <v>64</v>
      </c>
      <c r="H645" s="1">
        <v>83304.229999999894</v>
      </c>
      <c r="I645" s="1">
        <v>1</v>
      </c>
      <c r="J645" s="1">
        <v>0</v>
      </c>
      <c r="K645" s="1">
        <v>0</v>
      </c>
      <c r="L645" s="1">
        <v>31188.65</v>
      </c>
      <c r="M645" s="1">
        <v>1</v>
      </c>
      <c r="N645" s="1">
        <v>75114.029999999897</v>
      </c>
      <c r="O645" s="1">
        <v>1</v>
      </c>
      <c r="P645" s="1">
        <v>0</v>
      </c>
      <c r="Q645" s="1">
        <v>0</v>
      </c>
      <c r="R645" s="1">
        <v>20501.427977040199</v>
      </c>
      <c r="S645" s="1">
        <v>1224789.83073292</v>
      </c>
      <c r="T645" s="61">
        <f>IF(E645="East", IF(C645="Central",('Connecting shares (%)'!$F$3/100*F645+'Connecting shares (%)'!$G$3/100*H645+'Connecting shares (%)'!$H$3/100*J645)/1000000,0),0)</f>
        <v>0</v>
      </c>
      <c r="U645" s="61">
        <f>IF(E645="East", IF(C645="Central",D645*'Connecting shares (%)'!$M$16*(F645+H645+J645)/(F645+H645+J645+L645+N645+P645),0),0)</f>
        <v>0</v>
      </c>
      <c r="V645" s="61">
        <f>IF(E645="East", IF(C645="Decentral",('Connecting shares (%)'!$F$7/100*F645+'Connecting shares (%)'!$G$7/100*H645+'Connecting shares (%)'!$H$7/100*J645)/1000000,0),0)</f>
        <v>0</v>
      </c>
      <c r="W645" s="63">
        <f>IF(E645="East", IF(C645="Decentral",D645*'Connecting shares (%)'!$M$16*(F645+H645+J645)/(F645+H645+J645+L645+N645+P645),0),0)</f>
        <v>0</v>
      </c>
      <c r="X645" s="61">
        <f>IF(E645="East", IF(C645="Central",('Connecting shares (%)'!$F$5/100*L645+'Connecting shares (%)'!$G$5/100*N645+'Connecting shares (%)'!$H$5/100*P645)/1000000,0),0)</f>
        <v>0</v>
      </c>
      <c r="Y645" s="63">
        <f>IF(E645="East", IF(C645="Central",D645*'Connecting shares (%)'!$M$16*(L645+N645+P645)/(F645+H645+J645+L645+N645+P645),0),0)</f>
        <v>0</v>
      </c>
      <c r="Z645" s="1">
        <f>IF(E645="East", IF(C645="Decentral",('Connecting shares (%)'!$F$9/100*L645+'Connecting shares (%)'!$G$9/100*N645+'Connecting shares (%)'!$H$9/100*P645)/1000000,0),0)</f>
        <v>0</v>
      </c>
      <c r="AA645" s="63">
        <f>IF(E645="East", IF(C645="Decentral",D645*'Connecting shares (%)'!$M$16*(L645+N645+P645)/(F645+H645+J645+L645+N645+P645),0),0)</f>
        <v>0</v>
      </c>
      <c r="AB645" s="61">
        <f>IF(E645="West", IF(C645="Central",('Connecting shares (%)'!$F$11/100*F645+'Connecting shares (%)'!$G$11/100*H645+'Connecting shares (%)'!$H$11/100*J645)/1000000,0),0)</f>
        <v>0</v>
      </c>
      <c r="AC645" s="64">
        <f>IF(E645="west", IF(C645="Central",D645*'Connecting shares (%)'!$M$16*(F645+H645+J645)/(F645+H645+J645+L645+N645+P645),0),0)</f>
        <v>0</v>
      </c>
      <c r="AD645" s="61">
        <f>IF(E645="West", IF(C645="Decentral",('Connecting shares (%)'!$F$15/100*F645+'Connecting shares (%)'!$G$15/100*H645+'Connecting shares (%)'!$H$15/100*J645)/1000000,0),0)</f>
        <v>1.0873177000000001</v>
      </c>
      <c r="AE645" s="63">
        <f>IF(E645="west", IF(C645="Decentral",D645*'Connecting shares (%)'!$M$16*(F645+H645+J645)/(F645+H645+J645+L645+N645+P645),0),0)</f>
        <v>22.314224590165061</v>
      </c>
      <c r="AF645" s="61">
        <f>IF(E645="West", IF(C645="Central",('Connecting shares (%)'!$F$13/100*L645+'Connecting shares (%)'!$G$13/100*N645+'Connecting shares (%)'!$H$13/100*P645)/1000000,0),0)</f>
        <v>0</v>
      </c>
      <c r="AG645" s="63">
        <f>IF(E645="west", IF(C645="Central",D645*'Connecting shares (%)'!$M$16*(L645+N645+P645)/(F645+H645+J645+L645+N645+P645),0),0)</f>
        <v>0</v>
      </c>
      <c r="AH645" s="1">
        <f>IF(E645="West", IF(C645="Decentral",('Connecting shares (%)'!$F$17/100*L645+'Connecting shares (%)'!$G$17/100*N645+'Connecting shares (%)'!$H$17/100*P645)/1000000,0),0)</f>
        <v>0.1063026799999999</v>
      </c>
      <c r="AI645" s="63">
        <f>IF(E645="west", IF(C645="Decentral",D645*'Connecting shares (%)'!$M$16*(L645+N645+P645)/(F645+H645+J645+L645+N645+P645),0),0)</f>
        <v>2.181572024493343</v>
      </c>
      <c r="AK645" s="1">
        <f t="shared" si="80"/>
        <v>0</v>
      </c>
      <c r="AL645" s="1">
        <f t="shared" si="81"/>
        <v>0</v>
      </c>
      <c r="AM645" s="1">
        <f t="shared" si="82"/>
        <v>0</v>
      </c>
      <c r="AN645" s="1">
        <f t="shared" si="83"/>
        <v>0</v>
      </c>
      <c r="AO645" s="1">
        <f t="shared" si="84"/>
        <v>0</v>
      </c>
      <c r="AP645" s="1">
        <f t="shared" si="85"/>
        <v>0</v>
      </c>
      <c r="AQ645" s="1">
        <f t="shared" si="86"/>
        <v>1.19362038</v>
      </c>
      <c r="AR645" s="1">
        <f t="shared" si="87"/>
        <v>24.495796614658403</v>
      </c>
    </row>
    <row r="646" spans="1:44">
      <c r="A646" s="1">
        <v>645</v>
      </c>
      <c r="B646" s="1" t="s">
        <v>289</v>
      </c>
      <c r="C646" s="1" t="s">
        <v>21</v>
      </c>
      <c r="D646" s="1">
        <v>0.34602797896839899</v>
      </c>
      <c r="E646" s="1" t="s">
        <v>23</v>
      </c>
      <c r="F646" s="1">
        <v>117978.739999999</v>
      </c>
      <c r="G646" s="1">
        <v>8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9642.7393816489093</v>
      </c>
      <c r="S646" s="1">
        <v>346027.97896839899</v>
      </c>
      <c r="T646" s="61">
        <f>IF(E646="East", IF(C646="Central",('Connecting shares (%)'!$F$3/100*F646+'Connecting shares (%)'!$G$3/100*H646+'Connecting shares (%)'!$H$3/100*J646)/1000000,0),0)</f>
        <v>0</v>
      </c>
      <c r="U646" s="61">
        <f>IF(E646="East", IF(C646="Central",D646*'Connecting shares (%)'!$M$16*(F646+H646+J646)/(F646+H646+J646+L646+N646+P646),0),0)</f>
        <v>0</v>
      </c>
      <c r="V646" s="61">
        <f>IF(E646="East", IF(C646="Decentral",('Connecting shares (%)'!$F$7/100*F646+'Connecting shares (%)'!$G$7/100*H646+'Connecting shares (%)'!$H$7/100*J646)/1000000,0),0)</f>
        <v>0</v>
      </c>
      <c r="W646" s="63">
        <f>IF(E646="East", IF(C646="Decentral",D646*'Connecting shares (%)'!$M$16*(F646+H646+J646)/(F646+H646+J646+L646+N646+P646),0),0)</f>
        <v>0</v>
      </c>
      <c r="X646" s="61">
        <f>IF(E646="East", IF(C646="Central",('Connecting shares (%)'!$F$5/100*L646+'Connecting shares (%)'!$G$5/100*N646+'Connecting shares (%)'!$H$5/100*P646)/1000000,0),0)</f>
        <v>0</v>
      </c>
      <c r="Y646" s="63">
        <f>IF(E646="East", IF(C646="Central",D646*'Connecting shares (%)'!$M$16*(L646+N646+P646)/(F646+H646+J646+L646+N646+P646),0),0)</f>
        <v>0</v>
      </c>
      <c r="Z646" s="1">
        <f>IF(E646="East", IF(C646="Decentral",('Connecting shares (%)'!$F$9/100*L646+'Connecting shares (%)'!$G$9/100*N646+'Connecting shares (%)'!$H$9/100*P646)/1000000,0),0)</f>
        <v>0</v>
      </c>
      <c r="AA646" s="63">
        <f>IF(E646="East", IF(C646="Decentral",D646*'Connecting shares (%)'!$M$16*(L646+N646+P646)/(F646+H646+J646+L646+N646+P646),0),0)</f>
        <v>0</v>
      </c>
      <c r="AB646" s="61">
        <f>IF(E646="West", IF(C646="Central",('Connecting shares (%)'!$F$11/100*F646+'Connecting shares (%)'!$G$11/100*H646+'Connecting shares (%)'!$H$11/100*J646)/1000000,0),0)</f>
        <v>0</v>
      </c>
      <c r="AC646" s="64">
        <f>IF(E646="west", IF(C646="Central",D646*'Connecting shares (%)'!$M$16*(F646+H646+J646)/(F646+H646+J646+L646+N646+P646),0),0)</f>
        <v>0</v>
      </c>
      <c r="AD646" s="61">
        <f>IF(E646="West", IF(C646="Decentral",('Connecting shares (%)'!$F$15/100*F646+'Connecting shares (%)'!$G$15/100*H646+'Connecting shares (%)'!$H$15/100*J646)/1000000,0),0)</f>
        <v>0.117978739999999</v>
      </c>
      <c r="AE646" s="63">
        <f>IF(E646="west", IF(C646="Decentral",D646*'Connecting shares (%)'!$M$16*(F646+H646+J646)/(F646+H646+J646+L646+N646+P646),0),0)</f>
        <v>6.9205595793679802</v>
      </c>
      <c r="AF646" s="61">
        <f>IF(E646="West", IF(C646="Central",('Connecting shares (%)'!$F$13/100*L646+'Connecting shares (%)'!$G$13/100*N646+'Connecting shares (%)'!$H$13/100*P646)/1000000,0),0)</f>
        <v>0</v>
      </c>
      <c r="AG646" s="63">
        <f>IF(E646="west", IF(C646="Central",D646*'Connecting shares (%)'!$M$16*(L646+N646+P646)/(F646+H646+J646+L646+N646+P646),0),0)</f>
        <v>0</v>
      </c>
      <c r="AH646" s="1">
        <f>IF(E646="West", IF(C646="Decentral",('Connecting shares (%)'!$F$17/100*L646+'Connecting shares (%)'!$G$17/100*N646+'Connecting shares (%)'!$H$17/100*P646)/1000000,0),0)</f>
        <v>0</v>
      </c>
      <c r="AI646" s="63">
        <f>IF(E646="west", IF(C646="Decentral",D646*'Connecting shares (%)'!$M$16*(L646+N646+P646)/(F646+H646+J646+L646+N646+P646),0),0)</f>
        <v>0</v>
      </c>
      <c r="AK646" s="1">
        <f t="shared" si="80"/>
        <v>0</v>
      </c>
      <c r="AL646" s="1">
        <f t="shared" si="81"/>
        <v>0</v>
      </c>
      <c r="AM646" s="1">
        <f t="shared" si="82"/>
        <v>0</v>
      </c>
      <c r="AN646" s="1">
        <f t="shared" si="83"/>
        <v>0</v>
      </c>
      <c r="AO646" s="1">
        <f t="shared" si="84"/>
        <v>0</v>
      </c>
      <c r="AP646" s="1">
        <f t="shared" si="85"/>
        <v>0</v>
      </c>
      <c r="AQ646" s="1">
        <f t="shared" si="86"/>
        <v>0.117978739999999</v>
      </c>
      <c r="AR646" s="1">
        <f t="shared" si="87"/>
        <v>6.9205595793679802</v>
      </c>
    </row>
    <row r="647" spans="1:44">
      <c r="A647" s="1">
        <v>646</v>
      </c>
      <c r="B647" s="1" t="s">
        <v>511</v>
      </c>
      <c r="C647" s="1" t="s">
        <v>21</v>
      </c>
      <c r="D647" s="1">
        <v>0.40606729483688903</v>
      </c>
      <c r="E647" s="1" t="s">
        <v>23</v>
      </c>
      <c r="F647" s="1">
        <v>967016.35999999905</v>
      </c>
      <c r="G647" s="1">
        <v>55</v>
      </c>
      <c r="H647" s="1">
        <v>0</v>
      </c>
      <c r="I647" s="1">
        <v>0</v>
      </c>
      <c r="J647" s="1">
        <v>0</v>
      </c>
      <c r="K647" s="1">
        <v>0</v>
      </c>
      <c r="L647" s="1">
        <v>166549.44999999899</v>
      </c>
      <c r="M647" s="1">
        <v>14</v>
      </c>
      <c r="N647" s="1">
        <v>0</v>
      </c>
      <c r="O647" s="1">
        <v>0</v>
      </c>
      <c r="P647" s="1">
        <v>0</v>
      </c>
      <c r="Q647" s="1">
        <v>0</v>
      </c>
      <c r="R647" s="1">
        <v>13492.1944551258</v>
      </c>
      <c r="S647" s="1">
        <v>406067.29483688797</v>
      </c>
      <c r="T647" s="61">
        <f>IF(E647="East", IF(C647="Central",('Connecting shares (%)'!$F$3/100*F647+'Connecting shares (%)'!$G$3/100*H647+'Connecting shares (%)'!$H$3/100*J647)/1000000,0),0)</f>
        <v>0</v>
      </c>
      <c r="U647" s="61">
        <f>IF(E647="East", IF(C647="Central",D647*'Connecting shares (%)'!$M$16*(F647+H647+J647)/(F647+H647+J647+L647+N647+P647),0),0)</f>
        <v>0</v>
      </c>
      <c r="V647" s="61">
        <f>IF(E647="East", IF(C647="Decentral",('Connecting shares (%)'!$F$7/100*F647+'Connecting shares (%)'!$G$7/100*H647+'Connecting shares (%)'!$H$7/100*J647)/1000000,0),0)</f>
        <v>0</v>
      </c>
      <c r="W647" s="63">
        <f>IF(E647="East", IF(C647="Decentral",D647*'Connecting shares (%)'!$M$16*(F647+H647+J647)/(F647+H647+J647+L647+N647+P647),0),0)</f>
        <v>0</v>
      </c>
      <c r="X647" s="61">
        <f>IF(E647="East", IF(C647="Central",('Connecting shares (%)'!$F$5/100*L647+'Connecting shares (%)'!$G$5/100*N647+'Connecting shares (%)'!$H$5/100*P647)/1000000,0),0)</f>
        <v>0</v>
      </c>
      <c r="Y647" s="63">
        <f>IF(E647="East", IF(C647="Central",D647*'Connecting shares (%)'!$M$16*(L647+N647+P647)/(F647+H647+J647+L647+N647+P647),0),0)</f>
        <v>0</v>
      </c>
      <c r="Z647" s="1">
        <f>IF(E647="East", IF(C647="Decentral",('Connecting shares (%)'!$F$9/100*L647+'Connecting shares (%)'!$G$9/100*N647+'Connecting shares (%)'!$H$9/100*P647)/1000000,0),0)</f>
        <v>0</v>
      </c>
      <c r="AA647" s="63">
        <f>IF(E647="East", IF(C647="Decentral",D647*'Connecting shares (%)'!$M$16*(L647+N647+P647)/(F647+H647+J647+L647+N647+P647),0),0)</f>
        <v>0</v>
      </c>
      <c r="AB647" s="61">
        <f>IF(E647="West", IF(C647="Central",('Connecting shares (%)'!$F$11/100*F647+'Connecting shares (%)'!$G$11/100*H647+'Connecting shares (%)'!$H$11/100*J647)/1000000,0),0)</f>
        <v>0</v>
      </c>
      <c r="AC647" s="64">
        <f>IF(E647="west", IF(C647="Central",D647*'Connecting shares (%)'!$M$16*(F647+H647+J647)/(F647+H647+J647+L647+N647+P647),0),0)</f>
        <v>0</v>
      </c>
      <c r="AD647" s="61">
        <f>IF(E647="West", IF(C647="Decentral",('Connecting shares (%)'!$F$15/100*F647+'Connecting shares (%)'!$G$15/100*H647+'Connecting shares (%)'!$H$15/100*J647)/1000000,0),0)</f>
        <v>0.96701635999999902</v>
      </c>
      <c r="AE647" s="63">
        <f>IF(E647="west", IF(C647="Decentral",D647*'Connecting shares (%)'!$M$16*(F647+H647+J647)/(F647+H647+J647+L647+N647+P647),0),0)</f>
        <v>6.9281150490630194</v>
      </c>
      <c r="AF647" s="61">
        <f>IF(E647="West", IF(C647="Central",('Connecting shares (%)'!$F$13/100*L647+'Connecting shares (%)'!$G$13/100*N647+'Connecting shares (%)'!$H$13/100*P647)/1000000,0),0)</f>
        <v>0</v>
      </c>
      <c r="AG647" s="63">
        <f>IF(E647="west", IF(C647="Central",D647*'Connecting shares (%)'!$M$16*(L647+N647+P647)/(F647+H647+J647+L647+N647+P647),0),0)</f>
        <v>0</v>
      </c>
      <c r="AH647" s="1">
        <f>IF(E647="West", IF(C647="Decentral",('Connecting shares (%)'!$F$17/100*L647+'Connecting shares (%)'!$G$17/100*N647+'Connecting shares (%)'!$H$17/100*P647)/1000000,0),0)</f>
        <v>0.16654944999999899</v>
      </c>
      <c r="AI647" s="63">
        <f>IF(E647="west", IF(C647="Decentral",D647*'Connecting shares (%)'!$M$16*(L647+N647+P647)/(F647+H647+J647+L647+N647+P647),0),0)</f>
        <v>1.1932308476747622</v>
      </c>
      <c r="AK647" s="1">
        <f t="shared" si="80"/>
        <v>0</v>
      </c>
      <c r="AL647" s="1">
        <f t="shared" si="81"/>
        <v>0</v>
      </c>
      <c r="AM647" s="1">
        <f t="shared" si="82"/>
        <v>0</v>
      </c>
      <c r="AN647" s="1">
        <f t="shared" si="83"/>
        <v>0</v>
      </c>
      <c r="AO647" s="1">
        <f t="shared" si="84"/>
        <v>0</v>
      </c>
      <c r="AP647" s="1">
        <f t="shared" si="85"/>
        <v>0</v>
      </c>
      <c r="AQ647" s="1">
        <f t="shared" si="86"/>
        <v>1.1335658099999981</v>
      </c>
      <c r="AR647" s="1">
        <f t="shared" si="87"/>
        <v>8.1213458967377825</v>
      </c>
    </row>
    <row r="648" spans="1:44">
      <c r="A648" s="1">
        <v>647</v>
      </c>
      <c r="B648" s="1" t="s">
        <v>771</v>
      </c>
      <c r="C648" s="1" t="s">
        <v>21</v>
      </c>
      <c r="D648" s="1">
        <v>0.21798244350519699</v>
      </c>
      <c r="E648" s="1" t="s">
        <v>23</v>
      </c>
      <c r="F648" s="1">
        <v>209306.81</v>
      </c>
      <c r="G648" s="1">
        <v>13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13482.281152978099</v>
      </c>
      <c r="S648" s="1">
        <v>217982.44350519701</v>
      </c>
      <c r="T648" s="61">
        <f>IF(E648="East", IF(C648="Central",('Connecting shares (%)'!$F$3/100*F648+'Connecting shares (%)'!$G$3/100*H648+'Connecting shares (%)'!$H$3/100*J648)/1000000,0),0)</f>
        <v>0</v>
      </c>
      <c r="U648" s="61">
        <f>IF(E648="East", IF(C648="Central",D648*'Connecting shares (%)'!$M$16*(F648+H648+J648)/(F648+H648+J648+L648+N648+P648),0),0)</f>
        <v>0</v>
      </c>
      <c r="V648" s="61">
        <f>IF(E648="East", IF(C648="Decentral",('Connecting shares (%)'!$F$7/100*F648+'Connecting shares (%)'!$G$7/100*H648+'Connecting shares (%)'!$H$7/100*J648)/1000000,0),0)</f>
        <v>0</v>
      </c>
      <c r="W648" s="63">
        <f>IF(E648="East", IF(C648="Decentral",D648*'Connecting shares (%)'!$M$16*(F648+H648+J648)/(F648+H648+J648+L648+N648+P648),0),0)</f>
        <v>0</v>
      </c>
      <c r="X648" s="61">
        <f>IF(E648="East", IF(C648="Central",('Connecting shares (%)'!$F$5/100*L648+'Connecting shares (%)'!$G$5/100*N648+'Connecting shares (%)'!$H$5/100*P648)/1000000,0),0)</f>
        <v>0</v>
      </c>
      <c r="Y648" s="63">
        <f>IF(E648="East", IF(C648="Central",D648*'Connecting shares (%)'!$M$16*(L648+N648+P648)/(F648+H648+J648+L648+N648+P648),0),0)</f>
        <v>0</v>
      </c>
      <c r="Z648" s="1">
        <f>IF(E648="East", IF(C648="Decentral",('Connecting shares (%)'!$F$9/100*L648+'Connecting shares (%)'!$G$9/100*N648+'Connecting shares (%)'!$H$9/100*P648)/1000000,0),0)</f>
        <v>0</v>
      </c>
      <c r="AA648" s="63">
        <f>IF(E648="East", IF(C648="Decentral",D648*'Connecting shares (%)'!$M$16*(L648+N648+P648)/(F648+H648+J648+L648+N648+P648),0),0)</f>
        <v>0</v>
      </c>
      <c r="AB648" s="61">
        <f>IF(E648="West", IF(C648="Central",('Connecting shares (%)'!$F$11/100*F648+'Connecting shares (%)'!$G$11/100*H648+'Connecting shares (%)'!$H$11/100*J648)/1000000,0),0)</f>
        <v>0</v>
      </c>
      <c r="AC648" s="64">
        <f>IF(E648="west", IF(C648="Central",D648*'Connecting shares (%)'!$M$16*(F648+H648+J648)/(F648+H648+J648+L648+N648+P648),0),0)</f>
        <v>0</v>
      </c>
      <c r="AD648" s="61">
        <f>IF(E648="West", IF(C648="Decentral",('Connecting shares (%)'!$F$15/100*F648+'Connecting shares (%)'!$G$15/100*H648+'Connecting shares (%)'!$H$15/100*J648)/1000000,0),0)</f>
        <v>0.20930681000000001</v>
      </c>
      <c r="AE648" s="63">
        <f>IF(E648="west", IF(C648="Decentral",D648*'Connecting shares (%)'!$M$16*(F648+H648+J648)/(F648+H648+J648+L648+N648+P648),0),0)</f>
        <v>4.35964887010394</v>
      </c>
      <c r="AF648" s="61">
        <f>IF(E648="West", IF(C648="Central",('Connecting shares (%)'!$F$13/100*L648+'Connecting shares (%)'!$G$13/100*N648+'Connecting shares (%)'!$H$13/100*P648)/1000000,0),0)</f>
        <v>0</v>
      </c>
      <c r="AG648" s="63">
        <f>IF(E648="west", IF(C648="Central",D648*'Connecting shares (%)'!$M$16*(L648+N648+P648)/(F648+H648+J648+L648+N648+P648),0),0)</f>
        <v>0</v>
      </c>
      <c r="AH648" s="1">
        <f>IF(E648="West", IF(C648="Decentral",('Connecting shares (%)'!$F$17/100*L648+'Connecting shares (%)'!$G$17/100*N648+'Connecting shares (%)'!$H$17/100*P648)/1000000,0),0)</f>
        <v>0</v>
      </c>
      <c r="AI648" s="63">
        <f>IF(E648="west", IF(C648="Decentral",D648*'Connecting shares (%)'!$M$16*(L648+N648+P648)/(F648+H648+J648+L648+N648+P648),0),0)</f>
        <v>0</v>
      </c>
      <c r="AK648" s="1">
        <f t="shared" si="80"/>
        <v>0</v>
      </c>
      <c r="AL648" s="1">
        <f t="shared" si="81"/>
        <v>0</v>
      </c>
      <c r="AM648" s="1">
        <f t="shared" si="82"/>
        <v>0</v>
      </c>
      <c r="AN648" s="1">
        <f t="shared" si="83"/>
        <v>0</v>
      </c>
      <c r="AO648" s="1">
        <f t="shared" si="84"/>
        <v>0</v>
      </c>
      <c r="AP648" s="1">
        <f t="shared" si="85"/>
        <v>0</v>
      </c>
      <c r="AQ648" s="1">
        <f t="shared" si="86"/>
        <v>0.20930681000000001</v>
      </c>
      <c r="AR648" s="1">
        <f t="shared" si="87"/>
        <v>4.35964887010394</v>
      </c>
    </row>
    <row r="649" spans="1:44">
      <c r="A649" s="1">
        <v>648</v>
      </c>
      <c r="B649" s="1" t="s">
        <v>354</v>
      </c>
      <c r="C649" s="1" t="s">
        <v>21</v>
      </c>
      <c r="D649" s="1">
        <v>1.4326115412641001</v>
      </c>
      <c r="E649" s="1" t="s">
        <v>23</v>
      </c>
      <c r="F649" s="1">
        <v>401509.79</v>
      </c>
      <c r="G649" s="1">
        <v>23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24854.282130334901</v>
      </c>
      <c r="S649" s="1">
        <v>1432611.5412641</v>
      </c>
      <c r="T649" s="61">
        <f>IF(E649="East", IF(C649="Central",('Connecting shares (%)'!$F$3/100*F649+'Connecting shares (%)'!$G$3/100*H649+'Connecting shares (%)'!$H$3/100*J649)/1000000,0),0)</f>
        <v>0</v>
      </c>
      <c r="U649" s="61">
        <f>IF(E649="East", IF(C649="Central",D649*'Connecting shares (%)'!$M$16*(F649+H649+J649)/(F649+H649+J649+L649+N649+P649),0),0)</f>
        <v>0</v>
      </c>
      <c r="V649" s="61">
        <f>IF(E649="East", IF(C649="Decentral",('Connecting shares (%)'!$F$7/100*F649+'Connecting shares (%)'!$G$7/100*H649+'Connecting shares (%)'!$H$7/100*J649)/1000000,0),0)</f>
        <v>0</v>
      </c>
      <c r="W649" s="63">
        <f>IF(E649="East", IF(C649="Decentral",D649*'Connecting shares (%)'!$M$16*(F649+H649+J649)/(F649+H649+J649+L649+N649+P649),0),0)</f>
        <v>0</v>
      </c>
      <c r="X649" s="61">
        <f>IF(E649="East", IF(C649="Central",('Connecting shares (%)'!$F$5/100*L649+'Connecting shares (%)'!$G$5/100*N649+'Connecting shares (%)'!$H$5/100*P649)/1000000,0),0)</f>
        <v>0</v>
      </c>
      <c r="Y649" s="63">
        <f>IF(E649="East", IF(C649="Central",D649*'Connecting shares (%)'!$M$16*(L649+N649+P649)/(F649+H649+J649+L649+N649+P649),0),0)</f>
        <v>0</v>
      </c>
      <c r="Z649" s="1">
        <f>IF(E649="East", IF(C649="Decentral",('Connecting shares (%)'!$F$9/100*L649+'Connecting shares (%)'!$G$9/100*N649+'Connecting shares (%)'!$H$9/100*P649)/1000000,0),0)</f>
        <v>0</v>
      </c>
      <c r="AA649" s="63">
        <f>IF(E649="East", IF(C649="Decentral",D649*'Connecting shares (%)'!$M$16*(L649+N649+P649)/(F649+H649+J649+L649+N649+P649),0),0)</f>
        <v>0</v>
      </c>
      <c r="AB649" s="61">
        <f>IF(E649="West", IF(C649="Central",('Connecting shares (%)'!$F$11/100*F649+'Connecting shares (%)'!$G$11/100*H649+'Connecting shares (%)'!$H$11/100*J649)/1000000,0),0)</f>
        <v>0</v>
      </c>
      <c r="AC649" s="64">
        <f>IF(E649="west", IF(C649="Central",D649*'Connecting shares (%)'!$M$16*(F649+H649+J649)/(F649+H649+J649+L649+N649+P649),0),0)</f>
        <v>0</v>
      </c>
      <c r="AD649" s="61">
        <f>IF(E649="West", IF(C649="Decentral",('Connecting shares (%)'!$F$15/100*F649+'Connecting shares (%)'!$G$15/100*H649+'Connecting shares (%)'!$H$15/100*J649)/1000000,0),0)</f>
        <v>0.40150978999999998</v>
      </c>
      <c r="AE649" s="63">
        <f>IF(E649="west", IF(C649="Decentral",D649*'Connecting shares (%)'!$M$16*(F649+H649+J649)/(F649+H649+J649+L649+N649+P649),0),0)</f>
        <v>28.652230825282004</v>
      </c>
      <c r="AF649" s="61">
        <f>IF(E649="West", IF(C649="Central",('Connecting shares (%)'!$F$13/100*L649+'Connecting shares (%)'!$G$13/100*N649+'Connecting shares (%)'!$H$13/100*P649)/1000000,0),0)</f>
        <v>0</v>
      </c>
      <c r="AG649" s="63">
        <f>IF(E649="west", IF(C649="Central",D649*'Connecting shares (%)'!$M$16*(L649+N649+P649)/(F649+H649+J649+L649+N649+P649),0),0)</f>
        <v>0</v>
      </c>
      <c r="AH649" s="1">
        <f>IF(E649="West", IF(C649="Decentral",('Connecting shares (%)'!$F$17/100*L649+'Connecting shares (%)'!$G$17/100*N649+'Connecting shares (%)'!$H$17/100*P649)/1000000,0),0)</f>
        <v>0</v>
      </c>
      <c r="AI649" s="63">
        <f>IF(E649="west", IF(C649="Decentral",D649*'Connecting shares (%)'!$M$16*(L649+N649+P649)/(F649+H649+J649+L649+N649+P649),0),0)</f>
        <v>0</v>
      </c>
      <c r="AK649" s="1">
        <f t="shared" si="80"/>
        <v>0</v>
      </c>
      <c r="AL649" s="1">
        <f t="shared" si="81"/>
        <v>0</v>
      </c>
      <c r="AM649" s="1">
        <f t="shared" si="82"/>
        <v>0</v>
      </c>
      <c r="AN649" s="1">
        <f t="shared" si="83"/>
        <v>0</v>
      </c>
      <c r="AO649" s="1">
        <f t="shared" si="84"/>
        <v>0</v>
      </c>
      <c r="AP649" s="1">
        <f t="shared" si="85"/>
        <v>0</v>
      </c>
      <c r="AQ649" s="1">
        <f t="shared" si="86"/>
        <v>0.40150978999999998</v>
      </c>
      <c r="AR649" s="1">
        <f t="shared" si="87"/>
        <v>28.652230825282004</v>
      </c>
    </row>
    <row r="650" spans="1:44">
      <c r="A650" s="1">
        <v>649</v>
      </c>
      <c r="B650" s="1" t="s">
        <v>609</v>
      </c>
      <c r="C650" s="1" t="s">
        <v>22</v>
      </c>
      <c r="D650" s="1">
        <v>3.92127584450912</v>
      </c>
      <c r="E650" s="1" t="s">
        <v>24</v>
      </c>
      <c r="F650" s="1">
        <v>1010861.97999999</v>
      </c>
      <c r="G650" s="1">
        <v>60</v>
      </c>
      <c r="H650" s="1">
        <v>0</v>
      </c>
      <c r="I650" s="1">
        <v>0</v>
      </c>
      <c r="J650" s="1">
        <v>0</v>
      </c>
      <c r="K650" s="1">
        <v>0</v>
      </c>
      <c r="L650" s="1">
        <v>310650.15000000002</v>
      </c>
      <c r="M650" s="1">
        <v>31</v>
      </c>
      <c r="N650" s="1">
        <v>1025578.05</v>
      </c>
      <c r="O650" s="1">
        <v>7</v>
      </c>
      <c r="P650" s="1">
        <v>0</v>
      </c>
      <c r="Q650" s="1">
        <v>0</v>
      </c>
      <c r="R650" s="1">
        <v>44734.857089858597</v>
      </c>
      <c r="S650" s="1">
        <v>3921275.8445091201</v>
      </c>
      <c r="T650" s="61">
        <f>IF(E650="East", IF(C650="Central",('Connecting shares (%)'!$F$3/100*F650+'Connecting shares (%)'!$G$3/100*H650+'Connecting shares (%)'!$H$3/100*J650)/1000000,0),0)</f>
        <v>1.0108619799999901</v>
      </c>
      <c r="U650" s="61">
        <f>IF(E650="East", IF(C650="Central",D650*'Connecting shares (%)'!$M$16*(F650+H650+J650)/(F650+H650+J650+L650+N650+P650),0),0)</f>
        <v>33.776875708343148</v>
      </c>
      <c r="V650" s="61">
        <f>IF(E650="East", IF(C650="Decentral",('Connecting shares (%)'!$F$7/100*F650+'Connecting shares (%)'!$G$7/100*H650+'Connecting shares (%)'!$H$7/100*J650)/1000000,0),0)</f>
        <v>0</v>
      </c>
      <c r="W650" s="63">
        <f>IF(E650="East", IF(C650="Decentral",D650*'Connecting shares (%)'!$M$16*(F650+H650+J650)/(F650+H650+J650+L650+N650+P650),0),0)</f>
        <v>0</v>
      </c>
      <c r="X650" s="61">
        <f>IF(E650="East", IF(C650="Central",('Connecting shares (%)'!$F$5/100*L650+'Connecting shares (%)'!$G$5/100*N650+'Connecting shares (%)'!$H$5/100*P650)/1000000,0),0)</f>
        <v>1.3362282000000001</v>
      </c>
      <c r="Y650" s="63">
        <f>IF(E650="East", IF(C650="Central",D650*'Connecting shares (%)'!$M$16*(L650+N650+P650)/(F650+H650+J650+L650+N650+P650),0),0)</f>
        <v>44.648641181839238</v>
      </c>
      <c r="Z650" s="1">
        <f>IF(E650="East", IF(C650="Decentral",('Connecting shares (%)'!$F$9/100*L650+'Connecting shares (%)'!$G$9/100*N650+'Connecting shares (%)'!$H$9/100*P650)/1000000,0),0)</f>
        <v>0</v>
      </c>
      <c r="AA650" s="63">
        <f>IF(E650="East", IF(C650="Decentral",D650*'Connecting shares (%)'!$M$16*(L650+N650+P650)/(F650+H650+J650+L650+N650+P650),0),0)</f>
        <v>0</v>
      </c>
      <c r="AB650" s="61">
        <f>IF(E650="West", IF(C650="Central",('Connecting shares (%)'!$F$11/100*F650+'Connecting shares (%)'!$G$11/100*H650+'Connecting shares (%)'!$H$11/100*J650)/1000000,0),0)</f>
        <v>0</v>
      </c>
      <c r="AC650" s="64">
        <f>IF(E650="west", IF(C650="Central",D650*'Connecting shares (%)'!$M$16*(F650+H650+J650)/(F650+H650+J650+L650+N650+P650),0),0)</f>
        <v>0</v>
      </c>
      <c r="AD650" s="61">
        <f>IF(E650="West", IF(C650="Decentral",('Connecting shares (%)'!$F$15/100*F650+'Connecting shares (%)'!$G$15/100*H650+'Connecting shares (%)'!$H$15/100*J650)/1000000,0),0)</f>
        <v>0</v>
      </c>
      <c r="AE650" s="63">
        <f>IF(E650="west", IF(C650="Decentral",D650*'Connecting shares (%)'!$M$16*(F650+H650+J650)/(F650+H650+J650+L650+N650+P650),0),0)</f>
        <v>0</v>
      </c>
      <c r="AF650" s="61">
        <f>IF(E650="West", IF(C650="Central",('Connecting shares (%)'!$F$13/100*L650+'Connecting shares (%)'!$G$13/100*N650+'Connecting shares (%)'!$H$13/100*P650)/1000000,0),0)</f>
        <v>0</v>
      </c>
      <c r="AG650" s="63">
        <f>IF(E650="west", IF(C650="Central",D650*'Connecting shares (%)'!$M$16*(L650+N650+P650)/(F650+H650+J650+L650+N650+P650),0),0)</f>
        <v>0</v>
      </c>
      <c r="AH650" s="1">
        <f>IF(E650="West", IF(C650="Decentral",('Connecting shares (%)'!$F$17/100*L650+'Connecting shares (%)'!$G$17/100*N650+'Connecting shares (%)'!$H$17/100*P650)/1000000,0),0)</f>
        <v>0</v>
      </c>
      <c r="AI650" s="63">
        <f>IF(E650="west", IF(C650="Decentral",D650*'Connecting shares (%)'!$M$16*(L650+N650+P650)/(F650+H650+J650+L650+N650+P650),0),0)</f>
        <v>0</v>
      </c>
      <c r="AK650" s="1">
        <f t="shared" si="80"/>
        <v>2.3470901799999901</v>
      </c>
      <c r="AL650" s="1">
        <f t="shared" si="81"/>
        <v>78.425516890182394</v>
      </c>
      <c r="AM650" s="1">
        <f t="shared" si="82"/>
        <v>0</v>
      </c>
      <c r="AN650" s="1">
        <f t="shared" si="83"/>
        <v>0</v>
      </c>
      <c r="AO650" s="1">
        <f t="shared" si="84"/>
        <v>0</v>
      </c>
      <c r="AP650" s="1">
        <f t="shared" si="85"/>
        <v>0</v>
      </c>
      <c r="AQ650" s="1">
        <f t="shared" si="86"/>
        <v>0</v>
      </c>
      <c r="AR650" s="1">
        <f t="shared" si="87"/>
        <v>0</v>
      </c>
    </row>
    <row r="651" spans="1:44">
      <c r="A651" s="1">
        <v>650</v>
      </c>
      <c r="B651" s="1" t="s">
        <v>59</v>
      </c>
      <c r="C651" s="1" t="s">
        <v>22</v>
      </c>
      <c r="D651" s="1">
        <v>6.08857827470404</v>
      </c>
      <c r="E651" s="1" t="s">
        <v>24</v>
      </c>
      <c r="F651" s="1">
        <v>15489444.15</v>
      </c>
      <c r="G651" s="1">
        <v>879</v>
      </c>
      <c r="H651" s="1">
        <v>234340.89</v>
      </c>
      <c r="I651" s="1">
        <v>4</v>
      </c>
      <c r="J651" s="1">
        <v>0</v>
      </c>
      <c r="K651" s="1">
        <v>0</v>
      </c>
      <c r="L651" s="1">
        <v>1371529.21</v>
      </c>
      <c r="M651" s="1">
        <v>149</v>
      </c>
      <c r="N651" s="1">
        <v>266344.44</v>
      </c>
      <c r="O651" s="1">
        <v>3</v>
      </c>
      <c r="P651" s="1">
        <v>349504.609999999</v>
      </c>
      <c r="Q651" s="1">
        <v>1</v>
      </c>
      <c r="R651" s="1">
        <v>55836.449345522997</v>
      </c>
      <c r="S651" s="1">
        <v>6088578.27470404</v>
      </c>
      <c r="T651" s="61">
        <f>IF(E651="East", IF(C651="Central",('Connecting shares (%)'!$F$3/100*F651+'Connecting shares (%)'!$G$3/100*H651+'Connecting shares (%)'!$H$3/100*J651)/1000000,0),0)</f>
        <v>15.723785040000001</v>
      </c>
      <c r="U651" s="61">
        <f>IF(E651="East", IF(C651="Central",D651*'Connecting shares (%)'!$M$16*(F651+H651+J651)/(F651+H651+J651+L651+N651+P651),0),0)</f>
        <v>108.10751882194029</v>
      </c>
      <c r="V651" s="61">
        <f>IF(E651="East", IF(C651="Decentral",('Connecting shares (%)'!$F$7/100*F651+'Connecting shares (%)'!$G$7/100*H651+'Connecting shares (%)'!$H$7/100*J651)/1000000,0),0)</f>
        <v>0</v>
      </c>
      <c r="W651" s="63">
        <f>IF(E651="East", IF(C651="Decentral",D651*'Connecting shares (%)'!$M$16*(F651+H651+J651)/(F651+H651+J651+L651+N651+P651),0),0)</f>
        <v>0</v>
      </c>
      <c r="X651" s="61">
        <f>IF(E651="East", IF(C651="Central",('Connecting shares (%)'!$F$5/100*L651+'Connecting shares (%)'!$G$5/100*N651+'Connecting shares (%)'!$H$5/100*P651)/1000000,0),0)</f>
        <v>1.987378259999999</v>
      </c>
      <c r="Y651" s="63">
        <f>IF(E651="East", IF(C651="Central",D651*'Connecting shares (%)'!$M$16*(L651+N651+P651)/(F651+H651+J651+L651+N651+P651),0),0)</f>
        <v>13.664046672140513</v>
      </c>
      <c r="Z651" s="1">
        <f>IF(E651="East", IF(C651="Decentral",('Connecting shares (%)'!$F$9/100*L651+'Connecting shares (%)'!$G$9/100*N651+'Connecting shares (%)'!$H$9/100*P651)/1000000,0),0)</f>
        <v>0</v>
      </c>
      <c r="AA651" s="63">
        <f>IF(E651="East", IF(C651="Decentral",D651*'Connecting shares (%)'!$M$16*(L651+N651+P651)/(F651+H651+J651+L651+N651+P651),0),0)</f>
        <v>0</v>
      </c>
      <c r="AB651" s="61">
        <f>IF(E651="West", IF(C651="Central",('Connecting shares (%)'!$F$11/100*F651+'Connecting shares (%)'!$G$11/100*H651+'Connecting shares (%)'!$H$11/100*J651)/1000000,0),0)</f>
        <v>0</v>
      </c>
      <c r="AC651" s="64">
        <f>IF(E651="west", IF(C651="Central",D651*'Connecting shares (%)'!$M$16*(F651+H651+J651)/(F651+H651+J651+L651+N651+P651),0),0)</f>
        <v>0</v>
      </c>
      <c r="AD651" s="61">
        <f>IF(E651="West", IF(C651="Decentral",('Connecting shares (%)'!$F$15/100*F651+'Connecting shares (%)'!$G$15/100*H651+'Connecting shares (%)'!$H$15/100*J651)/1000000,0),0)</f>
        <v>0</v>
      </c>
      <c r="AE651" s="63">
        <f>IF(E651="west", IF(C651="Decentral",D651*'Connecting shares (%)'!$M$16*(F651+H651+J651)/(F651+H651+J651+L651+N651+P651),0),0)</f>
        <v>0</v>
      </c>
      <c r="AF651" s="61">
        <f>IF(E651="West", IF(C651="Central",('Connecting shares (%)'!$F$13/100*L651+'Connecting shares (%)'!$G$13/100*N651+'Connecting shares (%)'!$H$13/100*P651)/1000000,0),0)</f>
        <v>0</v>
      </c>
      <c r="AG651" s="63">
        <f>IF(E651="west", IF(C651="Central",D651*'Connecting shares (%)'!$M$16*(L651+N651+P651)/(F651+H651+J651+L651+N651+P651),0),0)</f>
        <v>0</v>
      </c>
      <c r="AH651" s="1">
        <f>IF(E651="West", IF(C651="Decentral",('Connecting shares (%)'!$F$17/100*L651+'Connecting shares (%)'!$G$17/100*N651+'Connecting shares (%)'!$H$17/100*P651)/1000000,0),0)</f>
        <v>0</v>
      </c>
      <c r="AI651" s="63">
        <f>IF(E651="west", IF(C651="Decentral",D651*'Connecting shares (%)'!$M$16*(L651+N651+P651)/(F651+H651+J651+L651+N651+P651),0),0)</f>
        <v>0</v>
      </c>
      <c r="AK651" s="1">
        <f t="shared" si="80"/>
        <v>17.711163299999999</v>
      </c>
      <c r="AL651" s="1">
        <f t="shared" si="81"/>
        <v>121.7715654940808</v>
      </c>
      <c r="AM651" s="1">
        <f t="shared" si="82"/>
        <v>0</v>
      </c>
      <c r="AN651" s="1">
        <f t="shared" si="83"/>
        <v>0</v>
      </c>
      <c r="AO651" s="1">
        <f t="shared" si="84"/>
        <v>0</v>
      </c>
      <c r="AP651" s="1">
        <f t="shared" si="85"/>
        <v>0</v>
      </c>
      <c r="AQ651" s="1">
        <f t="shared" si="86"/>
        <v>0</v>
      </c>
      <c r="AR651" s="1">
        <f t="shared" si="87"/>
        <v>0</v>
      </c>
    </row>
    <row r="652" spans="1:44">
      <c r="A652" s="1">
        <v>651</v>
      </c>
      <c r="B652" s="1" t="s">
        <v>165</v>
      </c>
      <c r="C652" s="1" t="s">
        <v>22</v>
      </c>
      <c r="D652" s="1">
        <v>3.0994514227101702</v>
      </c>
      <c r="E652" s="1" t="s">
        <v>23</v>
      </c>
      <c r="F652" s="1">
        <v>636530.20999999903</v>
      </c>
      <c r="G652" s="1">
        <v>37</v>
      </c>
      <c r="H652" s="1">
        <v>66121.419999999896</v>
      </c>
      <c r="I652" s="1">
        <v>1</v>
      </c>
      <c r="J652" s="1">
        <v>0</v>
      </c>
      <c r="K652" s="1">
        <v>0</v>
      </c>
      <c r="L652" s="1">
        <v>66090.25</v>
      </c>
      <c r="M652" s="1">
        <v>8</v>
      </c>
      <c r="N652" s="1">
        <v>0</v>
      </c>
      <c r="O652" s="1">
        <v>0</v>
      </c>
      <c r="P652" s="1">
        <v>0</v>
      </c>
      <c r="Q652" s="1">
        <v>0</v>
      </c>
      <c r="R652" s="1">
        <v>38810.873198131601</v>
      </c>
      <c r="S652" s="1">
        <v>3099451.42271017</v>
      </c>
      <c r="T652" s="61">
        <f>IF(E652="East", IF(C652="Central",('Connecting shares (%)'!$F$3/100*F652+'Connecting shares (%)'!$G$3/100*H652+'Connecting shares (%)'!$H$3/100*J652)/1000000,0),0)</f>
        <v>0</v>
      </c>
      <c r="U652" s="61">
        <f>IF(E652="East", IF(C652="Central",D652*'Connecting shares (%)'!$M$16*(F652+H652+J652)/(F652+H652+J652+L652+N652+P652),0),0)</f>
        <v>0</v>
      </c>
      <c r="V652" s="61">
        <f>IF(E652="East", IF(C652="Decentral",('Connecting shares (%)'!$F$7/100*F652+'Connecting shares (%)'!$G$7/100*H652+'Connecting shares (%)'!$H$7/100*J652)/1000000,0),0)</f>
        <v>0</v>
      </c>
      <c r="W652" s="63">
        <f>IF(E652="East", IF(C652="Decentral",D652*'Connecting shares (%)'!$M$16*(F652+H652+J652)/(F652+H652+J652+L652+N652+P652),0),0)</f>
        <v>0</v>
      </c>
      <c r="X652" s="61">
        <f>IF(E652="East", IF(C652="Central",('Connecting shares (%)'!$F$5/100*L652+'Connecting shares (%)'!$G$5/100*N652+'Connecting shares (%)'!$H$5/100*P652)/1000000,0),0)</f>
        <v>0</v>
      </c>
      <c r="Y652" s="63">
        <f>IF(E652="East", IF(C652="Central",D652*'Connecting shares (%)'!$M$16*(L652+N652+P652)/(F652+H652+J652+L652+N652+P652),0),0)</f>
        <v>0</v>
      </c>
      <c r="Z652" s="1">
        <f>IF(E652="East", IF(C652="Decentral",('Connecting shares (%)'!$F$9/100*L652+'Connecting shares (%)'!$G$9/100*N652+'Connecting shares (%)'!$H$9/100*P652)/1000000,0),0)</f>
        <v>0</v>
      </c>
      <c r="AA652" s="63">
        <f>IF(E652="East", IF(C652="Decentral",D652*'Connecting shares (%)'!$M$16*(L652+N652+P652)/(F652+H652+J652+L652+N652+P652),0),0)</f>
        <v>0</v>
      </c>
      <c r="AB652" s="61">
        <f>IF(E652="West", IF(C652="Central",('Connecting shares (%)'!$F$11/100*F652+'Connecting shares (%)'!$G$11/100*H652+'Connecting shares (%)'!$H$11/100*J652)/1000000,0),0)</f>
        <v>0.70265162999999897</v>
      </c>
      <c r="AC652" s="64">
        <f>IF(E652="west", IF(C652="Central",D652*'Connecting shares (%)'!$M$16*(F652+H652+J652)/(F652+H652+J652+L652+N652+P652),0),0)</f>
        <v>56.65970986966704</v>
      </c>
      <c r="AD652" s="61">
        <f>IF(E652="West", IF(C652="Decentral",('Connecting shares (%)'!$F$15/100*F652+'Connecting shares (%)'!$G$15/100*H652+'Connecting shares (%)'!$H$15/100*J652)/1000000,0),0)</f>
        <v>0</v>
      </c>
      <c r="AE652" s="63">
        <f>IF(E652="west", IF(C652="Decentral",D652*'Connecting shares (%)'!$M$16*(F652+H652+J652)/(F652+H652+J652+L652+N652+P652),0),0)</f>
        <v>0</v>
      </c>
      <c r="AF652" s="61">
        <f>IF(E652="West", IF(C652="Central",('Connecting shares (%)'!$F$13/100*L652+'Connecting shares (%)'!$G$13/100*N652+'Connecting shares (%)'!$H$13/100*P652)/1000000,0),0)</f>
        <v>6.6090250000000003E-2</v>
      </c>
      <c r="AG652" s="63">
        <f>IF(E652="west", IF(C652="Central",D652*'Connecting shares (%)'!$M$16*(L652+N652+P652)/(F652+H652+J652+L652+N652+P652),0),0)</f>
        <v>5.3293185845363622</v>
      </c>
      <c r="AH652" s="1">
        <f>IF(E652="West", IF(C652="Decentral",('Connecting shares (%)'!$F$17/100*L652+'Connecting shares (%)'!$G$17/100*N652+'Connecting shares (%)'!$H$17/100*P652)/1000000,0),0)</f>
        <v>0</v>
      </c>
      <c r="AI652" s="63">
        <f>IF(E652="west", IF(C652="Decentral",D652*'Connecting shares (%)'!$M$16*(L652+N652+P652)/(F652+H652+J652+L652+N652+P652),0),0)</f>
        <v>0</v>
      </c>
      <c r="AK652" s="1">
        <f t="shared" si="80"/>
        <v>0</v>
      </c>
      <c r="AL652" s="1">
        <f t="shared" si="81"/>
        <v>0</v>
      </c>
      <c r="AM652" s="1">
        <f t="shared" si="82"/>
        <v>0</v>
      </c>
      <c r="AN652" s="1">
        <f t="shared" si="83"/>
        <v>0</v>
      </c>
      <c r="AO652" s="1">
        <f t="shared" si="84"/>
        <v>0.76874187999999899</v>
      </c>
      <c r="AP652" s="1">
        <f t="shared" si="85"/>
        <v>61.9890284542034</v>
      </c>
      <c r="AQ652" s="1">
        <f t="shared" si="86"/>
        <v>0</v>
      </c>
      <c r="AR652" s="1">
        <f t="shared" si="87"/>
        <v>0</v>
      </c>
    </row>
    <row r="653" spans="1:44">
      <c r="A653" s="1">
        <v>652</v>
      </c>
      <c r="B653" s="1" t="s">
        <v>510</v>
      </c>
      <c r="C653" s="1" t="s">
        <v>21</v>
      </c>
      <c r="D653" s="1">
        <v>3.2996624643566799</v>
      </c>
      <c r="E653" s="1" t="s">
        <v>23</v>
      </c>
      <c r="F653" s="1">
        <v>17087014.599999901</v>
      </c>
      <c r="G653" s="1">
        <v>1021</v>
      </c>
      <c r="H653" s="1">
        <v>119385.78</v>
      </c>
      <c r="I653" s="1">
        <v>2</v>
      </c>
      <c r="J653" s="1">
        <v>0</v>
      </c>
      <c r="K653" s="1">
        <v>0</v>
      </c>
      <c r="L653" s="1">
        <v>1255984.72999999</v>
      </c>
      <c r="M653" s="1">
        <v>194</v>
      </c>
      <c r="N653" s="1">
        <v>831282.02</v>
      </c>
      <c r="O653" s="1">
        <v>9</v>
      </c>
      <c r="P653" s="1">
        <v>0</v>
      </c>
      <c r="Q653" s="1">
        <v>0</v>
      </c>
      <c r="R653" s="1">
        <v>44569.404541884898</v>
      </c>
      <c r="S653" s="1">
        <v>3299662.4643566799</v>
      </c>
      <c r="T653" s="61">
        <f>IF(E653="East", IF(C653="Central",('Connecting shares (%)'!$F$3/100*F653+'Connecting shares (%)'!$G$3/100*H653+'Connecting shares (%)'!$H$3/100*J653)/1000000,0),0)</f>
        <v>0</v>
      </c>
      <c r="U653" s="61">
        <f>IF(E653="East", IF(C653="Central",D653*'Connecting shares (%)'!$M$16*(F653+H653+J653)/(F653+H653+J653+L653+N653+P653),0),0)</f>
        <v>0</v>
      </c>
      <c r="V653" s="61">
        <f>IF(E653="East", IF(C653="Decentral",('Connecting shares (%)'!$F$7/100*F653+'Connecting shares (%)'!$G$7/100*H653+'Connecting shares (%)'!$H$7/100*J653)/1000000,0),0)</f>
        <v>0</v>
      </c>
      <c r="W653" s="63">
        <f>IF(E653="East", IF(C653="Decentral",D653*'Connecting shares (%)'!$M$16*(F653+H653+J653)/(F653+H653+J653+L653+N653+P653),0),0)</f>
        <v>0</v>
      </c>
      <c r="X653" s="61">
        <f>IF(E653="East", IF(C653="Central",('Connecting shares (%)'!$F$5/100*L653+'Connecting shares (%)'!$G$5/100*N653+'Connecting shares (%)'!$H$5/100*P653)/1000000,0),0)</f>
        <v>0</v>
      </c>
      <c r="Y653" s="63">
        <f>IF(E653="East", IF(C653="Central",D653*'Connecting shares (%)'!$M$16*(L653+N653+P653)/(F653+H653+J653+L653+N653+P653),0),0)</f>
        <v>0</v>
      </c>
      <c r="Z653" s="1">
        <f>IF(E653="East", IF(C653="Decentral",('Connecting shares (%)'!$F$9/100*L653+'Connecting shares (%)'!$G$9/100*N653+'Connecting shares (%)'!$H$9/100*P653)/1000000,0),0)</f>
        <v>0</v>
      </c>
      <c r="AA653" s="63">
        <f>IF(E653="East", IF(C653="Decentral",D653*'Connecting shares (%)'!$M$16*(L653+N653+P653)/(F653+H653+J653+L653+N653+P653),0),0)</f>
        <v>0</v>
      </c>
      <c r="AB653" s="61">
        <f>IF(E653="West", IF(C653="Central",('Connecting shares (%)'!$F$11/100*F653+'Connecting shares (%)'!$G$11/100*H653+'Connecting shares (%)'!$H$11/100*J653)/1000000,0),0)</f>
        <v>0</v>
      </c>
      <c r="AC653" s="64">
        <f>IF(E653="west", IF(C653="Central",D653*'Connecting shares (%)'!$M$16*(F653+H653+J653)/(F653+H653+J653+L653+N653+P653),0),0)</f>
        <v>0</v>
      </c>
      <c r="AD653" s="61">
        <f>IF(E653="West", IF(C653="Decentral",('Connecting shares (%)'!$F$15/100*F653+'Connecting shares (%)'!$G$15/100*H653+'Connecting shares (%)'!$H$15/100*J653)/1000000,0),0)</f>
        <v>17.206400379999902</v>
      </c>
      <c r="AE653" s="63">
        <f>IF(E653="west", IF(C653="Decentral",D653*'Connecting shares (%)'!$M$16*(F653+H653+J653)/(F653+H653+J653+L653+N653+P653),0),0)</f>
        <v>58.853833330935572</v>
      </c>
      <c r="AF653" s="61">
        <f>IF(E653="West", IF(C653="Central",('Connecting shares (%)'!$F$13/100*L653+'Connecting shares (%)'!$G$13/100*N653+'Connecting shares (%)'!$H$13/100*P653)/1000000,0),0)</f>
        <v>0</v>
      </c>
      <c r="AG653" s="63">
        <f>IF(E653="west", IF(C653="Central",D653*'Connecting shares (%)'!$M$16*(L653+N653+P653)/(F653+H653+J653+L653+N653+P653),0),0)</f>
        <v>0</v>
      </c>
      <c r="AH653" s="1">
        <f>IF(E653="West", IF(C653="Decentral",('Connecting shares (%)'!$F$17/100*L653+'Connecting shares (%)'!$G$17/100*N653+'Connecting shares (%)'!$H$17/100*P653)/1000000,0),0)</f>
        <v>2.0872667499999902</v>
      </c>
      <c r="AI653" s="63">
        <f>IF(E653="west", IF(C653="Decentral",D653*'Connecting shares (%)'!$M$16*(L653+N653+P653)/(F653+H653+J653+L653+N653+P653),0),0)</f>
        <v>7.1394159561980217</v>
      </c>
      <c r="AK653" s="1">
        <f t="shared" si="80"/>
        <v>0</v>
      </c>
      <c r="AL653" s="1">
        <f t="shared" si="81"/>
        <v>0</v>
      </c>
      <c r="AM653" s="1">
        <f t="shared" si="82"/>
        <v>0</v>
      </c>
      <c r="AN653" s="1">
        <f t="shared" si="83"/>
        <v>0</v>
      </c>
      <c r="AO653" s="1">
        <f t="shared" si="84"/>
        <v>0</v>
      </c>
      <c r="AP653" s="1">
        <f t="shared" si="85"/>
        <v>0</v>
      </c>
      <c r="AQ653" s="1">
        <f t="shared" si="86"/>
        <v>19.293667129999893</v>
      </c>
      <c r="AR653" s="1">
        <f t="shared" si="87"/>
        <v>65.993249287133594</v>
      </c>
    </row>
    <row r="654" spans="1:44">
      <c r="A654" s="1">
        <v>653</v>
      </c>
      <c r="B654" s="1" t="s">
        <v>475</v>
      </c>
      <c r="C654" s="1" t="s">
        <v>21</v>
      </c>
      <c r="D654" s="1">
        <v>2.57632922592571</v>
      </c>
      <c r="E654" s="1" t="s">
        <v>23</v>
      </c>
      <c r="F654" s="1">
        <v>3395633.22</v>
      </c>
      <c r="G654" s="1">
        <v>188</v>
      </c>
      <c r="H654" s="1">
        <v>155995.19</v>
      </c>
      <c r="I654" s="1">
        <v>2</v>
      </c>
      <c r="J654" s="1">
        <v>0</v>
      </c>
      <c r="K654" s="1">
        <v>0</v>
      </c>
      <c r="L654" s="1">
        <v>284522.03999999899</v>
      </c>
      <c r="M654" s="1">
        <v>22</v>
      </c>
      <c r="N654" s="1">
        <v>52538.55</v>
      </c>
      <c r="O654" s="1">
        <v>1</v>
      </c>
      <c r="P654" s="1">
        <v>0</v>
      </c>
      <c r="Q654" s="1">
        <v>0</v>
      </c>
      <c r="R654" s="1">
        <v>40046.480803449696</v>
      </c>
      <c r="S654" s="1">
        <v>2576329.2259257101</v>
      </c>
      <c r="T654" s="61">
        <f>IF(E654="East", IF(C654="Central",('Connecting shares (%)'!$F$3/100*F654+'Connecting shares (%)'!$G$3/100*H654+'Connecting shares (%)'!$H$3/100*J654)/1000000,0),0)</f>
        <v>0</v>
      </c>
      <c r="U654" s="61">
        <f>IF(E654="East", IF(C654="Central",D654*'Connecting shares (%)'!$M$16*(F654+H654+J654)/(F654+H654+J654+L654+N654+P654),0),0)</f>
        <v>0</v>
      </c>
      <c r="V654" s="61">
        <f>IF(E654="East", IF(C654="Decentral",('Connecting shares (%)'!$F$7/100*F654+'Connecting shares (%)'!$G$7/100*H654+'Connecting shares (%)'!$H$7/100*J654)/1000000,0),0)</f>
        <v>0</v>
      </c>
      <c r="W654" s="63">
        <f>IF(E654="East", IF(C654="Decentral",D654*'Connecting shares (%)'!$M$16*(F654+H654+J654)/(F654+H654+J654+L654+N654+P654),0),0)</f>
        <v>0</v>
      </c>
      <c r="X654" s="61">
        <f>IF(E654="East", IF(C654="Central",('Connecting shares (%)'!$F$5/100*L654+'Connecting shares (%)'!$G$5/100*N654+'Connecting shares (%)'!$H$5/100*P654)/1000000,0),0)</f>
        <v>0</v>
      </c>
      <c r="Y654" s="63">
        <f>IF(E654="East", IF(C654="Central",D654*'Connecting shares (%)'!$M$16*(L654+N654+P654)/(F654+H654+J654+L654+N654+P654),0),0)</f>
        <v>0</v>
      </c>
      <c r="Z654" s="1">
        <f>IF(E654="East", IF(C654="Decentral",('Connecting shares (%)'!$F$9/100*L654+'Connecting shares (%)'!$G$9/100*N654+'Connecting shares (%)'!$H$9/100*P654)/1000000,0),0)</f>
        <v>0</v>
      </c>
      <c r="AA654" s="63">
        <f>IF(E654="East", IF(C654="Decentral",D654*'Connecting shares (%)'!$M$16*(L654+N654+P654)/(F654+H654+J654+L654+N654+P654),0),0)</f>
        <v>0</v>
      </c>
      <c r="AB654" s="61">
        <f>IF(E654="West", IF(C654="Central",('Connecting shares (%)'!$F$11/100*F654+'Connecting shares (%)'!$G$11/100*H654+'Connecting shares (%)'!$H$11/100*J654)/1000000,0),0)</f>
        <v>0</v>
      </c>
      <c r="AC654" s="64">
        <f>IF(E654="west", IF(C654="Central",D654*'Connecting shares (%)'!$M$16*(F654+H654+J654)/(F654+H654+J654+L654+N654+P654),0),0)</f>
        <v>0</v>
      </c>
      <c r="AD654" s="61">
        <f>IF(E654="West", IF(C654="Decentral",('Connecting shares (%)'!$F$15/100*F654+'Connecting shares (%)'!$G$15/100*H654+'Connecting shares (%)'!$H$15/100*J654)/1000000,0),0)</f>
        <v>3.5516284100000002</v>
      </c>
      <c r="AE654" s="63">
        <f>IF(E654="west", IF(C654="Decentral",D654*'Connecting shares (%)'!$M$16*(F654+H654+J654)/(F654+H654+J654+L654+N654+P654),0),0)</f>
        <v>47.060405562445659</v>
      </c>
      <c r="AF654" s="61">
        <f>IF(E654="West", IF(C654="Central",('Connecting shares (%)'!$F$13/100*L654+'Connecting shares (%)'!$G$13/100*N654+'Connecting shares (%)'!$H$13/100*P654)/1000000,0),0)</f>
        <v>0</v>
      </c>
      <c r="AG654" s="63">
        <f>IF(E654="west", IF(C654="Central",D654*'Connecting shares (%)'!$M$16*(L654+N654+P654)/(F654+H654+J654+L654+N654+P654),0),0)</f>
        <v>0</v>
      </c>
      <c r="AH654" s="1">
        <f>IF(E654="West", IF(C654="Decentral",('Connecting shares (%)'!$F$17/100*L654+'Connecting shares (%)'!$G$17/100*N654+'Connecting shares (%)'!$H$17/100*P654)/1000000,0),0)</f>
        <v>0.33706058999999899</v>
      </c>
      <c r="AI654" s="63">
        <f>IF(E654="west", IF(C654="Decentral",D654*'Connecting shares (%)'!$M$16*(L654+N654+P654)/(F654+H654+J654+L654+N654+P654),0),0)</f>
        <v>4.4661789560685401</v>
      </c>
      <c r="AK654" s="1">
        <f t="shared" si="80"/>
        <v>0</v>
      </c>
      <c r="AL654" s="1">
        <f t="shared" si="81"/>
        <v>0</v>
      </c>
      <c r="AM654" s="1">
        <f t="shared" si="82"/>
        <v>0</v>
      </c>
      <c r="AN654" s="1">
        <f t="shared" si="83"/>
        <v>0</v>
      </c>
      <c r="AO654" s="1">
        <f t="shared" si="84"/>
        <v>0</v>
      </c>
      <c r="AP654" s="1">
        <f t="shared" si="85"/>
        <v>0</v>
      </c>
      <c r="AQ654" s="1">
        <f t="shared" si="86"/>
        <v>3.8886889999999994</v>
      </c>
      <c r="AR654" s="1">
        <f t="shared" si="87"/>
        <v>51.526584518514198</v>
      </c>
    </row>
    <row r="655" spans="1:44">
      <c r="A655" s="1">
        <v>654</v>
      </c>
      <c r="B655" s="1" t="s">
        <v>509</v>
      </c>
      <c r="C655" s="1" t="s">
        <v>21</v>
      </c>
      <c r="D655" s="1">
        <v>1.82363167697807</v>
      </c>
      <c r="E655" s="1" t="s">
        <v>23</v>
      </c>
      <c r="F655" s="1">
        <v>7052468.71</v>
      </c>
      <c r="G655" s="1">
        <v>477</v>
      </c>
      <c r="H655" s="1">
        <v>0</v>
      </c>
      <c r="I655" s="1">
        <v>0</v>
      </c>
      <c r="J655" s="1">
        <v>0</v>
      </c>
      <c r="K655" s="1">
        <v>0</v>
      </c>
      <c r="L655" s="1">
        <v>466709.02999999898</v>
      </c>
      <c r="M655" s="1">
        <v>39</v>
      </c>
      <c r="N655" s="1">
        <v>453976.93999999901</v>
      </c>
      <c r="O655" s="1">
        <v>6</v>
      </c>
      <c r="P655" s="1">
        <v>0</v>
      </c>
      <c r="Q655" s="1">
        <v>0</v>
      </c>
      <c r="R655" s="1">
        <v>21473.774972929401</v>
      </c>
      <c r="S655" s="1">
        <v>1823631.6769780701</v>
      </c>
      <c r="T655" s="61">
        <f>IF(E655="East", IF(C655="Central",('Connecting shares (%)'!$F$3/100*F655+'Connecting shares (%)'!$G$3/100*H655+'Connecting shares (%)'!$H$3/100*J655)/1000000,0),0)</f>
        <v>0</v>
      </c>
      <c r="U655" s="61">
        <f>IF(E655="East", IF(C655="Central",D655*'Connecting shares (%)'!$M$16*(F655+H655+J655)/(F655+H655+J655+L655+N655+P655),0),0)</f>
        <v>0</v>
      </c>
      <c r="V655" s="61">
        <f>IF(E655="East", IF(C655="Decentral",('Connecting shares (%)'!$F$7/100*F655+'Connecting shares (%)'!$G$7/100*H655+'Connecting shares (%)'!$H$7/100*J655)/1000000,0),0)</f>
        <v>0</v>
      </c>
      <c r="W655" s="63">
        <f>IF(E655="East", IF(C655="Decentral",D655*'Connecting shares (%)'!$M$16*(F655+H655+J655)/(F655+H655+J655+L655+N655+P655),0),0)</f>
        <v>0</v>
      </c>
      <c r="X655" s="61">
        <f>IF(E655="East", IF(C655="Central",('Connecting shares (%)'!$F$5/100*L655+'Connecting shares (%)'!$G$5/100*N655+'Connecting shares (%)'!$H$5/100*P655)/1000000,0),0)</f>
        <v>0</v>
      </c>
      <c r="Y655" s="63">
        <f>IF(E655="East", IF(C655="Central",D655*'Connecting shares (%)'!$M$16*(L655+N655+P655)/(F655+H655+J655+L655+N655+P655),0),0)</f>
        <v>0</v>
      </c>
      <c r="Z655" s="1">
        <f>IF(E655="East", IF(C655="Decentral",('Connecting shares (%)'!$F$9/100*L655+'Connecting shares (%)'!$G$9/100*N655+'Connecting shares (%)'!$H$9/100*P655)/1000000,0),0)</f>
        <v>0</v>
      </c>
      <c r="AA655" s="63">
        <f>IF(E655="East", IF(C655="Decentral",D655*'Connecting shares (%)'!$M$16*(L655+N655+P655)/(F655+H655+J655+L655+N655+P655),0),0)</f>
        <v>0</v>
      </c>
      <c r="AB655" s="61">
        <f>IF(E655="West", IF(C655="Central",('Connecting shares (%)'!$F$11/100*F655+'Connecting shares (%)'!$G$11/100*H655+'Connecting shares (%)'!$H$11/100*J655)/1000000,0),0)</f>
        <v>0</v>
      </c>
      <c r="AC655" s="64">
        <f>IF(E655="west", IF(C655="Central",D655*'Connecting shares (%)'!$M$16*(F655+H655+J655)/(F655+H655+J655+L655+N655+P655),0),0)</f>
        <v>0</v>
      </c>
      <c r="AD655" s="61">
        <f>IF(E655="West", IF(C655="Decentral",('Connecting shares (%)'!$F$15/100*F655+'Connecting shares (%)'!$G$15/100*H655+'Connecting shares (%)'!$H$15/100*J655)/1000000,0),0)</f>
        <v>7.0524687100000003</v>
      </c>
      <c r="AE655" s="63">
        <f>IF(E655="west", IF(C655="Decentral",D655*'Connecting shares (%)'!$M$16*(F655+H655+J655)/(F655+H655+J655+L655+N655+P655),0),0)</f>
        <v>32.261020528583728</v>
      </c>
      <c r="AF655" s="61">
        <f>IF(E655="West", IF(C655="Central",('Connecting shares (%)'!$F$13/100*L655+'Connecting shares (%)'!$G$13/100*N655+'Connecting shares (%)'!$H$13/100*P655)/1000000,0),0)</f>
        <v>0</v>
      </c>
      <c r="AG655" s="63">
        <f>IF(E655="west", IF(C655="Central",D655*'Connecting shares (%)'!$M$16*(L655+N655+P655)/(F655+H655+J655+L655+N655+P655),0),0)</f>
        <v>0</v>
      </c>
      <c r="AH655" s="1">
        <f>IF(E655="West", IF(C655="Decentral",('Connecting shares (%)'!$F$17/100*L655+'Connecting shares (%)'!$G$17/100*N655+'Connecting shares (%)'!$H$17/100*P655)/1000000,0),0)</f>
        <v>0.92068596999999797</v>
      </c>
      <c r="AI655" s="63">
        <f>IF(E655="west", IF(C655="Decentral",D655*'Connecting shares (%)'!$M$16*(L655+N655+P655)/(F655+H655+J655+L655+N655+P655),0),0)</f>
        <v>4.2116130109776764</v>
      </c>
      <c r="AK655" s="1">
        <f t="shared" si="80"/>
        <v>0</v>
      </c>
      <c r="AL655" s="1">
        <f t="shared" si="81"/>
        <v>0</v>
      </c>
      <c r="AM655" s="1">
        <f t="shared" si="82"/>
        <v>0</v>
      </c>
      <c r="AN655" s="1">
        <f t="shared" si="83"/>
        <v>0</v>
      </c>
      <c r="AO655" s="1">
        <f t="shared" si="84"/>
        <v>0</v>
      </c>
      <c r="AP655" s="1">
        <f t="shared" si="85"/>
        <v>0</v>
      </c>
      <c r="AQ655" s="1">
        <f t="shared" si="86"/>
        <v>7.9731546799999986</v>
      </c>
      <c r="AR655" s="1">
        <f t="shared" si="87"/>
        <v>36.472633539561407</v>
      </c>
    </row>
    <row r="656" spans="1:44">
      <c r="A656" s="1">
        <v>655</v>
      </c>
      <c r="B656" s="1" t="s">
        <v>445</v>
      </c>
      <c r="C656" s="1" t="s">
        <v>21</v>
      </c>
      <c r="D656" s="1">
        <v>6.2527656142848702</v>
      </c>
      <c r="E656" s="1" t="s">
        <v>23</v>
      </c>
      <c r="F656" s="1">
        <v>13644112.8899999</v>
      </c>
      <c r="G656" s="1">
        <v>962</v>
      </c>
      <c r="H656" s="1">
        <v>77669.25</v>
      </c>
      <c r="I656" s="1">
        <v>1</v>
      </c>
      <c r="J656" s="1">
        <v>0</v>
      </c>
      <c r="K656" s="1">
        <v>0</v>
      </c>
      <c r="L656" s="1">
        <v>252090.66999999899</v>
      </c>
      <c r="M656" s="1">
        <v>59</v>
      </c>
      <c r="N656" s="1">
        <v>193572.54</v>
      </c>
      <c r="O656" s="1">
        <v>3</v>
      </c>
      <c r="P656" s="1">
        <v>0</v>
      </c>
      <c r="Q656" s="1">
        <v>0</v>
      </c>
      <c r="R656" s="1">
        <v>58417.181748954899</v>
      </c>
      <c r="S656" s="1">
        <v>6252765.6142848702</v>
      </c>
      <c r="T656" s="61">
        <f>IF(E656="East", IF(C656="Central",('Connecting shares (%)'!$F$3/100*F656+'Connecting shares (%)'!$G$3/100*H656+'Connecting shares (%)'!$H$3/100*J656)/1000000,0),0)</f>
        <v>0</v>
      </c>
      <c r="U656" s="61">
        <f>IF(E656="East", IF(C656="Central",D656*'Connecting shares (%)'!$M$16*(F656+H656+J656)/(F656+H656+J656+L656+N656+P656),0),0)</f>
        <v>0</v>
      </c>
      <c r="V656" s="61">
        <f>IF(E656="East", IF(C656="Decentral",('Connecting shares (%)'!$F$7/100*F656+'Connecting shares (%)'!$G$7/100*H656+'Connecting shares (%)'!$H$7/100*J656)/1000000,0),0)</f>
        <v>0</v>
      </c>
      <c r="W656" s="63">
        <f>IF(E656="East", IF(C656="Decentral",D656*'Connecting shares (%)'!$M$16*(F656+H656+J656)/(F656+H656+J656+L656+N656+P656),0),0)</f>
        <v>0</v>
      </c>
      <c r="X656" s="61">
        <f>IF(E656="East", IF(C656="Central",('Connecting shares (%)'!$F$5/100*L656+'Connecting shares (%)'!$G$5/100*N656+'Connecting shares (%)'!$H$5/100*P656)/1000000,0),0)</f>
        <v>0</v>
      </c>
      <c r="Y656" s="63">
        <f>IF(E656="East", IF(C656="Central",D656*'Connecting shares (%)'!$M$16*(L656+N656+P656)/(F656+H656+J656+L656+N656+P656),0),0)</f>
        <v>0</v>
      </c>
      <c r="Z656" s="1">
        <f>IF(E656="East", IF(C656="Decentral",('Connecting shares (%)'!$F$9/100*L656+'Connecting shares (%)'!$G$9/100*N656+'Connecting shares (%)'!$H$9/100*P656)/1000000,0),0)</f>
        <v>0</v>
      </c>
      <c r="AA656" s="63">
        <f>IF(E656="East", IF(C656="Decentral",D656*'Connecting shares (%)'!$M$16*(L656+N656+P656)/(F656+H656+J656+L656+N656+P656),0),0)</f>
        <v>0</v>
      </c>
      <c r="AB656" s="61">
        <f>IF(E656="West", IF(C656="Central",('Connecting shares (%)'!$F$11/100*F656+'Connecting shares (%)'!$G$11/100*H656+'Connecting shares (%)'!$H$11/100*J656)/1000000,0),0)</f>
        <v>0</v>
      </c>
      <c r="AC656" s="64">
        <f>IF(E656="west", IF(C656="Central",D656*'Connecting shares (%)'!$M$16*(F656+H656+J656)/(F656+H656+J656+L656+N656+P656),0),0)</f>
        <v>0</v>
      </c>
      <c r="AD656" s="61">
        <f>IF(E656="West", IF(C656="Decentral",('Connecting shares (%)'!$F$15/100*F656+'Connecting shares (%)'!$G$15/100*H656+'Connecting shares (%)'!$H$15/100*J656)/1000000,0),0)</f>
        <v>13.721782139999901</v>
      </c>
      <c r="AE656" s="63">
        <f>IF(E656="west", IF(C656="Decentral",D656*'Connecting shares (%)'!$M$16*(F656+H656+J656)/(F656+H656+J656+L656+N656+P656),0),0)</f>
        <v>121.12146602591307</v>
      </c>
      <c r="AF656" s="61">
        <f>IF(E656="West", IF(C656="Central",('Connecting shares (%)'!$F$13/100*L656+'Connecting shares (%)'!$G$13/100*N656+'Connecting shares (%)'!$H$13/100*P656)/1000000,0),0)</f>
        <v>0</v>
      </c>
      <c r="AG656" s="63">
        <f>IF(E656="west", IF(C656="Central",D656*'Connecting shares (%)'!$M$16*(L656+N656+P656)/(F656+H656+J656+L656+N656+P656),0),0)</f>
        <v>0</v>
      </c>
      <c r="AH656" s="1">
        <f>IF(E656="West", IF(C656="Decentral",('Connecting shares (%)'!$F$17/100*L656+'Connecting shares (%)'!$G$17/100*N656+'Connecting shares (%)'!$H$17/100*P656)/1000000,0),0)</f>
        <v>0.44566320999999903</v>
      </c>
      <c r="AI656" s="63">
        <f>IF(E656="west", IF(C656="Decentral",D656*'Connecting shares (%)'!$M$16*(L656+N656+P656)/(F656+H656+J656+L656+N656+P656),0),0)</f>
        <v>3.933846259784346</v>
      </c>
      <c r="AK656" s="1">
        <f t="shared" si="80"/>
        <v>0</v>
      </c>
      <c r="AL656" s="1">
        <f t="shared" si="81"/>
        <v>0</v>
      </c>
      <c r="AM656" s="1">
        <f t="shared" si="82"/>
        <v>0</v>
      </c>
      <c r="AN656" s="1">
        <f t="shared" si="83"/>
        <v>0</v>
      </c>
      <c r="AO656" s="1">
        <f t="shared" si="84"/>
        <v>0</v>
      </c>
      <c r="AP656" s="1">
        <f t="shared" si="85"/>
        <v>0</v>
      </c>
      <c r="AQ656" s="1">
        <f t="shared" si="86"/>
        <v>14.1674453499999</v>
      </c>
      <c r="AR656" s="1">
        <f t="shared" si="87"/>
        <v>125.05531228569741</v>
      </c>
    </row>
    <row r="657" spans="1:44">
      <c r="A657" s="1">
        <v>656</v>
      </c>
      <c r="B657" s="1" t="s">
        <v>677</v>
      </c>
      <c r="C657" s="1" t="s">
        <v>22</v>
      </c>
      <c r="D657" s="1">
        <v>0.69811675404487405</v>
      </c>
      <c r="E657" s="1" t="s">
        <v>24</v>
      </c>
      <c r="F657" s="1">
        <v>1981057.6399999899</v>
      </c>
      <c r="G657" s="1">
        <v>145</v>
      </c>
      <c r="H657" s="1">
        <v>111084.34</v>
      </c>
      <c r="I657" s="1">
        <v>2</v>
      </c>
      <c r="J657" s="1">
        <v>0</v>
      </c>
      <c r="K657" s="1">
        <v>0</v>
      </c>
      <c r="L657" s="1">
        <v>1654670.74999999</v>
      </c>
      <c r="M657" s="1">
        <v>231</v>
      </c>
      <c r="N657" s="1">
        <v>185887.709999999</v>
      </c>
      <c r="O657" s="1">
        <v>3</v>
      </c>
      <c r="P657" s="1">
        <v>0</v>
      </c>
      <c r="Q657" s="1">
        <v>0</v>
      </c>
      <c r="R657" s="1">
        <v>14167.765579426299</v>
      </c>
      <c r="S657" s="1">
        <v>698116.75404487306</v>
      </c>
      <c r="T657" s="61">
        <f>IF(E657="East", IF(C657="Central",('Connecting shares (%)'!$F$3/100*F657+'Connecting shares (%)'!$G$3/100*H657+'Connecting shares (%)'!$H$3/100*J657)/1000000,0),0)</f>
        <v>2.0921419799999899</v>
      </c>
      <c r="U657" s="61">
        <f>IF(E657="East", IF(C657="Central",D657*'Connecting shares (%)'!$M$16*(F657+H657+J657)/(F657+H657+J657+L657+N657+P657),0),0)</f>
        <v>7.4277682237023717</v>
      </c>
      <c r="V657" s="61">
        <f>IF(E657="East", IF(C657="Decentral",('Connecting shares (%)'!$F$7/100*F657+'Connecting shares (%)'!$G$7/100*H657+'Connecting shares (%)'!$H$7/100*J657)/1000000,0),0)</f>
        <v>0</v>
      </c>
      <c r="W657" s="63">
        <f>IF(E657="East", IF(C657="Decentral",D657*'Connecting shares (%)'!$M$16*(F657+H657+J657)/(F657+H657+J657+L657+N657+P657),0),0)</f>
        <v>0</v>
      </c>
      <c r="X657" s="61">
        <f>IF(E657="East", IF(C657="Central",('Connecting shares (%)'!$F$5/100*L657+'Connecting shares (%)'!$G$5/100*N657+'Connecting shares (%)'!$H$5/100*P657)/1000000,0),0)</f>
        <v>1.8405584599999891</v>
      </c>
      <c r="Y657" s="63">
        <f>IF(E657="East", IF(C657="Central",D657*'Connecting shares (%)'!$M$16*(L657+N657+P657)/(F657+H657+J657+L657+N657+P657),0),0)</f>
        <v>6.5345668571951112</v>
      </c>
      <c r="Z657" s="1">
        <f>IF(E657="East", IF(C657="Decentral",('Connecting shares (%)'!$F$9/100*L657+'Connecting shares (%)'!$G$9/100*N657+'Connecting shares (%)'!$H$9/100*P657)/1000000,0),0)</f>
        <v>0</v>
      </c>
      <c r="AA657" s="63">
        <f>IF(E657="East", IF(C657="Decentral",D657*'Connecting shares (%)'!$M$16*(L657+N657+P657)/(F657+H657+J657+L657+N657+P657),0),0)</f>
        <v>0</v>
      </c>
      <c r="AB657" s="61">
        <f>IF(E657="West", IF(C657="Central",('Connecting shares (%)'!$F$11/100*F657+'Connecting shares (%)'!$G$11/100*H657+'Connecting shares (%)'!$H$11/100*J657)/1000000,0),0)</f>
        <v>0</v>
      </c>
      <c r="AC657" s="64">
        <f>IF(E657="west", IF(C657="Central",D657*'Connecting shares (%)'!$M$16*(F657+H657+J657)/(F657+H657+J657+L657+N657+P657),0),0)</f>
        <v>0</v>
      </c>
      <c r="AD657" s="61">
        <f>IF(E657="West", IF(C657="Decentral",('Connecting shares (%)'!$F$15/100*F657+'Connecting shares (%)'!$G$15/100*H657+'Connecting shares (%)'!$H$15/100*J657)/1000000,0),0)</f>
        <v>0</v>
      </c>
      <c r="AE657" s="63">
        <f>IF(E657="west", IF(C657="Decentral",D657*'Connecting shares (%)'!$M$16*(F657+H657+J657)/(F657+H657+J657+L657+N657+P657),0),0)</f>
        <v>0</v>
      </c>
      <c r="AF657" s="61">
        <f>IF(E657="West", IF(C657="Central",('Connecting shares (%)'!$F$13/100*L657+'Connecting shares (%)'!$G$13/100*N657+'Connecting shares (%)'!$H$13/100*P657)/1000000,0),0)</f>
        <v>0</v>
      </c>
      <c r="AG657" s="63">
        <f>IF(E657="west", IF(C657="Central",D657*'Connecting shares (%)'!$M$16*(L657+N657+P657)/(F657+H657+J657+L657+N657+P657),0),0)</f>
        <v>0</v>
      </c>
      <c r="AH657" s="1">
        <f>IF(E657="West", IF(C657="Decentral",('Connecting shares (%)'!$F$17/100*L657+'Connecting shares (%)'!$G$17/100*N657+'Connecting shares (%)'!$H$17/100*P657)/1000000,0),0)</f>
        <v>0</v>
      </c>
      <c r="AI657" s="63">
        <f>IF(E657="west", IF(C657="Decentral",D657*'Connecting shares (%)'!$M$16*(L657+N657+P657)/(F657+H657+J657+L657+N657+P657),0),0)</f>
        <v>0</v>
      </c>
      <c r="AK657" s="1">
        <f t="shared" si="80"/>
        <v>3.9327004399999792</v>
      </c>
      <c r="AL657" s="1">
        <f t="shared" si="81"/>
        <v>13.962335080897482</v>
      </c>
      <c r="AM657" s="1">
        <f t="shared" si="82"/>
        <v>0</v>
      </c>
      <c r="AN657" s="1">
        <f t="shared" si="83"/>
        <v>0</v>
      </c>
      <c r="AO657" s="1">
        <f t="shared" si="84"/>
        <v>0</v>
      </c>
      <c r="AP657" s="1">
        <f t="shared" si="85"/>
        <v>0</v>
      </c>
      <c r="AQ657" s="1">
        <f t="shared" si="86"/>
        <v>0</v>
      </c>
      <c r="AR657" s="1">
        <f t="shared" si="87"/>
        <v>0</v>
      </c>
    </row>
    <row r="658" spans="1:44">
      <c r="A658" s="1">
        <v>657</v>
      </c>
      <c r="B658" s="1" t="s">
        <v>335</v>
      </c>
      <c r="C658" s="1" t="s">
        <v>22</v>
      </c>
      <c r="D658" s="1">
        <v>0.91021608768453299</v>
      </c>
      <c r="E658" s="1" t="s">
        <v>23</v>
      </c>
      <c r="F658" s="1">
        <v>104943.549999999</v>
      </c>
      <c r="G658" s="1">
        <v>4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367848.609999999</v>
      </c>
      <c r="O658" s="1">
        <v>3</v>
      </c>
      <c r="P658" s="1">
        <v>0</v>
      </c>
      <c r="Q658" s="1">
        <v>0</v>
      </c>
      <c r="R658" s="1">
        <v>20932.120827343399</v>
      </c>
      <c r="S658" s="1">
        <v>910216.08768453298</v>
      </c>
      <c r="T658" s="61">
        <f>IF(E658="East", IF(C658="Central",('Connecting shares (%)'!$F$3/100*F658+'Connecting shares (%)'!$G$3/100*H658+'Connecting shares (%)'!$H$3/100*J658)/1000000,0),0)</f>
        <v>0</v>
      </c>
      <c r="U658" s="61">
        <f>IF(E658="East", IF(C658="Central",D658*'Connecting shares (%)'!$M$16*(F658+H658+J658)/(F658+H658+J658+L658+N658+P658),0),0)</f>
        <v>0</v>
      </c>
      <c r="V658" s="61">
        <f>IF(E658="East", IF(C658="Decentral",('Connecting shares (%)'!$F$7/100*F658+'Connecting shares (%)'!$G$7/100*H658+'Connecting shares (%)'!$H$7/100*J658)/1000000,0),0)</f>
        <v>0</v>
      </c>
      <c r="W658" s="63">
        <f>IF(E658="East", IF(C658="Decentral",D658*'Connecting shares (%)'!$M$16*(F658+H658+J658)/(F658+H658+J658+L658+N658+P658),0),0)</f>
        <v>0</v>
      </c>
      <c r="X658" s="61">
        <f>IF(E658="East", IF(C658="Central",('Connecting shares (%)'!$F$5/100*L658+'Connecting shares (%)'!$G$5/100*N658+'Connecting shares (%)'!$H$5/100*P658)/1000000,0),0)</f>
        <v>0</v>
      </c>
      <c r="Y658" s="63">
        <f>IF(E658="East", IF(C658="Central",D658*'Connecting shares (%)'!$M$16*(L658+N658+P658)/(F658+H658+J658+L658+N658+P658),0),0)</f>
        <v>0</v>
      </c>
      <c r="Z658" s="1">
        <f>IF(E658="East", IF(C658="Decentral",('Connecting shares (%)'!$F$9/100*L658+'Connecting shares (%)'!$G$9/100*N658+'Connecting shares (%)'!$H$9/100*P658)/1000000,0),0)</f>
        <v>0</v>
      </c>
      <c r="AA658" s="63">
        <f>IF(E658="East", IF(C658="Decentral",D658*'Connecting shares (%)'!$M$16*(L658+N658+P658)/(F658+H658+J658+L658+N658+P658),0),0)</f>
        <v>0</v>
      </c>
      <c r="AB658" s="61">
        <f>IF(E658="West", IF(C658="Central",('Connecting shares (%)'!$F$11/100*F658+'Connecting shares (%)'!$G$11/100*H658+'Connecting shares (%)'!$H$11/100*J658)/1000000,0),0)</f>
        <v>0.104943549999999</v>
      </c>
      <c r="AC658" s="64">
        <f>IF(E658="west", IF(C658="Central",D658*'Connecting shares (%)'!$M$16*(F658+H658+J658)/(F658+H658+J658+L658+N658+P658),0),0)</f>
        <v>4.0407314498923022</v>
      </c>
      <c r="AD658" s="61">
        <f>IF(E658="West", IF(C658="Decentral",('Connecting shares (%)'!$F$15/100*F658+'Connecting shares (%)'!$G$15/100*H658+'Connecting shares (%)'!$H$15/100*J658)/1000000,0),0)</f>
        <v>0</v>
      </c>
      <c r="AE658" s="63">
        <f>IF(E658="west", IF(C658="Decentral",D658*'Connecting shares (%)'!$M$16*(F658+H658+J658)/(F658+H658+J658+L658+N658+P658),0),0)</f>
        <v>0</v>
      </c>
      <c r="AF658" s="61">
        <f>IF(E658="West", IF(C658="Central",('Connecting shares (%)'!$F$13/100*L658+'Connecting shares (%)'!$G$13/100*N658+'Connecting shares (%)'!$H$13/100*P658)/1000000,0),0)</f>
        <v>0.36784860999999902</v>
      </c>
      <c r="AG658" s="63">
        <f>IF(E658="west", IF(C658="Central",D658*'Connecting shares (%)'!$M$16*(L658+N658+P658)/(F658+H658+J658+L658+N658+P658),0),0)</f>
        <v>14.163590303798358</v>
      </c>
      <c r="AH658" s="1">
        <f>IF(E658="West", IF(C658="Decentral",('Connecting shares (%)'!$F$17/100*L658+'Connecting shares (%)'!$G$17/100*N658+'Connecting shares (%)'!$H$17/100*P658)/1000000,0),0)</f>
        <v>0</v>
      </c>
      <c r="AI658" s="63">
        <f>IF(E658="west", IF(C658="Decentral",D658*'Connecting shares (%)'!$M$16*(L658+N658+P658)/(F658+H658+J658+L658+N658+P658),0),0)</f>
        <v>0</v>
      </c>
      <c r="AK658" s="1">
        <f t="shared" si="80"/>
        <v>0</v>
      </c>
      <c r="AL658" s="1">
        <f t="shared" si="81"/>
        <v>0</v>
      </c>
      <c r="AM658" s="1">
        <f t="shared" si="82"/>
        <v>0</v>
      </c>
      <c r="AN658" s="1">
        <f t="shared" si="83"/>
        <v>0</v>
      </c>
      <c r="AO658" s="1">
        <f t="shared" si="84"/>
        <v>0.47279215999999802</v>
      </c>
      <c r="AP658" s="1">
        <f t="shared" si="85"/>
        <v>18.20432175369066</v>
      </c>
      <c r="AQ658" s="1">
        <f t="shared" si="86"/>
        <v>0</v>
      </c>
      <c r="AR658" s="1">
        <f t="shared" si="87"/>
        <v>0</v>
      </c>
    </row>
    <row r="659" spans="1:44">
      <c r="A659" s="1">
        <v>658</v>
      </c>
      <c r="B659" s="1" t="s">
        <v>494</v>
      </c>
      <c r="C659" s="1" t="s">
        <v>21</v>
      </c>
      <c r="D659" s="1">
        <v>6.1371486224629503</v>
      </c>
      <c r="E659" s="1" t="s">
        <v>23</v>
      </c>
      <c r="F659" s="1">
        <v>27790858.849999901</v>
      </c>
      <c r="G659" s="1">
        <v>1766</v>
      </c>
      <c r="H659" s="1">
        <v>410927.02</v>
      </c>
      <c r="I659" s="1">
        <v>6</v>
      </c>
      <c r="J659" s="1">
        <v>0</v>
      </c>
      <c r="K659" s="1">
        <v>0</v>
      </c>
      <c r="L659" s="1">
        <v>2401139.2799999998</v>
      </c>
      <c r="M659" s="1">
        <v>287</v>
      </c>
      <c r="N659" s="1">
        <v>542594.85999999905</v>
      </c>
      <c r="O659" s="1">
        <v>5</v>
      </c>
      <c r="P659" s="1">
        <v>0</v>
      </c>
      <c r="Q659" s="1">
        <v>0</v>
      </c>
      <c r="R659" s="1">
        <v>64481.493804869802</v>
      </c>
      <c r="S659" s="1">
        <v>6137148.6224629497</v>
      </c>
      <c r="T659" s="61">
        <f>IF(E659="East", IF(C659="Central",('Connecting shares (%)'!$F$3/100*F659+'Connecting shares (%)'!$G$3/100*H659+'Connecting shares (%)'!$H$3/100*J659)/1000000,0),0)</f>
        <v>0</v>
      </c>
      <c r="U659" s="61">
        <f>IF(E659="East", IF(C659="Central",D659*'Connecting shares (%)'!$M$16*(F659+H659+J659)/(F659+H659+J659+L659+N659+P659),0),0)</f>
        <v>0</v>
      </c>
      <c r="V659" s="61">
        <f>IF(E659="East", IF(C659="Decentral",('Connecting shares (%)'!$F$7/100*F659+'Connecting shares (%)'!$G$7/100*H659+'Connecting shares (%)'!$H$7/100*J659)/1000000,0),0)</f>
        <v>0</v>
      </c>
      <c r="W659" s="63">
        <f>IF(E659="East", IF(C659="Decentral",D659*'Connecting shares (%)'!$M$16*(F659+H659+J659)/(F659+H659+J659+L659+N659+P659),0),0)</f>
        <v>0</v>
      </c>
      <c r="X659" s="61">
        <f>IF(E659="East", IF(C659="Central",('Connecting shares (%)'!$F$5/100*L659+'Connecting shares (%)'!$G$5/100*N659+'Connecting shares (%)'!$H$5/100*P659)/1000000,0),0)</f>
        <v>0</v>
      </c>
      <c r="Y659" s="63">
        <f>IF(E659="East", IF(C659="Central",D659*'Connecting shares (%)'!$M$16*(L659+N659+P659)/(F659+H659+J659+L659+N659+P659),0),0)</f>
        <v>0</v>
      </c>
      <c r="Z659" s="1">
        <f>IF(E659="East", IF(C659="Decentral",('Connecting shares (%)'!$F$9/100*L659+'Connecting shares (%)'!$G$9/100*N659+'Connecting shares (%)'!$H$9/100*P659)/1000000,0),0)</f>
        <v>0</v>
      </c>
      <c r="AA659" s="63">
        <f>IF(E659="East", IF(C659="Decentral",D659*'Connecting shares (%)'!$M$16*(L659+N659+P659)/(F659+H659+J659+L659+N659+P659),0),0)</f>
        <v>0</v>
      </c>
      <c r="AB659" s="61">
        <f>IF(E659="West", IF(C659="Central",('Connecting shares (%)'!$F$11/100*F659+'Connecting shares (%)'!$G$11/100*H659+'Connecting shares (%)'!$H$11/100*J659)/1000000,0),0)</f>
        <v>0</v>
      </c>
      <c r="AC659" s="64">
        <f>IF(E659="west", IF(C659="Central",D659*'Connecting shares (%)'!$M$16*(F659+H659+J659)/(F659+H659+J659+L659+N659+P659),0),0)</f>
        <v>0</v>
      </c>
      <c r="AD659" s="61">
        <f>IF(E659="West", IF(C659="Decentral",('Connecting shares (%)'!$F$15/100*F659+'Connecting shares (%)'!$G$15/100*H659+'Connecting shares (%)'!$H$15/100*J659)/1000000,0),0)</f>
        <v>28.201785869999899</v>
      </c>
      <c r="AE659" s="63">
        <f>IF(E659="west", IF(C659="Decentral",D659*'Connecting shares (%)'!$M$16*(F659+H659+J659)/(F659+H659+J659+L659+N659+P659),0),0)</f>
        <v>111.14186004760531</v>
      </c>
      <c r="AF659" s="61">
        <f>IF(E659="West", IF(C659="Central",('Connecting shares (%)'!$F$13/100*L659+'Connecting shares (%)'!$G$13/100*N659+'Connecting shares (%)'!$H$13/100*P659)/1000000,0),0)</f>
        <v>0</v>
      </c>
      <c r="AG659" s="63">
        <f>IF(E659="west", IF(C659="Central",D659*'Connecting shares (%)'!$M$16*(L659+N659+P659)/(F659+H659+J659+L659+N659+P659),0),0)</f>
        <v>0</v>
      </c>
      <c r="AH659" s="1">
        <f>IF(E659="West", IF(C659="Decentral",('Connecting shares (%)'!$F$17/100*L659+'Connecting shares (%)'!$G$17/100*N659+'Connecting shares (%)'!$H$17/100*P659)/1000000,0),0)</f>
        <v>2.9437341399999988</v>
      </c>
      <c r="AI659" s="63">
        <f>IF(E659="west", IF(C659="Decentral",D659*'Connecting shares (%)'!$M$16*(L659+N659+P659)/(F659+H659+J659+L659+N659+P659),0),0)</f>
        <v>11.60111240165369</v>
      </c>
      <c r="AK659" s="1">
        <f t="shared" si="80"/>
        <v>0</v>
      </c>
      <c r="AL659" s="1">
        <f t="shared" si="81"/>
        <v>0</v>
      </c>
      <c r="AM659" s="1">
        <f t="shared" si="82"/>
        <v>0</v>
      </c>
      <c r="AN659" s="1">
        <f t="shared" si="83"/>
        <v>0</v>
      </c>
      <c r="AO659" s="1">
        <f t="shared" si="84"/>
        <v>0</v>
      </c>
      <c r="AP659" s="1">
        <f t="shared" si="85"/>
        <v>0</v>
      </c>
      <c r="AQ659" s="1">
        <f t="shared" si="86"/>
        <v>31.145520009999899</v>
      </c>
      <c r="AR659" s="1">
        <f t="shared" si="87"/>
        <v>122.742972449259</v>
      </c>
    </row>
    <row r="660" spans="1:44">
      <c r="A660" s="1">
        <v>659</v>
      </c>
      <c r="B660" s="1" t="s">
        <v>691</v>
      </c>
      <c r="C660" s="1" t="s">
        <v>21</v>
      </c>
      <c r="D660" s="1">
        <v>1.69589312535528</v>
      </c>
      <c r="E660" s="1" t="s">
        <v>23</v>
      </c>
      <c r="F660" s="1">
        <v>1169692.03</v>
      </c>
      <c r="G660" s="1">
        <v>82</v>
      </c>
      <c r="H660" s="1">
        <v>50325.169999999896</v>
      </c>
      <c r="I660" s="1">
        <v>1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37207.1338484691</v>
      </c>
      <c r="S660" s="1">
        <v>1695893.12535528</v>
      </c>
      <c r="T660" s="61">
        <f>IF(E660="East", IF(C660="Central",('Connecting shares (%)'!$F$3/100*F660+'Connecting shares (%)'!$G$3/100*H660+'Connecting shares (%)'!$H$3/100*J660)/1000000,0),0)</f>
        <v>0</v>
      </c>
      <c r="U660" s="61">
        <f>IF(E660="East", IF(C660="Central",D660*'Connecting shares (%)'!$M$16*(F660+H660+J660)/(F660+H660+J660+L660+N660+P660),0),0)</f>
        <v>0</v>
      </c>
      <c r="V660" s="61">
        <f>IF(E660="East", IF(C660="Decentral",('Connecting shares (%)'!$F$7/100*F660+'Connecting shares (%)'!$G$7/100*H660+'Connecting shares (%)'!$H$7/100*J660)/1000000,0),0)</f>
        <v>0</v>
      </c>
      <c r="W660" s="63">
        <f>IF(E660="East", IF(C660="Decentral",D660*'Connecting shares (%)'!$M$16*(F660+H660+J660)/(F660+H660+J660+L660+N660+P660),0),0)</f>
        <v>0</v>
      </c>
      <c r="X660" s="61">
        <f>IF(E660="East", IF(C660="Central",('Connecting shares (%)'!$F$5/100*L660+'Connecting shares (%)'!$G$5/100*N660+'Connecting shares (%)'!$H$5/100*P660)/1000000,0),0)</f>
        <v>0</v>
      </c>
      <c r="Y660" s="63">
        <f>IF(E660="East", IF(C660="Central",D660*'Connecting shares (%)'!$M$16*(L660+N660+P660)/(F660+H660+J660+L660+N660+P660),0),0)</f>
        <v>0</v>
      </c>
      <c r="Z660" s="1">
        <f>IF(E660="East", IF(C660="Decentral",('Connecting shares (%)'!$F$9/100*L660+'Connecting shares (%)'!$G$9/100*N660+'Connecting shares (%)'!$H$9/100*P660)/1000000,0),0)</f>
        <v>0</v>
      </c>
      <c r="AA660" s="63">
        <f>IF(E660="East", IF(C660="Decentral",D660*'Connecting shares (%)'!$M$16*(L660+N660+P660)/(F660+H660+J660+L660+N660+P660),0),0)</f>
        <v>0</v>
      </c>
      <c r="AB660" s="61">
        <f>IF(E660="West", IF(C660="Central",('Connecting shares (%)'!$F$11/100*F660+'Connecting shares (%)'!$G$11/100*H660+'Connecting shares (%)'!$H$11/100*J660)/1000000,0),0)</f>
        <v>0</v>
      </c>
      <c r="AC660" s="64">
        <f>IF(E660="west", IF(C660="Central",D660*'Connecting shares (%)'!$M$16*(F660+H660+J660)/(F660+H660+J660+L660+N660+P660),0),0)</f>
        <v>0</v>
      </c>
      <c r="AD660" s="61">
        <f>IF(E660="West", IF(C660="Decentral",('Connecting shares (%)'!$F$15/100*F660+'Connecting shares (%)'!$G$15/100*H660+'Connecting shares (%)'!$H$15/100*J660)/1000000,0),0)</f>
        <v>1.2200172</v>
      </c>
      <c r="AE660" s="63">
        <f>IF(E660="west", IF(C660="Decentral",D660*'Connecting shares (%)'!$M$16*(F660+H660+J660)/(F660+H660+J660+L660+N660+P660),0),0)</f>
        <v>33.917862507105603</v>
      </c>
      <c r="AF660" s="61">
        <f>IF(E660="West", IF(C660="Central",('Connecting shares (%)'!$F$13/100*L660+'Connecting shares (%)'!$G$13/100*N660+'Connecting shares (%)'!$H$13/100*P660)/1000000,0),0)</f>
        <v>0</v>
      </c>
      <c r="AG660" s="63">
        <f>IF(E660="west", IF(C660="Central",D660*'Connecting shares (%)'!$M$16*(L660+N660+P660)/(F660+H660+J660+L660+N660+P660),0),0)</f>
        <v>0</v>
      </c>
      <c r="AH660" s="1">
        <f>IF(E660="West", IF(C660="Decentral",('Connecting shares (%)'!$F$17/100*L660+'Connecting shares (%)'!$G$17/100*N660+'Connecting shares (%)'!$H$17/100*P660)/1000000,0),0)</f>
        <v>0</v>
      </c>
      <c r="AI660" s="63">
        <f>IF(E660="west", IF(C660="Decentral",D660*'Connecting shares (%)'!$M$16*(L660+N660+P660)/(F660+H660+J660+L660+N660+P660),0),0)</f>
        <v>0</v>
      </c>
      <c r="AK660" s="1">
        <f t="shared" si="80"/>
        <v>0</v>
      </c>
      <c r="AL660" s="1">
        <f t="shared" si="81"/>
        <v>0</v>
      </c>
      <c r="AM660" s="1">
        <f t="shared" si="82"/>
        <v>0</v>
      </c>
      <c r="AN660" s="1">
        <f t="shared" si="83"/>
        <v>0</v>
      </c>
      <c r="AO660" s="1">
        <f t="shared" si="84"/>
        <v>0</v>
      </c>
      <c r="AP660" s="1">
        <f t="shared" si="85"/>
        <v>0</v>
      </c>
      <c r="AQ660" s="1">
        <f t="shared" si="86"/>
        <v>1.2200172</v>
      </c>
      <c r="AR660" s="1">
        <f t="shared" si="87"/>
        <v>33.917862507105603</v>
      </c>
    </row>
    <row r="661" spans="1:44">
      <c r="A661" s="1">
        <v>660</v>
      </c>
      <c r="B661" s="1" t="s">
        <v>56</v>
      </c>
      <c r="C661" s="1" t="s">
        <v>22</v>
      </c>
      <c r="D661" s="1">
        <v>19.645845274563801</v>
      </c>
      <c r="E661" s="1" t="s">
        <v>23</v>
      </c>
      <c r="F661" s="1">
        <v>53269603.629999898</v>
      </c>
      <c r="G661" s="1">
        <v>3641</v>
      </c>
      <c r="H661" s="1">
        <v>631913.16</v>
      </c>
      <c r="I661" s="1">
        <v>10</v>
      </c>
      <c r="J661" s="1">
        <v>0</v>
      </c>
      <c r="K661" s="1">
        <v>0</v>
      </c>
      <c r="L661" s="1">
        <v>4456921.7899999898</v>
      </c>
      <c r="M661" s="1">
        <v>593</v>
      </c>
      <c r="N661" s="1">
        <v>2159553.5</v>
      </c>
      <c r="O661" s="1">
        <v>21</v>
      </c>
      <c r="P661" s="1">
        <v>665530.51</v>
      </c>
      <c r="Q661" s="1">
        <v>2</v>
      </c>
      <c r="R661" s="1">
        <v>122090.776162924</v>
      </c>
      <c r="S661" s="1">
        <v>19645845.274563801</v>
      </c>
      <c r="T661" s="61">
        <f>IF(E661="East", IF(C661="Central",('Connecting shares (%)'!$F$3/100*F661+'Connecting shares (%)'!$G$3/100*H661+'Connecting shares (%)'!$H$3/100*J661)/1000000,0),0)</f>
        <v>0</v>
      </c>
      <c r="U661" s="61">
        <f>IF(E661="East", IF(C661="Central",D661*'Connecting shares (%)'!$M$16*(F661+H661+J661)/(F661+H661+J661+L661+N661+P661),0),0)</f>
        <v>0</v>
      </c>
      <c r="V661" s="61">
        <f>IF(E661="East", IF(C661="Decentral",('Connecting shares (%)'!$F$7/100*F661+'Connecting shares (%)'!$G$7/100*H661+'Connecting shares (%)'!$H$7/100*J661)/1000000,0),0)</f>
        <v>0</v>
      </c>
      <c r="W661" s="63">
        <f>IF(E661="East", IF(C661="Decentral",D661*'Connecting shares (%)'!$M$16*(F661+H661+J661)/(F661+H661+J661+L661+N661+P661),0),0)</f>
        <v>0</v>
      </c>
      <c r="X661" s="61">
        <f>IF(E661="East", IF(C661="Central",('Connecting shares (%)'!$F$5/100*L661+'Connecting shares (%)'!$G$5/100*N661+'Connecting shares (%)'!$H$5/100*P661)/1000000,0),0)</f>
        <v>0</v>
      </c>
      <c r="Y661" s="63">
        <f>IF(E661="East", IF(C661="Central",D661*'Connecting shares (%)'!$M$16*(L661+N661+P661)/(F661+H661+J661+L661+N661+P661),0),0)</f>
        <v>0</v>
      </c>
      <c r="Z661" s="1">
        <f>IF(E661="East", IF(C661="Decentral",('Connecting shares (%)'!$F$9/100*L661+'Connecting shares (%)'!$G$9/100*N661+'Connecting shares (%)'!$H$9/100*P661)/1000000,0),0)</f>
        <v>0</v>
      </c>
      <c r="AA661" s="63">
        <f>IF(E661="East", IF(C661="Decentral",D661*'Connecting shares (%)'!$M$16*(L661+N661+P661)/(F661+H661+J661+L661+N661+P661),0),0)</f>
        <v>0</v>
      </c>
      <c r="AB661" s="61">
        <f>IF(E661="West", IF(C661="Central",('Connecting shares (%)'!$F$11/100*F661+'Connecting shares (%)'!$G$11/100*H661+'Connecting shares (%)'!$H$11/100*J661)/1000000,0),0)</f>
        <v>53.901516789999896</v>
      </c>
      <c r="AC661" s="64">
        <f>IF(E661="west", IF(C661="Central",D661*'Connecting shares (%)'!$M$16*(F661+H661+J661)/(F661+H661+J661+L661+N661+P661),0),0)</f>
        <v>346.15230182700168</v>
      </c>
      <c r="AD661" s="61">
        <f>IF(E661="West", IF(C661="Decentral",('Connecting shares (%)'!$F$15/100*F661+'Connecting shares (%)'!$G$15/100*H661+'Connecting shares (%)'!$H$15/100*J661)/1000000,0),0)</f>
        <v>0</v>
      </c>
      <c r="AE661" s="63">
        <f>IF(E661="west", IF(C661="Decentral",D661*'Connecting shares (%)'!$M$16*(F661+H661+J661)/(F661+H661+J661+L661+N661+P661),0),0)</f>
        <v>0</v>
      </c>
      <c r="AF661" s="61">
        <f>IF(E661="West", IF(C661="Central",('Connecting shares (%)'!$F$13/100*L661+'Connecting shares (%)'!$G$13/100*N661+'Connecting shares (%)'!$H$13/100*P661)/1000000,0),0)</f>
        <v>7.2820057999999896</v>
      </c>
      <c r="AG661" s="63">
        <f>IF(E661="west", IF(C661="Central",D661*'Connecting shares (%)'!$M$16*(L661+N661+P661)/(F661+H661+J661+L661+N661+P661),0),0)</f>
        <v>46.764603664274325</v>
      </c>
      <c r="AH661" s="1">
        <f>IF(E661="West", IF(C661="Decentral",('Connecting shares (%)'!$F$17/100*L661+'Connecting shares (%)'!$G$17/100*N661+'Connecting shares (%)'!$H$17/100*P661)/1000000,0),0)</f>
        <v>0</v>
      </c>
      <c r="AI661" s="63">
        <f>IF(E661="west", IF(C661="Decentral",D661*'Connecting shares (%)'!$M$16*(L661+N661+P661)/(F661+H661+J661+L661+N661+P661),0),0)</f>
        <v>0</v>
      </c>
      <c r="AK661" s="1">
        <f t="shared" si="80"/>
        <v>0</v>
      </c>
      <c r="AL661" s="1">
        <f t="shared" si="81"/>
        <v>0</v>
      </c>
      <c r="AM661" s="1">
        <f t="shared" si="82"/>
        <v>0</v>
      </c>
      <c r="AN661" s="1">
        <f t="shared" si="83"/>
        <v>0</v>
      </c>
      <c r="AO661" s="1">
        <f t="shared" si="84"/>
        <v>61.183522589999882</v>
      </c>
      <c r="AP661" s="1">
        <f t="shared" si="85"/>
        <v>392.916905491276</v>
      </c>
      <c r="AQ661" s="1">
        <f t="shared" si="86"/>
        <v>0</v>
      </c>
      <c r="AR661" s="1">
        <f t="shared" si="87"/>
        <v>0</v>
      </c>
    </row>
    <row r="662" spans="1:44">
      <c r="A662" s="1">
        <v>661</v>
      </c>
      <c r="B662" s="1" t="s">
        <v>457</v>
      </c>
      <c r="C662" s="1" t="s">
        <v>22</v>
      </c>
      <c r="D662" s="1">
        <v>10.059028123335199</v>
      </c>
      <c r="E662" s="1" t="s">
        <v>23</v>
      </c>
      <c r="F662" s="1">
        <v>697021.64</v>
      </c>
      <c r="G662" s="1">
        <v>39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115859.780037409</v>
      </c>
      <c r="S662" s="1">
        <v>10059028.123335199</v>
      </c>
      <c r="T662" s="61">
        <f>IF(E662="East", IF(C662="Central",('Connecting shares (%)'!$F$3/100*F662+'Connecting shares (%)'!$G$3/100*H662+'Connecting shares (%)'!$H$3/100*J662)/1000000,0),0)</f>
        <v>0</v>
      </c>
      <c r="U662" s="61">
        <f>IF(E662="East", IF(C662="Central",D662*'Connecting shares (%)'!$M$16*(F662+H662+J662)/(F662+H662+J662+L662+N662+P662),0),0)</f>
        <v>0</v>
      </c>
      <c r="V662" s="61">
        <f>IF(E662="East", IF(C662="Decentral",('Connecting shares (%)'!$F$7/100*F662+'Connecting shares (%)'!$G$7/100*H662+'Connecting shares (%)'!$H$7/100*J662)/1000000,0),0)</f>
        <v>0</v>
      </c>
      <c r="W662" s="63">
        <f>IF(E662="East", IF(C662="Decentral",D662*'Connecting shares (%)'!$M$16*(F662+H662+J662)/(F662+H662+J662+L662+N662+P662),0),0)</f>
        <v>0</v>
      </c>
      <c r="X662" s="61">
        <f>IF(E662="East", IF(C662="Central",('Connecting shares (%)'!$F$5/100*L662+'Connecting shares (%)'!$G$5/100*N662+'Connecting shares (%)'!$H$5/100*P662)/1000000,0),0)</f>
        <v>0</v>
      </c>
      <c r="Y662" s="63">
        <f>IF(E662="East", IF(C662="Central",D662*'Connecting shares (%)'!$M$16*(L662+N662+P662)/(F662+H662+J662+L662+N662+P662),0),0)</f>
        <v>0</v>
      </c>
      <c r="Z662" s="1">
        <f>IF(E662="East", IF(C662="Decentral",('Connecting shares (%)'!$F$9/100*L662+'Connecting shares (%)'!$G$9/100*N662+'Connecting shares (%)'!$H$9/100*P662)/1000000,0),0)</f>
        <v>0</v>
      </c>
      <c r="AA662" s="63">
        <f>IF(E662="East", IF(C662="Decentral",D662*'Connecting shares (%)'!$M$16*(L662+N662+P662)/(F662+H662+J662+L662+N662+P662),0),0)</f>
        <v>0</v>
      </c>
      <c r="AB662" s="61">
        <f>IF(E662="West", IF(C662="Central",('Connecting shares (%)'!$F$11/100*F662+'Connecting shares (%)'!$G$11/100*H662+'Connecting shares (%)'!$H$11/100*J662)/1000000,0),0)</f>
        <v>0.69702164</v>
      </c>
      <c r="AC662" s="64">
        <f>IF(E662="west", IF(C662="Central",D662*'Connecting shares (%)'!$M$16*(F662+H662+J662)/(F662+H662+J662+L662+N662+P662),0),0)</f>
        <v>201.18056246670395</v>
      </c>
      <c r="AD662" s="61">
        <f>IF(E662="West", IF(C662="Decentral",('Connecting shares (%)'!$F$15/100*F662+'Connecting shares (%)'!$G$15/100*H662+'Connecting shares (%)'!$H$15/100*J662)/1000000,0),0)</f>
        <v>0</v>
      </c>
      <c r="AE662" s="63">
        <f>IF(E662="west", IF(C662="Decentral",D662*'Connecting shares (%)'!$M$16*(F662+H662+J662)/(F662+H662+J662+L662+N662+P662),0),0)</f>
        <v>0</v>
      </c>
      <c r="AF662" s="61">
        <f>IF(E662="West", IF(C662="Central",('Connecting shares (%)'!$F$13/100*L662+'Connecting shares (%)'!$G$13/100*N662+'Connecting shares (%)'!$H$13/100*P662)/1000000,0),0)</f>
        <v>0</v>
      </c>
      <c r="AG662" s="63">
        <f>IF(E662="west", IF(C662="Central",D662*'Connecting shares (%)'!$M$16*(L662+N662+P662)/(F662+H662+J662+L662+N662+P662),0),0)</f>
        <v>0</v>
      </c>
      <c r="AH662" s="1">
        <f>IF(E662="West", IF(C662="Decentral",('Connecting shares (%)'!$F$17/100*L662+'Connecting shares (%)'!$G$17/100*N662+'Connecting shares (%)'!$H$17/100*P662)/1000000,0),0)</f>
        <v>0</v>
      </c>
      <c r="AI662" s="63">
        <f>IF(E662="west", IF(C662="Decentral",D662*'Connecting shares (%)'!$M$16*(L662+N662+P662)/(F662+H662+J662+L662+N662+P662),0),0)</f>
        <v>0</v>
      </c>
      <c r="AK662" s="1">
        <f t="shared" si="80"/>
        <v>0</v>
      </c>
      <c r="AL662" s="1">
        <f t="shared" si="81"/>
        <v>0</v>
      </c>
      <c r="AM662" s="1">
        <f t="shared" si="82"/>
        <v>0</v>
      </c>
      <c r="AN662" s="1">
        <f t="shared" si="83"/>
        <v>0</v>
      </c>
      <c r="AO662" s="1">
        <f t="shared" si="84"/>
        <v>0.69702164</v>
      </c>
      <c r="AP662" s="1">
        <f t="shared" si="85"/>
        <v>201.18056246670395</v>
      </c>
      <c r="AQ662" s="1">
        <f t="shared" si="86"/>
        <v>0</v>
      </c>
      <c r="AR662" s="1">
        <f t="shared" si="87"/>
        <v>0</v>
      </c>
    </row>
    <row r="663" spans="1:44">
      <c r="A663" s="1">
        <v>662</v>
      </c>
      <c r="B663" s="1" t="s">
        <v>132</v>
      </c>
      <c r="C663" s="1" t="s">
        <v>21</v>
      </c>
      <c r="D663" s="1">
        <v>13.3255895560194</v>
      </c>
      <c r="E663" s="1" t="s">
        <v>24</v>
      </c>
      <c r="F663" s="1">
        <v>73939593.530000001</v>
      </c>
      <c r="G663" s="1">
        <v>4855</v>
      </c>
      <c r="H663" s="1">
        <v>0</v>
      </c>
      <c r="I663" s="1">
        <v>0</v>
      </c>
      <c r="J663" s="1">
        <v>0</v>
      </c>
      <c r="K663" s="1">
        <v>0</v>
      </c>
      <c r="L663" s="1">
        <v>5890290.2399999797</v>
      </c>
      <c r="M663" s="1">
        <v>745</v>
      </c>
      <c r="N663" s="1">
        <v>2863254.95</v>
      </c>
      <c r="O663" s="1">
        <v>27</v>
      </c>
      <c r="P663" s="1">
        <v>2058546.2</v>
      </c>
      <c r="Q663" s="1">
        <v>5</v>
      </c>
      <c r="R663" s="1">
        <v>76223.958965646307</v>
      </c>
      <c r="S663" s="1">
        <v>13325589.556019399</v>
      </c>
      <c r="T663" s="61">
        <f>IF(E663="East", IF(C663="Central",('Connecting shares (%)'!$F$3/100*F663+'Connecting shares (%)'!$G$3/100*H663+'Connecting shares (%)'!$H$3/100*J663)/1000000,0),0)</f>
        <v>0</v>
      </c>
      <c r="U663" s="61">
        <f>IF(E663="East", IF(C663="Central",D663*'Connecting shares (%)'!$M$16*(F663+H663+J663)/(F663+H663+J663+L663+N663+P663),0),0)</f>
        <v>0</v>
      </c>
      <c r="V663" s="61">
        <f>IF(E663="East", IF(C663="Decentral",('Connecting shares (%)'!$F$7/100*F663+'Connecting shares (%)'!$G$7/100*H663+'Connecting shares (%)'!$H$7/100*J663)/1000000,0),0)</f>
        <v>73.939593529999996</v>
      </c>
      <c r="W663" s="63">
        <f>IF(E663="East", IF(C663="Decentral",D663*'Connecting shares (%)'!$M$16*(F663+H663+J663)/(F663+H663+J663+L663+N663+P663),0),0)</f>
        <v>232.51187896729965</v>
      </c>
      <c r="X663" s="61">
        <f>IF(E663="East", IF(C663="Central",('Connecting shares (%)'!$F$5/100*L663+'Connecting shares (%)'!$G$5/100*N663+'Connecting shares (%)'!$H$5/100*P663)/1000000,0),0)</f>
        <v>0</v>
      </c>
      <c r="Y663" s="63">
        <f>IF(E663="East", IF(C663="Central",D663*'Connecting shares (%)'!$M$16*(L663+N663+P663)/(F663+H663+J663+L663+N663+P663),0),0)</f>
        <v>0</v>
      </c>
      <c r="Z663" s="1">
        <f>IF(E663="East", IF(C663="Decentral",('Connecting shares (%)'!$F$9/100*L663+'Connecting shares (%)'!$G$9/100*N663+'Connecting shares (%)'!$H$9/100*P663)/1000000,0),0)</f>
        <v>10.812091389999978</v>
      </c>
      <c r="AA663" s="63">
        <f>IF(E663="East", IF(C663="Decentral",D663*'Connecting shares (%)'!$M$16*(L663+N663+P663)/(F663+H663+J663+L663+N663+P663),0),0)</f>
        <v>33.999912153088324</v>
      </c>
      <c r="AB663" s="61">
        <f>IF(E663="West", IF(C663="Central",('Connecting shares (%)'!$F$11/100*F663+'Connecting shares (%)'!$G$11/100*H663+'Connecting shares (%)'!$H$11/100*J663)/1000000,0),0)</f>
        <v>0</v>
      </c>
      <c r="AC663" s="64">
        <f>IF(E663="west", IF(C663="Central",D663*'Connecting shares (%)'!$M$16*(F663+H663+J663)/(F663+H663+J663+L663+N663+P663),0),0)</f>
        <v>0</v>
      </c>
      <c r="AD663" s="61">
        <f>IF(E663="West", IF(C663="Decentral",('Connecting shares (%)'!$F$15/100*F663+'Connecting shares (%)'!$G$15/100*H663+'Connecting shares (%)'!$H$15/100*J663)/1000000,0),0)</f>
        <v>0</v>
      </c>
      <c r="AE663" s="63">
        <f>IF(E663="west", IF(C663="Decentral",D663*'Connecting shares (%)'!$M$16*(F663+H663+J663)/(F663+H663+J663+L663+N663+P663),0),0)</f>
        <v>0</v>
      </c>
      <c r="AF663" s="61">
        <f>IF(E663="West", IF(C663="Central",('Connecting shares (%)'!$F$13/100*L663+'Connecting shares (%)'!$G$13/100*N663+'Connecting shares (%)'!$H$13/100*P663)/1000000,0),0)</f>
        <v>0</v>
      </c>
      <c r="AG663" s="63">
        <f>IF(E663="west", IF(C663="Central",D663*'Connecting shares (%)'!$M$16*(L663+N663+P663)/(F663+H663+J663+L663+N663+P663),0),0)</f>
        <v>0</v>
      </c>
      <c r="AH663" s="1">
        <f>IF(E663="West", IF(C663="Decentral",('Connecting shares (%)'!$F$17/100*L663+'Connecting shares (%)'!$G$17/100*N663+'Connecting shares (%)'!$H$17/100*P663)/1000000,0),0)</f>
        <v>0</v>
      </c>
      <c r="AI663" s="63">
        <f>IF(E663="west", IF(C663="Decentral",D663*'Connecting shares (%)'!$M$16*(L663+N663+P663)/(F663+H663+J663+L663+N663+P663),0),0)</f>
        <v>0</v>
      </c>
      <c r="AK663" s="1">
        <f t="shared" si="80"/>
        <v>0</v>
      </c>
      <c r="AL663" s="1">
        <f t="shared" si="81"/>
        <v>0</v>
      </c>
      <c r="AM663" s="1">
        <f t="shared" si="82"/>
        <v>84.751684919999974</v>
      </c>
      <c r="AN663" s="1">
        <f t="shared" si="83"/>
        <v>266.51179112038795</v>
      </c>
      <c r="AO663" s="1">
        <f t="shared" si="84"/>
        <v>0</v>
      </c>
      <c r="AP663" s="1">
        <f t="shared" si="85"/>
        <v>0</v>
      </c>
      <c r="AQ663" s="1">
        <f t="shared" si="86"/>
        <v>0</v>
      </c>
      <c r="AR663" s="1">
        <f t="shared" si="87"/>
        <v>0</v>
      </c>
    </row>
    <row r="664" spans="1:44">
      <c r="A664" s="1">
        <v>663</v>
      </c>
      <c r="B664" s="1" t="s">
        <v>610</v>
      </c>
      <c r="C664" s="1" t="s">
        <v>21</v>
      </c>
      <c r="D664" s="1">
        <v>3.9394305915868699</v>
      </c>
      <c r="E664" s="1" t="s">
        <v>24</v>
      </c>
      <c r="F664" s="1">
        <v>35879012.759999901</v>
      </c>
      <c r="G664" s="1">
        <v>2434</v>
      </c>
      <c r="H664" s="1">
        <v>114223.19</v>
      </c>
      <c r="I664" s="1">
        <v>2</v>
      </c>
      <c r="J664" s="1">
        <v>0</v>
      </c>
      <c r="K664" s="1">
        <v>0</v>
      </c>
      <c r="L664" s="1">
        <v>442248.28999999899</v>
      </c>
      <c r="M664" s="1">
        <v>60</v>
      </c>
      <c r="N664" s="1">
        <v>0</v>
      </c>
      <c r="O664" s="1">
        <v>0</v>
      </c>
      <c r="P664" s="1">
        <v>0</v>
      </c>
      <c r="Q664" s="1">
        <v>0</v>
      </c>
      <c r="R664" s="1">
        <v>27082.9921636535</v>
      </c>
      <c r="S664" s="1">
        <v>3939430.5915868701</v>
      </c>
      <c r="T664" s="61">
        <f>IF(E664="East", IF(C664="Central",('Connecting shares (%)'!$F$3/100*F664+'Connecting shares (%)'!$G$3/100*H664+'Connecting shares (%)'!$H$3/100*J664)/1000000,0),0)</f>
        <v>0</v>
      </c>
      <c r="U664" s="61">
        <f>IF(E664="East", IF(C664="Central",D664*'Connecting shares (%)'!$M$16*(F664+H664+J664)/(F664+H664+J664+L664+N664+P664),0),0)</f>
        <v>0</v>
      </c>
      <c r="V664" s="61">
        <f>IF(E664="East", IF(C664="Decentral",('Connecting shares (%)'!$F$7/100*F664+'Connecting shares (%)'!$G$7/100*H664+'Connecting shares (%)'!$H$7/100*J664)/1000000,0),0)</f>
        <v>35.9932359499999</v>
      </c>
      <c r="W664" s="63">
        <f>IF(E664="East", IF(C664="Decentral",D664*'Connecting shares (%)'!$M$16*(F664+H664+J664)/(F664+H664+J664+L664+N664+P664),0),0)</f>
        <v>77.83228780912961</v>
      </c>
      <c r="X664" s="61">
        <f>IF(E664="East", IF(C664="Central",('Connecting shares (%)'!$F$5/100*L664+'Connecting shares (%)'!$G$5/100*N664+'Connecting shares (%)'!$H$5/100*P664)/1000000,0),0)</f>
        <v>0</v>
      </c>
      <c r="Y664" s="63">
        <f>IF(E664="East", IF(C664="Central",D664*'Connecting shares (%)'!$M$16*(L664+N664+P664)/(F664+H664+J664+L664+N664+P664),0),0)</f>
        <v>0</v>
      </c>
      <c r="Z664" s="1">
        <f>IF(E664="East", IF(C664="Decentral",('Connecting shares (%)'!$F$9/100*L664+'Connecting shares (%)'!$G$9/100*N664+'Connecting shares (%)'!$H$9/100*P664)/1000000,0),0)</f>
        <v>0.44224828999999899</v>
      </c>
      <c r="AA664" s="63">
        <f>IF(E664="East", IF(C664="Decentral",D664*'Connecting shares (%)'!$M$16*(L664+N664+P664)/(F664+H664+J664+L664+N664+P664),0),0)</f>
        <v>0.95632402260779314</v>
      </c>
      <c r="AB664" s="61">
        <f>IF(E664="West", IF(C664="Central",('Connecting shares (%)'!$F$11/100*F664+'Connecting shares (%)'!$G$11/100*H664+'Connecting shares (%)'!$H$11/100*J664)/1000000,0),0)</f>
        <v>0</v>
      </c>
      <c r="AC664" s="64">
        <f>IF(E664="west", IF(C664="Central",D664*'Connecting shares (%)'!$M$16*(F664+H664+J664)/(F664+H664+J664+L664+N664+P664),0),0)</f>
        <v>0</v>
      </c>
      <c r="AD664" s="61">
        <f>IF(E664="West", IF(C664="Decentral",('Connecting shares (%)'!$F$15/100*F664+'Connecting shares (%)'!$G$15/100*H664+'Connecting shares (%)'!$H$15/100*J664)/1000000,0),0)</f>
        <v>0</v>
      </c>
      <c r="AE664" s="63">
        <f>IF(E664="west", IF(C664="Decentral",D664*'Connecting shares (%)'!$M$16*(F664+H664+J664)/(F664+H664+J664+L664+N664+P664),0),0)</f>
        <v>0</v>
      </c>
      <c r="AF664" s="61">
        <f>IF(E664="West", IF(C664="Central",('Connecting shares (%)'!$F$13/100*L664+'Connecting shares (%)'!$G$13/100*N664+'Connecting shares (%)'!$H$13/100*P664)/1000000,0),0)</f>
        <v>0</v>
      </c>
      <c r="AG664" s="63">
        <f>IF(E664="west", IF(C664="Central",D664*'Connecting shares (%)'!$M$16*(L664+N664+P664)/(F664+H664+J664+L664+N664+P664),0),0)</f>
        <v>0</v>
      </c>
      <c r="AH664" s="1">
        <f>IF(E664="West", IF(C664="Decentral",('Connecting shares (%)'!$F$17/100*L664+'Connecting shares (%)'!$G$17/100*N664+'Connecting shares (%)'!$H$17/100*P664)/1000000,0),0)</f>
        <v>0</v>
      </c>
      <c r="AI664" s="63">
        <f>IF(E664="west", IF(C664="Decentral",D664*'Connecting shares (%)'!$M$16*(L664+N664+P664)/(F664+H664+J664+L664+N664+P664),0),0)</f>
        <v>0</v>
      </c>
      <c r="AK664" s="1">
        <f t="shared" si="80"/>
        <v>0</v>
      </c>
      <c r="AL664" s="1">
        <f t="shared" si="81"/>
        <v>0</v>
      </c>
      <c r="AM664" s="1">
        <f t="shared" si="82"/>
        <v>36.435484239999901</v>
      </c>
      <c r="AN664" s="1">
        <f t="shared" si="83"/>
        <v>78.788611831737398</v>
      </c>
      <c r="AO664" s="1">
        <f t="shared" si="84"/>
        <v>0</v>
      </c>
      <c r="AP664" s="1">
        <f t="shared" si="85"/>
        <v>0</v>
      </c>
      <c r="AQ664" s="1">
        <f t="shared" si="86"/>
        <v>0</v>
      </c>
      <c r="AR664" s="1">
        <f t="shared" si="87"/>
        <v>0</v>
      </c>
    </row>
    <row r="665" spans="1:44">
      <c r="A665" s="1">
        <v>664</v>
      </c>
      <c r="B665" s="1" t="s">
        <v>69</v>
      </c>
      <c r="C665" s="1" t="s">
        <v>21</v>
      </c>
      <c r="D665" s="1">
        <v>1.30066179437485</v>
      </c>
      <c r="E665" s="1" t="s">
        <v>23</v>
      </c>
      <c r="F665" s="1">
        <v>1035426.62999999</v>
      </c>
      <c r="G665" s="1">
        <v>61</v>
      </c>
      <c r="H665" s="1">
        <v>55693.72</v>
      </c>
      <c r="I665" s="1">
        <v>1</v>
      </c>
      <c r="J665" s="1">
        <v>0</v>
      </c>
      <c r="K665" s="1">
        <v>0</v>
      </c>
      <c r="L665" s="1">
        <v>11001.12</v>
      </c>
      <c r="M665" s="1">
        <v>2</v>
      </c>
      <c r="N665" s="1">
        <v>0</v>
      </c>
      <c r="O665" s="1">
        <v>0</v>
      </c>
      <c r="P665" s="1">
        <v>0</v>
      </c>
      <c r="Q665" s="1">
        <v>0</v>
      </c>
      <c r="R665" s="1">
        <v>26203.079743177899</v>
      </c>
      <c r="S665" s="1">
        <v>1300661.7943748501</v>
      </c>
      <c r="T665" s="61">
        <f>IF(E665="East", IF(C665="Central",('Connecting shares (%)'!$F$3/100*F665+'Connecting shares (%)'!$G$3/100*H665+'Connecting shares (%)'!$H$3/100*J665)/1000000,0),0)</f>
        <v>0</v>
      </c>
      <c r="U665" s="61">
        <f>IF(E665="East", IF(C665="Central",D665*'Connecting shares (%)'!$M$16*(F665+H665+J665)/(F665+H665+J665+L665+N665+P665),0),0)</f>
        <v>0</v>
      </c>
      <c r="V665" s="61">
        <f>IF(E665="East", IF(C665="Decentral",('Connecting shares (%)'!$F$7/100*F665+'Connecting shares (%)'!$G$7/100*H665+'Connecting shares (%)'!$H$7/100*J665)/1000000,0),0)</f>
        <v>0</v>
      </c>
      <c r="W665" s="63">
        <f>IF(E665="East", IF(C665="Decentral",D665*'Connecting shares (%)'!$M$16*(F665+H665+J665)/(F665+H665+J665+L665+N665+P665),0),0)</f>
        <v>0</v>
      </c>
      <c r="X665" s="61">
        <f>IF(E665="East", IF(C665="Central",('Connecting shares (%)'!$F$5/100*L665+'Connecting shares (%)'!$G$5/100*N665+'Connecting shares (%)'!$H$5/100*P665)/1000000,0),0)</f>
        <v>0</v>
      </c>
      <c r="Y665" s="63">
        <f>IF(E665="East", IF(C665="Central",D665*'Connecting shares (%)'!$M$16*(L665+N665+P665)/(F665+H665+J665+L665+N665+P665),0),0)</f>
        <v>0</v>
      </c>
      <c r="Z665" s="1">
        <f>IF(E665="East", IF(C665="Decentral",('Connecting shares (%)'!$F$9/100*L665+'Connecting shares (%)'!$G$9/100*N665+'Connecting shares (%)'!$H$9/100*P665)/1000000,0),0)</f>
        <v>0</v>
      </c>
      <c r="AA665" s="63">
        <f>IF(E665="East", IF(C665="Decentral",D665*'Connecting shares (%)'!$M$16*(L665+N665+P665)/(F665+H665+J665+L665+N665+P665),0),0)</f>
        <v>0</v>
      </c>
      <c r="AB665" s="61">
        <f>IF(E665="West", IF(C665="Central",('Connecting shares (%)'!$F$11/100*F665+'Connecting shares (%)'!$G$11/100*H665+'Connecting shares (%)'!$H$11/100*J665)/1000000,0),0)</f>
        <v>0</v>
      </c>
      <c r="AC665" s="64">
        <f>IF(E665="west", IF(C665="Central",D665*'Connecting shares (%)'!$M$16*(F665+H665+J665)/(F665+H665+J665+L665+N665+P665),0),0)</f>
        <v>0</v>
      </c>
      <c r="AD665" s="61">
        <f>IF(E665="West", IF(C665="Decentral",('Connecting shares (%)'!$F$15/100*F665+'Connecting shares (%)'!$G$15/100*H665+'Connecting shares (%)'!$H$15/100*J665)/1000000,0),0)</f>
        <v>1.0911203499999902</v>
      </c>
      <c r="AE665" s="63">
        <f>IF(E665="west", IF(C665="Decentral",D665*'Connecting shares (%)'!$M$16*(F665+H665+J665)/(F665+H665+J665+L665+N665+P665),0),0)</f>
        <v>25.753577821325159</v>
      </c>
      <c r="AF665" s="61">
        <f>IF(E665="West", IF(C665="Central",('Connecting shares (%)'!$F$13/100*L665+'Connecting shares (%)'!$G$13/100*N665+'Connecting shares (%)'!$H$13/100*P665)/1000000,0),0)</f>
        <v>0</v>
      </c>
      <c r="AG665" s="63">
        <f>IF(E665="west", IF(C665="Central",D665*'Connecting shares (%)'!$M$16*(L665+N665+P665)/(F665+H665+J665+L665+N665+P665),0),0)</f>
        <v>0</v>
      </c>
      <c r="AH665" s="1">
        <f>IF(E665="West", IF(C665="Decentral",('Connecting shares (%)'!$F$17/100*L665+'Connecting shares (%)'!$G$17/100*N665+'Connecting shares (%)'!$H$17/100*P665)/1000000,0),0)</f>
        <v>1.1001120000000001E-2</v>
      </c>
      <c r="AI665" s="63">
        <f>IF(E665="west", IF(C665="Decentral",D665*'Connecting shares (%)'!$M$16*(L665+N665+P665)/(F665+H665+J665+L665+N665+P665),0),0)</f>
        <v>0.25965806617183818</v>
      </c>
      <c r="AK665" s="1">
        <f t="shared" si="80"/>
        <v>0</v>
      </c>
      <c r="AL665" s="1">
        <f t="shared" si="81"/>
        <v>0</v>
      </c>
      <c r="AM665" s="1">
        <f t="shared" si="82"/>
        <v>0</v>
      </c>
      <c r="AN665" s="1">
        <f t="shared" si="83"/>
        <v>0</v>
      </c>
      <c r="AO665" s="1">
        <f t="shared" si="84"/>
        <v>0</v>
      </c>
      <c r="AP665" s="1">
        <f t="shared" si="85"/>
        <v>0</v>
      </c>
      <c r="AQ665" s="1">
        <f t="shared" si="86"/>
        <v>1.1021214699999902</v>
      </c>
      <c r="AR665" s="1">
        <f t="shared" si="87"/>
        <v>26.013235887496997</v>
      </c>
    </row>
    <row r="666" spans="1:44">
      <c r="A666" s="1">
        <v>665</v>
      </c>
      <c r="B666" s="1" t="s">
        <v>246</v>
      </c>
      <c r="C666" s="1" t="s">
        <v>21</v>
      </c>
      <c r="D666" s="1">
        <v>0.93870992214687099</v>
      </c>
      <c r="E666" s="1" t="s">
        <v>23</v>
      </c>
      <c r="F666" s="1">
        <v>1090627.1200000001</v>
      </c>
      <c r="G666" s="1">
        <v>66</v>
      </c>
      <c r="H666" s="1">
        <v>0</v>
      </c>
      <c r="I666" s="1">
        <v>0</v>
      </c>
      <c r="J666" s="1">
        <v>0</v>
      </c>
      <c r="K666" s="1">
        <v>0</v>
      </c>
      <c r="L666" s="1">
        <v>96135.3</v>
      </c>
      <c r="M666" s="1">
        <v>6</v>
      </c>
      <c r="N666" s="1">
        <v>59419.129999999903</v>
      </c>
      <c r="O666" s="1">
        <v>1</v>
      </c>
      <c r="P666" s="1">
        <v>0</v>
      </c>
      <c r="Q666" s="1">
        <v>0</v>
      </c>
      <c r="R666" s="1">
        <v>19967.360190588901</v>
      </c>
      <c r="S666" s="1">
        <v>938709.92214687099</v>
      </c>
      <c r="T666" s="61">
        <f>IF(E666="East", IF(C666="Central",('Connecting shares (%)'!$F$3/100*F666+'Connecting shares (%)'!$G$3/100*H666+'Connecting shares (%)'!$H$3/100*J666)/1000000,0),0)</f>
        <v>0</v>
      </c>
      <c r="U666" s="61">
        <f>IF(E666="East", IF(C666="Central",D666*'Connecting shares (%)'!$M$16*(F666+H666+J666)/(F666+H666+J666+L666+N666+P666),0),0)</f>
        <v>0</v>
      </c>
      <c r="V666" s="61">
        <f>IF(E666="East", IF(C666="Decentral",('Connecting shares (%)'!$F$7/100*F666+'Connecting shares (%)'!$G$7/100*H666+'Connecting shares (%)'!$H$7/100*J666)/1000000,0),0)</f>
        <v>0</v>
      </c>
      <c r="W666" s="63">
        <f>IF(E666="East", IF(C666="Decentral",D666*'Connecting shares (%)'!$M$16*(F666+H666+J666)/(F666+H666+J666+L666+N666+P666),0),0)</f>
        <v>0</v>
      </c>
      <c r="X666" s="61">
        <f>IF(E666="East", IF(C666="Central",('Connecting shares (%)'!$F$5/100*L666+'Connecting shares (%)'!$G$5/100*N666+'Connecting shares (%)'!$H$5/100*P666)/1000000,0),0)</f>
        <v>0</v>
      </c>
      <c r="Y666" s="63">
        <f>IF(E666="East", IF(C666="Central",D666*'Connecting shares (%)'!$M$16*(L666+N666+P666)/(F666+H666+J666+L666+N666+P666),0),0)</f>
        <v>0</v>
      </c>
      <c r="Z666" s="1">
        <f>IF(E666="East", IF(C666="Decentral",('Connecting shares (%)'!$F$9/100*L666+'Connecting shares (%)'!$G$9/100*N666+'Connecting shares (%)'!$H$9/100*P666)/1000000,0),0)</f>
        <v>0</v>
      </c>
      <c r="AA666" s="63">
        <f>IF(E666="East", IF(C666="Decentral",D666*'Connecting shares (%)'!$M$16*(L666+N666+P666)/(F666+H666+J666+L666+N666+P666),0),0)</f>
        <v>0</v>
      </c>
      <c r="AB666" s="61">
        <f>IF(E666="West", IF(C666="Central",('Connecting shares (%)'!$F$11/100*F666+'Connecting shares (%)'!$G$11/100*H666+'Connecting shares (%)'!$H$11/100*J666)/1000000,0),0)</f>
        <v>0</v>
      </c>
      <c r="AC666" s="64">
        <f>IF(E666="west", IF(C666="Central",D666*'Connecting shares (%)'!$M$16*(F666+H666+J666)/(F666+H666+J666+L666+N666+P666),0),0)</f>
        <v>0</v>
      </c>
      <c r="AD666" s="61">
        <f>IF(E666="West", IF(C666="Decentral",('Connecting shares (%)'!$F$15/100*F666+'Connecting shares (%)'!$G$15/100*H666+'Connecting shares (%)'!$H$15/100*J666)/1000000,0),0)</f>
        <v>1.0906271200000002</v>
      </c>
      <c r="AE666" s="63">
        <f>IF(E666="west", IF(C666="Decentral",D666*'Connecting shares (%)'!$M$16*(F666+H666+J666)/(F666+H666+J666+L666+N666+P666),0),0)</f>
        <v>16.430711863876756</v>
      </c>
      <c r="AF666" s="61">
        <f>IF(E666="West", IF(C666="Central",('Connecting shares (%)'!$F$13/100*L666+'Connecting shares (%)'!$G$13/100*N666+'Connecting shares (%)'!$H$13/100*P666)/1000000,0),0)</f>
        <v>0</v>
      </c>
      <c r="AG666" s="63">
        <f>IF(E666="west", IF(C666="Central",D666*'Connecting shares (%)'!$M$16*(L666+N666+P666)/(F666+H666+J666+L666+N666+P666),0),0)</f>
        <v>0</v>
      </c>
      <c r="AH666" s="1">
        <f>IF(E666="West", IF(C666="Decentral",('Connecting shares (%)'!$F$17/100*L666+'Connecting shares (%)'!$G$17/100*N666+'Connecting shares (%)'!$H$17/100*P666)/1000000,0),0)</f>
        <v>0.15555442999999991</v>
      </c>
      <c r="AI666" s="63">
        <f>IF(E666="west", IF(C666="Decentral",D666*'Connecting shares (%)'!$M$16*(L666+N666+P666)/(F666+H666+J666+L666+N666+P666),0),0)</f>
        <v>2.3434865790606643</v>
      </c>
      <c r="AK666" s="1">
        <f t="shared" si="80"/>
        <v>0</v>
      </c>
      <c r="AL666" s="1">
        <f t="shared" si="81"/>
        <v>0</v>
      </c>
      <c r="AM666" s="1">
        <f t="shared" si="82"/>
        <v>0</v>
      </c>
      <c r="AN666" s="1">
        <f t="shared" si="83"/>
        <v>0</v>
      </c>
      <c r="AO666" s="1">
        <f t="shared" si="84"/>
        <v>0</v>
      </c>
      <c r="AP666" s="1">
        <f t="shared" si="85"/>
        <v>0</v>
      </c>
      <c r="AQ666" s="1">
        <f t="shared" si="86"/>
        <v>1.2461815500000002</v>
      </c>
      <c r="AR666" s="1">
        <f t="shared" si="87"/>
        <v>18.774198442937418</v>
      </c>
    </row>
    <row r="667" spans="1:44">
      <c r="A667" s="1">
        <v>666</v>
      </c>
      <c r="B667" s="1" t="s">
        <v>76</v>
      </c>
      <c r="C667" s="1" t="s">
        <v>21</v>
      </c>
      <c r="D667" s="1">
        <v>1.97143227915071</v>
      </c>
      <c r="E667" s="1" t="s">
        <v>23</v>
      </c>
      <c r="F667" s="1">
        <v>1713632.22</v>
      </c>
      <c r="G667" s="1">
        <v>98</v>
      </c>
      <c r="H667" s="1">
        <v>64951.849999999897</v>
      </c>
      <c r="I667" s="1">
        <v>1</v>
      </c>
      <c r="J667" s="1">
        <v>0</v>
      </c>
      <c r="K667" s="1">
        <v>0</v>
      </c>
      <c r="L667" s="1">
        <v>66607.729999999894</v>
      </c>
      <c r="M667" s="1">
        <v>6</v>
      </c>
      <c r="N667" s="1">
        <v>0</v>
      </c>
      <c r="O667" s="1">
        <v>0</v>
      </c>
      <c r="P667" s="1">
        <v>0</v>
      </c>
      <c r="Q667" s="1">
        <v>0</v>
      </c>
      <c r="R667" s="1">
        <v>26651.677269363299</v>
      </c>
      <c r="S667" s="1">
        <v>1971432.27915071</v>
      </c>
      <c r="T667" s="61">
        <f>IF(E667="East", IF(C667="Central",('Connecting shares (%)'!$F$3/100*F667+'Connecting shares (%)'!$G$3/100*H667+'Connecting shares (%)'!$H$3/100*J667)/1000000,0),0)</f>
        <v>0</v>
      </c>
      <c r="U667" s="61">
        <f>IF(E667="East", IF(C667="Central",D667*'Connecting shares (%)'!$M$16*(F667+H667+J667)/(F667+H667+J667+L667+N667+P667),0),0)</f>
        <v>0</v>
      </c>
      <c r="V667" s="61">
        <f>IF(E667="East", IF(C667="Decentral",('Connecting shares (%)'!$F$7/100*F667+'Connecting shares (%)'!$G$7/100*H667+'Connecting shares (%)'!$H$7/100*J667)/1000000,0),0)</f>
        <v>0</v>
      </c>
      <c r="W667" s="63">
        <f>IF(E667="East", IF(C667="Decentral",D667*'Connecting shares (%)'!$M$16*(F667+H667+J667)/(F667+H667+J667+L667+N667+P667),0),0)</f>
        <v>0</v>
      </c>
      <c r="X667" s="61">
        <f>IF(E667="East", IF(C667="Central",('Connecting shares (%)'!$F$5/100*L667+'Connecting shares (%)'!$G$5/100*N667+'Connecting shares (%)'!$H$5/100*P667)/1000000,0),0)</f>
        <v>0</v>
      </c>
      <c r="Y667" s="63">
        <f>IF(E667="East", IF(C667="Central",D667*'Connecting shares (%)'!$M$16*(L667+N667+P667)/(F667+H667+J667+L667+N667+P667),0),0)</f>
        <v>0</v>
      </c>
      <c r="Z667" s="1">
        <f>IF(E667="East", IF(C667="Decentral",('Connecting shares (%)'!$F$9/100*L667+'Connecting shares (%)'!$G$9/100*N667+'Connecting shares (%)'!$H$9/100*P667)/1000000,0),0)</f>
        <v>0</v>
      </c>
      <c r="AA667" s="63">
        <f>IF(E667="East", IF(C667="Decentral",D667*'Connecting shares (%)'!$M$16*(L667+N667+P667)/(F667+H667+J667+L667+N667+P667),0),0)</f>
        <v>0</v>
      </c>
      <c r="AB667" s="61">
        <f>IF(E667="West", IF(C667="Central",('Connecting shares (%)'!$F$11/100*F667+'Connecting shares (%)'!$G$11/100*H667+'Connecting shares (%)'!$H$11/100*J667)/1000000,0),0)</f>
        <v>0</v>
      </c>
      <c r="AC667" s="64">
        <f>IF(E667="west", IF(C667="Central",D667*'Connecting shares (%)'!$M$16*(F667+H667+J667)/(F667+H667+J667+L667+N667+P667),0),0)</f>
        <v>0</v>
      </c>
      <c r="AD667" s="61">
        <f>IF(E667="West", IF(C667="Decentral",('Connecting shares (%)'!$F$15/100*F667+'Connecting shares (%)'!$G$15/100*H667+'Connecting shares (%)'!$H$15/100*J667)/1000000,0),0)</f>
        <v>1.7785840699999997</v>
      </c>
      <c r="AE667" s="63">
        <f>IF(E667="west", IF(C667="Decentral",D667*'Connecting shares (%)'!$M$16*(F667+H667+J667)/(F667+H667+J667+L667+N667+P667),0),0)</f>
        <v>38.005350411607573</v>
      </c>
      <c r="AF667" s="61">
        <f>IF(E667="West", IF(C667="Central",('Connecting shares (%)'!$F$13/100*L667+'Connecting shares (%)'!$G$13/100*N667+'Connecting shares (%)'!$H$13/100*P667)/1000000,0),0)</f>
        <v>0</v>
      </c>
      <c r="AG667" s="63">
        <f>IF(E667="west", IF(C667="Central",D667*'Connecting shares (%)'!$M$16*(L667+N667+P667)/(F667+H667+J667+L667+N667+P667),0),0)</f>
        <v>0</v>
      </c>
      <c r="AH667" s="1">
        <f>IF(E667="West", IF(C667="Decentral",('Connecting shares (%)'!$F$17/100*L667+'Connecting shares (%)'!$G$17/100*N667+'Connecting shares (%)'!$H$17/100*P667)/1000000,0),0)</f>
        <v>6.6607729999999893E-2</v>
      </c>
      <c r="AI667" s="63">
        <f>IF(E667="west", IF(C667="Decentral",D667*'Connecting shares (%)'!$M$16*(L667+N667+P667)/(F667+H667+J667+L667+N667+P667),0),0)</f>
        <v>1.4232951714066249</v>
      </c>
      <c r="AK667" s="1">
        <f t="shared" si="80"/>
        <v>0</v>
      </c>
      <c r="AL667" s="1">
        <f t="shared" si="81"/>
        <v>0</v>
      </c>
      <c r="AM667" s="1">
        <f t="shared" si="82"/>
        <v>0</v>
      </c>
      <c r="AN667" s="1">
        <f t="shared" si="83"/>
        <v>0</v>
      </c>
      <c r="AO667" s="1">
        <f t="shared" si="84"/>
        <v>0</v>
      </c>
      <c r="AP667" s="1">
        <f t="shared" si="85"/>
        <v>0</v>
      </c>
      <c r="AQ667" s="1">
        <f t="shared" si="86"/>
        <v>1.8451917999999996</v>
      </c>
      <c r="AR667" s="1">
        <f t="shared" si="87"/>
        <v>39.428645583014195</v>
      </c>
    </row>
    <row r="668" spans="1:44">
      <c r="A668" s="1">
        <v>667</v>
      </c>
      <c r="B668" s="1" t="s">
        <v>776</v>
      </c>
      <c r="C668" s="1" t="s">
        <v>21</v>
      </c>
      <c r="D668" s="1">
        <v>0.97277790513279705</v>
      </c>
      <c r="E668" s="1" t="s">
        <v>23</v>
      </c>
      <c r="F668" s="1">
        <v>4079387.1799999899</v>
      </c>
      <c r="G668" s="1">
        <v>269</v>
      </c>
      <c r="H668" s="1">
        <v>59658.019999999902</v>
      </c>
      <c r="I668" s="1">
        <v>1</v>
      </c>
      <c r="J668" s="1">
        <v>0</v>
      </c>
      <c r="K668" s="1">
        <v>0</v>
      </c>
      <c r="L668" s="1">
        <v>179208.19999999899</v>
      </c>
      <c r="M668" s="1">
        <v>10</v>
      </c>
      <c r="N668" s="1">
        <v>63588.709999999897</v>
      </c>
      <c r="O668" s="1">
        <v>1</v>
      </c>
      <c r="P668" s="1">
        <v>0</v>
      </c>
      <c r="Q668" s="1">
        <v>0</v>
      </c>
      <c r="R668" s="1">
        <v>23252.336678133601</v>
      </c>
      <c r="S668" s="1">
        <v>972777.90513279696</v>
      </c>
      <c r="T668" s="61">
        <f>IF(E668="East", IF(C668="Central",('Connecting shares (%)'!$F$3/100*F668+'Connecting shares (%)'!$G$3/100*H668+'Connecting shares (%)'!$H$3/100*J668)/1000000,0),0)</f>
        <v>0</v>
      </c>
      <c r="U668" s="61">
        <f>IF(E668="East", IF(C668="Central",D668*'Connecting shares (%)'!$M$16*(F668+H668+J668)/(F668+H668+J668+L668+N668+P668),0),0)</f>
        <v>0</v>
      </c>
      <c r="V668" s="61">
        <f>IF(E668="East", IF(C668="Decentral",('Connecting shares (%)'!$F$7/100*F668+'Connecting shares (%)'!$G$7/100*H668+'Connecting shares (%)'!$H$7/100*J668)/1000000,0),0)</f>
        <v>0</v>
      </c>
      <c r="W668" s="63">
        <f>IF(E668="East", IF(C668="Decentral",D668*'Connecting shares (%)'!$M$16*(F668+H668+J668)/(F668+H668+J668+L668+N668+P668),0),0)</f>
        <v>0</v>
      </c>
      <c r="X668" s="61">
        <f>IF(E668="East", IF(C668="Central",('Connecting shares (%)'!$F$5/100*L668+'Connecting shares (%)'!$G$5/100*N668+'Connecting shares (%)'!$H$5/100*P668)/1000000,0),0)</f>
        <v>0</v>
      </c>
      <c r="Y668" s="63">
        <f>IF(E668="East", IF(C668="Central",D668*'Connecting shares (%)'!$M$16*(L668+N668+P668)/(F668+H668+J668+L668+N668+P668),0),0)</f>
        <v>0</v>
      </c>
      <c r="Z668" s="1">
        <f>IF(E668="East", IF(C668="Decentral",('Connecting shares (%)'!$F$9/100*L668+'Connecting shares (%)'!$G$9/100*N668+'Connecting shares (%)'!$H$9/100*P668)/1000000,0),0)</f>
        <v>0</v>
      </c>
      <c r="AA668" s="63">
        <f>IF(E668="East", IF(C668="Decentral",D668*'Connecting shares (%)'!$M$16*(L668+N668+P668)/(F668+H668+J668+L668+N668+P668),0),0)</f>
        <v>0</v>
      </c>
      <c r="AB668" s="61">
        <f>IF(E668="West", IF(C668="Central",('Connecting shares (%)'!$F$11/100*F668+'Connecting shares (%)'!$G$11/100*H668+'Connecting shares (%)'!$H$11/100*J668)/1000000,0),0)</f>
        <v>0</v>
      </c>
      <c r="AC668" s="64">
        <f>IF(E668="west", IF(C668="Central",D668*'Connecting shares (%)'!$M$16*(F668+H668+J668)/(F668+H668+J668+L668+N668+P668),0),0)</f>
        <v>0</v>
      </c>
      <c r="AD668" s="61">
        <f>IF(E668="West", IF(C668="Decentral",('Connecting shares (%)'!$F$15/100*F668+'Connecting shares (%)'!$G$15/100*H668+'Connecting shares (%)'!$H$15/100*J668)/1000000,0),0)</f>
        <v>4.1390451999999902</v>
      </c>
      <c r="AE668" s="63">
        <f>IF(E668="west", IF(C668="Decentral",D668*'Connecting shares (%)'!$M$16*(F668+H668+J668)/(F668+H668+J668+L668+N668+P668),0),0)</f>
        <v>18.377529896466122</v>
      </c>
      <c r="AF668" s="61">
        <f>IF(E668="West", IF(C668="Central",('Connecting shares (%)'!$F$13/100*L668+'Connecting shares (%)'!$G$13/100*N668+'Connecting shares (%)'!$H$13/100*P668)/1000000,0),0)</f>
        <v>0</v>
      </c>
      <c r="AG668" s="63">
        <f>IF(E668="west", IF(C668="Central",D668*'Connecting shares (%)'!$M$16*(L668+N668+P668)/(F668+H668+J668+L668+N668+P668),0),0)</f>
        <v>0</v>
      </c>
      <c r="AH668" s="1">
        <f>IF(E668="West", IF(C668="Decentral",('Connecting shares (%)'!$F$17/100*L668+'Connecting shares (%)'!$G$17/100*N668+'Connecting shares (%)'!$H$17/100*P668)/1000000,0),0)</f>
        <v>0.24279690999999889</v>
      </c>
      <c r="AI668" s="63">
        <f>IF(E668="west", IF(C668="Decentral",D668*'Connecting shares (%)'!$M$16*(L668+N668+P668)/(F668+H668+J668+L668+N668+P668),0),0)</f>
        <v>1.0780282061898199</v>
      </c>
      <c r="AK668" s="1">
        <f t="shared" si="80"/>
        <v>0</v>
      </c>
      <c r="AL668" s="1">
        <f t="shared" si="81"/>
        <v>0</v>
      </c>
      <c r="AM668" s="1">
        <f t="shared" si="82"/>
        <v>0</v>
      </c>
      <c r="AN668" s="1">
        <f t="shared" si="83"/>
        <v>0</v>
      </c>
      <c r="AO668" s="1">
        <f t="shared" si="84"/>
        <v>0</v>
      </c>
      <c r="AP668" s="1">
        <f t="shared" si="85"/>
        <v>0</v>
      </c>
      <c r="AQ668" s="1">
        <f t="shared" si="86"/>
        <v>4.3818421099999894</v>
      </c>
      <c r="AR668" s="1">
        <f t="shared" si="87"/>
        <v>19.455558102655942</v>
      </c>
    </row>
    <row r="669" spans="1:44">
      <c r="A669" s="1">
        <v>668</v>
      </c>
      <c r="B669" s="1" t="s">
        <v>848</v>
      </c>
      <c r="C669" s="1" t="s">
        <v>21</v>
      </c>
      <c r="D669" s="1">
        <v>0.90275923640478695</v>
      </c>
      <c r="E669" s="1" t="s">
        <v>24</v>
      </c>
      <c r="F669" s="1">
        <v>448843.68</v>
      </c>
      <c r="G669" s="1">
        <v>30</v>
      </c>
      <c r="H669" s="1">
        <v>0</v>
      </c>
      <c r="I669" s="1">
        <v>0</v>
      </c>
      <c r="J669" s="1">
        <v>0</v>
      </c>
      <c r="K669" s="1">
        <v>0</v>
      </c>
      <c r="L669" s="1">
        <v>68339.360000000001</v>
      </c>
      <c r="M669" s="1">
        <v>4</v>
      </c>
      <c r="N669" s="1">
        <v>0</v>
      </c>
      <c r="O669" s="1">
        <v>0</v>
      </c>
      <c r="P669" s="1">
        <v>0</v>
      </c>
      <c r="Q669" s="1">
        <v>0</v>
      </c>
      <c r="R669" s="1">
        <v>26280.5373700985</v>
      </c>
      <c r="S669" s="1">
        <v>902759.23640478705</v>
      </c>
      <c r="T669" s="61">
        <f>IF(E669="East", IF(C669="Central",('Connecting shares (%)'!$F$3/100*F669+'Connecting shares (%)'!$G$3/100*H669+'Connecting shares (%)'!$H$3/100*J669)/1000000,0),0)</f>
        <v>0</v>
      </c>
      <c r="U669" s="61">
        <f>IF(E669="East", IF(C669="Central",D669*'Connecting shares (%)'!$M$16*(F669+H669+J669)/(F669+H669+J669+L669+N669+P669),0),0)</f>
        <v>0</v>
      </c>
      <c r="V669" s="61">
        <f>IF(E669="East", IF(C669="Decentral",('Connecting shares (%)'!$F$7/100*F669+'Connecting shares (%)'!$G$7/100*H669+'Connecting shares (%)'!$H$7/100*J669)/1000000,0),0)</f>
        <v>0.44884367999999997</v>
      </c>
      <c r="W669" s="63">
        <f>IF(E669="East", IF(C669="Decentral",D669*'Connecting shares (%)'!$M$16*(F669+H669+J669)/(F669+H669+J669+L669+N669+P669),0),0)</f>
        <v>15.669414751957627</v>
      </c>
      <c r="X669" s="61">
        <f>IF(E669="East", IF(C669="Central",('Connecting shares (%)'!$F$5/100*L669+'Connecting shares (%)'!$G$5/100*N669+'Connecting shares (%)'!$H$5/100*P669)/1000000,0),0)</f>
        <v>0</v>
      </c>
      <c r="Y669" s="63">
        <f>IF(E669="East", IF(C669="Central",D669*'Connecting shares (%)'!$M$16*(L669+N669+P669)/(F669+H669+J669+L669+N669+P669),0),0)</f>
        <v>0</v>
      </c>
      <c r="Z669" s="1">
        <f>IF(E669="East", IF(C669="Decentral",('Connecting shares (%)'!$F$9/100*L669+'Connecting shares (%)'!$G$9/100*N669+'Connecting shares (%)'!$H$9/100*P669)/1000000,0),0)</f>
        <v>6.8339360000000002E-2</v>
      </c>
      <c r="AA669" s="63">
        <f>IF(E669="East", IF(C669="Decentral",D669*'Connecting shares (%)'!$M$16*(L669+N669+P669)/(F669+H669+J669+L669+N669+P669),0),0)</f>
        <v>2.3857699761381133</v>
      </c>
      <c r="AB669" s="61">
        <f>IF(E669="West", IF(C669="Central",('Connecting shares (%)'!$F$11/100*F669+'Connecting shares (%)'!$G$11/100*H669+'Connecting shares (%)'!$H$11/100*J669)/1000000,0),0)</f>
        <v>0</v>
      </c>
      <c r="AC669" s="64">
        <f>IF(E669="west", IF(C669="Central",D669*'Connecting shares (%)'!$M$16*(F669+H669+J669)/(F669+H669+J669+L669+N669+P669),0),0)</f>
        <v>0</v>
      </c>
      <c r="AD669" s="61">
        <f>IF(E669="West", IF(C669="Decentral",('Connecting shares (%)'!$F$15/100*F669+'Connecting shares (%)'!$G$15/100*H669+'Connecting shares (%)'!$H$15/100*J669)/1000000,0),0)</f>
        <v>0</v>
      </c>
      <c r="AE669" s="63">
        <f>IF(E669="west", IF(C669="Decentral",D669*'Connecting shares (%)'!$M$16*(F669+H669+J669)/(F669+H669+J669+L669+N669+P669),0),0)</f>
        <v>0</v>
      </c>
      <c r="AF669" s="61">
        <f>IF(E669="West", IF(C669="Central",('Connecting shares (%)'!$F$13/100*L669+'Connecting shares (%)'!$G$13/100*N669+'Connecting shares (%)'!$H$13/100*P669)/1000000,0),0)</f>
        <v>0</v>
      </c>
      <c r="AG669" s="63">
        <f>IF(E669="west", IF(C669="Central",D669*'Connecting shares (%)'!$M$16*(L669+N669+P669)/(F669+H669+J669+L669+N669+P669),0),0)</f>
        <v>0</v>
      </c>
      <c r="AH669" s="1">
        <f>IF(E669="West", IF(C669="Decentral",('Connecting shares (%)'!$F$17/100*L669+'Connecting shares (%)'!$G$17/100*N669+'Connecting shares (%)'!$H$17/100*P669)/1000000,0),0)</f>
        <v>0</v>
      </c>
      <c r="AI669" s="63">
        <f>IF(E669="west", IF(C669="Decentral",D669*'Connecting shares (%)'!$M$16*(L669+N669+P669)/(F669+H669+J669+L669+N669+P669),0),0)</f>
        <v>0</v>
      </c>
      <c r="AK669" s="1">
        <f t="shared" si="80"/>
        <v>0</v>
      </c>
      <c r="AL669" s="1">
        <f t="shared" si="81"/>
        <v>0</v>
      </c>
      <c r="AM669" s="1">
        <f t="shared" si="82"/>
        <v>0.51718303999999993</v>
      </c>
      <c r="AN669" s="1">
        <f t="shared" si="83"/>
        <v>18.055184728095739</v>
      </c>
      <c r="AO669" s="1">
        <f t="shared" si="84"/>
        <v>0</v>
      </c>
      <c r="AP669" s="1">
        <f t="shared" si="85"/>
        <v>0</v>
      </c>
      <c r="AQ669" s="1">
        <f t="shared" si="86"/>
        <v>0</v>
      </c>
      <c r="AR669" s="1">
        <f t="shared" si="87"/>
        <v>0</v>
      </c>
    </row>
    <row r="670" spans="1:44">
      <c r="A670" s="1">
        <v>669</v>
      </c>
      <c r="B670" s="1" t="s">
        <v>479</v>
      </c>
      <c r="C670" s="1" t="s">
        <v>22</v>
      </c>
      <c r="D670" s="1">
        <v>1.70668221321216</v>
      </c>
      <c r="E670" s="1" t="s">
        <v>23</v>
      </c>
      <c r="F670" s="1">
        <v>452356.13</v>
      </c>
      <c r="G670" s="1">
        <v>29</v>
      </c>
      <c r="H670" s="1">
        <v>0</v>
      </c>
      <c r="I670" s="1">
        <v>0</v>
      </c>
      <c r="J670" s="1">
        <v>0</v>
      </c>
      <c r="K670" s="1">
        <v>0</v>
      </c>
      <c r="L670" s="1">
        <v>61665.139999999898</v>
      </c>
      <c r="M670" s="1">
        <v>5</v>
      </c>
      <c r="N670" s="1">
        <v>0</v>
      </c>
      <c r="O670" s="1">
        <v>0</v>
      </c>
      <c r="P670" s="1">
        <v>0</v>
      </c>
      <c r="Q670" s="1">
        <v>0</v>
      </c>
      <c r="R670" s="1">
        <v>33944.866427142202</v>
      </c>
      <c r="S670" s="1">
        <v>1706682.2132121599</v>
      </c>
      <c r="T670" s="61">
        <f>IF(E670="East", IF(C670="Central",('Connecting shares (%)'!$F$3/100*F670+'Connecting shares (%)'!$G$3/100*H670+'Connecting shares (%)'!$H$3/100*J670)/1000000,0),0)</f>
        <v>0</v>
      </c>
      <c r="U670" s="61">
        <f>IF(E670="East", IF(C670="Central",D670*'Connecting shares (%)'!$M$16*(F670+H670+J670)/(F670+H670+J670+L670+N670+P670),0),0)</f>
        <v>0</v>
      </c>
      <c r="V670" s="61">
        <f>IF(E670="East", IF(C670="Decentral",('Connecting shares (%)'!$F$7/100*F670+'Connecting shares (%)'!$G$7/100*H670+'Connecting shares (%)'!$H$7/100*J670)/1000000,0),0)</f>
        <v>0</v>
      </c>
      <c r="W670" s="63">
        <f>IF(E670="East", IF(C670="Decentral",D670*'Connecting shares (%)'!$M$16*(F670+H670+J670)/(F670+H670+J670+L670+N670+P670),0),0)</f>
        <v>0</v>
      </c>
      <c r="X670" s="61">
        <f>IF(E670="East", IF(C670="Central",('Connecting shares (%)'!$F$5/100*L670+'Connecting shares (%)'!$G$5/100*N670+'Connecting shares (%)'!$H$5/100*P670)/1000000,0),0)</f>
        <v>0</v>
      </c>
      <c r="Y670" s="63">
        <f>IF(E670="East", IF(C670="Central",D670*'Connecting shares (%)'!$M$16*(L670+N670+P670)/(F670+H670+J670+L670+N670+P670),0),0)</f>
        <v>0</v>
      </c>
      <c r="Z670" s="1">
        <f>IF(E670="East", IF(C670="Decentral",('Connecting shares (%)'!$F$9/100*L670+'Connecting shares (%)'!$G$9/100*N670+'Connecting shares (%)'!$H$9/100*P670)/1000000,0),0)</f>
        <v>0</v>
      </c>
      <c r="AA670" s="63">
        <f>IF(E670="East", IF(C670="Decentral",D670*'Connecting shares (%)'!$M$16*(L670+N670+P670)/(F670+H670+J670+L670+N670+P670),0),0)</f>
        <v>0</v>
      </c>
      <c r="AB670" s="61">
        <f>IF(E670="West", IF(C670="Central",('Connecting shares (%)'!$F$11/100*F670+'Connecting shares (%)'!$G$11/100*H670+'Connecting shares (%)'!$H$11/100*J670)/1000000,0),0)</f>
        <v>0.45235613000000002</v>
      </c>
      <c r="AC670" s="64">
        <f>IF(E670="west", IF(C670="Central",D670*'Connecting shares (%)'!$M$16*(F670+H670+J670)/(F670+H670+J670+L670+N670+P670),0),0)</f>
        <v>30.038763225050506</v>
      </c>
      <c r="AD670" s="61">
        <f>IF(E670="West", IF(C670="Decentral",('Connecting shares (%)'!$F$15/100*F670+'Connecting shares (%)'!$G$15/100*H670+'Connecting shares (%)'!$H$15/100*J670)/1000000,0),0)</f>
        <v>0</v>
      </c>
      <c r="AE670" s="63">
        <f>IF(E670="west", IF(C670="Decentral",D670*'Connecting shares (%)'!$M$16*(F670+H670+J670)/(F670+H670+J670+L670+N670+P670),0),0)</f>
        <v>0</v>
      </c>
      <c r="AF670" s="61">
        <f>IF(E670="West", IF(C670="Central",('Connecting shares (%)'!$F$13/100*L670+'Connecting shares (%)'!$G$13/100*N670+'Connecting shares (%)'!$H$13/100*P670)/1000000,0),0)</f>
        <v>6.1665139999999896E-2</v>
      </c>
      <c r="AG670" s="63">
        <f>IF(E670="west", IF(C670="Central",D670*'Connecting shares (%)'!$M$16*(L670+N670+P670)/(F670+H670+J670+L670+N670+P670),0),0)</f>
        <v>4.0948810391926989</v>
      </c>
      <c r="AH670" s="1">
        <f>IF(E670="West", IF(C670="Decentral",('Connecting shares (%)'!$F$17/100*L670+'Connecting shares (%)'!$G$17/100*N670+'Connecting shares (%)'!$H$17/100*P670)/1000000,0),0)</f>
        <v>0</v>
      </c>
      <c r="AI670" s="63">
        <f>IF(E670="west", IF(C670="Decentral",D670*'Connecting shares (%)'!$M$16*(L670+N670+P670)/(F670+H670+J670+L670+N670+P670),0),0)</f>
        <v>0</v>
      </c>
      <c r="AK670" s="1">
        <f t="shared" si="80"/>
        <v>0</v>
      </c>
      <c r="AL670" s="1">
        <f t="shared" si="81"/>
        <v>0</v>
      </c>
      <c r="AM670" s="1">
        <f t="shared" si="82"/>
        <v>0</v>
      </c>
      <c r="AN670" s="1">
        <f t="shared" si="83"/>
        <v>0</v>
      </c>
      <c r="AO670" s="1">
        <f t="shared" si="84"/>
        <v>0.51402126999999997</v>
      </c>
      <c r="AP670" s="1">
        <f t="shared" si="85"/>
        <v>34.133644264243202</v>
      </c>
      <c r="AQ670" s="1">
        <f t="shared" si="86"/>
        <v>0</v>
      </c>
      <c r="AR670" s="1">
        <f t="shared" si="87"/>
        <v>0</v>
      </c>
    </row>
    <row r="671" spans="1:44">
      <c r="A671" s="1">
        <v>670</v>
      </c>
      <c r="B671" s="1" t="s">
        <v>597</v>
      </c>
      <c r="C671" s="1" t="s">
        <v>21</v>
      </c>
      <c r="D671" s="1">
        <v>3.5667535976428599</v>
      </c>
      <c r="E671" s="1" t="s">
        <v>23</v>
      </c>
      <c r="F671" s="1">
        <v>3528775.35</v>
      </c>
      <c r="G671" s="1">
        <v>198</v>
      </c>
      <c r="H671" s="1">
        <v>0</v>
      </c>
      <c r="I671" s="1">
        <v>0</v>
      </c>
      <c r="J671" s="1">
        <v>0</v>
      </c>
      <c r="K671" s="1">
        <v>0</v>
      </c>
      <c r="L671" s="1">
        <v>372512.09999999899</v>
      </c>
      <c r="M671" s="1">
        <v>30</v>
      </c>
      <c r="N671" s="1">
        <v>273032.34999999899</v>
      </c>
      <c r="O671" s="1">
        <v>4</v>
      </c>
      <c r="P671" s="1">
        <v>0</v>
      </c>
      <c r="Q671" s="1">
        <v>0</v>
      </c>
      <c r="R671" s="1">
        <v>31705.656122490302</v>
      </c>
      <c r="S671" s="1">
        <v>3566753.5976428599</v>
      </c>
      <c r="T671" s="61">
        <f>IF(E671="East", IF(C671="Central",('Connecting shares (%)'!$F$3/100*F671+'Connecting shares (%)'!$G$3/100*H671+'Connecting shares (%)'!$H$3/100*J671)/1000000,0),0)</f>
        <v>0</v>
      </c>
      <c r="U671" s="61">
        <f>IF(E671="East", IF(C671="Central",D671*'Connecting shares (%)'!$M$16*(F671+H671+J671)/(F671+H671+J671+L671+N671+P671),0),0)</f>
        <v>0</v>
      </c>
      <c r="V671" s="61">
        <f>IF(E671="East", IF(C671="Decentral",('Connecting shares (%)'!$F$7/100*F671+'Connecting shares (%)'!$G$7/100*H671+'Connecting shares (%)'!$H$7/100*J671)/1000000,0),0)</f>
        <v>0</v>
      </c>
      <c r="W671" s="63">
        <f>IF(E671="East", IF(C671="Decentral",D671*'Connecting shares (%)'!$M$16*(F671+H671+J671)/(F671+H671+J671+L671+N671+P671),0),0)</f>
        <v>0</v>
      </c>
      <c r="X671" s="61">
        <f>IF(E671="East", IF(C671="Central",('Connecting shares (%)'!$F$5/100*L671+'Connecting shares (%)'!$G$5/100*N671+'Connecting shares (%)'!$H$5/100*P671)/1000000,0),0)</f>
        <v>0</v>
      </c>
      <c r="Y671" s="63">
        <f>IF(E671="East", IF(C671="Central",D671*'Connecting shares (%)'!$M$16*(L671+N671+P671)/(F671+H671+J671+L671+N671+P671),0),0)</f>
        <v>0</v>
      </c>
      <c r="Z671" s="1">
        <f>IF(E671="East", IF(C671="Decentral",('Connecting shares (%)'!$F$9/100*L671+'Connecting shares (%)'!$G$9/100*N671+'Connecting shares (%)'!$H$9/100*P671)/1000000,0),0)</f>
        <v>0</v>
      </c>
      <c r="AA671" s="63">
        <f>IF(E671="East", IF(C671="Decentral",D671*'Connecting shares (%)'!$M$16*(L671+N671+P671)/(F671+H671+J671+L671+N671+P671),0),0)</f>
        <v>0</v>
      </c>
      <c r="AB671" s="61">
        <f>IF(E671="West", IF(C671="Central",('Connecting shares (%)'!$F$11/100*F671+'Connecting shares (%)'!$G$11/100*H671+'Connecting shares (%)'!$H$11/100*J671)/1000000,0),0)</f>
        <v>0</v>
      </c>
      <c r="AC671" s="64">
        <f>IF(E671="west", IF(C671="Central",D671*'Connecting shares (%)'!$M$16*(F671+H671+J671)/(F671+H671+J671+L671+N671+P671),0),0)</f>
        <v>0</v>
      </c>
      <c r="AD671" s="61">
        <f>IF(E671="West", IF(C671="Decentral",('Connecting shares (%)'!$F$15/100*F671+'Connecting shares (%)'!$G$15/100*H671+'Connecting shares (%)'!$H$15/100*J671)/1000000,0),0)</f>
        <v>3.5287753500000001</v>
      </c>
      <c r="AE671" s="63">
        <f>IF(E671="west", IF(C671="Decentral",D671*'Connecting shares (%)'!$M$16*(F671+H671+J671)/(F671+H671+J671+L671+N671+P671),0),0)</f>
        <v>60.303344151475635</v>
      </c>
      <c r="AF671" s="61">
        <f>IF(E671="West", IF(C671="Central",('Connecting shares (%)'!$F$13/100*L671+'Connecting shares (%)'!$G$13/100*N671+'Connecting shares (%)'!$H$13/100*P671)/1000000,0),0)</f>
        <v>0</v>
      </c>
      <c r="AG671" s="63">
        <f>IF(E671="west", IF(C671="Central",D671*'Connecting shares (%)'!$M$16*(L671+N671+P671)/(F671+H671+J671+L671+N671+P671),0),0)</f>
        <v>0</v>
      </c>
      <c r="AH671" s="1">
        <f>IF(E671="West", IF(C671="Decentral",('Connecting shares (%)'!$F$17/100*L671+'Connecting shares (%)'!$G$17/100*N671+'Connecting shares (%)'!$H$17/100*P671)/1000000,0),0)</f>
        <v>0.64554444999999794</v>
      </c>
      <c r="AI671" s="63">
        <f>IF(E671="west", IF(C671="Decentral",D671*'Connecting shares (%)'!$M$16*(L671+N671+P671)/(F671+H671+J671+L671+N671+P671),0),0)</f>
        <v>11.031727801381555</v>
      </c>
      <c r="AK671" s="1">
        <f t="shared" si="80"/>
        <v>0</v>
      </c>
      <c r="AL671" s="1">
        <f t="shared" si="81"/>
        <v>0</v>
      </c>
      <c r="AM671" s="1">
        <f t="shared" si="82"/>
        <v>0</v>
      </c>
      <c r="AN671" s="1">
        <f t="shared" si="83"/>
        <v>0</v>
      </c>
      <c r="AO671" s="1">
        <f t="shared" si="84"/>
        <v>0</v>
      </c>
      <c r="AP671" s="1">
        <f t="shared" si="85"/>
        <v>0</v>
      </c>
      <c r="AQ671" s="1">
        <f t="shared" si="86"/>
        <v>4.1743197999999984</v>
      </c>
      <c r="AR671" s="1">
        <f t="shared" si="87"/>
        <v>71.335071952857191</v>
      </c>
    </row>
    <row r="672" spans="1:44">
      <c r="A672" s="1">
        <v>671</v>
      </c>
      <c r="B672" s="1" t="s">
        <v>481</v>
      </c>
      <c r="C672" s="1" t="s">
        <v>22</v>
      </c>
      <c r="D672" s="1">
        <v>1.09217974522274</v>
      </c>
      <c r="E672" s="1" t="s">
        <v>23</v>
      </c>
      <c r="F672" s="1">
        <v>271780.78999999998</v>
      </c>
      <c r="G672" s="1">
        <v>16</v>
      </c>
      <c r="H672" s="1">
        <v>72464.759999999893</v>
      </c>
      <c r="I672" s="1">
        <v>1</v>
      </c>
      <c r="J672" s="1">
        <v>0</v>
      </c>
      <c r="K672" s="1">
        <v>0</v>
      </c>
      <c r="L672" s="1">
        <v>41575.6899999999</v>
      </c>
      <c r="M672" s="1">
        <v>7</v>
      </c>
      <c r="N672" s="1">
        <v>103066.64</v>
      </c>
      <c r="O672" s="1">
        <v>1</v>
      </c>
      <c r="P672" s="1">
        <v>0</v>
      </c>
      <c r="Q672" s="1">
        <v>0</v>
      </c>
      <c r="R672" s="1">
        <v>38619.938913315702</v>
      </c>
      <c r="S672" s="1">
        <v>1092179.7452227401</v>
      </c>
      <c r="T672" s="61">
        <f>IF(E672="East", IF(C672="Central",('Connecting shares (%)'!$F$3/100*F672+'Connecting shares (%)'!$G$3/100*H672+'Connecting shares (%)'!$H$3/100*J672)/1000000,0),0)</f>
        <v>0</v>
      </c>
      <c r="U672" s="61">
        <f>IF(E672="East", IF(C672="Central",D672*'Connecting shares (%)'!$M$16*(F672+H672+J672)/(F672+H672+J672+L672+N672+P672),0),0)</f>
        <v>0</v>
      </c>
      <c r="V672" s="61">
        <f>IF(E672="East", IF(C672="Decentral",('Connecting shares (%)'!$F$7/100*F672+'Connecting shares (%)'!$G$7/100*H672+'Connecting shares (%)'!$H$7/100*J672)/1000000,0),0)</f>
        <v>0</v>
      </c>
      <c r="W672" s="63">
        <f>IF(E672="East", IF(C672="Decentral",D672*'Connecting shares (%)'!$M$16*(F672+H672+J672)/(F672+H672+J672+L672+N672+P672),0),0)</f>
        <v>0</v>
      </c>
      <c r="X672" s="61">
        <f>IF(E672="East", IF(C672="Central",('Connecting shares (%)'!$F$5/100*L672+'Connecting shares (%)'!$G$5/100*N672+'Connecting shares (%)'!$H$5/100*P672)/1000000,0),0)</f>
        <v>0</v>
      </c>
      <c r="Y672" s="63">
        <f>IF(E672="East", IF(C672="Central",D672*'Connecting shares (%)'!$M$16*(L672+N672+P672)/(F672+H672+J672+L672+N672+P672),0),0)</f>
        <v>0</v>
      </c>
      <c r="Z672" s="1">
        <f>IF(E672="East", IF(C672="Decentral",('Connecting shares (%)'!$F$9/100*L672+'Connecting shares (%)'!$G$9/100*N672+'Connecting shares (%)'!$H$9/100*P672)/1000000,0),0)</f>
        <v>0</v>
      </c>
      <c r="AA672" s="63">
        <f>IF(E672="East", IF(C672="Decentral",D672*'Connecting shares (%)'!$M$16*(L672+N672+P672)/(F672+H672+J672+L672+N672+P672),0),0)</f>
        <v>0</v>
      </c>
      <c r="AB672" s="61">
        <f>IF(E672="West", IF(C672="Central",('Connecting shares (%)'!$F$11/100*F672+'Connecting shares (%)'!$G$11/100*H672+'Connecting shares (%)'!$H$11/100*J672)/1000000,0),0)</f>
        <v>0.34424554999999984</v>
      </c>
      <c r="AC672" s="64">
        <f>IF(E672="west", IF(C672="Central",D672*'Connecting shares (%)'!$M$16*(F672+H672+J672)/(F672+H672+J672+L672+N672+P672),0),0)</f>
        <v>15.380950621768822</v>
      </c>
      <c r="AD672" s="61">
        <f>IF(E672="West", IF(C672="Decentral",('Connecting shares (%)'!$F$15/100*F672+'Connecting shares (%)'!$G$15/100*H672+'Connecting shares (%)'!$H$15/100*J672)/1000000,0),0)</f>
        <v>0</v>
      </c>
      <c r="AE672" s="63">
        <f>IF(E672="west", IF(C672="Decentral",D672*'Connecting shares (%)'!$M$16*(F672+H672+J672)/(F672+H672+J672+L672+N672+P672),0),0)</f>
        <v>0</v>
      </c>
      <c r="AF672" s="61">
        <f>IF(E672="West", IF(C672="Central",('Connecting shares (%)'!$F$13/100*L672+'Connecting shares (%)'!$G$13/100*N672+'Connecting shares (%)'!$H$13/100*P672)/1000000,0),0)</f>
        <v>0.1446423299999999</v>
      </c>
      <c r="AG672" s="63">
        <f>IF(E672="west", IF(C672="Central",D672*'Connecting shares (%)'!$M$16*(L672+N672+P672)/(F672+H672+J672+L672+N672+P672),0),0)</f>
        <v>6.4626442826859787</v>
      </c>
      <c r="AH672" s="1">
        <f>IF(E672="West", IF(C672="Decentral",('Connecting shares (%)'!$F$17/100*L672+'Connecting shares (%)'!$G$17/100*N672+'Connecting shares (%)'!$H$17/100*P672)/1000000,0),0)</f>
        <v>0</v>
      </c>
      <c r="AI672" s="63">
        <f>IF(E672="west", IF(C672="Decentral",D672*'Connecting shares (%)'!$M$16*(L672+N672+P672)/(F672+H672+J672+L672+N672+P672),0),0)</f>
        <v>0</v>
      </c>
      <c r="AK672" s="1">
        <f t="shared" si="80"/>
        <v>0</v>
      </c>
      <c r="AL672" s="1">
        <f t="shared" si="81"/>
        <v>0</v>
      </c>
      <c r="AM672" s="1">
        <f t="shared" si="82"/>
        <v>0</v>
      </c>
      <c r="AN672" s="1">
        <f t="shared" si="83"/>
        <v>0</v>
      </c>
      <c r="AO672" s="1">
        <f t="shared" si="84"/>
        <v>0.48888787999999972</v>
      </c>
      <c r="AP672" s="1">
        <f t="shared" si="85"/>
        <v>21.8435949044548</v>
      </c>
      <c r="AQ672" s="1">
        <f t="shared" si="86"/>
        <v>0</v>
      </c>
      <c r="AR672" s="1">
        <f t="shared" si="87"/>
        <v>0</v>
      </c>
    </row>
    <row r="673" spans="1:44">
      <c r="A673" s="1">
        <v>672</v>
      </c>
      <c r="B673" s="1" t="s">
        <v>451</v>
      </c>
      <c r="C673" s="1" t="s">
        <v>21</v>
      </c>
      <c r="D673" s="1">
        <v>1.8215569482571099</v>
      </c>
      <c r="E673" s="1" t="s">
        <v>23</v>
      </c>
      <c r="F673" s="1">
        <v>2867184.13</v>
      </c>
      <c r="G673" s="1">
        <v>216</v>
      </c>
      <c r="H673" s="1">
        <v>54126.629999999903</v>
      </c>
      <c r="I673" s="1">
        <v>1</v>
      </c>
      <c r="J673" s="1">
        <v>0</v>
      </c>
      <c r="K673" s="1">
        <v>0</v>
      </c>
      <c r="L673" s="1">
        <v>8994.8199999999906</v>
      </c>
      <c r="M673" s="1">
        <v>2</v>
      </c>
      <c r="N673" s="1">
        <v>0</v>
      </c>
      <c r="O673" s="1">
        <v>0</v>
      </c>
      <c r="P673" s="1">
        <v>0</v>
      </c>
      <c r="Q673" s="1">
        <v>0</v>
      </c>
      <c r="R673" s="1">
        <v>25332.359022050001</v>
      </c>
      <c r="S673" s="1">
        <v>1821556.9482571101</v>
      </c>
      <c r="T673" s="61">
        <f>IF(E673="East", IF(C673="Central",('Connecting shares (%)'!$F$3/100*F673+'Connecting shares (%)'!$G$3/100*H673+'Connecting shares (%)'!$H$3/100*J673)/1000000,0),0)</f>
        <v>0</v>
      </c>
      <c r="U673" s="61">
        <f>IF(E673="East", IF(C673="Central",D673*'Connecting shares (%)'!$M$16*(F673+H673+J673)/(F673+H673+J673+L673+N673+P673),0),0)</f>
        <v>0</v>
      </c>
      <c r="V673" s="61">
        <f>IF(E673="East", IF(C673="Decentral",('Connecting shares (%)'!$F$7/100*F673+'Connecting shares (%)'!$G$7/100*H673+'Connecting shares (%)'!$H$7/100*J673)/1000000,0),0)</f>
        <v>0</v>
      </c>
      <c r="W673" s="63">
        <f>IF(E673="East", IF(C673="Decentral",D673*'Connecting shares (%)'!$M$16*(F673+H673+J673)/(F673+H673+J673+L673+N673+P673),0),0)</f>
        <v>0</v>
      </c>
      <c r="X673" s="61">
        <f>IF(E673="East", IF(C673="Central",('Connecting shares (%)'!$F$5/100*L673+'Connecting shares (%)'!$G$5/100*N673+'Connecting shares (%)'!$H$5/100*P673)/1000000,0),0)</f>
        <v>0</v>
      </c>
      <c r="Y673" s="63">
        <f>IF(E673="East", IF(C673="Central",D673*'Connecting shares (%)'!$M$16*(L673+N673+P673)/(F673+H673+J673+L673+N673+P673),0),0)</f>
        <v>0</v>
      </c>
      <c r="Z673" s="1">
        <f>IF(E673="East", IF(C673="Decentral",('Connecting shares (%)'!$F$9/100*L673+'Connecting shares (%)'!$G$9/100*N673+'Connecting shares (%)'!$H$9/100*P673)/1000000,0),0)</f>
        <v>0</v>
      </c>
      <c r="AA673" s="63">
        <f>IF(E673="East", IF(C673="Decentral",D673*'Connecting shares (%)'!$M$16*(L673+N673+P673)/(F673+H673+J673+L673+N673+P673),0),0)</f>
        <v>0</v>
      </c>
      <c r="AB673" s="61">
        <f>IF(E673="West", IF(C673="Central",('Connecting shares (%)'!$F$11/100*F673+'Connecting shares (%)'!$G$11/100*H673+'Connecting shares (%)'!$H$11/100*J673)/1000000,0),0)</f>
        <v>0</v>
      </c>
      <c r="AC673" s="64">
        <f>IF(E673="west", IF(C673="Central",D673*'Connecting shares (%)'!$M$16*(F673+H673+J673)/(F673+H673+J673+L673+N673+P673),0),0)</f>
        <v>0</v>
      </c>
      <c r="AD673" s="61">
        <f>IF(E673="West", IF(C673="Decentral",('Connecting shares (%)'!$F$15/100*F673+'Connecting shares (%)'!$G$15/100*H673+'Connecting shares (%)'!$H$15/100*J673)/1000000,0),0)</f>
        <v>2.9213107599999999</v>
      </c>
      <c r="AE673" s="63">
        <f>IF(E673="west", IF(C673="Decentral",D673*'Connecting shares (%)'!$M$16*(F673+H673+J673)/(F673+H673+J673+L673+N673+P673),0),0)</f>
        <v>36.319310512975633</v>
      </c>
      <c r="AF673" s="61">
        <f>IF(E673="West", IF(C673="Central",('Connecting shares (%)'!$F$13/100*L673+'Connecting shares (%)'!$G$13/100*N673+'Connecting shares (%)'!$H$13/100*P673)/1000000,0),0)</f>
        <v>0</v>
      </c>
      <c r="AG673" s="63">
        <f>IF(E673="west", IF(C673="Central",D673*'Connecting shares (%)'!$M$16*(L673+N673+P673)/(F673+H673+J673+L673+N673+P673),0),0)</f>
        <v>0</v>
      </c>
      <c r="AH673" s="1">
        <f>IF(E673="West", IF(C673="Decentral",('Connecting shares (%)'!$F$17/100*L673+'Connecting shares (%)'!$G$17/100*N673+'Connecting shares (%)'!$H$17/100*P673)/1000000,0),0)</f>
        <v>8.9948199999999902E-3</v>
      </c>
      <c r="AI673" s="63">
        <f>IF(E673="west", IF(C673="Decentral",D673*'Connecting shares (%)'!$M$16*(L673+N673+P673)/(F673+H673+J673+L673+N673+P673),0),0)</f>
        <v>0.11182845216656211</v>
      </c>
      <c r="AK673" s="1">
        <f t="shared" si="80"/>
        <v>0</v>
      </c>
      <c r="AL673" s="1">
        <f t="shared" si="81"/>
        <v>0</v>
      </c>
      <c r="AM673" s="1">
        <f t="shared" si="82"/>
        <v>0</v>
      </c>
      <c r="AN673" s="1">
        <f t="shared" si="83"/>
        <v>0</v>
      </c>
      <c r="AO673" s="1">
        <f t="shared" si="84"/>
        <v>0</v>
      </c>
      <c r="AP673" s="1">
        <f t="shared" si="85"/>
        <v>0</v>
      </c>
      <c r="AQ673" s="1">
        <f t="shared" si="86"/>
        <v>2.9303055799999997</v>
      </c>
      <c r="AR673" s="1">
        <f t="shared" si="87"/>
        <v>36.431138965142196</v>
      </c>
    </row>
    <row r="674" spans="1:44">
      <c r="A674" s="1">
        <v>673</v>
      </c>
      <c r="B674" s="1" t="s">
        <v>738</v>
      </c>
      <c r="C674" s="1" t="s">
        <v>22</v>
      </c>
      <c r="D674" s="1">
        <v>0.33682046857632503</v>
      </c>
      <c r="E674" s="1" t="s">
        <v>23</v>
      </c>
      <c r="F674" s="1">
        <v>1135543.3499999901</v>
      </c>
      <c r="G674" s="1">
        <v>67</v>
      </c>
      <c r="H674" s="1">
        <v>0</v>
      </c>
      <c r="I674" s="1">
        <v>0</v>
      </c>
      <c r="J674" s="1">
        <v>0</v>
      </c>
      <c r="K674" s="1">
        <v>0</v>
      </c>
      <c r="L674" s="1">
        <v>16413.48</v>
      </c>
      <c r="M674" s="1">
        <v>1</v>
      </c>
      <c r="N674" s="1">
        <v>56390.9</v>
      </c>
      <c r="O674" s="1">
        <v>1</v>
      </c>
      <c r="P674" s="1">
        <v>0</v>
      </c>
      <c r="Q674" s="1">
        <v>0</v>
      </c>
      <c r="R674" s="1">
        <v>16999.935068404699</v>
      </c>
      <c r="S674" s="1">
        <v>336820.46857632499</v>
      </c>
      <c r="T674" s="61">
        <f>IF(E674="East", IF(C674="Central",('Connecting shares (%)'!$F$3/100*F674+'Connecting shares (%)'!$G$3/100*H674+'Connecting shares (%)'!$H$3/100*J674)/1000000,0),0)</f>
        <v>0</v>
      </c>
      <c r="U674" s="61">
        <f>IF(E674="East", IF(C674="Central",D674*'Connecting shares (%)'!$M$16*(F674+H674+J674)/(F674+H674+J674+L674+N674+P674),0),0)</f>
        <v>0</v>
      </c>
      <c r="V674" s="61">
        <f>IF(E674="East", IF(C674="Decentral",('Connecting shares (%)'!$F$7/100*F674+'Connecting shares (%)'!$G$7/100*H674+'Connecting shares (%)'!$H$7/100*J674)/1000000,0),0)</f>
        <v>0</v>
      </c>
      <c r="W674" s="63">
        <f>IF(E674="East", IF(C674="Decentral",D674*'Connecting shares (%)'!$M$16*(F674+H674+J674)/(F674+H674+J674+L674+N674+P674),0),0)</f>
        <v>0</v>
      </c>
      <c r="X674" s="61">
        <f>IF(E674="East", IF(C674="Central",('Connecting shares (%)'!$F$5/100*L674+'Connecting shares (%)'!$G$5/100*N674+'Connecting shares (%)'!$H$5/100*P674)/1000000,0),0)</f>
        <v>0</v>
      </c>
      <c r="Y674" s="63">
        <f>IF(E674="East", IF(C674="Central",D674*'Connecting shares (%)'!$M$16*(L674+N674+P674)/(F674+H674+J674+L674+N674+P674),0),0)</f>
        <v>0</v>
      </c>
      <c r="Z674" s="1">
        <f>IF(E674="East", IF(C674="Decentral",('Connecting shares (%)'!$F$9/100*L674+'Connecting shares (%)'!$G$9/100*N674+'Connecting shares (%)'!$H$9/100*P674)/1000000,0),0)</f>
        <v>0</v>
      </c>
      <c r="AA674" s="63">
        <f>IF(E674="East", IF(C674="Decentral",D674*'Connecting shares (%)'!$M$16*(L674+N674+P674)/(F674+H674+J674+L674+N674+P674),0),0)</f>
        <v>0</v>
      </c>
      <c r="AB674" s="61">
        <f>IF(E674="West", IF(C674="Central",('Connecting shares (%)'!$F$11/100*F674+'Connecting shares (%)'!$G$11/100*H674+'Connecting shares (%)'!$H$11/100*J674)/1000000,0),0)</f>
        <v>1.1355433499999901</v>
      </c>
      <c r="AC674" s="64">
        <f>IF(E674="west", IF(C674="Central",D674*'Connecting shares (%)'!$M$16*(F674+H674+J674)/(F674+H674+J674+L674+N674+P674),0),0)</f>
        <v>6.3305327388785626</v>
      </c>
      <c r="AD674" s="61">
        <f>IF(E674="West", IF(C674="Decentral",('Connecting shares (%)'!$F$15/100*F674+'Connecting shares (%)'!$G$15/100*H674+'Connecting shares (%)'!$H$15/100*J674)/1000000,0),0)</f>
        <v>0</v>
      </c>
      <c r="AE674" s="63">
        <f>IF(E674="west", IF(C674="Decentral",D674*'Connecting shares (%)'!$M$16*(F674+H674+J674)/(F674+H674+J674+L674+N674+P674),0),0)</f>
        <v>0</v>
      </c>
      <c r="AF674" s="61">
        <f>IF(E674="West", IF(C674="Central",('Connecting shares (%)'!$F$13/100*L674+'Connecting shares (%)'!$G$13/100*N674+'Connecting shares (%)'!$H$13/100*P674)/1000000,0),0)</f>
        <v>7.2804380000000002E-2</v>
      </c>
      <c r="AG674" s="63">
        <f>IF(E674="west", IF(C674="Central",D674*'Connecting shares (%)'!$M$16*(L674+N674+P674)/(F674+H674+J674+L674+N674+P674),0),0)</f>
        <v>0.40587663264793866</v>
      </c>
      <c r="AH674" s="1">
        <f>IF(E674="West", IF(C674="Decentral",('Connecting shares (%)'!$F$17/100*L674+'Connecting shares (%)'!$G$17/100*N674+'Connecting shares (%)'!$H$17/100*P674)/1000000,0),0)</f>
        <v>0</v>
      </c>
      <c r="AI674" s="63">
        <f>IF(E674="west", IF(C674="Decentral",D674*'Connecting shares (%)'!$M$16*(L674+N674+P674)/(F674+H674+J674+L674+N674+P674),0),0)</f>
        <v>0</v>
      </c>
      <c r="AK674" s="1">
        <f t="shared" si="80"/>
        <v>0</v>
      </c>
      <c r="AL674" s="1">
        <f t="shared" si="81"/>
        <v>0</v>
      </c>
      <c r="AM674" s="1">
        <f t="shared" si="82"/>
        <v>0</v>
      </c>
      <c r="AN674" s="1">
        <f t="shared" si="83"/>
        <v>0</v>
      </c>
      <c r="AO674" s="1">
        <f t="shared" si="84"/>
        <v>1.2083477299999901</v>
      </c>
      <c r="AP674" s="1">
        <f t="shared" si="85"/>
        <v>6.7364093715265012</v>
      </c>
      <c r="AQ674" s="1">
        <f t="shared" si="86"/>
        <v>0</v>
      </c>
      <c r="AR674" s="1">
        <f t="shared" si="87"/>
        <v>0</v>
      </c>
    </row>
    <row r="675" spans="1:44">
      <c r="A675" s="1">
        <v>674</v>
      </c>
      <c r="B675" s="1" t="s">
        <v>745</v>
      </c>
      <c r="C675" s="1" t="s">
        <v>21</v>
      </c>
      <c r="D675" s="1">
        <v>5.4271712586207697</v>
      </c>
      <c r="E675" s="1" t="s">
        <v>23</v>
      </c>
      <c r="F675" s="1">
        <v>13253401.08</v>
      </c>
      <c r="G675" s="1">
        <v>1152</v>
      </c>
      <c r="H675" s="1">
        <v>0</v>
      </c>
      <c r="I675" s="1">
        <v>0</v>
      </c>
      <c r="J675" s="1">
        <v>0</v>
      </c>
      <c r="K675" s="1">
        <v>0</v>
      </c>
      <c r="L675" s="1">
        <v>561560.91999999899</v>
      </c>
      <c r="M675" s="1">
        <v>102</v>
      </c>
      <c r="N675" s="1">
        <v>0</v>
      </c>
      <c r="O675" s="1">
        <v>0</v>
      </c>
      <c r="P675" s="1">
        <v>0</v>
      </c>
      <c r="Q675" s="1">
        <v>0</v>
      </c>
      <c r="R675" s="1">
        <v>48749.252068304399</v>
      </c>
      <c r="S675" s="1">
        <v>5427171.2586207697</v>
      </c>
      <c r="T675" s="61">
        <f>IF(E675="East", IF(C675="Central",('Connecting shares (%)'!$F$3/100*F675+'Connecting shares (%)'!$G$3/100*H675+'Connecting shares (%)'!$H$3/100*J675)/1000000,0),0)</f>
        <v>0</v>
      </c>
      <c r="U675" s="61">
        <f>IF(E675="East", IF(C675="Central",D675*'Connecting shares (%)'!$M$16*(F675+H675+J675)/(F675+H675+J675+L675+N675+P675),0),0)</f>
        <v>0</v>
      </c>
      <c r="V675" s="61">
        <f>IF(E675="East", IF(C675="Decentral",('Connecting shares (%)'!$F$7/100*F675+'Connecting shares (%)'!$G$7/100*H675+'Connecting shares (%)'!$H$7/100*J675)/1000000,0),0)</f>
        <v>0</v>
      </c>
      <c r="W675" s="63">
        <f>IF(E675="East", IF(C675="Decentral",D675*'Connecting shares (%)'!$M$16*(F675+H675+J675)/(F675+H675+J675+L675+N675+P675),0),0)</f>
        <v>0</v>
      </c>
      <c r="X675" s="61">
        <f>IF(E675="East", IF(C675="Central",('Connecting shares (%)'!$F$5/100*L675+'Connecting shares (%)'!$G$5/100*N675+'Connecting shares (%)'!$H$5/100*P675)/1000000,0),0)</f>
        <v>0</v>
      </c>
      <c r="Y675" s="63">
        <f>IF(E675="East", IF(C675="Central",D675*'Connecting shares (%)'!$M$16*(L675+N675+P675)/(F675+H675+J675+L675+N675+P675),0),0)</f>
        <v>0</v>
      </c>
      <c r="Z675" s="1">
        <f>IF(E675="East", IF(C675="Decentral",('Connecting shares (%)'!$F$9/100*L675+'Connecting shares (%)'!$G$9/100*N675+'Connecting shares (%)'!$H$9/100*P675)/1000000,0),0)</f>
        <v>0</v>
      </c>
      <c r="AA675" s="63">
        <f>IF(E675="East", IF(C675="Decentral",D675*'Connecting shares (%)'!$M$16*(L675+N675+P675)/(F675+H675+J675+L675+N675+P675),0),0)</f>
        <v>0</v>
      </c>
      <c r="AB675" s="61">
        <f>IF(E675="West", IF(C675="Central",('Connecting shares (%)'!$F$11/100*F675+'Connecting shares (%)'!$G$11/100*H675+'Connecting shares (%)'!$H$11/100*J675)/1000000,0),0)</f>
        <v>0</v>
      </c>
      <c r="AC675" s="64">
        <f>IF(E675="west", IF(C675="Central",D675*'Connecting shares (%)'!$M$16*(F675+H675+J675)/(F675+H675+J675+L675+N675+P675),0),0)</f>
        <v>0</v>
      </c>
      <c r="AD675" s="61">
        <f>IF(E675="West", IF(C675="Decentral",('Connecting shares (%)'!$F$15/100*F675+'Connecting shares (%)'!$G$15/100*H675+'Connecting shares (%)'!$H$15/100*J675)/1000000,0),0)</f>
        <v>13.25340108</v>
      </c>
      <c r="AE675" s="63">
        <f>IF(E675="west", IF(C675="Decentral",D675*'Connecting shares (%)'!$M$16*(F675+H675+J675)/(F675+H675+J675+L675+N675+P675),0),0)</f>
        <v>104.13127074884385</v>
      </c>
      <c r="AF675" s="61">
        <f>IF(E675="West", IF(C675="Central",('Connecting shares (%)'!$F$13/100*L675+'Connecting shares (%)'!$G$13/100*N675+'Connecting shares (%)'!$H$13/100*P675)/1000000,0),0)</f>
        <v>0</v>
      </c>
      <c r="AG675" s="63">
        <f>IF(E675="west", IF(C675="Central",D675*'Connecting shares (%)'!$M$16*(L675+N675+P675)/(F675+H675+J675+L675+N675+P675),0),0)</f>
        <v>0</v>
      </c>
      <c r="AH675" s="1">
        <f>IF(E675="West", IF(C675="Decentral",('Connecting shares (%)'!$F$17/100*L675+'Connecting shares (%)'!$G$17/100*N675+'Connecting shares (%)'!$H$17/100*P675)/1000000,0),0)</f>
        <v>0.56156091999999902</v>
      </c>
      <c r="AI675" s="63">
        <f>IF(E675="west", IF(C675="Decentral",D675*'Connecting shares (%)'!$M$16*(L675+N675+P675)/(F675+H675+J675+L675+N675+P675),0),0)</f>
        <v>4.4121544235715335</v>
      </c>
      <c r="AK675" s="1">
        <f t="shared" si="80"/>
        <v>0</v>
      </c>
      <c r="AL675" s="1">
        <f t="shared" si="81"/>
        <v>0</v>
      </c>
      <c r="AM675" s="1">
        <f t="shared" si="82"/>
        <v>0</v>
      </c>
      <c r="AN675" s="1">
        <f t="shared" si="83"/>
        <v>0</v>
      </c>
      <c r="AO675" s="1">
        <f t="shared" si="84"/>
        <v>0</v>
      </c>
      <c r="AP675" s="1">
        <f t="shared" si="85"/>
        <v>0</v>
      </c>
      <c r="AQ675" s="1">
        <f t="shared" si="86"/>
        <v>13.814962</v>
      </c>
      <c r="AR675" s="1">
        <f t="shared" si="87"/>
        <v>108.54342517241538</v>
      </c>
    </row>
    <row r="676" spans="1:44">
      <c r="A676" s="1">
        <v>675</v>
      </c>
      <c r="B676" s="1" t="s">
        <v>195</v>
      </c>
      <c r="C676" s="1" t="s">
        <v>21</v>
      </c>
      <c r="D676" s="1">
        <v>4.6426630775601501</v>
      </c>
      <c r="E676" s="1" t="s">
        <v>23</v>
      </c>
      <c r="F676" s="1">
        <v>17421842.339999899</v>
      </c>
      <c r="G676" s="1">
        <v>1224</v>
      </c>
      <c r="H676" s="1">
        <v>0</v>
      </c>
      <c r="I676" s="1">
        <v>0</v>
      </c>
      <c r="J676" s="1">
        <v>0</v>
      </c>
      <c r="K676" s="1">
        <v>0</v>
      </c>
      <c r="L676" s="1">
        <v>890666.39999999898</v>
      </c>
      <c r="M676" s="1">
        <v>119</v>
      </c>
      <c r="N676" s="1">
        <v>0</v>
      </c>
      <c r="O676" s="1">
        <v>0</v>
      </c>
      <c r="P676" s="1">
        <v>0</v>
      </c>
      <c r="Q676" s="1">
        <v>0</v>
      </c>
      <c r="R676" s="1">
        <v>37540.9678132349</v>
      </c>
      <c r="S676" s="1">
        <v>4642663.0775601501</v>
      </c>
      <c r="T676" s="61">
        <f>IF(E676="East", IF(C676="Central",('Connecting shares (%)'!$F$3/100*F676+'Connecting shares (%)'!$G$3/100*H676+'Connecting shares (%)'!$H$3/100*J676)/1000000,0),0)</f>
        <v>0</v>
      </c>
      <c r="U676" s="61">
        <f>IF(E676="East", IF(C676="Central",D676*'Connecting shares (%)'!$M$16*(F676+H676+J676)/(F676+H676+J676+L676+N676+P676),0),0)</f>
        <v>0</v>
      </c>
      <c r="V676" s="61">
        <f>IF(E676="East", IF(C676="Decentral",('Connecting shares (%)'!$F$7/100*F676+'Connecting shares (%)'!$G$7/100*H676+'Connecting shares (%)'!$H$7/100*J676)/1000000,0),0)</f>
        <v>0</v>
      </c>
      <c r="W676" s="63">
        <f>IF(E676="East", IF(C676="Decentral",D676*'Connecting shares (%)'!$M$16*(F676+H676+J676)/(F676+H676+J676+L676+N676+P676),0),0)</f>
        <v>0</v>
      </c>
      <c r="X676" s="61">
        <f>IF(E676="East", IF(C676="Central",('Connecting shares (%)'!$F$5/100*L676+'Connecting shares (%)'!$G$5/100*N676+'Connecting shares (%)'!$H$5/100*P676)/1000000,0),0)</f>
        <v>0</v>
      </c>
      <c r="Y676" s="63">
        <f>IF(E676="East", IF(C676="Central",D676*'Connecting shares (%)'!$M$16*(L676+N676+P676)/(F676+H676+J676+L676+N676+P676),0),0)</f>
        <v>0</v>
      </c>
      <c r="Z676" s="1">
        <f>IF(E676="East", IF(C676="Decentral",('Connecting shares (%)'!$F$9/100*L676+'Connecting shares (%)'!$G$9/100*N676+'Connecting shares (%)'!$H$9/100*P676)/1000000,0),0)</f>
        <v>0</v>
      </c>
      <c r="AA676" s="63">
        <f>IF(E676="East", IF(C676="Decentral",D676*'Connecting shares (%)'!$M$16*(L676+N676+P676)/(F676+H676+J676+L676+N676+P676),0),0)</f>
        <v>0</v>
      </c>
      <c r="AB676" s="61">
        <f>IF(E676="West", IF(C676="Central",('Connecting shares (%)'!$F$11/100*F676+'Connecting shares (%)'!$G$11/100*H676+'Connecting shares (%)'!$H$11/100*J676)/1000000,0),0)</f>
        <v>0</v>
      </c>
      <c r="AC676" s="64">
        <f>IF(E676="west", IF(C676="Central",D676*'Connecting shares (%)'!$M$16*(F676+H676+J676)/(F676+H676+J676+L676+N676+P676),0),0)</f>
        <v>0</v>
      </c>
      <c r="AD676" s="61">
        <f>IF(E676="West", IF(C676="Decentral",('Connecting shares (%)'!$F$15/100*F676+'Connecting shares (%)'!$G$15/100*H676+'Connecting shares (%)'!$H$15/100*J676)/1000000,0),0)</f>
        <v>17.421842339999898</v>
      </c>
      <c r="AE676" s="63">
        <f>IF(E676="west", IF(C676="Decentral",D676*'Connecting shares (%)'!$M$16*(F676+H676+J676)/(F676+H676+J676+L676+N676+P676),0),0)</f>
        <v>88.337152842764596</v>
      </c>
      <c r="AF676" s="61">
        <f>IF(E676="West", IF(C676="Central",('Connecting shares (%)'!$F$13/100*L676+'Connecting shares (%)'!$G$13/100*N676+'Connecting shares (%)'!$H$13/100*P676)/1000000,0),0)</f>
        <v>0</v>
      </c>
      <c r="AG676" s="63">
        <f>IF(E676="west", IF(C676="Central",D676*'Connecting shares (%)'!$M$16*(L676+N676+P676)/(F676+H676+J676+L676+N676+P676),0),0)</f>
        <v>0</v>
      </c>
      <c r="AH676" s="1">
        <f>IF(E676="West", IF(C676="Decentral",('Connecting shares (%)'!$F$17/100*L676+'Connecting shares (%)'!$G$17/100*N676+'Connecting shares (%)'!$H$17/100*P676)/1000000,0),0)</f>
        <v>0.89066639999999897</v>
      </c>
      <c r="AI676" s="63">
        <f>IF(E676="west", IF(C676="Decentral",D676*'Connecting shares (%)'!$M$16*(L676+N676+P676)/(F676+H676+J676+L676+N676+P676),0),0)</f>
        <v>4.5161087084384244</v>
      </c>
      <c r="AK676" s="1">
        <f t="shared" si="80"/>
        <v>0</v>
      </c>
      <c r="AL676" s="1">
        <f t="shared" si="81"/>
        <v>0</v>
      </c>
      <c r="AM676" s="1">
        <f t="shared" si="82"/>
        <v>0</v>
      </c>
      <c r="AN676" s="1">
        <f t="shared" si="83"/>
        <v>0</v>
      </c>
      <c r="AO676" s="1">
        <f t="shared" si="84"/>
        <v>0</v>
      </c>
      <c r="AP676" s="1">
        <f t="shared" si="85"/>
        <v>0</v>
      </c>
      <c r="AQ676" s="1">
        <f t="shared" si="86"/>
        <v>18.312508739999899</v>
      </c>
      <c r="AR676" s="1">
        <f t="shared" si="87"/>
        <v>92.853261551203019</v>
      </c>
    </row>
    <row r="677" spans="1:44">
      <c r="A677" s="1">
        <v>676</v>
      </c>
      <c r="B677" s="1" t="s">
        <v>371</v>
      </c>
      <c r="C677" s="1" t="s">
        <v>21</v>
      </c>
      <c r="D677" s="1">
        <v>4.3542235178073403</v>
      </c>
      <c r="E677" s="1" t="s">
        <v>23</v>
      </c>
      <c r="F677" s="1">
        <v>708907.51</v>
      </c>
      <c r="G677" s="1">
        <v>39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56621.916536258701</v>
      </c>
      <c r="S677" s="1">
        <v>4354223.5178073402</v>
      </c>
      <c r="T677" s="61">
        <f>IF(E677="East", IF(C677="Central",('Connecting shares (%)'!$F$3/100*F677+'Connecting shares (%)'!$G$3/100*H677+'Connecting shares (%)'!$H$3/100*J677)/1000000,0),0)</f>
        <v>0</v>
      </c>
      <c r="U677" s="61">
        <f>IF(E677="East", IF(C677="Central",D677*'Connecting shares (%)'!$M$16*(F677+H677+J677)/(F677+H677+J677+L677+N677+P677),0),0)</f>
        <v>0</v>
      </c>
      <c r="V677" s="61">
        <f>IF(E677="East", IF(C677="Decentral",('Connecting shares (%)'!$F$7/100*F677+'Connecting shares (%)'!$G$7/100*H677+'Connecting shares (%)'!$H$7/100*J677)/1000000,0),0)</f>
        <v>0</v>
      </c>
      <c r="W677" s="63">
        <f>IF(E677="East", IF(C677="Decentral",D677*'Connecting shares (%)'!$M$16*(F677+H677+J677)/(F677+H677+J677+L677+N677+P677),0),0)</f>
        <v>0</v>
      </c>
      <c r="X677" s="61">
        <f>IF(E677="East", IF(C677="Central",('Connecting shares (%)'!$F$5/100*L677+'Connecting shares (%)'!$G$5/100*N677+'Connecting shares (%)'!$H$5/100*P677)/1000000,0),0)</f>
        <v>0</v>
      </c>
      <c r="Y677" s="63">
        <f>IF(E677="East", IF(C677="Central",D677*'Connecting shares (%)'!$M$16*(L677+N677+P677)/(F677+H677+J677+L677+N677+P677),0),0)</f>
        <v>0</v>
      </c>
      <c r="Z677" s="1">
        <f>IF(E677="East", IF(C677="Decentral",('Connecting shares (%)'!$F$9/100*L677+'Connecting shares (%)'!$G$9/100*N677+'Connecting shares (%)'!$H$9/100*P677)/1000000,0),0)</f>
        <v>0</v>
      </c>
      <c r="AA677" s="63">
        <f>IF(E677="East", IF(C677="Decentral",D677*'Connecting shares (%)'!$M$16*(L677+N677+P677)/(F677+H677+J677+L677+N677+P677),0),0)</f>
        <v>0</v>
      </c>
      <c r="AB677" s="61">
        <f>IF(E677="West", IF(C677="Central",('Connecting shares (%)'!$F$11/100*F677+'Connecting shares (%)'!$G$11/100*H677+'Connecting shares (%)'!$H$11/100*J677)/1000000,0),0)</f>
        <v>0</v>
      </c>
      <c r="AC677" s="64">
        <f>IF(E677="west", IF(C677="Central",D677*'Connecting shares (%)'!$M$16*(F677+H677+J677)/(F677+H677+J677+L677+N677+P677),0),0)</f>
        <v>0</v>
      </c>
      <c r="AD677" s="61">
        <f>IF(E677="West", IF(C677="Decentral",('Connecting shares (%)'!$F$15/100*F677+'Connecting shares (%)'!$G$15/100*H677+'Connecting shares (%)'!$H$15/100*J677)/1000000,0),0)</f>
        <v>0.70890750999999996</v>
      </c>
      <c r="AE677" s="63">
        <f>IF(E677="west", IF(C677="Decentral",D677*'Connecting shares (%)'!$M$16*(F677+H677+J677)/(F677+H677+J677+L677+N677+P677),0),0)</f>
        <v>87.084470356146809</v>
      </c>
      <c r="AF677" s="61">
        <f>IF(E677="West", IF(C677="Central",('Connecting shares (%)'!$F$13/100*L677+'Connecting shares (%)'!$G$13/100*N677+'Connecting shares (%)'!$H$13/100*P677)/1000000,0),0)</f>
        <v>0</v>
      </c>
      <c r="AG677" s="63">
        <f>IF(E677="west", IF(C677="Central",D677*'Connecting shares (%)'!$M$16*(L677+N677+P677)/(F677+H677+J677+L677+N677+P677),0),0)</f>
        <v>0</v>
      </c>
      <c r="AH677" s="1">
        <f>IF(E677="West", IF(C677="Decentral",('Connecting shares (%)'!$F$17/100*L677+'Connecting shares (%)'!$G$17/100*N677+'Connecting shares (%)'!$H$17/100*P677)/1000000,0),0)</f>
        <v>0</v>
      </c>
      <c r="AI677" s="63">
        <f>IF(E677="west", IF(C677="Decentral",D677*'Connecting shares (%)'!$M$16*(L677+N677+P677)/(F677+H677+J677+L677+N677+P677),0),0)</f>
        <v>0</v>
      </c>
      <c r="AK677" s="1">
        <f t="shared" si="80"/>
        <v>0</v>
      </c>
      <c r="AL677" s="1">
        <f t="shared" si="81"/>
        <v>0</v>
      </c>
      <c r="AM677" s="1">
        <f t="shared" si="82"/>
        <v>0</v>
      </c>
      <c r="AN677" s="1">
        <f t="shared" si="83"/>
        <v>0</v>
      </c>
      <c r="AO677" s="1">
        <f t="shared" si="84"/>
        <v>0</v>
      </c>
      <c r="AP677" s="1">
        <f t="shared" si="85"/>
        <v>0</v>
      </c>
      <c r="AQ677" s="1">
        <f t="shared" si="86"/>
        <v>0.70890750999999996</v>
      </c>
      <c r="AR677" s="1">
        <f t="shared" si="87"/>
        <v>87.084470356146809</v>
      </c>
    </row>
    <row r="678" spans="1:44">
      <c r="A678" s="1">
        <v>677</v>
      </c>
      <c r="B678" s="1" t="s">
        <v>847</v>
      </c>
      <c r="C678" s="1" t="s">
        <v>21</v>
      </c>
      <c r="D678" s="1">
        <v>7.4320837893036398</v>
      </c>
      <c r="E678" s="1" t="s">
        <v>24</v>
      </c>
      <c r="F678" s="1">
        <v>31028277.649999999</v>
      </c>
      <c r="G678" s="1">
        <v>1882</v>
      </c>
      <c r="H678" s="1">
        <v>0</v>
      </c>
      <c r="I678" s="1">
        <v>0</v>
      </c>
      <c r="J678" s="1">
        <v>0</v>
      </c>
      <c r="K678" s="1">
        <v>0</v>
      </c>
      <c r="L678" s="1">
        <v>1670691.27</v>
      </c>
      <c r="M678" s="1">
        <v>124</v>
      </c>
      <c r="N678" s="1">
        <v>3673744.78</v>
      </c>
      <c r="O678" s="1">
        <v>25</v>
      </c>
      <c r="P678" s="1">
        <v>2638950.75999999</v>
      </c>
      <c r="Q678" s="1">
        <v>6</v>
      </c>
      <c r="R678" s="1">
        <v>41415.336507618304</v>
      </c>
      <c r="S678" s="1">
        <v>7432083.7893036399</v>
      </c>
      <c r="T678" s="61">
        <f>IF(E678="East", IF(C678="Central",('Connecting shares (%)'!$F$3/100*F678+'Connecting shares (%)'!$G$3/100*H678+'Connecting shares (%)'!$H$3/100*J678)/1000000,0),0)</f>
        <v>0</v>
      </c>
      <c r="U678" s="61">
        <f>IF(E678="East", IF(C678="Central",D678*'Connecting shares (%)'!$M$16*(F678+H678+J678)/(F678+H678+J678+L678+N678+P678),0),0)</f>
        <v>0</v>
      </c>
      <c r="V678" s="61">
        <f>IF(E678="East", IF(C678="Decentral",('Connecting shares (%)'!$F$7/100*F678+'Connecting shares (%)'!$G$7/100*H678+'Connecting shares (%)'!$H$7/100*J678)/1000000,0),0)</f>
        <v>31.02827765</v>
      </c>
      <c r="W678" s="63">
        <f>IF(E678="East", IF(C678="Decentral",D678*'Connecting shares (%)'!$M$16*(F678+H678+J678)/(F678+H678+J678+L678+N678+P678),0),0)</f>
        <v>118.22349162724112</v>
      </c>
      <c r="X678" s="61">
        <f>IF(E678="East", IF(C678="Central",('Connecting shares (%)'!$F$5/100*L678+'Connecting shares (%)'!$G$5/100*N678+'Connecting shares (%)'!$H$5/100*P678)/1000000,0),0)</f>
        <v>0</v>
      </c>
      <c r="Y678" s="63">
        <f>IF(E678="East", IF(C678="Central",D678*'Connecting shares (%)'!$M$16*(L678+N678+P678)/(F678+H678+J678+L678+N678+P678),0),0)</f>
        <v>0</v>
      </c>
      <c r="Z678" s="1">
        <f>IF(E678="East", IF(C678="Decentral",('Connecting shares (%)'!$F$9/100*L678+'Connecting shares (%)'!$G$9/100*N678+'Connecting shares (%)'!$H$9/100*P678)/1000000,0),0)</f>
        <v>7.9833868099999892</v>
      </c>
      <c r="AA678" s="63">
        <f>IF(E678="East", IF(C678="Decentral",D678*'Connecting shares (%)'!$M$16*(L678+N678+P678)/(F678+H678+J678+L678+N678+P678),0),0)</f>
        <v>30.418184158831679</v>
      </c>
      <c r="AB678" s="61">
        <f>IF(E678="West", IF(C678="Central",('Connecting shares (%)'!$F$11/100*F678+'Connecting shares (%)'!$G$11/100*H678+'Connecting shares (%)'!$H$11/100*J678)/1000000,0),0)</f>
        <v>0</v>
      </c>
      <c r="AC678" s="64">
        <f>IF(E678="west", IF(C678="Central",D678*'Connecting shares (%)'!$M$16*(F678+H678+J678)/(F678+H678+J678+L678+N678+P678),0),0)</f>
        <v>0</v>
      </c>
      <c r="AD678" s="61">
        <f>IF(E678="West", IF(C678="Decentral",('Connecting shares (%)'!$F$15/100*F678+'Connecting shares (%)'!$G$15/100*H678+'Connecting shares (%)'!$H$15/100*J678)/1000000,0),0)</f>
        <v>0</v>
      </c>
      <c r="AE678" s="63">
        <f>IF(E678="west", IF(C678="Decentral",D678*'Connecting shares (%)'!$M$16*(F678+H678+J678)/(F678+H678+J678+L678+N678+P678),0),0)</f>
        <v>0</v>
      </c>
      <c r="AF678" s="61">
        <f>IF(E678="West", IF(C678="Central",('Connecting shares (%)'!$F$13/100*L678+'Connecting shares (%)'!$G$13/100*N678+'Connecting shares (%)'!$H$13/100*P678)/1000000,0),0)</f>
        <v>0</v>
      </c>
      <c r="AG678" s="63">
        <f>IF(E678="west", IF(C678="Central",D678*'Connecting shares (%)'!$M$16*(L678+N678+P678)/(F678+H678+J678+L678+N678+P678),0),0)</f>
        <v>0</v>
      </c>
      <c r="AH678" s="1">
        <f>IF(E678="West", IF(C678="Decentral",('Connecting shares (%)'!$F$17/100*L678+'Connecting shares (%)'!$G$17/100*N678+'Connecting shares (%)'!$H$17/100*P678)/1000000,0),0)</f>
        <v>0</v>
      </c>
      <c r="AI678" s="63">
        <f>IF(E678="west", IF(C678="Decentral",D678*'Connecting shares (%)'!$M$16*(L678+N678+P678)/(F678+H678+J678+L678+N678+P678),0),0)</f>
        <v>0</v>
      </c>
      <c r="AK678" s="1">
        <f t="shared" si="80"/>
        <v>0</v>
      </c>
      <c r="AL678" s="1">
        <f t="shared" si="81"/>
        <v>0</v>
      </c>
      <c r="AM678" s="1">
        <f t="shared" si="82"/>
        <v>39.011664459999992</v>
      </c>
      <c r="AN678" s="1">
        <f t="shared" si="83"/>
        <v>148.6416757860728</v>
      </c>
      <c r="AO678" s="1">
        <f t="shared" si="84"/>
        <v>0</v>
      </c>
      <c r="AP678" s="1">
        <f t="shared" si="85"/>
        <v>0</v>
      </c>
      <c r="AQ678" s="1">
        <f t="shared" si="86"/>
        <v>0</v>
      </c>
      <c r="AR678" s="1">
        <f t="shared" si="87"/>
        <v>0</v>
      </c>
    </row>
    <row r="679" spans="1:44">
      <c r="A679" s="1">
        <v>678</v>
      </c>
      <c r="B679" s="1" t="s">
        <v>187</v>
      </c>
      <c r="C679" s="1" t="s">
        <v>21</v>
      </c>
      <c r="D679" s="1">
        <v>0.75317184303677798</v>
      </c>
      <c r="E679" s="1" t="s">
        <v>24</v>
      </c>
      <c r="F679" s="1">
        <v>662876.97</v>
      </c>
      <c r="G679" s="1">
        <v>49</v>
      </c>
      <c r="H679" s="1">
        <v>0</v>
      </c>
      <c r="I679" s="1">
        <v>0</v>
      </c>
      <c r="J679" s="1">
        <v>0</v>
      </c>
      <c r="K679" s="1">
        <v>0</v>
      </c>
      <c r="L679" s="1">
        <v>278942.01</v>
      </c>
      <c r="M679" s="1">
        <v>39</v>
      </c>
      <c r="N679" s="1">
        <v>0</v>
      </c>
      <c r="O679" s="1">
        <v>0</v>
      </c>
      <c r="P679" s="1">
        <v>0</v>
      </c>
      <c r="Q679" s="1">
        <v>0</v>
      </c>
      <c r="R679" s="1">
        <v>19700.121189272399</v>
      </c>
      <c r="S679" s="1">
        <v>753171.84303677804</v>
      </c>
      <c r="T679" s="61">
        <f>IF(E679="East", IF(C679="Central",('Connecting shares (%)'!$F$3/100*F679+'Connecting shares (%)'!$G$3/100*H679+'Connecting shares (%)'!$H$3/100*J679)/1000000,0),0)</f>
        <v>0</v>
      </c>
      <c r="U679" s="61">
        <f>IF(E679="East", IF(C679="Central",D679*'Connecting shares (%)'!$M$16*(F679+H679+J679)/(F679+H679+J679+L679+N679+P679),0),0)</f>
        <v>0</v>
      </c>
      <c r="V679" s="61">
        <f>IF(E679="East", IF(C679="Decentral",('Connecting shares (%)'!$F$7/100*F679+'Connecting shares (%)'!$G$7/100*H679+'Connecting shares (%)'!$H$7/100*J679)/1000000,0),0)</f>
        <v>0.66287697000000001</v>
      </c>
      <c r="W679" s="63">
        <f>IF(E679="East", IF(C679="Decentral",D679*'Connecting shares (%)'!$M$16*(F679+H679+J679)/(F679+H679+J679+L679+N679+P679),0),0)</f>
        <v>10.602043063552085</v>
      </c>
      <c r="X679" s="61">
        <f>IF(E679="East", IF(C679="Central",('Connecting shares (%)'!$F$5/100*L679+'Connecting shares (%)'!$G$5/100*N679+'Connecting shares (%)'!$H$5/100*P679)/1000000,0),0)</f>
        <v>0</v>
      </c>
      <c r="Y679" s="63">
        <f>IF(E679="East", IF(C679="Central",D679*'Connecting shares (%)'!$M$16*(L679+N679+P679)/(F679+H679+J679+L679+N679+P679),0),0)</f>
        <v>0</v>
      </c>
      <c r="Z679" s="1">
        <f>IF(E679="East", IF(C679="Decentral",('Connecting shares (%)'!$F$9/100*L679+'Connecting shares (%)'!$G$9/100*N679+'Connecting shares (%)'!$H$9/100*P679)/1000000,0),0)</f>
        <v>0.27894201000000002</v>
      </c>
      <c r="AA679" s="63">
        <f>IF(E679="East", IF(C679="Decentral",D679*'Connecting shares (%)'!$M$16*(L679+N679+P679)/(F679+H679+J679+L679+N679+P679),0),0)</f>
        <v>4.461393797183475</v>
      </c>
      <c r="AB679" s="61">
        <f>IF(E679="West", IF(C679="Central",('Connecting shares (%)'!$F$11/100*F679+'Connecting shares (%)'!$G$11/100*H679+'Connecting shares (%)'!$H$11/100*J679)/1000000,0),0)</f>
        <v>0</v>
      </c>
      <c r="AC679" s="64">
        <f>IF(E679="west", IF(C679="Central",D679*'Connecting shares (%)'!$M$16*(F679+H679+J679)/(F679+H679+J679+L679+N679+P679),0),0)</f>
        <v>0</v>
      </c>
      <c r="AD679" s="61">
        <f>IF(E679="West", IF(C679="Decentral",('Connecting shares (%)'!$F$15/100*F679+'Connecting shares (%)'!$G$15/100*H679+'Connecting shares (%)'!$H$15/100*J679)/1000000,0),0)</f>
        <v>0</v>
      </c>
      <c r="AE679" s="63">
        <f>IF(E679="west", IF(C679="Decentral",D679*'Connecting shares (%)'!$M$16*(F679+H679+J679)/(F679+H679+J679+L679+N679+P679),0),0)</f>
        <v>0</v>
      </c>
      <c r="AF679" s="61">
        <f>IF(E679="West", IF(C679="Central",('Connecting shares (%)'!$F$13/100*L679+'Connecting shares (%)'!$G$13/100*N679+'Connecting shares (%)'!$H$13/100*P679)/1000000,0),0)</f>
        <v>0</v>
      </c>
      <c r="AG679" s="63">
        <f>IF(E679="west", IF(C679="Central",D679*'Connecting shares (%)'!$M$16*(L679+N679+P679)/(F679+H679+J679+L679+N679+P679),0),0)</f>
        <v>0</v>
      </c>
      <c r="AH679" s="1">
        <f>IF(E679="West", IF(C679="Decentral",('Connecting shares (%)'!$F$17/100*L679+'Connecting shares (%)'!$G$17/100*N679+'Connecting shares (%)'!$H$17/100*P679)/1000000,0),0)</f>
        <v>0</v>
      </c>
      <c r="AI679" s="63">
        <f>IF(E679="west", IF(C679="Decentral",D679*'Connecting shares (%)'!$M$16*(L679+N679+P679)/(F679+H679+J679+L679+N679+P679),0),0)</f>
        <v>0</v>
      </c>
      <c r="AK679" s="1">
        <f t="shared" si="80"/>
        <v>0</v>
      </c>
      <c r="AL679" s="1">
        <f t="shared" si="81"/>
        <v>0</v>
      </c>
      <c r="AM679" s="1">
        <f t="shared" si="82"/>
        <v>0.94181898000000008</v>
      </c>
      <c r="AN679" s="1">
        <f t="shared" si="83"/>
        <v>15.06343686073556</v>
      </c>
      <c r="AO679" s="1">
        <f t="shared" si="84"/>
        <v>0</v>
      </c>
      <c r="AP679" s="1">
        <f t="shared" si="85"/>
        <v>0</v>
      </c>
      <c r="AQ679" s="1">
        <f t="shared" si="86"/>
        <v>0</v>
      </c>
      <c r="AR679" s="1">
        <f t="shared" si="87"/>
        <v>0</v>
      </c>
    </row>
    <row r="680" spans="1:44">
      <c r="A680" s="1">
        <v>679</v>
      </c>
      <c r="B680" s="1" t="s">
        <v>53</v>
      </c>
      <c r="C680" s="1" t="s">
        <v>21</v>
      </c>
      <c r="D680" s="1">
        <v>5.4044461525387302</v>
      </c>
      <c r="E680" s="1" t="s">
        <v>23</v>
      </c>
      <c r="F680" s="1">
        <v>2140138.2299999902</v>
      </c>
      <c r="G680" s="1">
        <v>119</v>
      </c>
      <c r="H680" s="1">
        <v>0</v>
      </c>
      <c r="I680" s="1">
        <v>0</v>
      </c>
      <c r="J680" s="1">
        <v>0</v>
      </c>
      <c r="K680" s="1">
        <v>0</v>
      </c>
      <c r="L680" s="1">
        <v>115519.319999999</v>
      </c>
      <c r="M680" s="1">
        <v>11</v>
      </c>
      <c r="N680" s="1">
        <v>0</v>
      </c>
      <c r="O680" s="1">
        <v>0</v>
      </c>
      <c r="P680" s="1">
        <v>0</v>
      </c>
      <c r="Q680" s="1">
        <v>0</v>
      </c>
      <c r="R680" s="1">
        <v>80039.674868745496</v>
      </c>
      <c r="S680" s="1">
        <v>5404446.1525387298</v>
      </c>
      <c r="T680" s="61">
        <f>IF(E680="East", IF(C680="Central",('Connecting shares (%)'!$F$3/100*F680+'Connecting shares (%)'!$G$3/100*H680+'Connecting shares (%)'!$H$3/100*J680)/1000000,0),0)</f>
        <v>0</v>
      </c>
      <c r="U680" s="61">
        <f>IF(E680="East", IF(C680="Central",D680*'Connecting shares (%)'!$M$16*(F680+H680+J680)/(F680+H680+J680+L680+N680+P680),0),0)</f>
        <v>0</v>
      </c>
      <c r="V680" s="61">
        <f>IF(E680="East", IF(C680="Decentral",('Connecting shares (%)'!$F$7/100*F680+'Connecting shares (%)'!$G$7/100*H680+'Connecting shares (%)'!$H$7/100*J680)/1000000,0),0)</f>
        <v>0</v>
      </c>
      <c r="W680" s="63">
        <f>IF(E680="East", IF(C680="Decentral",D680*'Connecting shares (%)'!$M$16*(F680+H680+J680)/(F680+H680+J680+L680+N680+P680),0),0)</f>
        <v>0</v>
      </c>
      <c r="X680" s="61">
        <f>IF(E680="East", IF(C680="Central",('Connecting shares (%)'!$F$5/100*L680+'Connecting shares (%)'!$G$5/100*N680+'Connecting shares (%)'!$H$5/100*P680)/1000000,0),0)</f>
        <v>0</v>
      </c>
      <c r="Y680" s="63">
        <f>IF(E680="East", IF(C680="Central",D680*'Connecting shares (%)'!$M$16*(L680+N680+P680)/(F680+H680+J680+L680+N680+P680),0),0)</f>
        <v>0</v>
      </c>
      <c r="Z680" s="1">
        <f>IF(E680="East", IF(C680="Decentral",('Connecting shares (%)'!$F$9/100*L680+'Connecting shares (%)'!$G$9/100*N680+'Connecting shares (%)'!$H$9/100*P680)/1000000,0),0)</f>
        <v>0</v>
      </c>
      <c r="AA680" s="63">
        <f>IF(E680="East", IF(C680="Decentral",D680*'Connecting shares (%)'!$M$16*(L680+N680+P680)/(F680+H680+J680+L680+N680+P680),0),0)</f>
        <v>0</v>
      </c>
      <c r="AB680" s="61">
        <f>IF(E680="West", IF(C680="Central",('Connecting shares (%)'!$F$11/100*F680+'Connecting shares (%)'!$G$11/100*H680+'Connecting shares (%)'!$H$11/100*J680)/1000000,0),0)</f>
        <v>0</v>
      </c>
      <c r="AC680" s="64">
        <f>IF(E680="west", IF(C680="Central",D680*'Connecting shares (%)'!$M$16*(F680+H680+J680)/(F680+H680+J680+L680+N680+P680),0),0)</f>
        <v>0</v>
      </c>
      <c r="AD680" s="61">
        <f>IF(E680="West", IF(C680="Decentral",('Connecting shares (%)'!$F$15/100*F680+'Connecting shares (%)'!$G$15/100*H680+'Connecting shares (%)'!$H$15/100*J680)/1000000,0),0)</f>
        <v>2.14013822999999</v>
      </c>
      <c r="AE680" s="63">
        <f>IF(E680="west", IF(C680="Decentral",D680*'Connecting shares (%)'!$M$16*(F680+H680+J680)/(F680+H680+J680+L680+N680+P680),0),0)</f>
        <v>102.55334922647768</v>
      </c>
      <c r="AF680" s="61">
        <f>IF(E680="West", IF(C680="Central",('Connecting shares (%)'!$F$13/100*L680+'Connecting shares (%)'!$G$13/100*N680+'Connecting shares (%)'!$H$13/100*P680)/1000000,0),0)</f>
        <v>0</v>
      </c>
      <c r="AG680" s="63">
        <f>IF(E680="west", IF(C680="Central",D680*'Connecting shares (%)'!$M$16*(L680+N680+P680)/(F680+H680+J680+L680+N680+P680),0),0)</f>
        <v>0</v>
      </c>
      <c r="AH680" s="1">
        <f>IF(E680="West", IF(C680="Decentral",('Connecting shares (%)'!$F$17/100*L680+'Connecting shares (%)'!$G$17/100*N680+'Connecting shares (%)'!$H$17/100*P680)/1000000,0),0)</f>
        <v>0.11551931999999901</v>
      </c>
      <c r="AI680" s="63">
        <f>IF(E680="west", IF(C680="Decentral",D680*'Connecting shares (%)'!$M$16*(L680+N680+P680)/(F680+H680+J680+L680+N680+P680),0),0)</f>
        <v>5.5355738242969377</v>
      </c>
      <c r="AK680" s="1">
        <f t="shared" si="80"/>
        <v>0</v>
      </c>
      <c r="AL680" s="1">
        <f t="shared" si="81"/>
        <v>0</v>
      </c>
      <c r="AM680" s="1">
        <f t="shared" si="82"/>
        <v>0</v>
      </c>
      <c r="AN680" s="1">
        <f t="shared" si="83"/>
        <v>0</v>
      </c>
      <c r="AO680" s="1">
        <f t="shared" si="84"/>
        <v>0</v>
      </c>
      <c r="AP680" s="1">
        <f t="shared" si="85"/>
        <v>0</v>
      </c>
      <c r="AQ680" s="1">
        <f t="shared" si="86"/>
        <v>2.2556575499999889</v>
      </c>
      <c r="AR680" s="1">
        <f t="shared" si="87"/>
        <v>108.08892305077461</v>
      </c>
    </row>
    <row r="681" spans="1:44">
      <c r="A681" s="1">
        <v>680</v>
      </c>
      <c r="B681" s="1" t="s">
        <v>730</v>
      </c>
      <c r="C681" s="1" t="s">
        <v>22</v>
      </c>
      <c r="D681" s="1">
        <v>0.135573518074493</v>
      </c>
      <c r="E681" s="1" t="s">
        <v>23</v>
      </c>
      <c r="F681" s="1">
        <v>188626.43</v>
      </c>
      <c r="G681" s="1">
        <v>11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4584.5428194499</v>
      </c>
      <c r="S681" s="1">
        <v>135573.51807449199</v>
      </c>
      <c r="T681" s="61">
        <f>IF(E681="East", IF(C681="Central",('Connecting shares (%)'!$F$3/100*F681+'Connecting shares (%)'!$G$3/100*H681+'Connecting shares (%)'!$H$3/100*J681)/1000000,0),0)</f>
        <v>0</v>
      </c>
      <c r="U681" s="61">
        <f>IF(E681="East", IF(C681="Central",D681*'Connecting shares (%)'!$M$16*(F681+H681+J681)/(F681+H681+J681+L681+N681+P681),0),0)</f>
        <v>0</v>
      </c>
      <c r="V681" s="61">
        <f>IF(E681="East", IF(C681="Decentral",('Connecting shares (%)'!$F$7/100*F681+'Connecting shares (%)'!$G$7/100*H681+'Connecting shares (%)'!$H$7/100*J681)/1000000,0),0)</f>
        <v>0</v>
      </c>
      <c r="W681" s="63">
        <f>IF(E681="East", IF(C681="Decentral",D681*'Connecting shares (%)'!$M$16*(F681+H681+J681)/(F681+H681+J681+L681+N681+P681),0),0)</f>
        <v>0</v>
      </c>
      <c r="X681" s="61">
        <f>IF(E681="East", IF(C681="Central",('Connecting shares (%)'!$F$5/100*L681+'Connecting shares (%)'!$G$5/100*N681+'Connecting shares (%)'!$H$5/100*P681)/1000000,0),0)</f>
        <v>0</v>
      </c>
      <c r="Y681" s="63">
        <f>IF(E681="East", IF(C681="Central",D681*'Connecting shares (%)'!$M$16*(L681+N681+P681)/(F681+H681+J681+L681+N681+P681),0),0)</f>
        <v>0</v>
      </c>
      <c r="Z681" s="1">
        <f>IF(E681="East", IF(C681="Decentral",('Connecting shares (%)'!$F$9/100*L681+'Connecting shares (%)'!$G$9/100*N681+'Connecting shares (%)'!$H$9/100*P681)/1000000,0),0)</f>
        <v>0</v>
      </c>
      <c r="AA681" s="63">
        <f>IF(E681="East", IF(C681="Decentral",D681*'Connecting shares (%)'!$M$16*(L681+N681+P681)/(F681+H681+J681+L681+N681+P681),0),0)</f>
        <v>0</v>
      </c>
      <c r="AB681" s="61">
        <f>IF(E681="West", IF(C681="Central",('Connecting shares (%)'!$F$11/100*F681+'Connecting shares (%)'!$G$11/100*H681+'Connecting shares (%)'!$H$11/100*J681)/1000000,0),0)</f>
        <v>0.18862642999999998</v>
      </c>
      <c r="AC681" s="64">
        <f>IF(E681="west", IF(C681="Central",D681*'Connecting shares (%)'!$M$16*(F681+H681+J681)/(F681+H681+J681+L681+N681+P681),0),0)</f>
        <v>2.7114703614898601</v>
      </c>
      <c r="AD681" s="61">
        <f>IF(E681="West", IF(C681="Decentral",('Connecting shares (%)'!$F$15/100*F681+'Connecting shares (%)'!$G$15/100*H681+'Connecting shares (%)'!$H$15/100*J681)/1000000,0),0)</f>
        <v>0</v>
      </c>
      <c r="AE681" s="63">
        <f>IF(E681="west", IF(C681="Decentral",D681*'Connecting shares (%)'!$M$16*(F681+H681+J681)/(F681+H681+J681+L681+N681+P681),0),0)</f>
        <v>0</v>
      </c>
      <c r="AF681" s="61">
        <f>IF(E681="West", IF(C681="Central",('Connecting shares (%)'!$F$13/100*L681+'Connecting shares (%)'!$G$13/100*N681+'Connecting shares (%)'!$H$13/100*P681)/1000000,0),0)</f>
        <v>0</v>
      </c>
      <c r="AG681" s="63">
        <f>IF(E681="west", IF(C681="Central",D681*'Connecting shares (%)'!$M$16*(L681+N681+P681)/(F681+H681+J681+L681+N681+P681),0),0)</f>
        <v>0</v>
      </c>
      <c r="AH681" s="1">
        <f>IF(E681="West", IF(C681="Decentral",('Connecting shares (%)'!$F$17/100*L681+'Connecting shares (%)'!$G$17/100*N681+'Connecting shares (%)'!$H$17/100*P681)/1000000,0),0)</f>
        <v>0</v>
      </c>
      <c r="AI681" s="63">
        <f>IF(E681="west", IF(C681="Decentral",D681*'Connecting shares (%)'!$M$16*(L681+N681+P681)/(F681+H681+J681+L681+N681+P681),0),0)</f>
        <v>0</v>
      </c>
      <c r="AK681" s="1">
        <f t="shared" si="80"/>
        <v>0</v>
      </c>
      <c r="AL681" s="1">
        <f t="shared" si="81"/>
        <v>0</v>
      </c>
      <c r="AM681" s="1">
        <f t="shared" si="82"/>
        <v>0</v>
      </c>
      <c r="AN681" s="1">
        <f t="shared" si="83"/>
        <v>0</v>
      </c>
      <c r="AO681" s="1">
        <f t="shared" si="84"/>
        <v>0.18862642999999998</v>
      </c>
      <c r="AP681" s="1">
        <f t="shared" si="85"/>
        <v>2.7114703614898601</v>
      </c>
      <c r="AQ681" s="1">
        <f t="shared" si="86"/>
        <v>0</v>
      </c>
      <c r="AR681" s="1">
        <f t="shared" si="87"/>
        <v>0</v>
      </c>
    </row>
    <row r="682" spans="1:44">
      <c r="A682" s="1">
        <v>681</v>
      </c>
      <c r="B682" s="1" t="s">
        <v>91</v>
      </c>
      <c r="C682" s="1" t="s">
        <v>21</v>
      </c>
      <c r="D682" s="1">
        <v>7.1066696333111995E-2</v>
      </c>
      <c r="E682" s="1" t="s">
        <v>24</v>
      </c>
      <c r="F682" s="1">
        <v>76478.089999999895</v>
      </c>
      <c r="G682" s="1">
        <v>5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2886.6861636501799</v>
      </c>
      <c r="S682" s="1">
        <v>71066.696333112195</v>
      </c>
      <c r="T682" s="61">
        <f>IF(E682="East", IF(C682="Central",('Connecting shares (%)'!$F$3/100*F682+'Connecting shares (%)'!$G$3/100*H682+'Connecting shares (%)'!$H$3/100*J682)/1000000,0),0)</f>
        <v>0</v>
      </c>
      <c r="U682" s="61">
        <f>IF(E682="East", IF(C682="Central",D682*'Connecting shares (%)'!$M$16*(F682+H682+J682)/(F682+H682+J682+L682+N682+P682),0),0)</f>
        <v>0</v>
      </c>
      <c r="V682" s="61">
        <f>IF(E682="East", IF(C682="Decentral",('Connecting shares (%)'!$F$7/100*F682+'Connecting shares (%)'!$G$7/100*H682+'Connecting shares (%)'!$H$7/100*J682)/1000000,0),0)</f>
        <v>7.6478089999999901E-2</v>
      </c>
      <c r="W682" s="63">
        <f>IF(E682="East", IF(C682="Decentral",D682*'Connecting shares (%)'!$M$16*(F682+H682+J682)/(F682+H682+J682+L682+N682+P682),0),0)</f>
        <v>1.42133392666224</v>
      </c>
      <c r="X682" s="61">
        <f>IF(E682="East", IF(C682="Central",('Connecting shares (%)'!$F$5/100*L682+'Connecting shares (%)'!$G$5/100*N682+'Connecting shares (%)'!$H$5/100*P682)/1000000,0),0)</f>
        <v>0</v>
      </c>
      <c r="Y682" s="63">
        <f>IF(E682="East", IF(C682="Central",D682*'Connecting shares (%)'!$M$16*(L682+N682+P682)/(F682+H682+J682+L682+N682+P682),0),0)</f>
        <v>0</v>
      </c>
      <c r="Z682" s="1">
        <f>IF(E682="East", IF(C682="Decentral",('Connecting shares (%)'!$F$9/100*L682+'Connecting shares (%)'!$G$9/100*N682+'Connecting shares (%)'!$H$9/100*P682)/1000000,0),0)</f>
        <v>0</v>
      </c>
      <c r="AA682" s="63">
        <f>IF(E682="East", IF(C682="Decentral",D682*'Connecting shares (%)'!$M$16*(L682+N682+P682)/(F682+H682+J682+L682+N682+P682),0),0)</f>
        <v>0</v>
      </c>
      <c r="AB682" s="61">
        <f>IF(E682="West", IF(C682="Central",('Connecting shares (%)'!$F$11/100*F682+'Connecting shares (%)'!$G$11/100*H682+'Connecting shares (%)'!$H$11/100*J682)/1000000,0),0)</f>
        <v>0</v>
      </c>
      <c r="AC682" s="64">
        <f>IF(E682="west", IF(C682="Central",D682*'Connecting shares (%)'!$M$16*(F682+H682+J682)/(F682+H682+J682+L682+N682+P682),0),0)</f>
        <v>0</v>
      </c>
      <c r="AD682" s="61">
        <f>IF(E682="West", IF(C682="Decentral",('Connecting shares (%)'!$F$15/100*F682+'Connecting shares (%)'!$G$15/100*H682+'Connecting shares (%)'!$H$15/100*J682)/1000000,0),0)</f>
        <v>0</v>
      </c>
      <c r="AE682" s="63">
        <f>IF(E682="west", IF(C682="Decentral",D682*'Connecting shares (%)'!$M$16*(F682+H682+J682)/(F682+H682+J682+L682+N682+P682),0),0)</f>
        <v>0</v>
      </c>
      <c r="AF682" s="61">
        <f>IF(E682="West", IF(C682="Central",('Connecting shares (%)'!$F$13/100*L682+'Connecting shares (%)'!$G$13/100*N682+'Connecting shares (%)'!$H$13/100*P682)/1000000,0),0)</f>
        <v>0</v>
      </c>
      <c r="AG682" s="63">
        <f>IF(E682="west", IF(C682="Central",D682*'Connecting shares (%)'!$M$16*(L682+N682+P682)/(F682+H682+J682+L682+N682+P682),0),0)</f>
        <v>0</v>
      </c>
      <c r="AH682" s="1">
        <f>IF(E682="West", IF(C682="Decentral",('Connecting shares (%)'!$F$17/100*L682+'Connecting shares (%)'!$G$17/100*N682+'Connecting shares (%)'!$H$17/100*P682)/1000000,0),0)</f>
        <v>0</v>
      </c>
      <c r="AI682" s="63">
        <f>IF(E682="west", IF(C682="Decentral",D682*'Connecting shares (%)'!$M$16*(L682+N682+P682)/(F682+H682+J682+L682+N682+P682),0),0)</f>
        <v>0</v>
      </c>
      <c r="AK682" s="1">
        <f t="shared" si="80"/>
        <v>0</v>
      </c>
      <c r="AL682" s="1">
        <f t="shared" si="81"/>
        <v>0</v>
      </c>
      <c r="AM682" s="1">
        <f t="shared" si="82"/>
        <v>7.6478089999999901E-2</v>
      </c>
      <c r="AN682" s="1">
        <f t="shared" si="83"/>
        <v>1.42133392666224</v>
      </c>
      <c r="AO682" s="1">
        <f t="shared" si="84"/>
        <v>0</v>
      </c>
      <c r="AP682" s="1">
        <f t="shared" si="85"/>
        <v>0</v>
      </c>
      <c r="AQ682" s="1">
        <f t="shared" si="86"/>
        <v>0</v>
      </c>
      <c r="AR682" s="1">
        <f t="shared" si="87"/>
        <v>0</v>
      </c>
    </row>
    <row r="683" spans="1:44">
      <c r="A683" s="1">
        <v>682</v>
      </c>
      <c r="B683" s="1" t="s">
        <v>357</v>
      </c>
      <c r="C683" s="1" t="s">
        <v>21</v>
      </c>
      <c r="D683" s="1">
        <v>0.16437902925005299</v>
      </c>
      <c r="E683" s="1" t="s">
        <v>23</v>
      </c>
      <c r="F683" s="1">
        <v>1013173.68999999</v>
      </c>
      <c r="G683" s="1">
        <v>75</v>
      </c>
      <c r="H683" s="1">
        <v>0</v>
      </c>
      <c r="I683" s="1">
        <v>0</v>
      </c>
      <c r="J683" s="1">
        <v>0</v>
      </c>
      <c r="K683" s="1">
        <v>0</v>
      </c>
      <c r="L683" s="1">
        <v>15153.799999999899</v>
      </c>
      <c r="M683" s="1">
        <v>4</v>
      </c>
      <c r="N683" s="1">
        <v>0</v>
      </c>
      <c r="O683" s="1">
        <v>0</v>
      </c>
      <c r="P683" s="1">
        <v>0</v>
      </c>
      <c r="Q683" s="1">
        <v>0</v>
      </c>
      <c r="R683" s="1">
        <v>3621.2745888712002</v>
      </c>
      <c r="S683" s="1">
        <v>164379.029250052</v>
      </c>
      <c r="T683" s="61">
        <f>IF(E683="East", IF(C683="Central",('Connecting shares (%)'!$F$3/100*F683+'Connecting shares (%)'!$G$3/100*H683+'Connecting shares (%)'!$H$3/100*J683)/1000000,0),0)</f>
        <v>0</v>
      </c>
      <c r="U683" s="61">
        <f>IF(E683="East", IF(C683="Central",D683*'Connecting shares (%)'!$M$16*(F683+H683+J683)/(F683+H683+J683+L683+N683+P683),0),0)</f>
        <v>0</v>
      </c>
      <c r="V683" s="61">
        <f>IF(E683="East", IF(C683="Decentral",('Connecting shares (%)'!$F$7/100*F683+'Connecting shares (%)'!$G$7/100*H683+'Connecting shares (%)'!$H$7/100*J683)/1000000,0),0)</f>
        <v>0</v>
      </c>
      <c r="W683" s="63">
        <f>IF(E683="East", IF(C683="Decentral",D683*'Connecting shares (%)'!$M$16*(F683+H683+J683)/(F683+H683+J683+L683+N683+P683),0),0)</f>
        <v>0</v>
      </c>
      <c r="X683" s="61">
        <f>IF(E683="East", IF(C683="Central",('Connecting shares (%)'!$F$5/100*L683+'Connecting shares (%)'!$G$5/100*N683+'Connecting shares (%)'!$H$5/100*P683)/1000000,0),0)</f>
        <v>0</v>
      </c>
      <c r="Y683" s="63">
        <f>IF(E683="East", IF(C683="Central",D683*'Connecting shares (%)'!$M$16*(L683+N683+P683)/(F683+H683+J683+L683+N683+P683),0),0)</f>
        <v>0</v>
      </c>
      <c r="Z683" s="1">
        <f>IF(E683="East", IF(C683="Decentral",('Connecting shares (%)'!$F$9/100*L683+'Connecting shares (%)'!$G$9/100*N683+'Connecting shares (%)'!$H$9/100*P683)/1000000,0),0)</f>
        <v>0</v>
      </c>
      <c r="AA683" s="63">
        <f>IF(E683="East", IF(C683="Decentral",D683*'Connecting shares (%)'!$M$16*(L683+N683+P683)/(F683+H683+J683+L683+N683+P683),0),0)</f>
        <v>0</v>
      </c>
      <c r="AB683" s="61">
        <f>IF(E683="West", IF(C683="Central",('Connecting shares (%)'!$F$11/100*F683+'Connecting shares (%)'!$G$11/100*H683+'Connecting shares (%)'!$H$11/100*J683)/1000000,0),0)</f>
        <v>0</v>
      </c>
      <c r="AC683" s="64">
        <f>IF(E683="west", IF(C683="Central",D683*'Connecting shares (%)'!$M$16*(F683+H683+J683)/(F683+H683+J683+L683+N683+P683),0),0)</f>
        <v>0</v>
      </c>
      <c r="AD683" s="61">
        <f>IF(E683="West", IF(C683="Decentral",('Connecting shares (%)'!$F$15/100*F683+'Connecting shares (%)'!$G$15/100*H683+'Connecting shares (%)'!$H$15/100*J683)/1000000,0),0)</f>
        <v>1.0131736899999901</v>
      </c>
      <c r="AE683" s="63">
        <f>IF(E683="west", IF(C683="Decentral",D683*'Connecting shares (%)'!$M$16*(F683+H683+J683)/(F683+H683+J683+L683+N683+P683),0),0)</f>
        <v>3.2391336270489881</v>
      </c>
      <c r="AF683" s="61">
        <f>IF(E683="West", IF(C683="Central",('Connecting shares (%)'!$F$13/100*L683+'Connecting shares (%)'!$G$13/100*N683+'Connecting shares (%)'!$H$13/100*P683)/1000000,0),0)</f>
        <v>0</v>
      </c>
      <c r="AG683" s="63">
        <f>IF(E683="west", IF(C683="Central",D683*'Connecting shares (%)'!$M$16*(L683+N683+P683)/(F683+H683+J683+L683+N683+P683),0),0)</f>
        <v>0</v>
      </c>
      <c r="AH683" s="1">
        <f>IF(E683="West", IF(C683="Decentral",('Connecting shares (%)'!$F$17/100*L683+'Connecting shares (%)'!$G$17/100*N683+'Connecting shares (%)'!$H$17/100*P683)/1000000,0),0)</f>
        <v>1.51537999999999E-2</v>
      </c>
      <c r="AI683" s="63">
        <f>IF(E683="west", IF(C683="Decentral",D683*'Connecting shares (%)'!$M$16*(L683+N683+P683)/(F683+H683+J683+L683+N683+P683),0),0)</f>
        <v>4.844695795207149E-2</v>
      </c>
      <c r="AK683" s="1">
        <f t="shared" si="80"/>
        <v>0</v>
      </c>
      <c r="AL683" s="1">
        <f t="shared" si="81"/>
        <v>0</v>
      </c>
      <c r="AM683" s="1">
        <f t="shared" si="82"/>
        <v>0</v>
      </c>
      <c r="AN683" s="1">
        <f t="shared" si="83"/>
        <v>0</v>
      </c>
      <c r="AO683" s="1">
        <f t="shared" si="84"/>
        <v>0</v>
      </c>
      <c r="AP683" s="1">
        <f t="shared" si="85"/>
        <v>0</v>
      </c>
      <c r="AQ683" s="1">
        <f t="shared" si="86"/>
        <v>1.0283274899999901</v>
      </c>
      <c r="AR683" s="1">
        <f t="shared" si="87"/>
        <v>3.2875805850010598</v>
      </c>
    </row>
    <row r="684" spans="1:44">
      <c r="A684" s="1">
        <v>683</v>
      </c>
      <c r="B684" s="1" t="s">
        <v>846</v>
      </c>
      <c r="C684" s="1" t="s">
        <v>22</v>
      </c>
      <c r="D684" s="1">
        <v>1.6906512093863998E-2</v>
      </c>
      <c r="E684" s="1" t="s">
        <v>23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1976.2797855408801</v>
      </c>
      <c r="S684" s="1">
        <v>16906.512093864199</v>
      </c>
      <c r="T684" s="61">
        <f>IF(E684="East", IF(C684="Central",('Connecting shares (%)'!$F$3/100*F684+'Connecting shares (%)'!$G$3/100*H684+'Connecting shares (%)'!$H$3/100*J684)/1000000,0),0)</f>
        <v>0</v>
      </c>
      <c r="U684" s="61">
        <f>IF(E684="East", IF(C684="Central",D684*'Connecting shares (%)'!$M$16*(F684+H684+J684)/(F684+H684+J684+L684+N684+P684),0),0)</f>
        <v>0</v>
      </c>
      <c r="V684" s="61">
        <f>IF(E684="East", IF(C684="Decentral",('Connecting shares (%)'!$F$7/100*F684+'Connecting shares (%)'!$G$7/100*H684+'Connecting shares (%)'!$H$7/100*J684)/1000000,0),0)</f>
        <v>0</v>
      </c>
      <c r="W684" s="63">
        <f>IF(E684="East", IF(C684="Decentral",D684*'Connecting shares (%)'!$M$16*(F684+H684+J684)/(F684+H684+J684+L684+N684+P684),0),0)</f>
        <v>0</v>
      </c>
      <c r="X684" s="61">
        <f>IF(E684="East", IF(C684="Central",('Connecting shares (%)'!$F$5/100*L684+'Connecting shares (%)'!$G$5/100*N684+'Connecting shares (%)'!$H$5/100*P684)/1000000,0),0)</f>
        <v>0</v>
      </c>
      <c r="Y684" s="63">
        <f>IF(E684="East", IF(C684="Central",D684*'Connecting shares (%)'!$M$16*(L684+N684+P684)/(F684+H684+J684+L684+N684+P684),0),0)</f>
        <v>0</v>
      </c>
      <c r="Z684" s="1">
        <f>IF(E684="East", IF(C684="Decentral",('Connecting shares (%)'!$F$9/100*L684+'Connecting shares (%)'!$G$9/100*N684+'Connecting shares (%)'!$H$9/100*P684)/1000000,0),0)</f>
        <v>0</v>
      </c>
      <c r="AA684" s="63">
        <f>IF(E684="East", IF(C684="Decentral",D684*'Connecting shares (%)'!$M$16*(L684+N684+P684)/(F684+H684+J684+L684+N684+P684),0),0)</f>
        <v>0</v>
      </c>
      <c r="AB684" s="61">
        <f>IF(E684="West", IF(C684="Central",('Connecting shares (%)'!$F$11/100*F684+'Connecting shares (%)'!$G$11/100*H684+'Connecting shares (%)'!$H$11/100*J684)/1000000,0),0)</f>
        <v>0</v>
      </c>
      <c r="AC684" s="64" t="e">
        <f>IF(E684="west", IF(C684="Central",D684*'Connecting shares (%)'!$M$16*(F684+H684+J684)/(F684+H684+J684+L684+N684+P684),0),0)</f>
        <v>#DIV/0!</v>
      </c>
      <c r="AD684" s="61">
        <f>IF(E684="West", IF(C684="Decentral",('Connecting shares (%)'!$F$15/100*F684+'Connecting shares (%)'!$G$15/100*H684+'Connecting shares (%)'!$H$15/100*J684)/1000000,0),0)</f>
        <v>0</v>
      </c>
      <c r="AE684" s="63">
        <f>IF(E684="west", IF(C684="Decentral",D684*'Connecting shares (%)'!$M$16*(F684+H684+J684)/(F684+H684+J684+L684+N684+P684),0),0)</f>
        <v>0</v>
      </c>
      <c r="AF684" s="61">
        <f>IF(E684="West", IF(C684="Central",('Connecting shares (%)'!$F$13/100*L684+'Connecting shares (%)'!$G$13/100*N684+'Connecting shares (%)'!$H$13/100*P684)/1000000,0),0)</f>
        <v>0</v>
      </c>
      <c r="AG684" s="63" t="e">
        <f>IF(E684="west", IF(C684="Central",D684*'Connecting shares (%)'!$M$16*(L684+N684+P684)/(F684+H684+J684+L684+N684+P684),0),0)</f>
        <v>#DIV/0!</v>
      </c>
      <c r="AH684" s="1">
        <f>IF(E684="West", IF(C684="Decentral",('Connecting shares (%)'!$F$17/100*L684+'Connecting shares (%)'!$G$17/100*N684+'Connecting shares (%)'!$H$17/100*P684)/1000000,0),0)</f>
        <v>0</v>
      </c>
      <c r="AI684" s="63">
        <f>IF(E684="west", IF(C684="Decentral",D684*'Connecting shares (%)'!$M$16*(L684+N684+P684)/(F684+H684+J684+L684+N684+P684),0),0)</f>
        <v>0</v>
      </c>
      <c r="AK684" s="1">
        <f t="shared" si="80"/>
        <v>0</v>
      </c>
      <c r="AL684" s="1">
        <f t="shared" si="81"/>
        <v>0</v>
      </c>
      <c r="AM684" s="1">
        <f t="shared" si="82"/>
        <v>0</v>
      </c>
      <c r="AN684" s="1">
        <f t="shared" si="83"/>
        <v>0</v>
      </c>
      <c r="AO684" s="1">
        <f t="shared" si="84"/>
        <v>0</v>
      </c>
      <c r="AP684" s="1" t="e">
        <f t="shared" si="85"/>
        <v>#DIV/0!</v>
      </c>
      <c r="AQ684" s="1">
        <f t="shared" si="86"/>
        <v>0</v>
      </c>
      <c r="AR684" s="1">
        <f t="shared" si="87"/>
        <v>0</v>
      </c>
    </row>
    <row r="685" spans="1:44">
      <c r="A685" s="1">
        <v>684</v>
      </c>
      <c r="B685" s="1" t="s">
        <v>845</v>
      </c>
      <c r="C685" s="1" t="s">
        <v>22</v>
      </c>
      <c r="D685" s="1">
        <v>0.14729226843475501</v>
      </c>
      <c r="E685" s="1" t="s">
        <v>23</v>
      </c>
      <c r="F685" s="1">
        <v>44984.54</v>
      </c>
      <c r="G685" s="1">
        <v>3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4509.9555829994597</v>
      </c>
      <c r="S685" s="1">
        <v>147292.26843475501</v>
      </c>
      <c r="T685" s="61">
        <f>IF(E685="East", IF(C685="Central",('Connecting shares (%)'!$F$3/100*F685+'Connecting shares (%)'!$G$3/100*H685+'Connecting shares (%)'!$H$3/100*J685)/1000000,0),0)</f>
        <v>0</v>
      </c>
      <c r="U685" s="61">
        <f>IF(E685="East", IF(C685="Central",D685*'Connecting shares (%)'!$M$16*(F685+H685+J685)/(F685+H685+J685+L685+N685+P685),0),0)</f>
        <v>0</v>
      </c>
      <c r="V685" s="61">
        <f>IF(E685="East", IF(C685="Decentral",('Connecting shares (%)'!$F$7/100*F685+'Connecting shares (%)'!$G$7/100*H685+'Connecting shares (%)'!$H$7/100*J685)/1000000,0),0)</f>
        <v>0</v>
      </c>
      <c r="W685" s="63">
        <f>IF(E685="East", IF(C685="Decentral",D685*'Connecting shares (%)'!$M$16*(F685+H685+J685)/(F685+H685+J685+L685+N685+P685),0),0)</f>
        <v>0</v>
      </c>
      <c r="X685" s="61">
        <f>IF(E685="East", IF(C685="Central",('Connecting shares (%)'!$F$5/100*L685+'Connecting shares (%)'!$G$5/100*N685+'Connecting shares (%)'!$H$5/100*P685)/1000000,0),0)</f>
        <v>0</v>
      </c>
      <c r="Y685" s="63">
        <f>IF(E685="East", IF(C685="Central",D685*'Connecting shares (%)'!$M$16*(L685+N685+P685)/(F685+H685+J685+L685+N685+P685),0),0)</f>
        <v>0</v>
      </c>
      <c r="Z685" s="1">
        <f>IF(E685="East", IF(C685="Decentral",('Connecting shares (%)'!$F$9/100*L685+'Connecting shares (%)'!$G$9/100*N685+'Connecting shares (%)'!$H$9/100*P685)/1000000,0),0)</f>
        <v>0</v>
      </c>
      <c r="AA685" s="63">
        <f>IF(E685="East", IF(C685="Decentral",D685*'Connecting shares (%)'!$M$16*(L685+N685+P685)/(F685+H685+J685+L685+N685+P685),0),0)</f>
        <v>0</v>
      </c>
      <c r="AB685" s="61">
        <f>IF(E685="West", IF(C685="Central",('Connecting shares (%)'!$F$11/100*F685+'Connecting shares (%)'!$G$11/100*H685+'Connecting shares (%)'!$H$11/100*J685)/1000000,0),0)</f>
        <v>4.4984540000000003E-2</v>
      </c>
      <c r="AC685" s="64">
        <f>IF(E685="west", IF(C685="Central",D685*'Connecting shares (%)'!$M$16*(F685+H685+J685)/(F685+H685+J685+L685+N685+P685),0),0)</f>
        <v>2.9458453686951005</v>
      </c>
      <c r="AD685" s="61">
        <f>IF(E685="West", IF(C685="Decentral",('Connecting shares (%)'!$F$15/100*F685+'Connecting shares (%)'!$G$15/100*H685+'Connecting shares (%)'!$H$15/100*J685)/1000000,0),0)</f>
        <v>0</v>
      </c>
      <c r="AE685" s="63">
        <f>IF(E685="west", IF(C685="Decentral",D685*'Connecting shares (%)'!$M$16*(F685+H685+J685)/(F685+H685+J685+L685+N685+P685),0),0)</f>
        <v>0</v>
      </c>
      <c r="AF685" s="61">
        <f>IF(E685="West", IF(C685="Central",('Connecting shares (%)'!$F$13/100*L685+'Connecting shares (%)'!$G$13/100*N685+'Connecting shares (%)'!$H$13/100*P685)/1000000,0),0)</f>
        <v>0</v>
      </c>
      <c r="AG685" s="63">
        <f>IF(E685="west", IF(C685="Central",D685*'Connecting shares (%)'!$M$16*(L685+N685+P685)/(F685+H685+J685+L685+N685+P685),0),0)</f>
        <v>0</v>
      </c>
      <c r="AH685" s="1">
        <f>IF(E685="West", IF(C685="Decentral",('Connecting shares (%)'!$F$17/100*L685+'Connecting shares (%)'!$G$17/100*N685+'Connecting shares (%)'!$H$17/100*P685)/1000000,0),0)</f>
        <v>0</v>
      </c>
      <c r="AI685" s="63">
        <f>IF(E685="west", IF(C685="Decentral",D685*'Connecting shares (%)'!$M$16*(L685+N685+P685)/(F685+H685+J685+L685+N685+P685),0),0)</f>
        <v>0</v>
      </c>
      <c r="AK685" s="1">
        <f t="shared" si="80"/>
        <v>0</v>
      </c>
      <c r="AL685" s="1">
        <f t="shared" si="81"/>
        <v>0</v>
      </c>
      <c r="AM685" s="1">
        <f t="shared" si="82"/>
        <v>0</v>
      </c>
      <c r="AN685" s="1">
        <f t="shared" si="83"/>
        <v>0</v>
      </c>
      <c r="AO685" s="1">
        <f t="shared" si="84"/>
        <v>4.4984540000000003E-2</v>
      </c>
      <c r="AP685" s="1">
        <f t="shared" si="85"/>
        <v>2.9458453686951005</v>
      </c>
      <c r="AQ685" s="1">
        <f t="shared" si="86"/>
        <v>0</v>
      </c>
      <c r="AR685" s="1">
        <f t="shared" si="87"/>
        <v>0</v>
      </c>
    </row>
    <row r="686" spans="1:44">
      <c r="A686" s="1">
        <v>685</v>
      </c>
      <c r="B686" s="1" t="s">
        <v>473</v>
      </c>
      <c r="C686" s="1" t="s">
        <v>22</v>
      </c>
      <c r="D686" s="1">
        <v>6.8943365358345998E-2</v>
      </c>
      <c r="E686" s="1" t="s">
        <v>23</v>
      </c>
      <c r="F686" s="1">
        <v>151149.51</v>
      </c>
      <c r="G686" s="1">
        <v>10</v>
      </c>
      <c r="H686" s="1">
        <v>0</v>
      </c>
      <c r="I686" s="1">
        <v>0</v>
      </c>
      <c r="J686" s="1">
        <v>0</v>
      </c>
      <c r="K686" s="1">
        <v>0</v>
      </c>
      <c r="L686" s="1">
        <v>13321.42</v>
      </c>
      <c r="M686" s="1">
        <v>1</v>
      </c>
      <c r="N686" s="1">
        <v>0</v>
      </c>
      <c r="O686" s="1">
        <v>0</v>
      </c>
      <c r="P686" s="1">
        <v>0</v>
      </c>
      <c r="Q686" s="1">
        <v>0</v>
      </c>
      <c r="R686" s="1">
        <v>3392.4776892259401</v>
      </c>
      <c r="S686" s="1">
        <v>68943.365358346404</v>
      </c>
      <c r="T686" s="61">
        <f>IF(E686="East", IF(C686="Central",('Connecting shares (%)'!$F$3/100*F686+'Connecting shares (%)'!$G$3/100*H686+'Connecting shares (%)'!$H$3/100*J686)/1000000,0),0)</f>
        <v>0</v>
      </c>
      <c r="U686" s="61">
        <f>IF(E686="East", IF(C686="Central",D686*'Connecting shares (%)'!$M$16*(F686+H686+J686)/(F686+H686+J686+L686+N686+P686),0),0)</f>
        <v>0</v>
      </c>
      <c r="V686" s="61">
        <f>IF(E686="East", IF(C686="Decentral",('Connecting shares (%)'!$F$7/100*F686+'Connecting shares (%)'!$G$7/100*H686+'Connecting shares (%)'!$H$7/100*J686)/1000000,0),0)</f>
        <v>0</v>
      </c>
      <c r="W686" s="63">
        <f>IF(E686="East", IF(C686="Decentral",D686*'Connecting shares (%)'!$M$16*(F686+H686+J686)/(F686+H686+J686+L686+N686+P686),0),0)</f>
        <v>0</v>
      </c>
      <c r="X686" s="61">
        <f>IF(E686="East", IF(C686="Central",('Connecting shares (%)'!$F$5/100*L686+'Connecting shares (%)'!$G$5/100*N686+'Connecting shares (%)'!$H$5/100*P686)/1000000,0),0)</f>
        <v>0</v>
      </c>
      <c r="Y686" s="63">
        <f>IF(E686="East", IF(C686="Central",D686*'Connecting shares (%)'!$M$16*(L686+N686+P686)/(F686+H686+J686+L686+N686+P686),0),0)</f>
        <v>0</v>
      </c>
      <c r="Z686" s="1">
        <f>IF(E686="East", IF(C686="Decentral",('Connecting shares (%)'!$F$9/100*L686+'Connecting shares (%)'!$G$9/100*N686+'Connecting shares (%)'!$H$9/100*P686)/1000000,0),0)</f>
        <v>0</v>
      </c>
      <c r="AA686" s="63">
        <f>IF(E686="East", IF(C686="Decentral",D686*'Connecting shares (%)'!$M$16*(L686+N686+P686)/(F686+H686+J686+L686+N686+P686),0),0)</f>
        <v>0</v>
      </c>
      <c r="AB686" s="61">
        <f>IF(E686="West", IF(C686="Central",('Connecting shares (%)'!$F$11/100*F686+'Connecting shares (%)'!$G$11/100*H686+'Connecting shares (%)'!$H$11/100*J686)/1000000,0),0)</f>
        <v>0.15114951000000001</v>
      </c>
      <c r="AC686" s="64">
        <f>IF(E686="west", IF(C686="Central",D686*'Connecting shares (%)'!$M$16*(F686+H686+J686)/(F686+H686+J686+L686+N686+P686),0),0)</f>
        <v>1.2671851362018773</v>
      </c>
      <c r="AD686" s="61">
        <f>IF(E686="West", IF(C686="Decentral",('Connecting shares (%)'!$F$15/100*F686+'Connecting shares (%)'!$G$15/100*H686+'Connecting shares (%)'!$H$15/100*J686)/1000000,0),0)</f>
        <v>0</v>
      </c>
      <c r="AE686" s="63">
        <f>IF(E686="west", IF(C686="Decentral",D686*'Connecting shares (%)'!$M$16*(F686+H686+J686)/(F686+H686+J686+L686+N686+P686),0),0)</f>
        <v>0</v>
      </c>
      <c r="AF686" s="61">
        <f>IF(E686="West", IF(C686="Central",('Connecting shares (%)'!$F$13/100*L686+'Connecting shares (%)'!$G$13/100*N686+'Connecting shares (%)'!$H$13/100*P686)/1000000,0),0)</f>
        <v>1.332142E-2</v>
      </c>
      <c r="AG686" s="63">
        <f>IF(E686="west", IF(C686="Central",D686*'Connecting shares (%)'!$M$16*(L686+N686+P686)/(F686+H686+J686+L686+N686+P686),0),0)</f>
        <v>0.11168217096504257</v>
      </c>
      <c r="AH686" s="1">
        <f>IF(E686="West", IF(C686="Decentral",('Connecting shares (%)'!$F$17/100*L686+'Connecting shares (%)'!$G$17/100*N686+'Connecting shares (%)'!$H$17/100*P686)/1000000,0),0)</f>
        <v>0</v>
      </c>
      <c r="AI686" s="63">
        <f>IF(E686="west", IF(C686="Decentral",D686*'Connecting shares (%)'!$M$16*(L686+N686+P686)/(F686+H686+J686+L686+N686+P686),0),0)</f>
        <v>0</v>
      </c>
      <c r="AK686" s="1">
        <f t="shared" si="80"/>
        <v>0</v>
      </c>
      <c r="AL686" s="1">
        <f t="shared" si="81"/>
        <v>0</v>
      </c>
      <c r="AM686" s="1">
        <f t="shared" si="82"/>
        <v>0</v>
      </c>
      <c r="AN686" s="1">
        <f t="shared" si="83"/>
        <v>0</v>
      </c>
      <c r="AO686" s="1">
        <f t="shared" si="84"/>
        <v>0.16447093000000002</v>
      </c>
      <c r="AP686" s="1">
        <f t="shared" si="85"/>
        <v>1.37886730716692</v>
      </c>
      <c r="AQ686" s="1">
        <f t="shared" si="86"/>
        <v>0</v>
      </c>
      <c r="AR686" s="1">
        <f t="shared" si="87"/>
        <v>0</v>
      </c>
    </row>
    <row r="687" spans="1:44">
      <c r="A687" s="1">
        <v>686</v>
      </c>
      <c r="B687" s="1" t="s">
        <v>229</v>
      </c>
      <c r="C687" s="1" t="s">
        <v>21</v>
      </c>
      <c r="D687" s="1">
        <v>8.7969947753466005E-2</v>
      </c>
      <c r="E687" s="1" t="s">
        <v>23</v>
      </c>
      <c r="F687" s="1">
        <v>218675.929999999</v>
      </c>
      <c r="G687" s="1">
        <v>11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4961.23410112277</v>
      </c>
      <c r="S687" s="1">
        <v>87969.947753465894</v>
      </c>
      <c r="T687" s="61">
        <f>IF(E687="East", IF(C687="Central",('Connecting shares (%)'!$F$3/100*F687+'Connecting shares (%)'!$G$3/100*H687+'Connecting shares (%)'!$H$3/100*J687)/1000000,0),0)</f>
        <v>0</v>
      </c>
      <c r="U687" s="61">
        <f>IF(E687="East", IF(C687="Central",D687*'Connecting shares (%)'!$M$16*(F687+H687+J687)/(F687+H687+J687+L687+N687+P687),0),0)</f>
        <v>0</v>
      </c>
      <c r="V687" s="61">
        <f>IF(E687="East", IF(C687="Decentral",('Connecting shares (%)'!$F$7/100*F687+'Connecting shares (%)'!$G$7/100*H687+'Connecting shares (%)'!$H$7/100*J687)/1000000,0),0)</f>
        <v>0</v>
      </c>
      <c r="W687" s="63">
        <f>IF(E687="East", IF(C687="Decentral",D687*'Connecting shares (%)'!$M$16*(F687+H687+J687)/(F687+H687+J687+L687+N687+P687),0),0)</f>
        <v>0</v>
      </c>
      <c r="X687" s="61">
        <f>IF(E687="East", IF(C687="Central",('Connecting shares (%)'!$F$5/100*L687+'Connecting shares (%)'!$G$5/100*N687+'Connecting shares (%)'!$H$5/100*P687)/1000000,0),0)</f>
        <v>0</v>
      </c>
      <c r="Y687" s="63">
        <f>IF(E687="East", IF(C687="Central",D687*'Connecting shares (%)'!$M$16*(L687+N687+P687)/(F687+H687+J687+L687+N687+P687),0),0)</f>
        <v>0</v>
      </c>
      <c r="Z687" s="1">
        <f>IF(E687="East", IF(C687="Decentral",('Connecting shares (%)'!$F$9/100*L687+'Connecting shares (%)'!$G$9/100*N687+'Connecting shares (%)'!$H$9/100*P687)/1000000,0),0)</f>
        <v>0</v>
      </c>
      <c r="AA687" s="63">
        <f>IF(E687="East", IF(C687="Decentral",D687*'Connecting shares (%)'!$M$16*(L687+N687+P687)/(F687+H687+J687+L687+N687+P687),0),0)</f>
        <v>0</v>
      </c>
      <c r="AB687" s="61">
        <f>IF(E687="West", IF(C687="Central",('Connecting shares (%)'!$F$11/100*F687+'Connecting shares (%)'!$G$11/100*H687+'Connecting shares (%)'!$H$11/100*J687)/1000000,0),0)</f>
        <v>0</v>
      </c>
      <c r="AC687" s="64">
        <f>IF(E687="west", IF(C687="Central",D687*'Connecting shares (%)'!$M$16*(F687+H687+J687)/(F687+H687+J687+L687+N687+P687),0),0)</f>
        <v>0</v>
      </c>
      <c r="AD687" s="61">
        <f>IF(E687="West", IF(C687="Decentral",('Connecting shares (%)'!$F$15/100*F687+'Connecting shares (%)'!$G$15/100*H687+'Connecting shares (%)'!$H$15/100*J687)/1000000,0),0)</f>
        <v>0.21867592999999899</v>
      </c>
      <c r="AE687" s="63">
        <f>IF(E687="west", IF(C687="Decentral",D687*'Connecting shares (%)'!$M$16*(F687+H687+J687)/(F687+H687+J687+L687+N687+P687),0),0)</f>
        <v>1.7593989550693201</v>
      </c>
      <c r="AF687" s="61">
        <f>IF(E687="West", IF(C687="Central",('Connecting shares (%)'!$F$13/100*L687+'Connecting shares (%)'!$G$13/100*N687+'Connecting shares (%)'!$H$13/100*P687)/1000000,0),0)</f>
        <v>0</v>
      </c>
      <c r="AG687" s="63">
        <f>IF(E687="west", IF(C687="Central",D687*'Connecting shares (%)'!$M$16*(L687+N687+P687)/(F687+H687+J687+L687+N687+P687),0),0)</f>
        <v>0</v>
      </c>
      <c r="AH687" s="1">
        <f>IF(E687="West", IF(C687="Decentral",('Connecting shares (%)'!$F$17/100*L687+'Connecting shares (%)'!$G$17/100*N687+'Connecting shares (%)'!$H$17/100*P687)/1000000,0),0)</f>
        <v>0</v>
      </c>
      <c r="AI687" s="63">
        <f>IF(E687="west", IF(C687="Decentral",D687*'Connecting shares (%)'!$M$16*(L687+N687+P687)/(F687+H687+J687+L687+N687+P687),0),0)</f>
        <v>0</v>
      </c>
      <c r="AK687" s="1">
        <f t="shared" si="80"/>
        <v>0</v>
      </c>
      <c r="AL687" s="1">
        <f t="shared" si="81"/>
        <v>0</v>
      </c>
      <c r="AM687" s="1">
        <f t="shared" si="82"/>
        <v>0</v>
      </c>
      <c r="AN687" s="1">
        <f t="shared" si="83"/>
        <v>0</v>
      </c>
      <c r="AO687" s="1">
        <f t="shared" si="84"/>
        <v>0</v>
      </c>
      <c r="AP687" s="1">
        <f t="shared" si="85"/>
        <v>0</v>
      </c>
      <c r="AQ687" s="1">
        <f t="shared" si="86"/>
        <v>0.21867592999999899</v>
      </c>
      <c r="AR687" s="1">
        <f t="shared" si="87"/>
        <v>1.7593989550693201</v>
      </c>
    </row>
    <row r="688" spans="1:44">
      <c r="A688" s="1">
        <v>687</v>
      </c>
      <c r="B688" s="1" t="s">
        <v>844</v>
      </c>
      <c r="C688" s="1" t="s">
        <v>21</v>
      </c>
      <c r="D688" s="1">
        <v>9.3835911578737996E-2</v>
      </c>
      <c r="E688" s="1" t="s">
        <v>23</v>
      </c>
      <c r="F688" s="1">
        <v>15327.86</v>
      </c>
      <c r="G688" s="1">
        <v>1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4336.5954082941298</v>
      </c>
      <c r="S688" s="1">
        <v>93835.911578737505</v>
      </c>
      <c r="T688" s="61">
        <f>IF(E688="East", IF(C688="Central",('Connecting shares (%)'!$F$3/100*F688+'Connecting shares (%)'!$G$3/100*H688+'Connecting shares (%)'!$H$3/100*J688)/1000000,0),0)</f>
        <v>0</v>
      </c>
      <c r="U688" s="61">
        <f>IF(E688="East", IF(C688="Central",D688*'Connecting shares (%)'!$M$16*(F688+H688+J688)/(F688+H688+J688+L688+N688+P688),0),0)</f>
        <v>0</v>
      </c>
      <c r="V688" s="61">
        <f>IF(E688="East", IF(C688="Decentral",('Connecting shares (%)'!$F$7/100*F688+'Connecting shares (%)'!$G$7/100*H688+'Connecting shares (%)'!$H$7/100*J688)/1000000,0),0)</f>
        <v>0</v>
      </c>
      <c r="W688" s="63">
        <f>IF(E688="East", IF(C688="Decentral",D688*'Connecting shares (%)'!$M$16*(F688+H688+J688)/(F688+H688+J688+L688+N688+P688),0),0)</f>
        <v>0</v>
      </c>
      <c r="X688" s="61">
        <f>IF(E688="East", IF(C688="Central",('Connecting shares (%)'!$F$5/100*L688+'Connecting shares (%)'!$G$5/100*N688+'Connecting shares (%)'!$H$5/100*P688)/1000000,0),0)</f>
        <v>0</v>
      </c>
      <c r="Y688" s="63">
        <f>IF(E688="East", IF(C688="Central",D688*'Connecting shares (%)'!$M$16*(L688+N688+P688)/(F688+H688+J688+L688+N688+P688),0),0)</f>
        <v>0</v>
      </c>
      <c r="Z688" s="1">
        <f>IF(E688="East", IF(C688="Decentral",('Connecting shares (%)'!$F$9/100*L688+'Connecting shares (%)'!$G$9/100*N688+'Connecting shares (%)'!$H$9/100*P688)/1000000,0),0)</f>
        <v>0</v>
      </c>
      <c r="AA688" s="63">
        <f>IF(E688="East", IF(C688="Decentral",D688*'Connecting shares (%)'!$M$16*(L688+N688+P688)/(F688+H688+J688+L688+N688+P688),0),0)</f>
        <v>0</v>
      </c>
      <c r="AB688" s="61">
        <f>IF(E688="West", IF(C688="Central",('Connecting shares (%)'!$F$11/100*F688+'Connecting shares (%)'!$G$11/100*H688+'Connecting shares (%)'!$H$11/100*J688)/1000000,0),0)</f>
        <v>0</v>
      </c>
      <c r="AC688" s="64">
        <f>IF(E688="west", IF(C688="Central",D688*'Connecting shares (%)'!$M$16*(F688+H688+J688)/(F688+H688+J688+L688+N688+P688),0),0)</f>
        <v>0</v>
      </c>
      <c r="AD688" s="61">
        <f>IF(E688="West", IF(C688="Decentral",('Connecting shares (%)'!$F$15/100*F688+'Connecting shares (%)'!$G$15/100*H688+'Connecting shares (%)'!$H$15/100*J688)/1000000,0),0)</f>
        <v>1.532786E-2</v>
      </c>
      <c r="AE688" s="63">
        <f>IF(E688="west", IF(C688="Decentral",D688*'Connecting shares (%)'!$M$16*(F688+H688+J688)/(F688+H688+J688+L688+N688+P688),0),0)</f>
        <v>1.8767182315747599</v>
      </c>
      <c r="AF688" s="61">
        <f>IF(E688="West", IF(C688="Central",('Connecting shares (%)'!$F$13/100*L688+'Connecting shares (%)'!$G$13/100*N688+'Connecting shares (%)'!$H$13/100*P688)/1000000,0),0)</f>
        <v>0</v>
      </c>
      <c r="AG688" s="63">
        <f>IF(E688="west", IF(C688="Central",D688*'Connecting shares (%)'!$M$16*(L688+N688+P688)/(F688+H688+J688+L688+N688+P688),0),0)</f>
        <v>0</v>
      </c>
      <c r="AH688" s="1">
        <f>IF(E688="West", IF(C688="Decentral",('Connecting shares (%)'!$F$17/100*L688+'Connecting shares (%)'!$G$17/100*N688+'Connecting shares (%)'!$H$17/100*P688)/1000000,0),0)</f>
        <v>0</v>
      </c>
      <c r="AI688" s="63">
        <f>IF(E688="west", IF(C688="Decentral",D688*'Connecting shares (%)'!$M$16*(L688+N688+P688)/(F688+H688+J688+L688+N688+P688),0),0)</f>
        <v>0</v>
      </c>
      <c r="AK688" s="1">
        <f t="shared" si="80"/>
        <v>0</v>
      </c>
      <c r="AL688" s="1">
        <f t="shared" si="81"/>
        <v>0</v>
      </c>
      <c r="AM688" s="1">
        <f t="shared" si="82"/>
        <v>0</v>
      </c>
      <c r="AN688" s="1">
        <f t="shared" si="83"/>
        <v>0</v>
      </c>
      <c r="AO688" s="1">
        <f t="shared" si="84"/>
        <v>0</v>
      </c>
      <c r="AP688" s="1">
        <f t="shared" si="85"/>
        <v>0</v>
      </c>
      <c r="AQ688" s="1">
        <f t="shared" si="86"/>
        <v>1.532786E-2</v>
      </c>
      <c r="AR688" s="1">
        <f t="shared" si="87"/>
        <v>1.8767182315747599</v>
      </c>
    </row>
    <row r="689" spans="1:44">
      <c r="A689" s="1">
        <v>688</v>
      </c>
      <c r="B689" s="1" t="s">
        <v>286</v>
      </c>
      <c r="C689" s="1" t="s">
        <v>21</v>
      </c>
      <c r="D689" s="1">
        <v>8.1668274895458998E-2</v>
      </c>
      <c r="E689" s="1" t="s">
        <v>23</v>
      </c>
      <c r="F689" s="1">
        <v>71901.869999999893</v>
      </c>
      <c r="G689" s="1">
        <v>4</v>
      </c>
      <c r="H689" s="1">
        <v>0</v>
      </c>
      <c r="I689" s="1">
        <v>0</v>
      </c>
      <c r="J689" s="1">
        <v>0</v>
      </c>
      <c r="K689" s="1">
        <v>0</v>
      </c>
      <c r="L689" s="1">
        <v>26484.869999999901</v>
      </c>
      <c r="M689" s="1">
        <v>2</v>
      </c>
      <c r="N689" s="1">
        <v>0</v>
      </c>
      <c r="O689" s="1">
        <v>0</v>
      </c>
      <c r="P689" s="1">
        <v>0</v>
      </c>
      <c r="Q689" s="1">
        <v>0</v>
      </c>
      <c r="R689" s="1">
        <v>4944.9377670778504</v>
      </c>
      <c r="S689" s="1">
        <v>81668.274895458497</v>
      </c>
      <c r="T689" s="61">
        <f>IF(E689="East", IF(C689="Central",('Connecting shares (%)'!$F$3/100*F689+'Connecting shares (%)'!$G$3/100*H689+'Connecting shares (%)'!$H$3/100*J689)/1000000,0),0)</f>
        <v>0</v>
      </c>
      <c r="U689" s="61">
        <f>IF(E689="East", IF(C689="Central",D689*'Connecting shares (%)'!$M$16*(F689+H689+J689)/(F689+H689+J689+L689+N689+P689),0),0)</f>
        <v>0</v>
      </c>
      <c r="V689" s="61">
        <f>IF(E689="East", IF(C689="Decentral",('Connecting shares (%)'!$F$7/100*F689+'Connecting shares (%)'!$G$7/100*H689+'Connecting shares (%)'!$H$7/100*J689)/1000000,0),0)</f>
        <v>0</v>
      </c>
      <c r="W689" s="63">
        <f>IF(E689="East", IF(C689="Decentral",D689*'Connecting shares (%)'!$M$16*(F689+H689+J689)/(F689+H689+J689+L689+N689+P689),0),0)</f>
        <v>0</v>
      </c>
      <c r="X689" s="61">
        <f>IF(E689="East", IF(C689="Central",('Connecting shares (%)'!$F$5/100*L689+'Connecting shares (%)'!$G$5/100*N689+'Connecting shares (%)'!$H$5/100*P689)/1000000,0),0)</f>
        <v>0</v>
      </c>
      <c r="Y689" s="63">
        <f>IF(E689="East", IF(C689="Central",D689*'Connecting shares (%)'!$M$16*(L689+N689+P689)/(F689+H689+J689+L689+N689+P689),0),0)</f>
        <v>0</v>
      </c>
      <c r="Z689" s="1">
        <f>IF(E689="East", IF(C689="Decentral",('Connecting shares (%)'!$F$9/100*L689+'Connecting shares (%)'!$G$9/100*N689+'Connecting shares (%)'!$H$9/100*P689)/1000000,0),0)</f>
        <v>0</v>
      </c>
      <c r="AA689" s="63">
        <f>IF(E689="East", IF(C689="Decentral",D689*'Connecting shares (%)'!$M$16*(L689+N689+P689)/(F689+H689+J689+L689+N689+P689),0),0)</f>
        <v>0</v>
      </c>
      <c r="AB689" s="61">
        <f>IF(E689="West", IF(C689="Central",('Connecting shares (%)'!$F$11/100*F689+'Connecting shares (%)'!$G$11/100*H689+'Connecting shares (%)'!$H$11/100*J689)/1000000,0),0)</f>
        <v>0</v>
      </c>
      <c r="AC689" s="64">
        <f>IF(E689="west", IF(C689="Central",D689*'Connecting shares (%)'!$M$16*(F689+H689+J689)/(F689+H689+J689+L689+N689+P689),0),0)</f>
        <v>0</v>
      </c>
      <c r="AD689" s="61">
        <f>IF(E689="West", IF(C689="Decentral",('Connecting shares (%)'!$F$15/100*F689+'Connecting shares (%)'!$G$15/100*H689+'Connecting shares (%)'!$H$15/100*J689)/1000000,0),0)</f>
        <v>7.1901869999999896E-2</v>
      </c>
      <c r="AE689" s="63">
        <f>IF(E689="west", IF(C689="Decentral",D689*'Connecting shares (%)'!$M$16*(F689+H689+J689)/(F689+H689+J689+L689+N689+P689),0),0)</f>
        <v>1.1936774578886467</v>
      </c>
      <c r="AF689" s="61">
        <f>IF(E689="West", IF(C689="Central",('Connecting shares (%)'!$F$13/100*L689+'Connecting shares (%)'!$G$13/100*N689+'Connecting shares (%)'!$H$13/100*P689)/1000000,0),0)</f>
        <v>0</v>
      </c>
      <c r="AG689" s="63">
        <f>IF(E689="west", IF(C689="Central",D689*'Connecting shares (%)'!$M$16*(L689+N689+P689)/(F689+H689+J689+L689+N689+P689),0),0)</f>
        <v>0</v>
      </c>
      <c r="AH689" s="1">
        <f>IF(E689="West", IF(C689="Decentral",('Connecting shares (%)'!$F$17/100*L689+'Connecting shares (%)'!$G$17/100*N689+'Connecting shares (%)'!$H$17/100*P689)/1000000,0),0)</f>
        <v>2.64848699999999E-2</v>
      </c>
      <c r="AI689" s="63">
        <f>IF(E689="west", IF(C689="Decentral",D689*'Connecting shares (%)'!$M$16*(L689+N689+P689)/(F689+H689+J689+L689+N689+P689),0),0)</f>
        <v>0.43968804002053363</v>
      </c>
      <c r="AK689" s="1">
        <f t="shared" si="80"/>
        <v>0</v>
      </c>
      <c r="AL689" s="1">
        <f t="shared" si="81"/>
        <v>0</v>
      </c>
      <c r="AM689" s="1">
        <f t="shared" si="82"/>
        <v>0</v>
      </c>
      <c r="AN689" s="1">
        <f t="shared" si="83"/>
        <v>0</v>
      </c>
      <c r="AO689" s="1">
        <f t="shared" si="84"/>
        <v>0</v>
      </c>
      <c r="AP689" s="1">
        <f t="shared" si="85"/>
        <v>0</v>
      </c>
      <c r="AQ689" s="1">
        <f t="shared" si="86"/>
        <v>9.8386739999999792E-2</v>
      </c>
      <c r="AR689" s="1">
        <f t="shared" si="87"/>
        <v>1.6333654979091803</v>
      </c>
    </row>
    <row r="690" spans="1:44">
      <c r="A690" s="1">
        <v>689</v>
      </c>
      <c r="B690" s="1" t="s">
        <v>580</v>
      </c>
      <c r="C690" s="1" t="s">
        <v>21</v>
      </c>
      <c r="D690" s="1">
        <v>0.13196242884439799</v>
      </c>
      <c r="E690" s="1" t="s">
        <v>24</v>
      </c>
      <c r="F690" s="1">
        <v>158396.94</v>
      </c>
      <c r="G690" s="1">
        <v>10</v>
      </c>
      <c r="H690" s="1">
        <v>0</v>
      </c>
      <c r="I690" s="1">
        <v>0</v>
      </c>
      <c r="J690" s="1">
        <v>0</v>
      </c>
      <c r="K690" s="1">
        <v>0</v>
      </c>
      <c r="L690" s="1">
        <v>9768.76</v>
      </c>
      <c r="M690" s="1">
        <v>2</v>
      </c>
      <c r="N690" s="1">
        <v>0</v>
      </c>
      <c r="O690" s="1">
        <v>0</v>
      </c>
      <c r="P690" s="1">
        <v>0</v>
      </c>
      <c r="Q690" s="1">
        <v>0</v>
      </c>
      <c r="R690" s="1">
        <v>6403.82525233658</v>
      </c>
      <c r="S690" s="1">
        <v>131962.428844398</v>
      </c>
      <c r="T690" s="61">
        <f>IF(E690="East", IF(C690="Central",('Connecting shares (%)'!$F$3/100*F690+'Connecting shares (%)'!$G$3/100*H690+'Connecting shares (%)'!$H$3/100*J690)/1000000,0),0)</f>
        <v>0</v>
      </c>
      <c r="U690" s="61">
        <f>IF(E690="East", IF(C690="Central",D690*'Connecting shares (%)'!$M$16*(F690+H690+J690)/(F690+H690+J690+L690+N690+P690),0),0)</f>
        <v>0</v>
      </c>
      <c r="V690" s="61">
        <f>IF(E690="East", IF(C690="Decentral",('Connecting shares (%)'!$F$7/100*F690+'Connecting shares (%)'!$G$7/100*H690+'Connecting shares (%)'!$H$7/100*J690)/1000000,0),0)</f>
        <v>0.15839694000000001</v>
      </c>
      <c r="W690" s="63">
        <f>IF(E690="East", IF(C690="Decentral",D690*'Connecting shares (%)'!$M$16*(F690+H690+J690)/(F690+H690+J690+L690+N690+P690),0),0)</f>
        <v>2.485934399692729</v>
      </c>
      <c r="X690" s="61">
        <f>IF(E690="East", IF(C690="Central",('Connecting shares (%)'!$F$5/100*L690+'Connecting shares (%)'!$G$5/100*N690+'Connecting shares (%)'!$H$5/100*P690)/1000000,0),0)</f>
        <v>0</v>
      </c>
      <c r="Y690" s="63">
        <f>IF(E690="East", IF(C690="Central",D690*'Connecting shares (%)'!$M$16*(L690+N690+P690)/(F690+H690+J690+L690+N690+P690),0),0)</f>
        <v>0</v>
      </c>
      <c r="Z690" s="1">
        <f>IF(E690="East", IF(C690="Decentral",('Connecting shares (%)'!$F$9/100*L690+'Connecting shares (%)'!$G$9/100*N690+'Connecting shares (%)'!$H$9/100*P690)/1000000,0),0)</f>
        <v>9.7687599999999996E-3</v>
      </c>
      <c r="AA690" s="63">
        <f>IF(E690="East", IF(C690="Decentral",D690*'Connecting shares (%)'!$M$16*(L690+N690+P690)/(F690+H690+J690+L690+N690+P690),0),0)</f>
        <v>0.15331417719523083</v>
      </c>
      <c r="AB690" s="61">
        <f>IF(E690="West", IF(C690="Central",('Connecting shares (%)'!$F$11/100*F690+'Connecting shares (%)'!$G$11/100*H690+'Connecting shares (%)'!$H$11/100*J690)/1000000,0),0)</f>
        <v>0</v>
      </c>
      <c r="AC690" s="64">
        <f>IF(E690="west", IF(C690="Central",D690*'Connecting shares (%)'!$M$16*(F690+H690+J690)/(F690+H690+J690+L690+N690+P690),0),0)</f>
        <v>0</v>
      </c>
      <c r="AD690" s="61">
        <f>IF(E690="West", IF(C690="Decentral",('Connecting shares (%)'!$F$15/100*F690+'Connecting shares (%)'!$G$15/100*H690+'Connecting shares (%)'!$H$15/100*J690)/1000000,0),0)</f>
        <v>0</v>
      </c>
      <c r="AE690" s="63">
        <f>IF(E690="west", IF(C690="Decentral",D690*'Connecting shares (%)'!$M$16*(F690+H690+J690)/(F690+H690+J690+L690+N690+P690),0),0)</f>
        <v>0</v>
      </c>
      <c r="AF690" s="61">
        <f>IF(E690="West", IF(C690="Central",('Connecting shares (%)'!$F$13/100*L690+'Connecting shares (%)'!$G$13/100*N690+'Connecting shares (%)'!$H$13/100*P690)/1000000,0),0)</f>
        <v>0</v>
      </c>
      <c r="AG690" s="63">
        <f>IF(E690="west", IF(C690="Central",D690*'Connecting shares (%)'!$M$16*(L690+N690+P690)/(F690+H690+J690+L690+N690+P690),0),0)</f>
        <v>0</v>
      </c>
      <c r="AH690" s="1">
        <f>IF(E690="West", IF(C690="Decentral",('Connecting shares (%)'!$F$17/100*L690+'Connecting shares (%)'!$G$17/100*N690+'Connecting shares (%)'!$H$17/100*P690)/1000000,0),0)</f>
        <v>0</v>
      </c>
      <c r="AI690" s="63">
        <f>IF(E690="west", IF(C690="Decentral",D690*'Connecting shares (%)'!$M$16*(L690+N690+P690)/(F690+H690+J690+L690+N690+P690),0),0)</f>
        <v>0</v>
      </c>
      <c r="AK690" s="1">
        <f t="shared" si="80"/>
        <v>0</v>
      </c>
      <c r="AL690" s="1">
        <f t="shared" si="81"/>
        <v>0</v>
      </c>
      <c r="AM690" s="1">
        <f t="shared" si="82"/>
        <v>0.1681657</v>
      </c>
      <c r="AN690" s="1">
        <f t="shared" si="83"/>
        <v>2.6392485768879599</v>
      </c>
      <c r="AO690" s="1">
        <f t="shared" si="84"/>
        <v>0</v>
      </c>
      <c r="AP690" s="1">
        <f t="shared" si="85"/>
        <v>0</v>
      </c>
      <c r="AQ690" s="1">
        <f t="shared" si="86"/>
        <v>0</v>
      </c>
      <c r="AR690" s="1">
        <f t="shared" si="87"/>
        <v>0</v>
      </c>
    </row>
    <row r="691" spans="1:44">
      <c r="A691" s="1">
        <v>690</v>
      </c>
      <c r="B691" s="1" t="s">
        <v>640</v>
      </c>
      <c r="C691" s="1" t="s">
        <v>21</v>
      </c>
      <c r="D691" s="1">
        <v>0.12400283256562</v>
      </c>
      <c r="E691" s="1" t="s">
        <v>24</v>
      </c>
      <c r="F691" s="1">
        <v>143348.149999999</v>
      </c>
      <c r="G691" s="1">
        <v>8</v>
      </c>
      <c r="H691" s="1">
        <v>0</v>
      </c>
      <c r="I691" s="1">
        <v>0</v>
      </c>
      <c r="J691" s="1">
        <v>0</v>
      </c>
      <c r="K691" s="1">
        <v>0</v>
      </c>
      <c r="L691" s="1">
        <v>9280.0699999999906</v>
      </c>
      <c r="M691" s="1">
        <v>2</v>
      </c>
      <c r="N691" s="1">
        <v>0</v>
      </c>
      <c r="O691" s="1">
        <v>0</v>
      </c>
      <c r="P691" s="1">
        <v>0</v>
      </c>
      <c r="Q691" s="1">
        <v>0</v>
      </c>
      <c r="R691" s="1">
        <v>6062.6988259017799</v>
      </c>
      <c r="S691" s="1">
        <v>124002.83256562</v>
      </c>
      <c r="T691" s="61">
        <f>IF(E691="East", IF(C691="Central",('Connecting shares (%)'!$F$3/100*F691+'Connecting shares (%)'!$G$3/100*H691+'Connecting shares (%)'!$H$3/100*J691)/1000000,0),0)</f>
        <v>0</v>
      </c>
      <c r="U691" s="61">
        <f>IF(E691="East", IF(C691="Central",D691*'Connecting shares (%)'!$M$16*(F691+H691+J691)/(F691+H691+J691+L691+N691+P691),0),0)</f>
        <v>0</v>
      </c>
      <c r="V691" s="61">
        <f>IF(E691="East", IF(C691="Decentral",('Connecting shares (%)'!$F$7/100*F691+'Connecting shares (%)'!$G$7/100*H691+'Connecting shares (%)'!$H$7/100*J691)/1000000,0),0)</f>
        <v>0.14334814999999901</v>
      </c>
      <c r="W691" s="63">
        <f>IF(E691="East", IF(C691="Decentral",D691*'Connecting shares (%)'!$M$16*(F691+H691+J691)/(F691+H691+J691+L691+N691+P691),0),0)</f>
        <v>2.3292647510455637</v>
      </c>
      <c r="X691" s="61">
        <f>IF(E691="East", IF(C691="Central",('Connecting shares (%)'!$F$5/100*L691+'Connecting shares (%)'!$G$5/100*N691+'Connecting shares (%)'!$H$5/100*P691)/1000000,0),0)</f>
        <v>0</v>
      </c>
      <c r="Y691" s="63">
        <f>IF(E691="East", IF(C691="Central",D691*'Connecting shares (%)'!$M$16*(L691+N691+P691)/(F691+H691+J691+L691+N691+P691),0),0)</f>
        <v>0</v>
      </c>
      <c r="Z691" s="1">
        <f>IF(E691="East", IF(C691="Decentral",('Connecting shares (%)'!$F$9/100*L691+'Connecting shares (%)'!$G$9/100*N691+'Connecting shares (%)'!$H$9/100*P691)/1000000,0),0)</f>
        <v>9.280069999999991E-3</v>
      </c>
      <c r="AA691" s="63">
        <f>IF(E691="East", IF(C691="Decentral",D691*'Connecting shares (%)'!$M$16*(L691+N691+P691)/(F691+H691+J691+L691+N691+P691),0),0)</f>
        <v>0.15079190026683659</v>
      </c>
      <c r="AB691" s="61">
        <f>IF(E691="West", IF(C691="Central",('Connecting shares (%)'!$F$11/100*F691+'Connecting shares (%)'!$G$11/100*H691+'Connecting shares (%)'!$H$11/100*J691)/1000000,0),0)</f>
        <v>0</v>
      </c>
      <c r="AC691" s="64">
        <f>IF(E691="west", IF(C691="Central",D691*'Connecting shares (%)'!$M$16*(F691+H691+J691)/(F691+H691+J691+L691+N691+P691),0),0)</f>
        <v>0</v>
      </c>
      <c r="AD691" s="61">
        <f>IF(E691="West", IF(C691="Decentral",('Connecting shares (%)'!$F$15/100*F691+'Connecting shares (%)'!$G$15/100*H691+'Connecting shares (%)'!$H$15/100*J691)/1000000,0),0)</f>
        <v>0</v>
      </c>
      <c r="AE691" s="63">
        <f>IF(E691="west", IF(C691="Decentral",D691*'Connecting shares (%)'!$M$16*(F691+H691+J691)/(F691+H691+J691+L691+N691+P691),0),0)</f>
        <v>0</v>
      </c>
      <c r="AF691" s="61">
        <f>IF(E691="West", IF(C691="Central",('Connecting shares (%)'!$F$13/100*L691+'Connecting shares (%)'!$G$13/100*N691+'Connecting shares (%)'!$H$13/100*P691)/1000000,0),0)</f>
        <v>0</v>
      </c>
      <c r="AG691" s="63">
        <f>IF(E691="west", IF(C691="Central",D691*'Connecting shares (%)'!$M$16*(L691+N691+P691)/(F691+H691+J691+L691+N691+P691),0),0)</f>
        <v>0</v>
      </c>
      <c r="AH691" s="1">
        <f>IF(E691="West", IF(C691="Decentral",('Connecting shares (%)'!$F$17/100*L691+'Connecting shares (%)'!$G$17/100*N691+'Connecting shares (%)'!$H$17/100*P691)/1000000,0),0)</f>
        <v>0</v>
      </c>
      <c r="AI691" s="63">
        <f>IF(E691="west", IF(C691="Decentral",D691*'Connecting shares (%)'!$M$16*(L691+N691+P691)/(F691+H691+J691+L691+N691+P691),0),0)</f>
        <v>0</v>
      </c>
      <c r="AK691" s="1">
        <f t="shared" si="80"/>
        <v>0</v>
      </c>
      <c r="AL691" s="1">
        <f t="shared" si="81"/>
        <v>0</v>
      </c>
      <c r="AM691" s="1">
        <f t="shared" si="82"/>
        <v>0.15262821999999901</v>
      </c>
      <c r="AN691" s="1">
        <f t="shared" si="83"/>
        <v>2.4800566513124003</v>
      </c>
      <c r="AO691" s="1">
        <f t="shared" si="84"/>
        <v>0</v>
      </c>
      <c r="AP691" s="1">
        <f t="shared" si="85"/>
        <v>0</v>
      </c>
      <c r="AQ691" s="1">
        <f t="shared" si="86"/>
        <v>0</v>
      </c>
      <c r="AR691" s="1">
        <f t="shared" si="87"/>
        <v>0</v>
      </c>
    </row>
    <row r="692" spans="1:44">
      <c r="A692" s="1">
        <v>691</v>
      </c>
      <c r="B692" s="1" t="s">
        <v>519</v>
      </c>
      <c r="C692" s="1" t="s">
        <v>21</v>
      </c>
      <c r="D692" s="1">
        <v>0.102317856645789</v>
      </c>
      <c r="E692" s="1" t="s">
        <v>23</v>
      </c>
      <c r="F692" s="1">
        <v>200612.81</v>
      </c>
      <c r="G692" s="1">
        <v>12</v>
      </c>
      <c r="H692" s="1">
        <v>50298.949999999903</v>
      </c>
      <c r="I692" s="1">
        <v>1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5475.34022560004</v>
      </c>
      <c r="S692" s="1">
        <v>102317.856645789</v>
      </c>
      <c r="T692" s="61">
        <f>IF(E692="East", IF(C692="Central",('Connecting shares (%)'!$F$3/100*F692+'Connecting shares (%)'!$G$3/100*H692+'Connecting shares (%)'!$H$3/100*J692)/1000000,0),0)</f>
        <v>0</v>
      </c>
      <c r="U692" s="61">
        <f>IF(E692="East", IF(C692="Central",D692*'Connecting shares (%)'!$M$16*(F692+H692+J692)/(F692+H692+J692+L692+N692+P692),0),0)</f>
        <v>0</v>
      </c>
      <c r="V692" s="61">
        <f>IF(E692="East", IF(C692="Decentral",('Connecting shares (%)'!$F$7/100*F692+'Connecting shares (%)'!$G$7/100*H692+'Connecting shares (%)'!$H$7/100*J692)/1000000,0),0)</f>
        <v>0</v>
      </c>
      <c r="W692" s="63">
        <f>IF(E692="East", IF(C692="Decentral",D692*'Connecting shares (%)'!$M$16*(F692+H692+J692)/(F692+H692+J692+L692+N692+P692),0),0)</f>
        <v>0</v>
      </c>
      <c r="X692" s="61">
        <f>IF(E692="East", IF(C692="Central",('Connecting shares (%)'!$F$5/100*L692+'Connecting shares (%)'!$G$5/100*N692+'Connecting shares (%)'!$H$5/100*P692)/1000000,0),0)</f>
        <v>0</v>
      </c>
      <c r="Y692" s="63">
        <f>IF(E692="East", IF(C692="Central",D692*'Connecting shares (%)'!$M$16*(L692+N692+P692)/(F692+H692+J692+L692+N692+P692),0),0)</f>
        <v>0</v>
      </c>
      <c r="Z692" s="1">
        <f>IF(E692="East", IF(C692="Decentral",('Connecting shares (%)'!$F$9/100*L692+'Connecting shares (%)'!$G$9/100*N692+'Connecting shares (%)'!$H$9/100*P692)/1000000,0),0)</f>
        <v>0</v>
      </c>
      <c r="AA692" s="63">
        <f>IF(E692="East", IF(C692="Decentral",D692*'Connecting shares (%)'!$M$16*(L692+N692+P692)/(F692+H692+J692+L692+N692+P692),0),0)</f>
        <v>0</v>
      </c>
      <c r="AB692" s="61">
        <f>IF(E692="West", IF(C692="Central",('Connecting shares (%)'!$F$11/100*F692+'Connecting shares (%)'!$G$11/100*H692+'Connecting shares (%)'!$H$11/100*J692)/1000000,0),0)</f>
        <v>0</v>
      </c>
      <c r="AC692" s="64">
        <f>IF(E692="west", IF(C692="Central",D692*'Connecting shares (%)'!$M$16*(F692+H692+J692)/(F692+H692+J692+L692+N692+P692),0),0)</f>
        <v>0</v>
      </c>
      <c r="AD692" s="61">
        <f>IF(E692="West", IF(C692="Decentral",('Connecting shares (%)'!$F$15/100*F692+'Connecting shares (%)'!$G$15/100*H692+'Connecting shares (%)'!$H$15/100*J692)/1000000,0),0)</f>
        <v>0.25091175999999987</v>
      </c>
      <c r="AE692" s="63">
        <f>IF(E692="west", IF(C692="Decentral",D692*'Connecting shares (%)'!$M$16*(F692+H692+J692)/(F692+H692+J692+L692+N692+P692),0),0)</f>
        <v>2.0463571329157801</v>
      </c>
      <c r="AF692" s="61">
        <f>IF(E692="West", IF(C692="Central",('Connecting shares (%)'!$F$13/100*L692+'Connecting shares (%)'!$G$13/100*N692+'Connecting shares (%)'!$H$13/100*P692)/1000000,0),0)</f>
        <v>0</v>
      </c>
      <c r="AG692" s="63">
        <f>IF(E692="west", IF(C692="Central",D692*'Connecting shares (%)'!$M$16*(L692+N692+P692)/(F692+H692+J692+L692+N692+P692),0),0)</f>
        <v>0</v>
      </c>
      <c r="AH692" s="1">
        <f>IF(E692="West", IF(C692="Decentral",('Connecting shares (%)'!$F$17/100*L692+'Connecting shares (%)'!$G$17/100*N692+'Connecting shares (%)'!$H$17/100*P692)/1000000,0),0)</f>
        <v>0</v>
      </c>
      <c r="AI692" s="63">
        <f>IF(E692="west", IF(C692="Decentral",D692*'Connecting shares (%)'!$M$16*(L692+N692+P692)/(F692+H692+J692+L692+N692+P692),0),0)</f>
        <v>0</v>
      </c>
      <c r="AK692" s="1">
        <f t="shared" si="80"/>
        <v>0</v>
      </c>
      <c r="AL692" s="1">
        <f t="shared" si="81"/>
        <v>0</v>
      </c>
      <c r="AM692" s="1">
        <f t="shared" si="82"/>
        <v>0</v>
      </c>
      <c r="AN692" s="1">
        <f t="shared" si="83"/>
        <v>0</v>
      </c>
      <c r="AO692" s="1">
        <f t="shared" si="84"/>
        <v>0</v>
      </c>
      <c r="AP692" s="1">
        <f t="shared" si="85"/>
        <v>0</v>
      </c>
      <c r="AQ692" s="1">
        <f t="shared" si="86"/>
        <v>0.25091175999999987</v>
      </c>
      <c r="AR692" s="1">
        <f t="shared" si="87"/>
        <v>2.0463571329157801</v>
      </c>
    </row>
    <row r="693" spans="1:44">
      <c r="A693" s="1">
        <v>692</v>
      </c>
      <c r="B693" s="1" t="s">
        <v>461</v>
      </c>
      <c r="C693" s="1" t="s">
        <v>22</v>
      </c>
      <c r="D693" s="1">
        <v>0.32187897370455998</v>
      </c>
      <c r="E693" s="1" t="s">
        <v>23</v>
      </c>
      <c r="F693" s="1">
        <v>67123.979999999894</v>
      </c>
      <c r="G693" s="1">
        <v>4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7602.6518978308304</v>
      </c>
      <c r="S693" s="1">
        <v>321878.97370455897</v>
      </c>
      <c r="T693" s="61">
        <f>IF(E693="East", IF(C693="Central",('Connecting shares (%)'!$F$3/100*F693+'Connecting shares (%)'!$G$3/100*H693+'Connecting shares (%)'!$H$3/100*J693)/1000000,0),0)</f>
        <v>0</v>
      </c>
      <c r="U693" s="61">
        <f>IF(E693="East", IF(C693="Central",D693*'Connecting shares (%)'!$M$16*(F693+H693+J693)/(F693+H693+J693+L693+N693+P693),0),0)</f>
        <v>0</v>
      </c>
      <c r="V693" s="61">
        <f>IF(E693="East", IF(C693="Decentral",('Connecting shares (%)'!$F$7/100*F693+'Connecting shares (%)'!$G$7/100*H693+'Connecting shares (%)'!$H$7/100*J693)/1000000,0),0)</f>
        <v>0</v>
      </c>
      <c r="W693" s="63">
        <f>IF(E693="East", IF(C693="Decentral",D693*'Connecting shares (%)'!$M$16*(F693+H693+J693)/(F693+H693+J693+L693+N693+P693),0),0)</f>
        <v>0</v>
      </c>
      <c r="X693" s="61">
        <f>IF(E693="East", IF(C693="Central",('Connecting shares (%)'!$F$5/100*L693+'Connecting shares (%)'!$G$5/100*N693+'Connecting shares (%)'!$H$5/100*P693)/1000000,0),0)</f>
        <v>0</v>
      </c>
      <c r="Y693" s="63">
        <f>IF(E693="East", IF(C693="Central",D693*'Connecting shares (%)'!$M$16*(L693+N693+P693)/(F693+H693+J693+L693+N693+P693),0),0)</f>
        <v>0</v>
      </c>
      <c r="Z693" s="1">
        <f>IF(E693="East", IF(C693="Decentral",('Connecting shares (%)'!$F$9/100*L693+'Connecting shares (%)'!$G$9/100*N693+'Connecting shares (%)'!$H$9/100*P693)/1000000,0),0)</f>
        <v>0</v>
      </c>
      <c r="AA693" s="63">
        <f>IF(E693="East", IF(C693="Decentral",D693*'Connecting shares (%)'!$M$16*(L693+N693+P693)/(F693+H693+J693+L693+N693+P693),0),0)</f>
        <v>0</v>
      </c>
      <c r="AB693" s="61">
        <f>IF(E693="West", IF(C693="Central",('Connecting shares (%)'!$F$11/100*F693+'Connecting shares (%)'!$G$11/100*H693+'Connecting shares (%)'!$H$11/100*J693)/1000000,0),0)</f>
        <v>6.7123979999999889E-2</v>
      </c>
      <c r="AC693" s="64">
        <f>IF(E693="west", IF(C693="Central",D693*'Connecting shares (%)'!$M$16*(F693+H693+J693)/(F693+H693+J693+L693+N693+P693),0),0)</f>
        <v>6.4375794740911996</v>
      </c>
      <c r="AD693" s="61">
        <f>IF(E693="West", IF(C693="Decentral",('Connecting shares (%)'!$F$15/100*F693+'Connecting shares (%)'!$G$15/100*H693+'Connecting shares (%)'!$H$15/100*J693)/1000000,0),0)</f>
        <v>0</v>
      </c>
      <c r="AE693" s="63">
        <f>IF(E693="west", IF(C693="Decentral",D693*'Connecting shares (%)'!$M$16*(F693+H693+J693)/(F693+H693+J693+L693+N693+P693),0),0)</f>
        <v>0</v>
      </c>
      <c r="AF693" s="61">
        <f>IF(E693="West", IF(C693="Central",('Connecting shares (%)'!$F$13/100*L693+'Connecting shares (%)'!$G$13/100*N693+'Connecting shares (%)'!$H$13/100*P693)/1000000,0),0)</f>
        <v>0</v>
      </c>
      <c r="AG693" s="63">
        <f>IF(E693="west", IF(C693="Central",D693*'Connecting shares (%)'!$M$16*(L693+N693+P693)/(F693+H693+J693+L693+N693+P693),0),0)</f>
        <v>0</v>
      </c>
      <c r="AH693" s="1">
        <f>IF(E693="West", IF(C693="Decentral",('Connecting shares (%)'!$F$17/100*L693+'Connecting shares (%)'!$G$17/100*N693+'Connecting shares (%)'!$H$17/100*P693)/1000000,0),0)</f>
        <v>0</v>
      </c>
      <c r="AI693" s="63">
        <f>IF(E693="west", IF(C693="Decentral",D693*'Connecting shares (%)'!$M$16*(L693+N693+P693)/(F693+H693+J693+L693+N693+P693),0),0)</f>
        <v>0</v>
      </c>
      <c r="AK693" s="1">
        <f t="shared" si="80"/>
        <v>0</v>
      </c>
      <c r="AL693" s="1">
        <f t="shared" si="81"/>
        <v>0</v>
      </c>
      <c r="AM693" s="1">
        <f t="shared" si="82"/>
        <v>0</v>
      </c>
      <c r="AN693" s="1">
        <f t="shared" si="83"/>
        <v>0</v>
      </c>
      <c r="AO693" s="1">
        <f t="shared" si="84"/>
        <v>6.7123979999999889E-2</v>
      </c>
      <c r="AP693" s="1">
        <f t="shared" si="85"/>
        <v>6.4375794740911996</v>
      </c>
      <c r="AQ693" s="1">
        <f t="shared" si="86"/>
        <v>0</v>
      </c>
      <c r="AR693" s="1">
        <f t="shared" si="87"/>
        <v>0</v>
      </c>
    </row>
    <row r="694" spans="1:44">
      <c r="A694" s="1">
        <v>693</v>
      </c>
      <c r="B694" s="1" t="s">
        <v>401</v>
      </c>
      <c r="C694" s="1" t="s">
        <v>21</v>
      </c>
      <c r="D694" s="1">
        <v>0.38670307959251499</v>
      </c>
      <c r="E694" s="1" t="s">
        <v>23</v>
      </c>
      <c r="F694" s="1">
        <v>330610.989999999</v>
      </c>
      <c r="G694" s="1">
        <v>18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9856.1794414019496</v>
      </c>
      <c r="S694" s="1">
        <v>386703.07959251502</v>
      </c>
      <c r="T694" s="61">
        <f>IF(E694="East", IF(C694="Central",('Connecting shares (%)'!$F$3/100*F694+'Connecting shares (%)'!$G$3/100*H694+'Connecting shares (%)'!$H$3/100*J694)/1000000,0),0)</f>
        <v>0</v>
      </c>
      <c r="U694" s="61">
        <f>IF(E694="East", IF(C694="Central",D694*'Connecting shares (%)'!$M$16*(F694+H694+J694)/(F694+H694+J694+L694+N694+P694),0),0)</f>
        <v>0</v>
      </c>
      <c r="V694" s="61">
        <f>IF(E694="East", IF(C694="Decentral",('Connecting shares (%)'!$F$7/100*F694+'Connecting shares (%)'!$G$7/100*H694+'Connecting shares (%)'!$H$7/100*J694)/1000000,0),0)</f>
        <v>0</v>
      </c>
      <c r="W694" s="63">
        <f>IF(E694="East", IF(C694="Decentral",D694*'Connecting shares (%)'!$M$16*(F694+H694+J694)/(F694+H694+J694+L694+N694+P694),0),0)</f>
        <v>0</v>
      </c>
      <c r="X694" s="61">
        <f>IF(E694="East", IF(C694="Central",('Connecting shares (%)'!$F$5/100*L694+'Connecting shares (%)'!$G$5/100*N694+'Connecting shares (%)'!$H$5/100*P694)/1000000,0),0)</f>
        <v>0</v>
      </c>
      <c r="Y694" s="63">
        <f>IF(E694="East", IF(C694="Central",D694*'Connecting shares (%)'!$M$16*(L694+N694+P694)/(F694+H694+J694+L694+N694+P694),0),0)</f>
        <v>0</v>
      </c>
      <c r="Z694" s="1">
        <f>IF(E694="East", IF(C694="Decentral",('Connecting shares (%)'!$F$9/100*L694+'Connecting shares (%)'!$G$9/100*N694+'Connecting shares (%)'!$H$9/100*P694)/1000000,0),0)</f>
        <v>0</v>
      </c>
      <c r="AA694" s="63">
        <f>IF(E694="East", IF(C694="Decentral",D694*'Connecting shares (%)'!$M$16*(L694+N694+P694)/(F694+H694+J694+L694+N694+P694),0),0)</f>
        <v>0</v>
      </c>
      <c r="AB694" s="61">
        <f>IF(E694="West", IF(C694="Central",('Connecting shares (%)'!$F$11/100*F694+'Connecting shares (%)'!$G$11/100*H694+'Connecting shares (%)'!$H$11/100*J694)/1000000,0),0)</f>
        <v>0</v>
      </c>
      <c r="AC694" s="64">
        <f>IF(E694="west", IF(C694="Central",D694*'Connecting shares (%)'!$M$16*(F694+H694+J694)/(F694+H694+J694+L694+N694+P694),0),0)</f>
        <v>0</v>
      </c>
      <c r="AD694" s="61">
        <f>IF(E694="West", IF(C694="Decentral",('Connecting shares (%)'!$F$15/100*F694+'Connecting shares (%)'!$G$15/100*H694+'Connecting shares (%)'!$H$15/100*J694)/1000000,0),0)</f>
        <v>0.33061098999999899</v>
      </c>
      <c r="AE694" s="63">
        <f>IF(E694="west", IF(C694="Decentral",D694*'Connecting shares (%)'!$M$16*(F694+H694+J694)/(F694+H694+J694+L694+N694+P694),0),0)</f>
        <v>7.7340615918503008</v>
      </c>
      <c r="AF694" s="61">
        <f>IF(E694="West", IF(C694="Central",('Connecting shares (%)'!$F$13/100*L694+'Connecting shares (%)'!$G$13/100*N694+'Connecting shares (%)'!$H$13/100*P694)/1000000,0),0)</f>
        <v>0</v>
      </c>
      <c r="AG694" s="63">
        <f>IF(E694="west", IF(C694="Central",D694*'Connecting shares (%)'!$M$16*(L694+N694+P694)/(F694+H694+J694+L694+N694+P694),0),0)</f>
        <v>0</v>
      </c>
      <c r="AH694" s="1">
        <f>IF(E694="West", IF(C694="Decentral",('Connecting shares (%)'!$F$17/100*L694+'Connecting shares (%)'!$G$17/100*N694+'Connecting shares (%)'!$H$17/100*P694)/1000000,0),0)</f>
        <v>0</v>
      </c>
      <c r="AI694" s="63">
        <f>IF(E694="west", IF(C694="Decentral",D694*'Connecting shares (%)'!$M$16*(L694+N694+P694)/(F694+H694+J694+L694+N694+P694),0),0)</f>
        <v>0</v>
      </c>
      <c r="AK694" s="1">
        <f t="shared" si="80"/>
        <v>0</v>
      </c>
      <c r="AL694" s="1">
        <f t="shared" si="81"/>
        <v>0</v>
      </c>
      <c r="AM694" s="1">
        <f t="shared" si="82"/>
        <v>0</v>
      </c>
      <c r="AN694" s="1">
        <f t="shared" si="83"/>
        <v>0</v>
      </c>
      <c r="AO694" s="1">
        <f t="shared" si="84"/>
        <v>0</v>
      </c>
      <c r="AP694" s="1">
        <f t="shared" si="85"/>
        <v>0</v>
      </c>
      <c r="AQ694" s="1">
        <f t="shared" si="86"/>
        <v>0.33061098999999899</v>
      </c>
      <c r="AR694" s="1">
        <f t="shared" si="87"/>
        <v>7.7340615918503008</v>
      </c>
    </row>
    <row r="695" spans="1:44">
      <c r="A695" s="1">
        <v>694</v>
      </c>
      <c r="B695" s="1" t="s">
        <v>248</v>
      </c>
      <c r="C695" s="1" t="s">
        <v>21</v>
      </c>
      <c r="D695" s="1">
        <v>0.207025985305926</v>
      </c>
      <c r="E695" s="1" t="s">
        <v>23</v>
      </c>
      <c r="F695" s="1">
        <v>247467.51</v>
      </c>
      <c r="G695" s="1">
        <v>15</v>
      </c>
      <c r="H695" s="1">
        <v>0</v>
      </c>
      <c r="I695" s="1">
        <v>0</v>
      </c>
      <c r="J695" s="1">
        <v>0</v>
      </c>
      <c r="K695" s="1">
        <v>0</v>
      </c>
      <c r="L695" s="1">
        <v>5691.02</v>
      </c>
      <c r="M695" s="1">
        <v>1</v>
      </c>
      <c r="N695" s="1">
        <v>0</v>
      </c>
      <c r="O695" s="1">
        <v>0</v>
      </c>
      <c r="P695" s="1">
        <v>0</v>
      </c>
      <c r="Q695" s="1">
        <v>0</v>
      </c>
      <c r="R695" s="1">
        <v>6943.5661199678298</v>
      </c>
      <c r="S695" s="1">
        <v>207025.98530592499</v>
      </c>
      <c r="T695" s="61">
        <f>IF(E695="East", IF(C695="Central",('Connecting shares (%)'!$F$3/100*F695+'Connecting shares (%)'!$G$3/100*H695+'Connecting shares (%)'!$H$3/100*J695)/1000000,0),0)</f>
        <v>0</v>
      </c>
      <c r="U695" s="61">
        <f>IF(E695="East", IF(C695="Central",D695*'Connecting shares (%)'!$M$16*(F695+H695+J695)/(F695+H695+J695+L695+N695+P695),0),0)</f>
        <v>0</v>
      </c>
      <c r="V695" s="61">
        <f>IF(E695="East", IF(C695="Decentral",('Connecting shares (%)'!$F$7/100*F695+'Connecting shares (%)'!$G$7/100*H695+'Connecting shares (%)'!$H$7/100*J695)/1000000,0),0)</f>
        <v>0</v>
      </c>
      <c r="W695" s="63">
        <f>IF(E695="East", IF(C695="Decentral",D695*'Connecting shares (%)'!$M$16*(F695+H695+J695)/(F695+H695+J695+L695+N695+P695),0),0)</f>
        <v>0</v>
      </c>
      <c r="X695" s="61">
        <f>IF(E695="East", IF(C695="Central",('Connecting shares (%)'!$F$5/100*L695+'Connecting shares (%)'!$G$5/100*N695+'Connecting shares (%)'!$H$5/100*P695)/1000000,0),0)</f>
        <v>0</v>
      </c>
      <c r="Y695" s="63">
        <f>IF(E695="East", IF(C695="Central",D695*'Connecting shares (%)'!$M$16*(L695+N695+P695)/(F695+H695+J695+L695+N695+P695),0),0)</f>
        <v>0</v>
      </c>
      <c r="Z695" s="1">
        <f>IF(E695="East", IF(C695="Decentral",('Connecting shares (%)'!$F$9/100*L695+'Connecting shares (%)'!$G$9/100*N695+'Connecting shares (%)'!$H$9/100*P695)/1000000,0),0)</f>
        <v>0</v>
      </c>
      <c r="AA695" s="63">
        <f>IF(E695="East", IF(C695="Decentral",D695*'Connecting shares (%)'!$M$16*(L695+N695+P695)/(F695+H695+J695+L695+N695+P695),0),0)</f>
        <v>0</v>
      </c>
      <c r="AB695" s="61">
        <f>IF(E695="West", IF(C695="Central",('Connecting shares (%)'!$F$11/100*F695+'Connecting shares (%)'!$G$11/100*H695+'Connecting shares (%)'!$H$11/100*J695)/1000000,0),0)</f>
        <v>0</v>
      </c>
      <c r="AC695" s="64">
        <f>IF(E695="west", IF(C695="Central",D695*'Connecting shares (%)'!$M$16*(F695+H695+J695)/(F695+H695+J695+L695+N695+P695),0),0)</f>
        <v>0</v>
      </c>
      <c r="AD695" s="61">
        <f>IF(E695="West", IF(C695="Decentral",('Connecting shares (%)'!$F$15/100*F695+'Connecting shares (%)'!$G$15/100*H695+'Connecting shares (%)'!$H$15/100*J695)/1000000,0),0)</f>
        <v>0.24746751</v>
      </c>
      <c r="AE695" s="63">
        <f>IF(E695="west", IF(C695="Decentral",D695*'Connecting shares (%)'!$M$16*(F695+H695+J695)/(F695+H695+J695+L695+N695+P695),0),0)</f>
        <v>4.0474405574210044</v>
      </c>
      <c r="AF695" s="61">
        <f>IF(E695="West", IF(C695="Central",('Connecting shares (%)'!$F$13/100*L695+'Connecting shares (%)'!$G$13/100*N695+'Connecting shares (%)'!$H$13/100*P695)/1000000,0),0)</f>
        <v>0</v>
      </c>
      <c r="AG695" s="63">
        <f>IF(E695="west", IF(C695="Central",D695*'Connecting shares (%)'!$M$16*(L695+N695+P695)/(F695+H695+J695+L695+N695+P695),0),0)</f>
        <v>0</v>
      </c>
      <c r="AH695" s="1">
        <f>IF(E695="West", IF(C695="Decentral",('Connecting shares (%)'!$F$17/100*L695+'Connecting shares (%)'!$G$17/100*N695+'Connecting shares (%)'!$H$17/100*P695)/1000000,0),0)</f>
        <v>5.6910200000000006E-3</v>
      </c>
      <c r="AI695" s="63">
        <f>IF(E695="west", IF(C695="Decentral",D695*'Connecting shares (%)'!$M$16*(L695+N695+P695)/(F695+H695+J695+L695+N695+P695),0),0)</f>
        <v>9.307914869751624E-2</v>
      </c>
      <c r="AK695" s="1">
        <f t="shared" si="80"/>
        <v>0</v>
      </c>
      <c r="AL695" s="1">
        <f t="shared" si="81"/>
        <v>0</v>
      </c>
      <c r="AM695" s="1">
        <f t="shared" si="82"/>
        <v>0</v>
      </c>
      <c r="AN695" s="1">
        <f t="shared" si="83"/>
        <v>0</v>
      </c>
      <c r="AO695" s="1">
        <f t="shared" si="84"/>
        <v>0</v>
      </c>
      <c r="AP695" s="1">
        <f t="shared" si="85"/>
        <v>0</v>
      </c>
      <c r="AQ695" s="1">
        <f t="shared" si="86"/>
        <v>0.25315852999999999</v>
      </c>
      <c r="AR695" s="1">
        <f t="shared" si="87"/>
        <v>4.1405197061185204</v>
      </c>
    </row>
    <row r="696" spans="1:44">
      <c r="A696" s="1">
        <v>695</v>
      </c>
      <c r="B696" s="1" t="s">
        <v>556</v>
      </c>
      <c r="C696" s="1" t="s">
        <v>21</v>
      </c>
      <c r="D696" s="1">
        <v>0.227893749019175</v>
      </c>
      <c r="E696" s="1" t="s">
        <v>23</v>
      </c>
      <c r="F696" s="1">
        <v>814955.63</v>
      </c>
      <c r="G696" s="1">
        <v>39</v>
      </c>
      <c r="H696" s="1">
        <v>226086.18</v>
      </c>
      <c r="I696" s="1">
        <v>4</v>
      </c>
      <c r="J696" s="1">
        <v>0</v>
      </c>
      <c r="K696" s="1">
        <v>0</v>
      </c>
      <c r="L696" s="1">
        <v>49320.019999999902</v>
      </c>
      <c r="M696" s="1">
        <v>1</v>
      </c>
      <c r="N696" s="1">
        <v>0</v>
      </c>
      <c r="O696" s="1">
        <v>0</v>
      </c>
      <c r="P696" s="1">
        <v>0</v>
      </c>
      <c r="Q696" s="1">
        <v>0</v>
      </c>
      <c r="R696" s="1">
        <v>8452.7416061977601</v>
      </c>
      <c r="S696" s="1">
        <v>227893.74901917501</v>
      </c>
      <c r="T696" s="61">
        <f>IF(E696="East", IF(C696="Central",('Connecting shares (%)'!$F$3/100*F696+'Connecting shares (%)'!$G$3/100*H696+'Connecting shares (%)'!$H$3/100*J696)/1000000,0),0)</f>
        <v>0</v>
      </c>
      <c r="U696" s="61">
        <f>IF(E696="East", IF(C696="Central",D696*'Connecting shares (%)'!$M$16*(F696+H696+J696)/(F696+H696+J696+L696+N696+P696),0),0)</f>
        <v>0</v>
      </c>
      <c r="V696" s="61">
        <f>IF(E696="East", IF(C696="Decentral",('Connecting shares (%)'!$F$7/100*F696+'Connecting shares (%)'!$G$7/100*H696+'Connecting shares (%)'!$H$7/100*J696)/1000000,0),0)</f>
        <v>0</v>
      </c>
      <c r="W696" s="63">
        <f>IF(E696="East", IF(C696="Decentral",D696*'Connecting shares (%)'!$M$16*(F696+H696+J696)/(F696+H696+J696+L696+N696+P696),0),0)</f>
        <v>0</v>
      </c>
      <c r="X696" s="61">
        <f>IF(E696="East", IF(C696="Central",('Connecting shares (%)'!$F$5/100*L696+'Connecting shares (%)'!$G$5/100*N696+'Connecting shares (%)'!$H$5/100*P696)/1000000,0),0)</f>
        <v>0</v>
      </c>
      <c r="Y696" s="63">
        <f>IF(E696="East", IF(C696="Central",D696*'Connecting shares (%)'!$M$16*(L696+N696+P696)/(F696+H696+J696+L696+N696+P696),0),0)</f>
        <v>0</v>
      </c>
      <c r="Z696" s="1">
        <f>IF(E696="East", IF(C696="Decentral",('Connecting shares (%)'!$F$9/100*L696+'Connecting shares (%)'!$G$9/100*N696+'Connecting shares (%)'!$H$9/100*P696)/1000000,0),0)</f>
        <v>0</v>
      </c>
      <c r="AA696" s="63">
        <f>IF(E696="East", IF(C696="Decentral",D696*'Connecting shares (%)'!$M$16*(L696+N696+P696)/(F696+H696+J696+L696+N696+P696),0),0)</f>
        <v>0</v>
      </c>
      <c r="AB696" s="61">
        <f>IF(E696="West", IF(C696="Central",('Connecting shares (%)'!$F$11/100*F696+'Connecting shares (%)'!$G$11/100*H696+'Connecting shares (%)'!$H$11/100*J696)/1000000,0),0)</f>
        <v>0</v>
      </c>
      <c r="AC696" s="64">
        <f>IF(E696="west", IF(C696="Central",D696*'Connecting shares (%)'!$M$16*(F696+H696+J696)/(F696+H696+J696+L696+N696+P696),0),0)</f>
        <v>0</v>
      </c>
      <c r="AD696" s="61">
        <f>IF(E696="West", IF(C696="Decentral",('Connecting shares (%)'!$F$15/100*F696+'Connecting shares (%)'!$G$15/100*H696+'Connecting shares (%)'!$H$15/100*J696)/1000000,0),0)</f>
        <v>1.0410418100000001</v>
      </c>
      <c r="AE696" s="63">
        <f>IF(E696="west", IF(C696="Decentral",D696*'Connecting shares (%)'!$M$16*(F696+H696+J696)/(F696+H696+J696+L696+N696+P696),0),0)</f>
        <v>4.351709945066724</v>
      </c>
      <c r="AF696" s="61">
        <f>IF(E696="West", IF(C696="Central",('Connecting shares (%)'!$F$13/100*L696+'Connecting shares (%)'!$G$13/100*N696+'Connecting shares (%)'!$H$13/100*P696)/1000000,0),0)</f>
        <v>0</v>
      </c>
      <c r="AG696" s="63">
        <f>IF(E696="west", IF(C696="Central",D696*'Connecting shares (%)'!$M$16*(L696+N696+P696)/(F696+H696+J696+L696+N696+P696),0),0)</f>
        <v>0</v>
      </c>
      <c r="AH696" s="1">
        <f>IF(E696="West", IF(C696="Decentral",('Connecting shares (%)'!$F$17/100*L696+'Connecting shares (%)'!$G$17/100*N696+'Connecting shares (%)'!$H$17/100*P696)/1000000,0),0)</f>
        <v>4.9320019999999902E-2</v>
      </c>
      <c r="AI696" s="63">
        <f>IF(E696="west", IF(C696="Decentral",D696*'Connecting shares (%)'!$M$16*(L696+N696+P696)/(F696+H696+J696+L696+N696+P696),0),0)</f>
        <v>0.20616503531677494</v>
      </c>
      <c r="AK696" s="1">
        <f t="shared" si="80"/>
        <v>0</v>
      </c>
      <c r="AL696" s="1">
        <f t="shared" si="81"/>
        <v>0</v>
      </c>
      <c r="AM696" s="1">
        <f t="shared" si="82"/>
        <v>0</v>
      </c>
      <c r="AN696" s="1">
        <f t="shared" si="83"/>
        <v>0</v>
      </c>
      <c r="AO696" s="1">
        <f t="shared" si="84"/>
        <v>0</v>
      </c>
      <c r="AP696" s="1">
        <f t="shared" si="85"/>
        <v>0</v>
      </c>
      <c r="AQ696" s="1">
        <f t="shared" si="86"/>
        <v>1.09036183</v>
      </c>
      <c r="AR696" s="1">
        <f t="shared" si="87"/>
        <v>4.5578749803834988</v>
      </c>
    </row>
    <row r="697" spans="1:44">
      <c r="A697" s="1">
        <v>696</v>
      </c>
      <c r="B697" s="1" t="s">
        <v>115</v>
      </c>
      <c r="C697" s="1" t="s">
        <v>21</v>
      </c>
      <c r="D697" s="1">
        <v>1.4540455460550601</v>
      </c>
      <c r="E697" s="1" t="s">
        <v>24</v>
      </c>
      <c r="F697" s="1">
        <v>7089469.5</v>
      </c>
      <c r="G697" s="1">
        <v>531</v>
      </c>
      <c r="H697" s="1">
        <v>0</v>
      </c>
      <c r="I697" s="1">
        <v>0</v>
      </c>
      <c r="J697" s="1">
        <v>0</v>
      </c>
      <c r="K697" s="1">
        <v>0</v>
      </c>
      <c r="L697" s="1">
        <v>372558.66</v>
      </c>
      <c r="M697" s="1">
        <v>99</v>
      </c>
      <c r="N697" s="1">
        <v>0</v>
      </c>
      <c r="O697" s="1">
        <v>0</v>
      </c>
      <c r="P697" s="1">
        <v>0</v>
      </c>
      <c r="Q697" s="1">
        <v>0</v>
      </c>
      <c r="R697" s="1">
        <v>12563.147205499399</v>
      </c>
      <c r="S697" s="1">
        <v>1454045.5460550601</v>
      </c>
      <c r="T697" s="61">
        <f>IF(E697="East", IF(C697="Central",('Connecting shares (%)'!$F$3/100*F697+'Connecting shares (%)'!$G$3/100*H697+'Connecting shares (%)'!$H$3/100*J697)/1000000,0),0)</f>
        <v>0</v>
      </c>
      <c r="U697" s="61">
        <f>IF(E697="East", IF(C697="Central",D697*'Connecting shares (%)'!$M$16*(F697+H697+J697)/(F697+H697+J697+L697+N697+P697),0),0)</f>
        <v>0</v>
      </c>
      <c r="V697" s="61">
        <f>IF(E697="East", IF(C697="Decentral",('Connecting shares (%)'!$F$7/100*F697+'Connecting shares (%)'!$G$7/100*H697+'Connecting shares (%)'!$H$7/100*J697)/1000000,0),0)</f>
        <v>7.0894694999999999</v>
      </c>
      <c r="W697" s="63">
        <f>IF(E697="East", IF(C697="Decentral",D697*'Connecting shares (%)'!$M$16*(F697+H697+J697)/(F697+H697+J697+L697+N697+P697),0),0)</f>
        <v>27.628980564898303</v>
      </c>
      <c r="X697" s="61">
        <f>IF(E697="East", IF(C697="Central",('Connecting shares (%)'!$F$5/100*L697+'Connecting shares (%)'!$G$5/100*N697+'Connecting shares (%)'!$H$5/100*P697)/1000000,0),0)</f>
        <v>0</v>
      </c>
      <c r="Y697" s="63">
        <f>IF(E697="East", IF(C697="Central",D697*'Connecting shares (%)'!$M$16*(L697+N697+P697)/(F697+H697+J697+L697+N697+P697),0),0)</f>
        <v>0</v>
      </c>
      <c r="Z697" s="1">
        <f>IF(E697="East", IF(C697="Decentral",('Connecting shares (%)'!$F$9/100*L697+'Connecting shares (%)'!$G$9/100*N697+'Connecting shares (%)'!$H$9/100*P697)/1000000,0),0)</f>
        <v>0.37255865999999999</v>
      </c>
      <c r="AA697" s="63">
        <f>IF(E697="East", IF(C697="Decentral",D697*'Connecting shares (%)'!$M$16*(L697+N697+P697)/(F697+H697+J697+L697+N697+P697),0),0)</f>
        <v>1.4519303562028942</v>
      </c>
      <c r="AB697" s="61">
        <f>IF(E697="West", IF(C697="Central",('Connecting shares (%)'!$F$11/100*F697+'Connecting shares (%)'!$G$11/100*H697+'Connecting shares (%)'!$H$11/100*J697)/1000000,0),0)</f>
        <v>0</v>
      </c>
      <c r="AC697" s="64">
        <f>IF(E697="west", IF(C697="Central",D697*'Connecting shares (%)'!$M$16*(F697+H697+J697)/(F697+H697+J697+L697+N697+P697),0),0)</f>
        <v>0</v>
      </c>
      <c r="AD697" s="61">
        <f>IF(E697="West", IF(C697="Decentral",('Connecting shares (%)'!$F$15/100*F697+'Connecting shares (%)'!$G$15/100*H697+'Connecting shares (%)'!$H$15/100*J697)/1000000,0),0)</f>
        <v>0</v>
      </c>
      <c r="AE697" s="63">
        <f>IF(E697="west", IF(C697="Decentral",D697*'Connecting shares (%)'!$M$16*(F697+H697+J697)/(F697+H697+J697+L697+N697+P697),0),0)</f>
        <v>0</v>
      </c>
      <c r="AF697" s="61">
        <f>IF(E697="West", IF(C697="Central",('Connecting shares (%)'!$F$13/100*L697+'Connecting shares (%)'!$G$13/100*N697+'Connecting shares (%)'!$H$13/100*P697)/1000000,0),0)</f>
        <v>0</v>
      </c>
      <c r="AG697" s="63">
        <f>IF(E697="west", IF(C697="Central",D697*'Connecting shares (%)'!$M$16*(L697+N697+P697)/(F697+H697+J697+L697+N697+P697),0),0)</f>
        <v>0</v>
      </c>
      <c r="AH697" s="1">
        <f>IF(E697="West", IF(C697="Decentral",('Connecting shares (%)'!$F$17/100*L697+'Connecting shares (%)'!$G$17/100*N697+'Connecting shares (%)'!$H$17/100*P697)/1000000,0),0)</f>
        <v>0</v>
      </c>
      <c r="AI697" s="63">
        <f>IF(E697="west", IF(C697="Decentral",D697*'Connecting shares (%)'!$M$16*(L697+N697+P697)/(F697+H697+J697+L697+N697+P697),0),0)</f>
        <v>0</v>
      </c>
      <c r="AK697" s="1">
        <f t="shared" si="80"/>
        <v>0</v>
      </c>
      <c r="AL697" s="1">
        <f t="shared" si="81"/>
        <v>0</v>
      </c>
      <c r="AM697" s="1">
        <f t="shared" si="82"/>
        <v>7.46202816</v>
      </c>
      <c r="AN697" s="1">
        <f t="shared" si="83"/>
        <v>29.080910921101196</v>
      </c>
      <c r="AO697" s="1">
        <f t="shared" si="84"/>
        <v>0</v>
      </c>
      <c r="AP697" s="1">
        <f t="shared" si="85"/>
        <v>0</v>
      </c>
      <c r="AQ697" s="1">
        <f t="shared" si="86"/>
        <v>0</v>
      </c>
      <c r="AR697" s="1">
        <f t="shared" si="87"/>
        <v>0</v>
      </c>
    </row>
    <row r="698" spans="1:44">
      <c r="A698" s="1">
        <v>697</v>
      </c>
      <c r="B698" s="1" t="s">
        <v>300</v>
      </c>
      <c r="C698" s="1" t="s">
        <v>21</v>
      </c>
      <c r="D698" s="1">
        <v>0.64159425484966404</v>
      </c>
      <c r="E698" s="1" t="s">
        <v>23</v>
      </c>
      <c r="F698" s="1">
        <v>3886143.73</v>
      </c>
      <c r="G698" s="1">
        <v>266</v>
      </c>
      <c r="H698" s="1">
        <v>0</v>
      </c>
      <c r="I698" s="1">
        <v>0</v>
      </c>
      <c r="J698" s="1">
        <v>0</v>
      </c>
      <c r="K698" s="1">
        <v>0</v>
      </c>
      <c r="L698" s="1">
        <v>211790.24</v>
      </c>
      <c r="M698" s="1">
        <v>16</v>
      </c>
      <c r="N698" s="1">
        <v>0</v>
      </c>
      <c r="O698" s="1">
        <v>0</v>
      </c>
      <c r="P698" s="1">
        <v>0</v>
      </c>
      <c r="Q698" s="1">
        <v>0</v>
      </c>
      <c r="R698" s="1">
        <v>7557.8971658849996</v>
      </c>
      <c r="S698" s="1">
        <v>641594.25484966405</v>
      </c>
      <c r="T698" s="61">
        <f>IF(E698="East", IF(C698="Central",('Connecting shares (%)'!$F$3/100*F698+'Connecting shares (%)'!$G$3/100*H698+'Connecting shares (%)'!$H$3/100*J698)/1000000,0),0)</f>
        <v>0</v>
      </c>
      <c r="U698" s="61">
        <f>IF(E698="East", IF(C698="Central",D698*'Connecting shares (%)'!$M$16*(F698+H698+J698)/(F698+H698+J698+L698+N698+P698),0),0)</f>
        <v>0</v>
      </c>
      <c r="V698" s="61">
        <f>IF(E698="East", IF(C698="Decentral",('Connecting shares (%)'!$F$7/100*F698+'Connecting shares (%)'!$G$7/100*H698+'Connecting shares (%)'!$H$7/100*J698)/1000000,0),0)</f>
        <v>0</v>
      </c>
      <c r="W698" s="63">
        <f>IF(E698="East", IF(C698="Decentral",D698*'Connecting shares (%)'!$M$16*(F698+H698+J698)/(F698+H698+J698+L698+N698+P698),0),0)</f>
        <v>0</v>
      </c>
      <c r="X698" s="61">
        <f>IF(E698="East", IF(C698="Central",('Connecting shares (%)'!$F$5/100*L698+'Connecting shares (%)'!$G$5/100*N698+'Connecting shares (%)'!$H$5/100*P698)/1000000,0),0)</f>
        <v>0</v>
      </c>
      <c r="Y698" s="63">
        <f>IF(E698="East", IF(C698="Central",D698*'Connecting shares (%)'!$M$16*(L698+N698+P698)/(F698+H698+J698+L698+N698+P698),0),0)</f>
        <v>0</v>
      </c>
      <c r="Z698" s="1">
        <f>IF(E698="East", IF(C698="Decentral",('Connecting shares (%)'!$F$9/100*L698+'Connecting shares (%)'!$G$9/100*N698+'Connecting shares (%)'!$H$9/100*P698)/1000000,0),0)</f>
        <v>0</v>
      </c>
      <c r="AA698" s="63">
        <f>IF(E698="East", IF(C698="Decentral",D698*'Connecting shares (%)'!$M$16*(L698+N698+P698)/(F698+H698+J698+L698+N698+P698),0),0)</f>
        <v>0</v>
      </c>
      <c r="AB698" s="61">
        <f>IF(E698="West", IF(C698="Central",('Connecting shares (%)'!$F$11/100*F698+'Connecting shares (%)'!$G$11/100*H698+'Connecting shares (%)'!$H$11/100*J698)/1000000,0),0)</f>
        <v>0</v>
      </c>
      <c r="AC698" s="64">
        <f>IF(E698="west", IF(C698="Central",D698*'Connecting shares (%)'!$M$16*(F698+H698+J698)/(F698+H698+J698+L698+N698+P698),0),0)</f>
        <v>0</v>
      </c>
      <c r="AD698" s="61">
        <f>IF(E698="West", IF(C698="Decentral",('Connecting shares (%)'!$F$15/100*F698+'Connecting shares (%)'!$G$15/100*H698+'Connecting shares (%)'!$H$15/100*J698)/1000000,0),0)</f>
        <v>3.8861437300000001</v>
      </c>
      <c r="AE698" s="63">
        <f>IF(E698="west", IF(C698="Decentral",D698*'Connecting shares (%)'!$M$16*(F698+H698+J698)/(F698+H698+J698+L698+N698+P698),0),0)</f>
        <v>12.168705054503569</v>
      </c>
      <c r="AF698" s="61">
        <f>IF(E698="West", IF(C698="Central",('Connecting shares (%)'!$F$13/100*L698+'Connecting shares (%)'!$G$13/100*N698+'Connecting shares (%)'!$H$13/100*P698)/1000000,0),0)</f>
        <v>0</v>
      </c>
      <c r="AG698" s="63">
        <f>IF(E698="west", IF(C698="Central",D698*'Connecting shares (%)'!$M$16*(L698+N698+P698)/(F698+H698+J698+L698+N698+P698),0),0)</f>
        <v>0</v>
      </c>
      <c r="AH698" s="1">
        <f>IF(E698="West", IF(C698="Decentral",('Connecting shares (%)'!$F$17/100*L698+'Connecting shares (%)'!$G$17/100*N698+'Connecting shares (%)'!$H$17/100*P698)/1000000,0),0)</f>
        <v>0.21179023999999999</v>
      </c>
      <c r="AI698" s="63">
        <f>IF(E698="west", IF(C698="Decentral",D698*'Connecting shares (%)'!$M$16*(L698+N698+P698)/(F698+H698+J698+L698+N698+P698),0),0)</f>
        <v>0.66318004248971107</v>
      </c>
      <c r="AK698" s="1">
        <f t="shared" si="80"/>
        <v>0</v>
      </c>
      <c r="AL698" s="1">
        <f t="shared" si="81"/>
        <v>0</v>
      </c>
      <c r="AM698" s="1">
        <f t="shared" si="82"/>
        <v>0</v>
      </c>
      <c r="AN698" s="1">
        <f t="shared" si="83"/>
        <v>0</v>
      </c>
      <c r="AO698" s="1">
        <f t="shared" si="84"/>
        <v>0</v>
      </c>
      <c r="AP698" s="1">
        <f t="shared" si="85"/>
        <v>0</v>
      </c>
      <c r="AQ698" s="1">
        <f t="shared" si="86"/>
        <v>4.0979339699999997</v>
      </c>
      <c r="AR698" s="1">
        <f t="shared" si="87"/>
        <v>12.831885096993281</v>
      </c>
    </row>
    <row r="699" spans="1:44">
      <c r="A699" s="1">
        <v>698</v>
      </c>
      <c r="B699" s="1" t="s">
        <v>397</v>
      </c>
      <c r="C699" s="1" t="s">
        <v>21</v>
      </c>
      <c r="D699" s="1">
        <v>0.41550624787794399</v>
      </c>
      <c r="E699" s="1" t="s">
        <v>23</v>
      </c>
      <c r="F699" s="1">
        <v>187434.19</v>
      </c>
      <c r="G699" s="1">
        <v>10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10033.6471905173</v>
      </c>
      <c r="S699" s="1">
        <v>415506.24787794403</v>
      </c>
      <c r="T699" s="61">
        <f>IF(E699="East", IF(C699="Central",('Connecting shares (%)'!$F$3/100*F699+'Connecting shares (%)'!$G$3/100*H699+'Connecting shares (%)'!$H$3/100*J699)/1000000,0),0)</f>
        <v>0</v>
      </c>
      <c r="U699" s="61">
        <f>IF(E699="East", IF(C699="Central",D699*'Connecting shares (%)'!$M$16*(F699+H699+J699)/(F699+H699+J699+L699+N699+P699),0),0)</f>
        <v>0</v>
      </c>
      <c r="V699" s="61">
        <f>IF(E699="East", IF(C699="Decentral",('Connecting shares (%)'!$F$7/100*F699+'Connecting shares (%)'!$G$7/100*H699+'Connecting shares (%)'!$H$7/100*J699)/1000000,0),0)</f>
        <v>0</v>
      </c>
      <c r="W699" s="63">
        <f>IF(E699="East", IF(C699="Decentral",D699*'Connecting shares (%)'!$M$16*(F699+H699+J699)/(F699+H699+J699+L699+N699+P699),0),0)</f>
        <v>0</v>
      </c>
      <c r="X699" s="61">
        <f>IF(E699="East", IF(C699="Central",('Connecting shares (%)'!$F$5/100*L699+'Connecting shares (%)'!$G$5/100*N699+'Connecting shares (%)'!$H$5/100*P699)/1000000,0),0)</f>
        <v>0</v>
      </c>
      <c r="Y699" s="63">
        <f>IF(E699="East", IF(C699="Central",D699*'Connecting shares (%)'!$M$16*(L699+N699+P699)/(F699+H699+J699+L699+N699+P699),0),0)</f>
        <v>0</v>
      </c>
      <c r="Z699" s="1">
        <f>IF(E699="East", IF(C699="Decentral",('Connecting shares (%)'!$F$9/100*L699+'Connecting shares (%)'!$G$9/100*N699+'Connecting shares (%)'!$H$9/100*P699)/1000000,0),0)</f>
        <v>0</v>
      </c>
      <c r="AA699" s="63">
        <f>IF(E699="East", IF(C699="Decentral",D699*'Connecting shares (%)'!$M$16*(L699+N699+P699)/(F699+H699+J699+L699+N699+P699),0),0)</f>
        <v>0</v>
      </c>
      <c r="AB699" s="61">
        <f>IF(E699="West", IF(C699="Central",('Connecting shares (%)'!$F$11/100*F699+'Connecting shares (%)'!$G$11/100*H699+'Connecting shares (%)'!$H$11/100*J699)/1000000,0),0)</f>
        <v>0</v>
      </c>
      <c r="AC699" s="64">
        <f>IF(E699="west", IF(C699="Central",D699*'Connecting shares (%)'!$M$16*(F699+H699+J699)/(F699+H699+J699+L699+N699+P699),0),0)</f>
        <v>0</v>
      </c>
      <c r="AD699" s="61">
        <f>IF(E699="West", IF(C699="Decentral",('Connecting shares (%)'!$F$15/100*F699+'Connecting shares (%)'!$G$15/100*H699+'Connecting shares (%)'!$H$15/100*J699)/1000000,0),0)</f>
        <v>0.18743419</v>
      </c>
      <c r="AE699" s="63">
        <f>IF(E699="west", IF(C699="Decentral",D699*'Connecting shares (%)'!$M$16*(F699+H699+J699)/(F699+H699+J699+L699+N699+P699),0),0)</f>
        <v>8.3101249575588803</v>
      </c>
      <c r="AF699" s="61">
        <f>IF(E699="West", IF(C699="Central",('Connecting shares (%)'!$F$13/100*L699+'Connecting shares (%)'!$G$13/100*N699+'Connecting shares (%)'!$H$13/100*P699)/1000000,0),0)</f>
        <v>0</v>
      </c>
      <c r="AG699" s="63">
        <f>IF(E699="west", IF(C699="Central",D699*'Connecting shares (%)'!$M$16*(L699+N699+P699)/(F699+H699+J699+L699+N699+P699),0),0)</f>
        <v>0</v>
      </c>
      <c r="AH699" s="1">
        <f>IF(E699="West", IF(C699="Decentral",('Connecting shares (%)'!$F$17/100*L699+'Connecting shares (%)'!$G$17/100*N699+'Connecting shares (%)'!$H$17/100*P699)/1000000,0),0)</f>
        <v>0</v>
      </c>
      <c r="AI699" s="63">
        <f>IF(E699="west", IF(C699="Decentral",D699*'Connecting shares (%)'!$M$16*(L699+N699+P699)/(F699+H699+J699+L699+N699+P699),0),0)</f>
        <v>0</v>
      </c>
      <c r="AK699" s="1">
        <f t="shared" si="80"/>
        <v>0</v>
      </c>
      <c r="AL699" s="1">
        <f t="shared" si="81"/>
        <v>0</v>
      </c>
      <c r="AM699" s="1">
        <f t="shared" si="82"/>
        <v>0</v>
      </c>
      <c r="AN699" s="1">
        <f t="shared" si="83"/>
        <v>0</v>
      </c>
      <c r="AO699" s="1">
        <f t="shared" si="84"/>
        <v>0</v>
      </c>
      <c r="AP699" s="1">
        <f t="shared" si="85"/>
        <v>0</v>
      </c>
      <c r="AQ699" s="1">
        <f t="shared" si="86"/>
        <v>0.18743419</v>
      </c>
      <c r="AR699" s="1">
        <f t="shared" si="87"/>
        <v>8.3101249575588803</v>
      </c>
    </row>
    <row r="700" spans="1:44">
      <c r="A700" s="1">
        <v>699</v>
      </c>
      <c r="B700" s="1" t="s">
        <v>184</v>
      </c>
      <c r="C700" s="1" t="s">
        <v>21</v>
      </c>
      <c r="D700" s="1">
        <v>5.8584681636022998E-2</v>
      </c>
      <c r="E700" s="1" t="s">
        <v>24</v>
      </c>
      <c r="F700" s="1">
        <v>97092.75</v>
      </c>
      <c r="G700" s="1">
        <v>8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4770.2791246143897</v>
      </c>
      <c r="S700" s="1">
        <v>58584.681636023401</v>
      </c>
      <c r="T700" s="61">
        <f>IF(E700="East", IF(C700="Central",('Connecting shares (%)'!$F$3/100*F700+'Connecting shares (%)'!$G$3/100*H700+'Connecting shares (%)'!$H$3/100*J700)/1000000,0),0)</f>
        <v>0</v>
      </c>
      <c r="U700" s="61">
        <f>IF(E700="East", IF(C700="Central",D700*'Connecting shares (%)'!$M$16*(F700+H700+J700)/(F700+H700+J700+L700+N700+P700),0),0)</f>
        <v>0</v>
      </c>
      <c r="V700" s="61">
        <f>IF(E700="East", IF(C700="Decentral",('Connecting shares (%)'!$F$7/100*F700+'Connecting shares (%)'!$G$7/100*H700+'Connecting shares (%)'!$H$7/100*J700)/1000000,0),0)</f>
        <v>9.7092750000000005E-2</v>
      </c>
      <c r="W700" s="63">
        <f>IF(E700="East", IF(C700="Decentral",D700*'Connecting shares (%)'!$M$16*(F700+H700+J700)/(F700+H700+J700+L700+N700+P700),0),0)</f>
        <v>1.1716936327204599</v>
      </c>
      <c r="X700" s="61">
        <f>IF(E700="East", IF(C700="Central",('Connecting shares (%)'!$F$5/100*L700+'Connecting shares (%)'!$G$5/100*N700+'Connecting shares (%)'!$H$5/100*P700)/1000000,0),0)</f>
        <v>0</v>
      </c>
      <c r="Y700" s="63">
        <f>IF(E700="East", IF(C700="Central",D700*'Connecting shares (%)'!$M$16*(L700+N700+P700)/(F700+H700+J700+L700+N700+P700),0),0)</f>
        <v>0</v>
      </c>
      <c r="Z700" s="1">
        <f>IF(E700="East", IF(C700="Decentral",('Connecting shares (%)'!$F$9/100*L700+'Connecting shares (%)'!$G$9/100*N700+'Connecting shares (%)'!$H$9/100*P700)/1000000,0),0)</f>
        <v>0</v>
      </c>
      <c r="AA700" s="63">
        <f>IF(E700="East", IF(C700="Decentral",D700*'Connecting shares (%)'!$M$16*(L700+N700+P700)/(F700+H700+J700+L700+N700+P700),0),0)</f>
        <v>0</v>
      </c>
      <c r="AB700" s="61">
        <f>IF(E700="West", IF(C700="Central",('Connecting shares (%)'!$F$11/100*F700+'Connecting shares (%)'!$G$11/100*H700+'Connecting shares (%)'!$H$11/100*J700)/1000000,0),0)</f>
        <v>0</v>
      </c>
      <c r="AC700" s="64">
        <f>IF(E700="west", IF(C700="Central",D700*'Connecting shares (%)'!$M$16*(F700+H700+J700)/(F700+H700+J700+L700+N700+P700),0),0)</f>
        <v>0</v>
      </c>
      <c r="AD700" s="61">
        <f>IF(E700="West", IF(C700="Decentral",('Connecting shares (%)'!$F$15/100*F700+'Connecting shares (%)'!$G$15/100*H700+'Connecting shares (%)'!$H$15/100*J700)/1000000,0),0)</f>
        <v>0</v>
      </c>
      <c r="AE700" s="63">
        <f>IF(E700="west", IF(C700="Decentral",D700*'Connecting shares (%)'!$M$16*(F700+H700+J700)/(F700+H700+J700+L700+N700+P700),0),0)</f>
        <v>0</v>
      </c>
      <c r="AF700" s="61">
        <f>IF(E700="West", IF(C700="Central",('Connecting shares (%)'!$F$13/100*L700+'Connecting shares (%)'!$G$13/100*N700+'Connecting shares (%)'!$H$13/100*P700)/1000000,0),0)</f>
        <v>0</v>
      </c>
      <c r="AG700" s="63">
        <f>IF(E700="west", IF(C700="Central",D700*'Connecting shares (%)'!$M$16*(L700+N700+P700)/(F700+H700+J700+L700+N700+P700),0),0)</f>
        <v>0</v>
      </c>
      <c r="AH700" s="1">
        <f>IF(E700="West", IF(C700="Decentral",('Connecting shares (%)'!$F$17/100*L700+'Connecting shares (%)'!$G$17/100*N700+'Connecting shares (%)'!$H$17/100*P700)/1000000,0),0)</f>
        <v>0</v>
      </c>
      <c r="AI700" s="63">
        <f>IF(E700="west", IF(C700="Decentral",D700*'Connecting shares (%)'!$M$16*(L700+N700+P700)/(F700+H700+J700+L700+N700+P700),0),0)</f>
        <v>0</v>
      </c>
      <c r="AK700" s="1">
        <f t="shared" si="80"/>
        <v>0</v>
      </c>
      <c r="AL700" s="1">
        <f t="shared" si="81"/>
        <v>0</v>
      </c>
      <c r="AM700" s="1">
        <f t="shared" si="82"/>
        <v>9.7092750000000005E-2</v>
      </c>
      <c r="AN700" s="1">
        <f t="shared" si="83"/>
        <v>1.1716936327204599</v>
      </c>
      <c r="AO700" s="1">
        <f t="shared" si="84"/>
        <v>0</v>
      </c>
      <c r="AP700" s="1">
        <f t="shared" si="85"/>
        <v>0</v>
      </c>
      <c r="AQ700" s="1">
        <f t="shared" si="86"/>
        <v>0</v>
      </c>
      <c r="AR700" s="1">
        <f t="shared" si="87"/>
        <v>0</v>
      </c>
    </row>
    <row r="701" spans="1:44">
      <c r="A701" s="1">
        <v>700</v>
      </c>
      <c r="B701" s="1" t="s">
        <v>238</v>
      </c>
      <c r="C701" s="1" t="s">
        <v>22</v>
      </c>
      <c r="D701" s="1">
        <v>0.18147117427984999</v>
      </c>
      <c r="E701" s="1" t="s">
        <v>23</v>
      </c>
      <c r="F701" s="1">
        <v>167138.12</v>
      </c>
      <c r="G701" s="1">
        <v>8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7397.0995327782703</v>
      </c>
      <c r="S701" s="1">
        <v>181471.17427984899</v>
      </c>
      <c r="T701" s="61">
        <f>IF(E701="East", IF(C701="Central",('Connecting shares (%)'!$F$3/100*F701+'Connecting shares (%)'!$G$3/100*H701+'Connecting shares (%)'!$H$3/100*J701)/1000000,0),0)</f>
        <v>0</v>
      </c>
      <c r="U701" s="61">
        <f>IF(E701="East", IF(C701="Central",D701*'Connecting shares (%)'!$M$16*(F701+H701+J701)/(F701+H701+J701+L701+N701+P701),0),0)</f>
        <v>0</v>
      </c>
      <c r="V701" s="61">
        <f>IF(E701="East", IF(C701="Decentral",('Connecting shares (%)'!$F$7/100*F701+'Connecting shares (%)'!$G$7/100*H701+'Connecting shares (%)'!$H$7/100*J701)/1000000,0),0)</f>
        <v>0</v>
      </c>
      <c r="W701" s="63">
        <f>IF(E701="East", IF(C701="Decentral",D701*'Connecting shares (%)'!$M$16*(F701+H701+J701)/(F701+H701+J701+L701+N701+P701),0),0)</f>
        <v>0</v>
      </c>
      <c r="X701" s="61">
        <f>IF(E701="East", IF(C701="Central",('Connecting shares (%)'!$F$5/100*L701+'Connecting shares (%)'!$G$5/100*N701+'Connecting shares (%)'!$H$5/100*P701)/1000000,0),0)</f>
        <v>0</v>
      </c>
      <c r="Y701" s="63">
        <f>IF(E701="East", IF(C701="Central",D701*'Connecting shares (%)'!$M$16*(L701+N701+P701)/(F701+H701+J701+L701+N701+P701),0),0)</f>
        <v>0</v>
      </c>
      <c r="Z701" s="1">
        <f>IF(E701="East", IF(C701="Decentral",('Connecting shares (%)'!$F$9/100*L701+'Connecting shares (%)'!$G$9/100*N701+'Connecting shares (%)'!$H$9/100*P701)/1000000,0),0)</f>
        <v>0</v>
      </c>
      <c r="AA701" s="63">
        <f>IF(E701="East", IF(C701="Decentral",D701*'Connecting shares (%)'!$M$16*(L701+N701+P701)/(F701+H701+J701+L701+N701+P701),0),0)</f>
        <v>0</v>
      </c>
      <c r="AB701" s="61">
        <f>IF(E701="West", IF(C701="Central",('Connecting shares (%)'!$F$11/100*F701+'Connecting shares (%)'!$G$11/100*H701+'Connecting shares (%)'!$H$11/100*J701)/1000000,0),0)</f>
        <v>0.16713812</v>
      </c>
      <c r="AC701" s="64">
        <f>IF(E701="west", IF(C701="Central",D701*'Connecting shares (%)'!$M$16*(F701+H701+J701)/(F701+H701+J701+L701+N701+P701),0),0)</f>
        <v>3.629423485597</v>
      </c>
      <c r="AD701" s="61">
        <f>IF(E701="West", IF(C701="Decentral",('Connecting shares (%)'!$F$15/100*F701+'Connecting shares (%)'!$G$15/100*H701+'Connecting shares (%)'!$H$15/100*J701)/1000000,0),0)</f>
        <v>0</v>
      </c>
      <c r="AE701" s="63">
        <f>IF(E701="west", IF(C701="Decentral",D701*'Connecting shares (%)'!$M$16*(F701+H701+J701)/(F701+H701+J701+L701+N701+P701),0),0)</f>
        <v>0</v>
      </c>
      <c r="AF701" s="61">
        <f>IF(E701="West", IF(C701="Central",('Connecting shares (%)'!$F$13/100*L701+'Connecting shares (%)'!$G$13/100*N701+'Connecting shares (%)'!$H$13/100*P701)/1000000,0),0)</f>
        <v>0</v>
      </c>
      <c r="AG701" s="63">
        <f>IF(E701="west", IF(C701="Central",D701*'Connecting shares (%)'!$M$16*(L701+N701+P701)/(F701+H701+J701+L701+N701+P701),0),0)</f>
        <v>0</v>
      </c>
      <c r="AH701" s="1">
        <f>IF(E701="West", IF(C701="Decentral",('Connecting shares (%)'!$F$17/100*L701+'Connecting shares (%)'!$G$17/100*N701+'Connecting shares (%)'!$H$17/100*P701)/1000000,0),0)</f>
        <v>0</v>
      </c>
      <c r="AI701" s="63">
        <f>IF(E701="west", IF(C701="Decentral",D701*'Connecting shares (%)'!$M$16*(L701+N701+P701)/(F701+H701+J701+L701+N701+P701),0),0)</f>
        <v>0</v>
      </c>
      <c r="AK701" s="1">
        <f t="shared" si="80"/>
        <v>0</v>
      </c>
      <c r="AL701" s="1">
        <f t="shared" si="81"/>
        <v>0</v>
      </c>
      <c r="AM701" s="1">
        <f t="shared" si="82"/>
        <v>0</v>
      </c>
      <c r="AN701" s="1">
        <f t="shared" si="83"/>
        <v>0</v>
      </c>
      <c r="AO701" s="1">
        <f t="shared" si="84"/>
        <v>0.16713812</v>
      </c>
      <c r="AP701" s="1">
        <f t="shared" si="85"/>
        <v>3.629423485597</v>
      </c>
      <c r="AQ701" s="1">
        <f t="shared" si="86"/>
        <v>0</v>
      </c>
      <c r="AR701" s="1">
        <f t="shared" si="87"/>
        <v>0</v>
      </c>
    </row>
    <row r="702" spans="1:44">
      <c r="A702" s="1">
        <v>701</v>
      </c>
      <c r="B702" s="1" t="s">
        <v>843</v>
      </c>
      <c r="C702" s="1" t="s">
        <v>22</v>
      </c>
      <c r="D702" s="1">
        <v>0.27269454161562701</v>
      </c>
      <c r="E702" s="1" t="s">
        <v>23</v>
      </c>
      <c r="F702" s="1">
        <v>74192.94</v>
      </c>
      <c r="G702" s="1">
        <v>3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5596.9764374614997</v>
      </c>
      <c r="S702" s="1">
        <v>272694.54161562701</v>
      </c>
      <c r="T702" s="61">
        <f>IF(E702="East", IF(C702="Central",('Connecting shares (%)'!$F$3/100*F702+'Connecting shares (%)'!$G$3/100*H702+'Connecting shares (%)'!$H$3/100*J702)/1000000,0),0)</f>
        <v>0</v>
      </c>
      <c r="U702" s="61">
        <f>IF(E702="East", IF(C702="Central",D702*'Connecting shares (%)'!$M$16*(F702+H702+J702)/(F702+H702+J702+L702+N702+P702),0),0)</f>
        <v>0</v>
      </c>
      <c r="V702" s="61">
        <f>IF(E702="East", IF(C702="Decentral",('Connecting shares (%)'!$F$7/100*F702+'Connecting shares (%)'!$G$7/100*H702+'Connecting shares (%)'!$H$7/100*J702)/1000000,0),0)</f>
        <v>0</v>
      </c>
      <c r="W702" s="63">
        <f>IF(E702="East", IF(C702="Decentral",D702*'Connecting shares (%)'!$M$16*(F702+H702+J702)/(F702+H702+J702+L702+N702+P702),0),0)</f>
        <v>0</v>
      </c>
      <c r="X702" s="61">
        <f>IF(E702="East", IF(C702="Central",('Connecting shares (%)'!$F$5/100*L702+'Connecting shares (%)'!$G$5/100*N702+'Connecting shares (%)'!$H$5/100*P702)/1000000,0),0)</f>
        <v>0</v>
      </c>
      <c r="Y702" s="63">
        <f>IF(E702="East", IF(C702="Central",D702*'Connecting shares (%)'!$M$16*(L702+N702+P702)/(F702+H702+J702+L702+N702+P702),0),0)</f>
        <v>0</v>
      </c>
      <c r="Z702" s="1">
        <f>IF(E702="East", IF(C702="Decentral",('Connecting shares (%)'!$F$9/100*L702+'Connecting shares (%)'!$G$9/100*N702+'Connecting shares (%)'!$H$9/100*P702)/1000000,0),0)</f>
        <v>0</v>
      </c>
      <c r="AA702" s="63">
        <f>IF(E702="East", IF(C702="Decentral",D702*'Connecting shares (%)'!$M$16*(L702+N702+P702)/(F702+H702+J702+L702+N702+P702),0),0)</f>
        <v>0</v>
      </c>
      <c r="AB702" s="61">
        <f>IF(E702="West", IF(C702="Central",('Connecting shares (%)'!$F$11/100*F702+'Connecting shares (%)'!$G$11/100*H702+'Connecting shares (%)'!$H$11/100*J702)/1000000,0),0)</f>
        <v>7.4192939999999999E-2</v>
      </c>
      <c r="AC702" s="64">
        <f>IF(E702="west", IF(C702="Central",D702*'Connecting shares (%)'!$M$16*(F702+H702+J702)/(F702+H702+J702+L702+N702+P702),0),0)</f>
        <v>5.4538908323125401</v>
      </c>
      <c r="AD702" s="61">
        <f>IF(E702="West", IF(C702="Decentral",('Connecting shares (%)'!$F$15/100*F702+'Connecting shares (%)'!$G$15/100*H702+'Connecting shares (%)'!$H$15/100*J702)/1000000,0),0)</f>
        <v>0</v>
      </c>
      <c r="AE702" s="63">
        <f>IF(E702="west", IF(C702="Decentral",D702*'Connecting shares (%)'!$M$16*(F702+H702+J702)/(F702+H702+J702+L702+N702+P702),0),0)</f>
        <v>0</v>
      </c>
      <c r="AF702" s="61">
        <f>IF(E702="West", IF(C702="Central",('Connecting shares (%)'!$F$13/100*L702+'Connecting shares (%)'!$G$13/100*N702+'Connecting shares (%)'!$H$13/100*P702)/1000000,0),0)</f>
        <v>0</v>
      </c>
      <c r="AG702" s="63">
        <f>IF(E702="west", IF(C702="Central",D702*'Connecting shares (%)'!$M$16*(L702+N702+P702)/(F702+H702+J702+L702+N702+P702),0),0)</f>
        <v>0</v>
      </c>
      <c r="AH702" s="1">
        <f>IF(E702="West", IF(C702="Decentral",('Connecting shares (%)'!$F$17/100*L702+'Connecting shares (%)'!$G$17/100*N702+'Connecting shares (%)'!$H$17/100*P702)/1000000,0),0)</f>
        <v>0</v>
      </c>
      <c r="AI702" s="63">
        <f>IF(E702="west", IF(C702="Decentral",D702*'Connecting shares (%)'!$M$16*(L702+N702+P702)/(F702+H702+J702+L702+N702+P702),0),0)</f>
        <v>0</v>
      </c>
      <c r="AK702" s="1">
        <f t="shared" si="80"/>
        <v>0</v>
      </c>
      <c r="AL702" s="1">
        <f t="shared" si="81"/>
        <v>0</v>
      </c>
      <c r="AM702" s="1">
        <f t="shared" si="82"/>
        <v>0</v>
      </c>
      <c r="AN702" s="1">
        <f t="shared" si="83"/>
        <v>0</v>
      </c>
      <c r="AO702" s="1">
        <f t="shared" si="84"/>
        <v>7.4192939999999999E-2</v>
      </c>
      <c r="AP702" s="1">
        <f t="shared" si="85"/>
        <v>5.4538908323125401</v>
      </c>
      <c r="AQ702" s="1">
        <f t="shared" si="86"/>
        <v>0</v>
      </c>
      <c r="AR702" s="1">
        <f t="shared" si="87"/>
        <v>0</v>
      </c>
    </row>
    <row r="703" spans="1:44">
      <c r="A703" s="1">
        <v>702</v>
      </c>
      <c r="B703" s="1" t="s">
        <v>201</v>
      </c>
      <c r="C703" s="1" t="s">
        <v>21</v>
      </c>
      <c r="D703" s="1">
        <v>0.257872874316458</v>
      </c>
      <c r="E703" s="1" t="s">
        <v>23</v>
      </c>
      <c r="F703" s="1">
        <v>304581.609999999</v>
      </c>
      <c r="G703" s="1">
        <v>14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8403.4658393857699</v>
      </c>
      <c r="S703" s="1">
        <v>257872.87431645801</v>
      </c>
      <c r="T703" s="61">
        <f>IF(E703="East", IF(C703="Central",('Connecting shares (%)'!$F$3/100*F703+'Connecting shares (%)'!$G$3/100*H703+'Connecting shares (%)'!$H$3/100*J703)/1000000,0),0)</f>
        <v>0</v>
      </c>
      <c r="U703" s="61">
        <f>IF(E703="East", IF(C703="Central",D703*'Connecting shares (%)'!$M$16*(F703+H703+J703)/(F703+H703+J703+L703+N703+P703),0),0)</f>
        <v>0</v>
      </c>
      <c r="V703" s="61">
        <f>IF(E703="East", IF(C703="Decentral",('Connecting shares (%)'!$F$7/100*F703+'Connecting shares (%)'!$G$7/100*H703+'Connecting shares (%)'!$H$7/100*J703)/1000000,0),0)</f>
        <v>0</v>
      </c>
      <c r="W703" s="63">
        <f>IF(E703="East", IF(C703="Decentral",D703*'Connecting shares (%)'!$M$16*(F703+H703+J703)/(F703+H703+J703+L703+N703+P703),0),0)</f>
        <v>0</v>
      </c>
      <c r="X703" s="61">
        <f>IF(E703="East", IF(C703="Central",('Connecting shares (%)'!$F$5/100*L703+'Connecting shares (%)'!$G$5/100*N703+'Connecting shares (%)'!$H$5/100*P703)/1000000,0),0)</f>
        <v>0</v>
      </c>
      <c r="Y703" s="63">
        <f>IF(E703="East", IF(C703="Central",D703*'Connecting shares (%)'!$M$16*(L703+N703+P703)/(F703+H703+J703+L703+N703+P703),0),0)</f>
        <v>0</v>
      </c>
      <c r="Z703" s="1">
        <f>IF(E703="East", IF(C703="Decentral",('Connecting shares (%)'!$F$9/100*L703+'Connecting shares (%)'!$G$9/100*N703+'Connecting shares (%)'!$H$9/100*P703)/1000000,0),0)</f>
        <v>0</v>
      </c>
      <c r="AA703" s="63">
        <f>IF(E703="East", IF(C703="Decentral",D703*'Connecting shares (%)'!$M$16*(L703+N703+P703)/(F703+H703+J703+L703+N703+P703),0),0)</f>
        <v>0</v>
      </c>
      <c r="AB703" s="61">
        <f>IF(E703="West", IF(C703="Central",('Connecting shares (%)'!$F$11/100*F703+'Connecting shares (%)'!$G$11/100*H703+'Connecting shares (%)'!$H$11/100*J703)/1000000,0),0)</f>
        <v>0</v>
      </c>
      <c r="AC703" s="64">
        <f>IF(E703="west", IF(C703="Central",D703*'Connecting shares (%)'!$M$16*(F703+H703+J703)/(F703+H703+J703+L703+N703+P703),0),0)</f>
        <v>0</v>
      </c>
      <c r="AD703" s="61">
        <f>IF(E703="West", IF(C703="Decentral",('Connecting shares (%)'!$F$15/100*F703+'Connecting shares (%)'!$G$15/100*H703+'Connecting shares (%)'!$H$15/100*J703)/1000000,0),0)</f>
        <v>0.304581609999999</v>
      </c>
      <c r="AE703" s="63">
        <f>IF(E703="west", IF(C703="Decentral",D703*'Connecting shares (%)'!$M$16*(F703+H703+J703)/(F703+H703+J703+L703+N703+P703),0),0)</f>
        <v>5.15745748632916</v>
      </c>
      <c r="AF703" s="61">
        <f>IF(E703="West", IF(C703="Central",('Connecting shares (%)'!$F$13/100*L703+'Connecting shares (%)'!$G$13/100*N703+'Connecting shares (%)'!$H$13/100*P703)/1000000,0),0)</f>
        <v>0</v>
      </c>
      <c r="AG703" s="63">
        <f>IF(E703="west", IF(C703="Central",D703*'Connecting shares (%)'!$M$16*(L703+N703+P703)/(F703+H703+J703+L703+N703+P703),0),0)</f>
        <v>0</v>
      </c>
      <c r="AH703" s="1">
        <f>IF(E703="West", IF(C703="Decentral",('Connecting shares (%)'!$F$17/100*L703+'Connecting shares (%)'!$G$17/100*N703+'Connecting shares (%)'!$H$17/100*P703)/1000000,0),0)</f>
        <v>0</v>
      </c>
      <c r="AI703" s="63">
        <f>IF(E703="west", IF(C703="Decentral",D703*'Connecting shares (%)'!$M$16*(L703+N703+P703)/(F703+H703+J703+L703+N703+P703),0),0)</f>
        <v>0</v>
      </c>
      <c r="AK703" s="1">
        <f t="shared" si="80"/>
        <v>0</v>
      </c>
      <c r="AL703" s="1">
        <f t="shared" si="81"/>
        <v>0</v>
      </c>
      <c r="AM703" s="1">
        <f t="shared" si="82"/>
        <v>0</v>
      </c>
      <c r="AN703" s="1">
        <f t="shared" si="83"/>
        <v>0</v>
      </c>
      <c r="AO703" s="1">
        <f t="shared" si="84"/>
        <v>0</v>
      </c>
      <c r="AP703" s="1">
        <f t="shared" si="85"/>
        <v>0</v>
      </c>
      <c r="AQ703" s="1">
        <f t="shared" si="86"/>
        <v>0.304581609999999</v>
      </c>
      <c r="AR703" s="1">
        <f t="shared" si="87"/>
        <v>5.15745748632916</v>
      </c>
    </row>
    <row r="704" spans="1:44">
      <c r="A704" s="1">
        <v>703</v>
      </c>
      <c r="B704" s="1" t="s">
        <v>106</v>
      </c>
      <c r="C704" s="1" t="s">
        <v>21</v>
      </c>
      <c r="D704" s="1">
        <v>0.22072813027777</v>
      </c>
      <c r="E704" s="1" t="s">
        <v>24</v>
      </c>
      <c r="F704" s="1">
        <v>560504.57999999996</v>
      </c>
      <c r="G704" s="1">
        <v>36</v>
      </c>
      <c r="H704" s="1">
        <v>0</v>
      </c>
      <c r="I704" s="1">
        <v>0</v>
      </c>
      <c r="J704" s="1">
        <v>0</v>
      </c>
      <c r="K704" s="1">
        <v>0</v>
      </c>
      <c r="L704" s="1">
        <v>8655.8299999999908</v>
      </c>
      <c r="M704" s="1">
        <v>1</v>
      </c>
      <c r="N704" s="1">
        <v>0</v>
      </c>
      <c r="O704" s="1">
        <v>0</v>
      </c>
      <c r="P704" s="1">
        <v>0</v>
      </c>
      <c r="Q704" s="1">
        <v>0</v>
      </c>
      <c r="R704" s="1">
        <v>9082.7794134575506</v>
      </c>
      <c r="S704" s="1">
        <v>220728.130277769</v>
      </c>
      <c r="T704" s="61">
        <f>IF(E704="East", IF(C704="Central",('Connecting shares (%)'!$F$3/100*F704+'Connecting shares (%)'!$G$3/100*H704+'Connecting shares (%)'!$H$3/100*J704)/1000000,0),0)</f>
        <v>0</v>
      </c>
      <c r="U704" s="61">
        <f>IF(E704="East", IF(C704="Central",D704*'Connecting shares (%)'!$M$16*(F704+H704+J704)/(F704+H704+J704+L704+N704+P704),0),0)</f>
        <v>0</v>
      </c>
      <c r="V704" s="61">
        <f>IF(E704="East", IF(C704="Decentral",('Connecting shares (%)'!$F$7/100*F704+'Connecting shares (%)'!$G$7/100*H704+'Connecting shares (%)'!$H$7/100*J704)/1000000,0),0)</f>
        <v>0.56050457999999992</v>
      </c>
      <c r="W704" s="63">
        <f>IF(E704="East", IF(C704="Decentral",D704*'Connecting shares (%)'!$M$16*(F704+H704+J704)/(F704+H704+J704+L704+N704+P704),0),0)</f>
        <v>4.3474256389521813</v>
      </c>
      <c r="X704" s="61">
        <f>IF(E704="East", IF(C704="Central",('Connecting shares (%)'!$F$5/100*L704+'Connecting shares (%)'!$G$5/100*N704+'Connecting shares (%)'!$H$5/100*P704)/1000000,0),0)</f>
        <v>0</v>
      </c>
      <c r="Y704" s="63">
        <f>IF(E704="East", IF(C704="Central",D704*'Connecting shares (%)'!$M$16*(L704+N704+P704)/(F704+H704+J704+L704+N704+P704),0),0)</f>
        <v>0</v>
      </c>
      <c r="Z704" s="1">
        <f>IF(E704="East", IF(C704="Decentral",('Connecting shares (%)'!$F$9/100*L704+'Connecting shares (%)'!$G$9/100*N704+'Connecting shares (%)'!$H$9/100*P704)/1000000,0),0)</f>
        <v>8.6558299999999911E-3</v>
      </c>
      <c r="AA704" s="63">
        <f>IF(E704="East", IF(C704="Decentral",D704*'Connecting shares (%)'!$M$16*(L704+N704+P704)/(F704+H704+J704+L704+N704+P704),0),0)</f>
        <v>6.7136966603219217E-2</v>
      </c>
      <c r="AB704" s="61">
        <f>IF(E704="West", IF(C704="Central",('Connecting shares (%)'!$F$11/100*F704+'Connecting shares (%)'!$G$11/100*H704+'Connecting shares (%)'!$H$11/100*J704)/1000000,0),0)</f>
        <v>0</v>
      </c>
      <c r="AC704" s="64">
        <f>IF(E704="west", IF(C704="Central",D704*'Connecting shares (%)'!$M$16*(F704+H704+J704)/(F704+H704+J704+L704+N704+P704),0),0)</f>
        <v>0</v>
      </c>
      <c r="AD704" s="61">
        <f>IF(E704="West", IF(C704="Decentral",('Connecting shares (%)'!$F$15/100*F704+'Connecting shares (%)'!$G$15/100*H704+'Connecting shares (%)'!$H$15/100*J704)/1000000,0),0)</f>
        <v>0</v>
      </c>
      <c r="AE704" s="63">
        <f>IF(E704="west", IF(C704="Decentral",D704*'Connecting shares (%)'!$M$16*(F704+H704+J704)/(F704+H704+J704+L704+N704+P704),0),0)</f>
        <v>0</v>
      </c>
      <c r="AF704" s="61">
        <f>IF(E704="West", IF(C704="Central",('Connecting shares (%)'!$F$13/100*L704+'Connecting shares (%)'!$G$13/100*N704+'Connecting shares (%)'!$H$13/100*P704)/1000000,0),0)</f>
        <v>0</v>
      </c>
      <c r="AG704" s="63">
        <f>IF(E704="west", IF(C704="Central",D704*'Connecting shares (%)'!$M$16*(L704+N704+P704)/(F704+H704+J704+L704+N704+P704),0),0)</f>
        <v>0</v>
      </c>
      <c r="AH704" s="1">
        <f>IF(E704="West", IF(C704="Decentral",('Connecting shares (%)'!$F$17/100*L704+'Connecting shares (%)'!$G$17/100*N704+'Connecting shares (%)'!$H$17/100*P704)/1000000,0),0)</f>
        <v>0</v>
      </c>
      <c r="AI704" s="63">
        <f>IF(E704="west", IF(C704="Decentral",D704*'Connecting shares (%)'!$M$16*(L704+N704+P704)/(F704+H704+J704+L704+N704+P704),0),0)</f>
        <v>0</v>
      </c>
      <c r="AK704" s="1">
        <f t="shared" si="80"/>
        <v>0</v>
      </c>
      <c r="AL704" s="1">
        <f t="shared" si="81"/>
        <v>0</v>
      </c>
      <c r="AM704" s="1">
        <f t="shared" si="82"/>
        <v>0.56916040999999995</v>
      </c>
      <c r="AN704" s="1">
        <f t="shared" si="83"/>
        <v>4.4145626055554006</v>
      </c>
      <c r="AO704" s="1">
        <f t="shared" si="84"/>
        <v>0</v>
      </c>
      <c r="AP704" s="1">
        <f t="shared" si="85"/>
        <v>0</v>
      </c>
      <c r="AQ704" s="1">
        <f t="shared" si="86"/>
        <v>0</v>
      </c>
      <c r="AR704" s="1">
        <f t="shared" si="87"/>
        <v>0</v>
      </c>
    </row>
    <row r="705" spans="1:44">
      <c r="A705" s="1">
        <v>704</v>
      </c>
      <c r="B705" s="1" t="s">
        <v>637</v>
      </c>
      <c r="C705" s="1" t="s">
        <v>21</v>
      </c>
      <c r="D705" s="1">
        <v>0.32923002253968098</v>
      </c>
      <c r="E705" s="1" t="s">
        <v>24</v>
      </c>
      <c r="F705" s="1">
        <v>1116343.29</v>
      </c>
      <c r="G705" s="1">
        <v>74</v>
      </c>
      <c r="H705" s="1">
        <v>73511.41</v>
      </c>
      <c r="I705" s="1">
        <v>1</v>
      </c>
      <c r="J705" s="1">
        <v>0</v>
      </c>
      <c r="K705" s="1">
        <v>0</v>
      </c>
      <c r="L705" s="1">
        <v>70783.429999999906</v>
      </c>
      <c r="M705" s="1">
        <v>5</v>
      </c>
      <c r="N705" s="1">
        <v>0</v>
      </c>
      <c r="O705" s="1">
        <v>0</v>
      </c>
      <c r="P705" s="1">
        <v>0</v>
      </c>
      <c r="Q705" s="1">
        <v>0</v>
      </c>
      <c r="R705" s="1">
        <v>9359.3956409963903</v>
      </c>
      <c r="S705" s="1">
        <v>329230.02253968001</v>
      </c>
      <c r="T705" s="61">
        <f>IF(E705="East", IF(C705="Central",('Connecting shares (%)'!$F$3/100*F705+'Connecting shares (%)'!$G$3/100*H705+'Connecting shares (%)'!$H$3/100*J705)/1000000,0),0)</f>
        <v>0</v>
      </c>
      <c r="U705" s="61">
        <f>IF(E705="East", IF(C705="Central",D705*'Connecting shares (%)'!$M$16*(F705+H705+J705)/(F705+H705+J705+L705+N705+P705),0),0)</f>
        <v>0</v>
      </c>
      <c r="V705" s="61">
        <f>IF(E705="East", IF(C705="Decentral",('Connecting shares (%)'!$F$7/100*F705+'Connecting shares (%)'!$G$7/100*H705+'Connecting shares (%)'!$H$7/100*J705)/1000000,0),0)</f>
        <v>1.1898546999999999</v>
      </c>
      <c r="W705" s="63">
        <f>IF(E705="East", IF(C705="Decentral",D705*'Connecting shares (%)'!$M$16*(F705+H705+J705)/(F705+H705+J705+L705+N705+P705),0),0)</f>
        <v>6.2148824532214544</v>
      </c>
      <c r="X705" s="61">
        <f>IF(E705="East", IF(C705="Central",('Connecting shares (%)'!$F$5/100*L705+'Connecting shares (%)'!$G$5/100*N705+'Connecting shares (%)'!$H$5/100*P705)/1000000,0),0)</f>
        <v>0</v>
      </c>
      <c r="Y705" s="63">
        <f>IF(E705="East", IF(C705="Central",D705*'Connecting shares (%)'!$M$16*(L705+N705+P705)/(F705+H705+J705+L705+N705+P705),0),0)</f>
        <v>0</v>
      </c>
      <c r="Z705" s="1">
        <f>IF(E705="East", IF(C705="Decentral",('Connecting shares (%)'!$F$9/100*L705+'Connecting shares (%)'!$G$9/100*N705+'Connecting shares (%)'!$H$9/100*P705)/1000000,0),0)</f>
        <v>7.0783429999999911E-2</v>
      </c>
      <c r="AA705" s="63">
        <f>IF(E705="East", IF(C705="Decentral",D705*'Connecting shares (%)'!$M$16*(L705+N705+P705)/(F705+H705+J705+L705+N705+P705),0),0)</f>
        <v>0.3697179975721645</v>
      </c>
      <c r="AB705" s="61">
        <f>IF(E705="West", IF(C705="Central",('Connecting shares (%)'!$F$11/100*F705+'Connecting shares (%)'!$G$11/100*H705+'Connecting shares (%)'!$H$11/100*J705)/1000000,0),0)</f>
        <v>0</v>
      </c>
      <c r="AC705" s="64">
        <f>IF(E705="west", IF(C705="Central",D705*'Connecting shares (%)'!$M$16*(F705+H705+J705)/(F705+H705+J705+L705+N705+P705),0),0)</f>
        <v>0</v>
      </c>
      <c r="AD705" s="61">
        <f>IF(E705="West", IF(C705="Decentral",('Connecting shares (%)'!$F$15/100*F705+'Connecting shares (%)'!$G$15/100*H705+'Connecting shares (%)'!$H$15/100*J705)/1000000,0),0)</f>
        <v>0</v>
      </c>
      <c r="AE705" s="63">
        <f>IF(E705="west", IF(C705="Decentral",D705*'Connecting shares (%)'!$M$16*(F705+H705+J705)/(F705+H705+J705+L705+N705+P705),0),0)</f>
        <v>0</v>
      </c>
      <c r="AF705" s="61">
        <f>IF(E705="West", IF(C705="Central",('Connecting shares (%)'!$F$13/100*L705+'Connecting shares (%)'!$G$13/100*N705+'Connecting shares (%)'!$H$13/100*P705)/1000000,0),0)</f>
        <v>0</v>
      </c>
      <c r="AG705" s="63">
        <f>IF(E705="west", IF(C705="Central",D705*'Connecting shares (%)'!$M$16*(L705+N705+P705)/(F705+H705+J705+L705+N705+P705),0),0)</f>
        <v>0</v>
      </c>
      <c r="AH705" s="1">
        <f>IF(E705="West", IF(C705="Decentral",('Connecting shares (%)'!$F$17/100*L705+'Connecting shares (%)'!$G$17/100*N705+'Connecting shares (%)'!$H$17/100*P705)/1000000,0),0)</f>
        <v>0</v>
      </c>
      <c r="AI705" s="63">
        <f>IF(E705="west", IF(C705="Decentral",D705*'Connecting shares (%)'!$M$16*(L705+N705+P705)/(F705+H705+J705+L705+N705+P705),0),0)</f>
        <v>0</v>
      </c>
      <c r="AK705" s="1">
        <f t="shared" si="80"/>
        <v>0</v>
      </c>
      <c r="AL705" s="1">
        <f t="shared" si="81"/>
        <v>0</v>
      </c>
      <c r="AM705" s="1">
        <f t="shared" si="82"/>
        <v>1.2606381299999998</v>
      </c>
      <c r="AN705" s="1">
        <f t="shared" si="83"/>
        <v>6.5846004507936193</v>
      </c>
      <c r="AO705" s="1">
        <f t="shared" si="84"/>
        <v>0</v>
      </c>
      <c r="AP705" s="1">
        <f t="shared" si="85"/>
        <v>0</v>
      </c>
      <c r="AQ705" s="1">
        <f t="shared" si="86"/>
        <v>0</v>
      </c>
      <c r="AR705" s="1">
        <f t="shared" si="87"/>
        <v>0</v>
      </c>
    </row>
    <row r="706" spans="1:44">
      <c r="A706" s="1">
        <v>705</v>
      </c>
      <c r="B706" s="1" t="s">
        <v>235</v>
      </c>
      <c r="C706" s="1" t="s">
        <v>21</v>
      </c>
      <c r="D706" s="1">
        <v>0.75925139570220601</v>
      </c>
      <c r="E706" s="1" t="s">
        <v>23</v>
      </c>
      <c r="F706" s="1">
        <v>4346062.2300000004</v>
      </c>
      <c r="G706" s="1">
        <v>277</v>
      </c>
      <c r="H706" s="1">
        <v>57635.139999999898</v>
      </c>
      <c r="I706" s="1">
        <v>1</v>
      </c>
      <c r="J706" s="1">
        <v>0</v>
      </c>
      <c r="K706" s="1">
        <v>0</v>
      </c>
      <c r="L706" s="1">
        <v>49475.3</v>
      </c>
      <c r="M706" s="1">
        <v>6</v>
      </c>
      <c r="N706" s="1">
        <v>0</v>
      </c>
      <c r="O706" s="1">
        <v>0</v>
      </c>
      <c r="P706" s="1">
        <v>0</v>
      </c>
      <c r="Q706" s="1">
        <v>0</v>
      </c>
      <c r="R706" s="1">
        <v>11727.5811871202</v>
      </c>
      <c r="S706" s="1">
        <v>759251.39570220595</v>
      </c>
      <c r="T706" s="61">
        <f>IF(E706="East", IF(C706="Central",('Connecting shares (%)'!$F$3/100*F706+'Connecting shares (%)'!$G$3/100*H706+'Connecting shares (%)'!$H$3/100*J706)/1000000,0),0)</f>
        <v>0</v>
      </c>
      <c r="U706" s="61">
        <f>IF(E706="East", IF(C706="Central",D706*'Connecting shares (%)'!$M$16*(F706+H706+J706)/(F706+H706+J706+L706+N706+P706),0),0)</f>
        <v>0</v>
      </c>
      <c r="V706" s="61">
        <f>IF(E706="East", IF(C706="Decentral",('Connecting shares (%)'!$F$7/100*F706+'Connecting shares (%)'!$G$7/100*H706+'Connecting shares (%)'!$H$7/100*J706)/1000000,0),0)</f>
        <v>0</v>
      </c>
      <c r="W706" s="63">
        <f>IF(E706="East", IF(C706="Decentral",D706*'Connecting shares (%)'!$M$16*(F706+H706+J706)/(F706+H706+J706+L706+N706+P706),0),0)</f>
        <v>0</v>
      </c>
      <c r="X706" s="61">
        <f>IF(E706="East", IF(C706="Central",('Connecting shares (%)'!$F$5/100*L706+'Connecting shares (%)'!$G$5/100*N706+'Connecting shares (%)'!$H$5/100*P706)/1000000,0),0)</f>
        <v>0</v>
      </c>
      <c r="Y706" s="63">
        <f>IF(E706="East", IF(C706="Central",D706*'Connecting shares (%)'!$M$16*(L706+N706+P706)/(F706+H706+J706+L706+N706+P706),0),0)</f>
        <v>0</v>
      </c>
      <c r="Z706" s="1">
        <f>IF(E706="East", IF(C706="Decentral",('Connecting shares (%)'!$F$9/100*L706+'Connecting shares (%)'!$G$9/100*N706+'Connecting shares (%)'!$H$9/100*P706)/1000000,0),0)</f>
        <v>0</v>
      </c>
      <c r="AA706" s="63">
        <f>IF(E706="East", IF(C706="Decentral",D706*'Connecting shares (%)'!$M$16*(L706+N706+P706)/(F706+H706+J706+L706+N706+P706),0),0)</f>
        <v>0</v>
      </c>
      <c r="AB706" s="61">
        <f>IF(E706="West", IF(C706="Central",('Connecting shares (%)'!$F$11/100*F706+'Connecting shares (%)'!$G$11/100*H706+'Connecting shares (%)'!$H$11/100*J706)/1000000,0),0)</f>
        <v>0</v>
      </c>
      <c r="AC706" s="64">
        <f>IF(E706="west", IF(C706="Central",D706*'Connecting shares (%)'!$M$16*(F706+H706+J706)/(F706+H706+J706+L706+N706+P706),0),0)</f>
        <v>0</v>
      </c>
      <c r="AD706" s="61">
        <f>IF(E706="West", IF(C706="Decentral",('Connecting shares (%)'!$F$15/100*F706+'Connecting shares (%)'!$G$15/100*H706+'Connecting shares (%)'!$H$15/100*J706)/1000000,0),0)</f>
        <v>4.4036973699999997</v>
      </c>
      <c r="AE706" s="63">
        <f>IF(E706="west", IF(C706="Decentral",D706*'Connecting shares (%)'!$M$16*(F706+H706+J706)/(F706+H706+J706+L706+N706+P706),0),0)</f>
        <v>15.016320372875342</v>
      </c>
      <c r="AF706" s="61">
        <f>IF(E706="West", IF(C706="Central",('Connecting shares (%)'!$F$13/100*L706+'Connecting shares (%)'!$G$13/100*N706+'Connecting shares (%)'!$H$13/100*P706)/1000000,0),0)</f>
        <v>0</v>
      </c>
      <c r="AG706" s="63">
        <f>IF(E706="west", IF(C706="Central",D706*'Connecting shares (%)'!$M$16*(L706+N706+P706)/(F706+H706+J706+L706+N706+P706),0),0)</f>
        <v>0</v>
      </c>
      <c r="AH706" s="1">
        <f>IF(E706="West", IF(C706="Decentral",('Connecting shares (%)'!$F$17/100*L706+'Connecting shares (%)'!$G$17/100*N706+'Connecting shares (%)'!$H$17/100*P706)/1000000,0),0)</f>
        <v>4.94753E-2</v>
      </c>
      <c r="AI706" s="63">
        <f>IF(E706="west", IF(C706="Decentral",D706*'Connecting shares (%)'!$M$16*(L706+N706+P706)/(F706+H706+J706+L706+N706+P706),0),0)</f>
        <v>0.16870754116877915</v>
      </c>
      <c r="AK706" s="1">
        <f t="shared" ref="AK706:AK769" si="88">T706+X706</f>
        <v>0</v>
      </c>
      <c r="AL706" s="1">
        <f t="shared" ref="AL706:AL769" si="89">U706+Y706</f>
        <v>0</v>
      </c>
      <c r="AM706" s="1">
        <f t="shared" ref="AM706:AM769" si="90">V706+Z706</f>
        <v>0</v>
      </c>
      <c r="AN706" s="1">
        <f t="shared" ref="AN706:AN769" si="91">W706+AA706</f>
        <v>0</v>
      </c>
      <c r="AO706" s="1">
        <f t="shared" ref="AO706:AO769" si="92">AF706+AB706</f>
        <v>0</v>
      </c>
      <c r="AP706" s="1">
        <f t="shared" ref="AP706:AP769" si="93">AG706+AC706</f>
        <v>0</v>
      </c>
      <c r="AQ706" s="1">
        <f t="shared" ref="AQ706:AQ769" si="94">AH706+AD706</f>
        <v>4.4531726699999998</v>
      </c>
      <c r="AR706" s="1">
        <f t="shared" ref="AR706:AR769" si="95">AI706+AE706</f>
        <v>15.18502791404412</v>
      </c>
    </row>
    <row r="707" spans="1:44">
      <c r="A707" s="1">
        <v>706</v>
      </c>
      <c r="B707" s="1" t="s">
        <v>137</v>
      </c>
      <c r="C707" s="1" t="s">
        <v>21</v>
      </c>
      <c r="D707" s="1">
        <v>0.372507818928761</v>
      </c>
      <c r="E707" s="1" t="s">
        <v>24</v>
      </c>
      <c r="F707" s="1">
        <v>455760.48</v>
      </c>
      <c r="G707" s="1">
        <v>29</v>
      </c>
      <c r="H707" s="1">
        <v>0</v>
      </c>
      <c r="I707" s="1">
        <v>0</v>
      </c>
      <c r="J707" s="1">
        <v>0</v>
      </c>
      <c r="K707" s="1">
        <v>0</v>
      </c>
      <c r="L707" s="1">
        <v>42287.31</v>
      </c>
      <c r="M707" s="1">
        <v>7</v>
      </c>
      <c r="N707" s="1">
        <v>0</v>
      </c>
      <c r="O707" s="1">
        <v>0</v>
      </c>
      <c r="P707" s="1">
        <v>0</v>
      </c>
      <c r="Q707" s="1">
        <v>0</v>
      </c>
      <c r="R707" s="1">
        <v>11912.3059867217</v>
      </c>
      <c r="S707" s="1">
        <v>372507.818928761</v>
      </c>
      <c r="T707" s="61">
        <f>IF(E707="East", IF(C707="Central",('Connecting shares (%)'!$F$3/100*F707+'Connecting shares (%)'!$G$3/100*H707+'Connecting shares (%)'!$H$3/100*J707)/1000000,0),0)</f>
        <v>0</v>
      </c>
      <c r="U707" s="61">
        <f>IF(E707="East", IF(C707="Central",D707*'Connecting shares (%)'!$M$16*(F707+H707+J707)/(F707+H707+J707+L707+N707+P707),0),0)</f>
        <v>0</v>
      </c>
      <c r="V707" s="61">
        <f>IF(E707="East", IF(C707="Decentral",('Connecting shares (%)'!$F$7/100*F707+'Connecting shares (%)'!$G$7/100*H707+'Connecting shares (%)'!$H$7/100*J707)/1000000,0),0)</f>
        <v>0.45576047999999997</v>
      </c>
      <c r="W707" s="63">
        <f>IF(E707="East", IF(C707="Decentral",D707*'Connecting shares (%)'!$M$16*(F707+H707+J707)/(F707+H707+J707+L707+N707+P707),0),0)</f>
        <v>6.8175924386181972</v>
      </c>
      <c r="X707" s="61">
        <f>IF(E707="East", IF(C707="Central",('Connecting shares (%)'!$F$5/100*L707+'Connecting shares (%)'!$G$5/100*N707+'Connecting shares (%)'!$H$5/100*P707)/1000000,0),0)</f>
        <v>0</v>
      </c>
      <c r="Y707" s="63">
        <f>IF(E707="East", IF(C707="Central",D707*'Connecting shares (%)'!$M$16*(L707+N707+P707)/(F707+H707+J707+L707+N707+P707),0),0)</f>
        <v>0</v>
      </c>
      <c r="Z707" s="1">
        <f>IF(E707="East", IF(C707="Decentral",('Connecting shares (%)'!$F$9/100*L707+'Connecting shares (%)'!$G$9/100*N707+'Connecting shares (%)'!$H$9/100*P707)/1000000,0),0)</f>
        <v>4.2287309999999995E-2</v>
      </c>
      <c r="AA707" s="63">
        <f>IF(E707="East", IF(C707="Decentral",D707*'Connecting shares (%)'!$M$16*(L707+N707+P707)/(F707+H707+J707+L707+N707+P707),0),0)</f>
        <v>0.63256393995702231</v>
      </c>
      <c r="AB707" s="61">
        <f>IF(E707="West", IF(C707="Central",('Connecting shares (%)'!$F$11/100*F707+'Connecting shares (%)'!$G$11/100*H707+'Connecting shares (%)'!$H$11/100*J707)/1000000,0),0)</f>
        <v>0</v>
      </c>
      <c r="AC707" s="64">
        <f>IF(E707="west", IF(C707="Central",D707*'Connecting shares (%)'!$M$16*(F707+H707+J707)/(F707+H707+J707+L707+N707+P707),0),0)</f>
        <v>0</v>
      </c>
      <c r="AD707" s="61">
        <f>IF(E707="West", IF(C707="Decentral",('Connecting shares (%)'!$F$15/100*F707+'Connecting shares (%)'!$G$15/100*H707+'Connecting shares (%)'!$H$15/100*J707)/1000000,0),0)</f>
        <v>0</v>
      </c>
      <c r="AE707" s="63">
        <f>IF(E707="west", IF(C707="Decentral",D707*'Connecting shares (%)'!$M$16*(F707+H707+J707)/(F707+H707+J707+L707+N707+P707),0),0)</f>
        <v>0</v>
      </c>
      <c r="AF707" s="61">
        <f>IF(E707="West", IF(C707="Central",('Connecting shares (%)'!$F$13/100*L707+'Connecting shares (%)'!$G$13/100*N707+'Connecting shares (%)'!$H$13/100*P707)/1000000,0),0)</f>
        <v>0</v>
      </c>
      <c r="AG707" s="63">
        <f>IF(E707="west", IF(C707="Central",D707*'Connecting shares (%)'!$M$16*(L707+N707+P707)/(F707+H707+J707+L707+N707+P707),0),0)</f>
        <v>0</v>
      </c>
      <c r="AH707" s="1">
        <f>IF(E707="West", IF(C707="Decentral",('Connecting shares (%)'!$F$17/100*L707+'Connecting shares (%)'!$G$17/100*N707+'Connecting shares (%)'!$H$17/100*P707)/1000000,0),0)</f>
        <v>0</v>
      </c>
      <c r="AI707" s="63">
        <f>IF(E707="west", IF(C707="Decentral",D707*'Connecting shares (%)'!$M$16*(L707+N707+P707)/(F707+H707+J707+L707+N707+P707),0),0)</f>
        <v>0</v>
      </c>
      <c r="AK707" s="1">
        <f t="shared" si="88"/>
        <v>0</v>
      </c>
      <c r="AL707" s="1">
        <f t="shared" si="89"/>
        <v>0</v>
      </c>
      <c r="AM707" s="1">
        <f t="shared" si="90"/>
        <v>0.49804778999999999</v>
      </c>
      <c r="AN707" s="1">
        <f t="shared" si="91"/>
        <v>7.4501563785752198</v>
      </c>
      <c r="AO707" s="1">
        <f t="shared" si="92"/>
        <v>0</v>
      </c>
      <c r="AP707" s="1">
        <f t="shared" si="93"/>
        <v>0</v>
      </c>
      <c r="AQ707" s="1">
        <f t="shared" si="94"/>
        <v>0</v>
      </c>
      <c r="AR707" s="1">
        <f t="shared" si="95"/>
        <v>0</v>
      </c>
    </row>
    <row r="708" spans="1:44">
      <c r="A708" s="1">
        <v>707</v>
      </c>
      <c r="B708" s="1" t="s">
        <v>144</v>
      </c>
      <c r="C708" s="1" t="s">
        <v>21</v>
      </c>
      <c r="D708" s="1">
        <v>0.42387179631682798</v>
      </c>
      <c r="E708" s="1" t="s">
        <v>24</v>
      </c>
      <c r="F708" s="1">
        <v>369352.57999999903</v>
      </c>
      <c r="G708" s="1">
        <v>23</v>
      </c>
      <c r="H708" s="1">
        <v>0</v>
      </c>
      <c r="I708" s="1">
        <v>0</v>
      </c>
      <c r="J708" s="1">
        <v>0</v>
      </c>
      <c r="K708" s="1">
        <v>0</v>
      </c>
      <c r="L708" s="1">
        <v>25566.659999999902</v>
      </c>
      <c r="M708" s="1">
        <v>2</v>
      </c>
      <c r="N708" s="1">
        <v>0</v>
      </c>
      <c r="O708" s="1">
        <v>0</v>
      </c>
      <c r="P708" s="1">
        <v>0</v>
      </c>
      <c r="Q708" s="1">
        <v>0</v>
      </c>
      <c r="R708" s="1">
        <v>13633.455483399401</v>
      </c>
      <c r="S708" s="1">
        <v>423871.796316828</v>
      </c>
      <c r="T708" s="61">
        <f>IF(E708="East", IF(C708="Central",('Connecting shares (%)'!$F$3/100*F708+'Connecting shares (%)'!$G$3/100*H708+'Connecting shares (%)'!$H$3/100*J708)/1000000,0),0)</f>
        <v>0</v>
      </c>
      <c r="U708" s="61">
        <f>IF(E708="East", IF(C708="Central",D708*'Connecting shares (%)'!$M$16*(F708+H708+J708)/(F708+H708+J708+L708+N708+P708),0),0)</f>
        <v>0</v>
      </c>
      <c r="V708" s="61">
        <f>IF(E708="East", IF(C708="Decentral",('Connecting shares (%)'!$F$7/100*F708+'Connecting shares (%)'!$G$7/100*H708+'Connecting shares (%)'!$H$7/100*J708)/1000000,0),0)</f>
        <v>0.36935257999999904</v>
      </c>
      <c r="W708" s="63">
        <f>IF(E708="East", IF(C708="Decentral",D708*'Connecting shares (%)'!$M$16*(F708+H708+J708)/(F708+H708+J708+L708+N708+P708),0),0)</f>
        <v>7.9286155599233359</v>
      </c>
      <c r="X708" s="61">
        <f>IF(E708="East", IF(C708="Central",('Connecting shares (%)'!$F$5/100*L708+'Connecting shares (%)'!$G$5/100*N708+'Connecting shares (%)'!$H$5/100*P708)/1000000,0),0)</f>
        <v>0</v>
      </c>
      <c r="Y708" s="63">
        <f>IF(E708="East", IF(C708="Central",D708*'Connecting shares (%)'!$M$16*(L708+N708+P708)/(F708+H708+J708+L708+N708+P708),0),0)</f>
        <v>0</v>
      </c>
      <c r="Z708" s="1">
        <f>IF(E708="East", IF(C708="Decentral",('Connecting shares (%)'!$F$9/100*L708+'Connecting shares (%)'!$G$9/100*N708+'Connecting shares (%)'!$H$9/100*P708)/1000000,0),0)</f>
        <v>2.5566659999999901E-2</v>
      </c>
      <c r="AA708" s="63">
        <f>IF(E708="East", IF(C708="Decentral",D708*'Connecting shares (%)'!$M$16*(L708+N708+P708)/(F708+H708+J708+L708+N708+P708),0),0)</f>
        <v>0.54882036641322318</v>
      </c>
      <c r="AB708" s="61">
        <f>IF(E708="West", IF(C708="Central",('Connecting shares (%)'!$F$11/100*F708+'Connecting shares (%)'!$G$11/100*H708+'Connecting shares (%)'!$H$11/100*J708)/1000000,0),0)</f>
        <v>0</v>
      </c>
      <c r="AC708" s="64">
        <f>IF(E708="west", IF(C708="Central",D708*'Connecting shares (%)'!$M$16*(F708+H708+J708)/(F708+H708+J708+L708+N708+P708),0),0)</f>
        <v>0</v>
      </c>
      <c r="AD708" s="61">
        <f>IF(E708="West", IF(C708="Decentral",('Connecting shares (%)'!$F$15/100*F708+'Connecting shares (%)'!$G$15/100*H708+'Connecting shares (%)'!$H$15/100*J708)/1000000,0),0)</f>
        <v>0</v>
      </c>
      <c r="AE708" s="63">
        <f>IF(E708="west", IF(C708="Decentral",D708*'Connecting shares (%)'!$M$16*(F708+H708+J708)/(F708+H708+J708+L708+N708+P708),0),0)</f>
        <v>0</v>
      </c>
      <c r="AF708" s="61">
        <f>IF(E708="West", IF(C708="Central",('Connecting shares (%)'!$F$13/100*L708+'Connecting shares (%)'!$G$13/100*N708+'Connecting shares (%)'!$H$13/100*P708)/1000000,0),0)</f>
        <v>0</v>
      </c>
      <c r="AG708" s="63">
        <f>IF(E708="west", IF(C708="Central",D708*'Connecting shares (%)'!$M$16*(L708+N708+P708)/(F708+H708+J708+L708+N708+P708),0),0)</f>
        <v>0</v>
      </c>
      <c r="AH708" s="1">
        <f>IF(E708="West", IF(C708="Decentral",('Connecting shares (%)'!$F$17/100*L708+'Connecting shares (%)'!$G$17/100*N708+'Connecting shares (%)'!$H$17/100*P708)/1000000,0),0)</f>
        <v>0</v>
      </c>
      <c r="AI708" s="63">
        <f>IF(E708="west", IF(C708="Decentral",D708*'Connecting shares (%)'!$M$16*(L708+N708+P708)/(F708+H708+J708+L708+N708+P708),0),0)</f>
        <v>0</v>
      </c>
      <c r="AK708" s="1">
        <f t="shared" si="88"/>
        <v>0</v>
      </c>
      <c r="AL708" s="1">
        <f t="shared" si="89"/>
        <v>0</v>
      </c>
      <c r="AM708" s="1">
        <f t="shared" si="90"/>
        <v>0.39491923999999895</v>
      </c>
      <c r="AN708" s="1">
        <f t="shared" si="91"/>
        <v>8.4774359263365593</v>
      </c>
      <c r="AO708" s="1">
        <f t="shared" si="92"/>
        <v>0</v>
      </c>
      <c r="AP708" s="1">
        <f t="shared" si="93"/>
        <v>0</v>
      </c>
      <c r="AQ708" s="1">
        <f t="shared" si="94"/>
        <v>0</v>
      </c>
      <c r="AR708" s="1">
        <f t="shared" si="95"/>
        <v>0</v>
      </c>
    </row>
    <row r="709" spans="1:44">
      <c r="A709" s="1">
        <v>708</v>
      </c>
      <c r="B709" s="1" t="s">
        <v>448</v>
      </c>
      <c r="C709" s="1" t="s">
        <v>22</v>
      </c>
      <c r="D709" s="1">
        <v>0.16401881090569601</v>
      </c>
      <c r="E709" s="1" t="s">
        <v>23</v>
      </c>
      <c r="F709" s="1">
        <v>174932.93</v>
      </c>
      <c r="G709" s="1">
        <v>10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7963.4056199237002</v>
      </c>
      <c r="S709" s="1">
        <v>164018.81090569499</v>
      </c>
      <c r="T709" s="61">
        <f>IF(E709="East", IF(C709="Central",('Connecting shares (%)'!$F$3/100*F709+'Connecting shares (%)'!$G$3/100*H709+'Connecting shares (%)'!$H$3/100*J709)/1000000,0),0)</f>
        <v>0</v>
      </c>
      <c r="U709" s="61">
        <f>IF(E709="East", IF(C709="Central",D709*'Connecting shares (%)'!$M$16*(F709+H709+J709)/(F709+H709+J709+L709+N709+P709),0),0)</f>
        <v>0</v>
      </c>
      <c r="V709" s="61">
        <f>IF(E709="East", IF(C709="Decentral",('Connecting shares (%)'!$F$7/100*F709+'Connecting shares (%)'!$G$7/100*H709+'Connecting shares (%)'!$H$7/100*J709)/1000000,0),0)</f>
        <v>0</v>
      </c>
      <c r="W709" s="63">
        <f>IF(E709="East", IF(C709="Decentral",D709*'Connecting shares (%)'!$M$16*(F709+H709+J709)/(F709+H709+J709+L709+N709+P709),0),0)</f>
        <v>0</v>
      </c>
      <c r="X709" s="61">
        <f>IF(E709="East", IF(C709="Central",('Connecting shares (%)'!$F$5/100*L709+'Connecting shares (%)'!$G$5/100*N709+'Connecting shares (%)'!$H$5/100*P709)/1000000,0),0)</f>
        <v>0</v>
      </c>
      <c r="Y709" s="63">
        <f>IF(E709="East", IF(C709="Central",D709*'Connecting shares (%)'!$M$16*(L709+N709+P709)/(F709+H709+J709+L709+N709+P709),0),0)</f>
        <v>0</v>
      </c>
      <c r="Z709" s="1">
        <f>IF(E709="East", IF(C709="Decentral",('Connecting shares (%)'!$F$9/100*L709+'Connecting shares (%)'!$G$9/100*N709+'Connecting shares (%)'!$H$9/100*P709)/1000000,0),0)</f>
        <v>0</v>
      </c>
      <c r="AA709" s="63">
        <f>IF(E709="East", IF(C709="Decentral",D709*'Connecting shares (%)'!$M$16*(L709+N709+P709)/(F709+H709+J709+L709+N709+P709),0),0)</f>
        <v>0</v>
      </c>
      <c r="AB709" s="61">
        <f>IF(E709="West", IF(C709="Central",('Connecting shares (%)'!$F$11/100*F709+'Connecting shares (%)'!$G$11/100*H709+'Connecting shares (%)'!$H$11/100*J709)/1000000,0),0)</f>
        <v>0.17493292999999999</v>
      </c>
      <c r="AC709" s="64">
        <f>IF(E709="west", IF(C709="Central",D709*'Connecting shares (%)'!$M$16*(F709+H709+J709)/(F709+H709+J709+L709+N709+P709),0),0)</f>
        <v>3.2803762181139198</v>
      </c>
      <c r="AD709" s="61">
        <f>IF(E709="West", IF(C709="Decentral",('Connecting shares (%)'!$F$15/100*F709+'Connecting shares (%)'!$G$15/100*H709+'Connecting shares (%)'!$H$15/100*J709)/1000000,0),0)</f>
        <v>0</v>
      </c>
      <c r="AE709" s="63">
        <f>IF(E709="west", IF(C709="Decentral",D709*'Connecting shares (%)'!$M$16*(F709+H709+J709)/(F709+H709+J709+L709+N709+P709),0),0)</f>
        <v>0</v>
      </c>
      <c r="AF709" s="61">
        <f>IF(E709="West", IF(C709="Central",('Connecting shares (%)'!$F$13/100*L709+'Connecting shares (%)'!$G$13/100*N709+'Connecting shares (%)'!$H$13/100*P709)/1000000,0),0)</f>
        <v>0</v>
      </c>
      <c r="AG709" s="63">
        <f>IF(E709="west", IF(C709="Central",D709*'Connecting shares (%)'!$M$16*(L709+N709+P709)/(F709+H709+J709+L709+N709+P709),0),0)</f>
        <v>0</v>
      </c>
      <c r="AH709" s="1">
        <f>IF(E709="West", IF(C709="Decentral",('Connecting shares (%)'!$F$17/100*L709+'Connecting shares (%)'!$G$17/100*N709+'Connecting shares (%)'!$H$17/100*P709)/1000000,0),0)</f>
        <v>0</v>
      </c>
      <c r="AI709" s="63">
        <f>IF(E709="west", IF(C709="Decentral",D709*'Connecting shares (%)'!$M$16*(L709+N709+P709)/(F709+H709+J709+L709+N709+P709),0),0)</f>
        <v>0</v>
      </c>
      <c r="AK709" s="1">
        <f t="shared" si="88"/>
        <v>0</v>
      </c>
      <c r="AL709" s="1">
        <f t="shared" si="89"/>
        <v>0</v>
      </c>
      <c r="AM709" s="1">
        <f t="shared" si="90"/>
        <v>0</v>
      </c>
      <c r="AN709" s="1">
        <f t="shared" si="91"/>
        <v>0</v>
      </c>
      <c r="AO709" s="1">
        <f t="shared" si="92"/>
        <v>0.17493292999999999</v>
      </c>
      <c r="AP709" s="1">
        <f t="shared" si="93"/>
        <v>3.2803762181139198</v>
      </c>
      <c r="AQ709" s="1">
        <f t="shared" si="94"/>
        <v>0</v>
      </c>
      <c r="AR709" s="1">
        <f t="shared" si="95"/>
        <v>0</v>
      </c>
    </row>
    <row r="710" spans="1:44">
      <c r="A710" s="1">
        <v>709</v>
      </c>
      <c r="B710" s="1" t="s">
        <v>496</v>
      </c>
      <c r="C710" s="1" t="s">
        <v>21</v>
      </c>
      <c r="D710" s="1">
        <v>0.84186254426294005</v>
      </c>
      <c r="E710" s="1" t="s">
        <v>23</v>
      </c>
      <c r="F710" s="1">
        <v>4979755.4199999897</v>
      </c>
      <c r="G710" s="1">
        <v>338</v>
      </c>
      <c r="H710" s="1">
        <v>243284.41999999899</v>
      </c>
      <c r="I710" s="1">
        <v>4</v>
      </c>
      <c r="J710" s="1">
        <v>0</v>
      </c>
      <c r="K710" s="1">
        <v>0</v>
      </c>
      <c r="L710" s="1">
        <v>624656.89999999898</v>
      </c>
      <c r="M710" s="1">
        <v>47</v>
      </c>
      <c r="N710" s="1">
        <v>205719.32</v>
      </c>
      <c r="O710" s="1">
        <v>3</v>
      </c>
      <c r="P710" s="1">
        <v>0</v>
      </c>
      <c r="Q710" s="1">
        <v>0</v>
      </c>
      <c r="R710" s="1">
        <v>10876.120868120999</v>
      </c>
      <c r="S710" s="1">
        <v>841862.54426293902</v>
      </c>
      <c r="T710" s="61">
        <f>IF(E710="East", IF(C710="Central",('Connecting shares (%)'!$F$3/100*F710+'Connecting shares (%)'!$G$3/100*H710+'Connecting shares (%)'!$H$3/100*J710)/1000000,0),0)</f>
        <v>0</v>
      </c>
      <c r="U710" s="61">
        <f>IF(E710="East", IF(C710="Central",D710*'Connecting shares (%)'!$M$16*(F710+H710+J710)/(F710+H710+J710+L710+N710+P710),0),0)</f>
        <v>0</v>
      </c>
      <c r="V710" s="61">
        <f>IF(E710="East", IF(C710="Decentral",('Connecting shares (%)'!$F$7/100*F710+'Connecting shares (%)'!$G$7/100*H710+'Connecting shares (%)'!$H$7/100*J710)/1000000,0),0)</f>
        <v>0</v>
      </c>
      <c r="W710" s="63">
        <f>IF(E710="East", IF(C710="Decentral",D710*'Connecting shares (%)'!$M$16*(F710+H710+J710)/(F710+H710+J710+L710+N710+P710),0),0)</f>
        <v>0</v>
      </c>
      <c r="X710" s="61">
        <f>IF(E710="East", IF(C710="Central",('Connecting shares (%)'!$F$5/100*L710+'Connecting shares (%)'!$G$5/100*N710+'Connecting shares (%)'!$H$5/100*P710)/1000000,0),0)</f>
        <v>0</v>
      </c>
      <c r="Y710" s="63">
        <f>IF(E710="East", IF(C710="Central",D710*'Connecting shares (%)'!$M$16*(L710+N710+P710)/(F710+H710+J710+L710+N710+P710),0),0)</f>
        <v>0</v>
      </c>
      <c r="Z710" s="1">
        <f>IF(E710="East", IF(C710="Decentral",('Connecting shares (%)'!$F$9/100*L710+'Connecting shares (%)'!$G$9/100*N710+'Connecting shares (%)'!$H$9/100*P710)/1000000,0),0)</f>
        <v>0</v>
      </c>
      <c r="AA710" s="63">
        <f>IF(E710="East", IF(C710="Decentral",D710*'Connecting shares (%)'!$M$16*(L710+N710+P710)/(F710+H710+J710+L710+N710+P710),0),0)</f>
        <v>0</v>
      </c>
      <c r="AB710" s="61">
        <f>IF(E710="West", IF(C710="Central",('Connecting shares (%)'!$F$11/100*F710+'Connecting shares (%)'!$G$11/100*H710+'Connecting shares (%)'!$H$11/100*J710)/1000000,0),0)</f>
        <v>0</v>
      </c>
      <c r="AC710" s="64">
        <f>IF(E710="west", IF(C710="Central",D710*'Connecting shares (%)'!$M$16*(F710+H710+J710)/(F710+H710+J710+L710+N710+P710),0),0)</f>
        <v>0</v>
      </c>
      <c r="AD710" s="61">
        <f>IF(E710="West", IF(C710="Decentral",('Connecting shares (%)'!$F$15/100*F710+'Connecting shares (%)'!$G$15/100*H710+'Connecting shares (%)'!$H$15/100*J710)/1000000,0),0)</f>
        <v>5.2230398399999887</v>
      </c>
      <c r="AE710" s="63">
        <f>IF(E710="west", IF(C710="Decentral",D710*'Connecting shares (%)'!$M$16*(F710+H710+J710)/(F710+H710+J710+L710+N710+P710),0),0)</f>
        <v>14.527604132629531</v>
      </c>
      <c r="AF710" s="61">
        <f>IF(E710="West", IF(C710="Central",('Connecting shares (%)'!$F$13/100*L710+'Connecting shares (%)'!$G$13/100*N710+'Connecting shares (%)'!$H$13/100*P710)/1000000,0),0)</f>
        <v>0</v>
      </c>
      <c r="AG710" s="63">
        <f>IF(E710="west", IF(C710="Central",D710*'Connecting shares (%)'!$M$16*(L710+N710+P710)/(F710+H710+J710+L710+N710+P710),0),0)</f>
        <v>0</v>
      </c>
      <c r="AH710" s="1">
        <f>IF(E710="West", IF(C710="Decentral",('Connecting shares (%)'!$F$17/100*L710+'Connecting shares (%)'!$G$17/100*N710+'Connecting shares (%)'!$H$17/100*P710)/1000000,0),0)</f>
        <v>0.830376219999999</v>
      </c>
      <c r="AI710" s="63">
        <f>IF(E710="west", IF(C710="Decentral",D710*'Connecting shares (%)'!$M$16*(L710+N710+P710)/(F710+H710+J710+L710+N710+P710),0),0)</f>
        <v>2.3096467526292699</v>
      </c>
      <c r="AK710" s="1">
        <f t="shared" si="88"/>
        <v>0</v>
      </c>
      <c r="AL710" s="1">
        <f t="shared" si="89"/>
        <v>0</v>
      </c>
      <c r="AM710" s="1">
        <f t="shared" si="90"/>
        <v>0</v>
      </c>
      <c r="AN710" s="1">
        <f t="shared" si="91"/>
        <v>0</v>
      </c>
      <c r="AO710" s="1">
        <f t="shared" si="92"/>
        <v>0</v>
      </c>
      <c r="AP710" s="1">
        <f t="shared" si="93"/>
        <v>0</v>
      </c>
      <c r="AQ710" s="1">
        <f t="shared" si="94"/>
        <v>6.0534160599999876</v>
      </c>
      <c r="AR710" s="1">
        <f t="shared" si="95"/>
        <v>16.837250885258801</v>
      </c>
    </row>
    <row r="711" spans="1:44">
      <c r="A711" s="1">
        <v>710</v>
      </c>
      <c r="B711" s="1" t="s">
        <v>450</v>
      </c>
      <c r="C711" s="1" t="s">
        <v>21</v>
      </c>
      <c r="D711" s="1">
        <v>0.67414553554525103</v>
      </c>
      <c r="E711" s="1" t="s">
        <v>23</v>
      </c>
      <c r="F711" s="1">
        <v>219257.65</v>
      </c>
      <c r="G711" s="1">
        <v>14</v>
      </c>
      <c r="H711" s="1">
        <v>0</v>
      </c>
      <c r="I711" s="1">
        <v>0</v>
      </c>
      <c r="J711" s="1">
        <v>0</v>
      </c>
      <c r="K711" s="1">
        <v>0</v>
      </c>
      <c r="L711" s="1">
        <v>11105.03</v>
      </c>
      <c r="M711" s="1">
        <v>1</v>
      </c>
      <c r="N711" s="1">
        <v>0</v>
      </c>
      <c r="O711" s="1">
        <v>0</v>
      </c>
      <c r="P711" s="1">
        <v>0</v>
      </c>
      <c r="Q711" s="1">
        <v>0</v>
      </c>
      <c r="R711" s="1">
        <v>11402.7782202201</v>
      </c>
      <c r="S711" s="1">
        <v>674145.53554525098</v>
      </c>
      <c r="T711" s="61">
        <f>IF(E711="East", IF(C711="Central",('Connecting shares (%)'!$F$3/100*F711+'Connecting shares (%)'!$G$3/100*H711+'Connecting shares (%)'!$H$3/100*J711)/1000000,0),0)</f>
        <v>0</v>
      </c>
      <c r="U711" s="61">
        <f>IF(E711="East", IF(C711="Central",D711*'Connecting shares (%)'!$M$16*(F711+H711+J711)/(F711+H711+J711+L711+N711+P711),0),0)</f>
        <v>0</v>
      </c>
      <c r="V711" s="61">
        <f>IF(E711="East", IF(C711="Decentral",('Connecting shares (%)'!$F$7/100*F711+'Connecting shares (%)'!$G$7/100*H711+'Connecting shares (%)'!$H$7/100*J711)/1000000,0),0)</f>
        <v>0</v>
      </c>
      <c r="W711" s="63">
        <f>IF(E711="East", IF(C711="Decentral",D711*'Connecting shares (%)'!$M$16*(F711+H711+J711)/(F711+H711+J711+L711+N711+P711),0),0)</f>
        <v>0</v>
      </c>
      <c r="X711" s="61">
        <f>IF(E711="East", IF(C711="Central",('Connecting shares (%)'!$F$5/100*L711+'Connecting shares (%)'!$G$5/100*N711+'Connecting shares (%)'!$H$5/100*P711)/1000000,0),0)</f>
        <v>0</v>
      </c>
      <c r="Y711" s="63">
        <f>IF(E711="East", IF(C711="Central",D711*'Connecting shares (%)'!$M$16*(L711+N711+P711)/(F711+H711+J711+L711+N711+P711),0),0)</f>
        <v>0</v>
      </c>
      <c r="Z711" s="1">
        <f>IF(E711="East", IF(C711="Decentral",('Connecting shares (%)'!$F$9/100*L711+'Connecting shares (%)'!$G$9/100*N711+'Connecting shares (%)'!$H$9/100*P711)/1000000,0),0)</f>
        <v>0</v>
      </c>
      <c r="AA711" s="63">
        <f>IF(E711="East", IF(C711="Decentral",D711*'Connecting shares (%)'!$M$16*(L711+N711+P711)/(F711+H711+J711+L711+N711+P711),0),0)</f>
        <v>0</v>
      </c>
      <c r="AB711" s="61">
        <f>IF(E711="West", IF(C711="Central",('Connecting shares (%)'!$F$11/100*F711+'Connecting shares (%)'!$G$11/100*H711+'Connecting shares (%)'!$H$11/100*J711)/1000000,0),0)</f>
        <v>0</v>
      </c>
      <c r="AC711" s="64">
        <f>IF(E711="west", IF(C711="Central",D711*'Connecting shares (%)'!$M$16*(F711+H711+J711)/(F711+H711+J711+L711+N711+P711),0),0)</f>
        <v>0</v>
      </c>
      <c r="AD711" s="61">
        <f>IF(E711="West", IF(C711="Decentral",('Connecting shares (%)'!$F$15/100*F711+'Connecting shares (%)'!$G$15/100*H711+'Connecting shares (%)'!$H$15/100*J711)/1000000,0),0)</f>
        <v>0.21925765</v>
      </c>
      <c r="AE711" s="63">
        <f>IF(E711="west", IF(C711="Decentral",D711*'Connecting shares (%)'!$M$16*(F711+H711+J711)/(F711+H711+J711+L711+N711+P711),0),0)</f>
        <v>12.83294376342932</v>
      </c>
      <c r="AF711" s="61">
        <f>IF(E711="West", IF(C711="Central",('Connecting shares (%)'!$F$13/100*L711+'Connecting shares (%)'!$G$13/100*N711+'Connecting shares (%)'!$H$13/100*P711)/1000000,0),0)</f>
        <v>0</v>
      </c>
      <c r="AG711" s="63">
        <f>IF(E711="west", IF(C711="Central",D711*'Connecting shares (%)'!$M$16*(L711+N711+P711)/(F711+H711+J711+L711+N711+P711),0),0)</f>
        <v>0</v>
      </c>
      <c r="AH711" s="1">
        <f>IF(E711="West", IF(C711="Decentral",('Connecting shares (%)'!$F$17/100*L711+'Connecting shares (%)'!$G$17/100*N711+'Connecting shares (%)'!$H$17/100*P711)/1000000,0),0)</f>
        <v>1.110503E-2</v>
      </c>
      <c r="AI711" s="63">
        <f>IF(E711="west", IF(C711="Decentral",D711*'Connecting shares (%)'!$M$16*(L711+N711+P711)/(F711+H711+J711+L711+N711+P711),0),0)</f>
        <v>0.6499669474757005</v>
      </c>
      <c r="AK711" s="1">
        <f t="shared" si="88"/>
        <v>0</v>
      </c>
      <c r="AL711" s="1">
        <f t="shared" si="89"/>
        <v>0</v>
      </c>
      <c r="AM711" s="1">
        <f t="shared" si="90"/>
        <v>0</v>
      </c>
      <c r="AN711" s="1">
        <f t="shared" si="91"/>
        <v>0</v>
      </c>
      <c r="AO711" s="1">
        <f t="shared" si="92"/>
        <v>0</v>
      </c>
      <c r="AP711" s="1">
        <f t="shared" si="93"/>
        <v>0</v>
      </c>
      <c r="AQ711" s="1">
        <f t="shared" si="94"/>
        <v>0.23036267999999999</v>
      </c>
      <c r="AR711" s="1">
        <f t="shared" si="95"/>
        <v>13.482910710905021</v>
      </c>
    </row>
    <row r="712" spans="1:44">
      <c r="A712" s="1">
        <v>711</v>
      </c>
      <c r="B712" s="1" t="s">
        <v>491</v>
      </c>
      <c r="C712" s="1" t="s">
        <v>21</v>
      </c>
      <c r="D712" s="1">
        <v>0.28016461245202001</v>
      </c>
      <c r="E712" s="1" t="s">
        <v>23</v>
      </c>
      <c r="F712" s="1">
        <v>393501.63</v>
      </c>
      <c r="G712" s="1">
        <v>23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9904.0027236386104</v>
      </c>
      <c r="S712" s="1">
        <v>280164.61245202</v>
      </c>
      <c r="T712" s="61">
        <f>IF(E712="East", IF(C712="Central",('Connecting shares (%)'!$F$3/100*F712+'Connecting shares (%)'!$G$3/100*H712+'Connecting shares (%)'!$H$3/100*J712)/1000000,0),0)</f>
        <v>0</v>
      </c>
      <c r="U712" s="61">
        <f>IF(E712="East", IF(C712="Central",D712*'Connecting shares (%)'!$M$16*(F712+H712+J712)/(F712+H712+J712+L712+N712+P712),0),0)</f>
        <v>0</v>
      </c>
      <c r="V712" s="61">
        <f>IF(E712="East", IF(C712="Decentral",('Connecting shares (%)'!$F$7/100*F712+'Connecting shares (%)'!$G$7/100*H712+'Connecting shares (%)'!$H$7/100*J712)/1000000,0),0)</f>
        <v>0</v>
      </c>
      <c r="W712" s="63">
        <f>IF(E712="East", IF(C712="Decentral",D712*'Connecting shares (%)'!$M$16*(F712+H712+J712)/(F712+H712+J712+L712+N712+P712),0),0)</f>
        <v>0</v>
      </c>
      <c r="X712" s="61">
        <f>IF(E712="East", IF(C712="Central",('Connecting shares (%)'!$F$5/100*L712+'Connecting shares (%)'!$G$5/100*N712+'Connecting shares (%)'!$H$5/100*P712)/1000000,0),0)</f>
        <v>0</v>
      </c>
      <c r="Y712" s="63">
        <f>IF(E712="East", IF(C712="Central",D712*'Connecting shares (%)'!$M$16*(L712+N712+P712)/(F712+H712+J712+L712+N712+P712),0),0)</f>
        <v>0</v>
      </c>
      <c r="Z712" s="1">
        <f>IF(E712="East", IF(C712="Decentral",('Connecting shares (%)'!$F$9/100*L712+'Connecting shares (%)'!$G$9/100*N712+'Connecting shares (%)'!$H$9/100*P712)/1000000,0),0)</f>
        <v>0</v>
      </c>
      <c r="AA712" s="63">
        <f>IF(E712="East", IF(C712="Decentral",D712*'Connecting shares (%)'!$M$16*(L712+N712+P712)/(F712+H712+J712+L712+N712+P712),0),0)</f>
        <v>0</v>
      </c>
      <c r="AB712" s="61">
        <f>IF(E712="West", IF(C712="Central",('Connecting shares (%)'!$F$11/100*F712+'Connecting shares (%)'!$G$11/100*H712+'Connecting shares (%)'!$H$11/100*J712)/1000000,0),0)</f>
        <v>0</v>
      </c>
      <c r="AC712" s="64">
        <f>IF(E712="west", IF(C712="Central",D712*'Connecting shares (%)'!$M$16*(F712+H712+J712)/(F712+H712+J712+L712+N712+P712),0),0)</f>
        <v>0</v>
      </c>
      <c r="AD712" s="61">
        <f>IF(E712="West", IF(C712="Decentral",('Connecting shares (%)'!$F$15/100*F712+'Connecting shares (%)'!$G$15/100*H712+'Connecting shares (%)'!$H$15/100*J712)/1000000,0),0)</f>
        <v>0.39350162999999999</v>
      </c>
      <c r="AE712" s="63">
        <f>IF(E712="west", IF(C712="Decentral",D712*'Connecting shares (%)'!$M$16*(F712+H712+J712)/(F712+H712+J712+L712+N712+P712),0),0)</f>
        <v>5.6032922490403996</v>
      </c>
      <c r="AF712" s="61">
        <f>IF(E712="West", IF(C712="Central",('Connecting shares (%)'!$F$13/100*L712+'Connecting shares (%)'!$G$13/100*N712+'Connecting shares (%)'!$H$13/100*P712)/1000000,0),0)</f>
        <v>0</v>
      </c>
      <c r="AG712" s="63">
        <f>IF(E712="west", IF(C712="Central",D712*'Connecting shares (%)'!$M$16*(L712+N712+P712)/(F712+H712+J712+L712+N712+P712),0),0)</f>
        <v>0</v>
      </c>
      <c r="AH712" s="1">
        <f>IF(E712="West", IF(C712="Decentral",('Connecting shares (%)'!$F$17/100*L712+'Connecting shares (%)'!$G$17/100*N712+'Connecting shares (%)'!$H$17/100*P712)/1000000,0),0)</f>
        <v>0</v>
      </c>
      <c r="AI712" s="63">
        <f>IF(E712="west", IF(C712="Decentral",D712*'Connecting shares (%)'!$M$16*(L712+N712+P712)/(F712+H712+J712+L712+N712+P712),0),0)</f>
        <v>0</v>
      </c>
      <c r="AK712" s="1">
        <f t="shared" si="88"/>
        <v>0</v>
      </c>
      <c r="AL712" s="1">
        <f t="shared" si="89"/>
        <v>0</v>
      </c>
      <c r="AM712" s="1">
        <f t="shared" si="90"/>
        <v>0</v>
      </c>
      <c r="AN712" s="1">
        <f t="shared" si="91"/>
        <v>0</v>
      </c>
      <c r="AO712" s="1">
        <f t="shared" si="92"/>
        <v>0</v>
      </c>
      <c r="AP712" s="1">
        <f t="shared" si="93"/>
        <v>0</v>
      </c>
      <c r="AQ712" s="1">
        <f t="shared" si="94"/>
        <v>0.39350162999999999</v>
      </c>
      <c r="AR712" s="1">
        <f t="shared" si="95"/>
        <v>5.6032922490403996</v>
      </c>
    </row>
    <row r="713" spans="1:44">
      <c r="A713" s="1">
        <v>712</v>
      </c>
      <c r="B713" s="1" t="s">
        <v>272</v>
      </c>
      <c r="C713" s="1" t="s">
        <v>21</v>
      </c>
      <c r="D713" s="1">
        <v>1.31633343259531</v>
      </c>
      <c r="E713" s="1" t="s">
        <v>23</v>
      </c>
      <c r="F713" s="1">
        <v>1275089.78</v>
      </c>
      <c r="G713" s="1">
        <v>78</v>
      </c>
      <c r="H713" s="1">
        <v>0</v>
      </c>
      <c r="I713" s="1">
        <v>0</v>
      </c>
      <c r="J713" s="1">
        <v>0</v>
      </c>
      <c r="K713" s="1">
        <v>0</v>
      </c>
      <c r="L713" s="1">
        <v>37737.82</v>
      </c>
      <c r="M713" s="1">
        <v>3</v>
      </c>
      <c r="N713" s="1">
        <v>0</v>
      </c>
      <c r="O713" s="1">
        <v>0</v>
      </c>
      <c r="P713" s="1">
        <v>0</v>
      </c>
      <c r="Q713" s="1">
        <v>0</v>
      </c>
      <c r="R713" s="1">
        <v>16059.166011958399</v>
      </c>
      <c r="S713" s="1">
        <v>1316333.43259531</v>
      </c>
      <c r="T713" s="61">
        <f>IF(E713="East", IF(C713="Central",('Connecting shares (%)'!$F$3/100*F713+'Connecting shares (%)'!$G$3/100*H713+'Connecting shares (%)'!$H$3/100*J713)/1000000,0),0)</f>
        <v>0</v>
      </c>
      <c r="U713" s="61">
        <f>IF(E713="East", IF(C713="Central",D713*'Connecting shares (%)'!$M$16*(F713+H713+J713)/(F713+H713+J713+L713+N713+P713),0),0)</f>
        <v>0</v>
      </c>
      <c r="V713" s="61">
        <f>IF(E713="East", IF(C713="Decentral",('Connecting shares (%)'!$F$7/100*F713+'Connecting shares (%)'!$G$7/100*H713+'Connecting shares (%)'!$H$7/100*J713)/1000000,0),0)</f>
        <v>0</v>
      </c>
      <c r="W713" s="63">
        <f>IF(E713="East", IF(C713="Decentral",D713*'Connecting shares (%)'!$M$16*(F713+H713+J713)/(F713+H713+J713+L713+N713+P713),0),0)</f>
        <v>0</v>
      </c>
      <c r="X713" s="61">
        <f>IF(E713="East", IF(C713="Central",('Connecting shares (%)'!$F$5/100*L713+'Connecting shares (%)'!$G$5/100*N713+'Connecting shares (%)'!$H$5/100*P713)/1000000,0),0)</f>
        <v>0</v>
      </c>
      <c r="Y713" s="63">
        <f>IF(E713="East", IF(C713="Central",D713*'Connecting shares (%)'!$M$16*(L713+N713+P713)/(F713+H713+J713+L713+N713+P713),0),0)</f>
        <v>0</v>
      </c>
      <c r="Z713" s="1">
        <f>IF(E713="East", IF(C713="Decentral",('Connecting shares (%)'!$F$9/100*L713+'Connecting shares (%)'!$G$9/100*N713+'Connecting shares (%)'!$H$9/100*P713)/1000000,0),0)</f>
        <v>0</v>
      </c>
      <c r="AA713" s="63">
        <f>IF(E713="East", IF(C713="Decentral",D713*'Connecting shares (%)'!$M$16*(L713+N713+P713)/(F713+H713+J713+L713+N713+P713),0),0)</f>
        <v>0</v>
      </c>
      <c r="AB713" s="61">
        <f>IF(E713="West", IF(C713="Central",('Connecting shares (%)'!$F$11/100*F713+'Connecting shares (%)'!$G$11/100*H713+'Connecting shares (%)'!$H$11/100*J713)/1000000,0),0)</f>
        <v>0</v>
      </c>
      <c r="AC713" s="64">
        <f>IF(E713="west", IF(C713="Central",D713*'Connecting shares (%)'!$M$16*(F713+H713+J713)/(F713+H713+J713+L713+N713+P713),0),0)</f>
        <v>0</v>
      </c>
      <c r="AD713" s="61">
        <f>IF(E713="West", IF(C713="Decentral",('Connecting shares (%)'!$F$15/100*F713+'Connecting shares (%)'!$G$15/100*H713+'Connecting shares (%)'!$H$15/100*J713)/1000000,0),0)</f>
        <v>1.2750897800000001</v>
      </c>
      <c r="AE713" s="63">
        <f>IF(E713="west", IF(C713="Decentral",D713*'Connecting shares (%)'!$M$16*(F713+H713+J713)/(F713+H713+J713+L713+N713+P713),0),0)</f>
        <v>25.569896717201843</v>
      </c>
      <c r="AF713" s="61">
        <f>IF(E713="West", IF(C713="Central",('Connecting shares (%)'!$F$13/100*L713+'Connecting shares (%)'!$G$13/100*N713+'Connecting shares (%)'!$H$13/100*P713)/1000000,0),0)</f>
        <v>0</v>
      </c>
      <c r="AG713" s="63">
        <f>IF(E713="west", IF(C713="Central",D713*'Connecting shares (%)'!$M$16*(L713+N713+P713)/(F713+H713+J713+L713+N713+P713),0),0)</f>
        <v>0</v>
      </c>
      <c r="AH713" s="1">
        <f>IF(E713="West", IF(C713="Decentral",('Connecting shares (%)'!$F$17/100*L713+'Connecting shares (%)'!$G$17/100*N713+'Connecting shares (%)'!$H$17/100*P713)/1000000,0),0)</f>
        <v>3.7737819999999998E-2</v>
      </c>
      <c r="AI713" s="63">
        <f>IF(E713="west", IF(C713="Decentral",D713*'Connecting shares (%)'!$M$16*(L713+N713+P713)/(F713+H713+J713+L713+N713+P713),0),0)</f>
        <v>0.75677193470435777</v>
      </c>
      <c r="AK713" s="1">
        <f t="shared" si="88"/>
        <v>0</v>
      </c>
      <c r="AL713" s="1">
        <f t="shared" si="89"/>
        <v>0</v>
      </c>
      <c r="AM713" s="1">
        <f t="shared" si="90"/>
        <v>0</v>
      </c>
      <c r="AN713" s="1">
        <f t="shared" si="91"/>
        <v>0</v>
      </c>
      <c r="AO713" s="1">
        <f t="shared" si="92"/>
        <v>0</v>
      </c>
      <c r="AP713" s="1">
        <f t="shared" si="93"/>
        <v>0</v>
      </c>
      <c r="AQ713" s="1">
        <f t="shared" si="94"/>
        <v>1.3128276000000001</v>
      </c>
      <c r="AR713" s="1">
        <f t="shared" si="95"/>
        <v>26.3266686519062</v>
      </c>
    </row>
    <row r="714" spans="1:44">
      <c r="A714" s="1">
        <v>713</v>
      </c>
      <c r="B714" s="1" t="s">
        <v>146</v>
      </c>
      <c r="C714" s="1" t="s">
        <v>21</v>
      </c>
      <c r="D714" s="1">
        <v>0.65071563197326299</v>
      </c>
      <c r="E714" s="1" t="s">
        <v>24</v>
      </c>
      <c r="F714" s="1">
        <v>768412.23</v>
      </c>
      <c r="G714" s="1">
        <v>70</v>
      </c>
      <c r="H714" s="1">
        <v>0</v>
      </c>
      <c r="I714" s="1">
        <v>0</v>
      </c>
      <c r="J714" s="1">
        <v>0</v>
      </c>
      <c r="K714" s="1">
        <v>0</v>
      </c>
      <c r="L714" s="1">
        <v>152965.35</v>
      </c>
      <c r="M714" s="1">
        <v>20</v>
      </c>
      <c r="N714" s="1">
        <v>0</v>
      </c>
      <c r="O714" s="1">
        <v>0</v>
      </c>
      <c r="P714" s="1">
        <v>0</v>
      </c>
      <c r="Q714" s="1">
        <v>0</v>
      </c>
      <c r="R714" s="1">
        <v>17969.423197924301</v>
      </c>
      <c r="S714" s="1">
        <v>650715.63197326299</v>
      </c>
      <c r="T714" s="61">
        <f>IF(E714="East", IF(C714="Central",('Connecting shares (%)'!$F$3/100*F714+'Connecting shares (%)'!$G$3/100*H714+'Connecting shares (%)'!$H$3/100*J714)/1000000,0),0)</f>
        <v>0</v>
      </c>
      <c r="U714" s="61">
        <f>IF(E714="East", IF(C714="Central",D714*'Connecting shares (%)'!$M$16*(F714+H714+J714)/(F714+H714+J714+L714+N714+P714),0),0)</f>
        <v>0</v>
      </c>
      <c r="V714" s="61">
        <f>IF(E714="East", IF(C714="Decentral",('Connecting shares (%)'!$F$7/100*F714+'Connecting shares (%)'!$G$7/100*H714+'Connecting shares (%)'!$H$7/100*J714)/1000000,0),0)</f>
        <v>0.76841223000000003</v>
      </c>
      <c r="W714" s="63">
        <f>IF(E714="East", IF(C714="Decentral",D714*'Connecting shares (%)'!$M$16*(F714+H714+J714)/(F714+H714+J714+L714+N714+P714),0),0)</f>
        <v>10.853701255904975</v>
      </c>
      <c r="X714" s="61">
        <f>IF(E714="East", IF(C714="Central",('Connecting shares (%)'!$F$5/100*L714+'Connecting shares (%)'!$G$5/100*N714+'Connecting shares (%)'!$H$5/100*P714)/1000000,0),0)</f>
        <v>0</v>
      </c>
      <c r="Y714" s="63">
        <f>IF(E714="East", IF(C714="Central",D714*'Connecting shares (%)'!$M$16*(L714+N714+P714)/(F714+H714+J714+L714+N714+P714),0),0)</f>
        <v>0</v>
      </c>
      <c r="Z714" s="1">
        <f>IF(E714="East", IF(C714="Decentral",('Connecting shares (%)'!$F$9/100*L714+'Connecting shares (%)'!$G$9/100*N714+'Connecting shares (%)'!$H$9/100*P714)/1000000,0),0)</f>
        <v>0.15296535</v>
      </c>
      <c r="AA714" s="63">
        <f>IF(E714="East", IF(C714="Decentral",D714*'Connecting shares (%)'!$M$16*(L714+N714+P714)/(F714+H714+J714+L714+N714+P714),0),0)</f>
        <v>2.1606113835602851</v>
      </c>
      <c r="AB714" s="61">
        <f>IF(E714="West", IF(C714="Central",('Connecting shares (%)'!$F$11/100*F714+'Connecting shares (%)'!$G$11/100*H714+'Connecting shares (%)'!$H$11/100*J714)/1000000,0),0)</f>
        <v>0</v>
      </c>
      <c r="AC714" s="64">
        <f>IF(E714="west", IF(C714="Central",D714*'Connecting shares (%)'!$M$16*(F714+H714+J714)/(F714+H714+J714+L714+N714+P714),0),0)</f>
        <v>0</v>
      </c>
      <c r="AD714" s="61">
        <f>IF(E714="West", IF(C714="Decentral",('Connecting shares (%)'!$F$15/100*F714+'Connecting shares (%)'!$G$15/100*H714+'Connecting shares (%)'!$H$15/100*J714)/1000000,0),0)</f>
        <v>0</v>
      </c>
      <c r="AE714" s="63">
        <f>IF(E714="west", IF(C714="Decentral",D714*'Connecting shares (%)'!$M$16*(F714+H714+J714)/(F714+H714+J714+L714+N714+P714),0),0)</f>
        <v>0</v>
      </c>
      <c r="AF714" s="61">
        <f>IF(E714="West", IF(C714="Central",('Connecting shares (%)'!$F$13/100*L714+'Connecting shares (%)'!$G$13/100*N714+'Connecting shares (%)'!$H$13/100*P714)/1000000,0),0)</f>
        <v>0</v>
      </c>
      <c r="AG714" s="63">
        <f>IF(E714="west", IF(C714="Central",D714*'Connecting shares (%)'!$M$16*(L714+N714+P714)/(F714+H714+J714+L714+N714+P714),0),0)</f>
        <v>0</v>
      </c>
      <c r="AH714" s="1">
        <f>IF(E714="West", IF(C714="Decentral",('Connecting shares (%)'!$F$17/100*L714+'Connecting shares (%)'!$G$17/100*N714+'Connecting shares (%)'!$H$17/100*P714)/1000000,0),0)</f>
        <v>0</v>
      </c>
      <c r="AI714" s="63">
        <f>IF(E714="west", IF(C714="Decentral",D714*'Connecting shares (%)'!$M$16*(L714+N714+P714)/(F714+H714+J714+L714+N714+P714),0),0)</f>
        <v>0</v>
      </c>
      <c r="AK714" s="1">
        <f t="shared" si="88"/>
        <v>0</v>
      </c>
      <c r="AL714" s="1">
        <f t="shared" si="89"/>
        <v>0</v>
      </c>
      <c r="AM714" s="1">
        <f t="shared" si="90"/>
        <v>0.92137758000000003</v>
      </c>
      <c r="AN714" s="1">
        <f t="shared" si="91"/>
        <v>13.01431263946526</v>
      </c>
      <c r="AO714" s="1">
        <f t="shared" si="92"/>
        <v>0</v>
      </c>
      <c r="AP714" s="1">
        <f t="shared" si="93"/>
        <v>0</v>
      </c>
      <c r="AQ714" s="1">
        <f t="shared" si="94"/>
        <v>0</v>
      </c>
      <c r="AR714" s="1">
        <f t="shared" si="95"/>
        <v>0</v>
      </c>
    </row>
    <row r="715" spans="1:44">
      <c r="A715" s="1">
        <v>714</v>
      </c>
      <c r="B715" s="1" t="s">
        <v>595</v>
      </c>
      <c r="C715" s="1" t="s">
        <v>21</v>
      </c>
      <c r="D715" s="1">
        <v>0.65372886730390201</v>
      </c>
      <c r="E715" s="1" t="s">
        <v>23</v>
      </c>
      <c r="F715" s="1">
        <v>445582.30999999901</v>
      </c>
      <c r="G715" s="1">
        <v>28</v>
      </c>
      <c r="H715" s="1">
        <v>0</v>
      </c>
      <c r="I715" s="1">
        <v>0</v>
      </c>
      <c r="J715" s="1">
        <v>0</v>
      </c>
      <c r="K715" s="1">
        <v>0</v>
      </c>
      <c r="L715" s="1">
        <v>45449.55</v>
      </c>
      <c r="M715" s="1">
        <v>1</v>
      </c>
      <c r="N715" s="1">
        <v>0</v>
      </c>
      <c r="O715" s="1">
        <v>0</v>
      </c>
      <c r="P715" s="1">
        <v>0</v>
      </c>
      <c r="Q715" s="1">
        <v>0</v>
      </c>
      <c r="R715" s="1">
        <v>18804.915303468399</v>
      </c>
      <c r="S715" s="1">
        <v>653728.86730390205</v>
      </c>
      <c r="T715" s="61">
        <f>IF(E715="East", IF(C715="Central",('Connecting shares (%)'!$F$3/100*F715+'Connecting shares (%)'!$G$3/100*H715+'Connecting shares (%)'!$H$3/100*J715)/1000000,0),0)</f>
        <v>0</v>
      </c>
      <c r="U715" s="61">
        <f>IF(E715="East", IF(C715="Central",D715*'Connecting shares (%)'!$M$16*(F715+H715+J715)/(F715+H715+J715+L715+N715+P715),0),0)</f>
        <v>0</v>
      </c>
      <c r="V715" s="61">
        <f>IF(E715="East", IF(C715="Decentral",('Connecting shares (%)'!$F$7/100*F715+'Connecting shares (%)'!$G$7/100*H715+'Connecting shares (%)'!$H$7/100*J715)/1000000,0),0)</f>
        <v>0</v>
      </c>
      <c r="W715" s="63">
        <f>IF(E715="East", IF(C715="Decentral",D715*'Connecting shares (%)'!$M$16*(F715+H715+J715)/(F715+H715+J715+L715+N715+P715),0),0)</f>
        <v>0</v>
      </c>
      <c r="X715" s="61">
        <f>IF(E715="East", IF(C715="Central",('Connecting shares (%)'!$F$5/100*L715+'Connecting shares (%)'!$G$5/100*N715+'Connecting shares (%)'!$H$5/100*P715)/1000000,0),0)</f>
        <v>0</v>
      </c>
      <c r="Y715" s="63">
        <f>IF(E715="East", IF(C715="Central",D715*'Connecting shares (%)'!$M$16*(L715+N715+P715)/(F715+H715+J715+L715+N715+P715),0),0)</f>
        <v>0</v>
      </c>
      <c r="Z715" s="1">
        <f>IF(E715="East", IF(C715="Decentral",('Connecting shares (%)'!$F$9/100*L715+'Connecting shares (%)'!$G$9/100*N715+'Connecting shares (%)'!$H$9/100*P715)/1000000,0),0)</f>
        <v>0</v>
      </c>
      <c r="AA715" s="63">
        <f>IF(E715="East", IF(C715="Decentral",D715*'Connecting shares (%)'!$M$16*(L715+N715+P715)/(F715+H715+J715+L715+N715+P715),0),0)</f>
        <v>0</v>
      </c>
      <c r="AB715" s="61">
        <f>IF(E715="West", IF(C715="Central",('Connecting shares (%)'!$F$11/100*F715+'Connecting shares (%)'!$G$11/100*H715+'Connecting shares (%)'!$H$11/100*J715)/1000000,0),0)</f>
        <v>0</v>
      </c>
      <c r="AC715" s="64">
        <f>IF(E715="west", IF(C715="Central",D715*'Connecting shares (%)'!$M$16*(F715+H715+J715)/(F715+H715+J715+L715+N715+P715),0),0)</f>
        <v>0</v>
      </c>
      <c r="AD715" s="61">
        <f>IF(E715="West", IF(C715="Decentral",('Connecting shares (%)'!$F$15/100*F715+'Connecting shares (%)'!$G$15/100*H715+'Connecting shares (%)'!$H$15/100*J715)/1000000,0),0)</f>
        <v>0.44558230999999898</v>
      </c>
      <c r="AE715" s="63">
        <f>IF(E715="west", IF(C715="Decentral",D715*'Connecting shares (%)'!$M$16*(F715+H715+J715)/(F715+H715+J715+L715+N715+P715),0),0)</f>
        <v>11.864404024902013</v>
      </c>
      <c r="AF715" s="61">
        <f>IF(E715="West", IF(C715="Central",('Connecting shares (%)'!$F$13/100*L715+'Connecting shares (%)'!$G$13/100*N715+'Connecting shares (%)'!$H$13/100*P715)/1000000,0),0)</f>
        <v>0</v>
      </c>
      <c r="AG715" s="63">
        <f>IF(E715="west", IF(C715="Central",D715*'Connecting shares (%)'!$M$16*(L715+N715+P715)/(F715+H715+J715+L715+N715+P715),0),0)</f>
        <v>0</v>
      </c>
      <c r="AH715" s="1">
        <f>IF(E715="West", IF(C715="Decentral",('Connecting shares (%)'!$F$17/100*L715+'Connecting shares (%)'!$G$17/100*N715+'Connecting shares (%)'!$H$17/100*P715)/1000000,0),0)</f>
        <v>4.5449550000000005E-2</v>
      </c>
      <c r="AI715" s="63">
        <f>IF(E715="west", IF(C715="Decentral",D715*'Connecting shares (%)'!$M$16*(L715+N715+P715)/(F715+H715+J715+L715+N715+P715),0),0)</f>
        <v>1.2101733211760282</v>
      </c>
      <c r="AK715" s="1">
        <f t="shared" si="88"/>
        <v>0</v>
      </c>
      <c r="AL715" s="1">
        <f t="shared" si="89"/>
        <v>0</v>
      </c>
      <c r="AM715" s="1">
        <f t="shared" si="90"/>
        <v>0</v>
      </c>
      <c r="AN715" s="1">
        <f t="shared" si="91"/>
        <v>0</v>
      </c>
      <c r="AO715" s="1">
        <f t="shared" si="92"/>
        <v>0</v>
      </c>
      <c r="AP715" s="1">
        <f t="shared" si="93"/>
        <v>0</v>
      </c>
      <c r="AQ715" s="1">
        <f t="shared" si="94"/>
        <v>0.49103185999999899</v>
      </c>
      <c r="AR715" s="1">
        <f t="shared" si="95"/>
        <v>13.074577346078041</v>
      </c>
    </row>
    <row r="716" spans="1:44">
      <c r="A716" s="1">
        <v>715</v>
      </c>
      <c r="B716" s="1" t="s">
        <v>156</v>
      </c>
      <c r="C716" s="1" t="s">
        <v>21</v>
      </c>
      <c r="D716" s="1">
        <v>18.164525357799</v>
      </c>
      <c r="E716" s="1" t="s">
        <v>24</v>
      </c>
      <c r="F716" s="1">
        <v>94767844.179999799</v>
      </c>
      <c r="G716" s="1">
        <v>6017</v>
      </c>
      <c r="H716" s="1">
        <v>370549.34999999899</v>
      </c>
      <c r="I716" s="1">
        <v>4</v>
      </c>
      <c r="J716" s="1">
        <v>0</v>
      </c>
      <c r="K716" s="1">
        <v>0</v>
      </c>
      <c r="L716" s="1">
        <v>18312571.489999902</v>
      </c>
      <c r="M716" s="1">
        <v>1427</v>
      </c>
      <c r="N716" s="1">
        <v>20431358.4099999</v>
      </c>
      <c r="O716" s="1">
        <v>168</v>
      </c>
      <c r="P716" s="1">
        <v>27826575.339999899</v>
      </c>
      <c r="Q716" s="1">
        <v>48</v>
      </c>
      <c r="R716" s="1">
        <v>62855.311453710397</v>
      </c>
      <c r="S716" s="1">
        <v>18164525.357799001</v>
      </c>
      <c r="T716" s="61">
        <f>IF(E716="East", IF(C716="Central",('Connecting shares (%)'!$F$3/100*F716+'Connecting shares (%)'!$G$3/100*H716+'Connecting shares (%)'!$H$3/100*J716)/1000000,0),0)</f>
        <v>0</v>
      </c>
      <c r="U716" s="61">
        <f>IF(E716="East", IF(C716="Central",D716*'Connecting shares (%)'!$M$16*(F716+H716+J716)/(F716+H716+J716+L716+N716+P716),0),0)</f>
        <v>0</v>
      </c>
      <c r="V716" s="61">
        <f>IF(E716="East", IF(C716="Decentral",('Connecting shares (%)'!$F$7/100*F716+'Connecting shares (%)'!$G$7/100*H716+'Connecting shares (%)'!$H$7/100*J716)/1000000,0),0)</f>
        <v>95.138393529999789</v>
      </c>
      <c r="W716" s="63">
        <f>IF(E716="East", IF(C716="Decentral",D716*'Connecting shares (%)'!$M$16*(F716+H716+J716)/(F716+H716+J716+L716+N716+P716),0),0)</f>
        <v>213.73514691159957</v>
      </c>
      <c r="X716" s="61">
        <f>IF(E716="East", IF(C716="Central",('Connecting shares (%)'!$F$5/100*L716+'Connecting shares (%)'!$G$5/100*N716+'Connecting shares (%)'!$H$5/100*P716)/1000000,0),0)</f>
        <v>0</v>
      </c>
      <c r="Y716" s="63">
        <f>IF(E716="East", IF(C716="Central",D716*'Connecting shares (%)'!$M$16*(L716+N716+P716)/(F716+H716+J716+L716+N716+P716),0),0)</f>
        <v>0</v>
      </c>
      <c r="Z716" s="1">
        <f>IF(E716="East", IF(C716="Decentral",('Connecting shares (%)'!$F$9/100*L716+'Connecting shares (%)'!$G$9/100*N716+'Connecting shares (%)'!$H$9/100*P716)/1000000,0),0)</f>
        <v>66.57050523999969</v>
      </c>
      <c r="AA716" s="63">
        <f>IF(E716="East", IF(C716="Decentral",D716*'Connecting shares (%)'!$M$16*(L716+N716+P716)/(F716+H716+J716+L716+N716+P716),0),0)</f>
        <v>149.55536024438038</v>
      </c>
      <c r="AB716" s="61">
        <f>IF(E716="West", IF(C716="Central",('Connecting shares (%)'!$F$11/100*F716+'Connecting shares (%)'!$G$11/100*H716+'Connecting shares (%)'!$H$11/100*J716)/1000000,0),0)</f>
        <v>0</v>
      </c>
      <c r="AC716" s="64">
        <f>IF(E716="west", IF(C716="Central",D716*'Connecting shares (%)'!$M$16*(F716+H716+J716)/(F716+H716+J716+L716+N716+P716),0),0)</f>
        <v>0</v>
      </c>
      <c r="AD716" s="61">
        <f>IF(E716="West", IF(C716="Decentral",('Connecting shares (%)'!$F$15/100*F716+'Connecting shares (%)'!$G$15/100*H716+'Connecting shares (%)'!$H$15/100*J716)/1000000,0),0)</f>
        <v>0</v>
      </c>
      <c r="AE716" s="63">
        <f>IF(E716="west", IF(C716="Decentral",D716*'Connecting shares (%)'!$M$16*(F716+H716+J716)/(F716+H716+J716+L716+N716+P716),0),0)</f>
        <v>0</v>
      </c>
      <c r="AF716" s="61">
        <f>IF(E716="West", IF(C716="Central",('Connecting shares (%)'!$F$13/100*L716+'Connecting shares (%)'!$G$13/100*N716+'Connecting shares (%)'!$H$13/100*P716)/1000000,0),0)</f>
        <v>0</v>
      </c>
      <c r="AG716" s="63">
        <f>IF(E716="west", IF(C716="Central",D716*'Connecting shares (%)'!$M$16*(L716+N716+P716)/(F716+H716+J716+L716+N716+P716),0),0)</f>
        <v>0</v>
      </c>
      <c r="AH716" s="1">
        <f>IF(E716="West", IF(C716="Decentral",('Connecting shares (%)'!$F$17/100*L716+'Connecting shares (%)'!$G$17/100*N716+'Connecting shares (%)'!$H$17/100*P716)/1000000,0),0)</f>
        <v>0</v>
      </c>
      <c r="AI716" s="63">
        <f>IF(E716="west", IF(C716="Decentral",D716*'Connecting shares (%)'!$M$16*(L716+N716+P716)/(F716+H716+J716+L716+N716+P716),0),0)</f>
        <v>0</v>
      </c>
      <c r="AK716" s="1">
        <f t="shared" si="88"/>
        <v>0</v>
      </c>
      <c r="AL716" s="1">
        <f t="shared" si="89"/>
        <v>0</v>
      </c>
      <c r="AM716" s="1">
        <f t="shared" si="90"/>
        <v>161.70889876999948</v>
      </c>
      <c r="AN716" s="1">
        <f t="shared" si="91"/>
        <v>363.29050715597998</v>
      </c>
      <c r="AO716" s="1">
        <f t="shared" si="92"/>
        <v>0</v>
      </c>
      <c r="AP716" s="1">
        <f t="shared" si="93"/>
        <v>0</v>
      </c>
      <c r="AQ716" s="1">
        <f t="shared" si="94"/>
        <v>0</v>
      </c>
      <c r="AR716" s="1">
        <f t="shared" si="95"/>
        <v>0</v>
      </c>
    </row>
    <row r="717" spans="1:44">
      <c r="A717" s="1">
        <v>716</v>
      </c>
      <c r="B717" s="1" t="s">
        <v>761</v>
      </c>
      <c r="C717" s="1" t="s">
        <v>22</v>
      </c>
      <c r="D717" s="1">
        <v>0.80868366688730398</v>
      </c>
      <c r="E717" s="1" t="s">
        <v>23</v>
      </c>
      <c r="F717" s="1">
        <v>595690.15</v>
      </c>
      <c r="G717" s="1">
        <v>32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66303.990000000005</v>
      </c>
      <c r="O717" s="1">
        <v>1</v>
      </c>
      <c r="P717" s="1">
        <v>0</v>
      </c>
      <c r="Q717" s="1">
        <v>0</v>
      </c>
      <c r="R717" s="1">
        <v>23395.335157876401</v>
      </c>
      <c r="S717" s="1">
        <v>808683.666887303</v>
      </c>
      <c r="T717" s="61">
        <f>IF(E717="East", IF(C717="Central",('Connecting shares (%)'!$F$3/100*F717+'Connecting shares (%)'!$G$3/100*H717+'Connecting shares (%)'!$H$3/100*J717)/1000000,0),0)</f>
        <v>0</v>
      </c>
      <c r="U717" s="61">
        <f>IF(E717="East", IF(C717="Central",D717*'Connecting shares (%)'!$M$16*(F717+H717+J717)/(F717+H717+J717+L717+N717+P717),0),0)</f>
        <v>0</v>
      </c>
      <c r="V717" s="61">
        <f>IF(E717="East", IF(C717="Decentral",('Connecting shares (%)'!$F$7/100*F717+'Connecting shares (%)'!$G$7/100*H717+'Connecting shares (%)'!$H$7/100*J717)/1000000,0),0)</f>
        <v>0</v>
      </c>
      <c r="W717" s="63">
        <f>IF(E717="East", IF(C717="Decentral",D717*'Connecting shares (%)'!$M$16*(F717+H717+J717)/(F717+H717+J717+L717+N717+P717),0),0)</f>
        <v>0</v>
      </c>
      <c r="X717" s="61">
        <f>IF(E717="East", IF(C717="Central",('Connecting shares (%)'!$F$5/100*L717+'Connecting shares (%)'!$G$5/100*N717+'Connecting shares (%)'!$H$5/100*P717)/1000000,0),0)</f>
        <v>0</v>
      </c>
      <c r="Y717" s="63">
        <f>IF(E717="East", IF(C717="Central",D717*'Connecting shares (%)'!$M$16*(L717+N717+P717)/(F717+H717+J717+L717+N717+P717),0),0)</f>
        <v>0</v>
      </c>
      <c r="Z717" s="1">
        <f>IF(E717="East", IF(C717="Decentral",('Connecting shares (%)'!$F$9/100*L717+'Connecting shares (%)'!$G$9/100*N717+'Connecting shares (%)'!$H$9/100*P717)/1000000,0),0)</f>
        <v>0</v>
      </c>
      <c r="AA717" s="63">
        <f>IF(E717="East", IF(C717="Decentral",D717*'Connecting shares (%)'!$M$16*(L717+N717+P717)/(F717+H717+J717+L717+N717+P717),0),0)</f>
        <v>0</v>
      </c>
      <c r="AB717" s="61">
        <f>IF(E717="West", IF(C717="Central",('Connecting shares (%)'!$F$11/100*F717+'Connecting shares (%)'!$G$11/100*H717+'Connecting shares (%)'!$H$11/100*J717)/1000000,0),0)</f>
        <v>0.59569015000000003</v>
      </c>
      <c r="AC717" s="64">
        <f>IF(E717="west", IF(C717="Central",D717*'Connecting shares (%)'!$M$16*(F717+H717+J717)/(F717+H717+J717+L717+N717+P717),0),0)</f>
        <v>14.553751029598184</v>
      </c>
      <c r="AD717" s="61">
        <f>IF(E717="West", IF(C717="Decentral",('Connecting shares (%)'!$F$15/100*F717+'Connecting shares (%)'!$G$15/100*H717+'Connecting shares (%)'!$H$15/100*J717)/1000000,0),0)</f>
        <v>0</v>
      </c>
      <c r="AE717" s="63">
        <f>IF(E717="west", IF(C717="Decentral",D717*'Connecting shares (%)'!$M$16*(F717+H717+J717)/(F717+H717+J717+L717+N717+P717),0),0)</f>
        <v>0</v>
      </c>
      <c r="AF717" s="61">
        <f>IF(E717="West", IF(C717="Central",('Connecting shares (%)'!$F$13/100*L717+'Connecting shares (%)'!$G$13/100*N717+'Connecting shares (%)'!$H$13/100*P717)/1000000,0),0)</f>
        <v>6.6303990000000007E-2</v>
      </c>
      <c r="AG717" s="63">
        <f>IF(E717="west", IF(C717="Central",D717*'Connecting shares (%)'!$M$16*(L717+N717+P717)/(F717+H717+J717+L717+N717+P717),0),0)</f>
        <v>1.6199223081478979</v>
      </c>
      <c r="AH717" s="1">
        <f>IF(E717="West", IF(C717="Decentral",('Connecting shares (%)'!$F$17/100*L717+'Connecting shares (%)'!$G$17/100*N717+'Connecting shares (%)'!$H$17/100*P717)/1000000,0),0)</f>
        <v>0</v>
      </c>
      <c r="AI717" s="63">
        <f>IF(E717="west", IF(C717="Decentral",D717*'Connecting shares (%)'!$M$16*(L717+N717+P717)/(F717+H717+J717+L717+N717+P717),0),0)</f>
        <v>0</v>
      </c>
      <c r="AK717" s="1">
        <f t="shared" si="88"/>
        <v>0</v>
      </c>
      <c r="AL717" s="1">
        <f t="shared" si="89"/>
        <v>0</v>
      </c>
      <c r="AM717" s="1">
        <f t="shared" si="90"/>
        <v>0</v>
      </c>
      <c r="AN717" s="1">
        <f t="shared" si="91"/>
        <v>0</v>
      </c>
      <c r="AO717" s="1">
        <f t="shared" si="92"/>
        <v>0.66199414000000001</v>
      </c>
      <c r="AP717" s="1">
        <f t="shared" si="93"/>
        <v>16.173673337746081</v>
      </c>
      <c r="AQ717" s="1">
        <f t="shared" si="94"/>
        <v>0</v>
      </c>
      <c r="AR717" s="1">
        <f t="shared" si="95"/>
        <v>0</v>
      </c>
    </row>
    <row r="718" spans="1:44">
      <c r="A718" s="1">
        <v>717</v>
      </c>
      <c r="B718" s="1" t="s">
        <v>188</v>
      </c>
      <c r="C718" s="1" t="s">
        <v>21</v>
      </c>
      <c r="D718" s="1">
        <v>3.4017213888501101</v>
      </c>
      <c r="E718" s="1" t="s">
        <v>24</v>
      </c>
      <c r="F718" s="1">
        <v>21370521.27</v>
      </c>
      <c r="G718" s="1">
        <v>1292</v>
      </c>
      <c r="H718" s="1">
        <v>237716.81999999899</v>
      </c>
      <c r="I718" s="1">
        <v>4</v>
      </c>
      <c r="J718" s="1">
        <v>0</v>
      </c>
      <c r="K718" s="1">
        <v>0</v>
      </c>
      <c r="L718" s="1">
        <v>3436317.6200000099</v>
      </c>
      <c r="M718" s="1">
        <v>365</v>
      </c>
      <c r="N718" s="1">
        <v>3146605.04</v>
      </c>
      <c r="O718" s="1">
        <v>27</v>
      </c>
      <c r="P718" s="1">
        <v>718077.38</v>
      </c>
      <c r="Q718" s="1">
        <v>2</v>
      </c>
      <c r="R718" s="1">
        <v>30977.166388235</v>
      </c>
      <c r="S718" s="1">
        <v>3401721.3888500999</v>
      </c>
      <c r="T718" s="61">
        <f>IF(E718="East", IF(C718="Central",('Connecting shares (%)'!$F$3/100*F718+'Connecting shares (%)'!$G$3/100*H718+'Connecting shares (%)'!$H$3/100*J718)/1000000,0),0)</f>
        <v>0</v>
      </c>
      <c r="U718" s="61">
        <f>IF(E718="East", IF(C718="Central",D718*'Connecting shares (%)'!$M$16*(F718+H718+J718)/(F718+H718+J718+L718+N718+P718),0),0)</f>
        <v>0</v>
      </c>
      <c r="V718" s="61">
        <f>IF(E718="East", IF(C718="Decentral",('Connecting shares (%)'!$F$7/100*F718+'Connecting shares (%)'!$G$7/100*H718+'Connecting shares (%)'!$H$7/100*J718)/1000000,0),0)</f>
        <v>21.60823809</v>
      </c>
      <c r="W718" s="63">
        <f>IF(E718="East", IF(C718="Decentral",D718*'Connecting shares (%)'!$M$16*(F718+H718+J718)/(F718+H718+J718+L718+N718+P718),0),0)</f>
        <v>50.852399053602198</v>
      </c>
      <c r="X718" s="61">
        <f>IF(E718="East", IF(C718="Central",('Connecting shares (%)'!$F$5/100*L718+'Connecting shares (%)'!$G$5/100*N718+'Connecting shares (%)'!$H$5/100*P718)/1000000,0),0)</f>
        <v>0</v>
      </c>
      <c r="Y718" s="63">
        <f>IF(E718="East", IF(C718="Central",D718*'Connecting shares (%)'!$M$16*(L718+N718+P718)/(F718+H718+J718+L718+N718+P718),0),0)</f>
        <v>0</v>
      </c>
      <c r="Z718" s="1">
        <f>IF(E718="East", IF(C718="Decentral",('Connecting shares (%)'!$F$9/100*L718+'Connecting shares (%)'!$G$9/100*N718+'Connecting shares (%)'!$H$9/100*P718)/1000000,0),0)</f>
        <v>7.3010000400000097</v>
      </c>
      <c r="AA718" s="63">
        <f>IF(E718="East", IF(C718="Decentral",D718*'Connecting shares (%)'!$M$16*(L718+N718+P718)/(F718+H718+J718+L718+N718+P718),0),0)</f>
        <v>17.182028723400009</v>
      </c>
      <c r="AB718" s="61">
        <f>IF(E718="West", IF(C718="Central",('Connecting shares (%)'!$F$11/100*F718+'Connecting shares (%)'!$G$11/100*H718+'Connecting shares (%)'!$H$11/100*J718)/1000000,0),0)</f>
        <v>0</v>
      </c>
      <c r="AC718" s="64">
        <f>IF(E718="west", IF(C718="Central",D718*'Connecting shares (%)'!$M$16*(F718+H718+J718)/(F718+H718+J718+L718+N718+P718),0),0)</f>
        <v>0</v>
      </c>
      <c r="AD718" s="61">
        <f>IF(E718="West", IF(C718="Decentral",('Connecting shares (%)'!$F$15/100*F718+'Connecting shares (%)'!$G$15/100*H718+'Connecting shares (%)'!$H$15/100*J718)/1000000,0),0)</f>
        <v>0</v>
      </c>
      <c r="AE718" s="63">
        <f>IF(E718="west", IF(C718="Decentral",D718*'Connecting shares (%)'!$M$16*(F718+H718+J718)/(F718+H718+J718+L718+N718+P718),0),0)</f>
        <v>0</v>
      </c>
      <c r="AF718" s="61">
        <f>IF(E718="West", IF(C718="Central",('Connecting shares (%)'!$F$13/100*L718+'Connecting shares (%)'!$G$13/100*N718+'Connecting shares (%)'!$H$13/100*P718)/1000000,0),0)</f>
        <v>0</v>
      </c>
      <c r="AG718" s="63">
        <f>IF(E718="west", IF(C718="Central",D718*'Connecting shares (%)'!$M$16*(L718+N718+P718)/(F718+H718+J718+L718+N718+P718),0),0)</f>
        <v>0</v>
      </c>
      <c r="AH718" s="1">
        <f>IF(E718="West", IF(C718="Decentral",('Connecting shares (%)'!$F$17/100*L718+'Connecting shares (%)'!$G$17/100*N718+'Connecting shares (%)'!$H$17/100*P718)/1000000,0),0)</f>
        <v>0</v>
      </c>
      <c r="AI718" s="63">
        <f>IF(E718="west", IF(C718="Decentral",D718*'Connecting shares (%)'!$M$16*(L718+N718+P718)/(F718+H718+J718+L718+N718+P718),0),0)</f>
        <v>0</v>
      </c>
      <c r="AK718" s="1">
        <f t="shared" si="88"/>
        <v>0</v>
      </c>
      <c r="AL718" s="1">
        <f t="shared" si="89"/>
        <v>0</v>
      </c>
      <c r="AM718" s="1">
        <f t="shared" si="90"/>
        <v>28.909238130000009</v>
      </c>
      <c r="AN718" s="1">
        <f t="shared" si="91"/>
        <v>68.034427777002207</v>
      </c>
      <c r="AO718" s="1">
        <f t="shared" si="92"/>
        <v>0</v>
      </c>
      <c r="AP718" s="1">
        <f t="shared" si="93"/>
        <v>0</v>
      </c>
      <c r="AQ718" s="1">
        <f t="shared" si="94"/>
        <v>0</v>
      </c>
      <c r="AR718" s="1">
        <f t="shared" si="95"/>
        <v>0</v>
      </c>
    </row>
    <row r="719" spans="1:44">
      <c r="A719" s="1">
        <v>718</v>
      </c>
      <c r="B719" s="1" t="s">
        <v>540</v>
      </c>
      <c r="C719" s="1" t="s">
        <v>21</v>
      </c>
      <c r="D719" s="1">
        <v>0.56574236413202295</v>
      </c>
      <c r="E719" s="1" t="s">
        <v>23</v>
      </c>
      <c r="F719" s="1">
        <v>344640.38</v>
      </c>
      <c r="G719" s="1">
        <v>20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67902.3</v>
      </c>
      <c r="O719" s="1">
        <v>1</v>
      </c>
      <c r="P719" s="1">
        <v>0</v>
      </c>
      <c r="Q719" s="1">
        <v>0</v>
      </c>
      <c r="R719" s="1">
        <v>18500.5723412183</v>
      </c>
      <c r="S719" s="1">
        <v>565742.36413202295</v>
      </c>
      <c r="T719" s="61">
        <f>IF(E719="East", IF(C719="Central",('Connecting shares (%)'!$F$3/100*F719+'Connecting shares (%)'!$G$3/100*H719+'Connecting shares (%)'!$H$3/100*J719)/1000000,0),0)</f>
        <v>0</v>
      </c>
      <c r="U719" s="61">
        <f>IF(E719="East", IF(C719="Central",D719*'Connecting shares (%)'!$M$16*(F719+H719+J719)/(F719+H719+J719+L719+N719+P719),0),0)</f>
        <v>0</v>
      </c>
      <c r="V719" s="61">
        <f>IF(E719="East", IF(C719="Decentral",('Connecting shares (%)'!$F$7/100*F719+'Connecting shares (%)'!$G$7/100*H719+'Connecting shares (%)'!$H$7/100*J719)/1000000,0),0)</f>
        <v>0</v>
      </c>
      <c r="W719" s="63">
        <f>IF(E719="East", IF(C719="Decentral",D719*'Connecting shares (%)'!$M$16*(F719+H719+J719)/(F719+H719+J719+L719+N719+P719),0),0)</f>
        <v>0</v>
      </c>
      <c r="X719" s="61">
        <f>IF(E719="East", IF(C719="Central",('Connecting shares (%)'!$F$5/100*L719+'Connecting shares (%)'!$G$5/100*N719+'Connecting shares (%)'!$H$5/100*P719)/1000000,0),0)</f>
        <v>0</v>
      </c>
      <c r="Y719" s="63">
        <f>IF(E719="East", IF(C719="Central",D719*'Connecting shares (%)'!$M$16*(L719+N719+P719)/(F719+H719+J719+L719+N719+P719),0),0)</f>
        <v>0</v>
      </c>
      <c r="Z719" s="1">
        <f>IF(E719="East", IF(C719="Decentral",('Connecting shares (%)'!$F$9/100*L719+'Connecting shares (%)'!$G$9/100*N719+'Connecting shares (%)'!$H$9/100*P719)/1000000,0),0)</f>
        <v>0</v>
      </c>
      <c r="AA719" s="63">
        <f>IF(E719="East", IF(C719="Decentral",D719*'Connecting shares (%)'!$M$16*(L719+N719+P719)/(F719+H719+J719+L719+N719+P719),0),0)</f>
        <v>0</v>
      </c>
      <c r="AB719" s="61">
        <f>IF(E719="West", IF(C719="Central",('Connecting shares (%)'!$F$11/100*F719+'Connecting shares (%)'!$G$11/100*H719+'Connecting shares (%)'!$H$11/100*J719)/1000000,0),0)</f>
        <v>0</v>
      </c>
      <c r="AC719" s="64">
        <f>IF(E719="west", IF(C719="Central",D719*'Connecting shares (%)'!$M$16*(F719+H719+J719)/(F719+H719+J719+L719+N719+P719),0),0)</f>
        <v>0</v>
      </c>
      <c r="AD719" s="61">
        <f>IF(E719="West", IF(C719="Decentral",('Connecting shares (%)'!$F$15/100*F719+'Connecting shares (%)'!$G$15/100*H719+'Connecting shares (%)'!$H$15/100*J719)/1000000,0),0)</f>
        <v>0.34464038000000002</v>
      </c>
      <c r="AE719" s="63">
        <f>IF(E719="west", IF(C719="Decentral",D719*'Connecting shares (%)'!$M$16*(F719+H719+J719)/(F719+H719+J719+L719+N719+P719),0),0)</f>
        <v>9.4524844487149196</v>
      </c>
      <c r="AF719" s="61">
        <f>IF(E719="West", IF(C719="Central",('Connecting shares (%)'!$F$13/100*L719+'Connecting shares (%)'!$G$13/100*N719+'Connecting shares (%)'!$H$13/100*P719)/1000000,0),0)</f>
        <v>0</v>
      </c>
      <c r="AG719" s="63">
        <f>IF(E719="west", IF(C719="Central",D719*'Connecting shares (%)'!$M$16*(L719+N719+P719)/(F719+H719+J719+L719+N719+P719),0),0)</f>
        <v>0</v>
      </c>
      <c r="AH719" s="1">
        <f>IF(E719="West", IF(C719="Decentral",('Connecting shares (%)'!$F$17/100*L719+'Connecting shares (%)'!$G$17/100*N719+'Connecting shares (%)'!$H$17/100*P719)/1000000,0),0)</f>
        <v>6.7902299999999999E-2</v>
      </c>
      <c r="AI719" s="63">
        <f>IF(E719="west", IF(C719="Decentral",D719*'Connecting shares (%)'!$M$16*(L719+N719+P719)/(F719+H719+J719+L719+N719+P719),0),0)</f>
        <v>1.86236283392554</v>
      </c>
      <c r="AK719" s="1">
        <f t="shared" si="88"/>
        <v>0</v>
      </c>
      <c r="AL719" s="1">
        <f t="shared" si="89"/>
        <v>0</v>
      </c>
      <c r="AM719" s="1">
        <f t="shared" si="90"/>
        <v>0</v>
      </c>
      <c r="AN719" s="1">
        <f t="shared" si="91"/>
        <v>0</v>
      </c>
      <c r="AO719" s="1">
        <f t="shared" si="92"/>
        <v>0</v>
      </c>
      <c r="AP719" s="1">
        <f t="shared" si="93"/>
        <v>0</v>
      </c>
      <c r="AQ719" s="1">
        <f t="shared" si="94"/>
        <v>0.41254268000000005</v>
      </c>
      <c r="AR719" s="1">
        <f t="shared" si="95"/>
        <v>11.314847282640459</v>
      </c>
    </row>
    <row r="720" spans="1:44">
      <c r="A720" s="1">
        <v>719</v>
      </c>
      <c r="B720" s="1" t="s">
        <v>686</v>
      </c>
      <c r="C720" s="1" t="s">
        <v>21</v>
      </c>
      <c r="D720" s="1">
        <v>3.61468162114289</v>
      </c>
      <c r="E720" s="1" t="s">
        <v>24</v>
      </c>
      <c r="F720" s="1">
        <v>18548040.629999999</v>
      </c>
      <c r="G720" s="1">
        <v>1259</v>
      </c>
      <c r="H720" s="1">
        <v>57678.68</v>
      </c>
      <c r="I720" s="1">
        <v>1</v>
      </c>
      <c r="J720" s="1">
        <v>0</v>
      </c>
      <c r="K720" s="1">
        <v>0</v>
      </c>
      <c r="L720" s="1">
        <v>2924969.22000001</v>
      </c>
      <c r="M720" s="1">
        <v>379</v>
      </c>
      <c r="N720" s="1">
        <v>2531498.2000000002</v>
      </c>
      <c r="O720" s="1">
        <v>23</v>
      </c>
      <c r="P720" s="1">
        <v>3074213.8299999898</v>
      </c>
      <c r="Q720" s="1">
        <v>5</v>
      </c>
      <c r="R720" s="1">
        <v>23490.155495579402</v>
      </c>
      <c r="S720" s="1">
        <v>3614681.6211428898</v>
      </c>
      <c r="T720" s="61">
        <f>IF(E720="East", IF(C720="Central",('Connecting shares (%)'!$F$3/100*F720+'Connecting shares (%)'!$G$3/100*H720+'Connecting shares (%)'!$H$3/100*J720)/1000000,0),0)</f>
        <v>0</v>
      </c>
      <c r="U720" s="61">
        <f>IF(E720="East", IF(C720="Central",D720*'Connecting shares (%)'!$M$16*(F720+H720+J720)/(F720+H720+J720+L720+N720+P720),0),0)</f>
        <v>0</v>
      </c>
      <c r="V720" s="61">
        <f>IF(E720="East", IF(C720="Decentral",('Connecting shares (%)'!$F$7/100*F720+'Connecting shares (%)'!$G$7/100*H720+'Connecting shares (%)'!$H$7/100*J720)/1000000,0),0)</f>
        <v>18.605719309999998</v>
      </c>
      <c r="W720" s="63">
        <f>IF(E720="East", IF(C720="Decentral",D720*'Connecting shares (%)'!$M$16*(F720+H720+J720)/(F720+H720+J720+L720+N720+P720),0),0)</f>
        <v>49.567186693974989</v>
      </c>
      <c r="X720" s="61">
        <f>IF(E720="East", IF(C720="Central",('Connecting shares (%)'!$F$5/100*L720+'Connecting shares (%)'!$G$5/100*N720+'Connecting shares (%)'!$H$5/100*P720)/1000000,0),0)</f>
        <v>0</v>
      </c>
      <c r="Y720" s="63">
        <f>IF(E720="East", IF(C720="Central",D720*'Connecting shares (%)'!$M$16*(L720+N720+P720)/(F720+H720+J720+L720+N720+P720),0),0)</f>
        <v>0</v>
      </c>
      <c r="Z720" s="1">
        <f>IF(E720="East", IF(C720="Decentral",('Connecting shares (%)'!$F$9/100*L720+'Connecting shares (%)'!$G$9/100*N720+'Connecting shares (%)'!$H$9/100*P720)/1000000,0),0)</f>
        <v>8.5306812500000007</v>
      </c>
      <c r="AA720" s="63">
        <f>IF(E720="East", IF(C720="Decentral",D720*'Connecting shares (%)'!$M$16*(L720+N720+P720)/(F720+H720+J720+L720+N720+P720),0),0)</f>
        <v>22.726445728882808</v>
      </c>
      <c r="AB720" s="61">
        <f>IF(E720="West", IF(C720="Central",('Connecting shares (%)'!$F$11/100*F720+'Connecting shares (%)'!$G$11/100*H720+'Connecting shares (%)'!$H$11/100*J720)/1000000,0),0)</f>
        <v>0</v>
      </c>
      <c r="AC720" s="64">
        <f>IF(E720="west", IF(C720="Central",D720*'Connecting shares (%)'!$M$16*(F720+H720+J720)/(F720+H720+J720+L720+N720+P720),0),0)</f>
        <v>0</v>
      </c>
      <c r="AD720" s="61">
        <f>IF(E720="West", IF(C720="Decentral",('Connecting shares (%)'!$F$15/100*F720+'Connecting shares (%)'!$G$15/100*H720+'Connecting shares (%)'!$H$15/100*J720)/1000000,0),0)</f>
        <v>0</v>
      </c>
      <c r="AE720" s="63">
        <f>IF(E720="west", IF(C720="Decentral",D720*'Connecting shares (%)'!$M$16*(F720+H720+J720)/(F720+H720+J720+L720+N720+P720),0),0)</f>
        <v>0</v>
      </c>
      <c r="AF720" s="61">
        <f>IF(E720="West", IF(C720="Central",('Connecting shares (%)'!$F$13/100*L720+'Connecting shares (%)'!$G$13/100*N720+'Connecting shares (%)'!$H$13/100*P720)/1000000,0),0)</f>
        <v>0</v>
      </c>
      <c r="AG720" s="63">
        <f>IF(E720="west", IF(C720="Central",D720*'Connecting shares (%)'!$M$16*(L720+N720+P720)/(F720+H720+J720+L720+N720+P720),0),0)</f>
        <v>0</v>
      </c>
      <c r="AH720" s="1">
        <f>IF(E720="West", IF(C720="Decentral",('Connecting shares (%)'!$F$17/100*L720+'Connecting shares (%)'!$G$17/100*N720+'Connecting shares (%)'!$H$17/100*P720)/1000000,0),0)</f>
        <v>0</v>
      </c>
      <c r="AI720" s="63">
        <f>IF(E720="west", IF(C720="Decentral",D720*'Connecting shares (%)'!$M$16*(L720+N720+P720)/(F720+H720+J720+L720+N720+P720),0),0)</f>
        <v>0</v>
      </c>
      <c r="AK720" s="1">
        <f t="shared" si="88"/>
        <v>0</v>
      </c>
      <c r="AL720" s="1">
        <f t="shared" si="89"/>
        <v>0</v>
      </c>
      <c r="AM720" s="1">
        <f t="shared" si="90"/>
        <v>27.136400559999998</v>
      </c>
      <c r="AN720" s="1">
        <f t="shared" si="91"/>
        <v>72.293632422857797</v>
      </c>
      <c r="AO720" s="1">
        <f t="shared" si="92"/>
        <v>0</v>
      </c>
      <c r="AP720" s="1">
        <f t="shared" si="93"/>
        <v>0</v>
      </c>
      <c r="AQ720" s="1">
        <f t="shared" si="94"/>
        <v>0</v>
      </c>
      <c r="AR720" s="1">
        <f t="shared" si="95"/>
        <v>0</v>
      </c>
    </row>
    <row r="721" spans="1:44">
      <c r="A721" s="1">
        <v>720</v>
      </c>
      <c r="B721" s="1" t="s">
        <v>167</v>
      </c>
      <c r="C721" s="1" t="s">
        <v>21</v>
      </c>
      <c r="D721" s="1">
        <v>5.0595174916182799</v>
      </c>
      <c r="E721" s="1" t="s">
        <v>24</v>
      </c>
      <c r="F721" s="1">
        <v>4591614.7899999898</v>
      </c>
      <c r="G721" s="1">
        <v>331</v>
      </c>
      <c r="H721" s="1">
        <v>178174.639999999</v>
      </c>
      <c r="I721" s="1">
        <v>3</v>
      </c>
      <c r="J721" s="1">
        <v>0</v>
      </c>
      <c r="K721" s="1">
        <v>0</v>
      </c>
      <c r="L721" s="1">
        <v>1748861.03999999</v>
      </c>
      <c r="M721" s="1">
        <v>241</v>
      </c>
      <c r="N721" s="1">
        <v>0</v>
      </c>
      <c r="O721" s="1">
        <v>0</v>
      </c>
      <c r="P721" s="1">
        <v>0</v>
      </c>
      <c r="Q721" s="1">
        <v>0</v>
      </c>
      <c r="R721" s="1">
        <v>57659.321814050199</v>
      </c>
      <c r="S721" s="1">
        <v>5059517.4916182803</v>
      </c>
      <c r="T721" s="61">
        <f>IF(E721="East", IF(C721="Central",('Connecting shares (%)'!$F$3/100*F721+'Connecting shares (%)'!$G$3/100*H721+'Connecting shares (%)'!$H$3/100*J721)/1000000,0),0)</f>
        <v>0</v>
      </c>
      <c r="U721" s="61">
        <f>IF(E721="East", IF(C721="Central",D721*'Connecting shares (%)'!$M$16*(F721+H721+J721)/(F721+H721+J721+L721+N721+P721),0),0)</f>
        <v>0</v>
      </c>
      <c r="V721" s="61">
        <f>IF(E721="East", IF(C721="Decentral",('Connecting shares (%)'!$F$7/100*F721+'Connecting shares (%)'!$G$7/100*H721+'Connecting shares (%)'!$H$7/100*J721)/1000000,0),0)</f>
        <v>4.7697894299999888</v>
      </c>
      <c r="W721" s="63">
        <f>IF(E721="East", IF(C721="Decentral",D721*'Connecting shares (%)'!$M$16*(F721+H721+J721)/(F721+H721+J721+L721+N721+P721),0),0)</f>
        <v>74.042420784745673</v>
      </c>
      <c r="X721" s="61">
        <f>IF(E721="East", IF(C721="Central",('Connecting shares (%)'!$F$5/100*L721+'Connecting shares (%)'!$G$5/100*N721+'Connecting shares (%)'!$H$5/100*P721)/1000000,0),0)</f>
        <v>0</v>
      </c>
      <c r="Y721" s="63">
        <f>IF(E721="East", IF(C721="Central",D721*'Connecting shares (%)'!$M$16*(L721+N721+P721)/(F721+H721+J721+L721+N721+P721),0),0)</f>
        <v>0</v>
      </c>
      <c r="Z721" s="1">
        <f>IF(E721="East", IF(C721="Decentral",('Connecting shares (%)'!$F$9/100*L721+'Connecting shares (%)'!$G$9/100*N721+'Connecting shares (%)'!$H$9/100*P721)/1000000,0),0)</f>
        <v>1.74886103999999</v>
      </c>
      <c r="AA721" s="63">
        <f>IF(E721="East", IF(C721="Decentral",D721*'Connecting shares (%)'!$M$16*(L721+N721+P721)/(F721+H721+J721+L721+N721+P721),0),0)</f>
        <v>27.147929047619929</v>
      </c>
      <c r="AB721" s="61">
        <f>IF(E721="West", IF(C721="Central",('Connecting shares (%)'!$F$11/100*F721+'Connecting shares (%)'!$G$11/100*H721+'Connecting shares (%)'!$H$11/100*J721)/1000000,0),0)</f>
        <v>0</v>
      </c>
      <c r="AC721" s="64">
        <f>IF(E721="west", IF(C721="Central",D721*'Connecting shares (%)'!$M$16*(F721+H721+J721)/(F721+H721+J721+L721+N721+P721),0),0)</f>
        <v>0</v>
      </c>
      <c r="AD721" s="61">
        <f>IF(E721="West", IF(C721="Decentral",('Connecting shares (%)'!$F$15/100*F721+'Connecting shares (%)'!$G$15/100*H721+'Connecting shares (%)'!$H$15/100*J721)/1000000,0),0)</f>
        <v>0</v>
      </c>
      <c r="AE721" s="63">
        <f>IF(E721="west", IF(C721="Decentral",D721*'Connecting shares (%)'!$M$16*(F721+H721+J721)/(F721+H721+J721+L721+N721+P721),0),0)</f>
        <v>0</v>
      </c>
      <c r="AF721" s="61">
        <f>IF(E721="West", IF(C721="Central",('Connecting shares (%)'!$F$13/100*L721+'Connecting shares (%)'!$G$13/100*N721+'Connecting shares (%)'!$H$13/100*P721)/1000000,0),0)</f>
        <v>0</v>
      </c>
      <c r="AG721" s="63">
        <f>IF(E721="west", IF(C721="Central",D721*'Connecting shares (%)'!$M$16*(L721+N721+P721)/(F721+H721+J721+L721+N721+P721),0),0)</f>
        <v>0</v>
      </c>
      <c r="AH721" s="1">
        <f>IF(E721="West", IF(C721="Decentral",('Connecting shares (%)'!$F$17/100*L721+'Connecting shares (%)'!$G$17/100*N721+'Connecting shares (%)'!$H$17/100*P721)/1000000,0),0)</f>
        <v>0</v>
      </c>
      <c r="AI721" s="63">
        <f>IF(E721="west", IF(C721="Decentral",D721*'Connecting shares (%)'!$M$16*(L721+N721+P721)/(F721+H721+J721+L721+N721+P721),0),0)</f>
        <v>0</v>
      </c>
      <c r="AK721" s="1">
        <f t="shared" si="88"/>
        <v>0</v>
      </c>
      <c r="AL721" s="1">
        <f t="shared" si="89"/>
        <v>0</v>
      </c>
      <c r="AM721" s="1">
        <f t="shared" si="90"/>
        <v>6.5186504699999785</v>
      </c>
      <c r="AN721" s="1">
        <f t="shared" si="91"/>
        <v>101.1903498323656</v>
      </c>
      <c r="AO721" s="1">
        <f t="shared" si="92"/>
        <v>0</v>
      </c>
      <c r="AP721" s="1">
        <f t="shared" si="93"/>
        <v>0</v>
      </c>
      <c r="AQ721" s="1">
        <f t="shared" si="94"/>
        <v>0</v>
      </c>
      <c r="AR721" s="1">
        <f t="shared" si="95"/>
        <v>0</v>
      </c>
    </row>
    <row r="722" spans="1:44">
      <c r="A722" s="1">
        <v>721</v>
      </c>
      <c r="B722" s="1" t="s">
        <v>484</v>
      </c>
      <c r="C722" s="1" t="s">
        <v>22</v>
      </c>
      <c r="D722" s="1">
        <v>2.8207800917742998</v>
      </c>
      <c r="E722" s="1" t="s">
        <v>23</v>
      </c>
      <c r="F722" s="1">
        <v>5175045.6299999896</v>
      </c>
      <c r="G722" s="1">
        <v>393</v>
      </c>
      <c r="H722" s="1">
        <v>59487.76</v>
      </c>
      <c r="I722" s="1">
        <v>1</v>
      </c>
      <c r="J722" s="1">
        <v>0</v>
      </c>
      <c r="K722" s="1">
        <v>0</v>
      </c>
      <c r="L722" s="1">
        <v>624713</v>
      </c>
      <c r="M722" s="1">
        <v>110</v>
      </c>
      <c r="N722" s="1">
        <v>167198.57</v>
      </c>
      <c r="O722" s="1">
        <v>2</v>
      </c>
      <c r="P722" s="1">
        <v>0</v>
      </c>
      <c r="Q722" s="1">
        <v>0</v>
      </c>
      <c r="R722" s="1">
        <v>27963.2692665533</v>
      </c>
      <c r="S722" s="1">
        <v>2820780.0917743002</v>
      </c>
      <c r="T722" s="61">
        <f>IF(E722="East", IF(C722="Central",('Connecting shares (%)'!$F$3/100*F722+'Connecting shares (%)'!$G$3/100*H722+'Connecting shares (%)'!$H$3/100*J722)/1000000,0),0)</f>
        <v>0</v>
      </c>
      <c r="U722" s="61">
        <f>IF(E722="East", IF(C722="Central",D722*'Connecting shares (%)'!$M$16*(F722+H722+J722)/(F722+H722+J722+L722+N722+P722),0),0)</f>
        <v>0</v>
      </c>
      <c r="V722" s="61">
        <f>IF(E722="East", IF(C722="Decentral",('Connecting shares (%)'!$F$7/100*F722+'Connecting shares (%)'!$G$7/100*H722+'Connecting shares (%)'!$H$7/100*J722)/1000000,0),0)</f>
        <v>0</v>
      </c>
      <c r="W722" s="63">
        <f>IF(E722="East", IF(C722="Decentral",D722*'Connecting shares (%)'!$M$16*(F722+H722+J722)/(F722+H722+J722+L722+N722+P722),0),0)</f>
        <v>0</v>
      </c>
      <c r="X722" s="61">
        <f>IF(E722="East", IF(C722="Central",('Connecting shares (%)'!$F$5/100*L722+'Connecting shares (%)'!$G$5/100*N722+'Connecting shares (%)'!$H$5/100*P722)/1000000,0),0)</f>
        <v>0</v>
      </c>
      <c r="Y722" s="63">
        <f>IF(E722="East", IF(C722="Central",D722*'Connecting shares (%)'!$M$16*(L722+N722+P722)/(F722+H722+J722+L722+N722+P722),0),0)</f>
        <v>0</v>
      </c>
      <c r="Z722" s="1">
        <f>IF(E722="East", IF(C722="Decentral",('Connecting shares (%)'!$F$9/100*L722+'Connecting shares (%)'!$G$9/100*N722+'Connecting shares (%)'!$H$9/100*P722)/1000000,0),0)</f>
        <v>0</v>
      </c>
      <c r="AA722" s="63">
        <f>IF(E722="East", IF(C722="Decentral",D722*'Connecting shares (%)'!$M$16*(L722+N722+P722)/(F722+H722+J722+L722+N722+P722),0),0)</f>
        <v>0</v>
      </c>
      <c r="AB722" s="61">
        <f>IF(E722="West", IF(C722="Central",('Connecting shares (%)'!$F$11/100*F722+'Connecting shares (%)'!$G$11/100*H722+'Connecting shares (%)'!$H$11/100*J722)/1000000,0),0)</f>
        <v>5.2345333899999895</v>
      </c>
      <c r="AC722" s="64">
        <f>IF(E722="west", IF(C722="Central",D722*'Connecting shares (%)'!$M$16*(F722+H722+J722)/(F722+H722+J722+L722+N722+P722),0),0)</f>
        <v>49.002248171996349</v>
      </c>
      <c r="AD722" s="61">
        <f>IF(E722="West", IF(C722="Decentral",('Connecting shares (%)'!$F$15/100*F722+'Connecting shares (%)'!$G$15/100*H722+'Connecting shares (%)'!$H$15/100*J722)/1000000,0),0)</f>
        <v>0</v>
      </c>
      <c r="AE722" s="63">
        <f>IF(E722="west", IF(C722="Decentral",D722*'Connecting shares (%)'!$M$16*(F722+H722+J722)/(F722+H722+J722+L722+N722+P722),0),0)</f>
        <v>0</v>
      </c>
      <c r="AF722" s="61">
        <f>IF(E722="West", IF(C722="Central",('Connecting shares (%)'!$F$13/100*L722+'Connecting shares (%)'!$G$13/100*N722+'Connecting shares (%)'!$H$13/100*P722)/1000000,0),0)</f>
        <v>0.79191157000000012</v>
      </c>
      <c r="AG722" s="63">
        <f>IF(E722="west", IF(C722="Central",D722*'Connecting shares (%)'!$M$16*(L722+N722+P722)/(F722+H722+J722+L722+N722+P722),0),0)</f>
        <v>7.4133536634896391</v>
      </c>
      <c r="AH722" s="1">
        <f>IF(E722="West", IF(C722="Decentral",('Connecting shares (%)'!$F$17/100*L722+'Connecting shares (%)'!$G$17/100*N722+'Connecting shares (%)'!$H$17/100*P722)/1000000,0),0)</f>
        <v>0</v>
      </c>
      <c r="AI722" s="63">
        <f>IF(E722="west", IF(C722="Decentral",D722*'Connecting shares (%)'!$M$16*(L722+N722+P722)/(F722+H722+J722+L722+N722+P722),0),0)</f>
        <v>0</v>
      </c>
      <c r="AK722" s="1">
        <f t="shared" si="88"/>
        <v>0</v>
      </c>
      <c r="AL722" s="1">
        <f t="shared" si="89"/>
        <v>0</v>
      </c>
      <c r="AM722" s="1">
        <f t="shared" si="90"/>
        <v>0</v>
      </c>
      <c r="AN722" s="1">
        <f t="shared" si="91"/>
        <v>0</v>
      </c>
      <c r="AO722" s="1">
        <f t="shared" si="92"/>
        <v>6.0264449599999894</v>
      </c>
      <c r="AP722" s="1">
        <f t="shared" si="93"/>
        <v>56.415601835485987</v>
      </c>
      <c r="AQ722" s="1">
        <f t="shared" si="94"/>
        <v>0</v>
      </c>
      <c r="AR722" s="1">
        <f t="shared" si="95"/>
        <v>0</v>
      </c>
    </row>
    <row r="723" spans="1:44">
      <c r="A723" s="1">
        <v>722</v>
      </c>
      <c r="B723" s="1" t="s">
        <v>390</v>
      </c>
      <c r="C723" s="1" t="s">
        <v>21</v>
      </c>
      <c r="D723" s="1">
        <v>2.20175824102978</v>
      </c>
      <c r="E723" s="1" t="s">
        <v>23</v>
      </c>
      <c r="F723" s="1">
        <v>613456.32999999996</v>
      </c>
      <c r="G723" s="1">
        <v>34</v>
      </c>
      <c r="H723" s="1">
        <v>0</v>
      </c>
      <c r="I723" s="1">
        <v>0</v>
      </c>
      <c r="J723" s="1">
        <v>0</v>
      </c>
      <c r="K723" s="1">
        <v>0</v>
      </c>
      <c r="L723" s="1">
        <v>34340</v>
      </c>
      <c r="M723" s="1">
        <v>3</v>
      </c>
      <c r="N723" s="1">
        <v>0</v>
      </c>
      <c r="O723" s="1">
        <v>0</v>
      </c>
      <c r="P723" s="1">
        <v>0</v>
      </c>
      <c r="Q723" s="1">
        <v>0</v>
      </c>
      <c r="R723" s="1">
        <v>32438.883986006502</v>
      </c>
      <c r="S723" s="1">
        <v>2201758.2410297799</v>
      </c>
      <c r="T723" s="61">
        <f>IF(E723="East", IF(C723="Central",('Connecting shares (%)'!$F$3/100*F723+'Connecting shares (%)'!$G$3/100*H723+'Connecting shares (%)'!$H$3/100*J723)/1000000,0),0)</f>
        <v>0</v>
      </c>
      <c r="U723" s="61">
        <f>IF(E723="East", IF(C723="Central",D723*'Connecting shares (%)'!$M$16*(F723+H723+J723)/(F723+H723+J723+L723+N723+P723),0),0)</f>
        <v>0</v>
      </c>
      <c r="V723" s="61">
        <f>IF(E723="East", IF(C723="Decentral",('Connecting shares (%)'!$F$7/100*F723+'Connecting shares (%)'!$G$7/100*H723+'Connecting shares (%)'!$H$7/100*J723)/1000000,0),0)</f>
        <v>0</v>
      </c>
      <c r="W723" s="63">
        <f>IF(E723="East", IF(C723="Decentral",D723*'Connecting shares (%)'!$M$16*(F723+H723+J723)/(F723+H723+J723+L723+N723+P723),0),0)</f>
        <v>0</v>
      </c>
      <c r="X723" s="61">
        <f>IF(E723="East", IF(C723="Central",('Connecting shares (%)'!$F$5/100*L723+'Connecting shares (%)'!$G$5/100*N723+'Connecting shares (%)'!$H$5/100*P723)/1000000,0),0)</f>
        <v>0</v>
      </c>
      <c r="Y723" s="63">
        <f>IF(E723="East", IF(C723="Central",D723*'Connecting shares (%)'!$M$16*(L723+N723+P723)/(F723+H723+J723+L723+N723+P723),0),0)</f>
        <v>0</v>
      </c>
      <c r="Z723" s="1">
        <f>IF(E723="East", IF(C723="Decentral",('Connecting shares (%)'!$F$9/100*L723+'Connecting shares (%)'!$G$9/100*N723+'Connecting shares (%)'!$H$9/100*P723)/1000000,0),0)</f>
        <v>0</v>
      </c>
      <c r="AA723" s="63">
        <f>IF(E723="East", IF(C723="Decentral",D723*'Connecting shares (%)'!$M$16*(L723+N723+P723)/(F723+H723+J723+L723+N723+P723),0),0)</f>
        <v>0</v>
      </c>
      <c r="AB723" s="61">
        <f>IF(E723="West", IF(C723="Central",('Connecting shares (%)'!$F$11/100*F723+'Connecting shares (%)'!$G$11/100*H723+'Connecting shares (%)'!$H$11/100*J723)/1000000,0),0)</f>
        <v>0</v>
      </c>
      <c r="AC723" s="64">
        <f>IF(E723="west", IF(C723="Central",D723*'Connecting shares (%)'!$M$16*(F723+H723+J723)/(F723+H723+J723+L723+N723+P723),0),0)</f>
        <v>0</v>
      </c>
      <c r="AD723" s="61">
        <f>IF(E723="West", IF(C723="Decentral",('Connecting shares (%)'!$F$15/100*F723+'Connecting shares (%)'!$G$15/100*H723+'Connecting shares (%)'!$H$15/100*J723)/1000000,0),0)</f>
        <v>0.61345632999999999</v>
      </c>
      <c r="AE723" s="63">
        <f>IF(E723="west", IF(C723="Decentral",D723*'Connecting shares (%)'!$M$16*(F723+H723+J723)/(F723+H723+J723+L723+N723+P723),0),0)</f>
        <v>41.700839215602976</v>
      </c>
      <c r="AF723" s="61">
        <f>IF(E723="West", IF(C723="Central",('Connecting shares (%)'!$F$13/100*L723+'Connecting shares (%)'!$G$13/100*N723+'Connecting shares (%)'!$H$13/100*P723)/1000000,0),0)</f>
        <v>0</v>
      </c>
      <c r="AG723" s="63">
        <f>IF(E723="west", IF(C723="Central",D723*'Connecting shares (%)'!$M$16*(L723+N723+P723)/(F723+H723+J723+L723+N723+P723),0),0)</f>
        <v>0</v>
      </c>
      <c r="AH723" s="1">
        <f>IF(E723="West", IF(C723="Decentral",('Connecting shares (%)'!$F$17/100*L723+'Connecting shares (%)'!$G$17/100*N723+'Connecting shares (%)'!$H$17/100*P723)/1000000,0),0)</f>
        <v>3.4340000000000002E-2</v>
      </c>
      <c r="AI723" s="63">
        <f>IF(E723="west", IF(C723="Decentral",D723*'Connecting shares (%)'!$M$16*(L723+N723+P723)/(F723+H723+J723+L723+N723+P723),0),0)</f>
        <v>2.334325604992626</v>
      </c>
      <c r="AK723" s="1">
        <f t="shared" si="88"/>
        <v>0</v>
      </c>
      <c r="AL723" s="1">
        <f t="shared" si="89"/>
        <v>0</v>
      </c>
      <c r="AM723" s="1">
        <f t="shared" si="90"/>
        <v>0</v>
      </c>
      <c r="AN723" s="1">
        <f t="shared" si="91"/>
        <v>0</v>
      </c>
      <c r="AO723" s="1">
        <f t="shared" si="92"/>
        <v>0</v>
      </c>
      <c r="AP723" s="1">
        <f t="shared" si="93"/>
        <v>0</v>
      </c>
      <c r="AQ723" s="1">
        <f t="shared" si="94"/>
        <v>0.64779633000000003</v>
      </c>
      <c r="AR723" s="1">
        <f t="shared" si="95"/>
        <v>44.035164820595604</v>
      </c>
    </row>
    <row r="724" spans="1:44">
      <c r="A724" s="1">
        <v>723</v>
      </c>
      <c r="B724" s="1" t="s">
        <v>627</v>
      </c>
      <c r="C724" s="1" t="s">
        <v>22</v>
      </c>
      <c r="D724" s="1">
        <v>3.6314678594893399</v>
      </c>
      <c r="E724" s="1" t="s">
        <v>24</v>
      </c>
      <c r="F724" s="1">
        <v>10980842.279999901</v>
      </c>
      <c r="G724" s="1">
        <v>735</v>
      </c>
      <c r="H724" s="1">
        <v>53490.5</v>
      </c>
      <c r="I724" s="1">
        <v>1</v>
      </c>
      <c r="J724" s="1">
        <v>0</v>
      </c>
      <c r="K724" s="1">
        <v>0</v>
      </c>
      <c r="L724" s="1">
        <v>2057945.97</v>
      </c>
      <c r="M724" s="1">
        <v>288</v>
      </c>
      <c r="N724" s="1">
        <v>177292.81</v>
      </c>
      <c r="O724" s="1">
        <v>1</v>
      </c>
      <c r="P724" s="1">
        <v>0</v>
      </c>
      <c r="Q724" s="1">
        <v>0</v>
      </c>
      <c r="R724" s="1">
        <v>37990.738224562701</v>
      </c>
      <c r="S724" s="1">
        <v>3631467.8594893301</v>
      </c>
      <c r="T724" s="61">
        <f>IF(E724="East", IF(C724="Central",('Connecting shares (%)'!$F$3/100*F724+'Connecting shares (%)'!$G$3/100*H724+'Connecting shares (%)'!$H$3/100*J724)/1000000,0),0)</f>
        <v>11.0343327799999</v>
      </c>
      <c r="U724" s="61">
        <f>IF(E724="East", IF(C724="Central",D724*'Connecting shares (%)'!$M$16*(F724+H724+J724)/(F724+H724+J724+L724+N724+P724),0),0)</f>
        <v>60.395054445118191</v>
      </c>
      <c r="V724" s="61">
        <f>IF(E724="East", IF(C724="Decentral",('Connecting shares (%)'!$F$7/100*F724+'Connecting shares (%)'!$G$7/100*H724+'Connecting shares (%)'!$H$7/100*J724)/1000000,0),0)</f>
        <v>0</v>
      </c>
      <c r="W724" s="63">
        <f>IF(E724="East", IF(C724="Decentral",D724*'Connecting shares (%)'!$M$16*(F724+H724+J724)/(F724+H724+J724+L724+N724+P724),0),0)</f>
        <v>0</v>
      </c>
      <c r="X724" s="61">
        <f>IF(E724="East", IF(C724="Central",('Connecting shares (%)'!$F$5/100*L724+'Connecting shares (%)'!$G$5/100*N724+'Connecting shares (%)'!$H$5/100*P724)/1000000,0),0)</f>
        <v>2.23523878</v>
      </c>
      <c r="Y724" s="63">
        <f>IF(E724="East", IF(C724="Central",D724*'Connecting shares (%)'!$M$16*(L724+N724+P724)/(F724+H724+J724+L724+N724+P724),0),0)</f>
        <v>12.234302744668605</v>
      </c>
      <c r="Z724" s="1">
        <f>IF(E724="East", IF(C724="Decentral",('Connecting shares (%)'!$F$9/100*L724+'Connecting shares (%)'!$G$9/100*N724+'Connecting shares (%)'!$H$9/100*P724)/1000000,0),0)</f>
        <v>0</v>
      </c>
      <c r="AA724" s="63">
        <f>IF(E724="East", IF(C724="Decentral",D724*'Connecting shares (%)'!$M$16*(L724+N724+P724)/(F724+H724+J724+L724+N724+P724),0),0)</f>
        <v>0</v>
      </c>
      <c r="AB724" s="61">
        <f>IF(E724="West", IF(C724="Central",('Connecting shares (%)'!$F$11/100*F724+'Connecting shares (%)'!$G$11/100*H724+'Connecting shares (%)'!$H$11/100*J724)/1000000,0),0)</f>
        <v>0</v>
      </c>
      <c r="AC724" s="64">
        <f>IF(E724="west", IF(C724="Central",D724*'Connecting shares (%)'!$M$16*(F724+H724+J724)/(F724+H724+J724+L724+N724+P724),0),0)</f>
        <v>0</v>
      </c>
      <c r="AD724" s="61">
        <f>IF(E724="West", IF(C724="Decentral",('Connecting shares (%)'!$F$15/100*F724+'Connecting shares (%)'!$G$15/100*H724+'Connecting shares (%)'!$H$15/100*J724)/1000000,0),0)</f>
        <v>0</v>
      </c>
      <c r="AE724" s="63">
        <f>IF(E724="west", IF(C724="Decentral",D724*'Connecting shares (%)'!$M$16*(F724+H724+J724)/(F724+H724+J724+L724+N724+P724),0),0)</f>
        <v>0</v>
      </c>
      <c r="AF724" s="61">
        <f>IF(E724="West", IF(C724="Central",('Connecting shares (%)'!$F$13/100*L724+'Connecting shares (%)'!$G$13/100*N724+'Connecting shares (%)'!$H$13/100*P724)/1000000,0),0)</f>
        <v>0</v>
      </c>
      <c r="AG724" s="63">
        <f>IF(E724="west", IF(C724="Central",D724*'Connecting shares (%)'!$M$16*(L724+N724+P724)/(F724+H724+J724+L724+N724+P724),0),0)</f>
        <v>0</v>
      </c>
      <c r="AH724" s="1">
        <f>IF(E724="West", IF(C724="Decentral",('Connecting shares (%)'!$F$17/100*L724+'Connecting shares (%)'!$G$17/100*N724+'Connecting shares (%)'!$H$17/100*P724)/1000000,0),0)</f>
        <v>0</v>
      </c>
      <c r="AI724" s="63">
        <f>IF(E724="west", IF(C724="Decentral",D724*'Connecting shares (%)'!$M$16*(L724+N724+P724)/(F724+H724+J724+L724+N724+P724),0),0)</f>
        <v>0</v>
      </c>
      <c r="AK724" s="1">
        <f t="shared" si="88"/>
        <v>13.2695715599999</v>
      </c>
      <c r="AL724" s="1">
        <f t="shared" si="89"/>
        <v>72.629357189786802</v>
      </c>
      <c r="AM724" s="1">
        <f t="shared" si="90"/>
        <v>0</v>
      </c>
      <c r="AN724" s="1">
        <f t="shared" si="91"/>
        <v>0</v>
      </c>
      <c r="AO724" s="1">
        <f t="shared" si="92"/>
        <v>0</v>
      </c>
      <c r="AP724" s="1">
        <f t="shared" si="93"/>
        <v>0</v>
      </c>
      <c r="AQ724" s="1">
        <f t="shared" si="94"/>
        <v>0</v>
      </c>
      <c r="AR724" s="1">
        <f t="shared" si="95"/>
        <v>0</v>
      </c>
    </row>
    <row r="725" spans="1:44">
      <c r="A725" s="1">
        <v>724</v>
      </c>
      <c r="B725" s="1" t="s">
        <v>123</v>
      </c>
      <c r="C725" s="1" t="s">
        <v>21</v>
      </c>
      <c r="D725" s="1">
        <v>4.2311936669002899</v>
      </c>
      <c r="E725" s="1" t="s">
        <v>24</v>
      </c>
      <c r="F725" s="1">
        <v>19754142.379999999</v>
      </c>
      <c r="G725" s="1">
        <v>1348</v>
      </c>
      <c r="H725" s="1">
        <v>268349.84000000003</v>
      </c>
      <c r="I725" s="1">
        <v>5</v>
      </c>
      <c r="J725" s="1">
        <v>0</v>
      </c>
      <c r="K725" s="1">
        <v>0</v>
      </c>
      <c r="L725" s="1">
        <v>4138706.01999998</v>
      </c>
      <c r="M725" s="1">
        <v>479</v>
      </c>
      <c r="N725" s="1">
        <v>8721302.6600000001</v>
      </c>
      <c r="O725" s="1">
        <v>74</v>
      </c>
      <c r="P725" s="1">
        <v>1482149.4399999899</v>
      </c>
      <c r="Q725" s="1">
        <v>4</v>
      </c>
      <c r="R725" s="1">
        <v>21753.221733833299</v>
      </c>
      <c r="S725" s="1">
        <v>4231193.6669002902</v>
      </c>
      <c r="T725" s="61">
        <f>IF(E725="East", IF(C725="Central",('Connecting shares (%)'!$F$3/100*F725+'Connecting shares (%)'!$G$3/100*H725+'Connecting shares (%)'!$H$3/100*J725)/1000000,0),0)</f>
        <v>0</v>
      </c>
      <c r="U725" s="61">
        <f>IF(E725="East", IF(C725="Central",D725*'Connecting shares (%)'!$M$16*(F725+H725+J725)/(F725+H725+J725+L725+N725+P725),0),0)</f>
        <v>0</v>
      </c>
      <c r="V725" s="61">
        <f>IF(E725="East", IF(C725="Decentral",('Connecting shares (%)'!$F$7/100*F725+'Connecting shares (%)'!$G$7/100*H725+'Connecting shares (%)'!$H$7/100*J725)/1000000,0),0)</f>
        <v>20.02249222</v>
      </c>
      <c r="W725" s="63">
        <f>IF(E725="East", IF(C725="Decentral",D725*'Connecting shares (%)'!$M$16*(F725+H725+J725)/(F725+H725+J725+L725+N725+P725),0),0)</f>
        <v>49.305924220746434</v>
      </c>
      <c r="X725" s="61">
        <f>IF(E725="East", IF(C725="Central",('Connecting shares (%)'!$F$5/100*L725+'Connecting shares (%)'!$G$5/100*N725+'Connecting shares (%)'!$H$5/100*P725)/1000000,0),0)</f>
        <v>0</v>
      </c>
      <c r="Y725" s="63">
        <f>IF(E725="East", IF(C725="Central",D725*'Connecting shares (%)'!$M$16*(L725+N725+P725)/(F725+H725+J725+L725+N725+P725),0),0)</f>
        <v>0</v>
      </c>
      <c r="Z725" s="1">
        <f>IF(E725="East", IF(C725="Decentral",('Connecting shares (%)'!$F$9/100*L725+'Connecting shares (%)'!$G$9/100*N725+'Connecting shares (%)'!$H$9/100*P725)/1000000,0),0)</f>
        <v>14.34215811999997</v>
      </c>
      <c r="AA725" s="63">
        <f>IF(E725="East", IF(C725="Decentral",D725*'Connecting shares (%)'!$M$16*(L725+N725+P725)/(F725+H725+J725+L725+N725+P725),0),0)</f>
        <v>35.317949117259374</v>
      </c>
      <c r="AB725" s="61">
        <f>IF(E725="West", IF(C725="Central",('Connecting shares (%)'!$F$11/100*F725+'Connecting shares (%)'!$G$11/100*H725+'Connecting shares (%)'!$H$11/100*J725)/1000000,0),0)</f>
        <v>0</v>
      </c>
      <c r="AC725" s="64">
        <f>IF(E725="west", IF(C725="Central",D725*'Connecting shares (%)'!$M$16*(F725+H725+J725)/(F725+H725+J725+L725+N725+P725),0),0)</f>
        <v>0</v>
      </c>
      <c r="AD725" s="61">
        <f>IF(E725="West", IF(C725="Decentral",('Connecting shares (%)'!$F$15/100*F725+'Connecting shares (%)'!$G$15/100*H725+'Connecting shares (%)'!$H$15/100*J725)/1000000,0),0)</f>
        <v>0</v>
      </c>
      <c r="AE725" s="63">
        <f>IF(E725="west", IF(C725="Decentral",D725*'Connecting shares (%)'!$M$16*(F725+H725+J725)/(F725+H725+J725+L725+N725+P725),0),0)</f>
        <v>0</v>
      </c>
      <c r="AF725" s="61">
        <f>IF(E725="West", IF(C725="Central",('Connecting shares (%)'!$F$13/100*L725+'Connecting shares (%)'!$G$13/100*N725+'Connecting shares (%)'!$H$13/100*P725)/1000000,0),0)</f>
        <v>0</v>
      </c>
      <c r="AG725" s="63">
        <f>IF(E725="west", IF(C725="Central",D725*'Connecting shares (%)'!$M$16*(L725+N725+P725)/(F725+H725+J725+L725+N725+P725),0),0)</f>
        <v>0</v>
      </c>
      <c r="AH725" s="1">
        <f>IF(E725="West", IF(C725="Decentral",('Connecting shares (%)'!$F$17/100*L725+'Connecting shares (%)'!$G$17/100*N725+'Connecting shares (%)'!$H$17/100*P725)/1000000,0),0)</f>
        <v>0</v>
      </c>
      <c r="AI725" s="63">
        <f>IF(E725="west", IF(C725="Decentral",D725*'Connecting shares (%)'!$M$16*(L725+N725+P725)/(F725+H725+J725+L725+N725+P725),0),0)</f>
        <v>0</v>
      </c>
      <c r="AK725" s="1">
        <f t="shared" si="88"/>
        <v>0</v>
      </c>
      <c r="AL725" s="1">
        <f t="shared" si="89"/>
        <v>0</v>
      </c>
      <c r="AM725" s="1">
        <f t="shared" si="90"/>
        <v>34.364650339999969</v>
      </c>
      <c r="AN725" s="1">
        <f t="shared" si="91"/>
        <v>84.623873338005808</v>
      </c>
      <c r="AO725" s="1">
        <f t="shared" si="92"/>
        <v>0</v>
      </c>
      <c r="AP725" s="1">
        <f t="shared" si="93"/>
        <v>0</v>
      </c>
      <c r="AQ725" s="1">
        <f t="shared" si="94"/>
        <v>0</v>
      </c>
      <c r="AR725" s="1">
        <f t="shared" si="95"/>
        <v>0</v>
      </c>
    </row>
    <row r="726" spans="1:44">
      <c r="A726" s="1">
        <v>725</v>
      </c>
      <c r="B726" s="1" t="s">
        <v>172</v>
      </c>
      <c r="C726" s="1" t="s">
        <v>21</v>
      </c>
      <c r="D726" s="1">
        <v>2.5457486043661</v>
      </c>
      <c r="E726" s="1" t="s">
        <v>23</v>
      </c>
      <c r="F726" s="1">
        <v>349790.97999999899</v>
      </c>
      <c r="G726" s="1">
        <v>20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33813.5134244086</v>
      </c>
      <c r="S726" s="1">
        <v>2545748.6043660999</v>
      </c>
      <c r="T726" s="61">
        <f>IF(E726="East", IF(C726="Central",('Connecting shares (%)'!$F$3/100*F726+'Connecting shares (%)'!$G$3/100*H726+'Connecting shares (%)'!$H$3/100*J726)/1000000,0),0)</f>
        <v>0</v>
      </c>
      <c r="U726" s="61">
        <f>IF(E726="East", IF(C726="Central",D726*'Connecting shares (%)'!$M$16*(F726+H726+J726)/(F726+H726+J726+L726+N726+P726),0),0)</f>
        <v>0</v>
      </c>
      <c r="V726" s="61">
        <f>IF(E726="East", IF(C726="Decentral",('Connecting shares (%)'!$F$7/100*F726+'Connecting shares (%)'!$G$7/100*H726+'Connecting shares (%)'!$H$7/100*J726)/1000000,0),0)</f>
        <v>0</v>
      </c>
      <c r="W726" s="63">
        <f>IF(E726="East", IF(C726="Decentral",D726*'Connecting shares (%)'!$M$16*(F726+H726+J726)/(F726+H726+J726+L726+N726+P726),0),0)</f>
        <v>0</v>
      </c>
      <c r="X726" s="61">
        <f>IF(E726="East", IF(C726="Central",('Connecting shares (%)'!$F$5/100*L726+'Connecting shares (%)'!$G$5/100*N726+'Connecting shares (%)'!$H$5/100*P726)/1000000,0),0)</f>
        <v>0</v>
      </c>
      <c r="Y726" s="63">
        <f>IF(E726="East", IF(C726="Central",D726*'Connecting shares (%)'!$M$16*(L726+N726+P726)/(F726+H726+J726+L726+N726+P726),0),0)</f>
        <v>0</v>
      </c>
      <c r="Z726" s="1">
        <f>IF(E726="East", IF(C726="Decentral",('Connecting shares (%)'!$F$9/100*L726+'Connecting shares (%)'!$G$9/100*N726+'Connecting shares (%)'!$H$9/100*P726)/1000000,0),0)</f>
        <v>0</v>
      </c>
      <c r="AA726" s="63">
        <f>IF(E726="East", IF(C726="Decentral",D726*'Connecting shares (%)'!$M$16*(L726+N726+P726)/(F726+H726+J726+L726+N726+P726),0),0)</f>
        <v>0</v>
      </c>
      <c r="AB726" s="61">
        <f>IF(E726="West", IF(C726="Central",('Connecting shares (%)'!$F$11/100*F726+'Connecting shares (%)'!$G$11/100*H726+'Connecting shares (%)'!$H$11/100*J726)/1000000,0),0)</f>
        <v>0</v>
      </c>
      <c r="AC726" s="64">
        <f>IF(E726="west", IF(C726="Central",D726*'Connecting shares (%)'!$M$16*(F726+H726+J726)/(F726+H726+J726+L726+N726+P726),0),0)</f>
        <v>0</v>
      </c>
      <c r="AD726" s="61">
        <f>IF(E726="West", IF(C726="Decentral",('Connecting shares (%)'!$F$15/100*F726+'Connecting shares (%)'!$G$15/100*H726+'Connecting shares (%)'!$H$15/100*J726)/1000000,0),0)</f>
        <v>0.34979097999999897</v>
      </c>
      <c r="AE726" s="63">
        <f>IF(E726="west", IF(C726="Decentral",D726*'Connecting shares (%)'!$M$16*(F726+H726+J726)/(F726+H726+J726+L726+N726+P726),0),0)</f>
        <v>50.914972087321999</v>
      </c>
      <c r="AF726" s="61">
        <f>IF(E726="West", IF(C726="Central",('Connecting shares (%)'!$F$13/100*L726+'Connecting shares (%)'!$G$13/100*N726+'Connecting shares (%)'!$H$13/100*P726)/1000000,0),0)</f>
        <v>0</v>
      </c>
      <c r="AG726" s="63">
        <f>IF(E726="west", IF(C726="Central",D726*'Connecting shares (%)'!$M$16*(L726+N726+P726)/(F726+H726+J726+L726+N726+P726),0),0)</f>
        <v>0</v>
      </c>
      <c r="AH726" s="1">
        <f>IF(E726="West", IF(C726="Decentral",('Connecting shares (%)'!$F$17/100*L726+'Connecting shares (%)'!$G$17/100*N726+'Connecting shares (%)'!$H$17/100*P726)/1000000,0),0)</f>
        <v>0</v>
      </c>
      <c r="AI726" s="63">
        <f>IF(E726="west", IF(C726="Decentral",D726*'Connecting shares (%)'!$M$16*(L726+N726+P726)/(F726+H726+J726+L726+N726+P726),0),0)</f>
        <v>0</v>
      </c>
      <c r="AK726" s="1">
        <f t="shared" si="88"/>
        <v>0</v>
      </c>
      <c r="AL726" s="1">
        <f t="shared" si="89"/>
        <v>0</v>
      </c>
      <c r="AM726" s="1">
        <f t="shared" si="90"/>
        <v>0</v>
      </c>
      <c r="AN726" s="1">
        <f t="shared" si="91"/>
        <v>0</v>
      </c>
      <c r="AO726" s="1">
        <f t="shared" si="92"/>
        <v>0</v>
      </c>
      <c r="AP726" s="1">
        <f t="shared" si="93"/>
        <v>0</v>
      </c>
      <c r="AQ726" s="1">
        <f t="shared" si="94"/>
        <v>0.34979097999999897</v>
      </c>
      <c r="AR726" s="1">
        <f t="shared" si="95"/>
        <v>50.914972087321999</v>
      </c>
    </row>
    <row r="727" spans="1:44">
      <c r="A727" s="1">
        <v>726</v>
      </c>
      <c r="B727" s="1" t="s">
        <v>456</v>
      </c>
      <c r="C727" s="1" t="s">
        <v>21</v>
      </c>
      <c r="D727" s="1">
        <v>6.0645840255585099</v>
      </c>
      <c r="E727" s="1" t="s">
        <v>23</v>
      </c>
      <c r="F727" s="1">
        <v>14920466.130000001</v>
      </c>
      <c r="G727" s="1">
        <v>1059</v>
      </c>
      <c r="H727" s="1">
        <v>62088.82</v>
      </c>
      <c r="I727" s="1">
        <v>1</v>
      </c>
      <c r="J727" s="1">
        <v>0</v>
      </c>
      <c r="K727" s="1">
        <v>0</v>
      </c>
      <c r="L727" s="1">
        <v>600567.39999999898</v>
      </c>
      <c r="M727" s="1">
        <v>66</v>
      </c>
      <c r="N727" s="1">
        <v>0</v>
      </c>
      <c r="O727" s="1">
        <v>0</v>
      </c>
      <c r="P727" s="1">
        <v>0</v>
      </c>
      <c r="Q727" s="1">
        <v>0</v>
      </c>
      <c r="R727" s="1">
        <v>37509.570130810796</v>
      </c>
      <c r="S727" s="1">
        <v>6064584.0255585099</v>
      </c>
      <c r="T727" s="61">
        <f>IF(E727="East", IF(C727="Central",('Connecting shares (%)'!$F$3/100*F727+'Connecting shares (%)'!$G$3/100*H727+'Connecting shares (%)'!$H$3/100*J727)/1000000,0),0)</f>
        <v>0</v>
      </c>
      <c r="U727" s="61">
        <f>IF(E727="East", IF(C727="Central",D727*'Connecting shares (%)'!$M$16*(F727+H727+J727)/(F727+H727+J727+L727+N727+P727),0),0)</f>
        <v>0</v>
      </c>
      <c r="V727" s="61">
        <f>IF(E727="East", IF(C727="Decentral",('Connecting shares (%)'!$F$7/100*F727+'Connecting shares (%)'!$G$7/100*H727+'Connecting shares (%)'!$H$7/100*J727)/1000000,0),0)</f>
        <v>0</v>
      </c>
      <c r="W727" s="63">
        <f>IF(E727="East", IF(C727="Decentral",D727*'Connecting shares (%)'!$M$16*(F727+H727+J727)/(F727+H727+J727+L727+N727+P727),0),0)</f>
        <v>0</v>
      </c>
      <c r="X727" s="61">
        <f>IF(E727="East", IF(C727="Central",('Connecting shares (%)'!$F$5/100*L727+'Connecting shares (%)'!$G$5/100*N727+'Connecting shares (%)'!$H$5/100*P727)/1000000,0),0)</f>
        <v>0</v>
      </c>
      <c r="Y727" s="63">
        <f>IF(E727="East", IF(C727="Central",D727*'Connecting shares (%)'!$M$16*(L727+N727+P727)/(F727+H727+J727+L727+N727+P727),0),0)</f>
        <v>0</v>
      </c>
      <c r="Z727" s="1">
        <f>IF(E727="East", IF(C727="Decentral",('Connecting shares (%)'!$F$9/100*L727+'Connecting shares (%)'!$G$9/100*N727+'Connecting shares (%)'!$H$9/100*P727)/1000000,0),0)</f>
        <v>0</v>
      </c>
      <c r="AA727" s="63">
        <f>IF(E727="East", IF(C727="Decentral",D727*'Connecting shares (%)'!$M$16*(L727+N727+P727)/(F727+H727+J727+L727+N727+P727),0),0)</f>
        <v>0</v>
      </c>
      <c r="AB727" s="61">
        <f>IF(E727="West", IF(C727="Central",('Connecting shares (%)'!$F$11/100*F727+'Connecting shares (%)'!$G$11/100*H727+'Connecting shares (%)'!$H$11/100*J727)/1000000,0),0)</f>
        <v>0</v>
      </c>
      <c r="AC727" s="64">
        <f>IF(E727="west", IF(C727="Central",D727*'Connecting shares (%)'!$M$16*(F727+H727+J727)/(F727+H727+J727+L727+N727+P727),0),0)</f>
        <v>0</v>
      </c>
      <c r="AD727" s="61">
        <f>IF(E727="West", IF(C727="Decentral",('Connecting shares (%)'!$F$15/100*F727+'Connecting shares (%)'!$G$15/100*H727+'Connecting shares (%)'!$H$15/100*J727)/1000000,0),0)</f>
        <v>14.982554950000001</v>
      </c>
      <c r="AE727" s="63">
        <f>IF(E727="west", IF(C727="Decentral",D727*'Connecting shares (%)'!$M$16*(F727+H727+J727)/(F727+H727+J727+L727+N727+P727),0),0)</f>
        <v>116.61714689909059</v>
      </c>
      <c r="AF727" s="61">
        <f>IF(E727="West", IF(C727="Central",('Connecting shares (%)'!$F$13/100*L727+'Connecting shares (%)'!$G$13/100*N727+'Connecting shares (%)'!$H$13/100*P727)/1000000,0),0)</f>
        <v>0</v>
      </c>
      <c r="AG727" s="63">
        <f>IF(E727="west", IF(C727="Central",D727*'Connecting shares (%)'!$M$16*(L727+N727+P727)/(F727+H727+J727+L727+N727+P727),0),0)</f>
        <v>0</v>
      </c>
      <c r="AH727" s="1">
        <f>IF(E727="West", IF(C727="Decentral",('Connecting shares (%)'!$F$17/100*L727+'Connecting shares (%)'!$G$17/100*N727+'Connecting shares (%)'!$H$17/100*P727)/1000000,0),0)</f>
        <v>0.60056739999999897</v>
      </c>
      <c r="AI727" s="63">
        <f>IF(E727="west", IF(C727="Decentral",D727*'Connecting shares (%)'!$M$16*(L727+N727+P727)/(F727+H727+J727+L727+N727+P727),0),0)</f>
        <v>4.6745336120796122</v>
      </c>
      <c r="AK727" s="1">
        <f t="shared" si="88"/>
        <v>0</v>
      </c>
      <c r="AL727" s="1">
        <f t="shared" si="89"/>
        <v>0</v>
      </c>
      <c r="AM727" s="1">
        <f t="shared" si="90"/>
        <v>0</v>
      </c>
      <c r="AN727" s="1">
        <f t="shared" si="91"/>
        <v>0</v>
      </c>
      <c r="AO727" s="1">
        <f t="shared" si="92"/>
        <v>0</v>
      </c>
      <c r="AP727" s="1">
        <f t="shared" si="93"/>
        <v>0</v>
      </c>
      <c r="AQ727" s="1">
        <f t="shared" si="94"/>
        <v>15.58312235</v>
      </c>
      <c r="AR727" s="1">
        <f t="shared" si="95"/>
        <v>121.2916805111702</v>
      </c>
    </row>
    <row r="728" spans="1:44">
      <c r="A728" s="1">
        <v>727</v>
      </c>
      <c r="B728" s="1" t="s">
        <v>842</v>
      </c>
      <c r="C728" s="1" t="s">
        <v>21</v>
      </c>
      <c r="D728" s="1">
        <v>2.0202478888184401</v>
      </c>
      <c r="E728" s="1" t="s">
        <v>23</v>
      </c>
      <c r="F728" s="1">
        <v>714862.90999999898</v>
      </c>
      <c r="G728" s="1">
        <v>38</v>
      </c>
      <c r="H728" s="1">
        <v>0</v>
      </c>
      <c r="I728" s="1">
        <v>0</v>
      </c>
      <c r="J728" s="1">
        <v>0</v>
      </c>
      <c r="K728" s="1">
        <v>0</v>
      </c>
      <c r="L728" s="1">
        <v>44991.55</v>
      </c>
      <c r="M728" s="1">
        <v>2</v>
      </c>
      <c r="N728" s="1">
        <v>0</v>
      </c>
      <c r="O728" s="1">
        <v>0</v>
      </c>
      <c r="P728" s="1">
        <v>0</v>
      </c>
      <c r="Q728" s="1">
        <v>0</v>
      </c>
      <c r="R728" s="1">
        <v>35452.868393673001</v>
      </c>
      <c r="S728" s="1">
        <v>2020247.88881844</v>
      </c>
      <c r="T728" s="61">
        <f>IF(E728="East", IF(C728="Central",('Connecting shares (%)'!$F$3/100*F728+'Connecting shares (%)'!$G$3/100*H728+'Connecting shares (%)'!$H$3/100*J728)/1000000,0),0)</f>
        <v>0</v>
      </c>
      <c r="U728" s="61">
        <f>IF(E728="East", IF(C728="Central",D728*'Connecting shares (%)'!$M$16*(F728+H728+J728)/(F728+H728+J728+L728+N728+P728),0),0)</f>
        <v>0</v>
      </c>
      <c r="V728" s="61">
        <f>IF(E728="East", IF(C728="Decentral",('Connecting shares (%)'!$F$7/100*F728+'Connecting shares (%)'!$G$7/100*H728+'Connecting shares (%)'!$H$7/100*J728)/1000000,0),0)</f>
        <v>0</v>
      </c>
      <c r="W728" s="63">
        <f>IF(E728="East", IF(C728="Decentral",D728*'Connecting shares (%)'!$M$16*(F728+H728+J728)/(F728+H728+J728+L728+N728+P728),0),0)</f>
        <v>0</v>
      </c>
      <c r="X728" s="61">
        <f>IF(E728="East", IF(C728="Central",('Connecting shares (%)'!$F$5/100*L728+'Connecting shares (%)'!$G$5/100*N728+'Connecting shares (%)'!$H$5/100*P728)/1000000,0),0)</f>
        <v>0</v>
      </c>
      <c r="Y728" s="63">
        <f>IF(E728="East", IF(C728="Central",D728*'Connecting shares (%)'!$M$16*(L728+N728+P728)/(F728+H728+J728+L728+N728+P728),0),0)</f>
        <v>0</v>
      </c>
      <c r="Z728" s="1">
        <f>IF(E728="East", IF(C728="Decentral",('Connecting shares (%)'!$F$9/100*L728+'Connecting shares (%)'!$G$9/100*N728+'Connecting shares (%)'!$H$9/100*P728)/1000000,0),0)</f>
        <v>0</v>
      </c>
      <c r="AA728" s="63">
        <f>IF(E728="East", IF(C728="Decentral",D728*'Connecting shares (%)'!$M$16*(L728+N728+P728)/(F728+H728+J728+L728+N728+P728),0),0)</f>
        <v>0</v>
      </c>
      <c r="AB728" s="61">
        <f>IF(E728="West", IF(C728="Central",('Connecting shares (%)'!$F$11/100*F728+'Connecting shares (%)'!$G$11/100*H728+'Connecting shares (%)'!$H$11/100*J728)/1000000,0),0)</f>
        <v>0</v>
      </c>
      <c r="AC728" s="64">
        <f>IF(E728="west", IF(C728="Central",D728*'Connecting shares (%)'!$M$16*(F728+H728+J728)/(F728+H728+J728+L728+N728+P728),0),0)</f>
        <v>0</v>
      </c>
      <c r="AD728" s="61">
        <f>IF(E728="West", IF(C728="Decentral",('Connecting shares (%)'!$F$15/100*F728+'Connecting shares (%)'!$G$15/100*H728+'Connecting shares (%)'!$H$15/100*J728)/1000000,0),0)</f>
        <v>0.71486290999999902</v>
      </c>
      <c r="AE728" s="63">
        <f>IF(E728="west", IF(C728="Decentral",D728*'Connecting shares (%)'!$M$16*(F728+H728+J728)/(F728+H728+J728+L728+N728+P728),0),0)</f>
        <v>38.012550053917067</v>
      </c>
      <c r="AF728" s="61">
        <f>IF(E728="West", IF(C728="Central",('Connecting shares (%)'!$F$13/100*L728+'Connecting shares (%)'!$G$13/100*N728+'Connecting shares (%)'!$H$13/100*P728)/1000000,0),0)</f>
        <v>0</v>
      </c>
      <c r="AG728" s="63">
        <f>IF(E728="west", IF(C728="Central",D728*'Connecting shares (%)'!$M$16*(L728+N728+P728)/(F728+H728+J728+L728+N728+P728),0),0)</f>
        <v>0</v>
      </c>
      <c r="AH728" s="1">
        <f>IF(E728="West", IF(C728="Decentral",('Connecting shares (%)'!$F$17/100*L728+'Connecting shares (%)'!$G$17/100*N728+'Connecting shares (%)'!$H$17/100*P728)/1000000,0),0)</f>
        <v>4.4991550000000005E-2</v>
      </c>
      <c r="AI728" s="63">
        <f>IF(E728="west", IF(C728="Decentral",D728*'Connecting shares (%)'!$M$16*(L728+N728+P728)/(F728+H728+J728+L728+N728+P728),0),0)</f>
        <v>2.3924077224517286</v>
      </c>
      <c r="AK728" s="1">
        <f t="shared" si="88"/>
        <v>0</v>
      </c>
      <c r="AL728" s="1">
        <f t="shared" si="89"/>
        <v>0</v>
      </c>
      <c r="AM728" s="1">
        <f t="shared" si="90"/>
        <v>0</v>
      </c>
      <c r="AN728" s="1">
        <f t="shared" si="91"/>
        <v>0</v>
      </c>
      <c r="AO728" s="1">
        <f t="shared" si="92"/>
        <v>0</v>
      </c>
      <c r="AP728" s="1">
        <f t="shared" si="93"/>
        <v>0</v>
      </c>
      <c r="AQ728" s="1">
        <f t="shared" si="94"/>
        <v>0.75985445999999901</v>
      </c>
      <c r="AR728" s="1">
        <f t="shared" si="95"/>
        <v>40.404957776368796</v>
      </c>
    </row>
    <row r="729" spans="1:44">
      <c r="A729" s="1">
        <v>728</v>
      </c>
      <c r="B729" s="1" t="s">
        <v>671</v>
      </c>
      <c r="C729" s="1" t="s">
        <v>22</v>
      </c>
      <c r="D729" s="1">
        <v>1.3041846233944401</v>
      </c>
      <c r="E729" s="1" t="s">
        <v>24</v>
      </c>
      <c r="F729" s="1">
        <v>1136272.82</v>
      </c>
      <c r="G729" s="1">
        <v>71</v>
      </c>
      <c r="H729" s="1">
        <v>0</v>
      </c>
      <c r="I729" s="1">
        <v>0</v>
      </c>
      <c r="J729" s="1">
        <v>0</v>
      </c>
      <c r="K729" s="1">
        <v>0</v>
      </c>
      <c r="L729" s="1">
        <v>128255.639999999</v>
      </c>
      <c r="M729" s="1">
        <v>13</v>
      </c>
      <c r="N729" s="1">
        <v>0</v>
      </c>
      <c r="O729" s="1">
        <v>0</v>
      </c>
      <c r="P729" s="1">
        <v>0</v>
      </c>
      <c r="Q729" s="1">
        <v>0</v>
      </c>
      <c r="R729" s="1">
        <v>26579.649087297599</v>
      </c>
      <c r="S729" s="1">
        <v>1304184.6233944399</v>
      </c>
      <c r="T729" s="61">
        <f>IF(E729="East", IF(C729="Central",('Connecting shares (%)'!$F$3/100*F729+'Connecting shares (%)'!$G$3/100*H729+'Connecting shares (%)'!$H$3/100*J729)/1000000,0),0)</f>
        <v>1.1362728200000001</v>
      </c>
      <c r="U729" s="61">
        <f>IF(E729="East", IF(C729="Central",D729*'Connecting shares (%)'!$M$16*(F729+H729+J729)/(F729+H729+J729+L729+N729+P729),0),0)</f>
        <v>23.438136612995482</v>
      </c>
      <c r="V729" s="61">
        <f>IF(E729="East", IF(C729="Decentral",('Connecting shares (%)'!$F$7/100*F729+'Connecting shares (%)'!$G$7/100*H729+'Connecting shares (%)'!$H$7/100*J729)/1000000,0),0)</f>
        <v>0</v>
      </c>
      <c r="W729" s="63">
        <f>IF(E729="East", IF(C729="Decentral",D729*'Connecting shares (%)'!$M$16*(F729+H729+J729)/(F729+H729+J729+L729+N729+P729),0),0)</f>
        <v>0</v>
      </c>
      <c r="X729" s="61">
        <f>IF(E729="East", IF(C729="Central",('Connecting shares (%)'!$F$5/100*L729+'Connecting shares (%)'!$G$5/100*N729+'Connecting shares (%)'!$H$5/100*P729)/1000000,0),0)</f>
        <v>0.128255639999999</v>
      </c>
      <c r="Y729" s="63">
        <f>IF(E729="East", IF(C729="Central",D729*'Connecting shares (%)'!$M$16*(L729+N729+P729)/(F729+H729+J729+L729+N729+P729),0),0)</f>
        <v>2.6455558548933209</v>
      </c>
      <c r="Z729" s="1">
        <f>IF(E729="East", IF(C729="Decentral",('Connecting shares (%)'!$F$9/100*L729+'Connecting shares (%)'!$G$9/100*N729+'Connecting shares (%)'!$H$9/100*P729)/1000000,0),0)</f>
        <v>0</v>
      </c>
      <c r="AA729" s="63">
        <f>IF(E729="East", IF(C729="Decentral",D729*'Connecting shares (%)'!$M$16*(L729+N729+P729)/(F729+H729+J729+L729+N729+P729),0),0)</f>
        <v>0</v>
      </c>
      <c r="AB729" s="61">
        <f>IF(E729="West", IF(C729="Central",('Connecting shares (%)'!$F$11/100*F729+'Connecting shares (%)'!$G$11/100*H729+'Connecting shares (%)'!$H$11/100*J729)/1000000,0),0)</f>
        <v>0</v>
      </c>
      <c r="AC729" s="64">
        <f>IF(E729="west", IF(C729="Central",D729*'Connecting shares (%)'!$M$16*(F729+H729+J729)/(F729+H729+J729+L729+N729+P729),0),0)</f>
        <v>0</v>
      </c>
      <c r="AD729" s="61">
        <f>IF(E729="West", IF(C729="Decentral",('Connecting shares (%)'!$F$15/100*F729+'Connecting shares (%)'!$G$15/100*H729+'Connecting shares (%)'!$H$15/100*J729)/1000000,0),0)</f>
        <v>0</v>
      </c>
      <c r="AE729" s="63">
        <f>IF(E729="west", IF(C729="Decentral",D729*'Connecting shares (%)'!$M$16*(F729+H729+J729)/(F729+H729+J729+L729+N729+P729),0),0)</f>
        <v>0</v>
      </c>
      <c r="AF729" s="61">
        <f>IF(E729="West", IF(C729="Central",('Connecting shares (%)'!$F$13/100*L729+'Connecting shares (%)'!$G$13/100*N729+'Connecting shares (%)'!$H$13/100*P729)/1000000,0),0)</f>
        <v>0</v>
      </c>
      <c r="AG729" s="63">
        <f>IF(E729="west", IF(C729="Central",D729*'Connecting shares (%)'!$M$16*(L729+N729+P729)/(F729+H729+J729+L729+N729+P729),0),0)</f>
        <v>0</v>
      </c>
      <c r="AH729" s="1">
        <f>IF(E729="West", IF(C729="Decentral",('Connecting shares (%)'!$F$17/100*L729+'Connecting shares (%)'!$G$17/100*N729+'Connecting shares (%)'!$H$17/100*P729)/1000000,0),0)</f>
        <v>0</v>
      </c>
      <c r="AI729" s="63">
        <f>IF(E729="west", IF(C729="Decentral",D729*'Connecting shares (%)'!$M$16*(L729+N729+P729)/(F729+H729+J729+L729+N729+P729),0),0)</f>
        <v>0</v>
      </c>
      <c r="AK729" s="1">
        <f t="shared" si="88"/>
        <v>1.2645284599999991</v>
      </c>
      <c r="AL729" s="1">
        <f t="shared" si="89"/>
        <v>26.083692467888802</v>
      </c>
      <c r="AM729" s="1">
        <f t="shared" si="90"/>
        <v>0</v>
      </c>
      <c r="AN729" s="1">
        <f t="shared" si="91"/>
        <v>0</v>
      </c>
      <c r="AO729" s="1">
        <f t="shared" si="92"/>
        <v>0</v>
      </c>
      <c r="AP729" s="1">
        <f t="shared" si="93"/>
        <v>0</v>
      </c>
      <c r="AQ729" s="1">
        <f t="shared" si="94"/>
        <v>0</v>
      </c>
      <c r="AR729" s="1">
        <f t="shared" si="95"/>
        <v>0</v>
      </c>
    </row>
    <row r="730" spans="1:44">
      <c r="A730" s="1">
        <v>729</v>
      </c>
      <c r="B730" s="1" t="s">
        <v>841</v>
      </c>
      <c r="C730" s="1" t="s">
        <v>22</v>
      </c>
      <c r="D730" s="1">
        <v>3.6732887581711502</v>
      </c>
      <c r="E730" s="1" t="s">
        <v>24</v>
      </c>
      <c r="F730" s="1">
        <v>12704289.579999899</v>
      </c>
      <c r="G730" s="1">
        <v>715</v>
      </c>
      <c r="H730" s="1">
        <v>0</v>
      </c>
      <c r="I730" s="1">
        <v>0</v>
      </c>
      <c r="J730" s="1">
        <v>0</v>
      </c>
      <c r="K730" s="1">
        <v>0</v>
      </c>
      <c r="L730" s="1">
        <v>162191.649999999</v>
      </c>
      <c r="M730" s="1">
        <v>12</v>
      </c>
      <c r="N730" s="1">
        <v>0</v>
      </c>
      <c r="O730" s="1">
        <v>0</v>
      </c>
      <c r="P730" s="1">
        <v>0</v>
      </c>
      <c r="Q730" s="1">
        <v>0</v>
      </c>
      <c r="R730" s="1">
        <v>29311.098567614201</v>
      </c>
      <c r="S730" s="1">
        <v>3673288.75817115</v>
      </c>
      <c r="T730" s="61">
        <f>IF(E730="East", IF(C730="Central",('Connecting shares (%)'!$F$3/100*F730+'Connecting shares (%)'!$G$3/100*H730+'Connecting shares (%)'!$H$3/100*J730)/1000000,0),0)</f>
        <v>12.7042895799999</v>
      </c>
      <c r="U730" s="61">
        <f>IF(E730="East", IF(C730="Central",D730*'Connecting shares (%)'!$M$16*(F730+H730+J730)/(F730+H730+J730+L730+N730+P730),0),0)</f>
        <v>72.539683943975845</v>
      </c>
      <c r="V730" s="61">
        <f>IF(E730="East", IF(C730="Decentral",('Connecting shares (%)'!$F$7/100*F730+'Connecting shares (%)'!$G$7/100*H730+'Connecting shares (%)'!$H$7/100*J730)/1000000,0),0)</f>
        <v>0</v>
      </c>
      <c r="W730" s="63">
        <f>IF(E730="East", IF(C730="Decentral",D730*'Connecting shares (%)'!$M$16*(F730+H730+J730)/(F730+H730+J730+L730+N730+P730),0),0)</f>
        <v>0</v>
      </c>
      <c r="X730" s="61">
        <f>IF(E730="East", IF(C730="Central",('Connecting shares (%)'!$F$5/100*L730+'Connecting shares (%)'!$G$5/100*N730+'Connecting shares (%)'!$H$5/100*P730)/1000000,0),0)</f>
        <v>0.16219164999999899</v>
      </c>
      <c r="Y730" s="63">
        <f>IF(E730="East", IF(C730="Central",D730*'Connecting shares (%)'!$M$16*(L730+N730+P730)/(F730+H730+J730+L730+N730+P730),0),0)</f>
        <v>0.926091219447154</v>
      </c>
      <c r="Z730" s="1">
        <f>IF(E730="East", IF(C730="Decentral",('Connecting shares (%)'!$F$9/100*L730+'Connecting shares (%)'!$G$9/100*N730+'Connecting shares (%)'!$H$9/100*P730)/1000000,0),0)</f>
        <v>0</v>
      </c>
      <c r="AA730" s="63">
        <f>IF(E730="East", IF(C730="Decentral",D730*'Connecting shares (%)'!$M$16*(L730+N730+P730)/(F730+H730+J730+L730+N730+P730),0),0)</f>
        <v>0</v>
      </c>
      <c r="AB730" s="61">
        <f>IF(E730="West", IF(C730="Central",('Connecting shares (%)'!$F$11/100*F730+'Connecting shares (%)'!$G$11/100*H730+'Connecting shares (%)'!$H$11/100*J730)/1000000,0),0)</f>
        <v>0</v>
      </c>
      <c r="AC730" s="64">
        <f>IF(E730="west", IF(C730="Central",D730*'Connecting shares (%)'!$M$16*(F730+H730+J730)/(F730+H730+J730+L730+N730+P730),0),0)</f>
        <v>0</v>
      </c>
      <c r="AD730" s="61">
        <f>IF(E730="West", IF(C730="Decentral",('Connecting shares (%)'!$F$15/100*F730+'Connecting shares (%)'!$G$15/100*H730+'Connecting shares (%)'!$H$15/100*J730)/1000000,0),0)</f>
        <v>0</v>
      </c>
      <c r="AE730" s="63">
        <f>IF(E730="west", IF(C730="Decentral",D730*'Connecting shares (%)'!$M$16*(F730+H730+J730)/(F730+H730+J730+L730+N730+P730),0),0)</f>
        <v>0</v>
      </c>
      <c r="AF730" s="61">
        <f>IF(E730="West", IF(C730="Central",('Connecting shares (%)'!$F$13/100*L730+'Connecting shares (%)'!$G$13/100*N730+'Connecting shares (%)'!$H$13/100*P730)/1000000,0),0)</f>
        <v>0</v>
      </c>
      <c r="AG730" s="63">
        <f>IF(E730="west", IF(C730="Central",D730*'Connecting shares (%)'!$M$16*(L730+N730+P730)/(F730+H730+J730+L730+N730+P730),0),0)</f>
        <v>0</v>
      </c>
      <c r="AH730" s="1">
        <f>IF(E730="West", IF(C730="Decentral",('Connecting shares (%)'!$F$17/100*L730+'Connecting shares (%)'!$G$17/100*N730+'Connecting shares (%)'!$H$17/100*P730)/1000000,0),0)</f>
        <v>0</v>
      </c>
      <c r="AI730" s="63">
        <f>IF(E730="west", IF(C730="Decentral",D730*'Connecting shares (%)'!$M$16*(L730+N730+P730)/(F730+H730+J730+L730+N730+P730),0),0)</f>
        <v>0</v>
      </c>
      <c r="AK730" s="1">
        <f t="shared" si="88"/>
        <v>12.866481229999899</v>
      </c>
      <c r="AL730" s="1">
        <f t="shared" si="89"/>
        <v>73.465775163423004</v>
      </c>
      <c r="AM730" s="1">
        <f t="shared" si="90"/>
        <v>0</v>
      </c>
      <c r="AN730" s="1">
        <f t="shared" si="91"/>
        <v>0</v>
      </c>
      <c r="AO730" s="1">
        <f t="shared" si="92"/>
        <v>0</v>
      </c>
      <c r="AP730" s="1">
        <f t="shared" si="93"/>
        <v>0</v>
      </c>
      <c r="AQ730" s="1">
        <f t="shared" si="94"/>
        <v>0</v>
      </c>
      <c r="AR730" s="1">
        <f t="shared" si="95"/>
        <v>0</v>
      </c>
    </row>
    <row r="731" spans="1:44">
      <c r="A731" s="1">
        <v>730</v>
      </c>
      <c r="B731" s="1" t="s">
        <v>606</v>
      </c>
      <c r="C731" s="1" t="s">
        <v>21</v>
      </c>
      <c r="D731" s="1">
        <v>2.3273081491511598</v>
      </c>
      <c r="E731" s="1" t="s">
        <v>23</v>
      </c>
      <c r="F731" s="1">
        <v>8718964.5599999893</v>
      </c>
      <c r="G731" s="1">
        <v>647</v>
      </c>
      <c r="H731" s="1">
        <v>63174.129999999903</v>
      </c>
      <c r="I731" s="1">
        <v>1</v>
      </c>
      <c r="J731" s="1">
        <v>0</v>
      </c>
      <c r="K731" s="1">
        <v>0</v>
      </c>
      <c r="L731" s="1">
        <v>999934.06</v>
      </c>
      <c r="M731" s="1">
        <v>135</v>
      </c>
      <c r="N731" s="1">
        <v>291929.2</v>
      </c>
      <c r="O731" s="1">
        <v>5</v>
      </c>
      <c r="P731" s="1">
        <v>0</v>
      </c>
      <c r="Q731" s="1">
        <v>0</v>
      </c>
      <c r="R731" s="1">
        <v>33385.347829395701</v>
      </c>
      <c r="S731" s="1">
        <v>2327308.1491511599</v>
      </c>
      <c r="T731" s="61">
        <f>IF(E731="East", IF(C731="Central",('Connecting shares (%)'!$F$3/100*F731+'Connecting shares (%)'!$G$3/100*H731+'Connecting shares (%)'!$H$3/100*J731)/1000000,0),0)</f>
        <v>0</v>
      </c>
      <c r="U731" s="61">
        <f>IF(E731="East", IF(C731="Central",D731*'Connecting shares (%)'!$M$16*(F731+H731+J731)/(F731+H731+J731+L731+N731+P731),0),0)</f>
        <v>0</v>
      </c>
      <c r="V731" s="61">
        <f>IF(E731="East", IF(C731="Decentral",('Connecting shares (%)'!$F$7/100*F731+'Connecting shares (%)'!$G$7/100*H731+'Connecting shares (%)'!$H$7/100*J731)/1000000,0),0)</f>
        <v>0</v>
      </c>
      <c r="W731" s="63">
        <f>IF(E731="East", IF(C731="Decentral",D731*'Connecting shares (%)'!$M$16*(F731+H731+J731)/(F731+H731+J731+L731+N731+P731),0),0)</f>
        <v>0</v>
      </c>
      <c r="X731" s="61">
        <f>IF(E731="East", IF(C731="Central",('Connecting shares (%)'!$F$5/100*L731+'Connecting shares (%)'!$G$5/100*N731+'Connecting shares (%)'!$H$5/100*P731)/1000000,0),0)</f>
        <v>0</v>
      </c>
      <c r="Y731" s="63">
        <f>IF(E731="East", IF(C731="Central",D731*'Connecting shares (%)'!$M$16*(L731+N731+P731)/(F731+H731+J731+L731+N731+P731),0),0)</f>
        <v>0</v>
      </c>
      <c r="Z731" s="1">
        <f>IF(E731="East", IF(C731="Decentral",('Connecting shares (%)'!$F$9/100*L731+'Connecting shares (%)'!$G$9/100*N731+'Connecting shares (%)'!$H$9/100*P731)/1000000,0),0)</f>
        <v>0</v>
      </c>
      <c r="AA731" s="63">
        <f>IF(E731="East", IF(C731="Decentral",D731*'Connecting shares (%)'!$M$16*(L731+N731+P731)/(F731+H731+J731+L731+N731+P731),0),0)</f>
        <v>0</v>
      </c>
      <c r="AB731" s="61">
        <f>IF(E731="West", IF(C731="Central",('Connecting shares (%)'!$F$11/100*F731+'Connecting shares (%)'!$G$11/100*H731+'Connecting shares (%)'!$H$11/100*J731)/1000000,0),0)</f>
        <v>0</v>
      </c>
      <c r="AC731" s="64">
        <f>IF(E731="west", IF(C731="Central",D731*'Connecting shares (%)'!$M$16*(F731+H731+J731)/(F731+H731+J731+L731+N731+P731),0),0)</f>
        <v>0</v>
      </c>
      <c r="AD731" s="61">
        <f>IF(E731="West", IF(C731="Decentral",('Connecting shares (%)'!$F$15/100*F731+'Connecting shares (%)'!$G$15/100*H731+'Connecting shares (%)'!$H$15/100*J731)/1000000,0),0)</f>
        <v>8.7821386899999894</v>
      </c>
      <c r="AE731" s="63">
        <f>IF(E731="west", IF(C731="Decentral",D731*'Connecting shares (%)'!$M$16*(F731+H731+J731)/(F731+H731+J731+L731+N731+P731),0),0)</f>
        <v>40.577206638743377</v>
      </c>
      <c r="AF731" s="61">
        <f>IF(E731="West", IF(C731="Central",('Connecting shares (%)'!$F$13/100*L731+'Connecting shares (%)'!$G$13/100*N731+'Connecting shares (%)'!$H$13/100*P731)/1000000,0),0)</f>
        <v>0</v>
      </c>
      <c r="AG731" s="63">
        <f>IF(E731="west", IF(C731="Central",D731*'Connecting shares (%)'!$M$16*(L731+N731+P731)/(F731+H731+J731+L731+N731+P731),0),0)</f>
        <v>0</v>
      </c>
      <c r="AH731" s="1">
        <f>IF(E731="West", IF(C731="Decentral",('Connecting shares (%)'!$F$17/100*L731+'Connecting shares (%)'!$G$17/100*N731+'Connecting shares (%)'!$H$17/100*P731)/1000000,0),0)</f>
        <v>1.29186326</v>
      </c>
      <c r="AI731" s="63">
        <f>IF(E731="west", IF(C731="Decentral",D731*'Connecting shares (%)'!$M$16*(L731+N731+P731)/(F731+H731+J731+L731+N731+P731),0),0)</f>
        <v>5.9689563442798148</v>
      </c>
      <c r="AK731" s="1">
        <f t="shared" si="88"/>
        <v>0</v>
      </c>
      <c r="AL731" s="1">
        <f t="shared" si="89"/>
        <v>0</v>
      </c>
      <c r="AM731" s="1">
        <f t="shared" si="90"/>
        <v>0</v>
      </c>
      <c r="AN731" s="1">
        <f t="shared" si="91"/>
        <v>0</v>
      </c>
      <c r="AO731" s="1">
        <f t="shared" si="92"/>
        <v>0</v>
      </c>
      <c r="AP731" s="1">
        <f t="shared" si="93"/>
        <v>0</v>
      </c>
      <c r="AQ731" s="1">
        <f t="shared" si="94"/>
        <v>10.074001949999989</v>
      </c>
      <c r="AR731" s="1">
        <f t="shared" si="95"/>
        <v>46.546162983023194</v>
      </c>
    </row>
    <row r="732" spans="1:44">
      <c r="A732" s="1">
        <v>731</v>
      </c>
      <c r="B732" s="1" t="s">
        <v>675</v>
      </c>
      <c r="C732" s="1" t="s">
        <v>22</v>
      </c>
      <c r="D732" s="1">
        <v>17.4045417946569</v>
      </c>
      <c r="E732" s="1" t="s">
        <v>24</v>
      </c>
      <c r="F732" s="1">
        <v>161890882.71999899</v>
      </c>
      <c r="G732" s="1">
        <v>8356</v>
      </c>
      <c r="H732" s="1">
        <v>7881668.1999999899</v>
      </c>
      <c r="I732" s="1">
        <v>125</v>
      </c>
      <c r="J732" s="1">
        <v>0</v>
      </c>
      <c r="K732" s="1">
        <v>0</v>
      </c>
      <c r="L732" s="1">
        <v>34681009.859999903</v>
      </c>
      <c r="M732" s="1">
        <v>1923</v>
      </c>
      <c r="N732" s="1">
        <v>19182819.7099999</v>
      </c>
      <c r="O732" s="1">
        <v>196</v>
      </c>
      <c r="P732" s="1">
        <v>5367047.5</v>
      </c>
      <c r="Q732" s="1">
        <v>12</v>
      </c>
      <c r="R732" s="1">
        <v>61225.795411561601</v>
      </c>
      <c r="S732" s="1">
        <v>17404541.794656899</v>
      </c>
      <c r="T732" s="61">
        <f>IF(E732="East", IF(C732="Central",('Connecting shares (%)'!$F$3/100*F732+'Connecting shares (%)'!$G$3/100*H732+'Connecting shares (%)'!$H$3/100*J732)/1000000,0),0)</f>
        <v>169.77255091999896</v>
      </c>
      <c r="U732" s="61">
        <f>IF(E732="East", IF(C732="Central",D732*'Connecting shares (%)'!$M$16*(F732+H732+J732)/(F732+H732+J732+L732+N732+P732),0),0)</f>
        <v>258.05844777150531</v>
      </c>
      <c r="V732" s="61">
        <f>IF(E732="East", IF(C732="Decentral",('Connecting shares (%)'!$F$7/100*F732+'Connecting shares (%)'!$G$7/100*H732+'Connecting shares (%)'!$H$7/100*J732)/1000000,0),0)</f>
        <v>0</v>
      </c>
      <c r="W732" s="63">
        <f>IF(E732="East", IF(C732="Decentral",D732*'Connecting shares (%)'!$M$16*(F732+H732+J732)/(F732+H732+J732+L732+N732+P732),0),0)</f>
        <v>0</v>
      </c>
      <c r="X732" s="61">
        <f>IF(E732="East", IF(C732="Central",('Connecting shares (%)'!$F$5/100*L732+'Connecting shares (%)'!$G$5/100*N732+'Connecting shares (%)'!$H$5/100*P732)/1000000,0),0)</f>
        <v>59.230877069999799</v>
      </c>
      <c r="Y732" s="63">
        <f>IF(E732="East", IF(C732="Central",D732*'Connecting shares (%)'!$M$16*(L732+N732+P732)/(F732+H732+J732+L732+N732+P732),0),0)</f>
        <v>90.032388121632692</v>
      </c>
      <c r="Z732" s="1">
        <f>IF(E732="East", IF(C732="Decentral",('Connecting shares (%)'!$F$9/100*L732+'Connecting shares (%)'!$G$9/100*N732+'Connecting shares (%)'!$H$9/100*P732)/1000000,0),0)</f>
        <v>0</v>
      </c>
      <c r="AA732" s="63">
        <f>IF(E732="East", IF(C732="Decentral",D732*'Connecting shares (%)'!$M$16*(L732+N732+P732)/(F732+H732+J732+L732+N732+P732),0),0)</f>
        <v>0</v>
      </c>
      <c r="AB732" s="61">
        <f>IF(E732="West", IF(C732="Central",('Connecting shares (%)'!$F$11/100*F732+'Connecting shares (%)'!$G$11/100*H732+'Connecting shares (%)'!$H$11/100*J732)/1000000,0),0)</f>
        <v>0</v>
      </c>
      <c r="AC732" s="64">
        <f>IF(E732="west", IF(C732="Central",D732*'Connecting shares (%)'!$M$16*(F732+H732+J732)/(F732+H732+J732+L732+N732+P732),0),0)</f>
        <v>0</v>
      </c>
      <c r="AD732" s="61">
        <f>IF(E732="West", IF(C732="Decentral",('Connecting shares (%)'!$F$15/100*F732+'Connecting shares (%)'!$G$15/100*H732+'Connecting shares (%)'!$H$15/100*J732)/1000000,0),0)</f>
        <v>0</v>
      </c>
      <c r="AE732" s="63">
        <f>IF(E732="west", IF(C732="Decentral",D732*'Connecting shares (%)'!$M$16*(F732+H732+J732)/(F732+H732+J732+L732+N732+P732),0),0)</f>
        <v>0</v>
      </c>
      <c r="AF732" s="61">
        <f>IF(E732="West", IF(C732="Central",('Connecting shares (%)'!$F$13/100*L732+'Connecting shares (%)'!$G$13/100*N732+'Connecting shares (%)'!$H$13/100*P732)/1000000,0),0)</f>
        <v>0</v>
      </c>
      <c r="AG732" s="63">
        <f>IF(E732="west", IF(C732="Central",D732*'Connecting shares (%)'!$M$16*(L732+N732+P732)/(F732+H732+J732+L732+N732+P732),0),0)</f>
        <v>0</v>
      </c>
      <c r="AH732" s="1">
        <f>IF(E732="West", IF(C732="Decentral",('Connecting shares (%)'!$F$17/100*L732+'Connecting shares (%)'!$G$17/100*N732+'Connecting shares (%)'!$H$17/100*P732)/1000000,0),0)</f>
        <v>0</v>
      </c>
      <c r="AI732" s="63">
        <f>IF(E732="west", IF(C732="Decentral",D732*'Connecting shares (%)'!$M$16*(L732+N732+P732)/(F732+H732+J732+L732+N732+P732),0),0)</f>
        <v>0</v>
      </c>
      <c r="AK732" s="1">
        <f t="shared" si="88"/>
        <v>229.00342798999876</v>
      </c>
      <c r="AL732" s="1">
        <f t="shared" si="89"/>
        <v>348.09083589313798</v>
      </c>
      <c r="AM732" s="1">
        <f t="shared" si="90"/>
        <v>0</v>
      </c>
      <c r="AN732" s="1">
        <f t="shared" si="91"/>
        <v>0</v>
      </c>
      <c r="AO732" s="1">
        <f t="shared" si="92"/>
        <v>0</v>
      </c>
      <c r="AP732" s="1">
        <f t="shared" si="93"/>
        <v>0</v>
      </c>
      <c r="AQ732" s="1">
        <f t="shared" si="94"/>
        <v>0</v>
      </c>
      <c r="AR732" s="1">
        <f t="shared" si="95"/>
        <v>0</v>
      </c>
    </row>
    <row r="733" spans="1:44">
      <c r="A733" s="1">
        <v>732</v>
      </c>
      <c r="B733" s="1" t="s">
        <v>661</v>
      </c>
      <c r="C733" s="1" t="s">
        <v>21</v>
      </c>
      <c r="D733" s="1">
        <v>2.84826432554995</v>
      </c>
      <c r="E733" s="1" t="s">
        <v>24</v>
      </c>
      <c r="F733" s="1">
        <v>15528693.169999899</v>
      </c>
      <c r="G733" s="1">
        <v>958</v>
      </c>
      <c r="H733" s="1">
        <v>61468.15</v>
      </c>
      <c r="I733" s="1">
        <v>1</v>
      </c>
      <c r="J733" s="1">
        <v>0</v>
      </c>
      <c r="K733" s="1">
        <v>0</v>
      </c>
      <c r="L733" s="1">
        <v>754665.07</v>
      </c>
      <c r="M733" s="1">
        <v>96</v>
      </c>
      <c r="N733" s="1">
        <v>73574.059999999896</v>
      </c>
      <c r="O733" s="1">
        <v>1</v>
      </c>
      <c r="P733" s="1">
        <v>0</v>
      </c>
      <c r="Q733" s="1">
        <v>0</v>
      </c>
      <c r="R733" s="1">
        <v>20416.890669984601</v>
      </c>
      <c r="S733" s="1">
        <v>2848264.3255499401</v>
      </c>
      <c r="T733" s="61">
        <f>IF(E733="East", IF(C733="Central",('Connecting shares (%)'!$F$3/100*F733+'Connecting shares (%)'!$G$3/100*H733+'Connecting shares (%)'!$H$3/100*J733)/1000000,0),0)</f>
        <v>0</v>
      </c>
      <c r="U733" s="61">
        <f>IF(E733="East", IF(C733="Central",D733*'Connecting shares (%)'!$M$16*(F733+H733+J733)/(F733+H733+J733+L733+N733+P733),0),0)</f>
        <v>0</v>
      </c>
      <c r="V733" s="61">
        <f>IF(E733="East", IF(C733="Decentral",('Connecting shares (%)'!$F$7/100*F733+'Connecting shares (%)'!$G$7/100*H733+'Connecting shares (%)'!$H$7/100*J733)/1000000,0),0)</f>
        <v>15.590161319999901</v>
      </c>
      <c r="W733" s="63">
        <f>IF(E733="East", IF(C733="Decentral",D733*'Connecting shares (%)'!$M$16*(F733+H733+J733)/(F733+H733+J733+L733+N733+P733),0),0)</f>
        <v>54.091627808145837</v>
      </c>
      <c r="X733" s="61">
        <f>IF(E733="East", IF(C733="Central",('Connecting shares (%)'!$F$5/100*L733+'Connecting shares (%)'!$G$5/100*N733+'Connecting shares (%)'!$H$5/100*P733)/1000000,0),0)</f>
        <v>0</v>
      </c>
      <c r="Y733" s="63">
        <f>IF(E733="East", IF(C733="Central",D733*'Connecting shares (%)'!$M$16*(L733+N733+P733)/(F733+H733+J733+L733+N733+P733),0),0)</f>
        <v>0</v>
      </c>
      <c r="Z733" s="1">
        <f>IF(E733="East", IF(C733="Decentral",('Connecting shares (%)'!$F$9/100*L733+'Connecting shares (%)'!$G$9/100*N733+'Connecting shares (%)'!$H$9/100*P733)/1000000,0),0)</f>
        <v>0.82823912999999993</v>
      </c>
      <c r="AA733" s="63">
        <f>IF(E733="East", IF(C733="Decentral",D733*'Connecting shares (%)'!$M$16*(L733+N733+P733)/(F733+H733+J733+L733+N733+P733),0),0)</f>
        <v>2.8736587028531653</v>
      </c>
      <c r="AB733" s="61">
        <f>IF(E733="West", IF(C733="Central",('Connecting shares (%)'!$F$11/100*F733+'Connecting shares (%)'!$G$11/100*H733+'Connecting shares (%)'!$H$11/100*J733)/1000000,0),0)</f>
        <v>0</v>
      </c>
      <c r="AC733" s="64">
        <f>IF(E733="west", IF(C733="Central",D733*'Connecting shares (%)'!$M$16*(F733+H733+J733)/(F733+H733+J733+L733+N733+P733),0),0)</f>
        <v>0</v>
      </c>
      <c r="AD733" s="61">
        <f>IF(E733="West", IF(C733="Decentral",('Connecting shares (%)'!$F$15/100*F733+'Connecting shares (%)'!$G$15/100*H733+'Connecting shares (%)'!$H$15/100*J733)/1000000,0),0)</f>
        <v>0</v>
      </c>
      <c r="AE733" s="63">
        <f>IF(E733="west", IF(C733="Decentral",D733*'Connecting shares (%)'!$M$16*(F733+H733+J733)/(F733+H733+J733+L733+N733+P733),0),0)</f>
        <v>0</v>
      </c>
      <c r="AF733" s="61">
        <f>IF(E733="West", IF(C733="Central",('Connecting shares (%)'!$F$13/100*L733+'Connecting shares (%)'!$G$13/100*N733+'Connecting shares (%)'!$H$13/100*P733)/1000000,0),0)</f>
        <v>0</v>
      </c>
      <c r="AG733" s="63">
        <f>IF(E733="west", IF(C733="Central",D733*'Connecting shares (%)'!$M$16*(L733+N733+P733)/(F733+H733+J733+L733+N733+P733),0),0)</f>
        <v>0</v>
      </c>
      <c r="AH733" s="1">
        <f>IF(E733="West", IF(C733="Decentral",('Connecting shares (%)'!$F$17/100*L733+'Connecting shares (%)'!$G$17/100*N733+'Connecting shares (%)'!$H$17/100*P733)/1000000,0),0)</f>
        <v>0</v>
      </c>
      <c r="AI733" s="63">
        <f>IF(E733="west", IF(C733="Decentral",D733*'Connecting shares (%)'!$M$16*(L733+N733+P733)/(F733+H733+J733+L733+N733+P733),0),0)</f>
        <v>0</v>
      </c>
      <c r="AK733" s="1">
        <f t="shared" si="88"/>
        <v>0</v>
      </c>
      <c r="AL733" s="1">
        <f t="shared" si="89"/>
        <v>0</v>
      </c>
      <c r="AM733" s="1">
        <f t="shared" si="90"/>
        <v>16.418400449999901</v>
      </c>
      <c r="AN733" s="1">
        <f t="shared" si="91"/>
        <v>56.965286510999</v>
      </c>
      <c r="AO733" s="1">
        <f t="shared" si="92"/>
        <v>0</v>
      </c>
      <c r="AP733" s="1">
        <f t="shared" si="93"/>
        <v>0</v>
      </c>
      <c r="AQ733" s="1">
        <f t="shared" si="94"/>
        <v>0</v>
      </c>
      <c r="AR733" s="1">
        <f t="shared" si="95"/>
        <v>0</v>
      </c>
    </row>
    <row r="734" spans="1:44">
      <c r="A734" s="1">
        <v>733</v>
      </c>
      <c r="B734" s="1" t="s">
        <v>840</v>
      </c>
      <c r="C734" s="1" t="s">
        <v>21</v>
      </c>
      <c r="D734" s="1">
        <v>1.04219428707707</v>
      </c>
      <c r="E734" s="1" t="s">
        <v>23</v>
      </c>
      <c r="F734" s="1">
        <v>1109416.6899999899</v>
      </c>
      <c r="G734" s="1">
        <v>68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23391.8908387464</v>
      </c>
      <c r="S734" s="1">
        <v>1042194.28707707</v>
      </c>
      <c r="T734" s="61">
        <f>IF(E734="East", IF(C734="Central",('Connecting shares (%)'!$F$3/100*F734+'Connecting shares (%)'!$G$3/100*H734+'Connecting shares (%)'!$H$3/100*J734)/1000000,0),0)</f>
        <v>0</v>
      </c>
      <c r="U734" s="61">
        <f>IF(E734="East", IF(C734="Central",D734*'Connecting shares (%)'!$M$16*(F734+H734+J734)/(F734+H734+J734+L734+N734+P734),0),0)</f>
        <v>0</v>
      </c>
      <c r="V734" s="61">
        <f>IF(E734="East", IF(C734="Decentral",('Connecting shares (%)'!$F$7/100*F734+'Connecting shares (%)'!$G$7/100*H734+'Connecting shares (%)'!$H$7/100*J734)/1000000,0),0)</f>
        <v>0</v>
      </c>
      <c r="W734" s="63">
        <f>IF(E734="East", IF(C734="Decentral",D734*'Connecting shares (%)'!$M$16*(F734+H734+J734)/(F734+H734+J734+L734+N734+P734),0),0)</f>
        <v>0</v>
      </c>
      <c r="X734" s="61">
        <f>IF(E734="East", IF(C734="Central",('Connecting shares (%)'!$F$5/100*L734+'Connecting shares (%)'!$G$5/100*N734+'Connecting shares (%)'!$H$5/100*P734)/1000000,0),0)</f>
        <v>0</v>
      </c>
      <c r="Y734" s="63">
        <f>IF(E734="East", IF(C734="Central",D734*'Connecting shares (%)'!$M$16*(L734+N734+P734)/(F734+H734+J734+L734+N734+P734),0),0)</f>
        <v>0</v>
      </c>
      <c r="Z734" s="1">
        <f>IF(E734="East", IF(C734="Decentral",('Connecting shares (%)'!$F$9/100*L734+'Connecting shares (%)'!$G$9/100*N734+'Connecting shares (%)'!$H$9/100*P734)/1000000,0),0)</f>
        <v>0</v>
      </c>
      <c r="AA734" s="63">
        <f>IF(E734="East", IF(C734="Decentral",D734*'Connecting shares (%)'!$M$16*(L734+N734+P734)/(F734+H734+J734+L734+N734+P734),0),0)</f>
        <v>0</v>
      </c>
      <c r="AB734" s="61">
        <f>IF(E734="West", IF(C734="Central",('Connecting shares (%)'!$F$11/100*F734+'Connecting shares (%)'!$G$11/100*H734+'Connecting shares (%)'!$H$11/100*J734)/1000000,0),0)</f>
        <v>0</v>
      </c>
      <c r="AC734" s="64">
        <f>IF(E734="west", IF(C734="Central",D734*'Connecting shares (%)'!$M$16*(F734+H734+J734)/(F734+H734+J734+L734+N734+P734),0),0)</f>
        <v>0</v>
      </c>
      <c r="AD734" s="61">
        <f>IF(E734="West", IF(C734="Decentral",('Connecting shares (%)'!$F$15/100*F734+'Connecting shares (%)'!$G$15/100*H734+'Connecting shares (%)'!$H$15/100*J734)/1000000,0),0)</f>
        <v>1.10941668999999</v>
      </c>
      <c r="AE734" s="63">
        <f>IF(E734="west", IF(C734="Decentral",D734*'Connecting shares (%)'!$M$16*(F734+H734+J734)/(F734+H734+J734+L734+N734+P734),0),0)</f>
        <v>20.843885741541399</v>
      </c>
      <c r="AF734" s="61">
        <f>IF(E734="West", IF(C734="Central",('Connecting shares (%)'!$F$13/100*L734+'Connecting shares (%)'!$G$13/100*N734+'Connecting shares (%)'!$H$13/100*P734)/1000000,0),0)</f>
        <v>0</v>
      </c>
      <c r="AG734" s="63">
        <f>IF(E734="west", IF(C734="Central",D734*'Connecting shares (%)'!$M$16*(L734+N734+P734)/(F734+H734+J734+L734+N734+P734),0),0)</f>
        <v>0</v>
      </c>
      <c r="AH734" s="1">
        <f>IF(E734="West", IF(C734="Decentral",('Connecting shares (%)'!$F$17/100*L734+'Connecting shares (%)'!$G$17/100*N734+'Connecting shares (%)'!$H$17/100*P734)/1000000,0),0)</f>
        <v>0</v>
      </c>
      <c r="AI734" s="63">
        <f>IF(E734="west", IF(C734="Decentral",D734*'Connecting shares (%)'!$M$16*(L734+N734+P734)/(F734+H734+J734+L734+N734+P734),0),0)</f>
        <v>0</v>
      </c>
      <c r="AK734" s="1">
        <f t="shared" si="88"/>
        <v>0</v>
      </c>
      <c r="AL734" s="1">
        <f t="shared" si="89"/>
        <v>0</v>
      </c>
      <c r="AM734" s="1">
        <f t="shared" si="90"/>
        <v>0</v>
      </c>
      <c r="AN734" s="1">
        <f t="shared" si="91"/>
        <v>0</v>
      </c>
      <c r="AO734" s="1">
        <f t="shared" si="92"/>
        <v>0</v>
      </c>
      <c r="AP734" s="1">
        <f t="shared" si="93"/>
        <v>0</v>
      </c>
      <c r="AQ734" s="1">
        <f t="shared" si="94"/>
        <v>1.10941668999999</v>
      </c>
      <c r="AR734" s="1">
        <f t="shared" si="95"/>
        <v>20.843885741541399</v>
      </c>
    </row>
    <row r="735" spans="1:44">
      <c r="A735" s="1">
        <v>734</v>
      </c>
      <c r="B735" s="1" t="s">
        <v>225</v>
      </c>
      <c r="C735" s="1" t="s">
        <v>21</v>
      </c>
      <c r="D735" s="1">
        <v>5.1293443904282503</v>
      </c>
      <c r="E735" s="1" t="s">
        <v>24</v>
      </c>
      <c r="F735" s="1">
        <v>30910940.5499999</v>
      </c>
      <c r="G735" s="1">
        <v>2030</v>
      </c>
      <c r="H735" s="1">
        <v>53029.949999999903</v>
      </c>
      <c r="I735" s="1">
        <v>1</v>
      </c>
      <c r="J735" s="1">
        <v>0</v>
      </c>
      <c r="K735" s="1">
        <v>0</v>
      </c>
      <c r="L735" s="1">
        <v>2192181.23</v>
      </c>
      <c r="M735" s="1">
        <v>278</v>
      </c>
      <c r="N735" s="1">
        <v>2437781.1899999902</v>
      </c>
      <c r="O735" s="1">
        <v>26</v>
      </c>
      <c r="P735" s="1">
        <v>0</v>
      </c>
      <c r="Q735" s="1">
        <v>0</v>
      </c>
      <c r="R735" s="1">
        <v>38501.551178932401</v>
      </c>
      <c r="S735" s="1">
        <v>5129344.3904282497</v>
      </c>
      <c r="T735" s="61">
        <f>IF(E735="East", IF(C735="Central",('Connecting shares (%)'!$F$3/100*F735+'Connecting shares (%)'!$G$3/100*H735+'Connecting shares (%)'!$H$3/100*J735)/1000000,0),0)</f>
        <v>0</v>
      </c>
      <c r="U735" s="61">
        <f>IF(E735="East", IF(C735="Central",D735*'Connecting shares (%)'!$M$16*(F735+H735+J735)/(F735+H735+J735+L735+N735+P735),0),0)</f>
        <v>0</v>
      </c>
      <c r="V735" s="61">
        <f>IF(E735="East", IF(C735="Decentral",('Connecting shares (%)'!$F$7/100*F735+'Connecting shares (%)'!$G$7/100*H735+'Connecting shares (%)'!$H$7/100*J735)/1000000,0),0)</f>
        <v>30.963970499999899</v>
      </c>
      <c r="W735" s="63">
        <f>IF(E735="East", IF(C735="Decentral",D735*'Connecting shares (%)'!$M$16*(F735+H735+J735)/(F735+H735+J735+L735+N735+P735),0),0)</f>
        <v>89.242663206974882</v>
      </c>
      <c r="X735" s="61">
        <f>IF(E735="East", IF(C735="Central",('Connecting shares (%)'!$F$5/100*L735+'Connecting shares (%)'!$G$5/100*N735+'Connecting shares (%)'!$H$5/100*P735)/1000000,0),0)</f>
        <v>0</v>
      </c>
      <c r="Y735" s="63">
        <f>IF(E735="East", IF(C735="Central",D735*'Connecting shares (%)'!$M$16*(L735+N735+P735)/(F735+H735+J735+L735+N735+P735),0),0)</f>
        <v>0</v>
      </c>
      <c r="Z735" s="1">
        <f>IF(E735="East", IF(C735="Decentral",('Connecting shares (%)'!$F$9/100*L735+'Connecting shares (%)'!$G$9/100*N735+'Connecting shares (%)'!$H$9/100*P735)/1000000,0),0)</f>
        <v>4.6299624199999903</v>
      </c>
      <c r="AA735" s="63">
        <f>IF(E735="East", IF(C735="Decentral",D735*'Connecting shares (%)'!$M$16*(L735+N735+P735)/(F735+H735+J735+L735+N735+P735),0),0)</f>
        <v>13.344224601590126</v>
      </c>
      <c r="AB735" s="61">
        <f>IF(E735="West", IF(C735="Central",('Connecting shares (%)'!$F$11/100*F735+'Connecting shares (%)'!$G$11/100*H735+'Connecting shares (%)'!$H$11/100*J735)/1000000,0),0)</f>
        <v>0</v>
      </c>
      <c r="AC735" s="64">
        <f>IF(E735="west", IF(C735="Central",D735*'Connecting shares (%)'!$M$16*(F735+H735+J735)/(F735+H735+J735+L735+N735+P735),0),0)</f>
        <v>0</v>
      </c>
      <c r="AD735" s="61">
        <f>IF(E735="West", IF(C735="Decentral",('Connecting shares (%)'!$F$15/100*F735+'Connecting shares (%)'!$G$15/100*H735+'Connecting shares (%)'!$H$15/100*J735)/1000000,0),0)</f>
        <v>0</v>
      </c>
      <c r="AE735" s="63">
        <f>IF(E735="west", IF(C735="Decentral",D735*'Connecting shares (%)'!$M$16*(F735+H735+J735)/(F735+H735+J735+L735+N735+P735),0),0)</f>
        <v>0</v>
      </c>
      <c r="AF735" s="61">
        <f>IF(E735="West", IF(C735="Central",('Connecting shares (%)'!$F$13/100*L735+'Connecting shares (%)'!$G$13/100*N735+'Connecting shares (%)'!$H$13/100*P735)/1000000,0),0)</f>
        <v>0</v>
      </c>
      <c r="AG735" s="63">
        <f>IF(E735="west", IF(C735="Central",D735*'Connecting shares (%)'!$M$16*(L735+N735+P735)/(F735+H735+J735+L735+N735+P735),0),0)</f>
        <v>0</v>
      </c>
      <c r="AH735" s="1">
        <f>IF(E735="West", IF(C735="Decentral",('Connecting shares (%)'!$F$17/100*L735+'Connecting shares (%)'!$G$17/100*N735+'Connecting shares (%)'!$H$17/100*P735)/1000000,0),0)</f>
        <v>0</v>
      </c>
      <c r="AI735" s="63">
        <f>IF(E735="west", IF(C735="Decentral",D735*'Connecting shares (%)'!$M$16*(L735+N735+P735)/(F735+H735+J735+L735+N735+P735),0),0)</f>
        <v>0</v>
      </c>
      <c r="AK735" s="1">
        <f t="shared" si="88"/>
        <v>0</v>
      </c>
      <c r="AL735" s="1">
        <f t="shared" si="89"/>
        <v>0</v>
      </c>
      <c r="AM735" s="1">
        <f t="shared" si="90"/>
        <v>35.593932919999887</v>
      </c>
      <c r="AN735" s="1">
        <f t="shared" si="91"/>
        <v>102.58688780856501</v>
      </c>
      <c r="AO735" s="1">
        <f t="shared" si="92"/>
        <v>0</v>
      </c>
      <c r="AP735" s="1">
        <f t="shared" si="93"/>
        <v>0</v>
      </c>
      <c r="AQ735" s="1">
        <f t="shared" si="94"/>
        <v>0</v>
      </c>
      <c r="AR735" s="1">
        <f t="shared" si="95"/>
        <v>0</v>
      </c>
    </row>
    <row r="736" spans="1:44">
      <c r="A736" s="1">
        <v>735</v>
      </c>
      <c r="B736" s="1" t="s">
        <v>65</v>
      </c>
      <c r="C736" s="1" t="s">
        <v>21</v>
      </c>
      <c r="D736" s="1">
        <v>1.9582735601684002E-2</v>
      </c>
      <c r="E736" s="1" t="s">
        <v>23</v>
      </c>
      <c r="F736" s="1">
        <v>30072.29</v>
      </c>
      <c r="G736" s="1">
        <v>2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1756.30506377866</v>
      </c>
      <c r="S736" s="1">
        <v>19582.7356016835</v>
      </c>
      <c r="T736" s="61">
        <f>IF(E736="East", IF(C736="Central",('Connecting shares (%)'!$F$3/100*F736+'Connecting shares (%)'!$G$3/100*H736+'Connecting shares (%)'!$H$3/100*J736)/1000000,0),0)</f>
        <v>0</v>
      </c>
      <c r="U736" s="61">
        <f>IF(E736="East", IF(C736="Central",D736*'Connecting shares (%)'!$M$16*(F736+H736+J736)/(F736+H736+J736+L736+N736+P736),0),0)</f>
        <v>0</v>
      </c>
      <c r="V736" s="61">
        <f>IF(E736="East", IF(C736="Decentral",('Connecting shares (%)'!$F$7/100*F736+'Connecting shares (%)'!$G$7/100*H736+'Connecting shares (%)'!$H$7/100*J736)/1000000,0),0)</f>
        <v>0</v>
      </c>
      <c r="W736" s="63">
        <f>IF(E736="East", IF(C736="Decentral",D736*'Connecting shares (%)'!$M$16*(F736+H736+J736)/(F736+H736+J736+L736+N736+P736),0),0)</f>
        <v>0</v>
      </c>
      <c r="X736" s="61">
        <f>IF(E736="East", IF(C736="Central",('Connecting shares (%)'!$F$5/100*L736+'Connecting shares (%)'!$G$5/100*N736+'Connecting shares (%)'!$H$5/100*P736)/1000000,0),0)</f>
        <v>0</v>
      </c>
      <c r="Y736" s="63">
        <f>IF(E736="East", IF(C736="Central",D736*'Connecting shares (%)'!$M$16*(L736+N736+P736)/(F736+H736+J736+L736+N736+P736),0),0)</f>
        <v>0</v>
      </c>
      <c r="Z736" s="1">
        <f>IF(E736="East", IF(C736="Decentral",('Connecting shares (%)'!$F$9/100*L736+'Connecting shares (%)'!$G$9/100*N736+'Connecting shares (%)'!$H$9/100*P736)/1000000,0),0)</f>
        <v>0</v>
      </c>
      <c r="AA736" s="63">
        <f>IF(E736="East", IF(C736="Decentral",D736*'Connecting shares (%)'!$M$16*(L736+N736+P736)/(F736+H736+J736+L736+N736+P736),0),0)</f>
        <v>0</v>
      </c>
      <c r="AB736" s="61">
        <f>IF(E736="West", IF(C736="Central",('Connecting shares (%)'!$F$11/100*F736+'Connecting shares (%)'!$G$11/100*H736+'Connecting shares (%)'!$H$11/100*J736)/1000000,0),0)</f>
        <v>0</v>
      </c>
      <c r="AC736" s="64">
        <f>IF(E736="west", IF(C736="Central",D736*'Connecting shares (%)'!$M$16*(F736+H736+J736)/(F736+H736+J736+L736+N736+P736),0),0)</f>
        <v>0</v>
      </c>
      <c r="AD736" s="61">
        <f>IF(E736="West", IF(C736="Decentral",('Connecting shares (%)'!$F$15/100*F736+'Connecting shares (%)'!$G$15/100*H736+'Connecting shares (%)'!$H$15/100*J736)/1000000,0),0)</f>
        <v>3.0072290000000002E-2</v>
      </c>
      <c r="AE736" s="63">
        <f>IF(E736="west", IF(C736="Decentral",D736*'Connecting shares (%)'!$M$16*(F736+H736+J736)/(F736+H736+J736+L736+N736+P736),0),0)</f>
        <v>0.39165471203368002</v>
      </c>
      <c r="AF736" s="61">
        <f>IF(E736="West", IF(C736="Central",('Connecting shares (%)'!$F$13/100*L736+'Connecting shares (%)'!$G$13/100*N736+'Connecting shares (%)'!$H$13/100*P736)/1000000,0),0)</f>
        <v>0</v>
      </c>
      <c r="AG736" s="63">
        <f>IF(E736="west", IF(C736="Central",D736*'Connecting shares (%)'!$M$16*(L736+N736+P736)/(F736+H736+J736+L736+N736+P736),0),0)</f>
        <v>0</v>
      </c>
      <c r="AH736" s="1">
        <f>IF(E736="West", IF(C736="Decentral",('Connecting shares (%)'!$F$17/100*L736+'Connecting shares (%)'!$G$17/100*N736+'Connecting shares (%)'!$H$17/100*P736)/1000000,0),0)</f>
        <v>0</v>
      </c>
      <c r="AI736" s="63">
        <f>IF(E736="west", IF(C736="Decentral",D736*'Connecting shares (%)'!$M$16*(L736+N736+P736)/(F736+H736+J736+L736+N736+P736),0),0)</f>
        <v>0</v>
      </c>
      <c r="AK736" s="1">
        <f t="shared" si="88"/>
        <v>0</v>
      </c>
      <c r="AL736" s="1">
        <f t="shared" si="89"/>
        <v>0</v>
      </c>
      <c r="AM736" s="1">
        <f t="shared" si="90"/>
        <v>0</v>
      </c>
      <c r="AN736" s="1">
        <f t="shared" si="91"/>
        <v>0</v>
      </c>
      <c r="AO736" s="1">
        <f t="shared" si="92"/>
        <v>0</v>
      </c>
      <c r="AP736" s="1">
        <f t="shared" si="93"/>
        <v>0</v>
      </c>
      <c r="AQ736" s="1">
        <f t="shared" si="94"/>
        <v>3.0072290000000002E-2</v>
      </c>
      <c r="AR736" s="1">
        <f t="shared" si="95"/>
        <v>0.39165471203368002</v>
      </c>
    </row>
    <row r="737" spans="1:44">
      <c r="A737" s="1">
        <v>736</v>
      </c>
      <c r="B737" s="1" t="s">
        <v>700</v>
      </c>
      <c r="C737" s="1" t="s">
        <v>21</v>
      </c>
      <c r="D737" s="1">
        <v>2.4324070241088999E-2</v>
      </c>
      <c r="E737" s="1" t="s">
        <v>23</v>
      </c>
      <c r="F737" s="1">
        <v>12528.049999999899</v>
      </c>
      <c r="G737" s="1">
        <v>1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1952.1091310248601</v>
      </c>
      <c r="S737" s="1">
        <v>24324.070241088801</v>
      </c>
      <c r="T737" s="61">
        <f>IF(E737="East", IF(C737="Central",('Connecting shares (%)'!$F$3/100*F737+'Connecting shares (%)'!$G$3/100*H737+'Connecting shares (%)'!$H$3/100*J737)/1000000,0),0)</f>
        <v>0</v>
      </c>
      <c r="U737" s="61">
        <f>IF(E737="East", IF(C737="Central",D737*'Connecting shares (%)'!$M$16*(F737+H737+J737)/(F737+H737+J737+L737+N737+P737),0),0)</f>
        <v>0</v>
      </c>
      <c r="V737" s="61">
        <f>IF(E737="East", IF(C737="Decentral",('Connecting shares (%)'!$F$7/100*F737+'Connecting shares (%)'!$G$7/100*H737+'Connecting shares (%)'!$H$7/100*J737)/1000000,0),0)</f>
        <v>0</v>
      </c>
      <c r="W737" s="63">
        <f>IF(E737="East", IF(C737="Decentral",D737*'Connecting shares (%)'!$M$16*(F737+H737+J737)/(F737+H737+J737+L737+N737+P737),0),0)</f>
        <v>0</v>
      </c>
      <c r="X737" s="61">
        <f>IF(E737="East", IF(C737="Central",('Connecting shares (%)'!$F$5/100*L737+'Connecting shares (%)'!$G$5/100*N737+'Connecting shares (%)'!$H$5/100*P737)/1000000,0),0)</f>
        <v>0</v>
      </c>
      <c r="Y737" s="63">
        <f>IF(E737="East", IF(C737="Central",D737*'Connecting shares (%)'!$M$16*(L737+N737+P737)/(F737+H737+J737+L737+N737+P737),0),0)</f>
        <v>0</v>
      </c>
      <c r="Z737" s="1">
        <f>IF(E737="East", IF(C737="Decentral",('Connecting shares (%)'!$F$9/100*L737+'Connecting shares (%)'!$G$9/100*N737+'Connecting shares (%)'!$H$9/100*P737)/1000000,0),0)</f>
        <v>0</v>
      </c>
      <c r="AA737" s="63">
        <f>IF(E737="East", IF(C737="Decentral",D737*'Connecting shares (%)'!$M$16*(L737+N737+P737)/(F737+H737+J737+L737+N737+P737),0),0)</f>
        <v>0</v>
      </c>
      <c r="AB737" s="61">
        <f>IF(E737="West", IF(C737="Central",('Connecting shares (%)'!$F$11/100*F737+'Connecting shares (%)'!$G$11/100*H737+'Connecting shares (%)'!$H$11/100*J737)/1000000,0),0)</f>
        <v>0</v>
      </c>
      <c r="AC737" s="64">
        <f>IF(E737="west", IF(C737="Central",D737*'Connecting shares (%)'!$M$16*(F737+H737+J737)/(F737+H737+J737+L737+N737+P737),0),0)</f>
        <v>0</v>
      </c>
      <c r="AD737" s="61">
        <f>IF(E737="West", IF(C737="Decentral",('Connecting shares (%)'!$F$15/100*F737+'Connecting shares (%)'!$G$15/100*H737+'Connecting shares (%)'!$H$15/100*J737)/1000000,0),0)</f>
        <v>1.25280499999999E-2</v>
      </c>
      <c r="AE737" s="63">
        <f>IF(E737="west", IF(C737="Decentral",D737*'Connecting shares (%)'!$M$16*(F737+H737+J737)/(F737+H737+J737+L737+N737+P737),0),0)</f>
        <v>0.48648140482177993</v>
      </c>
      <c r="AF737" s="61">
        <f>IF(E737="West", IF(C737="Central",('Connecting shares (%)'!$F$13/100*L737+'Connecting shares (%)'!$G$13/100*N737+'Connecting shares (%)'!$H$13/100*P737)/1000000,0),0)</f>
        <v>0</v>
      </c>
      <c r="AG737" s="63">
        <f>IF(E737="west", IF(C737="Central",D737*'Connecting shares (%)'!$M$16*(L737+N737+P737)/(F737+H737+J737+L737+N737+P737),0),0)</f>
        <v>0</v>
      </c>
      <c r="AH737" s="1">
        <f>IF(E737="West", IF(C737="Decentral",('Connecting shares (%)'!$F$17/100*L737+'Connecting shares (%)'!$G$17/100*N737+'Connecting shares (%)'!$H$17/100*P737)/1000000,0),0)</f>
        <v>0</v>
      </c>
      <c r="AI737" s="63">
        <f>IF(E737="west", IF(C737="Decentral",D737*'Connecting shares (%)'!$M$16*(L737+N737+P737)/(F737+H737+J737+L737+N737+P737),0),0)</f>
        <v>0</v>
      </c>
      <c r="AK737" s="1">
        <f t="shared" si="88"/>
        <v>0</v>
      </c>
      <c r="AL737" s="1">
        <f t="shared" si="89"/>
        <v>0</v>
      </c>
      <c r="AM737" s="1">
        <f t="shared" si="90"/>
        <v>0</v>
      </c>
      <c r="AN737" s="1">
        <f t="shared" si="91"/>
        <v>0</v>
      </c>
      <c r="AO737" s="1">
        <f t="shared" si="92"/>
        <v>0</v>
      </c>
      <c r="AP737" s="1">
        <f t="shared" si="93"/>
        <v>0</v>
      </c>
      <c r="AQ737" s="1">
        <f t="shared" si="94"/>
        <v>1.25280499999999E-2</v>
      </c>
      <c r="AR737" s="1">
        <f t="shared" si="95"/>
        <v>0.48648140482177993</v>
      </c>
    </row>
    <row r="738" spans="1:44">
      <c r="A738" s="1">
        <v>737</v>
      </c>
      <c r="B738" s="1" t="s">
        <v>88</v>
      </c>
      <c r="C738" s="1" t="s">
        <v>21</v>
      </c>
      <c r="D738" s="1">
        <v>9.6262425815344999E-2</v>
      </c>
      <c r="E738" s="1" t="s">
        <v>24</v>
      </c>
      <c r="F738" s="1">
        <v>392429.53999999899</v>
      </c>
      <c r="G738" s="1">
        <v>23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5060.6851292901501</v>
      </c>
      <c r="S738" s="1">
        <v>96262.425815344701</v>
      </c>
      <c r="T738" s="61">
        <f>IF(E738="East", IF(C738="Central",('Connecting shares (%)'!$F$3/100*F738+'Connecting shares (%)'!$G$3/100*H738+'Connecting shares (%)'!$H$3/100*J738)/1000000,0),0)</f>
        <v>0</v>
      </c>
      <c r="U738" s="61">
        <f>IF(E738="East", IF(C738="Central",D738*'Connecting shares (%)'!$M$16*(F738+H738+J738)/(F738+H738+J738+L738+N738+P738),0),0)</f>
        <v>0</v>
      </c>
      <c r="V738" s="61">
        <f>IF(E738="East", IF(C738="Decentral",('Connecting shares (%)'!$F$7/100*F738+'Connecting shares (%)'!$G$7/100*H738+'Connecting shares (%)'!$H$7/100*J738)/1000000,0),0)</f>
        <v>0.39242953999999897</v>
      </c>
      <c r="W738" s="63">
        <f>IF(E738="East", IF(C738="Decentral",D738*'Connecting shares (%)'!$M$16*(F738+H738+J738)/(F738+H738+J738+L738+N738+P738),0),0)</f>
        <v>1.9252485163069</v>
      </c>
      <c r="X738" s="61">
        <f>IF(E738="East", IF(C738="Central",('Connecting shares (%)'!$F$5/100*L738+'Connecting shares (%)'!$G$5/100*N738+'Connecting shares (%)'!$H$5/100*P738)/1000000,0),0)</f>
        <v>0</v>
      </c>
      <c r="Y738" s="63">
        <f>IF(E738="East", IF(C738="Central",D738*'Connecting shares (%)'!$M$16*(L738+N738+P738)/(F738+H738+J738+L738+N738+P738),0),0)</f>
        <v>0</v>
      </c>
      <c r="Z738" s="1">
        <f>IF(E738="East", IF(C738="Decentral",('Connecting shares (%)'!$F$9/100*L738+'Connecting shares (%)'!$G$9/100*N738+'Connecting shares (%)'!$H$9/100*P738)/1000000,0),0)</f>
        <v>0</v>
      </c>
      <c r="AA738" s="63">
        <f>IF(E738="East", IF(C738="Decentral",D738*'Connecting shares (%)'!$M$16*(L738+N738+P738)/(F738+H738+J738+L738+N738+P738),0),0)</f>
        <v>0</v>
      </c>
      <c r="AB738" s="61">
        <f>IF(E738="West", IF(C738="Central",('Connecting shares (%)'!$F$11/100*F738+'Connecting shares (%)'!$G$11/100*H738+'Connecting shares (%)'!$H$11/100*J738)/1000000,0),0)</f>
        <v>0</v>
      </c>
      <c r="AC738" s="64">
        <f>IF(E738="west", IF(C738="Central",D738*'Connecting shares (%)'!$M$16*(F738+H738+J738)/(F738+H738+J738+L738+N738+P738),0),0)</f>
        <v>0</v>
      </c>
      <c r="AD738" s="61">
        <f>IF(E738="West", IF(C738="Decentral",('Connecting shares (%)'!$F$15/100*F738+'Connecting shares (%)'!$G$15/100*H738+'Connecting shares (%)'!$H$15/100*J738)/1000000,0),0)</f>
        <v>0</v>
      </c>
      <c r="AE738" s="63">
        <f>IF(E738="west", IF(C738="Decentral",D738*'Connecting shares (%)'!$M$16*(F738+H738+J738)/(F738+H738+J738+L738+N738+P738),0),0)</f>
        <v>0</v>
      </c>
      <c r="AF738" s="61">
        <f>IF(E738="West", IF(C738="Central",('Connecting shares (%)'!$F$13/100*L738+'Connecting shares (%)'!$G$13/100*N738+'Connecting shares (%)'!$H$13/100*P738)/1000000,0),0)</f>
        <v>0</v>
      </c>
      <c r="AG738" s="63">
        <f>IF(E738="west", IF(C738="Central",D738*'Connecting shares (%)'!$M$16*(L738+N738+P738)/(F738+H738+J738+L738+N738+P738),0),0)</f>
        <v>0</v>
      </c>
      <c r="AH738" s="1">
        <f>IF(E738="West", IF(C738="Decentral",('Connecting shares (%)'!$F$17/100*L738+'Connecting shares (%)'!$G$17/100*N738+'Connecting shares (%)'!$H$17/100*P738)/1000000,0),0)</f>
        <v>0</v>
      </c>
      <c r="AI738" s="63">
        <f>IF(E738="west", IF(C738="Decentral",D738*'Connecting shares (%)'!$M$16*(L738+N738+P738)/(F738+H738+J738+L738+N738+P738),0),0)</f>
        <v>0</v>
      </c>
      <c r="AK738" s="1">
        <f t="shared" si="88"/>
        <v>0</v>
      </c>
      <c r="AL738" s="1">
        <f t="shared" si="89"/>
        <v>0</v>
      </c>
      <c r="AM738" s="1">
        <f t="shared" si="90"/>
        <v>0.39242953999999897</v>
      </c>
      <c r="AN738" s="1">
        <f t="shared" si="91"/>
        <v>1.9252485163069</v>
      </c>
      <c r="AO738" s="1">
        <f t="shared" si="92"/>
        <v>0</v>
      </c>
      <c r="AP738" s="1">
        <f t="shared" si="93"/>
        <v>0</v>
      </c>
      <c r="AQ738" s="1">
        <f t="shared" si="94"/>
        <v>0</v>
      </c>
      <c r="AR738" s="1">
        <f t="shared" si="95"/>
        <v>0</v>
      </c>
    </row>
    <row r="739" spans="1:44">
      <c r="A739" s="1">
        <v>738</v>
      </c>
      <c r="B739" s="1" t="s">
        <v>79</v>
      </c>
      <c r="C739" s="1" t="s">
        <v>21</v>
      </c>
      <c r="D739" s="1">
        <v>0.112738927577456</v>
      </c>
      <c r="E739" s="1" t="s">
        <v>24</v>
      </c>
      <c r="F739" s="1">
        <v>20090.810000000001</v>
      </c>
      <c r="G739" s="1">
        <v>1</v>
      </c>
      <c r="H739" s="1">
        <v>110813.09</v>
      </c>
      <c r="I739" s="1">
        <v>1</v>
      </c>
      <c r="J739" s="1">
        <v>0</v>
      </c>
      <c r="K739" s="1">
        <v>0</v>
      </c>
      <c r="L739" s="1">
        <v>450201.66999999899</v>
      </c>
      <c r="M739" s="1">
        <v>48</v>
      </c>
      <c r="N739" s="1">
        <v>0</v>
      </c>
      <c r="O739" s="1">
        <v>0</v>
      </c>
      <c r="P739" s="1">
        <v>0</v>
      </c>
      <c r="Q739" s="1">
        <v>0</v>
      </c>
      <c r="R739" s="1">
        <v>3351.7223412449998</v>
      </c>
      <c r="S739" s="1">
        <v>112738.927577455</v>
      </c>
      <c r="T739" s="61">
        <f>IF(E739="East", IF(C739="Central",('Connecting shares (%)'!$F$3/100*F739+'Connecting shares (%)'!$G$3/100*H739+'Connecting shares (%)'!$H$3/100*J739)/1000000,0),0)</f>
        <v>0</v>
      </c>
      <c r="U739" s="61">
        <f>IF(E739="East", IF(C739="Central",D739*'Connecting shares (%)'!$M$16*(F739+H739+J739)/(F739+H739+J739+L739+N739+P739),0),0)</f>
        <v>0</v>
      </c>
      <c r="V739" s="61">
        <f>IF(E739="East", IF(C739="Decentral",('Connecting shares (%)'!$F$7/100*F739+'Connecting shares (%)'!$G$7/100*H739+'Connecting shares (%)'!$H$7/100*J739)/1000000,0),0)</f>
        <v>0.13090389999999999</v>
      </c>
      <c r="W739" s="63">
        <f>IF(E739="East", IF(C739="Decentral",D739*'Connecting shares (%)'!$M$16*(F739+H739+J739)/(F739+H739+J739+L739+N739+P739),0),0)</f>
        <v>0.50792716723422793</v>
      </c>
      <c r="X739" s="61">
        <f>IF(E739="East", IF(C739="Central",('Connecting shares (%)'!$F$5/100*L739+'Connecting shares (%)'!$G$5/100*N739+'Connecting shares (%)'!$H$5/100*P739)/1000000,0),0)</f>
        <v>0</v>
      </c>
      <c r="Y739" s="63">
        <f>IF(E739="East", IF(C739="Central",D739*'Connecting shares (%)'!$M$16*(L739+N739+P739)/(F739+H739+J739+L739+N739+P739),0),0)</f>
        <v>0</v>
      </c>
      <c r="Z739" s="1">
        <f>IF(E739="East", IF(C739="Decentral",('Connecting shares (%)'!$F$9/100*L739+'Connecting shares (%)'!$G$9/100*N739+'Connecting shares (%)'!$H$9/100*P739)/1000000,0),0)</f>
        <v>0.450201669999999</v>
      </c>
      <c r="AA739" s="63">
        <f>IF(E739="East", IF(C739="Decentral",D739*'Connecting shares (%)'!$M$16*(L739+N739+P739)/(F739+H739+J739+L739+N739+P739),0),0)</f>
        <v>1.7468513843148921</v>
      </c>
      <c r="AB739" s="61">
        <f>IF(E739="West", IF(C739="Central",('Connecting shares (%)'!$F$11/100*F739+'Connecting shares (%)'!$G$11/100*H739+'Connecting shares (%)'!$H$11/100*J739)/1000000,0),0)</f>
        <v>0</v>
      </c>
      <c r="AC739" s="64">
        <f>IF(E739="west", IF(C739="Central",D739*'Connecting shares (%)'!$M$16*(F739+H739+J739)/(F739+H739+J739+L739+N739+P739),0),0)</f>
        <v>0</v>
      </c>
      <c r="AD739" s="61">
        <f>IF(E739="West", IF(C739="Decentral",('Connecting shares (%)'!$F$15/100*F739+'Connecting shares (%)'!$G$15/100*H739+'Connecting shares (%)'!$H$15/100*J739)/1000000,0),0)</f>
        <v>0</v>
      </c>
      <c r="AE739" s="63">
        <f>IF(E739="west", IF(C739="Decentral",D739*'Connecting shares (%)'!$M$16*(F739+H739+J739)/(F739+H739+J739+L739+N739+P739),0),0)</f>
        <v>0</v>
      </c>
      <c r="AF739" s="61">
        <f>IF(E739="West", IF(C739="Central",('Connecting shares (%)'!$F$13/100*L739+'Connecting shares (%)'!$G$13/100*N739+'Connecting shares (%)'!$H$13/100*P739)/1000000,0),0)</f>
        <v>0</v>
      </c>
      <c r="AG739" s="63">
        <f>IF(E739="west", IF(C739="Central",D739*'Connecting shares (%)'!$M$16*(L739+N739+P739)/(F739+H739+J739+L739+N739+P739),0),0)</f>
        <v>0</v>
      </c>
      <c r="AH739" s="1">
        <f>IF(E739="West", IF(C739="Decentral",('Connecting shares (%)'!$F$17/100*L739+'Connecting shares (%)'!$G$17/100*N739+'Connecting shares (%)'!$H$17/100*P739)/1000000,0),0)</f>
        <v>0</v>
      </c>
      <c r="AI739" s="63">
        <f>IF(E739="west", IF(C739="Decentral",D739*'Connecting shares (%)'!$M$16*(L739+N739+P739)/(F739+H739+J739+L739+N739+P739),0),0)</f>
        <v>0</v>
      </c>
      <c r="AK739" s="1">
        <f t="shared" si="88"/>
        <v>0</v>
      </c>
      <c r="AL739" s="1">
        <f t="shared" si="89"/>
        <v>0</v>
      </c>
      <c r="AM739" s="1">
        <f t="shared" si="90"/>
        <v>0.58110556999999896</v>
      </c>
      <c r="AN739" s="1">
        <f t="shared" si="91"/>
        <v>2.2547785515491201</v>
      </c>
      <c r="AO739" s="1">
        <f t="shared" si="92"/>
        <v>0</v>
      </c>
      <c r="AP739" s="1">
        <f t="shared" si="93"/>
        <v>0</v>
      </c>
      <c r="AQ739" s="1">
        <f t="shared" si="94"/>
        <v>0</v>
      </c>
      <c r="AR739" s="1">
        <f t="shared" si="95"/>
        <v>0</v>
      </c>
    </row>
    <row r="740" spans="1:44">
      <c r="A740" s="1">
        <v>739</v>
      </c>
      <c r="B740" s="1" t="s">
        <v>203</v>
      </c>
      <c r="C740" s="1" t="s">
        <v>21</v>
      </c>
      <c r="D740" s="1">
        <v>7.1030925433131997E-2</v>
      </c>
      <c r="E740" s="1" t="s">
        <v>23</v>
      </c>
      <c r="F740" s="1">
        <v>25338.3499999999</v>
      </c>
      <c r="G740" s="1">
        <v>2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3784.4085830846002</v>
      </c>
      <c r="S740" s="1">
        <v>71030.925433131604</v>
      </c>
      <c r="T740" s="61">
        <f>IF(E740="East", IF(C740="Central",('Connecting shares (%)'!$F$3/100*F740+'Connecting shares (%)'!$G$3/100*H740+'Connecting shares (%)'!$H$3/100*J740)/1000000,0),0)</f>
        <v>0</v>
      </c>
      <c r="U740" s="61">
        <f>IF(E740="East", IF(C740="Central",D740*'Connecting shares (%)'!$M$16*(F740+H740+J740)/(F740+H740+J740+L740+N740+P740),0),0)</f>
        <v>0</v>
      </c>
      <c r="V740" s="61">
        <f>IF(E740="East", IF(C740="Decentral",('Connecting shares (%)'!$F$7/100*F740+'Connecting shares (%)'!$G$7/100*H740+'Connecting shares (%)'!$H$7/100*J740)/1000000,0),0)</f>
        <v>0</v>
      </c>
      <c r="W740" s="63">
        <f>IF(E740="East", IF(C740="Decentral",D740*'Connecting shares (%)'!$M$16*(F740+H740+J740)/(F740+H740+J740+L740+N740+P740),0),0)</f>
        <v>0</v>
      </c>
      <c r="X740" s="61">
        <f>IF(E740="East", IF(C740="Central",('Connecting shares (%)'!$F$5/100*L740+'Connecting shares (%)'!$G$5/100*N740+'Connecting shares (%)'!$H$5/100*P740)/1000000,0),0)</f>
        <v>0</v>
      </c>
      <c r="Y740" s="63">
        <f>IF(E740="East", IF(C740="Central",D740*'Connecting shares (%)'!$M$16*(L740+N740+P740)/(F740+H740+J740+L740+N740+P740),0),0)</f>
        <v>0</v>
      </c>
      <c r="Z740" s="1">
        <f>IF(E740="East", IF(C740="Decentral",('Connecting shares (%)'!$F$9/100*L740+'Connecting shares (%)'!$G$9/100*N740+'Connecting shares (%)'!$H$9/100*P740)/1000000,0),0)</f>
        <v>0</v>
      </c>
      <c r="AA740" s="63">
        <f>IF(E740="East", IF(C740="Decentral",D740*'Connecting shares (%)'!$M$16*(L740+N740+P740)/(F740+H740+J740+L740+N740+P740),0),0)</f>
        <v>0</v>
      </c>
      <c r="AB740" s="61">
        <f>IF(E740="West", IF(C740="Central",('Connecting shares (%)'!$F$11/100*F740+'Connecting shares (%)'!$G$11/100*H740+'Connecting shares (%)'!$H$11/100*J740)/1000000,0),0)</f>
        <v>0</v>
      </c>
      <c r="AC740" s="64">
        <f>IF(E740="west", IF(C740="Central",D740*'Connecting shares (%)'!$M$16*(F740+H740+J740)/(F740+H740+J740+L740+N740+P740),0),0)</f>
        <v>0</v>
      </c>
      <c r="AD740" s="61">
        <f>IF(E740="West", IF(C740="Decentral",('Connecting shares (%)'!$F$15/100*F740+'Connecting shares (%)'!$G$15/100*H740+'Connecting shares (%)'!$H$15/100*J740)/1000000,0),0)</f>
        <v>2.5338349999999902E-2</v>
      </c>
      <c r="AE740" s="63">
        <f>IF(E740="west", IF(C740="Decentral",D740*'Connecting shares (%)'!$M$16*(F740+H740+J740)/(F740+H740+J740+L740+N740+P740),0),0)</f>
        <v>1.4206185086626399</v>
      </c>
      <c r="AF740" s="61">
        <f>IF(E740="West", IF(C740="Central",('Connecting shares (%)'!$F$13/100*L740+'Connecting shares (%)'!$G$13/100*N740+'Connecting shares (%)'!$H$13/100*P740)/1000000,0),0)</f>
        <v>0</v>
      </c>
      <c r="AG740" s="63">
        <f>IF(E740="west", IF(C740="Central",D740*'Connecting shares (%)'!$M$16*(L740+N740+P740)/(F740+H740+J740+L740+N740+P740),0),0)</f>
        <v>0</v>
      </c>
      <c r="AH740" s="1">
        <f>IF(E740="West", IF(C740="Decentral",('Connecting shares (%)'!$F$17/100*L740+'Connecting shares (%)'!$G$17/100*N740+'Connecting shares (%)'!$H$17/100*P740)/1000000,0),0)</f>
        <v>0</v>
      </c>
      <c r="AI740" s="63">
        <f>IF(E740="west", IF(C740="Decentral",D740*'Connecting shares (%)'!$M$16*(L740+N740+P740)/(F740+H740+J740+L740+N740+P740),0),0)</f>
        <v>0</v>
      </c>
      <c r="AK740" s="1">
        <f t="shared" si="88"/>
        <v>0</v>
      </c>
      <c r="AL740" s="1">
        <f t="shared" si="89"/>
        <v>0</v>
      </c>
      <c r="AM740" s="1">
        <f t="shared" si="90"/>
        <v>0</v>
      </c>
      <c r="AN740" s="1">
        <f t="shared" si="91"/>
        <v>0</v>
      </c>
      <c r="AO740" s="1">
        <f t="shared" si="92"/>
        <v>0</v>
      </c>
      <c r="AP740" s="1">
        <f t="shared" si="93"/>
        <v>0</v>
      </c>
      <c r="AQ740" s="1">
        <f t="shared" si="94"/>
        <v>2.5338349999999902E-2</v>
      </c>
      <c r="AR740" s="1">
        <f t="shared" si="95"/>
        <v>1.4206185086626399</v>
      </c>
    </row>
    <row r="741" spans="1:44">
      <c r="A741" s="1">
        <v>740</v>
      </c>
      <c r="B741" s="1" t="s">
        <v>318</v>
      </c>
      <c r="C741" s="1" t="s">
        <v>21</v>
      </c>
      <c r="D741" s="1">
        <v>0.166242532400111</v>
      </c>
      <c r="E741" s="1" t="s">
        <v>23</v>
      </c>
      <c r="F741" s="1">
        <v>626410.549999999</v>
      </c>
      <c r="G741" s="1">
        <v>38</v>
      </c>
      <c r="H741" s="1">
        <v>0</v>
      </c>
      <c r="I741" s="1">
        <v>0</v>
      </c>
      <c r="J741" s="1">
        <v>0</v>
      </c>
      <c r="K741" s="1">
        <v>0</v>
      </c>
      <c r="L741" s="1">
        <v>27254.779999999901</v>
      </c>
      <c r="M741" s="1">
        <v>1</v>
      </c>
      <c r="N741" s="1">
        <v>0</v>
      </c>
      <c r="O741" s="1">
        <v>0</v>
      </c>
      <c r="P741" s="1">
        <v>0</v>
      </c>
      <c r="Q741" s="1">
        <v>0</v>
      </c>
      <c r="R741" s="1">
        <v>4892.4074748439398</v>
      </c>
      <c r="S741" s="1">
        <v>166242.53240011001</v>
      </c>
      <c r="T741" s="61">
        <f>IF(E741="East", IF(C741="Central",('Connecting shares (%)'!$F$3/100*F741+'Connecting shares (%)'!$G$3/100*H741+'Connecting shares (%)'!$H$3/100*J741)/1000000,0),0)</f>
        <v>0</v>
      </c>
      <c r="U741" s="61">
        <f>IF(E741="East", IF(C741="Central",D741*'Connecting shares (%)'!$M$16*(F741+H741+J741)/(F741+H741+J741+L741+N741+P741),0),0)</f>
        <v>0</v>
      </c>
      <c r="V741" s="61">
        <f>IF(E741="East", IF(C741="Decentral",('Connecting shares (%)'!$F$7/100*F741+'Connecting shares (%)'!$G$7/100*H741+'Connecting shares (%)'!$H$7/100*J741)/1000000,0),0)</f>
        <v>0</v>
      </c>
      <c r="W741" s="63">
        <f>IF(E741="East", IF(C741="Decentral",D741*'Connecting shares (%)'!$M$16*(F741+H741+J741)/(F741+H741+J741+L741+N741+P741),0),0)</f>
        <v>0</v>
      </c>
      <c r="X741" s="61">
        <f>IF(E741="East", IF(C741="Central",('Connecting shares (%)'!$F$5/100*L741+'Connecting shares (%)'!$G$5/100*N741+'Connecting shares (%)'!$H$5/100*P741)/1000000,0),0)</f>
        <v>0</v>
      </c>
      <c r="Y741" s="63">
        <f>IF(E741="East", IF(C741="Central",D741*'Connecting shares (%)'!$M$16*(L741+N741+P741)/(F741+H741+J741+L741+N741+P741),0),0)</f>
        <v>0</v>
      </c>
      <c r="Z741" s="1">
        <f>IF(E741="East", IF(C741="Decentral",('Connecting shares (%)'!$F$9/100*L741+'Connecting shares (%)'!$G$9/100*N741+'Connecting shares (%)'!$H$9/100*P741)/1000000,0),0)</f>
        <v>0</v>
      </c>
      <c r="AA741" s="63">
        <f>IF(E741="East", IF(C741="Decentral",D741*'Connecting shares (%)'!$M$16*(L741+N741+P741)/(F741+H741+J741+L741+N741+P741),0),0)</f>
        <v>0</v>
      </c>
      <c r="AB741" s="61">
        <f>IF(E741="West", IF(C741="Central",('Connecting shares (%)'!$F$11/100*F741+'Connecting shares (%)'!$G$11/100*H741+'Connecting shares (%)'!$H$11/100*J741)/1000000,0),0)</f>
        <v>0</v>
      </c>
      <c r="AC741" s="64">
        <f>IF(E741="west", IF(C741="Central",D741*'Connecting shares (%)'!$M$16*(F741+H741+J741)/(F741+H741+J741+L741+N741+P741),0),0)</f>
        <v>0</v>
      </c>
      <c r="AD741" s="61">
        <f>IF(E741="West", IF(C741="Decentral",('Connecting shares (%)'!$F$15/100*F741+'Connecting shares (%)'!$G$15/100*H741+'Connecting shares (%)'!$H$15/100*J741)/1000000,0),0)</f>
        <v>0.62641054999999901</v>
      </c>
      <c r="AE741" s="63">
        <f>IF(E741="west", IF(C741="Decentral",D741*'Connecting shares (%)'!$M$16*(F741+H741+J741)/(F741+H741+J741+L741+N741+P741),0),0)</f>
        <v>3.1862199622594747</v>
      </c>
      <c r="AF741" s="61">
        <f>IF(E741="West", IF(C741="Central",('Connecting shares (%)'!$F$13/100*L741+'Connecting shares (%)'!$G$13/100*N741+'Connecting shares (%)'!$H$13/100*P741)/1000000,0),0)</f>
        <v>0</v>
      </c>
      <c r="AG741" s="63">
        <f>IF(E741="west", IF(C741="Central",D741*'Connecting shares (%)'!$M$16*(L741+N741+P741)/(F741+H741+J741+L741+N741+P741),0),0)</f>
        <v>0</v>
      </c>
      <c r="AH741" s="1">
        <f>IF(E741="West", IF(C741="Decentral",('Connecting shares (%)'!$F$17/100*L741+'Connecting shares (%)'!$G$17/100*N741+'Connecting shares (%)'!$H$17/100*P741)/1000000,0),0)</f>
        <v>2.7254779999999902E-2</v>
      </c>
      <c r="AI741" s="63">
        <f>IF(E741="west", IF(C741="Decentral",D741*'Connecting shares (%)'!$M$16*(L741+N741+P741)/(F741+H741+J741+L741+N741+P741),0),0)</f>
        <v>0.13863068574274509</v>
      </c>
      <c r="AK741" s="1">
        <f t="shared" si="88"/>
        <v>0</v>
      </c>
      <c r="AL741" s="1">
        <f t="shared" si="89"/>
        <v>0</v>
      </c>
      <c r="AM741" s="1">
        <f t="shared" si="90"/>
        <v>0</v>
      </c>
      <c r="AN741" s="1">
        <f t="shared" si="91"/>
        <v>0</v>
      </c>
      <c r="AO741" s="1">
        <f t="shared" si="92"/>
        <v>0</v>
      </c>
      <c r="AP741" s="1">
        <f t="shared" si="93"/>
        <v>0</v>
      </c>
      <c r="AQ741" s="1">
        <f t="shared" si="94"/>
        <v>0.65366532999999893</v>
      </c>
      <c r="AR741" s="1">
        <f t="shared" si="95"/>
        <v>3.32485064800222</v>
      </c>
    </row>
    <row r="742" spans="1:44">
      <c r="A742" s="1">
        <v>741</v>
      </c>
      <c r="B742" s="1" t="s">
        <v>93</v>
      </c>
      <c r="C742" s="1" t="s">
        <v>21</v>
      </c>
      <c r="D742" s="1">
        <v>0.18411207123762299</v>
      </c>
      <c r="E742" s="1" t="s">
        <v>24</v>
      </c>
      <c r="F742" s="1">
        <v>194910.50999999899</v>
      </c>
      <c r="G742" s="1">
        <v>13</v>
      </c>
      <c r="H742" s="1">
        <v>0</v>
      </c>
      <c r="I742" s="1">
        <v>0</v>
      </c>
      <c r="J742" s="1">
        <v>0</v>
      </c>
      <c r="K742" s="1">
        <v>0</v>
      </c>
      <c r="L742" s="1">
        <v>12627.34</v>
      </c>
      <c r="M742" s="1">
        <v>2</v>
      </c>
      <c r="N742" s="1">
        <v>0</v>
      </c>
      <c r="O742" s="1">
        <v>0</v>
      </c>
      <c r="P742" s="1">
        <v>0</v>
      </c>
      <c r="Q742" s="1">
        <v>0</v>
      </c>
      <c r="R742" s="1">
        <v>6298.6655366592804</v>
      </c>
      <c r="S742" s="1">
        <v>184112.07123762299</v>
      </c>
      <c r="T742" s="61">
        <f>IF(E742="East", IF(C742="Central",('Connecting shares (%)'!$F$3/100*F742+'Connecting shares (%)'!$G$3/100*H742+'Connecting shares (%)'!$H$3/100*J742)/1000000,0),0)</f>
        <v>0</v>
      </c>
      <c r="U742" s="61">
        <f>IF(E742="East", IF(C742="Central",D742*'Connecting shares (%)'!$M$16*(F742+H742+J742)/(F742+H742+J742+L742+N742+P742),0),0)</f>
        <v>0</v>
      </c>
      <c r="V742" s="61">
        <f>IF(E742="East", IF(C742="Decentral",('Connecting shares (%)'!$F$7/100*F742+'Connecting shares (%)'!$G$7/100*H742+'Connecting shares (%)'!$H$7/100*J742)/1000000,0),0)</f>
        <v>0.19491050999999898</v>
      </c>
      <c r="W742" s="63">
        <f>IF(E742="East", IF(C742="Decentral",D742*'Connecting shares (%)'!$M$16*(F742+H742+J742)/(F742+H742+J742+L742+N742+P742),0),0)</f>
        <v>3.4582007765890821</v>
      </c>
      <c r="X742" s="61">
        <f>IF(E742="East", IF(C742="Central",('Connecting shares (%)'!$F$5/100*L742+'Connecting shares (%)'!$G$5/100*N742+'Connecting shares (%)'!$H$5/100*P742)/1000000,0),0)</f>
        <v>0</v>
      </c>
      <c r="Y742" s="63">
        <f>IF(E742="East", IF(C742="Central",D742*'Connecting shares (%)'!$M$16*(L742+N742+P742)/(F742+H742+J742+L742+N742+P742),0),0)</f>
        <v>0</v>
      </c>
      <c r="Z742" s="1">
        <f>IF(E742="East", IF(C742="Decentral",('Connecting shares (%)'!$F$9/100*L742+'Connecting shares (%)'!$G$9/100*N742+'Connecting shares (%)'!$H$9/100*P742)/1000000,0),0)</f>
        <v>1.2627340000000001E-2</v>
      </c>
      <c r="AA742" s="63">
        <f>IF(E742="East", IF(C742="Decentral",D742*'Connecting shares (%)'!$M$16*(L742+N742+P742)/(F742+H742+J742+L742+N742+P742),0),0)</f>
        <v>0.22404064816337815</v>
      </c>
      <c r="AB742" s="61">
        <f>IF(E742="West", IF(C742="Central",('Connecting shares (%)'!$F$11/100*F742+'Connecting shares (%)'!$G$11/100*H742+'Connecting shares (%)'!$H$11/100*J742)/1000000,0),0)</f>
        <v>0</v>
      </c>
      <c r="AC742" s="64">
        <f>IF(E742="west", IF(C742="Central",D742*'Connecting shares (%)'!$M$16*(F742+H742+J742)/(F742+H742+J742+L742+N742+P742),0),0)</f>
        <v>0</v>
      </c>
      <c r="AD742" s="61">
        <f>IF(E742="West", IF(C742="Decentral",('Connecting shares (%)'!$F$15/100*F742+'Connecting shares (%)'!$G$15/100*H742+'Connecting shares (%)'!$H$15/100*J742)/1000000,0),0)</f>
        <v>0</v>
      </c>
      <c r="AE742" s="63">
        <f>IF(E742="west", IF(C742="Decentral",D742*'Connecting shares (%)'!$M$16*(F742+H742+J742)/(F742+H742+J742+L742+N742+P742),0),0)</f>
        <v>0</v>
      </c>
      <c r="AF742" s="61">
        <f>IF(E742="West", IF(C742="Central",('Connecting shares (%)'!$F$13/100*L742+'Connecting shares (%)'!$G$13/100*N742+'Connecting shares (%)'!$H$13/100*P742)/1000000,0),0)</f>
        <v>0</v>
      </c>
      <c r="AG742" s="63">
        <f>IF(E742="west", IF(C742="Central",D742*'Connecting shares (%)'!$M$16*(L742+N742+P742)/(F742+H742+J742+L742+N742+P742),0),0)</f>
        <v>0</v>
      </c>
      <c r="AH742" s="1">
        <f>IF(E742="West", IF(C742="Decentral",('Connecting shares (%)'!$F$17/100*L742+'Connecting shares (%)'!$G$17/100*N742+'Connecting shares (%)'!$H$17/100*P742)/1000000,0),0)</f>
        <v>0</v>
      </c>
      <c r="AI742" s="63">
        <f>IF(E742="west", IF(C742="Decentral",D742*'Connecting shares (%)'!$M$16*(L742+N742+P742)/(F742+H742+J742+L742+N742+P742),0),0)</f>
        <v>0</v>
      </c>
      <c r="AK742" s="1">
        <f t="shared" si="88"/>
        <v>0</v>
      </c>
      <c r="AL742" s="1">
        <f t="shared" si="89"/>
        <v>0</v>
      </c>
      <c r="AM742" s="1">
        <f t="shared" si="90"/>
        <v>0.20753784999999897</v>
      </c>
      <c r="AN742" s="1">
        <f t="shared" si="91"/>
        <v>3.6822414247524602</v>
      </c>
      <c r="AO742" s="1">
        <f t="shared" si="92"/>
        <v>0</v>
      </c>
      <c r="AP742" s="1">
        <f t="shared" si="93"/>
        <v>0</v>
      </c>
      <c r="AQ742" s="1">
        <f t="shared" si="94"/>
        <v>0</v>
      </c>
      <c r="AR742" s="1">
        <f t="shared" si="95"/>
        <v>0</v>
      </c>
    </row>
    <row r="743" spans="1:44">
      <c r="A743" s="1">
        <v>742</v>
      </c>
      <c r="B743" s="1" t="s">
        <v>789</v>
      </c>
      <c r="C743" s="1" t="s">
        <v>21</v>
      </c>
      <c r="D743" s="1">
        <v>0.13965565060013599</v>
      </c>
      <c r="E743" s="1" t="s">
        <v>23</v>
      </c>
      <c r="F743" s="1">
        <v>78478.880000000005</v>
      </c>
      <c r="G743" s="1">
        <v>4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5257.7469732379204</v>
      </c>
      <c r="S743" s="1">
        <v>139655.650600136</v>
      </c>
      <c r="T743" s="61">
        <f>IF(E743="East", IF(C743="Central",('Connecting shares (%)'!$F$3/100*F743+'Connecting shares (%)'!$G$3/100*H743+'Connecting shares (%)'!$H$3/100*J743)/1000000,0),0)</f>
        <v>0</v>
      </c>
      <c r="U743" s="61">
        <f>IF(E743="East", IF(C743="Central",D743*'Connecting shares (%)'!$M$16*(F743+H743+J743)/(F743+H743+J743+L743+N743+P743),0),0)</f>
        <v>0</v>
      </c>
      <c r="V743" s="61">
        <f>IF(E743="East", IF(C743="Decentral",('Connecting shares (%)'!$F$7/100*F743+'Connecting shares (%)'!$G$7/100*H743+'Connecting shares (%)'!$H$7/100*J743)/1000000,0),0)</f>
        <v>0</v>
      </c>
      <c r="W743" s="63">
        <f>IF(E743="East", IF(C743="Decentral",D743*'Connecting shares (%)'!$M$16*(F743+H743+J743)/(F743+H743+J743+L743+N743+P743),0),0)</f>
        <v>0</v>
      </c>
      <c r="X743" s="61">
        <f>IF(E743="East", IF(C743="Central",('Connecting shares (%)'!$F$5/100*L743+'Connecting shares (%)'!$G$5/100*N743+'Connecting shares (%)'!$H$5/100*P743)/1000000,0),0)</f>
        <v>0</v>
      </c>
      <c r="Y743" s="63">
        <f>IF(E743="East", IF(C743="Central",D743*'Connecting shares (%)'!$M$16*(L743+N743+P743)/(F743+H743+J743+L743+N743+P743),0),0)</f>
        <v>0</v>
      </c>
      <c r="Z743" s="1">
        <f>IF(E743="East", IF(C743="Decentral",('Connecting shares (%)'!$F$9/100*L743+'Connecting shares (%)'!$G$9/100*N743+'Connecting shares (%)'!$H$9/100*P743)/1000000,0),0)</f>
        <v>0</v>
      </c>
      <c r="AA743" s="63">
        <f>IF(E743="East", IF(C743="Decentral",D743*'Connecting shares (%)'!$M$16*(L743+N743+P743)/(F743+H743+J743+L743+N743+P743),0),0)</f>
        <v>0</v>
      </c>
      <c r="AB743" s="61">
        <f>IF(E743="West", IF(C743="Central",('Connecting shares (%)'!$F$11/100*F743+'Connecting shares (%)'!$G$11/100*H743+'Connecting shares (%)'!$H$11/100*J743)/1000000,0),0)</f>
        <v>0</v>
      </c>
      <c r="AC743" s="64">
        <f>IF(E743="west", IF(C743="Central",D743*'Connecting shares (%)'!$M$16*(F743+H743+J743)/(F743+H743+J743+L743+N743+P743),0),0)</f>
        <v>0</v>
      </c>
      <c r="AD743" s="61">
        <f>IF(E743="West", IF(C743="Decentral",('Connecting shares (%)'!$F$15/100*F743+'Connecting shares (%)'!$G$15/100*H743+'Connecting shares (%)'!$H$15/100*J743)/1000000,0),0)</f>
        <v>7.8478880000000001E-2</v>
      </c>
      <c r="AE743" s="63">
        <f>IF(E743="west", IF(C743="Decentral",D743*'Connecting shares (%)'!$M$16*(F743+H743+J743)/(F743+H743+J743+L743+N743+P743),0),0)</f>
        <v>2.7931130120027197</v>
      </c>
      <c r="AF743" s="61">
        <f>IF(E743="West", IF(C743="Central",('Connecting shares (%)'!$F$13/100*L743+'Connecting shares (%)'!$G$13/100*N743+'Connecting shares (%)'!$H$13/100*P743)/1000000,0),0)</f>
        <v>0</v>
      </c>
      <c r="AG743" s="63">
        <f>IF(E743="west", IF(C743="Central",D743*'Connecting shares (%)'!$M$16*(L743+N743+P743)/(F743+H743+J743+L743+N743+P743),0),0)</f>
        <v>0</v>
      </c>
      <c r="AH743" s="1">
        <f>IF(E743="West", IF(C743="Decentral",('Connecting shares (%)'!$F$17/100*L743+'Connecting shares (%)'!$G$17/100*N743+'Connecting shares (%)'!$H$17/100*P743)/1000000,0),0)</f>
        <v>0</v>
      </c>
      <c r="AI743" s="63">
        <f>IF(E743="west", IF(C743="Decentral",D743*'Connecting shares (%)'!$M$16*(L743+N743+P743)/(F743+H743+J743+L743+N743+P743),0),0)</f>
        <v>0</v>
      </c>
      <c r="AK743" s="1">
        <f t="shared" si="88"/>
        <v>0</v>
      </c>
      <c r="AL743" s="1">
        <f t="shared" si="89"/>
        <v>0</v>
      </c>
      <c r="AM743" s="1">
        <f t="shared" si="90"/>
        <v>0</v>
      </c>
      <c r="AN743" s="1">
        <f t="shared" si="91"/>
        <v>0</v>
      </c>
      <c r="AO743" s="1">
        <f t="shared" si="92"/>
        <v>0</v>
      </c>
      <c r="AP743" s="1">
        <f t="shared" si="93"/>
        <v>0</v>
      </c>
      <c r="AQ743" s="1">
        <f t="shared" si="94"/>
        <v>7.8478880000000001E-2</v>
      </c>
      <c r="AR743" s="1">
        <f t="shared" si="95"/>
        <v>2.7931130120027197</v>
      </c>
    </row>
    <row r="744" spans="1:44">
      <c r="A744" s="1">
        <v>743</v>
      </c>
      <c r="B744" s="1" t="s">
        <v>452</v>
      </c>
      <c r="C744" s="1" t="s">
        <v>21</v>
      </c>
      <c r="D744" s="1">
        <v>0.32451267585655502</v>
      </c>
      <c r="E744" s="1" t="s">
        <v>23</v>
      </c>
      <c r="F744" s="1">
        <v>168526.05</v>
      </c>
      <c r="G744" s="1">
        <v>8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7548.7426449084996</v>
      </c>
      <c r="S744" s="1">
        <v>324512.67585655401</v>
      </c>
      <c r="T744" s="61">
        <f>IF(E744="East", IF(C744="Central",('Connecting shares (%)'!$F$3/100*F744+'Connecting shares (%)'!$G$3/100*H744+'Connecting shares (%)'!$H$3/100*J744)/1000000,0),0)</f>
        <v>0</v>
      </c>
      <c r="U744" s="61">
        <f>IF(E744="East", IF(C744="Central",D744*'Connecting shares (%)'!$M$16*(F744+H744+J744)/(F744+H744+J744+L744+N744+P744),0),0)</f>
        <v>0</v>
      </c>
      <c r="V744" s="61">
        <f>IF(E744="East", IF(C744="Decentral",('Connecting shares (%)'!$F$7/100*F744+'Connecting shares (%)'!$G$7/100*H744+'Connecting shares (%)'!$H$7/100*J744)/1000000,0),0)</f>
        <v>0</v>
      </c>
      <c r="W744" s="63">
        <f>IF(E744="East", IF(C744="Decentral",D744*'Connecting shares (%)'!$M$16*(F744+H744+J744)/(F744+H744+J744+L744+N744+P744),0),0)</f>
        <v>0</v>
      </c>
      <c r="X744" s="61">
        <f>IF(E744="East", IF(C744="Central",('Connecting shares (%)'!$F$5/100*L744+'Connecting shares (%)'!$G$5/100*N744+'Connecting shares (%)'!$H$5/100*P744)/1000000,0),0)</f>
        <v>0</v>
      </c>
      <c r="Y744" s="63">
        <f>IF(E744="East", IF(C744="Central",D744*'Connecting shares (%)'!$M$16*(L744+N744+P744)/(F744+H744+J744+L744+N744+P744),0),0)</f>
        <v>0</v>
      </c>
      <c r="Z744" s="1">
        <f>IF(E744="East", IF(C744="Decentral",('Connecting shares (%)'!$F$9/100*L744+'Connecting shares (%)'!$G$9/100*N744+'Connecting shares (%)'!$H$9/100*P744)/1000000,0),0)</f>
        <v>0</v>
      </c>
      <c r="AA744" s="63">
        <f>IF(E744="East", IF(C744="Decentral",D744*'Connecting shares (%)'!$M$16*(L744+N744+P744)/(F744+H744+J744+L744+N744+P744),0),0)</f>
        <v>0</v>
      </c>
      <c r="AB744" s="61">
        <f>IF(E744="West", IF(C744="Central",('Connecting shares (%)'!$F$11/100*F744+'Connecting shares (%)'!$G$11/100*H744+'Connecting shares (%)'!$H$11/100*J744)/1000000,0),0)</f>
        <v>0</v>
      </c>
      <c r="AC744" s="64">
        <f>IF(E744="west", IF(C744="Central",D744*'Connecting shares (%)'!$M$16*(F744+H744+J744)/(F744+H744+J744+L744+N744+P744),0),0)</f>
        <v>0</v>
      </c>
      <c r="AD744" s="61">
        <f>IF(E744="West", IF(C744="Decentral",('Connecting shares (%)'!$F$15/100*F744+'Connecting shares (%)'!$G$15/100*H744+'Connecting shares (%)'!$H$15/100*J744)/1000000,0),0)</f>
        <v>0.16852604999999998</v>
      </c>
      <c r="AE744" s="63">
        <f>IF(E744="west", IF(C744="Decentral",D744*'Connecting shares (%)'!$M$16*(F744+H744+J744)/(F744+H744+J744+L744+N744+P744),0),0)</f>
        <v>6.4902535171311015</v>
      </c>
      <c r="AF744" s="61">
        <f>IF(E744="West", IF(C744="Central",('Connecting shares (%)'!$F$13/100*L744+'Connecting shares (%)'!$G$13/100*N744+'Connecting shares (%)'!$H$13/100*P744)/1000000,0),0)</f>
        <v>0</v>
      </c>
      <c r="AG744" s="63">
        <f>IF(E744="west", IF(C744="Central",D744*'Connecting shares (%)'!$M$16*(L744+N744+P744)/(F744+H744+J744+L744+N744+P744),0),0)</f>
        <v>0</v>
      </c>
      <c r="AH744" s="1">
        <f>IF(E744="West", IF(C744="Decentral",('Connecting shares (%)'!$F$17/100*L744+'Connecting shares (%)'!$G$17/100*N744+'Connecting shares (%)'!$H$17/100*P744)/1000000,0),0)</f>
        <v>0</v>
      </c>
      <c r="AI744" s="63">
        <f>IF(E744="west", IF(C744="Decentral",D744*'Connecting shares (%)'!$M$16*(L744+N744+P744)/(F744+H744+J744+L744+N744+P744),0),0)</f>
        <v>0</v>
      </c>
      <c r="AK744" s="1">
        <f t="shared" si="88"/>
        <v>0</v>
      </c>
      <c r="AL744" s="1">
        <f t="shared" si="89"/>
        <v>0</v>
      </c>
      <c r="AM744" s="1">
        <f t="shared" si="90"/>
        <v>0</v>
      </c>
      <c r="AN744" s="1">
        <f t="shared" si="91"/>
        <v>0</v>
      </c>
      <c r="AO744" s="1">
        <f t="shared" si="92"/>
        <v>0</v>
      </c>
      <c r="AP744" s="1">
        <f t="shared" si="93"/>
        <v>0</v>
      </c>
      <c r="AQ744" s="1">
        <f t="shared" si="94"/>
        <v>0.16852604999999998</v>
      </c>
      <c r="AR744" s="1">
        <f t="shared" si="95"/>
        <v>6.4902535171311015</v>
      </c>
    </row>
    <row r="745" spans="1:44">
      <c r="A745" s="1">
        <v>744</v>
      </c>
      <c r="B745" s="1" t="s">
        <v>718</v>
      </c>
      <c r="C745" s="1" t="s">
        <v>21</v>
      </c>
      <c r="D745" s="1">
        <v>0.122293997692939</v>
      </c>
      <c r="E745" s="1" t="s">
        <v>23</v>
      </c>
      <c r="F745" s="1">
        <v>237408.87</v>
      </c>
      <c r="G745" s="1">
        <v>13</v>
      </c>
      <c r="H745" s="1">
        <v>0</v>
      </c>
      <c r="I745" s="1">
        <v>0</v>
      </c>
      <c r="J745" s="1">
        <v>0</v>
      </c>
      <c r="K745" s="1">
        <v>0</v>
      </c>
      <c r="L745" s="1">
        <v>17345.48</v>
      </c>
      <c r="M745" s="1">
        <v>3</v>
      </c>
      <c r="N745" s="1">
        <v>0</v>
      </c>
      <c r="O745" s="1">
        <v>0</v>
      </c>
      <c r="P745" s="1">
        <v>0</v>
      </c>
      <c r="Q745" s="1">
        <v>0</v>
      </c>
      <c r="R745" s="1">
        <v>7754.8465599966703</v>
      </c>
      <c r="S745" s="1">
        <v>122293.997692939</v>
      </c>
      <c r="T745" s="61">
        <f>IF(E745="East", IF(C745="Central",('Connecting shares (%)'!$F$3/100*F745+'Connecting shares (%)'!$G$3/100*H745+'Connecting shares (%)'!$H$3/100*J745)/1000000,0),0)</f>
        <v>0</v>
      </c>
      <c r="U745" s="61">
        <f>IF(E745="East", IF(C745="Central",D745*'Connecting shares (%)'!$M$16*(F745+H745+J745)/(F745+H745+J745+L745+N745+P745),0),0)</f>
        <v>0</v>
      </c>
      <c r="V745" s="61">
        <f>IF(E745="East", IF(C745="Decentral",('Connecting shares (%)'!$F$7/100*F745+'Connecting shares (%)'!$G$7/100*H745+'Connecting shares (%)'!$H$7/100*J745)/1000000,0),0)</f>
        <v>0</v>
      </c>
      <c r="W745" s="63">
        <f>IF(E745="East", IF(C745="Decentral",D745*'Connecting shares (%)'!$M$16*(F745+H745+J745)/(F745+H745+J745+L745+N745+P745),0),0)</f>
        <v>0</v>
      </c>
      <c r="X745" s="61">
        <f>IF(E745="East", IF(C745="Central",('Connecting shares (%)'!$F$5/100*L745+'Connecting shares (%)'!$G$5/100*N745+'Connecting shares (%)'!$H$5/100*P745)/1000000,0),0)</f>
        <v>0</v>
      </c>
      <c r="Y745" s="63">
        <f>IF(E745="East", IF(C745="Central",D745*'Connecting shares (%)'!$M$16*(L745+N745+P745)/(F745+H745+J745+L745+N745+P745),0),0)</f>
        <v>0</v>
      </c>
      <c r="Z745" s="1">
        <f>IF(E745="East", IF(C745="Decentral",('Connecting shares (%)'!$F$9/100*L745+'Connecting shares (%)'!$G$9/100*N745+'Connecting shares (%)'!$H$9/100*P745)/1000000,0),0)</f>
        <v>0</v>
      </c>
      <c r="AA745" s="63">
        <f>IF(E745="East", IF(C745="Decentral",D745*'Connecting shares (%)'!$M$16*(L745+N745+P745)/(F745+H745+J745+L745+N745+P745),0),0)</f>
        <v>0</v>
      </c>
      <c r="AB745" s="61">
        <f>IF(E745="West", IF(C745="Central",('Connecting shares (%)'!$F$11/100*F745+'Connecting shares (%)'!$G$11/100*H745+'Connecting shares (%)'!$H$11/100*J745)/1000000,0),0)</f>
        <v>0</v>
      </c>
      <c r="AC745" s="64">
        <f>IF(E745="west", IF(C745="Central",D745*'Connecting shares (%)'!$M$16*(F745+H745+J745)/(F745+H745+J745+L745+N745+P745),0),0)</f>
        <v>0</v>
      </c>
      <c r="AD745" s="61">
        <f>IF(E745="West", IF(C745="Decentral",('Connecting shares (%)'!$F$15/100*F745+'Connecting shares (%)'!$G$15/100*H745+'Connecting shares (%)'!$H$15/100*J745)/1000000,0),0)</f>
        <v>0.23740886999999999</v>
      </c>
      <c r="AE745" s="63">
        <f>IF(E745="west", IF(C745="Decentral",D745*'Connecting shares (%)'!$M$16*(F745+H745+J745)/(F745+H745+J745+L745+N745+P745),0),0)</f>
        <v>2.2793471279342827</v>
      </c>
      <c r="AF745" s="61">
        <f>IF(E745="West", IF(C745="Central",('Connecting shares (%)'!$F$13/100*L745+'Connecting shares (%)'!$G$13/100*N745+'Connecting shares (%)'!$H$13/100*P745)/1000000,0),0)</f>
        <v>0</v>
      </c>
      <c r="AG745" s="63">
        <f>IF(E745="west", IF(C745="Central",D745*'Connecting shares (%)'!$M$16*(L745+N745+P745)/(F745+H745+J745+L745+N745+P745),0),0)</f>
        <v>0</v>
      </c>
      <c r="AH745" s="1">
        <f>IF(E745="West", IF(C745="Decentral",('Connecting shares (%)'!$F$17/100*L745+'Connecting shares (%)'!$G$17/100*N745+'Connecting shares (%)'!$H$17/100*P745)/1000000,0),0)</f>
        <v>1.734548E-2</v>
      </c>
      <c r="AI745" s="63">
        <f>IF(E745="west", IF(C745="Decentral",D745*'Connecting shares (%)'!$M$16*(L745+N745+P745)/(F745+H745+J745+L745+N745+P745),0),0)</f>
        <v>0.16653282592449703</v>
      </c>
      <c r="AK745" s="1">
        <f t="shared" si="88"/>
        <v>0</v>
      </c>
      <c r="AL745" s="1">
        <f t="shared" si="89"/>
        <v>0</v>
      </c>
      <c r="AM745" s="1">
        <f t="shared" si="90"/>
        <v>0</v>
      </c>
      <c r="AN745" s="1">
        <f t="shared" si="91"/>
        <v>0</v>
      </c>
      <c r="AO745" s="1">
        <f t="shared" si="92"/>
        <v>0</v>
      </c>
      <c r="AP745" s="1">
        <f t="shared" si="93"/>
        <v>0</v>
      </c>
      <c r="AQ745" s="1">
        <f t="shared" si="94"/>
        <v>0.25475435000000002</v>
      </c>
      <c r="AR745" s="1">
        <f t="shared" si="95"/>
        <v>2.4458799538587797</v>
      </c>
    </row>
    <row r="746" spans="1:44">
      <c r="A746" s="1">
        <v>745</v>
      </c>
      <c r="B746" s="1" t="s">
        <v>419</v>
      </c>
      <c r="C746" s="1" t="s">
        <v>21</v>
      </c>
      <c r="D746" s="1">
        <v>8.1539972846988995E-2</v>
      </c>
      <c r="E746" s="1" t="s">
        <v>23</v>
      </c>
      <c r="F746" s="1">
        <v>35970.2599999999</v>
      </c>
      <c r="G746" s="1">
        <v>3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4673.5769151474396</v>
      </c>
      <c r="S746" s="1">
        <v>81539.9728469892</v>
      </c>
      <c r="T746" s="61">
        <f>IF(E746="East", IF(C746="Central",('Connecting shares (%)'!$F$3/100*F746+'Connecting shares (%)'!$G$3/100*H746+'Connecting shares (%)'!$H$3/100*J746)/1000000,0),0)</f>
        <v>0</v>
      </c>
      <c r="U746" s="61">
        <f>IF(E746="East", IF(C746="Central",D746*'Connecting shares (%)'!$M$16*(F746+H746+J746)/(F746+H746+J746+L746+N746+P746),0),0)</f>
        <v>0</v>
      </c>
      <c r="V746" s="61">
        <f>IF(E746="East", IF(C746="Decentral",('Connecting shares (%)'!$F$7/100*F746+'Connecting shares (%)'!$G$7/100*H746+'Connecting shares (%)'!$H$7/100*J746)/1000000,0),0)</f>
        <v>0</v>
      </c>
      <c r="W746" s="63">
        <f>IF(E746="East", IF(C746="Decentral",D746*'Connecting shares (%)'!$M$16*(F746+H746+J746)/(F746+H746+J746+L746+N746+P746),0),0)</f>
        <v>0</v>
      </c>
      <c r="X746" s="61">
        <f>IF(E746="East", IF(C746="Central",('Connecting shares (%)'!$F$5/100*L746+'Connecting shares (%)'!$G$5/100*N746+'Connecting shares (%)'!$H$5/100*P746)/1000000,0),0)</f>
        <v>0</v>
      </c>
      <c r="Y746" s="63">
        <f>IF(E746="East", IF(C746="Central",D746*'Connecting shares (%)'!$M$16*(L746+N746+P746)/(F746+H746+J746+L746+N746+P746),0),0)</f>
        <v>0</v>
      </c>
      <c r="Z746" s="1">
        <f>IF(E746="East", IF(C746="Decentral",('Connecting shares (%)'!$F$9/100*L746+'Connecting shares (%)'!$G$9/100*N746+'Connecting shares (%)'!$H$9/100*P746)/1000000,0),0)</f>
        <v>0</v>
      </c>
      <c r="AA746" s="63">
        <f>IF(E746="East", IF(C746="Decentral",D746*'Connecting shares (%)'!$M$16*(L746+N746+P746)/(F746+H746+J746+L746+N746+P746),0),0)</f>
        <v>0</v>
      </c>
      <c r="AB746" s="61">
        <f>IF(E746="West", IF(C746="Central",('Connecting shares (%)'!$F$11/100*F746+'Connecting shares (%)'!$G$11/100*H746+'Connecting shares (%)'!$H$11/100*J746)/1000000,0),0)</f>
        <v>0</v>
      </c>
      <c r="AC746" s="64">
        <f>IF(E746="west", IF(C746="Central",D746*'Connecting shares (%)'!$M$16*(F746+H746+J746)/(F746+H746+J746+L746+N746+P746),0),0)</f>
        <v>0</v>
      </c>
      <c r="AD746" s="61">
        <f>IF(E746="West", IF(C746="Decentral",('Connecting shares (%)'!$F$15/100*F746+'Connecting shares (%)'!$G$15/100*H746+'Connecting shares (%)'!$H$15/100*J746)/1000000,0),0)</f>
        <v>3.59702599999999E-2</v>
      </c>
      <c r="AE746" s="63">
        <f>IF(E746="west", IF(C746="Decentral",D746*'Connecting shares (%)'!$M$16*(F746+H746+J746)/(F746+H746+J746+L746+N746+P746),0),0)</f>
        <v>1.6307994569397799</v>
      </c>
      <c r="AF746" s="61">
        <f>IF(E746="West", IF(C746="Central",('Connecting shares (%)'!$F$13/100*L746+'Connecting shares (%)'!$G$13/100*N746+'Connecting shares (%)'!$H$13/100*P746)/1000000,0),0)</f>
        <v>0</v>
      </c>
      <c r="AG746" s="63">
        <f>IF(E746="west", IF(C746="Central",D746*'Connecting shares (%)'!$M$16*(L746+N746+P746)/(F746+H746+J746+L746+N746+P746),0),0)</f>
        <v>0</v>
      </c>
      <c r="AH746" s="1">
        <f>IF(E746="West", IF(C746="Decentral",('Connecting shares (%)'!$F$17/100*L746+'Connecting shares (%)'!$G$17/100*N746+'Connecting shares (%)'!$H$17/100*P746)/1000000,0),0)</f>
        <v>0</v>
      </c>
      <c r="AI746" s="63">
        <f>IF(E746="west", IF(C746="Decentral",D746*'Connecting shares (%)'!$M$16*(L746+N746+P746)/(F746+H746+J746+L746+N746+P746),0),0)</f>
        <v>0</v>
      </c>
      <c r="AK746" s="1">
        <f t="shared" si="88"/>
        <v>0</v>
      </c>
      <c r="AL746" s="1">
        <f t="shared" si="89"/>
        <v>0</v>
      </c>
      <c r="AM746" s="1">
        <f t="shared" si="90"/>
        <v>0</v>
      </c>
      <c r="AN746" s="1">
        <f t="shared" si="91"/>
        <v>0</v>
      </c>
      <c r="AO746" s="1">
        <f t="shared" si="92"/>
        <v>0</v>
      </c>
      <c r="AP746" s="1">
        <f t="shared" si="93"/>
        <v>0</v>
      </c>
      <c r="AQ746" s="1">
        <f t="shared" si="94"/>
        <v>3.59702599999999E-2</v>
      </c>
      <c r="AR746" s="1">
        <f t="shared" si="95"/>
        <v>1.6307994569397799</v>
      </c>
    </row>
    <row r="747" spans="1:44">
      <c r="A747" s="1">
        <v>746</v>
      </c>
      <c r="B747" s="1" t="s">
        <v>252</v>
      </c>
      <c r="C747" s="1" t="s">
        <v>22</v>
      </c>
      <c r="D747" s="1">
        <v>0.161927416295683</v>
      </c>
      <c r="E747" s="1" t="s">
        <v>23</v>
      </c>
      <c r="F747" s="1">
        <v>155197.40999999901</v>
      </c>
      <c r="G747" s="1">
        <v>9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5129.5182518968504</v>
      </c>
      <c r="S747" s="1">
        <v>161927.41629568199</v>
      </c>
      <c r="T747" s="61">
        <f>IF(E747="East", IF(C747="Central",('Connecting shares (%)'!$F$3/100*F747+'Connecting shares (%)'!$G$3/100*H747+'Connecting shares (%)'!$H$3/100*J747)/1000000,0),0)</f>
        <v>0</v>
      </c>
      <c r="U747" s="61">
        <f>IF(E747="East", IF(C747="Central",D747*'Connecting shares (%)'!$M$16*(F747+H747+J747)/(F747+H747+J747+L747+N747+P747),0),0)</f>
        <v>0</v>
      </c>
      <c r="V747" s="61">
        <f>IF(E747="East", IF(C747="Decentral",('Connecting shares (%)'!$F$7/100*F747+'Connecting shares (%)'!$G$7/100*H747+'Connecting shares (%)'!$H$7/100*J747)/1000000,0),0)</f>
        <v>0</v>
      </c>
      <c r="W747" s="63">
        <f>IF(E747="East", IF(C747="Decentral",D747*'Connecting shares (%)'!$M$16*(F747+H747+J747)/(F747+H747+J747+L747+N747+P747),0),0)</f>
        <v>0</v>
      </c>
      <c r="X747" s="61">
        <f>IF(E747="East", IF(C747="Central",('Connecting shares (%)'!$F$5/100*L747+'Connecting shares (%)'!$G$5/100*N747+'Connecting shares (%)'!$H$5/100*P747)/1000000,0),0)</f>
        <v>0</v>
      </c>
      <c r="Y747" s="63">
        <f>IF(E747="East", IF(C747="Central",D747*'Connecting shares (%)'!$M$16*(L747+N747+P747)/(F747+H747+J747+L747+N747+P747),0),0)</f>
        <v>0</v>
      </c>
      <c r="Z747" s="1">
        <f>IF(E747="East", IF(C747="Decentral",('Connecting shares (%)'!$F$9/100*L747+'Connecting shares (%)'!$G$9/100*N747+'Connecting shares (%)'!$H$9/100*P747)/1000000,0),0)</f>
        <v>0</v>
      </c>
      <c r="AA747" s="63">
        <f>IF(E747="East", IF(C747="Decentral",D747*'Connecting shares (%)'!$M$16*(L747+N747+P747)/(F747+H747+J747+L747+N747+P747),0),0)</f>
        <v>0</v>
      </c>
      <c r="AB747" s="61">
        <f>IF(E747="West", IF(C747="Central",('Connecting shares (%)'!$F$11/100*F747+'Connecting shares (%)'!$G$11/100*H747+'Connecting shares (%)'!$H$11/100*J747)/1000000,0),0)</f>
        <v>0.15519740999999901</v>
      </c>
      <c r="AC747" s="64">
        <f>IF(E747="west", IF(C747="Central",D747*'Connecting shares (%)'!$M$16*(F747+H747+J747)/(F747+H747+J747+L747+N747+P747),0),0)</f>
        <v>3.2385483259136598</v>
      </c>
      <c r="AD747" s="61">
        <f>IF(E747="West", IF(C747="Decentral",('Connecting shares (%)'!$F$15/100*F747+'Connecting shares (%)'!$G$15/100*H747+'Connecting shares (%)'!$H$15/100*J747)/1000000,0),0)</f>
        <v>0</v>
      </c>
      <c r="AE747" s="63">
        <f>IF(E747="west", IF(C747="Decentral",D747*'Connecting shares (%)'!$M$16*(F747+H747+J747)/(F747+H747+J747+L747+N747+P747),0),0)</f>
        <v>0</v>
      </c>
      <c r="AF747" s="61">
        <f>IF(E747="West", IF(C747="Central",('Connecting shares (%)'!$F$13/100*L747+'Connecting shares (%)'!$G$13/100*N747+'Connecting shares (%)'!$H$13/100*P747)/1000000,0),0)</f>
        <v>0</v>
      </c>
      <c r="AG747" s="63">
        <f>IF(E747="west", IF(C747="Central",D747*'Connecting shares (%)'!$M$16*(L747+N747+P747)/(F747+H747+J747+L747+N747+P747),0),0)</f>
        <v>0</v>
      </c>
      <c r="AH747" s="1">
        <f>IF(E747="West", IF(C747="Decentral",('Connecting shares (%)'!$F$17/100*L747+'Connecting shares (%)'!$G$17/100*N747+'Connecting shares (%)'!$H$17/100*P747)/1000000,0),0)</f>
        <v>0</v>
      </c>
      <c r="AI747" s="63">
        <f>IF(E747="west", IF(C747="Decentral",D747*'Connecting shares (%)'!$M$16*(L747+N747+P747)/(F747+H747+J747+L747+N747+P747),0),0)</f>
        <v>0</v>
      </c>
      <c r="AK747" s="1">
        <f t="shared" si="88"/>
        <v>0</v>
      </c>
      <c r="AL747" s="1">
        <f t="shared" si="89"/>
        <v>0</v>
      </c>
      <c r="AM747" s="1">
        <f t="shared" si="90"/>
        <v>0</v>
      </c>
      <c r="AN747" s="1">
        <f t="shared" si="91"/>
        <v>0</v>
      </c>
      <c r="AO747" s="1">
        <f t="shared" si="92"/>
        <v>0.15519740999999901</v>
      </c>
      <c r="AP747" s="1">
        <f t="shared" si="93"/>
        <v>3.2385483259136598</v>
      </c>
      <c r="AQ747" s="1">
        <f t="shared" si="94"/>
        <v>0</v>
      </c>
      <c r="AR747" s="1">
        <f t="shared" si="95"/>
        <v>0</v>
      </c>
    </row>
    <row r="748" spans="1:44">
      <c r="A748" s="1">
        <v>747</v>
      </c>
      <c r="B748" s="1" t="s">
        <v>258</v>
      </c>
      <c r="C748" s="1" t="s">
        <v>21</v>
      </c>
      <c r="D748" s="1">
        <v>0.18412953659888001</v>
      </c>
      <c r="E748" s="1" t="s">
        <v>23</v>
      </c>
      <c r="F748" s="1">
        <v>248636.91999999899</v>
      </c>
      <c r="G748" s="1">
        <v>14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6875.1418721544396</v>
      </c>
      <c r="S748" s="1">
        <v>184129.53659887999</v>
      </c>
      <c r="T748" s="61">
        <f>IF(E748="East", IF(C748="Central",('Connecting shares (%)'!$F$3/100*F748+'Connecting shares (%)'!$G$3/100*H748+'Connecting shares (%)'!$H$3/100*J748)/1000000,0),0)</f>
        <v>0</v>
      </c>
      <c r="U748" s="61">
        <f>IF(E748="East", IF(C748="Central",D748*'Connecting shares (%)'!$M$16*(F748+H748+J748)/(F748+H748+J748+L748+N748+P748),0),0)</f>
        <v>0</v>
      </c>
      <c r="V748" s="61">
        <f>IF(E748="East", IF(C748="Decentral",('Connecting shares (%)'!$F$7/100*F748+'Connecting shares (%)'!$G$7/100*H748+'Connecting shares (%)'!$H$7/100*J748)/1000000,0),0)</f>
        <v>0</v>
      </c>
      <c r="W748" s="63">
        <f>IF(E748="East", IF(C748="Decentral",D748*'Connecting shares (%)'!$M$16*(F748+H748+J748)/(F748+H748+J748+L748+N748+P748),0),0)</f>
        <v>0</v>
      </c>
      <c r="X748" s="61">
        <f>IF(E748="East", IF(C748="Central",('Connecting shares (%)'!$F$5/100*L748+'Connecting shares (%)'!$G$5/100*N748+'Connecting shares (%)'!$H$5/100*P748)/1000000,0),0)</f>
        <v>0</v>
      </c>
      <c r="Y748" s="63">
        <f>IF(E748="East", IF(C748="Central",D748*'Connecting shares (%)'!$M$16*(L748+N748+P748)/(F748+H748+J748+L748+N748+P748),0),0)</f>
        <v>0</v>
      </c>
      <c r="Z748" s="1">
        <f>IF(E748="East", IF(C748="Decentral",('Connecting shares (%)'!$F$9/100*L748+'Connecting shares (%)'!$G$9/100*N748+'Connecting shares (%)'!$H$9/100*P748)/1000000,0),0)</f>
        <v>0</v>
      </c>
      <c r="AA748" s="63">
        <f>IF(E748="East", IF(C748="Decentral",D748*'Connecting shares (%)'!$M$16*(L748+N748+P748)/(F748+H748+J748+L748+N748+P748),0),0)</f>
        <v>0</v>
      </c>
      <c r="AB748" s="61">
        <f>IF(E748="West", IF(C748="Central",('Connecting shares (%)'!$F$11/100*F748+'Connecting shares (%)'!$G$11/100*H748+'Connecting shares (%)'!$H$11/100*J748)/1000000,0),0)</f>
        <v>0</v>
      </c>
      <c r="AC748" s="64">
        <f>IF(E748="west", IF(C748="Central",D748*'Connecting shares (%)'!$M$16*(F748+H748+J748)/(F748+H748+J748+L748+N748+P748),0),0)</f>
        <v>0</v>
      </c>
      <c r="AD748" s="61">
        <f>IF(E748="West", IF(C748="Decentral",('Connecting shares (%)'!$F$15/100*F748+'Connecting shares (%)'!$G$15/100*H748+'Connecting shares (%)'!$H$15/100*J748)/1000000,0),0)</f>
        <v>0.24863691999999898</v>
      </c>
      <c r="AE748" s="63">
        <f>IF(E748="west", IF(C748="Decentral",D748*'Connecting shares (%)'!$M$16*(F748+H748+J748)/(F748+H748+J748+L748+N748+P748),0),0)</f>
        <v>3.6825907319776001</v>
      </c>
      <c r="AF748" s="61">
        <f>IF(E748="West", IF(C748="Central",('Connecting shares (%)'!$F$13/100*L748+'Connecting shares (%)'!$G$13/100*N748+'Connecting shares (%)'!$H$13/100*P748)/1000000,0),0)</f>
        <v>0</v>
      </c>
      <c r="AG748" s="63">
        <f>IF(E748="west", IF(C748="Central",D748*'Connecting shares (%)'!$M$16*(L748+N748+P748)/(F748+H748+J748+L748+N748+P748),0),0)</f>
        <v>0</v>
      </c>
      <c r="AH748" s="1">
        <f>IF(E748="West", IF(C748="Decentral",('Connecting shares (%)'!$F$17/100*L748+'Connecting shares (%)'!$G$17/100*N748+'Connecting shares (%)'!$H$17/100*P748)/1000000,0),0)</f>
        <v>0</v>
      </c>
      <c r="AI748" s="63">
        <f>IF(E748="west", IF(C748="Decentral",D748*'Connecting shares (%)'!$M$16*(L748+N748+P748)/(F748+H748+J748+L748+N748+P748),0),0)</f>
        <v>0</v>
      </c>
      <c r="AK748" s="1">
        <f t="shared" si="88"/>
        <v>0</v>
      </c>
      <c r="AL748" s="1">
        <f t="shared" si="89"/>
        <v>0</v>
      </c>
      <c r="AM748" s="1">
        <f t="shared" si="90"/>
        <v>0</v>
      </c>
      <c r="AN748" s="1">
        <f t="shared" si="91"/>
        <v>0</v>
      </c>
      <c r="AO748" s="1">
        <f t="shared" si="92"/>
        <v>0</v>
      </c>
      <c r="AP748" s="1">
        <f t="shared" si="93"/>
        <v>0</v>
      </c>
      <c r="AQ748" s="1">
        <f t="shared" si="94"/>
        <v>0.24863691999999898</v>
      </c>
      <c r="AR748" s="1">
        <f t="shared" si="95"/>
        <v>3.6825907319776001</v>
      </c>
    </row>
    <row r="749" spans="1:44">
      <c r="A749" s="1">
        <v>748</v>
      </c>
      <c r="B749" s="1" t="s">
        <v>659</v>
      </c>
      <c r="C749" s="1" t="s">
        <v>21</v>
      </c>
      <c r="D749" s="1">
        <v>7.6890534644717998E-2</v>
      </c>
      <c r="E749" s="1" t="s">
        <v>24</v>
      </c>
      <c r="F749" s="1">
        <v>250999.48</v>
      </c>
      <c r="G749" s="1">
        <v>17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5247.1577011828103</v>
      </c>
      <c r="S749" s="1">
        <v>76890.534644717598</v>
      </c>
      <c r="T749" s="61">
        <f>IF(E749="East", IF(C749="Central",('Connecting shares (%)'!$F$3/100*F749+'Connecting shares (%)'!$G$3/100*H749+'Connecting shares (%)'!$H$3/100*J749)/1000000,0),0)</f>
        <v>0</v>
      </c>
      <c r="U749" s="61">
        <f>IF(E749="East", IF(C749="Central",D749*'Connecting shares (%)'!$M$16*(F749+H749+J749)/(F749+H749+J749+L749+N749+P749),0),0)</f>
        <v>0</v>
      </c>
      <c r="V749" s="61">
        <f>IF(E749="East", IF(C749="Decentral",('Connecting shares (%)'!$F$7/100*F749+'Connecting shares (%)'!$G$7/100*H749+'Connecting shares (%)'!$H$7/100*J749)/1000000,0),0)</f>
        <v>0.25099948</v>
      </c>
      <c r="W749" s="63">
        <f>IF(E749="East", IF(C749="Decentral",D749*'Connecting shares (%)'!$M$16*(F749+H749+J749)/(F749+H749+J749+L749+N749+P749),0),0)</f>
        <v>1.53781069289436</v>
      </c>
      <c r="X749" s="61">
        <f>IF(E749="East", IF(C749="Central",('Connecting shares (%)'!$F$5/100*L749+'Connecting shares (%)'!$G$5/100*N749+'Connecting shares (%)'!$H$5/100*P749)/1000000,0),0)</f>
        <v>0</v>
      </c>
      <c r="Y749" s="63">
        <f>IF(E749="East", IF(C749="Central",D749*'Connecting shares (%)'!$M$16*(L749+N749+P749)/(F749+H749+J749+L749+N749+P749),0),0)</f>
        <v>0</v>
      </c>
      <c r="Z749" s="1">
        <f>IF(E749="East", IF(C749="Decentral",('Connecting shares (%)'!$F$9/100*L749+'Connecting shares (%)'!$G$9/100*N749+'Connecting shares (%)'!$H$9/100*P749)/1000000,0),0)</f>
        <v>0</v>
      </c>
      <c r="AA749" s="63">
        <f>IF(E749="East", IF(C749="Decentral",D749*'Connecting shares (%)'!$M$16*(L749+N749+P749)/(F749+H749+J749+L749+N749+P749),0),0)</f>
        <v>0</v>
      </c>
      <c r="AB749" s="61">
        <f>IF(E749="West", IF(C749="Central",('Connecting shares (%)'!$F$11/100*F749+'Connecting shares (%)'!$G$11/100*H749+'Connecting shares (%)'!$H$11/100*J749)/1000000,0),0)</f>
        <v>0</v>
      </c>
      <c r="AC749" s="64">
        <f>IF(E749="west", IF(C749="Central",D749*'Connecting shares (%)'!$M$16*(F749+H749+J749)/(F749+H749+J749+L749+N749+P749),0),0)</f>
        <v>0</v>
      </c>
      <c r="AD749" s="61">
        <f>IF(E749="West", IF(C749="Decentral",('Connecting shares (%)'!$F$15/100*F749+'Connecting shares (%)'!$G$15/100*H749+'Connecting shares (%)'!$H$15/100*J749)/1000000,0),0)</f>
        <v>0</v>
      </c>
      <c r="AE749" s="63">
        <f>IF(E749="west", IF(C749="Decentral",D749*'Connecting shares (%)'!$M$16*(F749+H749+J749)/(F749+H749+J749+L749+N749+P749),0),0)</f>
        <v>0</v>
      </c>
      <c r="AF749" s="61">
        <f>IF(E749="West", IF(C749="Central",('Connecting shares (%)'!$F$13/100*L749+'Connecting shares (%)'!$G$13/100*N749+'Connecting shares (%)'!$H$13/100*P749)/1000000,0),0)</f>
        <v>0</v>
      </c>
      <c r="AG749" s="63">
        <f>IF(E749="west", IF(C749="Central",D749*'Connecting shares (%)'!$M$16*(L749+N749+P749)/(F749+H749+J749+L749+N749+P749),0),0)</f>
        <v>0</v>
      </c>
      <c r="AH749" s="1">
        <f>IF(E749="West", IF(C749="Decentral",('Connecting shares (%)'!$F$17/100*L749+'Connecting shares (%)'!$G$17/100*N749+'Connecting shares (%)'!$H$17/100*P749)/1000000,0),0)</f>
        <v>0</v>
      </c>
      <c r="AI749" s="63">
        <f>IF(E749="west", IF(C749="Decentral",D749*'Connecting shares (%)'!$M$16*(L749+N749+P749)/(F749+H749+J749+L749+N749+P749),0),0)</f>
        <v>0</v>
      </c>
      <c r="AK749" s="1">
        <f t="shared" si="88"/>
        <v>0</v>
      </c>
      <c r="AL749" s="1">
        <f t="shared" si="89"/>
        <v>0</v>
      </c>
      <c r="AM749" s="1">
        <f t="shared" si="90"/>
        <v>0.25099948</v>
      </c>
      <c r="AN749" s="1">
        <f t="shared" si="91"/>
        <v>1.53781069289436</v>
      </c>
      <c r="AO749" s="1">
        <f t="shared" si="92"/>
        <v>0</v>
      </c>
      <c r="AP749" s="1">
        <f t="shared" si="93"/>
        <v>0</v>
      </c>
      <c r="AQ749" s="1">
        <f t="shared" si="94"/>
        <v>0</v>
      </c>
      <c r="AR749" s="1">
        <f t="shared" si="95"/>
        <v>0</v>
      </c>
    </row>
    <row r="750" spans="1:44">
      <c r="A750" s="1">
        <v>749</v>
      </c>
      <c r="B750" s="1" t="s">
        <v>668</v>
      </c>
      <c r="C750" s="1" t="s">
        <v>21</v>
      </c>
      <c r="D750" s="1">
        <v>0.78543236189985499</v>
      </c>
      <c r="E750" s="1" t="s">
        <v>24</v>
      </c>
      <c r="F750" s="1">
        <v>8120237.6200000001</v>
      </c>
      <c r="G750" s="1">
        <v>393</v>
      </c>
      <c r="H750" s="1">
        <v>53379.97</v>
      </c>
      <c r="I750" s="1">
        <v>1</v>
      </c>
      <c r="J750" s="1">
        <v>0</v>
      </c>
      <c r="K750" s="1">
        <v>0</v>
      </c>
      <c r="L750" s="1">
        <v>166946.59</v>
      </c>
      <c r="M750" s="1">
        <v>9</v>
      </c>
      <c r="N750" s="1">
        <v>68113.119999999893</v>
      </c>
      <c r="O750" s="1">
        <v>1</v>
      </c>
      <c r="P750" s="1">
        <v>0</v>
      </c>
      <c r="Q750" s="1">
        <v>0</v>
      </c>
      <c r="R750" s="1">
        <v>6684.9184339388203</v>
      </c>
      <c r="S750" s="1">
        <v>785432.36189985403</v>
      </c>
      <c r="T750" s="61">
        <f>IF(E750="East", IF(C750="Central",('Connecting shares (%)'!$F$3/100*F750+'Connecting shares (%)'!$G$3/100*H750+'Connecting shares (%)'!$H$3/100*J750)/1000000,0),0)</f>
        <v>0</v>
      </c>
      <c r="U750" s="61">
        <f>IF(E750="East", IF(C750="Central",D750*'Connecting shares (%)'!$M$16*(F750+H750+J750)/(F750+H750+J750+L750+N750+P750),0),0)</f>
        <v>0</v>
      </c>
      <c r="V750" s="61">
        <f>IF(E750="East", IF(C750="Decentral",('Connecting shares (%)'!$F$7/100*F750+'Connecting shares (%)'!$G$7/100*H750+'Connecting shares (%)'!$H$7/100*J750)/1000000,0),0)</f>
        <v>8.1736175899999992</v>
      </c>
      <c r="W750" s="63">
        <f>IF(E750="East", IF(C750="Decentral",D750*'Connecting shares (%)'!$M$16*(F750+H750+J750)/(F750+H750+J750+L750+N750+P750),0),0)</f>
        <v>15.269521090980389</v>
      </c>
      <c r="X750" s="61">
        <f>IF(E750="East", IF(C750="Central",('Connecting shares (%)'!$F$5/100*L750+'Connecting shares (%)'!$G$5/100*N750+'Connecting shares (%)'!$H$5/100*P750)/1000000,0),0)</f>
        <v>0</v>
      </c>
      <c r="Y750" s="63">
        <f>IF(E750="East", IF(C750="Central",D750*'Connecting shares (%)'!$M$16*(L750+N750+P750)/(F750+H750+J750+L750+N750+P750),0),0)</f>
        <v>0</v>
      </c>
      <c r="Z750" s="1">
        <f>IF(E750="East", IF(C750="Decentral",('Connecting shares (%)'!$F$9/100*L750+'Connecting shares (%)'!$G$9/100*N750+'Connecting shares (%)'!$H$9/100*P750)/1000000,0),0)</f>
        <v>0.23505970999999989</v>
      </c>
      <c r="AA750" s="63">
        <f>IF(E750="East", IF(C750="Decentral",D750*'Connecting shares (%)'!$M$16*(L750+N750+P750)/(F750+H750+J750+L750+N750+P750),0),0)</f>
        <v>0.43912614701671315</v>
      </c>
      <c r="AB750" s="61">
        <f>IF(E750="West", IF(C750="Central",('Connecting shares (%)'!$F$11/100*F750+'Connecting shares (%)'!$G$11/100*H750+'Connecting shares (%)'!$H$11/100*J750)/1000000,0),0)</f>
        <v>0</v>
      </c>
      <c r="AC750" s="64">
        <f>IF(E750="west", IF(C750="Central",D750*'Connecting shares (%)'!$M$16*(F750+H750+J750)/(F750+H750+J750+L750+N750+P750),0),0)</f>
        <v>0</v>
      </c>
      <c r="AD750" s="61">
        <f>IF(E750="West", IF(C750="Decentral",('Connecting shares (%)'!$F$15/100*F750+'Connecting shares (%)'!$G$15/100*H750+'Connecting shares (%)'!$H$15/100*J750)/1000000,0),0)</f>
        <v>0</v>
      </c>
      <c r="AE750" s="63">
        <f>IF(E750="west", IF(C750="Decentral",D750*'Connecting shares (%)'!$M$16*(F750+H750+J750)/(F750+H750+J750+L750+N750+P750),0),0)</f>
        <v>0</v>
      </c>
      <c r="AF750" s="61">
        <f>IF(E750="West", IF(C750="Central",('Connecting shares (%)'!$F$13/100*L750+'Connecting shares (%)'!$G$13/100*N750+'Connecting shares (%)'!$H$13/100*P750)/1000000,0),0)</f>
        <v>0</v>
      </c>
      <c r="AG750" s="63">
        <f>IF(E750="west", IF(C750="Central",D750*'Connecting shares (%)'!$M$16*(L750+N750+P750)/(F750+H750+J750+L750+N750+P750),0),0)</f>
        <v>0</v>
      </c>
      <c r="AH750" s="1">
        <f>IF(E750="West", IF(C750="Decentral",('Connecting shares (%)'!$F$17/100*L750+'Connecting shares (%)'!$G$17/100*N750+'Connecting shares (%)'!$H$17/100*P750)/1000000,0),0)</f>
        <v>0</v>
      </c>
      <c r="AI750" s="63">
        <f>IF(E750="west", IF(C750="Decentral",D750*'Connecting shares (%)'!$M$16*(L750+N750+P750)/(F750+H750+J750+L750+N750+P750),0),0)</f>
        <v>0</v>
      </c>
      <c r="AK750" s="1">
        <f t="shared" si="88"/>
        <v>0</v>
      </c>
      <c r="AL750" s="1">
        <f t="shared" si="89"/>
        <v>0</v>
      </c>
      <c r="AM750" s="1">
        <f t="shared" si="90"/>
        <v>8.408677299999999</v>
      </c>
      <c r="AN750" s="1">
        <f t="shared" si="91"/>
        <v>15.708647237997102</v>
      </c>
      <c r="AO750" s="1">
        <f t="shared" si="92"/>
        <v>0</v>
      </c>
      <c r="AP750" s="1">
        <f t="shared" si="93"/>
        <v>0</v>
      </c>
      <c r="AQ750" s="1">
        <f t="shared" si="94"/>
        <v>0</v>
      </c>
      <c r="AR750" s="1">
        <f t="shared" si="95"/>
        <v>0</v>
      </c>
    </row>
    <row r="751" spans="1:44">
      <c r="A751" s="1">
        <v>750</v>
      </c>
      <c r="B751" s="1" t="s">
        <v>839</v>
      </c>
      <c r="C751" s="1" t="s">
        <v>21</v>
      </c>
      <c r="D751" s="1">
        <v>5.4558517176278E-2</v>
      </c>
      <c r="E751" s="1" t="s">
        <v>23</v>
      </c>
      <c r="F751" s="1">
        <v>309720.13</v>
      </c>
      <c r="G751" s="1">
        <v>17</v>
      </c>
      <c r="H751" s="1">
        <v>119014.679999999</v>
      </c>
      <c r="I751" s="1">
        <v>1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3969.2625762073199</v>
      </c>
      <c r="S751" s="1">
        <v>54558.517176277397</v>
      </c>
      <c r="T751" s="61">
        <f>IF(E751="East", IF(C751="Central",('Connecting shares (%)'!$F$3/100*F751+'Connecting shares (%)'!$G$3/100*H751+'Connecting shares (%)'!$H$3/100*J751)/1000000,0),0)</f>
        <v>0</v>
      </c>
      <c r="U751" s="61">
        <f>IF(E751="East", IF(C751="Central",D751*'Connecting shares (%)'!$M$16*(F751+H751+J751)/(F751+H751+J751+L751+N751+P751),0),0)</f>
        <v>0</v>
      </c>
      <c r="V751" s="61">
        <f>IF(E751="East", IF(C751="Decentral",('Connecting shares (%)'!$F$7/100*F751+'Connecting shares (%)'!$G$7/100*H751+'Connecting shares (%)'!$H$7/100*J751)/1000000,0),0)</f>
        <v>0</v>
      </c>
      <c r="W751" s="63">
        <f>IF(E751="East", IF(C751="Decentral",D751*'Connecting shares (%)'!$M$16*(F751+H751+J751)/(F751+H751+J751+L751+N751+P751),0),0)</f>
        <v>0</v>
      </c>
      <c r="X751" s="61">
        <f>IF(E751="East", IF(C751="Central",('Connecting shares (%)'!$F$5/100*L751+'Connecting shares (%)'!$G$5/100*N751+'Connecting shares (%)'!$H$5/100*P751)/1000000,0),0)</f>
        <v>0</v>
      </c>
      <c r="Y751" s="63">
        <f>IF(E751="East", IF(C751="Central",D751*'Connecting shares (%)'!$M$16*(L751+N751+P751)/(F751+H751+J751+L751+N751+P751),0),0)</f>
        <v>0</v>
      </c>
      <c r="Z751" s="1">
        <f>IF(E751="East", IF(C751="Decentral",('Connecting shares (%)'!$F$9/100*L751+'Connecting shares (%)'!$G$9/100*N751+'Connecting shares (%)'!$H$9/100*P751)/1000000,0),0)</f>
        <v>0</v>
      </c>
      <c r="AA751" s="63">
        <f>IF(E751="East", IF(C751="Decentral",D751*'Connecting shares (%)'!$M$16*(L751+N751+P751)/(F751+H751+J751+L751+N751+P751),0),0)</f>
        <v>0</v>
      </c>
      <c r="AB751" s="61">
        <f>IF(E751="West", IF(C751="Central",('Connecting shares (%)'!$F$11/100*F751+'Connecting shares (%)'!$G$11/100*H751+'Connecting shares (%)'!$H$11/100*J751)/1000000,0),0)</f>
        <v>0</v>
      </c>
      <c r="AC751" s="64">
        <f>IF(E751="west", IF(C751="Central",D751*'Connecting shares (%)'!$M$16*(F751+H751+J751)/(F751+H751+J751+L751+N751+P751),0),0)</f>
        <v>0</v>
      </c>
      <c r="AD751" s="61">
        <f>IF(E751="West", IF(C751="Decentral",('Connecting shares (%)'!$F$15/100*F751+'Connecting shares (%)'!$G$15/100*H751+'Connecting shares (%)'!$H$15/100*J751)/1000000,0),0)</f>
        <v>0.42873480999999902</v>
      </c>
      <c r="AE751" s="63">
        <f>IF(E751="west", IF(C751="Decentral",D751*'Connecting shares (%)'!$M$16*(F751+H751+J751)/(F751+H751+J751+L751+N751+P751),0),0)</f>
        <v>1.09117034352556</v>
      </c>
      <c r="AF751" s="61">
        <f>IF(E751="West", IF(C751="Central",('Connecting shares (%)'!$F$13/100*L751+'Connecting shares (%)'!$G$13/100*N751+'Connecting shares (%)'!$H$13/100*P751)/1000000,0),0)</f>
        <v>0</v>
      </c>
      <c r="AG751" s="63">
        <f>IF(E751="west", IF(C751="Central",D751*'Connecting shares (%)'!$M$16*(L751+N751+P751)/(F751+H751+J751+L751+N751+P751),0),0)</f>
        <v>0</v>
      </c>
      <c r="AH751" s="1">
        <f>IF(E751="West", IF(C751="Decentral",('Connecting shares (%)'!$F$17/100*L751+'Connecting shares (%)'!$G$17/100*N751+'Connecting shares (%)'!$H$17/100*P751)/1000000,0),0)</f>
        <v>0</v>
      </c>
      <c r="AI751" s="63">
        <f>IF(E751="west", IF(C751="Decentral",D751*'Connecting shares (%)'!$M$16*(L751+N751+P751)/(F751+H751+J751+L751+N751+P751),0),0)</f>
        <v>0</v>
      </c>
      <c r="AK751" s="1">
        <f t="shared" si="88"/>
        <v>0</v>
      </c>
      <c r="AL751" s="1">
        <f t="shared" si="89"/>
        <v>0</v>
      </c>
      <c r="AM751" s="1">
        <f t="shared" si="90"/>
        <v>0</v>
      </c>
      <c r="AN751" s="1">
        <f t="shared" si="91"/>
        <v>0</v>
      </c>
      <c r="AO751" s="1">
        <f t="shared" si="92"/>
        <v>0</v>
      </c>
      <c r="AP751" s="1">
        <f t="shared" si="93"/>
        <v>0</v>
      </c>
      <c r="AQ751" s="1">
        <f t="shared" si="94"/>
        <v>0.42873480999999902</v>
      </c>
      <c r="AR751" s="1">
        <f t="shared" si="95"/>
        <v>1.09117034352556</v>
      </c>
    </row>
    <row r="752" spans="1:44">
      <c r="A752" s="1">
        <v>751</v>
      </c>
      <c r="B752" s="1" t="s">
        <v>331</v>
      </c>
      <c r="C752" s="1" t="s">
        <v>21</v>
      </c>
      <c r="D752" s="1">
        <v>0.346660562115023</v>
      </c>
      <c r="E752" s="1" t="s">
        <v>23</v>
      </c>
      <c r="F752" s="1">
        <v>2447384.77999999</v>
      </c>
      <c r="G752" s="1">
        <v>215</v>
      </c>
      <c r="H752" s="1">
        <v>0</v>
      </c>
      <c r="I752" s="1">
        <v>0</v>
      </c>
      <c r="J752" s="1">
        <v>0</v>
      </c>
      <c r="K752" s="1">
        <v>0</v>
      </c>
      <c r="L752" s="1">
        <v>141158.97</v>
      </c>
      <c r="M752" s="1">
        <v>20</v>
      </c>
      <c r="N752" s="1">
        <v>0</v>
      </c>
      <c r="O752" s="1">
        <v>0</v>
      </c>
      <c r="P752" s="1">
        <v>0</v>
      </c>
      <c r="Q752" s="1">
        <v>0</v>
      </c>
      <c r="R752" s="1">
        <v>6163.9076915396399</v>
      </c>
      <c r="S752" s="1">
        <v>346660.56211502198</v>
      </c>
      <c r="T752" s="61">
        <f>IF(E752="East", IF(C752="Central",('Connecting shares (%)'!$F$3/100*F752+'Connecting shares (%)'!$G$3/100*H752+'Connecting shares (%)'!$H$3/100*J752)/1000000,0),0)</f>
        <v>0</v>
      </c>
      <c r="U752" s="61">
        <f>IF(E752="East", IF(C752="Central",D752*'Connecting shares (%)'!$M$16*(F752+H752+J752)/(F752+H752+J752+L752+N752+P752),0),0)</f>
        <v>0</v>
      </c>
      <c r="V752" s="61">
        <f>IF(E752="East", IF(C752="Decentral",('Connecting shares (%)'!$F$7/100*F752+'Connecting shares (%)'!$G$7/100*H752+'Connecting shares (%)'!$H$7/100*J752)/1000000,0),0)</f>
        <v>0</v>
      </c>
      <c r="W752" s="63">
        <f>IF(E752="East", IF(C752="Decentral",D752*'Connecting shares (%)'!$M$16*(F752+H752+J752)/(F752+H752+J752+L752+N752+P752),0),0)</f>
        <v>0</v>
      </c>
      <c r="X752" s="61">
        <f>IF(E752="East", IF(C752="Central",('Connecting shares (%)'!$F$5/100*L752+'Connecting shares (%)'!$G$5/100*N752+'Connecting shares (%)'!$H$5/100*P752)/1000000,0),0)</f>
        <v>0</v>
      </c>
      <c r="Y752" s="63">
        <f>IF(E752="East", IF(C752="Central",D752*'Connecting shares (%)'!$M$16*(L752+N752+P752)/(F752+H752+J752+L752+N752+P752),0),0)</f>
        <v>0</v>
      </c>
      <c r="Z752" s="1">
        <f>IF(E752="East", IF(C752="Decentral",('Connecting shares (%)'!$F$9/100*L752+'Connecting shares (%)'!$G$9/100*N752+'Connecting shares (%)'!$H$9/100*P752)/1000000,0),0)</f>
        <v>0</v>
      </c>
      <c r="AA752" s="63">
        <f>IF(E752="East", IF(C752="Decentral",D752*'Connecting shares (%)'!$M$16*(L752+N752+P752)/(F752+H752+J752+L752+N752+P752),0),0)</f>
        <v>0</v>
      </c>
      <c r="AB752" s="61">
        <f>IF(E752="West", IF(C752="Central",('Connecting shares (%)'!$F$11/100*F752+'Connecting shares (%)'!$G$11/100*H752+'Connecting shares (%)'!$H$11/100*J752)/1000000,0),0)</f>
        <v>0</v>
      </c>
      <c r="AC752" s="64">
        <f>IF(E752="west", IF(C752="Central",D752*'Connecting shares (%)'!$M$16*(F752+H752+J752)/(F752+H752+J752+L752+N752+P752),0),0)</f>
        <v>0</v>
      </c>
      <c r="AD752" s="61">
        <f>IF(E752="West", IF(C752="Decentral",('Connecting shares (%)'!$F$15/100*F752+'Connecting shares (%)'!$G$15/100*H752+'Connecting shares (%)'!$H$15/100*J752)/1000000,0),0)</f>
        <v>2.4473847799999899</v>
      </c>
      <c r="AE752" s="63">
        <f>IF(E752="west", IF(C752="Decentral",D752*'Connecting shares (%)'!$M$16*(F752+H752+J752)/(F752+H752+J752+L752+N752+P752),0),0)</f>
        <v>6.5551280216650891</v>
      </c>
      <c r="AF752" s="61">
        <f>IF(E752="West", IF(C752="Central",('Connecting shares (%)'!$F$13/100*L752+'Connecting shares (%)'!$G$13/100*N752+'Connecting shares (%)'!$H$13/100*P752)/1000000,0),0)</f>
        <v>0</v>
      </c>
      <c r="AG752" s="63">
        <f>IF(E752="west", IF(C752="Central",D752*'Connecting shares (%)'!$M$16*(L752+N752+P752)/(F752+H752+J752+L752+N752+P752),0),0)</f>
        <v>0</v>
      </c>
      <c r="AH752" s="1">
        <f>IF(E752="West", IF(C752="Decentral",('Connecting shares (%)'!$F$17/100*L752+'Connecting shares (%)'!$G$17/100*N752+'Connecting shares (%)'!$H$17/100*P752)/1000000,0),0)</f>
        <v>0.14115896999999999</v>
      </c>
      <c r="AI752" s="63">
        <f>IF(E752="west", IF(C752="Decentral",D752*'Connecting shares (%)'!$M$16*(L752+N752+P752)/(F752+H752+J752+L752+N752+P752),0),0)</f>
        <v>0.37808322063536959</v>
      </c>
      <c r="AK752" s="1">
        <f t="shared" si="88"/>
        <v>0</v>
      </c>
      <c r="AL752" s="1">
        <f t="shared" si="89"/>
        <v>0</v>
      </c>
      <c r="AM752" s="1">
        <f t="shared" si="90"/>
        <v>0</v>
      </c>
      <c r="AN752" s="1">
        <f t="shared" si="91"/>
        <v>0</v>
      </c>
      <c r="AO752" s="1">
        <f t="shared" si="92"/>
        <v>0</v>
      </c>
      <c r="AP752" s="1">
        <f t="shared" si="93"/>
        <v>0</v>
      </c>
      <c r="AQ752" s="1">
        <f t="shared" si="94"/>
        <v>2.5885437499999897</v>
      </c>
      <c r="AR752" s="1">
        <f t="shared" si="95"/>
        <v>6.9332112423004588</v>
      </c>
    </row>
    <row r="753" spans="1:44">
      <c r="A753" s="1">
        <v>752</v>
      </c>
      <c r="B753" s="1" t="s">
        <v>63</v>
      </c>
      <c r="C753" s="1" t="s">
        <v>21</v>
      </c>
      <c r="D753" s="1">
        <v>0.85076876630020304</v>
      </c>
      <c r="E753" s="1" t="s">
        <v>23</v>
      </c>
      <c r="F753" s="1">
        <v>5802751.5300000003</v>
      </c>
      <c r="G753" s="1">
        <v>359</v>
      </c>
      <c r="H753" s="1">
        <v>50286.519999999902</v>
      </c>
      <c r="I753" s="1">
        <v>1</v>
      </c>
      <c r="J753" s="1">
        <v>0</v>
      </c>
      <c r="K753" s="1">
        <v>0</v>
      </c>
      <c r="L753" s="1">
        <v>434318.01</v>
      </c>
      <c r="M753" s="1">
        <v>42</v>
      </c>
      <c r="N753" s="1">
        <v>0</v>
      </c>
      <c r="O753" s="1">
        <v>0</v>
      </c>
      <c r="P753" s="1">
        <v>0</v>
      </c>
      <c r="Q753" s="1">
        <v>0</v>
      </c>
      <c r="R753" s="1">
        <v>11502.774206841201</v>
      </c>
      <c r="S753" s="1">
        <v>850768.766300202</v>
      </c>
      <c r="T753" s="61">
        <f>IF(E753="East", IF(C753="Central",('Connecting shares (%)'!$F$3/100*F753+'Connecting shares (%)'!$G$3/100*H753+'Connecting shares (%)'!$H$3/100*J753)/1000000,0),0)</f>
        <v>0</v>
      </c>
      <c r="U753" s="61">
        <f>IF(E753="East", IF(C753="Central",D753*'Connecting shares (%)'!$M$16*(F753+H753+J753)/(F753+H753+J753+L753+N753+P753),0),0)</f>
        <v>0</v>
      </c>
      <c r="V753" s="61">
        <f>IF(E753="East", IF(C753="Decentral",('Connecting shares (%)'!$F$7/100*F753+'Connecting shares (%)'!$G$7/100*H753+'Connecting shares (%)'!$H$7/100*J753)/1000000,0),0)</f>
        <v>0</v>
      </c>
      <c r="W753" s="63">
        <f>IF(E753="East", IF(C753="Decentral",D753*'Connecting shares (%)'!$M$16*(F753+H753+J753)/(F753+H753+J753+L753+N753+P753),0),0)</f>
        <v>0</v>
      </c>
      <c r="X753" s="61">
        <f>IF(E753="East", IF(C753="Central",('Connecting shares (%)'!$F$5/100*L753+'Connecting shares (%)'!$G$5/100*N753+'Connecting shares (%)'!$H$5/100*P753)/1000000,0),0)</f>
        <v>0</v>
      </c>
      <c r="Y753" s="63">
        <f>IF(E753="East", IF(C753="Central",D753*'Connecting shares (%)'!$M$16*(L753+N753+P753)/(F753+H753+J753+L753+N753+P753),0),0)</f>
        <v>0</v>
      </c>
      <c r="Z753" s="1">
        <f>IF(E753="East", IF(C753="Decentral",('Connecting shares (%)'!$F$9/100*L753+'Connecting shares (%)'!$G$9/100*N753+'Connecting shares (%)'!$H$9/100*P753)/1000000,0),0)</f>
        <v>0</v>
      </c>
      <c r="AA753" s="63">
        <f>IF(E753="East", IF(C753="Decentral",D753*'Connecting shares (%)'!$M$16*(L753+N753+P753)/(F753+H753+J753+L753+N753+P753),0),0)</f>
        <v>0</v>
      </c>
      <c r="AB753" s="61">
        <f>IF(E753="West", IF(C753="Central",('Connecting shares (%)'!$F$11/100*F753+'Connecting shares (%)'!$G$11/100*H753+'Connecting shares (%)'!$H$11/100*J753)/1000000,0),0)</f>
        <v>0</v>
      </c>
      <c r="AC753" s="64">
        <f>IF(E753="west", IF(C753="Central",D753*'Connecting shares (%)'!$M$16*(F753+H753+J753)/(F753+H753+J753+L753+N753+P753),0),0)</f>
        <v>0</v>
      </c>
      <c r="AD753" s="61">
        <f>IF(E753="West", IF(C753="Decentral",('Connecting shares (%)'!$F$15/100*F753+'Connecting shares (%)'!$G$15/100*H753+'Connecting shares (%)'!$H$15/100*J753)/1000000,0),0)</f>
        <v>5.8530380499999994</v>
      </c>
      <c r="AE753" s="63">
        <f>IF(E753="west", IF(C753="Decentral",D753*'Connecting shares (%)'!$M$16*(F753+H753+J753)/(F753+H753+J753+L753+N753+P753),0),0)</f>
        <v>15.83998715322207</v>
      </c>
      <c r="AF753" s="61">
        <f>IF(E753="West", IF(C753="Central",('Connecting shares (%)'!$F$13/100*L753+'Connecting shares (%)'!$G$13/100*N753+'Connecting shares (%)'!$H$13/100*P753)/1000000,0),0)</f>
        <v>0</v>
      </c>
      <c r="AG753" s="63">
        <f>IF(E753="west", IF(C753="Central",D753*'Connecting shares (%)'!$M$16*(L753+N753+P753)/(F753+H753+J753+L753+N753+P753),0),0)</f>
        <v>0</v>
      </c>
      <c r="AH753" s="1">
        <f>IF(E753="West", IF(C753="Decentral",('Connecting shares (%)'!$F$17/100*L753+'Connecting shares (%)'!$G$17/100*N753+'Connecting shares (%)'!$H$17/100*P753)/1000000,0),0)</f>
        <v>0.43431801000000003</v>
      </c>
      <c r="AI753" s="63">
        <f>IF(E753="west", IF(C753="Decentral",D753*'Connecting shares (%)'!$M$16*(L753+N753+P753)/(F753+H753+J753+L753+N753+P753),0),0)</f>
        <v>1.1753881727819924</v>
      </c>
      <c r="AK753" s="1">
        <f t="shared" si="88"/>
        <v>0</v>
      </c>
      <c r="AL753" s="1">
        <f t="shared" si="89"/>
        <v>0</v>
      </c>
      <c r="AM753" s="1">
        <f t="shared" si="90"/>
        <v>0</v>
      </c>
      <c r="AN753" s="1">
        <f t="shared" si="91"/>
        <v>0</v>
      </c>
      <c r="AO753" s="1">
        <f t="shared" si="92"/>
        <v>0</v>
      </c>
      <c r="AP753" s="1">
        <f t="shared" si="93"/>
        <v>0</v>
      </c>
      <c r="AQ753" s="1">
        <f t="shared" si="94"/>
        <v>6.2873560599999996</v>
      </c>
      <c r="AR753" s="1">
        <f t="shared" si="95"/>
        <v>17.015375326004062</v>
      </c>
    </row>
    <row r="754" spans="1:44">
      <c r="A754" s="1">
        <v>753</v>
      </c>
      <c r="B754" s="1" t="s">
        <v>239</v>
      </c>
      <c r="C754" s="1" t="s">
        <v>22</v>
      </c>
      <c r="D754" s="1">
        <v>0.34677727008732301</v>
      </c>
      <c r="E754" s="1" t="s">
        <v>23</v>
      </c>
      <c r="F754" s="1">
        <v>77773.529999999897</v>
      </c>
      <c r="G754" s="1">
        <v>4</v>
      </c>
      <c r="H754" s="1">
        <v>0</v>
      </c>
      <c r="I754" s="1">
        <v>0</v>
      </c>
      <c r="J754" s="1">
        <v>0</v>
      </c>
      <c r="K754" s="1">
        <v>0</v>
      </c>
      <c r="L754" s="1">
        <v>25574.4199999999</v>
      </c>
      <c r="M754" s="1">
        <v>1</v>
      </c>
      <c r="N754" s="1">
        <v>0</v>
      </c>
      <c r="O754" s="1">
        <v>0</v>
      </c>
      <c r="P754" s="1">
        <v>0</v>
      </c>
      <c r="Q754" s="1">
        <v>0</v>
      </c>
      <c r="R754" s="1">
        <v>8394.8941100471602</v>
      </c>
      <c r="S754" s="1">
        <v>346777.27008732298</v>
      </c>
      <c r="T754" s="61">
        <f>IF(E754="East", IF(C754="Central",('Connecting shares (%)'!$F$3/100*F754+'Connecting shares (%)'!$G$3/100*H754+'Connecting shares (%)'!$H$3/100*J754)/1000000,0),0)</f>
        <v>0</v>
      </c>
      <c r="U754" s="61">
        <f>IF(E754="East", IF(C754="Central",D754*'Connecting shares (%)'!$M$16*(F754+H754+J754)/(F754+H754+J754+L754+N754+P754),0),0)</f>
        <v>0</v>
      </c>
      <c r="V754" s="61">
        <f>IF(E754="East", IF(C754="Decentral",('Connecting shares (%)'!$F$7/100*F754+'Connecting shares (%)'!$G$7/100*H754+'Connecting shares (%)'!$H$7/100*J754)/1000000,0),0)</f>
        <v>0</v>
      </c>
      <c r="W754" s="63">
        <f>IF(E754="East", IF(C754="Decentral",D754*'Connecting shares (%)'!$M$16*(F754+H754+J754)/(F754+H754+J754+L754+N754+P754),0),0)</f>
        <v>0</v>
      </c>
      <c r="X754" s="61">
        <f>IF(E754="East", IF(C754="Central",('Connecting shares (%)'!$F$5/100*L754+'Connecting shares (%)'!$G$5/100*N754+'Connecting shares (%)'!$H$5/100*P754)/1000000,0),0)</f>
        <v>0</v>
      </c>
      <c r="Y754" s="63">
        <f>IF(E754="East", IF(C754="Central",D754*'Connecting shares (%)'!$M$16*(L754+N754+P754)/(F754+H754+J754+L754+N754+P754),0),0)</f>
        <v>0</v>
      </c>
      <c r="Z754" s="1">
        <f>IF(E754="East", IF(C754="Decentral",('Connecting shares (%)'!$F$9/100*L754+'Connecting shares (%)'!$G$9/100*N754+'Connecting shares (%)'!$H$9/100*P754)/1000000,0),0)</f>
        <v>0</v>
      </c>
      <c r="AA754" s="63">
        <f>IF(E754="East", IF(C754="Decentral",D754*'Connecting shares (%)'!$M$16*(L754+N754+P754)/(F754+H754+J754+L754+N754+P754),0),0)</f>
        <v>0</v>
      </c>
      <c r="AB754" s="61">
        <f>IF(E754="West", IF(C754="Central",('Connecting shares (%)'!$F$11/100*F754+'Connecting shares (%)'!$G$11/100*H754+'Connecting shares (%)'!$H$11/100*J754)/1000000,0),0)</f>
        <v>7.7773529999999896E-2</v>
      </c>
      <c r="AC754" s="64">
        <f>IF(E754="west", IF(C754="Central",D754*'Connecting shares (%)'!$M$16*(F754+H754+J754)/(F754+H754+J754+L754+N754+P754),0),0)</f>
        <v>5.2192796119235139</v>
      </c>
      <c r="AD754" s="61">
        <f>IF(E754="West", IF(C754="Decentral",('Connecting shares (%)'!$F$15/100*F754+'Connecting shares (%)'!$G$15/100*H754+'Connecting shares (%)'!$H$15/100*J754)/1000000,0),0)</f>
        <v>0</v>
      </c>
      <c r="AE754" s="63">
        <f>IF(E754="west", IF(C754="Decentral",D754*'Connecting shares (%)'!$M$16*(F754+H754+J754)/(F754+H754+J754+L754+N754+P754),0),0)</f>
        <v>0</v>
      </c>
      <c r="AF754" s="61">
        <f>IF(E754="West", IF(C754="Central",('Connecting shares (%)'!$F$13/100*L754+'Connecting shares (%)'!$G$13/100*N754+'Connecting shares (%)'!$H$13/100*P754)/1000000,0),0)</f>
        <v>2.55744199999999E-2</v>
      </c>
      <c r="AG754" s="63">
        <f>IF(E754="west", IF(C754="Central",D754*'Connecting shares (%)'!$M$16*(L754+N754+P754)/(F754+H754+J754+L754+N754+P754),0),0)</f>
        <v>1.7162657898229463</v>
      </c>
      <c r="AH754" s="1">
        <f>IF(E754="West", IF(C754="Decentral",('Connecting shares (%)'!$F$17/100*L754+'Connecting shares (%)'!$G$17/100*N754+'Connecting shares (%)'!$H$17/100*P754)/1000000,0),0)</f>
        <v>0</v>
      </c>
      <c r="AI754" s="63">
        <f>IF(E754="west", IF(C754="Decentral",D754*'Connecting shares (%)'!$M$16*(L754+N754+P754)/(F754+H754+J754+L754+N754+P754),0),0)</f>
        <v>0</v>
      </c>
      <c r="AK754" s="1">
        <f t="shared" si="88"/>
        <v>0</v>
      </c>
      <c r="AL754" s="1">
        <f t="shared" si="89"/>
        <v>0</v>
      </c>
      <c r="AM754" s="1">
        <f t="shared" si="90"/>
        <v>0</v>
      </c>
      <c r="AN754" s="1">
        <f t="shared" si="91"/>
        <v>0</v>
      </c>
      <c r="AO754" s="1">
        <f t="shared" si="92"/>
        <v>0.1033479499999998</v>
      </c>
      <c r="AP754" s="1">
        <f t="shared" si="93"/>
        <v>6.9355454017464604</v>
      </c>
      <c r="AQ754" s="1">
        <f t="shared" si="94"/>
        <v>0</v>
      </c>
      <c r="AR754" s="1">
        <f t="shared" si="95"/>
        <v>0</v>
      </c>
    </row>
    <row r="755" spans="1:44">
      <c r="A755" s="1">
        <v>754</v>
      </c>
      <c r="B755" s="1" t="s">
        <v>172</v>
      </c>
      <c r="C755" s="1" t="s">
        <v>22</v>
      </c>
      <c r="D755" s="1">
        <v>7.7857669010808997E-2</v>
      </c>
      <c r="E755" s="1" t="s">
        <v>23</v>
      </c>
      <c r="F755" s="1">
        <v>59609.55</v>
      </c>
      <c r="G755" s="1">
        <v>3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5120.5523907162496</v>
      </c>
      <c r="S755" s="1">
        <v>77857.669010809303</v>
      </c>
      <c r="T755" s="61">
        <f>IF(E755="East", IF(C755="Central",('Connecting shares (%)'!$F$3/100*F755+'Connecting shares (%)'!$G$3/100*H755+'Connecting shares (%)'!$H$3/100*J755)/1000000,0),0)</f>
        <v>0</v>
      </c>
      <c r="U755" s="61">
        <f>IF(E755="East", IF(C755="Central",D755*'Connecting shares (%)'!$M$16*(F755+H755+J755)/(F755+H755+J755+L755+N755+P755),0),0)</f>
        <v>0</v>
      </c>
      <c r="V755" s="61">
        <f>IF(E755="East", IF(C755="Decentral",('Connecting shares (%)'!$F$7/100*F755+'Connecting shares (%)'!$G$7/100*H755+'Connecting shares (%)'!$H$7/100*J755)/1000000,0),0)</f>
        <v>0</v>
      </c>
      <c r="W755" s="63">
        <f>IF(E755="East", IF(C755="Decentral",D755*'Connecting shares (%)'!$M$16*(F755+H755+J755)/(F755+H755+J755+L755+N755+P755),0),0)</f>
        <v>0</v>
      </c>
      <c r="X755" s="61">
        <f>IF(E755="East", IF(C755="Central",('Connecting shares (%)'!$F$5/100*L755+'Connecting shares (%)'!$G$5/100*N755+'Connecting shares (%)'!$H$5/100*P755)/1000000,0),0)</f>
        <v>0</v>
      </c>
      <c r="Y755" s="63">
        <f>IF(E755="East", IF(C755="Central",D755*'Connecting shares (%)'!$M$16*(L755+N755+P755)/(F755+H755+J755+L755+N755+P755),0),0)</f>
        <v>0</v>
      </c>
      <c r="Z755" s="1">
        <f>IF(E755="East", IF(C755="Decentral",('Connecting shares (%)'!$F$9/100*L755+'Connecting shares (%)'!$G$9/100*N755+'Connecting shares (%)'!$H$9/100*P755)/1000000,0),0)</f>
        <v>0</v>
      </c>
      <c r="AA755" s="63">
        <f>IF(E755="East", IF(C755="Decentral",D755*'Connecting shares (%)'!$M$16*(L755+N755+P755)/(F755+H755+J755+L755+N755+P755),0),0)</f>
        <v>0</v>
      </c>
      <c r="AB755" s="61">
        <f>IF(E755="West", IF(C755="Central",('Connecting shares (%)'!$F$11/100*F755+'Connecting shares (%)'!$G$11/100*H755+'Connecting shares (%)'!$H$11/100*J755)/1000000,0),0)</f>
        <v>5.9609550000000004E-2</v>
      </c>
      <c r="AC755" s="64">
        <f>IF(E755="west", IF(C755="Central",D755*'Connecting shares (%)'!$M$16*(F755+H755+J755)/(F755+H755+J755+L755+N755+P755),0),0)</f>
        <v>1.5571533802161799</v>
      </c>
      <c r="AD755" s="61">
        <f>IF(E755="West", IF(C755="Decentral",('Connecting shares (%)'!$F$15/100*F755+'Connecting shares (%)'!$G$15/100*H755+'Connecting shares (%)'!$H$15/100*J755)/1000000,0),0)</f>
        <v>0</v>
      </c>
      <c r="AE755" s="63">
        <f>IF(E755="west", IF(C755="Decentral",D755*'Connecting shares (%)'!$M$16*(F755+H755+J755)/(F755+H755+J755+L755+N755+P755),0),0)</f>
        <v>0</v>
      </c>
      <c r="AF755" s="61">
        <f>IF(E755="West", IF(C755="Central",('Connecting shares (%)'!$F$13/100*L755+'Connecting shares (%)'!$G$13/100*N755+'Connecting shares (%)'!$H$13/100*P755)/1000000,0),0)</f>
        <v>0</v>
      </c>
      <c r="AG755" s="63">
        <f>IF(E755="west", IF(C755="Central",D755*'Connecting shares (%)'!$M$16*(L755+N755+P755)/(F755+H755+J755+L755+N755+P755),0),0)</f>
        <v>0</v>
      </c>
      <c r="AH755" s="1">
        <f>IF(E755="West", IF(C755="Decentral",('Connecting shares (%)'!$F$17/100*L755+'Connecting shares (%)'!$G$17/100*N755+'Connecting shares (%)'!$H$17/100*P755)/1000000,0),0)</f>
        <v>0</v>
      </c>
      <c r="AI755" s="63">
        <f>IF(E755="west", IF(C755="Decentral",D755*'Connecting shares (%)'!$M$16*(L755+N755+P755)/(F755+H755+J755+L755+N755+P755),0),0)</f>
        <v>0</v>
      </c>
      <c r="AK755" s="1">
        <f t="shared" si="88"/>
        <v>0</v>
      </c>
      <c r="AL755" s="1">
        <f t="shared" si="89"/>
        <v>0</v>
      </c>
      <c r="AM755" s="1">
        <f t="shared" si="90"/>
        <v>0</v>
      </c>
      <c r="AN755" s="1">
        <f t="shared" si="91"/>
        <v>0</v>
      </c>
      <c r="AO755" s="1">
        <f t="shared" si="92"/>
        <v>5.9609550000000004E-2</v>
      </c>
      <c r="AP755" s="1">
        <f t="shared" si="93"/>
        <v>1.5571533802161799</v>
      </c>
      <c r="AQ755" s="1">
        <f t="shared" si="94"/>
        <v>0</v>
      </c>
      <c r="AR755" s="1">
        <f t="shared" si="95"/>
        <v>0</v>
      </c>
    </row>
    <row r="756" spans="1:44">
      <c r="A756" s="1">
        <v>755</v>
      </c>
      <c r="B756" s="1" t="s">
        <v>363</v>
      </c>
      <c r="C756" s="1" t="s">
        <v>21</v>
      </c>
      <c r="D756" s="1">
        <v>0.17280537417789199</v>
      </c>
      <c r="E756" s="1" t="s">
        <v>23</v>
      </c>
      <c r="F756" s="1">
        <v>147091.519999999</v>
      </c>
      <c r="G756" s="1">
        <v>7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8032.9554875376698</v>
      </c>
      <c r="S756" s="1">
        <v>172805.37417789199</v>
      </c>
      <c r="T756" s="61">
        <f>IF(E756="East", IF(C756="Central",('Connecting shares (%)'!$F$3/100*F756+'Connecting shares (%)'!$G$3/100*H756+'Connecting shares (%)'!$H$3/100*J756)/1000000,0),0)</f>
        <v>0</v>
      </c>
      <c r="U756" s="61">
        <f>IF(E756="East", IF(C756="Central",D756*'Connecting shares (%)'!$M$16*(F756+H756+J756)/(F756+H756+J756+L756+N756+P756),0),0)</f>
        <v>0</v>
      </c>
      <c r="V756" s="61">
        <f>IF(E756="East", IF(C756="Decentral",('Connecting shares (%)'!$F$7/100*F756+'Connecting shares (%)'!$G$7/100*H756+'Connecting shares (%)'!$H$7/100*J756)/1000000,0),0)</f>
        <v>0</v>
      </c>
      <c r="W756" s="63">
        <f>IF(E756="East", IF(C756="Decentral",D756*'Connecting shares (%)'!$M$16*(F756+H756+J756)/(F756+H756+J756+L756+N756+P756),0),0)</f>
        <v>0</v>
      </c>
      <c r="X756" s="61">
        <f>IF(E756="East", IF(C756="Central",('Connecting shares (%)'!$F$5/100*L756+'Connecting shares (%)'!$G$5/100*N756+'Connecting shares (%)'!$H$5/100*P756)/1000000,0),0)</f>
        <v>0</v>
      </c>
      <c r="Y756" s="63">
        <f>IF(E756="East", IF(C756="Central",D756*'Connecting shares (%)'!$M$16*(L756+N756+P756)/(F756+H756+J756+L756+N756+P756),0),0)</f>
        <v>0</v>
      </c>
      <c r="Z756" s="1">
        <f>IF(E756="East", IF(C756="Decentral",('Connecting shares (%)'!$F$9/100*L756+'Connecting shares (%)'!$G$9/100*N756+'Connecting shares (%)'!$H$9/100*P756)/1000000,0),0)</f>
        <v>0</v>
      </c>
      <c r="AA756" s="63">
        <f>IF(E756="East", IF(C756="Decentral",D756*'Connecting shares (%)'!$M$16*(L756+N756+P756)/(F756+H756+J756+L756+N756+P756),0),0)</f>
        <v>0</v>
      </c>
      <c r="AB756" s="61">
        <f>IF(E756="West", IF(C756="Central",('Connecting shares (%)'!$F$11/100*F756+'Connecting shares (%)'!$G$11/100*H756+'Connecting shares (%)'!$H$11/100*J756)/1000000,0),0)</f>
        <v>0</v>
      </c>
      <c r="AC756" s="64">
        <f>IF(E756="west", IF(C756="Central",D756*'Connecting shares (%)'!$M$16*(F756+H756+J756)/(F756+H756+J756+L756+N756+P756),0),0)</f>
        <v>0</v>
      </c>
      <c r="AD756" s="61">
        <f>IF(E756="West", IF(C756="Decentral",('Connecting shares (%)'!$F$15/100*F756+'Connecting shares (%)'!$G$15/100*H756+'Connecting shares (%)'!$H$15/100*J756)/1000000,0),0)</f>
        <v>0.147091519999999</v>
      </c>
      <c r="AE756" s="63">
        <f>IF(E756="west", IF(C756="Decentral",D756*'Connecting shares (%)'!$M$16*(F756+H756+J756)/(F756+H756+J756+L756+N756+P756),0),0)</f>
        <v>3.4561074835578398</v>
      </c>
      <c r="AF756" s="61">
        <f>IF(E756="West", IF(C756="Central",('Connecting shares (%)'!$F$13/100*L756+'Connecting shares (%)'!$G$13/100*N756+'Connecting shares (%)'!$H$13/100*P756)/1000000,0),0)</f>
        <v>0</v>
      </c>
      <c r="AG756" s="63">
        <f>IF(E756="west", IF(C756="Central",D756*'Connecting shares (%)'!$M$16*(L756+N756+P756)/(F756+H756+J756+L756+N756+P756),0),0)</f>
        <v>0</v>
      </c>
      <c r="AH756" s="1">
        <f>IF(E756="West", IF(C756="Decentral",('Connecting shares (%)'!$F$17/100*L756+'Connecting shares (%)'!$G$17/100*N756+'Connecting shares (%)'!$H$17/100*P756)/1000000,0),0)</f>
        <v>0</v>
      </c>
      <c r="AI756" s="63">
        <f>IF(E756="west", IF(C756="Decentral",D756*'Connecting shares (%)'!$M$16*(L756+N756+P756)/(F756+H756+J756+L756+N756+P756),0),0)</f>
        <v>0</v>
      </c>
      <c r="AK756" s="1">
        <f t="shared" si="88"/>
        <v>0</v>
      </c>
      <c r="AL756" s="1">
        <f t="shared" si="89"/>
        <v>0</v>
      </c>
      <c r="AM756" s="1">
        <f t="shared" si="90"/>
        <v>0</v>
      </c>
      <c r="AN756" s="1">
        <f t="shared" si="91"/>
        <v>0</v>
      </c>
      <c r="AO756" s="1">
        <f t="shared" si="92"/>
        <v>0</v>
      </c>
      <c r="AP756" s="1">
        <f t="shared" si="93"/>
        <v>0</v>
      </c>
      <c r="AQ756" s="1">
        <f t="shared" si="94"/>
        <v>0.147091519999999</v>
      </c>
      <c r="AR756" s="1">
        <f t="shared" si="95"/>
        <v>3.4561074835578398</v>
      </c>
    </row>
    <row r="757" spans="1:44">
      <c r="A757" s="1">
        <v>756</v>
      </c>
      <c r="B757" s="1" t="s">
        <v>346</v>
      </c>
      <c r="C757" s="1" t="s">
        <v>21</v>
      </c>
      <c r="D757" s="1">
        <v>0.32958492604880402</v>
      </c>
      <c r="E757" s="1" t="s">
        <v>23</v>
      </c>
      <c r="F757" s="1">
        <v>127368.08</v>
      </c>
      <c r="G757" s="1">
        <v>7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10181.3170075656</v>
      </c>
      <c r="S757" s="1">
        <v>329584.92604880303</v>
      </c>
      <c r="T757" s="61">
        <f>IF(E757="East", IF(C757="Central",('Connecting shares (%)'!$F$3/100*F757+'Connecting shares (%)'!$G$3/100*H757+'Connecting shares (%)'!$H$3/100*J757)/1000000,0),0)</f>
        <v>0</v>
      </c>
      <c r="U757" s="61">
        <f>IF(E757="East", IF(C757="Central",D757*'Connecting shares (%)'!$M$16*(F757+H757+J757)/(F757+H757+J757+L757+N757+P757),0),0)</f>
        <v>0</v>
      </c>
      <c r="V757" s="61">
        <f>IF(E757="East", IF(C757="Decentral",('Connecting shares (%)'!$F$7/100*F757+'Connecting shares (%)'!$G$7/100*H757+'Connecting shares (%)'!$H$7/100*J757)/1000000,0),0)</f>
        <v>0</v>
      </c>
      <c r="W757" s="63">
        <f>IF(E757="East", IF(C757="Decentral",D757*'Connecting shares (%)'!$M$16*(F757+H757+J757)/(F757+H757+J757+L757+N757+P757),0),0)</f>
        <v>0</v>
      </c>
      <c r="X757" s="61">
        <f>IF(E757="East", IF(C757="Central",('Connecting shares (%)'!$F$5/100*L757+'Connecting shares (%)'!$G$5/100*N757+'Connecting shares (%)'!$H$5/100*P757)/1000000,0),0)</f>
        <v>0</v>
      </c>
      <c r="Y757" s="63">
        <f>IF(E757="East", IF(C757="Central",D757*'Connecting shares (%)'!$M$16*(L757+N757+P757)/(F757+H757+J757+L757+N757+P757),0),0)</f>
        <v>0</v>
      </c>
      <c r="Z757" s="1">
        <f>IF(E757="East", IF(C757="Decentral",('Connecting shares (%)'!$F$9/100*L757+'Connecting shares (%)'!$G$9/100*N757+'Connecting shares (%)'!$H$9/100*P757)/1000000,0),0)</f>
        <v>0</v>
      </c>
      <c r="AA757" s="63">
        <f>IF(E757="East", IF(C757="Decentral",D757*'Connecting shares (%)'!$M$16*(L757+N757+P757)/(F757+H757+J757+L757+N757+P757),0),0)</f>
        <v>0</v>
      </c>
      <c r="AB757" s="61">
        <f>IF(E757="West", IF(C757="Central",('Connecting shares (%)'!$F$11/100*F757+'Connecting shares (%)'!$G$11/100*H757+'Connecting shares (%)'!$H$11/100*J757)/1000000,0),0)</f>
        <v>0</v>
      </c>
      <c r="AC757" s="64">
        <f>IF(E757="west", IF(C757="Central",D757*'Connecting shares (%)'!$M$16*(F757+H757+J757)/(F757+H757+J757+L757+N757+P757),0),0)</f>
        <v>0</v>
      </c>
      <c r="AD757" s="61">
        <f>IF(E757="West", IF(C757="Decentral",('Connecting shares (%)'!$F$15/100*F757+'Connecting shares (%)'!$G$15/100*H757+'Connecting shares (%)'!$H$15/100*J757)/1000000,0),0)</f>
        <v>0.12736807999999999</v>
      </c>
      <c r="AE757" s="63">
        <f>IF(E757="west", IF(C757="Decentral",D757*'Connecting shares (%)'!$M$16*(F757+H757+J757)/(F757+H757+J757+L757+N757+P757),0),0)</f>
        <v>6.5916985209760801</v>
      </c>
      <c r="AF757" s="61">
        <f>IF(E757="West", IF(C757="Central",('Connecting shares (%)'!$F$13/100*L757+'Connecting shares (%)'!$G$13/100*N757+'Connecting shares (%)'!$H$13/100*P757)/1000000,0),0)</f>
        <v>0</v>
      </c>
      <c r="AG757" s="63">
        <f>IF(E757="west", IF(C757="Central",D757*'Connecting shares (%)'!$M$16*(L757+N757+P757)/(F757+H757+J757+L757+N757+P757),0),0)</f>
        <v>0</v>
      </c>
      <c r="AH757" s="1">
        <f>IF(E757="West", IF(C757="Decentral",('Connecting shares (%)'!$F$17/100*L757+'Connecting shares (%)'!$G$17/100*N757+'Connecting shares (%)'!$H$17/100*P757)/1000000,0),0)</f>
        <v>0</v>
      </c>
      <c r="AI757" s="63">
        <f>IF(E757="west", IF(C757="Decentral",D757*'Connecting shares (%)'!$M$16*(L757+N757+P757)/(F757+H757+J757+L757+N757+P757),0),0)</f>
        <v>0</v>
      </c>
      <c r="AK757" s="1">
        <f t="shared" si="88"/>
        <v>0</v>
      </c>
      <c r="AL757" s="1">
        <f t="shared" si="89"/>
        <v>0</v>
      </c>
      <c r="AM757" s="1">
        <f t="shared" si="90"/>
        <v>0</v>
      </c>
      <c r="AN757" s="1">
        <f t="shared" si="91"/>
        <v>0</v>
      </c>
      <c r="AO757" s="1">
        <f t="shared" si="92"/>
        <v>0</v>
      </c>
      <c r="AP757" s="1">
        <f t="shared" si="93"/>
        <v>0</v>
      </c>
      <c r="AQ757" s="1">
        <f t="shared" si="94"/>
        <v>0.12736807999999999</v>
      </c>
      <c r="AR757" s="1">
        <f t="shared" si="95"/>
        <v>6.5916985209760801</v>
      </c>
    </row>
    <row r="758" spans="1:44">
      <c r="A758" s="1">
        <v>757</v>
      </c>
      <c r="B758" s="1" t="s">
        <v>302</v>
      </c>
      <c r="C758" s="1" t="s">
        <v>21</v>
      </c>
      <c r="D758" s="1">
        <v>0.77504539773625103</v>
      </c>
      <c r="E758" s="1" t="s">
        <v>23</v>
      </c>
      <c r="F758" s="1">
        <v>326908.17</v>
      </c>
      <c r="G758" s="1">
        <v>19</v>
      </c>
      <c r="H758" s="1">
        <v>0</v>
      </c>
      <c r="I758" s="1">
        <v>0</v>
      </c>
      <c r="J758" s="1">
        <v>0</v>
      </c>
      <c r="K758" s="1">
        <v>0</v>
      </c>
      <c r="L758" s="1">
        <v>52644.1</v>
      </c>
      <c r="M758" s="1">
        <v>2</v>
      </c>
      <c r="N758" s="1">
        <v>56064.26</v>
      </c>
      <c r="O758" s="1">
        <v>1</v>
      </c>
      <c r="P758" s="1">
        <v>0</v>
      </c>
      <c r="Q758" s="1">
        <v>0</v>
      </c>
      <c r="R758" s="1">
        <v>12659.8451401446</v>
      </c>
      <c r="S758" s="1">
        <v>775045.397736251</v>
      </c>
      <c r="T758" s="61">
        <f>IF(E758="East", IF(C758="Central",('Connecting shares (%)'!$F$3/100*F758+'Connecting shares (%)'!$G$3/100*H758+'Connecting shares (%)'!$H$3/100*J758)/1000000,0),0)</f>
        <v>0</v>
      </c>
      <c r="U758" s="61">
        <f>IF(E758="East", IF(C758="Central",D758*'Connecting shares (%)'!$M$16*(F758+H758+J758)/(F758+H758+J758+L758+N758+P758),0),0)</f>
        <v>0</v>
      </c>
      <c r="V758" s="61">
        <f>IF(E758="East", IF(C758="Decentral",('Connecting shares (%)'!$F$7/100*F758+'Connecting shares (%)'!$G$7/100*H758+'Connecting shares (%)'!$H$7/100*J758)/1000000,0),0)</f>
        <v>0</v>
      </c>
      <c r="W758" s="63">
        <f>IF(E758="East", IF(C758="Decentral",D758*'Connecting shares (%)'!$M$16*(F758+H758+J758)/(F758+H758+J758+L758+N758+P758),0),0)</f>
        <v>0</v>
      </c>
      <c r="X758" s="61">
        <f>IF(E758="East", IF(C758="Central",('Connecting shares (%)'!$F$5/100*L758+'Connecting shares (%)'!$G$5/100*N758+'Connecting shares (%)'!$H$5/100*P758)/1000000,0),0)</f>
        <v>0</v>
      </c>
      <c r="Y758" s="63">
        <f>IF(E758="East", IF(C758="Central",D758*'Connecting shares (%)'!$M$16*(L758+N758+P758)/(F758+H758+J758+L758+N758+P758),0),0)</f>
        <v>0</v>
      </c>
      <c r="Z758" s="1">
        <f>IF(E758="East", IF(C758="Decentral",('Connecting shares (%)'!$F$9/100*L758+'Connecting shares (%)'!$G$9/100*N758+'Connecting shares (%)'!$H$9/100*P758)/1000000,0),0)</f>
        <v>0</v>
      </c>
      <c r="AA758" s="63">
        <f>IF(E758="East", IF(C758="Decentral",D758*'Connecting shares (%)'!$M$16*(L758+N758+P758)/(F758+H758+J758+L758+N758+P758),0),0)</f>
        <v>0</v>
      </c>
      <c r="AB758" s="61">
        <f>IF(E758="West", IF(C758="Central",('Connecting shares (%)'!$F$11/100*F758+'Connecting shares (%)'!$G$11/100*H758+'Connecting shares (%)'!$H$11/100*J758)/1000000,0),0)</f>
        <v>0</v>
      </c>
      <c r="AC758" s="64">
        <f>IF(E758="west", IF(C758="Central",D758*'Connecting shares (%)'!$M$16*(F758+H758+J758)/(F758+H758+J758+L758+N758+P758),0),0)</f>
        <v>0</v>
      </c>
      <c r="AD758" s="61">
        <f>IF(E758="West", IF(C758="Decentral",('Connecting shares (%)'!$F$15/100*F758+'Connecting shares (%)'!$G$15/100*H758+'Connecting shares (%)'!$H$15/100*J758)/1000000,0),0)</f>
        <v>0.32690817</v>
      </c>
      <c r="AE758" s="63">
        <f>IF(E758="west", IF(C758="Decentral",D758*'Connecting shares (%)'!$M$16*(F758+H758+J758)/(F758+H758+J758+L758+N758+P758),0),0)</f>
        <v>11.632647302933155</v>
      </c>
      <c r="AF758" s="61">
        <f>IF(E758="West", IF(C758="Central",('Connecting shares (%)'!$F$13/100*L758+'Connecting shares (%)'!$G$13/100*N758+'Connecting shares (%)'!$H$13/100*P758)/1000000,0),0)</f>
        <v>0</v>
      </c>
      <c r="AG758" s="63">
        <f>IF(E758="west", IF(C758="Central",D758*'Connecting shares (%)'!$M$16*(L758+N758+P758)/(F758+H758+J758+L758+N758+P758),0),0)</f>
        <v>0</v>
      </c>
      <c r="AH758" s="1">
        <f>IF(E758="West", IF(C758="Decentral",('Connecting shares (%)'!$F$17/100*L758+'Connecting shares (%)'!$G$17/100*N758+'Connecting shares (%)'!$H$17/100*P758)/1000000,0),0)</f>
        <v>0.10870836</v>
      </c>
      <c r="AI758" s="63">
        <f>IF(E758="west", IF(C758="Decentral",D758*'Connecting shares (%)'!$M$16*(L758+N758+P758)/(F758+H758+J758+L758+N758+P758),0),0)</f>
        <v>3.8682606517918665</v>
      </c>
      <c r="AK758" s="1">
        <f t="shared" si="88"/>
        <v>0</v>
      </c>
      <c r="AL758" s="1">
        <f t="shared" si="89"/>
        <v>0</v>
      </c>
      <c r="AM758" s="1">
        <f t="shared" si="90"/>
        <v>0</v>
      </c>
      <c r="AN758" s="1">
        <f t="shared" si="91"/>
        <v>0</v>
      </c>
      <c r="AO758" s="1">
        <f t="shared" si="92"/>
        <v>0</v>
      </c>
      <c r="AP758" s="1">
        <f t="shared" si="93"/>
        <v>0</v>
      </c>
      <c r="AQ758" s="1">
        <f t="shared" si="94"/>
        <v>0.43561653</v>
      </c>
      <c r="AR758" s="1">
        <f t="shared" si="95"/>
        <v>15.500907954725021</v>
      </c>
    </row>
    <row r="759" spans="1:44">
      <c r="A759" s="1">
        <v>758</v>
      </c>
      <c r="B759" s="1" t="s">
        <v>579</v>
      </c>
      <c r="C759" s="1" t="s">
        <v>21</v>
      </c>
      <c r="D759" s="1">
        <v>0.215198550087708</v>
      </c>
      <c r="E759" s="1" t="s">
        <v>23</v>
      </c>
      <c r="F759" s="1">
        <v>140357.96</v>
      </c>
      <c r="G759" s="1">
        <v>8</v>
      </c>
      <c r="H759" s="1">
        <v>0</v>
      </c>
      <c r="I759" s="1">
        <v>0</v>
      </c>
      <c r="J759" s="1">
        <v>0</v>
      </c>
      <c r="K759" s="1">
        <v>0</v>
      </c>
      <c r="L759" s="1">
        <v>33173.949999999903</v>
      </c>
      <c r="M759" s="1">
        <v>7</v>
      </c>
      <c r="N759" s="1">
        <v>0</v>
      </c>
      <c r="O759" s="1">
        <v>0</v>
      </c>
      <c r="P759" s="1">
        <v>0</v>
      </c>
      <c r="Q759" s="1">
        <v>0</v>
      </c>
      <c r="R759" s="1">
        <v>6889.19085459504</v>
      </c>
      <c r="S759" s="1">
        <v>215198.55008770799</v>
      </c>
      <c r="T759" s="61">
        <f>IF(E759="East", IF(C759="Central",('Connecting shares (%)'!$F$3/100*F759+'Connecting shares (%)'!$G$3/100*H759+'Connecting shares (%)'!$H$3/100*J759)/1000000,0),0)</f>
        <v>0</v>
      </c>
      <c r="U759" s="61">
        <f>IF(E759="East", IF(C759="Central",D759*'Connecting shares (%)'!$M$16*(F759+H759+J759)/(F759+H759+J759+L759+N759+P759),0),0)</f>
        <v>0</v>
      </c>
      <c r="V759" s="61">
        <f>IF(E759="East", IF(C759="Decentral",('Connecting shares (%)'!$F$7/100*F759+'Connecting shares (%)'!$G$7/100*H759+'Connecting shares (%)'!$H$7/100*J759)/1000000,0),0)</f>
        <v>0</v>
      </c>
      <c r="W759" s="63">
        <f>IF(E759="East", IF(C759="Decentral",D759*'Connecting shares (%)'!$M$16*(F759+H759+J759)/(F759+H759+J759+L759+N759+P759),0),0)</f>
        <v>0</v>
      </c>
      <c r="X759" s="61">
        <f>IF(E759="East", IF(C759="Central",('Connecting shares (%)'!$F$5/100*L759+'Connecting shares (%)'!$G$5/100*N759+'Connecting shares (%)'!$H$5/100*P759)/1000000,0),0)</f>
        <v>0</v>
      </c>
      <c r="Y759" s="63">
        <f>IF(E759="East", IF(C759="Central",D759*'Connecting shares (%)'!$M$16*(L759+N759+P759)/(F759+H759+J759+L759+N759+P759),0),0)</f>
        <v>0</v>
      </c>
      <c r="Z759" s="1">
        <f>IF(E759="East", IF(C759="Decentral",('Connecting shares (%)'!$F$9/100*L759+'Connecting shares (%)'!$G$9/100*N759+'Connecting shares (%)'!$H$9/100*P759)/1000000,0),0)</f>
        <v>0</v>
      </c>
      <c r="AA759" s="63">
        <f>IF(E759="East", IF(C759="Decentral",D759*'Connecting shares (%)'!$M$16*(L759+N759+P759)/(F759+H759+J759+L759+N759+P759),0),0)</f>
        <v>0</v>
      </c>
      <c r="AB759" s="61">
        <f>IF(E759="West", IF(C759="Central",('Connecting shares (%)'!$F$11/100*F759+'Connecting shares (%)'!$G$11/100*H759+'Connecting shares (%)'!$H$11/100*J759)/1000000,0),0)</f>
        <v>0</v>
      </c>
      <c r="AC759" s="64">
        <f>IF(E759="west", IF(C759="Central",D759*'Connecting shares (%)'!$M$16*(F759+H759+J759)/(F759+H759+J759+L759+N759+P759),0),0)</f>
        <v>0</v>
      </c>
      <c r="AD759" s="61">
        <f>IF(E759="West", IF(C759="Decentral",('Connecting shares (%)'!$F$15/100*F759+'Connecting shares (%)'!$G$15/100*H759+'Connecting shares (%)'!$H$15/100*J759)/1000000,0),0)</f>
        <v>0.14035796</v>
      </c>
      <c r="AE759" s="63">
        <f>IF(E759="west", IF(C759="Decentral",D759*'Connecting shares (%)'!$M$16*(F759+H759+J759)/(F759+H759+J759+L759+N759+P759),0),0)</f>
        <v>3.4811844674871075</v>
      </c>
      <c r="AF759" s="61">
        <f>IF(E759="West", IF(C759="Central",('Connecting shares (%)'!$F$13/100*L759+'Connecting shares (%)'!$G$13/100*N759+'Connecting shares (%)'!$H$13/100*P759)/1000000,0),0)</f>
        <v>0</v>
      </c>
      <c r="AG759" s="63">
        <f>IF(E759="west", IF(C759="Central",D759*'Connecting shares (%)'!$M$16*(L759+N759+P759)/(F759+H759+J759+L759+N759+P759),0),0)</f>
        <v>0</v>
      </c>
      <c r="AH759" s="1">
        <f>IF(E759="West", IF(C759="Decentral",('Connecting shares (%)'!$F$17/100*L759+'Connecting shares (%)'!$G$17/100*N759+'Connecting shares (%)'!$H$17/100*P759)/1000000,0),0)</f>
        <v>3.3173949999999904E-2</v>
      </c>
      <c r="AI759" s="63">
        <f>IF(E759="west", IF(C759="Decentral",D759*'Connecting shares (%)'!$M$16*(L759+N759+P759)/(F759+H759+J759+L759+N759+P759),0),0)</f>
        <v>0.82278653426705273</v>
      </c>
      <c r="AK759" s="1">
        <f t="shared" si="88"/>
        <v>0</v>
      </c>
      <c r="AL759" s="1">
        <f t="shared" si="89"/>
        <v>0</v>
      </c>
      <c r="AM759" s="1">
        <f t="shared" si="90"/>
        <v>0</v>
      </c>
      <c r="AN759" s="1">
        <f t="shared" si="91"/>
        <v>0</v>
      </c>
      <c r="AO759" s="1">
        <f t="shared" si="92"/>
        <v>0</v>
      </c>
      <c r="AP759" s="1">
        <f t="shared" si="93"/>
        <v>0</v>
      </c>
      <c r="AQ759" s="1">
        <f t="shared" si="94"/>
        <v>0.1735319099999999</v>
      </c>
      <c r="AR759" s="1">
        <f t="shared" si="95"/>
        <v>4.3039710017541601</v>
      </c>
    </row>
    <row r="760" spans="1:44">
      <c r="A760" s="1">
        <v>759</v>
      </c>
      <c r="B760" s="1" t="s">
        <v>497</v>
      </c>
      <c r="C760" s="1" t="s">
        <v>21</v>
      </c>
      <c r="D760" s="1">
        <v>0.71868670584983996</v>
      </c>
      <c r="E760" s="1" t="s">
        <v>23</v>
      </c>
      <c r="F760" s="1">
        <v>4294679.62</v>
      </c>
      <c r="G760" s="1">
        <v>257</v>
      </c>
      <c r="H760" s="1">
        <v>51220.07</v>
      </c>
      <c r="I760" s="1">
        <v>1</v>
      </c>
      <c r="J760" s="1">
        <v>0</v>
      </c>
      <c r="K760" s="1">
        <v>0</v>
      </c>
      <c r="L760" s="1">
        <v>270334.83999999898</v>
      </c>
      <c r="M760" s="1">
        <v>15</v>
      </c>
      <c r="N760" s="1">
        <v>0</v>
      </c>
      <c r="O760" s="1">
        <v>0</v>
      </c>
      <c r="P760" s="1">
        <v>0</v>
      </c>
      <c r="Q760" s="1">
        <v>0</v>
      </c>
      <c r="R760" s="1">
        <v>11086.4097205658</v>
      </c>
      <c r="S760" s="1">
        <v>718686.70584983996</v>
      </c>
      <c r="T760" s="61">
        <f>IF(E760="East", IF(C760="Central",('Connecting shares (%)'!$F$3/100*F760+'Connecting shares (%)'!$G$3/100*H760+'Connecting shares (%)'!$H$3/100*J760)/1000000,0),0)</f>
        <v>0</v>
      </c>
      <c r="U760" s="61">
        <f>IF(E760="East", IF(C760="Central",D760*'Connecting shares (%)'!$M$16*(F760+H760+J760)/(F760+H760+J760+L760+N760+P760),0),0)</f>
        <v>0</v>
      </c>
      <c r="V760" s="61">
        <f>IF(E760="East", IF(C760="Decentral",('Connecting shares (%)'!$F$7/100*F760+'Connecting shares (%)'!$G$7/100*H760+'Connecting shares (%)'!$H$7/100*J760)/1000000,0),0)</f>
        <v>0</v>
      </c>
      <c r="W760" s="63">
        <f>IF(E760="East", IF(C760="Decentral",D760*'Connecting shares (%)'!$M$16*(F760+H760+J760)/(F760+H760+J760+L760+N760+P760),0),0)</f>
        <v>0</v>
      </c>
      <c r="X760" s="61">
        <f>IF(E760="East", IF(C760="Central",('Connecting shares (%)'!$F$5/100*L760+'Connecting shares (%)'!$G$5/100*N760+'Connecting shares (%)'!$H$5/100*P760)/1000000,0),0)</f>
        <v>0</v>
      </c>
      <c r="Y760" s="63">
        <f>IF(E760="East", IF(C760="Central",D760*'Connecting shares (%)'!$M$16*(L760+N760+P760)/(F760+H760+J760+L760+N760+P760),0),0)</f>
        <v>0</v>
      </c>
      <c r="Z760" s="1">
        <f>IF(E760="East", IF(C760="Decentral",('Connecting shares (%)'!$F$9/100*L760+'Connecting shares (%)'!$G$9/100*N760+'Connecting shares (%)'!$H$9/100*P760)/1000000,0),0)</f>
        <v>0</v>
      </c>
      <c r="AA760" s="63">
        <f>IF(E760="East", IF(C760="Decentral",D760*'Connecting shares (%)'!$M$16*(L760+N760+P760)/(F760+H760+J760+L760+N760+P760),0),0)</f>
        <v>0</v>
      </c>
      <c r="AB760" s="61">
        <f>IF(E760="West", IF(C760="Central",('Connecting shares (%)'!$F$11/100*F760+'Connecting shares (%)'!$G$11/100*H760+'Connecting shares (%)'!$H$11/100*J760)/1000000,0),0)</f>
        <v>0</v>
      </c>
      <c r="AC760" s="64">
        <f>IF(E760="west", IF(C760="Central",D760*'Connecting shares (%)'!$M$16*(F760+H760+J760)/(F760+H760+J760+L760+N760+P760),0),0)</f>
        <v>0</v>
      </c>
      <c r="AD760" s="61">
        <f>IF(E760="West", IF(C760="Decentral",('Connecting shares (%)'!$F$15/100*F760+'Connecting shares (%)'!$G$15/100*H760+'Connecting shares (%)'!$H$15/100*J760)/1000000,0),0)</f>
        <v>4.3458996900000004</v>
      </c>
      <c r="AE760" s="63">
        <f>IF(E760="west", IF(C760="Decentral",D760*'Connecting shares (%)'!$M$16*(F760+H760+J760)/(F760+H760+J760+L760+N760+P760),0),0)</f>
        <v>13.531982882853837</v>
      </c>
      <c r="AF760" s="61">
        <f>IF(E760="West", IF(C760="Central",('Connecting shares (%)'!$F$13/100*L760+'Connecting shares (%)'!$G$13/100*N760+'Connecting shares (%)'!$H$13/100*P760)/1000000,0),0)</f>
        <v>0</v>
      </c>
      <c r="AG760" s="63">
        <f>IF(E760="west", IF(C760="Central",D760*'Connecting shares (%)'!$M$16*(L760+N760+P760)/(F760+H760+J760+L760+N760+P760),0),0)</f>
        <v>0</v>
      </c>
      <c r="AH760" s="1">
        <f>IF(E760="West", IF(C760="Decentral",('Connecting shares (%)'!$F$17/100*L760+'Connecting shares (%)'!$G$17/100*N760+'Connecting shares (%)'!$H$17/100*P760)/1000000,0),0)</f>
        <v>0.27033483999999897</v>
      </c>
      <c r="AI760" s="63">
        <f>IF(E760="west", IF(C760="Decentral",D760*'Connecting shares (%)'!$M$16*(L760+N760+P760)/(F760+H760+J760+L760+N760+P760),0),0)</f>
        <v>0.84175123414296205</v>
      </c>
      <c r="AK760" s="1">
        <f t="shared" si="88"/>
        <v>0</v>
      </c>
      <c r="AL760" s="1">
        <f t="shared" si="89"/>
        <v>0</v>
      </c>
      <c r="AM760" s="1">
        <f t="shared" si="90"/>
        <v>0</v>
      </c>
      <c r="AN760" s="1">
        <f t="shared" si="91"/>
        <v>0</v>
      </c>
      <c r="AO760" s="1">
        <f t="shared" si="92"/>
        <v>0</v>
      </c>
      <c r="AP760" s="1">
        <f t="shared" si="93"/>
        <v>0</v>
      </c>
      <c r="AQ760" s="1">
        <f t="shared" si="94"/>
        <v>4.6162345299999998</v>
      </c>
      <c r="AR760" s="1">
        <f t="shared" si="95"/>
        <v>14.373734116996799</v>
      </c>
    </row>
    <row r="761" spans="1:44">
      <c r="A761" s="1">
        <v>760</v>
      </c>
      <c r="B761" s="1" t="s">
        <v>493</v>
      </c>
      <c r="C761" s="1" t="s">
        <v>21</v>
      </c>
      <c r="D761" s="1">
        <v>1.0916224666999801</v>
      </c>
      <c r="E761" s="1" t="s">
        <v>23</v>
      </c>
      <c r="F761" s="1">
        <v>6550366.2199999997</v>
      </c>
      <c r="G761" s="1">
        <v>411</v>
      </c>
      <c r="H761" s="1">
        <v>50009.11</v>
      </c>
      <c r="I761" s="1">
        <v>1</v>
      </c>
      <c r="J761" s="1">
        <v>0</v>
      </c>
      <c r="K761" s="1">
        <v>0</v>
      </c>
      <c r="L761" s="1">
        <v>427424.739999999</v>
      </c>
      <c r="M761" s="1">
        <v>55</v>
      </c>
      <c r="N761" s="1">
        <v>177526.739999999</v>
      </c>
      <c r="O761" s="1">
        <v>3</v>
      </c>
      <c r="P761" s="1">
        <v>0</v>
      </c>
      <c r="Q761" s="1">
        <v>0</v>
      </c>
      <c r="R761" s="1">
        <v>10456.553212885199</v>
      </c>
      <c r="S761" s="1">
        <v>1091622.46669998</v>
      </c>
      <c r="T761" s="61">
        <f>IF(E761="East", IF(C761="Central",('Connecting shares (%)'!$F$3/100*F761+'Connecting shares (%)'!$G$3/100*H761+'Connecting shares (%)'!$H$3/100*J761)/1000000,0),0)</f>
        <v>0</v>
      </c>
      <c r="U761" s="61">
        <f>IF(E761="East", IF(C761="Central",D761*'Connecting shares (%)'!$M$16*(F761+H761+J761)/(F761+H761+J761+L761+N761+P761),0),0)</f>
        <v>0</v>
      </c>
      <c r="V761" s="61">
        <f>IF(E761="East", IF(C761="Decentral",('Connecting shares (%)'!$F$7/100*F761+'Connecting shares (%)'!$G$7/100*H761+'Connecting shares (%)'!$H$7/100*J761)/1000000,0),0)</f>
        <v>0</v>
      </c>
      <c r="W761" s="63">
        <f>IF(E761="East", IF(C761="Decentral",D761*'Connecting shares (%)'!$M$16*(F761+H761+J761)/(F761+H761+J761+L761+N761+P761),0),0)</f>
        <v>0</v>
      </c>
      <c r="X761" s="61">
        <f>IF(E761="East", IF(C761="Central",('Connecting shares (%)'!$F$5/100*L761+'Connecting shares (%)'!$G$5/100*N761+'Connecting shares (%)'!$H$5/100*P761)/1000000,0),0)</f>
        <v>0</v>
      </c>
      <c r="Y761" s="63">
        <f>IF(E761="East", IF(C761="Central",D761*'Connecting shares (%)'!$M$16*(L761+N761+P761)/(F761+H761+J761+L761+N761+P761),0),0)</f>
        <v>0</v>
      </c>
      <c r="Z761" s="1">
        <f>IF(E761="East", IF(C761="Decentral",('Connecting shares (%)'!$F$9/100*L761+'Connecting shares (%)'!$G$9/100*N761+'Connecting shares (%)'!$H$9/100*P761)/1000000,0),0)</f>
        <v>0</v>
      </c>
      <c r="AA761" s="63">
        <f>IF(E761="East", IF(C761="Decentral",D761*'Connecting shares (%)'!$M$16*(L761+N761+P761)/(F761+H761+J761+L761+N761+P761),0),0)</f>
        <v>0</v>
      </c>
      <c r="AB761" s="61">
        <f>IF(E761="West", IF(C761="Central",('Connecting shares (%)'!$F$11/100*F761+'Connecting shares (%)'!$G$11/100*H761+'Connecting shares (%)'!$H$11/100*J761)/1000000,0),0)</f>
        <v>0</v>
      </c>
      <c r="AC761" s="64">
        <f>IF(E761="west", IF(C761="Central",D761*'Connecting shares (%)'!$M$16*(F761+H761+J761)/(F761+H761+J761+L761+N761+P761),0),0)</f>
        <v>0</v>
      </c>
      <c r="AD761" s="61">
        <f>IF(E761="West", IF(C761="Decentral",('Connecting shares (%)'!$F$15/100*F761+'Connecting shares (%)'!$G$15/100*H761+'Connecting shares (%)'!$H$15/100*J761)/1000000,0),0)</f>
        <v>6.6003753300000003</v>
      </c>
      <c r="AE761" s="63">
        <f>IF(E761="west", IF(C761="Decentral",D761*'Connecting shares (%)'!$M$16*(F761+H761+J761)/(F761+H761+J761+L761+N761+P761),0),0)</f>
        <v>19.999420397921678</v>
      </c>
      <c r="AF761" s="61">
        <f>IF(E761="West", IF(C761="Central",('Connecting shares (%)'!$F$13/100*L761+'Connecting shares (%)'!$G$13/100*N761+'Connecting shares (%)'!$H$13/100*P761)/1000000,0),0)</f>
        <v>0</v>
      </c>
      <c r="AG761" s="63">
        <f>IF(E761="west", IF(C761="Central",D761*'Connecting shares (%)'!$M$16*(L761+N761+P761)/(F761+H761+J761+L761+N761+P761),0),0)</f>
        <v>0</v>
      </c>
      <c r="AH761" s="1">
        <f>IF(E761="West", IF(C761="Decentral",('Connecting shares (%)'!$F$17/100*L761+'Connecting shares (%)'!$G$17/100*N761+'Connecting shares (%)'!$H$17/100*P761)/1000000,0),0)</f>
        <v>0.60495147999999799</v>
      </c>
      <c r="AI761" s="63">
        <f>IF(E761="west", IF(C761="Decentral",D761*'Connecting shares (%)'!$M$16*(L761+N761+P761)/(F761+H761+J761+L761+N761+P761),0),0)</f>
        <v>1.8330289360779226</v>
      </c>
      <c r="AK761" s="1">
        <f t="shared" si="88"/>
        <v>0</v>
      </c>
      <c r="AL761" s="1">
        <f t="shared" si="89"/>
        <v>0</v>
      </c>
      <c r="AM761" s="1">
        <f t="shared" si="90"/>
        <v>0</v>
      </c>
      <c r="AN761" s="1">
        <f t="shared" si="91"/>
        <v>0</v>
      </c>
      <c r="AO761" s="1">
        <f t="shared" si="92"/>
        <v>0</v>
      </c>
      <c r="AP761" s="1">
        <f t="shared" si="93"/>
        <v>0</v>
      </c>
      <c r="AQ761" s="1">
        <f t="shared" si="94"/>
        <v>7.2053268099999981</v>
      </c>
      <c r="AR761" s="1">
        <f t="shared" si="95"/>
        <v>21.832449333999602</v>
      </c>
    </row>
    <row r="762" spans="1:44">
      <c r="A762" s="1">
        <v>761</v>
      </c>
      <c r="B762" s="1" t="s">
        <v>444</v>
      </c>
      <c r="C762" s="1" t="s">
        <v>21</v>
      </c>
      <c r="D762" s="1">
        <v>0.47485555492119802</v>
      </c>
      <c r="E762" s="1" t="s">
        <v>23</v>
      </c>
      <c r="F762" s="1">
        <v>440485.239999999</v>
      </c>
      <c r="G762" s="1">
        <v>24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12631.3674381156</v>
      </c>
      <c r="S762" s="1">
        <v>474855.55492119701</v>
      </c>
      <c r="T762" s="61">
        <f>IF(E762="East", IF(C762="Central",('Connecting shares (%)'!$F$3/100*F762+'Connecting shares (%)'!$G$3/100*H762+'Connecting shares (%)'!$H$3/100*J762)/1000000,0),0)</f>
        <v>0</v>
      </c>
      <c r="U762" s="61">
        <f>IF(E762="East", IF(C762="Central",D762*'Connecting shares (%)'!$M$16*(F762+H762+J762)/(F762+H762+J762+L762+N762+P762),0),0)</f>
        <v>0</v>
      </c>
      <c r="V762" s="61">
        <f>IF(E762="East", IF(C762="Decentral",('Connecting shares (%)'!$F$7/100*F762+'Connecting shares (%)'!$G$7/100*H762+'Connecting shares (%)'!$H$7/100*J762)/1000000,0),0)</f>
        <v>0</v>
      </c>
      <c r="W762" s="63">
        <f>IF(E762="East", IF(C762="Decentral",D762*'Connecting shares (%)'!$M$16*(F762+H762+J762)/(F762+H762+J762+L762+N762+P762),0),0)</f>
        <v>0</v>
      </c>
      <c r="X762" s="61">
        <f>IF(E762="East", IF(C762="Central",('Connecting shares (%)'!$F$5/100*L762+'Connecting shares (%)'!$G$5/100*N762+'Connecting shares (%)'!$H$5/100*P762)/1000000,0),0)</f>
        <v>0</v>
      </c>
      <c r="Y762" s="63">
        <f>IF(E762="East", IF(C762="Central",D762*'Connecting shares (%)'!$M$16*(L762+N762+P762)/(F762+H762+J762+L762+N762+P762),0),0)</f>
        <v>0</v>
      </c>
      <c r="Z762" s="1">
        <f>IF(E762="East", IF(C762="Decentral",('Connecting shares (%)'!$F$9/100*L762+'Connecting shares (%)'!$G$9/100*N762+'Connecting shares (%)'!$H$9/100*P762)/1000000,0),0)</f>
        <v>0</v>
      </c>
      <c r="AA762" s="63">
        <f>IF(E762="East", IF(C762="Decentral",D762*'Connecting shares (%)'!$M$16*(L762+N762+P762)/(F762+H762+J762+L762+N762+P762),0),0)</f>
        <v>0</v>
      </c>
      <c r="AB762" s="61">
        <f>IF(E762="West", IF(C762="Central",('Connecting shares (%)'!$F$11/100*F762+'Connecting shares (%)'!$G$11/100*H762+'Connecting shares (%)'!$H$11/100*J762)/1000000,0),0)</f>
        <v>0</v>
      </c>
      <c r="AC762" s="64">
        <f>IF(E762="west", IF(C762="Central",D762*'Connecting shares (%)'!$M$16*(F762+H762+J762)/(F762+H762+J762+L762+N762+P762),0),0)</f>
        <v>0</v>
      </c>
      <c r="AD762" s="61">
        <f>IF(E762="West", IF(C762="Decentral",('Connecting shares (%)'!$F$15/100*F762+'Connecting shares (%)'!$G$15/100*H762+'Connecting shares (%)'!$H$15/100*J762)/1000000,0),0)</f>
        <v>0.440485239999999</v>
      </c>
      <c r="AE762" s="63">
        <f>IF(E762="west", IF(C762="Decentral",D762*'Connecting shares (%)'!$M$16*(F762+H762+J762)/(F762+H762+J762+L762+N762+P762),0),0)</f>
        <v>9.4971110984239608</v>
      </c>
      <c r="AF762" s="61">
        <f>IF(E762="West", IF(C762="Central",('Connecting shares (%)'!$F$13/100*L762+'Connecting shares (%)'!$G$13/100*N762+'Connecting shares (%)'!$H$13/100*P762)/1000000,0),0)</f>
        <v>0</v>
      </c>
      <c r="AG762" s="63">
        <f>IF(E762="west", IF(C762="Central",D762*'Connecting shares (%)'!$M$16*(L762+N762+P762)/(F762+H762+J762+L762+N762+P762),0),0)</f>
        <v>0</v>
      </c>
      <c r="AH762" s="1">
        <f>IF(E762="West", IF(C762="Decentral",('Connecting shares (%)'!$F$17/100*L762+'Connecting shares (%)'!$G$17/100*N762+'Connecting shares (%)'!$H$17/100*P762)/1000000,0),0)</f>
        <v>0</v>
      </c>
      <c r="AI762" s="63">
        <f>IF(E762="west", IF(C762="Decentral",D762*'Connecting shares (%)'!$M$16*(L762+N762+P762)/(F762+H762+J762+L762+N762+P762),0),0)</f>
        <v>0</v>
      </c>
      <c r="AK762" s="1">
        <f t="shared" si="88"/>
        <v>0</v>
      </c>
      <c r="AL762" s="1">
        <f t="shared" si="89"/>
        <v>0</v>
      </c>
      <c r="AM762" s="1">
        <f t="shared" si="90"/>
        <v>0</v>
      </c>
      <c r="AN762" s="1">
        <f t="shared" si="91"/>
        <v>0</v>
      </c>
      <c r="AO762" s="1">
        <f t="shared" si="92"/>
        <v>0</v>
      </c>
      <c r="AP762" s="1">
        <f t="shared" si="93"/>
        <v>0</v>
      </c>
      <c r="AQ762" s="1">
        <f t="shared" si="94"/>
        <v>0.440485239999999</v>
      </c>
      <c r="AR762" s="1">
        <f t="shared" si="95"/>
        <v>9.4971110984239608</v>
      </c>
    </row>
    <row r="763" spans="1:44">
      <c r="A763" s="1">
        <v>762</v>
      </c>
      <c r="B763" s="1" t="s">
        <v>694</v>
      </c>
      <c r="C763" s="1" t="s">
        <v>21</v>
      </c>
      <c r="D763" s="1">
        <v>0.40123460050009702</v>
      </c>
      <c r="E763" s="1" t="s">
        <v>23</v>
      </c>
      <c r="F763" s="1">
        <v>2404650.4199999901</v>
      </c>
      <c r="G763" s="1">
        <v>159</v>
      </c>
      <c r="H763" s="1">
        <v>0</v>
      </c>
      <c r="I763" s="1">
        <v>0</v>
      </c>
      <c r="J763" s="1">
        <v>0</v>
      </c>
      <c r="K763" s="1">
        <v>0</v>
      </c>
      <c r="L763" s="1">
        <v>123616.099999999</v>
      </c>
      <c r="M763" s="1">
        <v>12</v>
      </c>
      <c r="N763" s="1">
        <v>0</v>
      </c>
      <c r="O763" s="1">
        <v>0</v>
      </c>
      <c r="P763" s="1">
        <v>0</v>
      </c>
      <c r="Q763" s="1">
        <v>0</v>
      </c>
      <c r="R763" s="1">
        <v>9360.5297528181509</v>
      </c>
      <c r="S763" s="1">
        <v>401234.60050009697</v>
      </c>
      <c r="T763" s="61">
        <f>IF(E763="East", IF(C763="Central",('Connecting shares (%)'!$F$3/100*F763+'Connecting shares (%)'!$G$3/100*H763+'Connecting shares (%)'!$H$3/100*J763)/1000000,0),0)</f>
        <v>0</v>
      </c>
      <c r="U763" s="61">
        <f>IF(E763="East", IF(C763="Central",D763*'Connecting shares (%)'!$M$16*(F763+H763+J763)/(F763+H763+J763+L763+N763+P763),0),0)</f>
        <v>0</v>
      </c>
      <c r="V763" s="61">
        <f>IF(E763="East", IF(C763="Decentral",('Connecting shares (%)'!$F$7/100*F763+'Connecting shares (%)'!$G$7/100*H763+'Connecting shares (%)'!$H$7/100*J763)/1000000,0),0)</f>
        <v>0</v>
      </c>
      <c r="W763" s="63">
        <f>IF(E763="East", IF(C763="Decentral",D763*'Connecting shares (%)'!$M$16*(F763+H763+J763)/(F763+H763+J763+L763+N763+P763),0),0)</f>
        <v>0</v>
      </c>
      <c r="X763" s="61">
        <f>IF(E763="East", IF(C763="Central",('Connecting shares (%)'!$F$5/100*L763+'Connecting shares (%)'!$G$5/100*N763+'Connecting shares (%)'!$H$5/100*P763)/1000000,0),0)</f>
        <v>0</v>
      </c>
      <c r="Y763" s="63">
        <f>IF(E763="East", IF(C763="Central",D763*'Connecting shares (%)'!$M$16*(L763+N763+P763)/(F763+H763+J763+L763+N763+P763),0),0)</f>
        <v>0</v>
      </c>
      <c r="Z763" s="1">
        <f>IF(E763="East", IF(C763="Decentral",('Connecting shares (%)'!$F$9/100*L763+'Connecting shares (%)'!$G$9/100*N763+'Connecting shares (%)'!$H$9/100*P763)/1000000,0),0)</f>
        <v>0</v>
      </c>
      <c r="AA763" s="63">
        <f>IF(E763="East", IF(C763="Decentral",D763*'Connecting shares (%)'!$M$16*(L763+N763+P763)/(F763+H763+J763+L763+N763+P763),0),0)</f>
        <v>0</v>
      </c>
      <c r="AB763" s="61">
        <f>IF(E763="West", IF(C763="Central",('Connecting shares (%)'!$F$11/100*F763+'Connecting shares (%)'!$G$11/100*H763+'Connecting shares (%)'!$H$11/100*J763)/1000000,0),0)</f>
        <v>0</v>
      </c>
      <c r="AC763" s="64">
        <f>IF(E763="west", IF(C763="Central",D763*'Connecting shares (%)'!$M$16*(F763+H763+J763)/(F763+H763+J763+L763+N763+P763),0),0)</f>
        <v>0</v>
      </c>
      <c r="AD763" s="61">
        <f>IF(E763="West", IF(C763="Decentral",('Connecting shares (%)'!$F$15/100*F763+'Connecting shares (%)'!$G$15/100*H763+'Connecting shares (%)'!$H$15/100*J763)/1000000,0),0)</f>
        <v>2.4046504199999901</v>
      </c>
      <c r="AE763" s="63">
        <f>IF(E763="west", IF(C763="Decentral",D763*'Connecting shares (%)'!$M$16*(F763+H763+J763)/(F763+H763+J763+L763+N763+P763),0),0)</f>
        <v>7.6323357761434947</v>
      </c>
      <c r="AF763" s="61">
        <f>IF(E763="West", IF(C763="Central",('Connecting shares (%)'!$F$13/100*L763+'Connecting shares (%)'!$G$13/100*N763+'Connecting shares (%)'!$H$13/100*P763)/1000000,0),0)</f>
        <v>0</v>
      </c>
      <c r="AG763" s="63">
        <f>IF(E763="west", IF(C763="Central",D763*'Connecting shares (%)'!$M$16*(L763+N763+P763)/(F763+H763+J763+L763+N763+P763),0),0)</f>
        <v>0</v>
      </c>
      <c r="AH763" s="1">
        <f>IF(E763="West", IF(C763="Decentral",('Connecting shares (%)'!$F$17/100*L763+'Connecting shares (%)'!$G$17/100*N763+'Connecting shares (%)'!$H$17/100*P763)/1000000,0),0)</f>
        <v>0.12361609999999901</v>
      </c>
      <c r="AI763" s="63">
        <f>IF(E763="west", IF(C763="Decentral",D763*'Connecting shares (%)'!$M$16*(L763+N763+P763)/(F763+H763+J763+L763+N763+P763),0),0)</f>
        <v>0.39235623385844504</v>
      </c>
      <c r="AK763" s="1">
        <f t="shared" si="88"/>
        <v>0</v>
      </c>
      <c r="AL763" s="1">
        <f t="shared" si="89"/>
        <v>0</v>
      </c>
      <c r="AM763" s="1">
        <f t="shared" si="90"/>
        <v>0</v>
      </c>
      <c r="AN763" s="1">
        <f t="shared" si="91"/>
        <v>0</v>
      </c>
      <c r="AO763" s="1">
        <f t="shared" si="92"/>
        <v>0</v>
      </c>
      <c r="AP763" s="1">
        <f t="shared" si="93"/>
        <v>0</v>
      </c>
      <c r="AQ763" s="1">
        <f t="shared" si="94"/>
        <v>2.5282665199999892</v>
      </c>
      <c r="AR763" s="1">
        <f t="shared" si="95"/>
        <v>8.0246920100019405</v>
      </c>
    </row>
    <row r="764" spans="1:44">
      <c r="A764" s="1">
        <v>763</v>
      </c>
      <c r="B764" s="1" t="s">
        <v>527</v>
      </c>
      <c r="C764" s="1" t="s">
        <v>21</v>
      </c>
      <c r="D764" s="1">
        <v>0.17190433865329399</v>
      </c>
      <c r="E764" s="1" t="s">
        <v>23</v>
      </c>
      <c r="F764" s="1">
        <v>223235.35</v>
      </c>
      <c r="G764" s="1">
        <v>12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9932.0165734397797</v>
      </c>
      <c r="S764" s="1">
        <v>171904.338653293</v>
      </c>
      <c r="T764" s="61">
        <f>IF(E764="East", IF(C764="Central",('Connecting shares (%)'!$F$3/100*F764+'Connecting shares (%)'!$G$3/100*H764+'Connecting shares (%)'!$H$3/100*J764)/1000000,0),0)</f>
        <v>0</v>
      </c>
      <c r="U764" s="61">
        <f>IF(E764="East", IF(C764="Central",D764*'Connecting shares (%)'!$M$16*(F764+H764+J764)/(F764+H764+J764+L764+N764+P764),0),0)</f>
        <v>0</v>
      </c>
      <c r="V764" s="61">
        <f>IF(E764="East", IF(C764="Decentral",('Connecting shares (%)'!$F$7/100*F764+'Connecting shares (%)'!$G$7/100*H764+'Connecting shares (%)'!$H$7/100*J764)/1000000,0),0)</f>
        <v>0</v>
      </c>
      <c r="W764" s="63">
        <f>IF(E764="East", IF(C764="Decentral",D764*'Connecting shares (%)'!$M$16*(F764+H764+J764)/(F764+H764+J764+L764+N764+P764),0),0)</f>
        <v>0</v>
      </c>
      <c r="X764" s="61">
        <f>IF(E764="East", IF(C764="Central",('Connecting shares (%)'!$F$5/100*L764+'Connecting shares (%)'!$G$5/100*N764+'Connecting shares (%)'!$H$5/100*P764)/1000000,0),0)</f>
        <v>0</v>
      </c>
      <c r="Y764" s="63">
        <f>IF(E764="East", IF(C764="Central",D764*'Connecting shares (%)'!$M$16*(L764+N764+P764)/(F764+H764+J764+L764+N764+P764),0),0)</f>
        <v>0</v>
      </c>
      <c r="Z764" s="1">
        <f>IF(E764="East", IF(C764="Decentral",('Connecting shares (%)'!$F$9/100*L764+'Connecting shares (%)'!$G$9/100*N764+'Connecting shares (%)'!$H$9/100*P764)/1000000,0),0)</f>
        <v>0</v>
      </c>
      <c r="AA764" s="63">
        <f>IF(E764="East", IF(C764="Decentral",D764*'Connecting shares (%)'!$M$16*(L764+N764+P764)/(F764+H764+J764+L764+N764+P764),0),0)</f>
        <v>0</v>
      </c>
      <c r="AB764" s="61">
        <f>IF(E764="West", IF(C764="Central",('Connecting shares (%)'!$F$11/100*F764+'Connecting shares (%)'!$G$11/100*H764+'Connecting shares (%)'!$H$11/100*J764)/1000000,0),0)</f>
        <v>0</v>
      </c>
      <c r="AC764" s="64">
        <f>IF(E764="west", IF(C764="Central",D764*'Connecting shares (%)'!$M$16*(F764+H764+J764)/(F764+H764+J764+L764+N764+P764),0),0)</f>
        <v>0</v>
      </c>
      <c r="AD764" s="61">
        <f>IF(E764="West", IF(C764="Decentral",('Connecting shares (%)'!$F$15/100*F764+'Connecting shares (%)'!$G$15/100*H764+'Connecting shares (%)'!$H$15/100*J764)/1000000,0),0)</f>
        <v>0.22323535</v>
      </c>
      <c r="AE764" s="63">
        <f>IF(E764="west", IF(C764="Decentral",D764*'Connecting shares (%)'!$M$16*(F764+H764+J764)/(F764+H764+J764+L764+N764+P764),0),0)</f>
        <v>3.43808677306588</v>
      </c>
      <c r="AF764" s="61">
        <f>IF(E764="West", IF(C764="Central",('Connecting shares (%)'!$F$13/100*L764+'Connecting shares (%)'!$G$13/100*N764+'Connecting shares (%)'!$H$13/100*P764)/1000000,0),0)</f>
        <v>0</v>
      </c>
      <c r="AG764" s="63">
        <f>IF(E764="west", IF(C764="Central",D764*'Connecting shares (%)'!$M$16*(L764+N764+P764)/(F764+H764+J764+L764+N764+P764),0),0)</f>
        <v>0</v>
      </c>
      <c r="AH764" s="1">
        <f>IF(E764="West", IF(C764="Decentral",('Connecting shares (%)'!$F$17/100*L764+'Connecting shares (%)'!$G$17/100*N764+'Connecting shares (%)'!$H$17/100*P764)/1000000,0),0)</f>
        <v>0</v>
      </c>
      <c r="AI764" s="63">
        <f>IF(E764="west", IF(C764="Decentral",D764*'Connecting shares (%)'!$M$16*(L764+N764+P764)/(F764+H764+J764+L764+N764+P764),0),0)</f>
        <v>0</v>
      </c>
      <c r="AK764" s="1">
        <f t="shared" si="88"/>
        <v>0</v>
      </c>
      <c r="AL764" s="1">
        <f t="shared" si="89"/>
        <v>0</v>
      </c>
      <c r="AM764" s="1">
        <f t="shared" si="90"/>
        <v>0</v>
      </c>
      <c r="AN764" s="1">
        <f t="shared" si="91"/>
        <v>0</v>
      </c>
      <c r="AO764" s="1">
        <f t="shared" si="92"/>
        <v>0</v>
      </c>
      <c r="AP764" s="1">
        <f t="shared" si="93"/>
        <v>0</v>
      </c>
      <c r="AQ764" s="1">
        <f t="shared" si="94"/>
        <v>0.22323535</v>
      </c>
      <c r="AR764" s="1">
        <f t="shared" si="95"/>
        <v>3.43808677306588</v>
      </c>
    </row>
    <row r="765" spans="1:44">
      <c r="A765" s="1">
        <v>764</v>
      </c>
      <c r="B765" s="1" t="s">
        <v>633</v>
      </c>
      <c r="C765" s="1" t="s">
        <v>21</v>
      </c>
      <c r="D765" s="1">
        <v>0.52589497390005502</v>
      </c>
      <c r="E765" s="1" t="s">
        <v>24</v>
      </c>
      <c r="F765" s="1">
        <v>2864791.52999999</v>
      </c>
      <c r="G765" s="1">
        <v>178</v>
      </c>
      <c r="H765" s="1">
        <v>0</v>
      </c>
      <c r="I765" s="1">
        <v>0</v>
      </c>
      <c r="J765" s="1">
        <v>0</v>
      </c>
      <c r="K765" s="1">
        <v>0</v>
      </c>
      <c r="L765" s="1">
        <v>193453.51</v>
      </c>
      <c r="M765" s="1">
        <v>22</v>
      </c>
      <c r="N765" s="1">
        <v>200914.549999999</v>
      </c>
      <c r="O765" s="1">
        <v>1</v>
      </c>
      <c r="P765" s="1">
        <v>0</v>
      </c>
      <c r="Q765" s="1">
        <v>0</v>
      </c>
      <c r="R765" s="1">
        <v>10085.4405659653</v>
      </c>
      <c r="S765" s="1">
        <v>525894.97390005505</v>
      </c>
      <c r="T765" s="61">
        <f>IF(E765="East", IF(C765="Central",('Connecting shares (%)'!$F$3/100*F765+'Connecting shares (%)'!$G$3/100*H765+'Connecting shares (%)'!$H$3/100*J765)/1000000,0),0)</f>
        <v>0</v>
      </c>
      <c r="U765" s="61">
        <f>IF(E765="East", IF(C765="Central",D765*'Connecting shares (%)'!$M$16*(F765+H765+J765)/(F765+H765+J765+L765+N765+P765),0),0)</f>
        <v>0</v>
      </c>
      <c r="V765" s="61">
        <f>IF(E765="East", IF(C765="Decentral",('Connecting shares (%)'!$F$7/100*F765+'Connecting shares (%)'!$G$7/100*H765+'Connecting shares (%)'!$H$7/100*J765)/1000000,0),0)</f>
        <v>2.86479152999999</v>
      </c>
      <c r="W765" s="63">
        <f>IF(E765="East", IF(C765="Decentral",D765*'Connecting shares (%)'!$M$16*(F765+H765+J765)/(F765+H765+J765+L765+N765+P765),0),0)</f>
        <v>9.2452021774021116</v>
      </c>
      <c r="X765" s="61">
        <f>IF(E765="East", IF(C765="Central",('Connecting shares (%)'!$F$5/100*L765+'Connecting shares (%)'!$G$5/100*N765+'Connecting shares (%)'!$H$5/100*P765)/1000000,0),0)</f>
        <v>0</v>
      </c>
      <c r="Y765" s="63">
        <f>IF(E765="East", IF(C765="Central",D765*'Connecting shares (%)'!$M$16*(L765+N765+P765)/(F765+H765+J765+L765+N765+P765),0),0)</f>
        <v>0</v>
      </c>
      <c r="Z765" s="1">
        <f>IF(E765="East", IF(C765="Decentral",('Connecting shares (%)'!$F$9/100*L765+'Connecting shares (%)'!$G$9/100*N765+'Connecting shares (%)'!$H$9/100*P765)/1000000,0),0)</f>
        <v>0.39436805999999902</v>
      </c>
      <c r="AA765" s="63">
        <f>IF(E765="East", IF(C765="Decentral",D765*'Connecting shares (%)'!$M$16*(L765+N765+P765)/(F765+H765+J765+L765+N765+P765),0),0)</f>
        <v>1.2726973005989899</v>
      </c>
      <c r="AB765" s="61">
        <f>IF(E765="West", IF(C765="Central",('Connecting shares (%)'!$F$11/100*F765+'Connecting shares (%)'!$G$11/100*H765+'Connecting shares (%)'!$H$11/100*J765)/1000000,0),0)</f>
        <v>0</v>
      </c>
      <c r="AC765" s="64">
        <f>IF(E765="west", IF(C765="Central",D765*'Connecting shares (%)'!$M$16*(F765+H765+J765)/(F765+H765+J765+L765+N765+P765),0),0)</f>
        <v>0</v>
      </c>
      <c r="AD765" s="61">
        <f>IF(E765="West", IF(C765="Decentral",('Connecting shares (%)'!$F$15/100*F765+'Connecting shares (%)'!$G$15/100*H765+'Connecting shares (%)'!$H$15/100*J765)/1000000,0),0)</f>
        <v>0</v>
      </c>
      <c r="AE765" s="63">
        <f>IF(E765="west", IF(C765="Decentral",D765*'Connecting shares (%)'!$M$16*(F765+H765+J765)/(F765+H765+J765+L765+N765+P765),0),0)</f>
        <v>0</v>
      </c>
      <c r="AF765" s="61">
        <f>IF(E765="West", IF(C765="Central",('Connecting shares (%)'!$F$13/100*L765+'Connecting shares (%)'!$G$13/100*N765+'Connecting shares (%)'!$H$13/100*P765)/1000000,0),0)</f>
        <v>0</v>
      </c>
      <c r="AG765" s="63">
        <f>IF(E765="west", IF(C765="Central",D765*'Connecting shares (%)'!$M$16*(L765+N765+P765)/(F765+H765+J765+L765+N765+P765),0),0)</f>
        <v>0</v>
      </c>
      <c r="AH765" s="1">
        <f>IF(E765="West", IF(C765="Decentral",('Connecting shares (%)'!$F$17/100*L765+'Connecting shares (%)'!$G$17/100*N765+'Connecting shares (%)'!$H$17/100*P765)/1000000,0),0)</f>
        <v>0</v>
      </c>
      <c r="AI765" s="63">
        <f>IF(E765="west", IF(C765="Decentral",D765*'Connecting shares (%)'!$M$16*(L765+N765+P765)/(F765+H765+J765+L765+N765+P765),0),0)</f>
        <v>0</v>
      </c>
      <c r="AK765" s="1">
        <f t="shared" si="88"/>
        <v>0</v>
      </c>
      <c r="AL765" s="1">
        <f t="shared" si="89"/>
        <v>0</v>
      </c>
      <c r="AM765" s="1">
        <f t="shared" si="90"/>
        <v>3.2591595899999888</v>
      </c>
      <c r="AN765" s="1">
        <f t="shared" si="91"/>
        <v>10.517899478001102</v>
      </c>
      <c r="AO765" s="1">
        <f t="shared" si="92"/>
        <v>0</v>
      </c>
      <c r="AP765" s="1">
        <f t="shared" si="93"/>
        <v>0</v>
      </c>
      <c r="AQ765" s="1">
        <f t="shared" si="94"/>
        <v>0</v>
      </c>
      <c r="AR765" s="1">
        <f t="shared" si="95"/>
        <v>0</v>
      </c>
    </row>
    <row r="766" spans="1:44">
      <c r="A766" s="1">
        <v>765</v>
      </c>
      <c r="B766" s="1" t="s">
        <v>78</v>
      </c>
      <c r="C766" s="1" t="s">
        <v>21</v>
      </c>
      <c r="D766" s="1">
        <v>1.3849966774503299</v>
      </c>
      <c r="E766" s="1" t="s">
        <v>23</v>
      </c>
      <c r="F766" s="1">
        <v>6915160.7799999705</v>
      </c>
      <c r="G766" s="1">
        <v>465</v>
      </c>
      <c r="H766" s="1">
        <v>0</v>
      </c>
      <c r="I766" s="1">
        <v>0</v>
      </c>
      <c r="J766" s="1">
        <v>0</v>
      </c>
      <c r="K766" s="1">
        <v>0</v>
      </c>
      <c r="L766" s="1">
        <v>889494.18999999901</v>
      </c>
      <c r="M766" s="1">
        <v>95</v>
      </c>
      <c r="N766" s="1">
        <v>56356.209999999897</v>
      </c>
      <c r="O766" s="1">
        <v>1</v>
      </c>
      <c r="P766" s="1">
        <v>0</v>
      </c>
      <c r="Q766" s="1">
        <v>0</v>
      </c>
      <c r="R766" s="1">
        <v>12262.3389271054</v>
      </c>
      <c r="S766" s="1">
        <v>1384996.67745033</v>
      </c>
      <c r="T766" s="61">
        <f>IF(E766="East", IF(C766="Central",('Connecting shares (%)'!$F$3/100*F766+'Connecting shares (%)'!$G$3/100*H766+'Connecting shares (%)'!$H$3/100*J766)/1000000,0),0)</f>
        <v>0</v>
      </c>
      <c r="U766" s="61">
        <f>IF(E766="East", IF(C766="Central",D766*'Connecting shares (%)'!$M$16*(F766+H766+J766)/(F766+H766+J766+L766+N766+P766),0),0)</f>
        <v>0</v>
      </c>
      <c r="V766" s="61">
        <f>IF(E766="East", IF(C766="Decentral",('Connecting shares (%)'!$F$7/100*F766+'Connecting shares (%)'!$G$7/100*H766+'Connecting shares (%)'!$H$7/100*J766)/1000000,0),0)</f>
        <v>0</v>
      </c>
      <c r="W766" s="63">
        <f>IF(E766="East", IF(C766="Decentral",D766*'Connecting shares (%)'!$M$16*(F766+H766+J766)/(F766+H766+J766+L766+N766+P766),0),0)</f>
        <v>0</v>
      </c>
      <c r="X766" s="61">
        <f>IF(E766="East", IF(C766="Central",('Connecting shares (%)'!$F$5/100*L766+'Connecting shares (%)'!$G$5/100*N766+'Connecting shares (%)'!$H$5/100*P766)/1000000,0),0)</f>
        <v>0</v>
      </c>
      <c r="Y766" s="63">
        <f>IF(E766="East", IF(C766="Central",D766*'Connecting shares (%)'!$M$16*(L766+N766+P766)/(F766+H766+J766+L766+N766+P766),0),0)</f>
        <v>0</v>
      </c>
      <c r="Z766" s="1">
        <f>IF(E766="East", IF(C766="Decentral",('Connecting shares (%)'!$F$9/100*L766+'Connecting shares (%)'!$G$9/100*N766+'Connecting shares (%)'!$H$9/100*P766)/1000000,0),0)</f>
        <v>0</v>
      </c>
      <c r="AA766" s="63">
        <f>IF(E766="East", IF(C766="Decentral",D766*'Connecting shares (%)'!$M$16*(L766+N766+P766)/(F766+H766+J766+L766+N766+P766),0),0)</f>
        <v>0</v>
      </c>
      <c r="AB766" s="61">
        <f>IF(E766="West", IF(C766="Central",('Connecting shares (%)'!$F$11/100*F766+'Connecting shares (%)'!$G$11/100*H766+'Connecting shares (%)'!$H$11/100*J766)/1000000,0),0)</f>
        <v>0</v>
      </c>
      <c r="AC766" s="64">
        <f>IF(E766="west", IF(C766="Central",D766*'Connecting shares (%)'!$M$16*(F766+H766+J766)/(F766+H766+J766+L766+N766+P766),0),0)</f>
        <v>0</v>
      </c>
      <c r="AD766" s="61">
        <f>IF(E766="West", IF(C766="Decentral",('Connecting shares (%)'!$F$15/100*F766+'Connecting shares (%)'!$G$15/100*H766+'Connecting shares (%)'!$H$15/100*J766)/1000000,0),0)</f>
        <v>6.9151607799999706</v>
      </c>
      <c r="AE766" s="63">
        <f>IF(E766="west", IF(C766="Decentral",D766*'Connecting shares (%)'!$M$16*(F766+H766+J766)/(F766+H766+J766+L766+N766+P766),0),0)</f>
        <v>24.367029851584128</v>
      </c>
      <c r="AF766" s="61">
        <f>IF(E766="West", IF(C766="Central",('Connecting shares (%)'!$F$13/100*L766+'Connecting shares (%)'!$G$13/100*N766+'Connecting shares (%)'!$H$13/100*P766)/1000000,0),0)</f>
        <v>0</v>
      </c>
      <c r="AG766" s="63">
        <f>IF(E766="west", IF(C766="Central",D766*'Connecting shares (%)'!$M$16*(L766+N766+P766)/(F766+H766+J766+L766+N766+P766),0),0)</f>
        <v>0</v>
      </c>
      <c r="AH766" s="1">
        <f>IF(E766="West", IF(C766="Decentral",('Connecting shares (%)'!$F$17/100*L766+'Connecting shares (%)'!$G$17/100*N766+'Connecting shares (%)'!$H$17/100*P766)/1000000,0),0)</f>
        <v>0.94585039999999887</v>
      </c>
      <c r="AI766" s="63">
        <f>IF(E766="west", IF(C766="Decentral",D766*'Connecting shares (%)'!$M$16*(L766+N766+P766)/(F766+H766+J766+L766+N766+P766),0),0)</f>
        <v>3.3329036974224708</v>
      </c>
      <c r="AK766" s="1">
        <f t="shared" si="88"/>
        <v>0</v>
      </c>
      <c r="AL766" s="1">
        <f t="shared" si="89"/>
        <v>0</v>
      </c>
      <c r="AM766" s="1">
        <f t="shared" si="90"/>
        <v>0</v>
      </c>
      <c r="AN766" s="1">
        <f t="shared" si="91"/>
        <v>0</v>
      </c>
      <c r="AO766" s="1">
        <f t="shared" si="92"/>
        <v>0</v>
      </c>
      <c r="AP766" s="1">
        <f t="shared" si="93"/>
        <v>0</v>
      </c>
      <c r="AQ766" s="1">
        <f t="shared" si="94"/>
        <v>7.8610111799999691</v>
      </c>
      <c r="AR766" s="1">
        <f t="shared" si="95"/>
        <v>27.699933549006598</v>
      </c>
    </row>
    <row r="767" spans="1:44">
      <c r="A767" s="1">
        <v>766</v>
      </c>
      <c r="B767" s="1" t="s">
        <v>501</v>
      </c>
      <c r="C767" s="1" t="s">
        <v>22</v>
      </c>
      <c r="D767" s="1">
        <v>0.76462883203466003</v>
      </c>
      <c r="E767" s="1" t="s">
        <v>23</v>
      </c>
      <c r="F767" s="1">
        <v>547690.57999999903</v>
      </c>
      <c r="G767" s="1">
        <v>34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12887.8656091557</v>
      </c>
      <c r="S767" s="1">
        <v>764628.83203465899</v>
      </c>
      <c r="T767" s="61">
        <f>IF(E767="East", IF(C767="Central",('Connecting shares (%)'!$F$3/100*F767+'Connecting shares (%)'!$G$3/100*H767+'Connecting shares (%)'!$H$3/100*J767)/1000000,0),0)</f>
        <v>0</v>
      </c>
      <c r="U767" s="61">
        <f>IF(E767="East", IF(C767="Central",D767*'Connecting shares (%)'!$M$16*(F767+H767+J767)/(F767+H767+J767+L767+N767+P767),0),0)</f>
        <v>0</v>
      </c>
      <c r="V767" s="61">
        <f>IF(E767="East", IF(C767="Decentral",('Connecting shares (%)'!$F$7/100*F767+'Connecting shares (%)'!$G$7/100*H767+'Connecting shares (%)'!$H$7/100*J767)/1000000,0),0)</f>
        <v>0</v>
      </c>
      <c r="W767" s="63">
        <f>IF(E767="East", IF(C767="Decentral",D767*'Connecting shares (%)'!$M$16*(F767+H767+J767)/(F767+H767+J767+L767+N767+P767),0),0)</f>
        <v>0</v>
      </c>
      <c r="X767" s="61">
        <f>IF(E767="East", IF(C767="Central",('Connecting shares (%)'!$F$5/100*L767+'Connecting shares (%)'!$G$5/100*N767+'Connecting shares (%)'!$H$5/100*P767)/1000000,0),0)</f>
        <v>0</v>
      </c>
      <c r="Y767" s="63">
        <f>IF(E767="East", IF(C767="Central",D767*'Connecting shares (%)'!$M$16*(L767+N767+P767)/(F767+H767+J767+L767+N767+P767),0),0)</f>
        <v>0</v>
      </c>
      <c r="Z767" s="1">
        <f>IF(E767="East", IF(C767="Decentral",('Connecting shares (%)'!$F$9/100*L767+'Connecting shares (%)'!$G$9/100*N767+'Connecting shares (%)'!$H$9/100*P767)/1000000,0),0)</f>
        <v>0</v>
      </c>
      <c r="AA767" s="63">
        <f>IF(E767="East", IF(C767="Decentral",D767*'Connecting shares (%)'!$M$16*(L767+N767+P767)/(F767+H767+J767+L767+N767+P767),0),0)</f>
        <v>0</v>
      </c>
      <c r="AB767" s="61">
        <f>IF(E767="West", IF(C767="Central",('Connecting shares (%)'!$F$11/100*F767+'Connecting shares (%)'!$G$11/100*H767+'Connecting shares (%)'!$H$11/100*J767)/1000000,0),0)</f>
        <v>0.54769057999999904</v>
      </c>
      <c r="AC767" s="64">
        <f>IF(E767="west", IF(C767="Central",D767*'Connecting shares (%)'!$M$16*(F767+H767+J767)/(F767+H767+J767+L767+N767+P767),0),0)</f>
        <v>15.2925766406932</v>
      </c>
      <c r="AD767" s="61">
        <f>IF(E767="West", IF(C767="Decentral",('Connecting shares (%)'!$F$15/100*F767+'Connecting shares (%)'!$G$15/100*H767+'Connecting shares (%)'!$H$15/100*J767)/1000000,0),0)</f>
        <v>0</v>
      </c>
      <c r="AE767" s="63">
        <f>IF(E767="west", IF(C767="Decentral",D767*'Connecting shares (%)'!$M$16*(F767+H767+J767)/(F767+H767+J767+L767+N767+P767),0),0)</f>
        <v>0</v>
      </c>
      <c r="AF767" s="61">
        <f>IF(E767="West", IF(C767="Central",('Connecting shares (%)'!$F$13/100*L767+'Connecting shares (%)'!$G$13/100*N767+'Connecting shares (%)'!$H$13/100*P767)/1000000,0),0)</f>
        <v>0</v>
      </c>
      <c r="AG767" s="63">
        <f>IF(E767="west", IF(C767="Central",D767*'Connecting shares (%)'!$M$16*(L767+N767+P767)/(F767+H767+J767+L767+N767+P767),0),0)</f>
        <v>0</v>
      </c>
      <c r="AH767" s="1">
        <f>IF(E767="West", IF(C767="Decentral",('Connecting shares (%)'!$F$17/100*L767+'Connecting shares (%)'!$G$17/100*N767+'Connecting shares (%)'!$H$17/100*P767)/1000000,0),0)</f>
        <v>0</v>
      </c>
      <c r="AI767" s="63">
        <f>IF(E767="west", IF(C767="Decentral",D767*'Connecting shares (%)'!$M$16*(L767+N767+P767)/(F767+H767+J767+L767+N767+P767),0),0)</f>
        <v>0</v>
      </c>
      <c r="AK767" s="1">
        <f t="shared" si="88"/>
        <v>0</v>
      </c>
      <c r="AL767" s="1">
        <f t="shared" si="89"/>
        <v>0</v>
      </c>
      <c r="AM767" s="1">
        <f t="shared" si="90"/>
        <v>0</v>
      </c>
      <c r="AN767" s="1">
        <f t="shared" si="91"/>
        <v>0</v>
      </c>
      <c r="AO767" s="1">
        <f t="shared" si="92"/>
        <v>0.54769057999999904</v>
      </c>
      <c r="AP767" s="1">
        <f t="shared" si="93"/>
        <v>15.2925766406932</v>
      </c>
      <c r="AQ767" s="1">
        <f t="shared" si="94"/>
        <v>0</v>
      </c>
      <c r="AR767" s="1">
        <f t="shared" si="95"/>
        <v>0</v>
      </c>
    </row>
    <row r="768" spans="1:44">
      <c r="A768" s="1">
        <v>767</v>
      </c>
      <c r="B768" s="1" t="s">
        <v>329</v>
      </c>
      <c r="C768" s="1" t="s">
        <v>21</v>
      </c>
      <c r="D768" s="1">
        <v>0.82935451867862997</v>
      </c>
      <c r="E768" s="1" t="s">
        <v>23</v>
      </c>
      <c r="F768" s="1">
        <v>4577991.1199999899</v>
      </c>
      <c r="G768" s="1">
        <v>312</v>
      </c>
      <c r="H768" s="1">
        <v>0</v>
      </c>
      <c r="I768" s="1">
        <v>0</v>
      </c>
      <c r="J768" s="1">
        <v>0</v>
      </c>
      <c r="K768" s="1">
        <v>0</v>
      </c>
      <c r="L768" s="1">
        <v>304454.03999999998</v>
      </c>
      <c r="M768" s="1">
        <v>80</v>
      </c>
      <c r="N768" s="1">
        <v>0</v>
      </c>
      <c r="O768" s="1">
        <v>0</v>
      </c>
      <c r="P768" s="1">
        <v>0</v>
      </c>
      <c r="Q768" s="1">
        <v>0</v>
      </c>
      <c r="R768" s="1">
        <v>15113.4274307991</v>
      </c>
      <c r="S768" s="1">
        <v>829354.51867862896</v>
      </c>
      <c r="T768" s="61">
        <f>IF(E768="East", IF(C768="Central",('Connecting shares (%)'!$F$3/100*F768+'Connecting shares (%)'!$G$3/100*H768+'Connecting shares (%)'!$H$3/100*J768)/1000000,0),0)</f>
        <v>0</v>
      </c>
      <c r="U768" s="61">
        <f>IF(E768="East", IF(C768="Central",D768*'Connecting shares (%)'!$M$16*(F768+H768+J768)/(F768+H768+J768+L768+N768+P768),0),0)</f>
        <v>0</v>
      </c>
      <c r="V768" s="61">
        <f>IF(E768="East", IF(C768="Decentral",('Connecting shares (%)'!$F$7/100*F768+'Connecting shares (%)'!$G$7/100*H768+'Connecting shares (%)'!$H$7/100*J768)/1000000,0),0)</f>
        <v>0</v>
      </c>
      <c r="W768" s="63">
        <f>IF(E768="East", IF(C768="Decentral",D768*'Connecting shares (%)'!$M$16*(F768+H768+J768)/(F768+H768+J768+L768+N768+P768),0),0)</f>
        <v>0</v>
      </c>
      <c r="X768" s="61">
        <f>IF(E768="East", IF(C768="Central",('Connecting shares (%)'!$F$5/100*L768+'Connecting shares (%)'!$G$5/100*N768+'Connecting shares (%)'!$H$5/100*P768)/1000000,0),0)</f>
        <v>0</v>
      </c>
      <c r="Y768" s="63">
        <f>IF(E768="East", IF(C768="Central",D768*'Connecting shares (%)'!$M$16*(L768+N768+P768)/(F768+H768+J768+L768+N768+P768),0),0)</f>
        <v>0</v>
      </c>
      <c r="Z768" s="1">
        <f>IF(E768="East", IF(C768="Decentral",('Connecting shares (%)'!$F$9/100*L768+'Connecting shares (%)'!$G$9/100*N768+'Connecting shares (%)'!$H$9/100*P768)/1000000,0),0)</f>
        <v>0</v>
      </c>
      <c r="AA768" s="63">
        <f>IF(E768="East", IF(C768="Decentral",D768*'Connecting shares (%)'!$M$16*(L768+N768+P768)/(F768+H768+J768+L768+N768+P768),0),0)</f>
        <v>0</v>
      </c>
      <c r="AB768" s="61">
        <f>IF(E768="West", IF(C768="Central",('Connecting shares (%)'!$F$11/100*F768+'Connecting shares (%)'!$G$11/100*H768+'Connecting shares (%)'!$H$11/100*J768)/1000000,0),0)</f>
        <v>0</v>
      </c>
      <c r="AC768" s="64">
        <f>IF(E768="west", IF(C768="Central",D768*'Connecting shares (%)'!$M$16*(F768+H768+J768)/(F768+H768+J768+L768+N768+P768),0),0)</f>
        <v>0</v>
      </c>
      <c r="AD768" s="61">
        <f>IF(E768="West", IF(C768="Decentral",('Connecting shares (%)'!$F$15/100*F768+'Connecting shares (%)'!$G$15/100*H768+'Connecting shares (%)'!$H$15/100*J768)/1000000,0),0)</f>
        <v>4.5779911199999903</v>
      </c>
      <c r="AE768" s="63">
        <f>IF(E768="west", IF(C768="Decentral",D768*'Connecting shares (%)'!$M$16*(F768+H768+J768)/(F768+H768+J768+L768+N768+P768),0),0)</f>
        <v>15.55277119320534</v>
      </c>
      <c r="AF768" s="61">
        <f>IF(E768="West", IF(C768="Central",('Connecting shares (%)'!$F$13/100*L768+'Connecting shares (%)'!$G$13/100*N768+'Connecting shares (%)'!$H$13/100*P768)/1000000,0),0)</f>
        <v>0</v>
      </c>
      <c r="AG768" s="63">
        <f>IF(E768="west", IF(C768="Central",D768*'Connecting shares (%)'!$M$16*(L768+N768+P768)/(F768+H768+J768+L768+N768+P768),0),0)</f>
        <v>0</v>
      </c>
      <c r="AH768" s="1">
        <f>IF(E768="West", IF(C768="Decentral",('Connecting shares (%)'!$F$17/100*L768+'Connecting shares (%)'!$G$17/100*N768+'Connecting shares (%)'!$H$17/100*P768)/1000000,0),0)</f>
        <v>0.30445403999999998</v>
      </c>
      <c r="AI768" s="63">
        <f>IF(E768="west", IF(C768="Decentral",D768*'Connecting shares (%)'!$M$16*(L768+N768+P768)/(F768+H768+J768+L768+N768+P768),0),0)</f>
        <v>1.0343191803672604</v>
      </c>
      <c r="AK768" s="1">
        <f t="shared" si="88"/>
        <v>0</v>
      </c>
      <c r="AL768" s="1">
        <f t="shared" si="89"/>
        <v>0</v>
      </c>
      <c r="AM768" s="1">
        <f t="shared" si="90"/>
        <v>0</v>
      </c>
      <c r="AN768" s="1">
        <f t="shared" si="91"/>
        <v>0</v>
      </c>
      <c r="AO768" s="1">
        <f t="shared" si="92"/>
        <v>0</v>
      </c>
      <c r="AP768" s="1">
        <f t="shared" si="93"/>
        <v>0</v>
      </c>
      <c r="AQ768" s="1">
        <f t="shared" si="94"/>
        <v>4.8824451599999907</v>
      </c>
      <c r="AR768" s="1">
        <f t="shared" si="95"/>
        <v>16.5870903735726</v>
      </c>
    </row>
    <row r="769" spans="1:44">
      <c r="A769" s="1">
        <v>768</v>
      </c>
      <c r="B769" s="1" t="s">
        <v>632</v>
      </c>
      <c r="C769" s="1" t="s">
        <v>21</v>
      </c>
      <c r="D769" s="1">
        <v>2.5897747835998302</v>
      </c>
      <c r="E769" s="1" t="s">
        <v>24</v>
      </c>
      <c r="F769" s="1">
        <v>19087960.749999899</v>
      </c>
      <c r="G769" s="1">
        <v>1258</v>
      </c>
      <c r="H769" s="1">
        <v>91691.88</v>
      </c>
      <c r="I769" s="1">
        <v>1</v>
      </c>
      <c r="J769" s="1">
        <v>0</v>
      </c>
      <c r="K769" s="1">
        <v>0</v>
      </c>
      <c r="L769" s="1">
        <v>1428117.0799999901</v>
      </c>
      <c r="M769" s="1">
        <v>126</v>
      </c>
      <c r="N769" s="1">
        <v>991481.47999999905</v>
      </c>
      <c r="O769" s="1">
        <v>7</v>
      </c>
      <c r="P769" s="1">
        <v>0</v>
      </c>
      <c r="Q769" s="1">
        <v>0</v>
      </c>
      <c r="R769" s="1">
        <v>14381.110656230099</v>
      </c>
      <c r="S769" s="1">
        <v>2589774.7835998302</v>
      </c>
      <c r="T769" s="61">
        <f>IF(E769="East", IF(C769="Central",('Connecting shares (%)'!$F$3/100*F769+'Connecting shares (%)'!$G$3/100*H769+'Connecting shares (%)'!$H$3/100*J769)/1000000,0),0)</f>
        <v>0</v>
      </c>
      <c r="U769" s="61">
        <f>IF(E769="East", IF(C769="Central",D769*'Connecting shares (%)'!$M$16*(F769+H769+J769)/(F769+H769+J769+L769+N769+P769),0),0)</f>
        <v>0</v>
      </c>
      <c r="V769" s="61">
        <f>IF(E769="East", IF(C769="Decentral",('Connecting shares (%)'!$F$7/100*F769+'Connecting shares (%)'!$G$7/100*H769+'Connecting shares (%)'!$H$7/100*J769)/1000000,0),0)</f>
        <v>19.179652629999897</v>
      </c>
      <c r="W769" s="63">
        <f>IF(E769="East", IF(C769="Decentral",D769*'Connecting shares (%)'!$M$16*(F769+H769+J769)/(F769+H769+J769+L769+N769+P769),0),0)</f>
        <v>45.993243286484656</v>
      </c>
      <c r="X769" s="61">
        <f>IF(E769="East", IF(C769="Central",('Connecting shares (%)'!$F$5/100*L769+'Connecting shares (%)'!$G$5/100*N769+'Connecting shares (%)'!$H$5/100*P769)/1000000,0),0)</f>
        <v>0</v>
      </c>
      <c r="Y769" s="63">
        <f>IF(E769="East", IF(C769="Central",D769*'Connecting shares (%)'!$M$16*(L769+N769+P769)/(F769+H769+J769+L769+N769+P769),0),0)</f>
        <v>0</v>
      </c>
      <c r="Z769" s="1">
        <f>IF(E769="East", IF(C769="Decentral",('Connecting shares (%)'!$F$9/100*L769+'Connecting shares (%)'!$G$9/100*N769+'Connecting shares (%)'!$H$9/100*P769)/1000000,0),0)</f>
        <v>2.4195985599999892</v>
      </c>
      <c r="AA769" s="63">
        <f>IF(E769="East", IF(C769="Decentral",D769*'Connecting shares (%)'!$M$16*(L769+N769+P769)/(F769+H769+J769+L769+N769+P769),0),0)</f>
        <v>5.8022523855119497</v>
      </c>
      <c r="AB769" s="61">
        <f>IF(E769="West", IF(C769="Central",('Connecting shares (%)'!$F$11/100*F769+'Connecting shares (%)'!$G$11/100*H769+'Connecting shares (%)'!$H$11/100*J769)/1000000,0),0)</f>
        <v>0</v>
      </c>
      <c r="AC769" s="64">
        <f>IF(E769="west", IF(C769="Central",D769*'Connecting shares (%)'!$M$16*(F769+H769+J769)/(F769+H769+J769+L769+N769+P769),0),0)</f>
        <v>0</v>
      </c>
      <c r="AD769" s="61">
        <f>IF(E769="West", IF(C769="Decentral",('Connecting shares (%)'!$F$15/100*F769+'Connecting shares (%)'!$G$15/100*H769+'Connecting shares (%)'!$H$15/100*J769)/1000000,0),0)</f>
        <v>0</v>
      </c>
      <c r="AE769" s="63">
        <f>IF(E769="west", IF(C769="Decentral",D769*'Connecting shares (%)'!$M$16*(F769+H769+J769)/(F769+H769+J769+L769+N769+P769),0),0)</f>
        <v>0</v>
      </c>
      <c r="AF769" s="61">
        <f>IF(E769="West", IF(C769="Central",('Connecting shares (%)'!$F$13/100*L769+'Connecting shares (%)'!$G$13/100*N769+'Connecting shares (%)'!$H$13/100*P769)/1000000,0),0)</f>
        <v>0</v>
      </c>
      <c r="AG769" s="63">
        <f>IF(E769="west", IF(C769="Central",D769*'Connecting shares (%)'!$M$16*(L769+N769+P769)/(F769+H769+J769+L769+N769+P769),0),0)</f>
        <v>0</v>
      </c>
      <c r="AH769" s="1">
        <f>IF(E769="West", IF(C769="Decentral",('Connecting shares (%)'!$F$17/100*L769+'Connecting shares (%)'!$G$17/100*N769+'Connecting shares (%)'!$H$17/100*P769)/1000000,0),0)</f>
        <v>0</v>
      </c>
      <c r="AI769" s="63">
        <f>IF(E769="west", IF(C769="Decentral",D769*'Connecting shares (%)'!$M$16*(L769+N769+P769)/(F769+H769+J769+L769+N769+P769),0),0)</f>
        <v>0</v>
      </c>
      <c r="AK769" s="1">
        <f t="shared" si="88"/>
        <v>0</v>
      </c>
      <c r="AL769" s="1">
        <f t="shared" si="89"/>
        <v>0</v>
      </c>
      <c r="AM769" s="1">
        <f t="shared" si="90"/>
        <v>21.599251189999887</v>
      </c>
      <c r="AN769" s="1">
        <f t="shared" si="91"/>
        <v>51.795495671996605</v>
      </c>
      <c r="AO769" s="1">
        <f t="shared" si="92"/>
        <v>0</v>
      </c>
      <c r="AP769" s="1">
        <f t="shared" si="93"/>
        <v>0</v>
      </c>
      <c r="AQ769" s="1">
        <f t="shared" si="94"/>
        <v>0</v>
      </c>
      <c r="AR769" s="1">
        <f t="shared" si="95"/>
        <v>0</v>
      </c>
    </row>
    <row r="770" spans="1:44">
      <c r="A770" s="1">
        <v>769</v>
      </c>
      <c r="B770" s="1" t="s">
        <v>440</v>
      </c>
      <c r="C770" s="1" t="s">
        <v>22</v>
      </c>
      <c r="D770" s="1">
        <v>1.1916151405166799</v>
      </c>
      <c r="E770" s="1" t="s">
        <v>23</v>
      </c>
      <c r="F770" s="1">
        <v>5493937.6100000003</v>
      </c>
      <c r="G770" s="1">
        <v>401</v>
      </c>
      <c r="H770" s="1">
        <v>0</v>
      </c>
      <c r="I770" s="1">
        <v>0</v>
      </c>
      <c r="J770" s="1">
        <v>0</v>
      </c>
      <c r="K770" s="1">
        <v>0</v>
      </c>
      <c r="L770" s="1">
        <v>583006.57999999903</v>
      </c>
      <c r="M770" s="1">
        <v>126</v>
      </c>
      <c r="N770" s="1">
        <v>0</v>
      </c>
      <c r="O770" s="1">
        <v>0</v>
      </c>
      <c r="P770" s="1">
        <v>0</v>
      </c>
      <c r="Q770" s="1">
        <v>0</v>
      </c>
      <c r="R770" s="1">
        <v>13708.698145135701</v>
      </c>
      <c r="S770" s="1">
        <v>1191615.14051668</v>
      </c>
      <c r="T770" s="61">
        <f>IF(E770="East", IF(C770="Central",('Connecting shares (%)'!$F$3/100*F770+'Connecting shares (%)'!$G$3/100*H770+'Connecting shares (%)'!$H$3/100*J770)/1000000,0),0)</f>
        <v>0</v>
      </c>
      <c r="U770" s="61">
        <f>IF(E770="East", IF(C770="Central",D770*'Connecting shares (%)'!$M$16*(F770+H770+J770)/(F770+H770+J770+L770+N770+P770),0),0)</f>
        <v>0</v>
      </c>
      <c r="V770" s="61">
        <f>IF(E770="East", IF(C770="Decentral",('Connecting shares (%)'!$F$7/100*F770+'Connecting shares (%)'!$G$7/100*H770+'Connecting shares (%)'!$H$7/100*J770)/1000000,0),0)</f>
        <v>0</v>
      </c>
      <c r="W770" s="63">
        <f>IF(E770="East", IF(C770="Decentral",D770*'Connecting shares (%)'!$M$16*(F770+H770+J770)/(F770+H770+J770+L770+N770+P770),0),0)</f>
        <v>0</v>
      </c>
      <c r="X770" s="61">
        <f>IF(E770="East", IF(C770="Central",('Connecting shares (%)'!$F$5/100*L770+'Connecting shares (%)'!$G$5/100*N770+'Connecting shares (%)'!$H$5/100*P770)/1000000,0),0)</f>
        <v>0</v>
      </c>
      <c r="Y770" s="63">
        <f>IF(E770="East", IF(C770="Central",D770*'Connecting shares (%)'!$M$16*(L770+N770+P770)/(F770+H770+J770+L770+N770+P770),0),0)</f>
        <v>0</v>
      </c>
      <c r="Z770" s="1">
        <f>IF(E770="East", IF(C770="Decentral",('Connecting shares (%)'!$F$9/100*L770+'Connecting shares (%)'!$G$9/100*N770+'Connecting shares (%)'!$H$9/100*P770)/1000000,0),0)</f>
        <v>0</v>
      </c>
      <c r="AA770" s="63">
        <f>IF(E770="East", IF(C770="Decentral",D770*'Connecting shares (%)'!$M$16*(L770+N770+P770)/(F770+H770+J770+L770+N770+P770),0),0)</f>
        <v>0</v>
      </c>
      <c r="AB770" s="61">
        <f>IF(E770="West", IF(C770="Central",('Connecting shares (%)'!$F$11/100*F770+'Connecting shares (%)'!$G$11/100*H770+'Connecting shares (%)'!$H$11/100*J770)/1000000,0),0)</f>
        <v>5.4939376100000006</v>
      </c>
      <c r="AC770" s="64">
        <f>IF(E770="west", IF(C770="Central",D770*'Connecting shares (%)'!$M$16*(F770+H770+J770)/(F770+H770+J770+L770+N770+P770),0),0)</f>
        <v>21.545892252566578</v>
      </c>
      <c r="AD770" s="61">
        <f>IF(E770="West", IF(C770="Decentral",('Connecting shares (%)'!$F$15/100*F770+'Connecting shares (%)'!$G$15/100*H770+'Connecting shares (%)'!$H$15/100*J770)/1000000,0),0)</f>
        <v>0</v>
      </c>
      <c r="AE770" s="63">
        <f>IF(E770="west", IF(C770="Decentral",D770*'Connecting shares (%)'!$M$16*(F770+H770+J770)/(F770+H770+J770+L770+N770+P770),0),0)</f>
        <v>0</v>
      </c>
      <c r="AF770" s="61">
        <f>IF(E770="West", IF(C770="Central",('Connecting shares (%)'!$F$13/100*L770+'Connecting shares (%)'!$G$13/100*N770+'Connecting shares (%)'!$H$13/100*P770)/1000000,0),0)</f>
        <v>0.58300657999999905</v>
      </c>
      <c r="AG770" s="63">
        <f>IF(E770="west", IF(C770="Central",D770*'Connecting shares (%)'!$M$16*(L770+N770+P770)/(F770+H770+J770+L770+N770+P770),0),0)</f>
        <v>2.2864105577670211</v>
      </c>
      <c r="AH770" s="1">
        <f>IF(E770="West", IF(C770="Decentral",('Connecting shares (%)'!$F$17/100*L770+'Connecting shares (%)'!$G$17/100*N770+'Connecting shares (%)'!$H$17/100*P770)/1000000,0),0)</f>
        <v>0</v>
      </c>
      <c r="AI770" s="63">
        <f>IF(E770="west", IF(C770="Decentral",D770*'Connecting shares (%)'!$M$16*(L770+N770+P770)/(F770+H770+J770+L770+N770+P770),0),0)</f>
        <v>0</v>
      </c>
      <c r="AK770" s="1">
        <f t="shared" ref="AK770:AK817" si="96">T770+X770</f>
        <v>0</v>
      </c>
      <c r="AL770" s="1">
        <f t="shared" ref="AL770:AL817" si="97">U770+Y770</f>
        <v>0</v>
      </c>
      <c r="AM770" s="1">
        <f t="shared" ref="AM770:AM817" si="98">V770+Z770</f>
        <v>0</v>
      </c>
      <c r="AN770" s="1">
        <f t="shared" ref="AN770:AN817" si="99">W770+AA770</f>
        <v>0</v>
      </c>
      <c r="AO770" s="1">
        <f t="shared" ref="AO770:AO817" si="100">AF770+AB770</f>
        <v>6.0769441899999999</v>
      </c>
      <c r="AP770" s="1">
        <f t="shared" ref="AP770:AP817" si="101">AG770+AC770</f>
        <v>23.832302810333598</v>
      </c>
      <c r="AQ770" s="1">
        <f t="shared" ref="AQ770:AQ817" si="102">AH770+AD770</f>
        <v>0</v>
      </c>
      <c r="AR770" s="1">
        <f t="shared" ref="AR770:AR817" si="103">AI770+AE770</f>
        <v>0</v>
      </c>
    </row>
    <row r="771" spans="1:44">
      <c r="A771" s="1">
        <v>770</v>
      </c>
      <c r="B771" s="1" t="s">
        <v>760</v>
      </c>
      <c r="C771" s="1" t="s">
        <v>22</v>
      </c>
      <c r="D771" s="1">
        <v>0.34432184670906002</v>
      </c>
      <c r="E771" s="1" t="s">
        <v>23</v>
      </c>
      <c r="F771" s="1">
        <v>427059.77999999898</v>
      </c>
      <c r="G771" s="1">
        <v>23</v>
      </c>
      <c r="H771" s="1">
        <v>0</v>
      </c>
      <c r="I771" s="1">
        <v>0</v>
      </c>
      <c r="J771" s="1">
        <v>0</v>
      </c>
      <c r="K771" s="1">
        <v>0</v>
      </c>
      <c r="L771" s="1">
        <v>3360.1199999999899</v>
      </c>
      <c r="M771" s="1">
        <v>1</v>
      </c>
      <c r="N771" s="1">
        <v>0</v>
      </c>
      <c r="O771" s="1">
        <v>0</v>
      </c>
      <c r="P771" s="1">
        <v>0</v>
      </c>
      <c r="Q771" s="1">
        <v>0</v>
      </c>
      <c r="R771" s="1">
        <v>12870.034778372399</v>
      </c>
      <c r="S771" s="1">
        <v>344321.84670906002</v>
      </c>
      <c r="T771" s="61">
        <f>IF(E771="East", IF(C771="Central",('Connecting shares (%)'!$F$3/100*F771+'Connecting shares (%)'!$G$3/100*H771+'Connecting shares (%)'!$H$3/100*J771)/1000000,0),0)</f>
        <v>0</v>
      </c>
      <c r="U771" s="61">
        <f>IF(E771="East", IF(C771="Central",D771*'Connecting shares (%)'!$M$16*(F771+H771+J771)/(F771+H771+J771+L771+N771+P771),0),0)</f>
        <v>0</v>
      </c>
      <c r="V771" s="61">
        <f>IF(E771="East", IF(C771="Decentral",('Connecting shares (%)'!$F$7/100*F771+'Connecting shares (%)'!$G$7/100*H771+'Connecting shares (%)'!$H$7/100*J771)/1000000,0),0)</f>
        <v>0</v>
      </c>
      <c r="W771" s="63">
        <f>IF(E771="East", IF(C771="Decentral",D771*'Connecting shares (%)'!$M$16*(F771+H771+J771)/(F771+H771+J771+L771+N771+P771),0),0)</f>
        <v>0</v>
      </c>
      <c r="X771" s="61">
        <f>IF(E771="East", IF(C771="Central",('Connecting shares (%)'!$F$5/100*L771+'Connecting shares (%)'!$G$5/100*N771+'Connecting shares (%)'!$H$5/100*P771)/1000000,0),0)</f>
        <v>0</v>
      </c>
      <c r="Y771" s="63">
        <f>IF(E771="East", IF(C771="Central",D771*'Connecting shares (%)'!$M$16*(L771+N771+P771)/(F771+H771+J771+L771+N771+P771),0),0)</f>
        <v>0</v>
      </c>
      <c r="Z771" s="1">
        <f>IF(E771="East", IF(C771="Decentral",('Connecting shares (%)'!$F$9/100*L771+'Connecting shares (%)'!$G$9/100*N771+'Connecting shares (%)'!$H$9/100*P771)/1000000,0),0)</f>
        <v>0</v>
      </c>
      <c r="AA771" s="63">
        <f>IF(E771="East", IF(C771="Decentral",D771*'Connecting shares (%)'!$M$16*(L771+N771+P771)/(F771+H771+J771+L771+N771+P771),0),0)</f>
        <v>0</v>
      </c>
      <c r="AB771" s="61">
        <f>IF(E771="West", IF(C771="Central",('Connecting shares (%)'!$F$11/100*F771+'Connecting shares (%)'!$G$11/100*H771+'Connecting shares (%)'!$H$11/100*J771)/1000000,0),0)</f>
        <v>0.427059779999999</v>
      </c>
      <c r="AC771" s="64">
        <f>IF(E771="west", IF(C771="Central",D771*'Connecting shares (%)'!$M$16*(F771+H771+J771)/(F771+H771+J771+L771+N771+P771),0),0)</f>
        <v>6.8326772114748833</v>
      </c>
      <c r="AD771" s="61">
        <f>IF(E771="West", IF(C771="Decentral",('Connecting shares (%)'!$F$15/100*F771+'Connecting shares (%)'!$G$15/100*H771+'Connecting shares (%)'!$H$15/100*J771)/1000000,0),0)</f>
        <v>0</v>
      </c>
      <c r="AE771" s="63">
        <f>IF(E771="west", IF(C771="Decentral",D771*'Connecting shares (%)'!$M$16*(F771+H771+J771)/(F771+H771+J771+L771+N771+P771),0),0)</f>
        <v>0</v>
      </c>
      <c r="AF771" s="61">
        <f>IF(E771="West", IF(C771="Central",('Connecting shares (%)'!$F$13/100*L771+'Connecting shares (%)'!$G$13/100*N771+'Connecting shares (%)'!$H$13/100*P771)/1000000,0),0)</f>
        <v>3.3601199999999899E-3</v>
      </c>
      <c r="AG771" s="63">
        <f>IF(E771="west", IF(C771="Central",D771*'Connecting shares (%)'!$M$16*(L771+N771+P771)/(F771+H771+J771+L771+N771+P771),0),0)</f>
        <v>5.3759722706317535E-2</v>
      </c>
      <c r="AH771" s="1">
        <f>IF(E771="West", IF(C771="Decentral",('Connecting shares (%)'!$F$17/100*L771+'Connecting shares (%)'!$G$17/100*N771+'Connecting shares (%)'!$H$17/100*P771)/1000000,0),0)</f>
        <v>0</v>
      </c>
      <c r="AI771" s="63">
        <f>IF(E771="west", IF(C771="Decentral",D771*'Connecting shares (%)'!$M$16*(L771+N771+P771)/(F771+H771+J771+L771+N771+P771),0),0)</f>
        <v>0</v>
      </c>
      <c r="AK771" s="1">
        <f t="shared" si="96"/>
        <v>0</v>
      </c>
      <c r="AL771" s="1">
        <f t="shared" si="97"/>
        <v>0</v>
      </c>
      <c r="AM771" s="1">
        <f t="shared" si="98"/>
        <v>0</v>
      </c>
      <c r="AN771" s="1">
        <f t="shared" si="99"/>
        <v>0</v>
      </c>
      <c r="AO771" s="1">
        <f t="shared" si="100"/>
        <v>0.43041989999999897</v>
      </c>
      <c r="AP771" s="1">
        <f t="shared" si="101"/>
        <v>6.8864369341812006</v>
      </c>
      <c r="AQ771" s="1">
        <f t="shared" si="102"/>
        <v>0</v>
      </c>
      <c r="AR771" s="1">
        <f t="shared" si="103"/>
        <v>0</v>
      </c>
    </row>
    <row r="772" spans="1:44">
      <c r="A772" s="1">
        <v>771</v>
      </c>
      <c r="B772" s="1" t="s">
        <v>634</v>
      </c>
      <c r="C772" s="1" t="s">
        <v>21</v>
      </c>
      <c r="D772" s="1">
        <v>1.01874390943212</v>
      </c>
      <c r="E772" s="1" t="s">
        <v>24</v>
      </c>
      <c r="F772" s="1">
        <v>2271500.17</v>
      </c>
      <c r="G772" s="1">
        <v>138</v>
      </c>
      <c r="H772" s="1">
        <v>60625.79</v>
      </c>
      <c r="I772" s="1">
        <v>1</v>
      </c>
      <c r="J772" s="1">
        <v>0</v>
      </c>
      <c r="K772" s="1">
        <v>0</v>
      </c>
      <c r="L772" s="1">
        <v>46282.029999999897</v>
      </c>
      <c r="M772" s="1">
        <v>2</v>
      </c>
      <c r="N772" s="1">
        <v>0</v>
      </c>
      <c r="O772" s="1">
        <v>0</v>
      </c>
      <c r="P772" s="1">
        <v>0</v>
      </c>
      <c r="Q772" s="1">
        <v>0</v>
      </c>
      <c r="R772" s="1">
        <v>20624.745575438501</v>
      </c>
      <c r="S772" s="1">
        <v>1018743.90943212</v>
      </c>
      <c r="T772" s="61">
        <f>IF(E772="East", IF(C772="Central",('Connecting shares (%)'!$F$3/100*F772+'Connecting shares (%)'!$G$3/100*H772+'Connecting shares (%)'!$H$3/100*J772)/1000000,0),0)</f>
        <v>0</v>
      </c>
      <c r="U772" s="61">
        <f>IF(E772="East", IF(C772="Central",D772*'Connecting shares (%)'!$M$16*(F772+H772+J772)/(F772+H772+J772+L772+N772+P772),0),0)</f>
        <v>0</v>
      </c>
      <c r="V772" s="61">
        <f>IF(E772="East", IF(C772="Decentral",('Connecting shares (%)'!$F$7/100*F772+'Connecting shares (%)'!$G$7/100*H772+'Connecting shares (%)'!$H$7/100*J772)/1000000,0),0)</f>
        <v>2.3321259599999999</v>
      </c>
      <c r="W772" s="63">
        <f>IF(E772="East", IF(C772="Decentral",D772*'Connecting shares (%)'!$M$16*(F772+H772+J772)/(F772+H772+J772+L772+N772+P772),0),0)</f>
        <v>19.97839838890329</v>
      </c>
      <c r="X772" s="61">
        <f>IF(E772="East", IF(C772="Central",('Connecting shares (%)'!$F$5/100*L772+'Connecting shares (%)'!$G$5/100*N772+'Connecting shares (%)'!$H$5/100*P772)/1000000,0),0)</f>
        <v>0</v>
      </c>
      <c r="Y772" s="63">
        <f>IF(E772="East", IF(C772="Central",D772*'Connecting shares (%)'!$M$16*(L772+N772+P772)/(F772+H772+J772+L772+N772+P772),0),0)</f>
        <v>0</v>
      </c>
      <c r="Z772" s="1">
        <f>IF(E772="East", IF(C772="Decentral",('Connecting shares (%)'!$F$9/100*L772+'Connecting shares (%)'!$G$9/100*N772+'Connecting shares (%)'!$H$9/100*P772)/1000000,0),0)</f>
        <v>4.6282029999999898E-2</v>
      </c>
      <c r="AA772" s="63">
        <f>IF(E772="East", IF(C772="Decentral",D772*'Connecting shares (%)'!$M$16*(L772+N772+P772)/(F772+H772+J772+L772+N772+P772),0),0)</f>
        <v>0.39647979973910663</v>
      </c>
      <c r="AB772" s="61">
        <f>IF(E772="West", IF(C772="Central",('Connecting shares (%)'!$F$11/100*F772+'Connecting shares (%)'!$G$11/100*H772+'Connecting shares (%)'!$H$11/100*J772)/1000000,0),0)</f>
        <v>0</v>
      </c>
      <c r="AC772" s="64">
        <f>IF(E772="west", IF(C772="Central",D772*'Connecting shares (%)'!$M$16*(F772+H772+J772)/(F772+H772+J772+L772+N772+P772),0),0)</f>
        <v>0</v>
      </c>
      <c r="AD772" s="61">
        <f>IF(E772="West", IF(C772="Decentral",('Connecting shares (%)'!$F$15/100*F772+'Connecting shares (%)'!$G$15/100*H772+'Connecting shares (%)'!$H$15/100*J772)/1000000,0),0)</f>
        <v>0</v>
      </c>
      <c r="AE772" s="63">
        <f>IF(E772="west", IF(C772="Decentral",D772*'Connecting shares (%)'!$M$16*(F772+H772+J772)/(F772+H772+J772+L772+N772+P772),0),0)</f>
        <v>0</v>
      </c>
      <c r="AF772" s="61">
        <f>IF(E772="West", IF(C772="Central",('Connecting shares (%)'!$F$13/100*L772+'Connecting shares (%)'!$G$13/100*N772+'Connecting shares (%)'!$H$13/100*P772)/1000000,0),0)</f>
        <v>0</v>
      </c>
      <c r="AG772" s="63">
        <f>IF(E772="west", IF(C772="Central",D772*'Connecting shares (%)'!$M$16*(L772+N772+P772)/(F772+H772+J772+L772+N772+P772),0),0)</f>
        <v>0</v>
      </c>
      <c r="AH772" s="1">
        <f>IF(E772="West", IF(C772="Decentral",('Connecting shares (%)'!$F$17/100*L772+'Connecting shares (%)'!$G$17/100*N772+'Connecting shares (%)'!$H$17/100*P772)/1000000,0),0)</f>
        <v>0</v>
      </c>
      <c r="AI772" s="63">
        <f>IF(E772="west", IF(C772="Decentral",D772*'Connecting shares (%)'!$M$16*(L772+N772+P772)/(F772+H772+J772+L772+N772+P772),0),0)</f>
        <v>0</v>
      </c>
      <c r="AK772" s="1">
        <f t="shared" si="96"/>
        <v>0</v>
      </c>
      <c r="AL772" s="1">
        <f t="shared" si="97"/>
        <v>0</v>
      </c>
      <c r="AM772" s="1">
        <f t="shared" si="98"/>
        <v>2.3784079899999999</v>
      </c>
      <c r="AN772" s="1">
        <f t="shared" si="99"/>
        <v>20.374878188642398</v>
      </c>
      <c r="AO772" s="1">
        <f t="shared" si="100"/>
        <v>0</v>
      </c>
      <c r="AP772" s="1">
        <f t="shared" si="101"/>
        <v>0</v>
      </c>
      <c r="AQ772" s="1">
        <f t="shared" si="102"/>
        <v>0</v>
      </c>
      <c r="AR772" s="1">
        <f t="shared" si="103"/>
        <v>0</v>
      </c>
    </row>
    <row r="773" spans="1:44">
      <c r="A773" s="1">
        <v>772</v>
      </c>
      <c r="B773" s="1" t="s">
        <v>752</v>
      </c>
      <c r="C773" s="1" t="s">
        <v>21</v>
      </c>
      <c r="D773" s="1">
        <v>0.12898529274597401</v>
      </c>
      <c r="E773" s="1" t="s">
        <v>23</v>
      </c>
      <c r="F773" s="1">
        <v>83018.669999999896</v>
      </c>
      <c r="G773" s="1">
        <v>6</v>
      </c>
      <c r="H773" s="1">
        <v>64518.489999999903</v>
      </c>
      <c r="I773" s="1">
        <v>1</v>
      </c>
      <c r="J773" s="1">
        <v>0</v>
      </c>
      <c r="K773" s="1">
        <v>0</v>
      </c>
      <c r="L773" s="1">
        <v>67656.529999999897</v>
      </c>
      <c r="M773" s="1">
        <v>3</v>
      </c>
      <c r="N773" s="1">
        <v>0</v>
      </c>
      <c r="O773" s="1">
        <v>0</v>
      </c>
      <c r="P773" s="1">
        <v>0</v>
      </c>
      <c r="Q773" s="1">
        <v>0</v>
      </c>
      <c r="R773" s="1">
        <v>8776.2395657818997</v>
      </c>
      <c r="S773" s="1">
        <v>128985.292745973</v>
      </c>
      <c r="T773" s="61">
        <f>IF(E773="East", IF(C773="Central",('Connecting shares (%)'!$F$3/100*F773+'Connecting shares (%)'!$G$3/100*H773+'Connecting shares (%)'!$H$3/100*J773)/1000000,0),0)</f>
        <v>0</v>
      </c>
      <c r="U773" s="61">
        <f>IF(E773="East", IF(C773="Central",D773*'Connecting shares (%)'!$M$16*(F773+H773+J773)/(F773+H773+J773+L773+N773+P773),0),0)</f>
        <v>0</v>
      </c>
      <c r="V773" s="61">
        <f>IF(E773="East", IF(C773="Decentral",('Connecting shares (%)'!$F$7/100*F773+'Connecting shares (%)'!$G$7/100*H773+'Connecting shares (%)'!$H$7/100*J773)/1000000,0),0)</f>
        <v>0</v>
      </c>
      <c r="W773" s="63">
        <f>IF(E773="East", IF(C773="Decentral",D773*'Connecting shares (%)'!$M$16*(F773+H773+J773)/(F773+H773+J773+L773+N773+P773),0),0)</f>
        <v>0</v>
      </c>
      <c r="X773" s="61">
        <f>IF(E773="East", IF(C773="Central",('Connecting shares (%)'!$F$5/100*L773+'Connecting shares (%)'!$G$5/100*N773+'Connecting shares (%)'!$H$5/100*P773)/1000000,0),0)</f>
        <v>0</v>
      </c>
      <c r="Y773" s="63">
        <f>IF(E773="East", IF(C773="Central",D773*'Connecting shares (%)'!$M$16*(L773+N773+P773)/(F773+H773+J773+L773+N773+P773),0),0)</f>
        <v>0</v>
      </c>
      <c r="Z773" s="1">
        <f>IF(E773="East", IF(C773="Decentral",('Connecting shares (%)'!$F$9/100*L773+'Connecting shares (%)'!$G$9/100*N773+'Connecting shares (%)'!$H$9/100*P773)/1000000,0),0)</f>
        <v>0</v>
      </c>
      <c r="AA773" s="63">
        <f>IF(E773="East", IF(C773="Decentral",D773*'Connecting shares (%)'!$M$16*(L773+N773+P773)/(F773+H773+J773+L773+N773+P773),0),0)</f>
        <v>0</v>
      </c>
      <c r="AB773" s="61">
        <f>IF(E773="West", IF(C773="Central",('Connecting shares (%)'!$F$11/100*F773+'Connecting shares (%)'!$G$11/100*H773+'Connecting shares (%)'!$H$11/100*J773)/1000000,0),0)</f>
        <v>0</v>
      </c>
      <c r="AC773" s="64">
        <f>IF(E773="west", IF(C773="Central",D773*'Connecting shares (%)'!$M$16*(F773+H773+J773)/(F773+H773+J773+L773+N773+P773),0),0)</f>
        <v>0</v>
      </c>
      <c r="AD773" s="61">
        <f>IF(E773="West", IF(C773="Decentral",('Connecting shares (%)'!$F$15/100*F773+'Connecting shares (%)'!$G$15/100*H773+'Connecting shares (%)'!$H$15/100*J773)/1000000,0),0)</f>
        <v>0.14753715999999981</v>
      </c>
      <c r="AE773" s="63">
        <f>IF(E773="west", IF(C773="Decentral",D773*'Connecting shares (%)'!$M$16*(F773+H773+J773)/(F773+H773+J773+L773+N773+P773),0),0)</f>
        <v>1.7686507233097408</v>
      </c>
      <c r="AF773" s="61">
        <f>IF(E773="West", IF(C773="Central",('Connecting shares (%)'!$F$13/100*L773+'Connecting shares (%)'!$G$13/100*N773+'Connecting shares (%)'!$H$13/100*P773)/1000000,0),0)</f>
        <v>0</v>
      </c>
      <c r="AG773" s="63">
        <f>IF(E773="west", IF(C773="Central",D773*'Connecting shares (%)'!$M$16*(L773+N773+P773)/(F773+H773+J773+L773+N773+P773),0),0)</f>
        <v>0</v>
      </c>
      <c r="AH773" s="1">
        <f>IF(E773="West", IF(C773="Decentral",('Connecting shares (%)'!$F$17/100*L773+'Connecting shares (%)'!$G$17/100*N773+'Connecting shares (%)'!$H$17/100*P773)/1000000,0),0)</f>
        <v>6.7656529999999895E-2</v>
      </c>
      <c r="AI773" s="63">
        <f>IF(E773="west", IF(C773="Decentral",D773*'Connecting shares (%)'!$M$16*(L773+N773+P773)/(F773+H773+J773+L773+N773+P773),0),0)</f>
        <v>0.8110551316097393</v>
      </c>
      <c r="AK773" s="1">
        <f t="shared" si="96"/>
        <v>0</v>
      </c>
      <c r="AL773" s="1">
        <f t="shared" si="97"/>
        <v>0</v>
      </c>
      <c r="AM773" s="1">
        <f t="shared" si="98"/>
        <v>0</v>
      </c>
      <c r="AN773" s="1">
        <f t="shared" si="99"/>
        <v>0</v>
      </c>
      <c r="AO773" s="1">
        <f t="shared" si="100"/>
        <v>0</v>
      </c>
      <c r="AP773" s="1">
        <f t="shared" si="101"/>
        <v>0</v>
      </c>
      <c r="AQ773" s="1">
        <f t="shared" si="102"/>
        <v>0.21519368999999972</v>
      </c>
      <c r="AR773" s="1">
        <f t="shared" si="103"/>
        <v>2.5797058549194802</v>
      </c>
    </row>
    <row r="774" spans="1:44">
      <c r="A774" s="1">
        <v>773</v>
      </c>
      <c r="B774" s="1" t="s">
        <v>103</v>
      </c>
      <c r="C774" s="1" t="s">
        <v>21</v>
      </c>
      <c r="D774" s="1">
        <v>8.6777191649996005E-2</v>
      </c>
      <c r="E774" s="1" t="s">
        <v>24</v>
      </c>
      <c r="F774" s="1">
        <v>752080.66999999899</v>
      </c>
      <c r="G774" s="1">
        <v>46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2768.4679273880702</v>
      </c>
      <c r="S774" s="1">
        <v>86777.191649996093</v>
      </c>
      <c r="T774" s="61">
        <f>IF(E774="East", IF(C774="Central",('Connecting shares (%)'!$F$3/100*F774+'Connecting shares (%)'!$G$3/100*H774+'Connecting shares (%)'!$H$3/100*J774)/1000000,0),0)</f>
        <v>0</v>
      </c>
      <c r="U774" s="61">
        <f>IF(E774="East", IF(C774="Central",D774*'Connecting shares (%)'!$M$16*(F774+H774+J774)/(F774+H774+J774+L774+N774+P774),0),0)</f>
        <v>0</v>
      </c>
      <c r="V774" s="61">
        <f>IF(E774="East", IF(C774="Decentral",('Connecting shares (%)'!$F$7/100*F774+'Connecting shares (%)'!$G$7/100*H774+'Connecting shares (%)'!$H$7/100*J774)/1000000,0),0)</f>
        <v>0.75208066999999901</v>
      </c>
      <c r="W774" s="63">
        <f>IF(E774="East", IF(C774="Decentral",D774*'Connecting shares (%)'!$M$16*(F774+H774+J774)/(F774+H774+J774+L774+N774+P774),0),0)</f>
        <v>1.73554383299992</v>
      </c>
      <c r="X774" s="61">
        <f>IF(E774="East", IF(C774="Central",('Connecting shares (%)'!$F$5/100*L774+'Connecting shares (%)'!$G$5/100*N774+'Connecting shares (%)'!$H$5/100*P774)/1000000,0),0)</f>
        <v>0</v>
      </c>
      <c r="Y774" s="63">
        <f>IF(E774="East", IF(C774="Central",D774*'Connecting shares (%)'!$M$16*(L774+N774+P774)/(F774+H774+J774+L774+N774+P774),0),0)</f>
        <v>0</v>
      </c>
      <c r="Z774" s="1">
        <f>IF(E774="East", IF(C774="Decentral",('Connecting shares (%)'!$F$9/100*L774+'Connecting shares (%)'!$G$9/100*N774+'Connecting shares (%)'!$H$9/100*P774)/1000000,0),0)</f>
        <v>0</v>
      </c>
      <c r="AA774" s="63">
        <f>IF(E774="East", IF(C774="Decentral",D774*'Connecting shares (%)'!$M$16*(L774+N774+P774)/(F774+H774+J774+L774+N774+P774),0),0)</f>
        <v>0</v>
      </c>
      <c r="AB774" s="61">
        <f>IF(E774="West", IF(C774="Central",('Connecting shares (%)'!$F$11/100*F774+'Connecting shares (%)'!$G$11/100*H774+'Connecting shares (%)'!$H$11/100*J774)/1000000,0),0)</f>
        <v>0</v>
      </c>
      <c r="AC774" s="64">
        <f>IF(E774="west", IF(C774="Central",D774*'Connecting shares (%)'!$M$16*(F774+H774+J774)/(F774+H774+J774+L774+N774+P774),0),0)</f>
        <v>0</v>
      </c>
      <c r="AD774" s="61">
        <f>IF(E774="West", IF(C774="Decentral",('Connecting shares (%)'!$F$15/100*F774+'Connecting shares (%)'!$G$15/100*H774+'Connecting shares (%)'!$H$15/100*J774)/1000000,0),0)</f>
        <v>0</v>
      </c>
      <c r="AE774" s="63">
        <f>IF(E774="west", IF(C774="Decentral",D774*'Connecting shares (%)'!$M$16*(F774+H774+J774)/(F774+H774+J774+L774+N774+P774),0),0)</f>
        <v>0</v>
      </c>
      <c r="AF774" s="61">
        <f>IF(E774="West", IF(C774="Central",('Connecting shares (%)'!$F$13/100*L774+'Connecting shares (%)'!$G$13/100*N774+'Connecting shares (%)'!$H$13/100*P774)/1000000,0),0)</f>
        <v>0</v>
      </c>
      <c r="AG774" s="63">
        <f>IF(E774="west", IF(C774="Central",D774*'Connecting shares (%)'!$M$16*(L774+N774+P774)/(F774+H774+J774+L774+N774+P774),0),0)</f>
        <v>0</v>
      </c>
      <c r="AH774" s="1">
        <f>IF(E774="West", IF(C774="Decentral",('Connecting shares (%)'!$F$17/100*L774+'Connecting shares (%)'!$G$17/100*N774+'Connecting shares (%)'!$H$17/100*P774)/1000000,0),0)</f>
        <v>0</v>
      </c>
      <c r="AI774" s="63">
        <f>IF(E774="west", IF(C774="Decentral",D774*'Connecting shares (%)'!$M$16*(L774+N774+P774)/(F774+H774+J774+L774+N774+P774),0),0)</f>
        <v>0</v>
      </c>
      <c r="AK774" s="1">
        <f t="shared" si="96"/>
        <v>0</v>
      </c>
      <c r="AL774" s="1">
        <f t="shared" si="97"/>
        <v>0</v>
      </c>
      <c r="AM774" s="1">
        <f t="shared" si="98"/>
        <v>0.75208066999999901</v>
      </c>
      <c r="AN774" s="1">
        <f t="shared" si="99"/>
        <v>1.73554383299992</v>
      </c>
      <c r="AO774" s="1">
        <f t="shared" si="100"/>
        <v>0</v>
      </c>
      <c r="AP774" s="1">
        <f t="shared" si="101"/>
        <v>0</v>
      </c>
      <c r="AQ774" s="1">
        <f t="shared" si="102"/>
        <v>0</v>
      </c>
      <c r="AR774" s="1">
        <f t="shared" si="103"/>
        <v>0</v>
      </c>
    </row>
    <row r="775" spans="1:44">
      <c r="A775" s="1">
        <v>774</v>
      </c>
      <c r="B775" s="1" t="s">
        <v>838</v>
      </c>
      <c r="C775" s="1" t="s">
        <v>21</v>
      </c>
      <c r="D775" s="1">
        <v>1.9570897361508001E-2</v>
      </c>
      <c r="E775" s="1" t="s">
        <v>23</v>
      </c>
      <c r="F775" s="1">
        <v>96483.319999999905</v>
      </c>
      <c r="G775" s="1">
        <v>6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1587.0404304562101</v>
      </c>
      <c r="S775" s="1">
        <v>19570.897361507701</v>
      </c>
      <c r="T775" s="61">
        <f>IF(E775="East", IF(C775="Central",('Connecting shares (%)'!$F$3/100*F775+'Connecting shares (%)'!$G$3/100*H775+'Connecting shares (%)'!$H$3/100*J775)/1000000,0),0)</f>
        <v>0</v>
      </c>
      <c r="U775" s="61">
        <f>IF(E775="East", IF(C775="Central",D775*'Connecting shares (%)'!$M$16*(F775+H775+J775)/(F775+H775+J775+L775+N775+P775),0),0)</f>
        <v>0</v>
      </c>
      <c r="V775" s="61">
        <f>IF(E775="East", IF(C775="Decentral",('Connecting shares (%)'!$F$7/100*F775+'Connecting shares (%)'!$G$7/100*H775+'Connecting shares (%)'!$H$7/100*J775)/1000000,0),0)</f>
        <v>0</v>
      </c>
      <c r="W775" s="63">
        <f>IF(E775="East", IF(C775="Decentral",D775*'Connecting shares (%)'!$M$16*(F775+H775+J775)/(F775+H775+J775+L775+N775+P775),0),0)</f>
        <v>0</v>
      </c>
      <c r="X775" s="61">
        <f>IF(E775="East", IF(C775="Central",('Connecting shares (%)'!$F$5/100*L775+'Connecting shares (%)'!$G$5/100*N775+'Connecting shares (%)'!$H$5/100*P775)/1000000,0),0)</f>
        <v>0</v>
      </c>
      <c r="Y775" s="63">
        <f>IF(E775="East", IF(C775="Central",D775*'Connecting shares (%)'!$M$16*(L775+N775+P775)/(F775+H775+J775+L775+N775+P775),0),0)</f>
        <v>0</v>
      </c>
      <c r="Z775" s="1">
        <f>IF(E775="East", IF(C775="Decentral",('Connecting shares (%)'!$F$9/100*L775+'Connecting shares (%)'!$G$9/100*N775+'Connecting shares (%)'!$H$9/100*P775)/1000000,0),0)</f>
        <v>0</v>
      </c>
      <c r="AA775" s="63">
        <f>IF(E775="East", IF(C775="Decentral",D775*'Connecting shares (%)'!$M$16*(L775+N775+P775)/(F775+H775+J775+L775+N775+P775),0),0)</f>
        <v>0</v>
      </c>
      <c r="AB775" s="61">
        <f>IF(E775="West", IF(C775="Central",('Connecting shares (%)'!$F$11/100*F775+'Connecting shares (%)'!$G$11/100*H775+'Connecting shares (%)'!$H$11/100*J775)/1000000,0),0)</f>
        <v>0</v>
      </c>
      <c r="AC775" s="64">
        <f>IF(E775="west", IF(C775="Central",D775*'Connecting shares (%)'!$M$16*(F775+H775+J775)/(F775+H775+J775+L775+N775+P775),0),0)</f>
        <v>0</v>
      </c>
      <c r="AD775" s="61">
        <f>IF(E775="West", IF(C775="Decentral",('Connecting shares (%)'!$F$15/100*F775+'Connecting shares (%)'!$G$15/100*H775+'Connecting shares (%)'!$H$15/100*J775)/1000000,0),0)</f>
        <v>9.64833199999999E-2</v>
      </c>
      <c r="AE775" s="63">
        <f>IF(E775="west", IF(C775="Decentral",D775*'Connecting shares (%)'!$M$16*(F775+H775+J775)/(F775+H775+J775+L775+N775+P775),0),0)</f>
        <v>0.39141794723015999</v>
      </c>
      <c r="AF775" s="61">
        <f>IF(E775="West", IF(C775="Central",('Connecting shares (%)'!$F$13/100*L775+'Connecting shares (%)'!$G$13/100*N775+'Connecting shares (%)'!$H$13/100*P775)/1000000,0),0)</f>
        <v>0</v>
      </c>
      <c r="AG775" s="63">
        <f>IF(E775="west", IF(C775="Central",D775*'Connecting shares (%)'!$M$16*(L775+N775+P775)/(F775+H775+J775+L775+N775+P775),0),0)</f>
        <v>0</v>
      </c>
      <c r="AH775" s="1">
        <f>IF(E775="West", IF(C775="Decentral",('Connecting shares (%)'!$F$17/100*L775+'Connecting shares (%)'!$G$17/100*N775+'Connecting shares (%)'!$H$17/100*P775)/1000000,0),0)</f>
        <v>0</v>
      </c>
      <c r="AI775" s="63">
        <f>IF(E775="west", IF(C775="Decentral",D775*'Connecting shares (%)'!$M$16*(L775+N775+P775)/(F775+H775+J775+L775+N775+P775),0),0)</f>
        <v>0</v>
      </c>
      <c r="AK775" s="1">
        <f t="shared" si="96"/>
        <v>0</v>
      </c>
      <c r="AL775" s="1">
        <f t="shared" si="97"/>
        <v>0</v>
      </c>
      <c r="AM775" s="1">
        <f t="shared" si="98"/>
        <v>0</v>
      </c>
      <c r="AN775" s="1">
        <f t="shared" si="99"/>
        <v>0</v>
      </c>
      <c r="AO775" s="1">
        <f t="shared" si="100"/>
        <v>0</v>
      </c>
      <c r="AP775" s="1">
        <f t="shared" si="101"/>
        <v>0</v>
      </c>
      <c r="AQ775" s="1">
        <f t="shared" si="102"/>
        <v>9.64833199999999E-2</v>
      </c>
      <c r="AR775" s="1">
        <f t="shared" si="103"/>
        <v>0.39141794723015999</v>
      </c>
    </row>
    <row r="776" spans="1:44">
      <c r="A776" s="1">
        <v>775</v>
      </c>
      <c r="B776" s="1" t="s">
        <v>420</v>
      </c>
      <c r="C776" s="1" t="s">
        <v>21</v>
      </c>
      <c r="D776" s="1">
        <v>2.6634755642301E-2</v>
      </c>
      <c r="E776" s="1" t="s">
        <v>23</v>
      </c>
      <c r="F776" s="1">
        <v>51171.599999999897</v>
      </c>
      <c r="G776" s="1">
        <v>3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2051.0969528596402</v>
      </c>
      <c r="S776" s="1">
        <v>26634.755642301101</v>
      </c>
      <c r="T776" s="61">
        <f>IF(E776="East", IF(C776="Central",('Connecting shares (%)'!$F$3/100*F776+'Connecting shares (%)'!$G$3/100*H776+'Connecting shares (%)'!$H$3/100*J776)/1000000,0),0)</f>
        <v>0</v>
      </c>
      <c r="U776" s="61">
        <f>IF(E776="East", IF(C776="Central",D776*'Connecting shares (%)'!$M$16*(F776+H776+J776)/(F776+H776+J776+L776+N776+P776),0),0)</f>
        <v>0</v>
      </c>
      <c r="V776" s="61">
        <f>IF(E776="East", IF(C776="Decentral",('Connecting shares (%)'!$F$7/100*F776+'Connecting shares (%)'!$G$7/100*H776+'Connecting shares (%)'!$H$7/100*J776)/1000000,0),0)</f>
        <v>0</v>
      </c>
      <c r="W776" s="63">
        <f>IF(E776="East", IF(C776="Decentral",D776*'Connecting shares (%)'!$M$16*(F776+H776+J776)/(F776+H776+J776+L776+N776+P776),0),0)</f>
        <v>0</v>
      </c>
      <c r="X776" s="61">
        <f>IF(E776="East", IF(C776="Central",('Connecting shares (%)'!$F$5/100*L776+'Connecting shares (%)'!$G$5/100*N776+'Connecting shares (%)'!$H$5/100*P776)/1000000,0),0)</f>
        <v>0</v>
      </c>
      <c r="Y776" s="63">
        <f>IF(E776="East", IF(C776="Central",D776*'Connecting shares (%)'!$M$16*(L776+N776+P776)/(F776+H776+J776+L776+N776+P776),0),0)</f>
        <v>0</v>
      </c>
      <c r="Z776" s="1">
        <f>IF(E776="East", IF(C776="Decentral",('Connecting shares (%)'!$F$9/100*L776+'Connecting shares (%)'!$G$9/100*N776+'Connecting shares (%)'!$H$9/100*P776)/1000000,0),0)</f>
        <v>0</v>
      </c>
      <c r="AA776" s="63">
        <f>IF(E776="East", IF(C776="Decentral",D776*'Connecting shares (%)'!$M$16*(L776+N776+P776)/(F776+H776+J776+L776+N776+P776),0),0)</f>
        <v>0</v>
      </c>
      <c r="AB776" s="61">
        <f>IF(E776="West", IF(C776="Central",('Connecting shares (%)'!$F$11/100*F776+'Connecting shares (%)'!$G$11/100*H776+'Connecting shares (%)'!$H$11/100*J776)/1000000,0),0)</f>
        <v>0</v>
      </c>
      <c r="AC776" s="64">
        <f>IF(E776="west", IF(C776="Central",D776*'Connecting shares (%)'!$M$16*(F776+H776+J776)/(F776+H776+J776+L776+N776+P776),0),0)</f>
        <v>0</v>
      </c>
      <c r="AD776" s="61">
        <f>IF(E776="West", IF(C776="Decentral",('Connecting shares (%)'!$F$15/100*F776+'Connecting shares (%)'!$G$15/100*H776+'Connecting shares (%)'!$H$15/100*J776)/1000000,0),0)</f>
        <v>5.1171599999999894E-2</v>
      </c>
      <c r="AE776" s="63">
        <f>IF(E776="west", IF(C776="Decentral",D776*'Connecting shares (%)'!$M$16*(F776+H776+J776)/(F776+H776+J776+L776+N776+P776),0),0)</f>
        <v>0.53269511284602</v>
      </c>
      <c r="AF776" s="61">
        <f>IF(E776="West", IF(C776="Central",('Connecting shares (%)'!$F$13/100*L776+'Connecting shares (%)'!$G$13/100*N776+'Connecting shares (%)'!$H$13/100*P776)/1000000,0),0)</f>
        <v>0</v>
      </c>
      <c r="AG776" s="63">
        <f>IF(E776="west", IF(C776="Central",D776*'Connecting shares (%)'!$M$16*(L776+N776+P776)/(F776+H776+J776+L776+N776+P776),0),0)</f>
        <v>0</v>
      </c>
      <c r="AH776" s="1">
        <f>IF(E776="West", IF(C776="Decentral",('Connecting shares (%)'!$F$17/100*L776+'Connecting shares (%)'!$G$17/100*N776+'Connecting shares (%)'!$H$17/100*P776)/1000000,0),0)</f>
        <v>0</v>
      </c>
      <c r="AI776" s="63">
        <f>IF(E776="west", IF(C776="Decentral",D776*'Connecting shares (%)'!$M$16*(L776+N776+P776)/(F776+H776+J776+L776+N776+P776),0),0)</f>
        <v>0</v>
      </c>
      <c r="AK776" s="1">
        <f t="shared" si="96"/>
        <v>0</v>
      </c>
      <c r="AL776" s="1">
        <f t="shared" si="97"/>
        <v>0</v>
      </c>
      <c r="AM776" s="1">
        <f t="shared" si="98"/>
        <v>0</v>
      </c>
      <c r="AN776" s="1">
        <f t="shared" si="99"/>
        <v>0</v>
      </c>
      <c r="AO776" s="1">
        <f t="shared" si="100"/>
        <v>0</v>
      </c>
      <c r="AP776" s="1">
        <f t="shared" si="101"/>
        <v>0</v>
      </c>
      <c r="AQ776" s="1">
        <f t="shared" si="102"/>
        <v>5.1171599999999894E-2</v>
      </c>
      <c r="AR776" s="1">
        <f t="shared" si="103"/>
        <v>0.53269511284602</v>
      </c>
    </row>
    <row r="777" spans="1:44">
      <c r="A777" s="1">
        <v>776</v>
      </c>
      <c r="B777" s="1" t="s">
        <v>100</v>
      </c>
      <c r="C777" s="1" t="s">
        <v>21</v>
      </c>
      <c r="D777" s="1">
        <v>8.8418699108580995E-2</v>
      </c>
      <c r="E777" s="1" t="s">
        <v>24</v>
      </c>
      <c r="F777" s="1">
        <v>570239.69999999902</v>
      </c>
      <c r="G777" s="1">
        <v>40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4225.7769012531999</v>
      </c>
      <c r="S777" s="1">
        <v>88418.699108580695</v>
      </c>
      <c r="T777" s="61">
        <f>IF(E777="East", IF(C777="Central",('Connecting shares (%)'!$F$3/100*F777+'Connecting shares (%)'!$G$3/100*H777+'Connecting shares (%)'!$H$3/100*J777)/1000000,0),0)</f>
        <v>0</v>
      </c>
      <c r="U777" s="61">
        <f>IF(E777="East", IF(C777="Central",D777*'Connecting shares (%)'!$M$16*(F777+H777+J777)/(F777+H777+J777+L777+N777+P777),0),0)</f>
        <v>0</v>
      </c>
      <c r="V777" s="61">
        <f>IF(E777="East", IF(C777="Decentral",('Connecting shares (%)'!$F$7/100*F777+'Connecting shares (%)'!$G$7/100*H777+'Connecting shares (%)'!$H$7/100*J777)/1000000,0),0)</f>
        <v>0.57023969999999902</v>
      </c>
      <c r="W777" s="63">
        <f>IF(E777="East", IF(C777="Decentral",D777*'Connecting shares (%)'!$M$16*(F777+H777+J777)/(F777+H777+J777+L777+N777+P777),0),0)</f>
        <v>1.76837398217162</v>
      </c>
      <c r="X777" s="61">
        <f>IF(E777="East", IF(C777="Central",('Connecting shares (%)'!$F$5/100*L777+'Connecting shares (%)'!$G$5/100*N777+'Connecting shares (%)'!$H$5/100*P777)/1000000,0),0)</f>
        <v>0</v>
      </c>
      <c r="Y777" s="63">
        <f>IF(E777="East", IF(C777="Central",D777*'Connecting shares (%)'!$M$16*(L777+N777+P777)/(F777+H777+J777+L777+N777+P777),0),0)</f>
        <v>0</v>
      </c>
      <c r="Z777" s="1">
        <f>IF(E777="East", IF(C777="Decentral",('Connecting shares (%)'!$F$9/100*L777+'Connecting shares (%)'!$G$9/100*N777+'Connecting shares (%)'!$H$9/100*P777)/1000000,0),0)</f>
        <v>0</v>
      </c>
      <c r="AA777" s="63">
        <f>IF(E777="East", IF(C777="Decentral",D777*'Connecting shares (%)'!$M$16*(L777+N777+P777)/(F777+H777+J777+L777+N777+P777),0),0)</f>
        <v>0</v>
      </c>
      <c r="AB777" s="61">
        <f>IF(E777="West", IF(C777="Central",('Connecting shares (%)'!$F$11/100*F777+'Connecting shares (%)'!$G$11/100*H777+'Connecting shares (%)'!$H$11/100*J777)/1000000,0),0)</f>
        <v>0</v>
      </c>
      <c r="AC777" s="64">
        <f>IF(E777="west", IF(C777="Central",D777*'Connecting shares (%)'!$M$16*(F777+H777+J777)/(F777+H777+J777+L777+N777+P777),0),0)</f>
        <v>0</v>
      </c>
      <c r="AD777" s="61">
        <f>IF(E777="West", IF(C777="Decentral",('Connecting shares (%)'!$F$15/100*F777+'Connecting shares (%)'!$G$15/100*H777+'Connecting shares (%)'!$H$15/100*J777)/1000000,0),0)</f>
        <v>0</v>
      </c>
      <c r="AE777" s="63">
        <f>IF(E777="west", IF(C777="Decentral",D777*'Connecting shares (%)'!$M$16*(F777+H777+J777)/(F777+H777+J777+L777+N777+P777),0),0)</f>
        <v>0</v>
      </c>
      <c r="AF777" s="61">
        <f>IF(E777="West", IF(C777="Central",('Connecting shares (%)'!$F$13/100*L777+'Connecting shares (%)'!$G$13/100*N777+'Connecting shares (%)'!$H$13/100*P777)/1000000,0),0)</f>
        <v>0</v>
      </c>
      <c r="AG777" s="63">
        <f>IF(E777="west", IF(C777="Central",D777*'Connecting shares (%)'!$M$16*(L777+N777+P777)/(F777+H777+J777+L777+N777+P777),0),0)</f>
        <v>0</v>
      </c>
      <c r="AH777" s="1">
        <f>IF(E777="West", IF(C777="Decentral",('Connecting shares (%)'!$F$17/100*L777+'Connecting shares (%)'!$G$17/100*N777+'Connecting shares (%)'!$H$17/100*P777)/1000000,0),0)</f>
        <v>0</v>
      </c>
      <c r="AI777" s="63">
        <f>IF(E777="west", IF(C777="Decentral",D777*'Connecting shares (%)'!$M$16*(L777+N777+P777)/(F777+H777+J777+L777+N777+P777),0),0)</f>
        <v>0</v>
      </c>
      <c r="AK777" s="1">
        <f t="shared" si="96"/>
        <v>0</v>
      </c>
      <c r="AL777" s="1">
        <f t="shared" si="97"/>
        <v>0</v>
      </c>
      <c r="AM777" s="1">
        <f t="shared" si="98"/>
        <v>0.57023969999999902</v>
      </c>
      <c r="AN777" s="1">
        <f t="shared" si="99"/>
        <v>1.76837398217162</v>
      </c>
      <c r="AO777" s="1">
        <f t="shared" si="100"/>
        <v>0</v>
      </c>
      <c r="AP777" s="1">
        <f t="shared" si="101"/>
        <v>0</v>
      </c>
      <c r="AQ777" s="1">
        <f t="shared" si="102"/>
        <v>0</v>
      </c>
      <c r="AR777" s="1">
        <f t="shared" si="103"/>
        <v>0</v>
      </c>
    </row>
    <row r="778" spans="1:44">
      <c r="A778" s="1">
        <v>777</v>
      </c>
      <c r="B778" s="1" t="s">
        <v>837</v>
      </c>
      <c r="C778" s="1" t="s">
        <v>22</v>
      </c>
      <c r="D778" s="1">
        <v>2.0149443192428999E-2</v>
      </c>
      <c r="E778" s="1" t="s">
        <v>24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1982.07234243989</v>
      </c>
      <c r="S778" s="1">
        <v>20149.4431924286</v>
      </c>
      <c r="T778" s="61">
        <f>IF(E778="East", IF(C778="Central",('Connecting shares (%)'!$F$3/100*F778+'Connecting shares (%)'!$G$3/100*H778+'Connecting shares (%)'!$H$3/100*J778)/1000000,0),0)</f>
        <v>0</v>
      </c>
      <c r="U778" s="61" t="e">
        <f>IF(E778="East", IF(C778="Central",D778*'Connecting shares (%)'!$M$16*(F778+H778+J778)/(F778+H778+J778+L778+N778+P778),0),0)</f>
        <v>#DIV/0!</v>
      </c>
      <c r="V778" s="61">
        <f>IF(E778="East", IF(C778="Decentral",('Connecting shares (%)'!$F$7/100*F778+'Connecting shares (%)'!$G$7/100*H778+'Connecting shares (%)'!$H$7/100*J778)/1000000,0),0)</f>
        <v>0</v>
      </c>
      <c r="W778" s="63">
        <f>IF(E778="East", IF(C778="Decentral",D778*'Connecting shares (%)'!$M$16*(F778+H778+J778)/(F778+H778+J778+L778+N778+P778),0),0)</f>
        <v>0</v>
      </c>
      <c r="X778" s="61">
        <f>IF(E778="East", IF(C778="Central",('Connecting shares (%)'!$F$5/100*L778+'Connecting shares (%)'!$G$5/100*N778+'Connecting shares (%)'!$H$5/100*P778)/1000000,0),0)</f>
        <v>0</v>
      </c>
      <c r="Y778" s="63" t="e">
        <f>IF(E778="East", IF(C778="Central",D778*'Connecting shares (%)'!$M$16*(L778+N778+P778)/(F778+H778+J778+L778+N778+P778),0),0)</f>
        <v>#DIV/0!</v>
      </c>
      <c r="Z778" s="1">
        <f>IF(E778="East", IF(C778="Decentral",('Connecting shares (%)'!$F$9/100*L778+'Connecting shares (%)'!$G$9/100*N778+'Connecting shares (%)'!$H$9/100*P778)/1000000,0),0)</f>
        <v>0</v>
      </c>
      <c r="AA778" s="63">
        <f>IF(E778="East", IF(C778="Decentral",D778*'Connecting shares (%)'!$M$16*(L778+N778+P778)/(F778+H778+J778+L778+N778+P778),0),0)</f>
        <v>0</v>
      </c>
      <c r="AB778" s="61">
        <f>IF(E778="West", IF(C778="Central",('Connecting shares (%)'!$F$11/100*F778+'Connecting shares (%)'!$G$11/100*H778+'Connecting shares (%)'!$H$11/100*J778)/1000000,0),0)</f>
        <v>0</v>
      </c>
      <c r="AC778" s="64">
        <f>IF(E778="west", IF(C778="Central",D778*'Connecting shares (%)'!$M$16*(F778+H778+J778)/(F778+H778+J778+L778+N778+P778),0),0)</f>
        <v>0</v>
      </c>
      <c r="AD778" s="61">
        <f>IF(E778="West", IF(C778="Decentral",('Connecting shares (%)'!$F$15/100*F778+'Connecting shares (%)'!$G$15/100*H778+'Connecting shares (%)'!$H$15/100*J778)/1000000,0),0)</f>
        <v>0</v>
      </c>
      <c r="AE778" s="63">
        <f>IF(E778="west", IF(C778="Decentral",D778*'Connecting shares (%)'!$M$16*(F778+H778+J778)/(F778+H778+J778+L778+N778+P778),0),0)</f>
        <v>0</v>
      </c>
      <c r="AF778" s="61">
        <f>IF(E778="West", IF(C778="Central",('Connecting shares (%)'!$F$13/100*L778+'Connecting shares (%)'!$G$13/100*N778+'Connecting shares (%)'!$H$13/100*P778)/1000000,0),0)</f>
        <v>0</v>
      </c>
      <c r="AG778" s="63">
        <f>IF(E778="west", IF(C778="Central",D778*'Connecting shares (%)'!$M$16*(L778+N778+P778)/(F778+H778+J778+L778+N778+P778),0),0)</f>
        <v>0</v>
      </c>
      <c r="AH778" s="1">
        <f>IF(E778="West", IF(C778="Decentral",('Connecting shares (%)'!$F$17/100*L778+'Connecting shares (%)'!$G$17/100*N778+'Connecting shares (%)'!$H$17/100*P778)/1000000,0),0)</f>
        <v>0</v>
      </c>
      <c r="AI778" s="63">
        <f>IF(E778="west", IF(C778="Decentral",D778*'Connecting shares (%)'!$M$16*(L778+N778+P778)/(F778+H778+J778+L778+N778+P778),0),0)</f>
        <v>0</v>
      </c>
      <c r="AK778" s="1">
        <f t="shared" si="96"/>
        <v>0</v>
      </c>
      <c r="AL778" s="1" t="e">
        <f t="shared" si="97"/>
        <v>#DIV/0!</v>
      </c>
      <c r="AM778" s="1">
        <f t="shared" si="98"/>
        <v>0</v>
      </c>
      <c r="AN778" s="1">
        <f t="shared" si="99"/>
        <v>0</v>
      </c>
      <c r="AO778" s="1">
        <f t="shared" si="100"/>
        <v>0</v>
      </c>
      <c r="AP778" s="1">
        <f t="shared" si="101"/>
        <v>0</v>
      </c>
      <c r="AQ778" s="1">
        <f t="shared" si="102"/>
        <v>0</v>
      </c>
      <c r="AR778" s="1">
        <f t="shared" si="103"/>
        <v>0</v>
      </c>
    </row>
    <row r="779" spans="1:44">
      <c r="A779" s="1">
        <v>778</v>
      </c>
      <c r="B779" s="1" t="s">
        <v>232</v>
      </c>
      <c r="C779" s="1" t="s">
        <v>21</v>
      </c>
      <c r="D779" s="1">
        <v>3.0316991462758E-2</v>
      </c>
      <c r="E779" s="1" t="s">
        <v>23</v>
      </c>
      <c r="F779" s="1">
        <v>46670.51</v>
      </c>
      <c r="G779" s="1">
        <v>3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2318.3126153721601</v>
      </c>
      <c r="S779" s="1">
        <v>30316.9914627578</v>
      </c>
      <c r="T779" s="61">
        <f>IF(E779="East", IF(C779="Central",('Connecting shares (%)'!$F$3/100*F779+'Connecting shares (%)'!$G$3/100*H779+'Connecting shares (%)'!$H$3/100*J779)/1000000,0),0)</f>
        <v>0</v>
      </c>
      <c r="U779" s="61">
        <f>IF(E779="East", IF(C779="Central",D779*'Connecting shares (%)'!$M$16*(F779+H779+J779)/(F779+H779+J779+L779+N779+P779),0),0)</f>
        <v>0</v>
      </c>
      <c r="V779" s="61">
        <f>IF(E779="East", IF(C779="Decentral",('Connecting shares (%)'!$F$7/100*F779+'Connecting shares (%)'!$G$7/100*H779+'Connecting shares (%)'!$H$7/100*J779)/1000000,0),0)</f>
        <v>0</v>
      </c>
      <c r="W779" s="63">
        <f>IF(E779="East", IF(C779="Decentral",D779*'Connecting shares (%)'!$M$16*(F779+H779+J779)/(F779+H779+J779+L779+N779+P779),0),0)</f>
        <v>0</v>
      </c>
      <c r="X779" s="61">
        <f>IF(E779="East", IF(C779="Central",('Connecting shares (%)'!$F$5/100*L779+'Connecting shares (%)'!$G$5/100*N779+'Connecting shares (%)'!$H$5/100*P779)/1000000,0),0)</f>
        <v>0</v>
      </c>
      <c r="Y779" s="63">
        <f>IF(E779="East", IF(C779="Central",D779*'Connecting shares (%)'!$M$16*(L779+N779+P779)/(F779+H779+J779+L779+N779+P779),0),0)</f>
        <v>0</v>
      </c>
      <c r="Z779" s="1">
        <f>IF(E779="East", IF(C779="Decentral",('Connecting shares (%)'!$F$9/100*L779+'Connecting shares (%)'!$G$9/100*N779+'Connecting shares (%)'!$H$9/100*P779)/1000000,0),0)</f>
        <v>0</v>
      </c>
      <c r="AA779" s="63">
        <f>IF(E779="East", IF(C779="Decentral",D779*'Connecting shares (%)'!$M$16*(L779+N779+P779)/(F779+H779+J779+L779+N779+P779),0),0)</f>
        <v>0</v>
      </c>
      <c r="AB779" s="61">
        <f>IF(E779="West", IF(C779="Central",('Connecting shares (%)'!$F$11/100*F779+'Connecting shares (%)'!$G$11/100*H779+'Connecting shares (%)'!$H$11/100*J779)/1000000,0),0)</f>
        <v>0</v>
      </c>
      <c r="AC779" s="64">
        <f>IF(E779="west", IF(C779="Central",D779*'Connecting shares (%)'!$M$16*(F779+H779+J779)/(F779+H779+J779+L779+N779+P779),0),0)</f>
        <v>0</v>
      </c>
      <c r="AD779" s="61">
        <f>IF(E779="West", IF(C779="Decentral",('Connecting shares (%)'!$F$15/100*F779+'Connecting shares (%)'!$G$15/100*H779+'Connecting shares (%)'!$H$15/100*J779)/1000000,0),0)</f>
        <v>4.6670510000000005E-2</v>
      </c>
      <c r="AE779" s="63">
        <f>IF(E779="west", IF(C779="Decentral",D779*'Connecting shares (%)'!$M$16*(F779+H779+J779)/(F779+H779+J779+L779+N779+P779),0),0)</f>
        <v>0.60633982925516006</v>
      </c>
      <c r="AF779" s="61">
        <f>IF(E779="West", IF(C779="Central",('Connecting shares (%)'!$F$13/100*L779+'Connecting shares (%)'!$G$13/100*N779+'Connecting shares (%)'!$H$13/100*P779)/1000000,0),0)</f>
        <v>0</v>
      </c>
      <c r="AG779" s="63">
        <f>IF(E779="west", IF(C779="Central",D779*'Connecting shares (%)'!$M$16*(L779+N779+P779)/(F779+H779+J779+L779+N779+P779),0),0)</f>
        <v>0</v>
      </c>
      <c r="AH779" s="1">
        <f>IF(E779="West", IF(C779="Decentral",('Connecting shares (%)'!$F$17/100*L779+'Connecting shares (%)'!$G$17/100*N779+'Connecting shares (%)'!$H$17/100*P779)/1000000,0),0)</f>
        <v>0</v>
      </c>
      <c r="AI779" s="63">
        <f>IF(E779="west", IF(C779="Decentral",D779*'Connecting shares (%)'!$M$16*(L779+N779+P779)/(F779+H779+J779+L779+N779+P779),0),0)</f>
        <v>0</v>
      </c>
      <c r="AK779" s="1">
        <f t="shared" si="96"/>
        <v>0</v>
      </c>
      <c r="AL779" s="1">
        <f t="shared" si="97"/>
        <v>0</v>
      </c>
      <c r="AM779" s="1">
        <f t="shared" si="98"/>
        <v>0</v>
      </c>
      <c r="AN779" s="1">
        <f t="shared" si="99"/>
        <v>0</v>
      </c>
      <c r="AO779" s="1">
        <f t="shared" si="100"/>
        <v>0</v>
      </c>
      <c r="AP779" s="1">
        <f t="shared" si="101"/>
        <v>0</v>
      </c>
      <c r="AQ779" s="1">
        <f t="shared" si="102"/>
        <v>4.6670510000000005E-2</v>
      </c>
      <c r="AR779" s="1">
        <f t="shared" si="103"/>
        <v>0.60633982925516006</v>
      </c>
    </row>
    <row r="780" spans="1:44">
      <c r="A780" s="1">
        <v>779</v>
      </c>
      <c r="B780" s="1" t="s">
        <v>836</v>
      </c>
      <c r="C780" s="1" t="s">
        <v>21</v>
      </c>
      <c r="D780" s="1">
        <v>3.5506794366319998E-3</v>
      </c>
      <c r="E780" s="1" t="s">
        <v>24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570.28739436849298</v>
      </c>
      <c r="S780" s="1">
        <v>3550.6794366316599</v>
      </c>
      <c r="T780" s="61">
        <f>IF(E780="East", IF(C780="Central",('Connecting shares (%)'!$F$3/100*F780+'Connecting shares (%)'!$G$3/100*H780+'Connecting shares (%)'!$H$3/100*J780)/1000000,0),0)</f>
        <v>0</v>
      </c>
      <c r="U780" s="61">
        <f>IF(E780="East", IF(C780="Central",D780*'Connecting shares (%)'!$M$16*(F780+H780+J780)/(F780+H780+J780+L780+N780+P780),0),0)</f>
        <v>0</v>
      </c>
      <c r="V780" s="61">
        <f>IF(E780="East", IF(C780="Decentral",('Connecting shares (%)'!$F$7/100*F780+'Connecting shares (%)'!$G$7/100*H780+'Connecting shares (%)'!$H$7/100*J780)/1000000,0),0)</f>
        <v>0</v>
      </c>
      <c r="W780" s="63" t="e">
        <f>IF(E780="East", IF(C780="Decentral",D780*'Connecting shares (%)'!$M$16*(F780+H780+J780)/(F780+H780+J780+L780+N780+P780),0),0)</f>
        <v>#DIV/0!</v>
      </c>
      <c r="X780" s="61">
        <f>IF(E780="East", IF(C780="Central",('Connecting shares (%)'!$F$5/100*L780+'Connecting shares (%)'!$G$5/100*N780+'Connecting shares (%)'!$H$5/100*P780)/1000000,0),0)</f>
        <v>0</v>
      </c>
      <c r="Y780" s="63">
        <f>IF(E780="East", IF(C780="Central",D780*'Connecting shares (%)'!$M$16*(L780+N780+P780)/(F780+H780+J780+L780+N780+P780),0),0)</f>
        <v>0</v>
      </c>
      <c r="Z780" s="1">
        <f>IF(E780="East", IF(C780="Decentral",('Connecting shares (%)'!$F$9/100*L780+'Connecting shares (%)'!$G$9/100*N780+'Connecting shares (%)'!$H$9/100*P780)/1000000,0),0)</f>
        <v>0</v>
      </c>
      <c r="AA780" s="63" t="e">
        <f>IF(E780="East", IF(C780="Decentral",D780*'Connecting shares (%)'!$M$16*(L780+N780+P780)/(F780+H780+J780+L780+N780+P780),0),0)</f>
        <v>#DIV/0!</v>
      </c>
      <c r="AB780" s="61">
        <f>IF(E780="West", IF(C780="Central",('Connecting shares (%)'!$F$11/100*F780+'Connecting shares (%)'!$G$11/100*H780+'Connecting shares (%)'!$H$11/100*J780)/1000000,0),0)</f>
        <v>0</v>
      </c>
      <c r="AC780" s="64">
        <f>IF(E780="west", IF(C780="Central",D780*'Connecting shares (%)'!$M$16*(F780+H780+J780)/(F780+H780+J780+L780+N780+P780),0),0)</f>
        <v>0</v>
      </c>
      <c r="AD780" s="61">
        <f>IF(E780="West", IF(C780="Decentral",('Connecting shares (%)'!$F$15/100*F780+'Connecting shares (%)'!$G$15/100*H780+'Connecting shares (%)'!$H$15/100*J780)/1000000,0),0)</f>
        <v>0</v>
      </c>
      <c r="AE780" s="63">
        <f>IF(E780="west", IF(C780="Decentral",D780*'Connecting shares (%)'!$M$16*(F780+H780+J780)/(F780+H780+J780+L780+N780+P780),0),0)</f>
        <v>0</v>
      </c>
      <c r="AF780" s="61">
        <f>IF(E780="West", IF(C780="Central",('Connecting shares (%)'!$F$13/100*L780+'Connecting shares (%)'!$G$13/100*N780+'Connecting shares (%)'!$H$13/100*P780)/1000000,0),0)</f>
        <v>0</v>
      </c>
      <c r="AG780" s="63">
        <f>IF(E780="west", IF(C780="Central",D780*'Connecting shares (%)'!$M$16*(L780+N780+P780)/(F780+H780+J780+L780+N780+P780),0),0)</f>
        <v>0</v>
      </c>
      <c r="AH780" s="1">
        <f>IF(E780="West", IF(C780="Decentral",('Connecting shares (%)'!$F$17/100*L780+'Connecting shares (%)'!$G$17/100*N780+'Connecting shares (%)'!$H$17/100*P780)/1000000,0),0)</f>
        <v>0</v>
      </c>
      <c r="AI780" s="63">
        <f>IF(E780="west", IF(C780="Decentral",D780*'Connecting shares (%)'!$M$16*(L780+N780+P780)/(F780+H780+J780+L780+N780+P780),0),0)</f>
        <v>0</v>
      </c>
      <c r="AK780" s="1">
        <f t="shared" si="96"/>
        <v>0</v>
      </c>
      <c r="AL780" s="1">
        <f t="shared" si="97"/>
        <v>0</v>
      </c>
      <c r="AM780" s="1">
        <f t="shared" si="98"/>
        <v>0</v>
      </c>
      <c r="AN780" s="1" t="e">
        <f t="shared" si="99"/>
        <v>#DIV/0!</v>
      </c>
      <c r="AO780" s="1">
        <f t="shared" si="100"/>
        <v>0</v>
      </c>
      <c r="AP780" s="1">
        <f t="shared" si="101"/>
        <v>0</v>
      </c>
      <c r="AQ780" s="1">
        <f t="shared" si="102"/>
        <v>0</v>
      </c>
      <c r="AR780" s="1">
        <f t="shared" si="103"/>
        <v>0</v>
      </c>
    </row>
    <row r="781" spans="1:44">
      <c r="A781" s="1">
        <v>780</v>
      </c>
      <c r="B781" s="1" t="s">
        <v>533</v>
      </c>
      <c r="C781" s="1" t="s">
        <v>21</v>
      </c>
      <c r="D781" s="1">
        <v>2.2492996083287999E-2</v>
      </c>
      <c r="E781" s="1" t="s">
        <v>23</v>
      </c>
      <c r="F781" s="1">
        <v>29204.779999999901</v>
      </c>
      <c r="G781" s="1">
        <v>1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1810.3786842628899</v>
      </c>
      <c r="S781" s="1">
        <v>22492.996083287799</v>
      </c>
      <c r="T781" s="61">
        <f>IF(E781="East", IF(C781="Central",('Connecting shares (%)'!$F$3/100*F781+'Connecting shares (%)'!$G$3/100*H781+'Connecting shares (%)'!$H$3/100*J781)/1000000,0),0)</f>
        <v>0</v>
      </c>
      <c r="U781" s="61">
        <f>IF(E781="East", IF(C781="Central",D781*'Connecting shares (%)'!$M$16*(F781+H781+J781)/(F781+H781+J781+L781+N781+P781),0),0)</f>
        <v>0</v>
      </c>
      <c r="V781" s="61">
        <f>IF(E781="East", IF(C781="Decentral",('Connecting shares (%)'!$F$7/100*F781+'Connecting shares (%)'!$G$7/100*H781+'Connecting shares (%)'!$H$7/100*J781)/1000000,0),0)</f>
        <v>0</v>
      </c>
      <c r="W781" s="63">
        <f>IF(E781="East", IF(C781="Decentral",D781*'Connecting shares (%)'!$M$16*(F781+H781+J781)/(F781+H781+J781+L781+N781+P781),0),0)</f>
        <v>0</v>
      </c>
      <c r="X781" s="61">
        <f>IF(E781="East", IF(C781="Central",('Connecting shares (%)'!$F$5/100*L781+'Connecting shares (%)'!$G$5/100*N781+'Connecting shares (%)'!$H$5/100*P781)/1000000,0),0)</f>
        <v>0</v>
      </c>
      <c r="Y781" s="63">
        <f>IF(E781="East", IF(C781="Central",D781*'Connecting shares (%)'!$M$16*(L781+N781+P781)/(F781+H781+J781+L781+N781+P781),0),0)</f>
        <v>0</v>
      </c>
      <c r="Z781" s="1">
        <f>IF(E781="East", IF(C781="Decentral",('Connecting shares (%)'!$F$9/100*L781+'Connecting shares (%)'!$G$9/100*N781+'Connecting shares (%)'!$H$9/100*P781)/1000000,0),0)</f>
        <v>0</v>
      </c>
      <c r="AA781" s="63">
        <f>IF(E781="East", IF(C781="Decentral",D781*'Connecting shares (%)'!$M$16*(L781+N781+P781)/(F781+H781+J781+L781+N781+P781),0),0)</f>
        <v>0</v>
      </c>
      <c r="AB781" s="61">
        <f>IF(E781="West", IF(C781="Central",('Connecting shares (%)'!$F$11/100*F781+'Connecting shares (%)'!$G$11/100*H781+'Connecting shares (%)'!$H$11/100*J781)/1000000,0),0)</f>
        <v>0</v>
      </c>
      <c r="AC781" s="64">
        <f>IF(E781="west", IF(C781="Central",D781*'Connecting shares (%)'!$M$16*(F781+H781+J781)/(F781+H781+J781+L781+N781+P781),0),0)</f>
        <v>0</v>
      </c>
      <c r="AD781" s="61">
        <f>IF(E781="West", IF(C781="Decentral",('Connecting shares (%)'!$F$15/100*F781+'Connecting shares (%)'!$G$15/100*H781+'Connecting shares (%)'!$H$15/100*J781)/1000000,0),0)</f>
        <v>2.9204779999999899E-2</v>
      </c>
      <c r="AE781" s="63">
        <f>IF(E781="west", IF(C781="Decentral",D781*'Connecting shares (%)'!$M$16*(F781+H781+J781)/(F781+H781+J781+L781+N781+P781),0),0)</f>
        <v>0.44985992166576005</v>
      </c>
      <c r="AF781" s="61">
        <f>IF(E781="West", IF(C781="Central",('Connecting shares (%)'!$F$13/100*L781+'Connecting shares (%)'!$G$13/100*N781+'Connecting shares (%)'!$H$13/100*P781)/1000000,0),0)</f>
        <v>0</v>
      </c>
      <c r="AG781" s="63">
        <f>IF(E781="west", IF(C781="Central",D781*'Connecting shares (%)'!$M$16*(L781+N781+P781)/(F781+H781+J781+L781+N781+P781),0),0)</f>
        <v>0</v>
      </c>
      <c r="AH781" s="1">
        <f>IF(E781="West", IF(C781="Decentral",('Connecting shares (%)'!$F$17/100*L781+'Connecting shares (%)'!$G$17/100*N781+'Connecting shares (%)'!$H$17/100*P781)/1000000,0),0)</f>
        <v>0</v>
      </c>
      <c r="AI781" s="63">
        <f>IF(E781="west", IF(C781="Decentral",D781*'Connecting shares (%)'!$M$16*(L781+N781+P781)/(F781+H781+J781+L781+N781+P781),0),0)</f>
        <v>0</v>
      </c>
      <c r="AK781" s="1">
        <f t="shared" si="96"/>
        <v>0</v>
      </c>
      <c r="AL781" s="1">
        <f t="shared" si="97"/>
        <v>0</v>
      </c>
      <c r="AM781" s="1">
        <f t="shared" si="98"/>
        <v>0</v>
      </c>
      <c r="AN781" s="1">
        <f t="shared" si="99"/>
        <v>0</v>
      </c>
      <c r="AO781" s="1">
        <f t="shared" si="100"/>
        <v>0</v>
      </c>
      <c r="AP781" s="1">
        <f t="shared" si="101"/>
        <v>0</v>
      </c>
      <c r="AQ781" s="1">
        <f t="shared" si="102"/>
        <v>2.9204779999999899E-2</v>
      </c>
      <c r="AR781" s="1">
        <f t="shared" si="103"/>
        <v>0.44985992166576005</v>
      </c>
    </row>
    <row r="782" spans="1:44">
      <c r="A782" s="1">
        <v>781</v>
      </c>
      <c r="B782" s="1" t="s">
        <v>306</v>
      </c>
      <c r="C782" s="1" t="s">
        <v>21</v>
      </c>
      <c r="D782" s="1">
        <v>8.6229273577084001E-2</v>
      </c>
      <c r="E782" s="1" t="s">
        <v>23</v>
      </c>
      <c r="F782" s="1">
        <v>131229.03</v>
      </c>
      <c r="G782" s="1">
        <v>7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5487.5312435609303</v>
      </c>
      <c r="S782" s="1">
        <v>86229.273577083499</v>
      </c>
      <c r="T782" s="61">
        <f>IF(E782="East", IF(C782="Central",('Connecting shares (%)'!$F$3/100*F782+'Connecting shares (%)'!$G$3/100*H782+'Connecting shares (%)'!$H$3/100*J782)/1000000,0),0)</f>
        <v>0</v>
      </c>
      <c r="U782" s="61">
        <f>IF(E782="East", IF(C782="Central",D782*'Connecting shares (%)'!$M$16*(F782+H782+J782)/(F782+H782+J782+L782+N782+P782),0),0)</f>
        <v>0</v>
      </c>
      <c r="V782" s="61">
        <f>IF(E782="East", IF(C782="Decentral",('Connecting shares (%)'!$F$7/100*F782+'Connecting shares (%)'!$G$7/100*H782+'Connecting shares (%)'!$H$7/100*J782)/1000000,0),0)</f>
        <v>0</v>
      </c>
      <c r="W782" s="63">
        <f>IF(E782="East", IF(C782="Decentral",D782*'Connecting shares (%)'!$M$16*(F782+H782+J782)/(F782+H782+J782+L782+N782+P782),0),0)</f>
        <v>0</v>
      </c>
      <c r="X782" s="61">
        <f>IF(E782="East", IF(C782="Central",('Connecting shares (%)'!$F$5/100*L782+'Connecting shares (%)'!$G$5/100*N782+'Connecting shares (%)'!$H$5/100*P782)/1000000,0),0)</f>
        <v>0</v>
      </c>
      <c r="Y782" s="63">
        <f>IF(E782="East", IF(C782="Central",D782*'Connecting shares (%)'!$M$16*(L782+N782+P782)/(F782+H782+J782+L782+N782+P782),0),0)</f>
        <v>0</v>
      </c>
      <c r="Z782" s="1">
        <f>IF(E782="East", IF(C782="Decentral",('Connecting shares (%)'!$F$9/100*L782+'Connecting shares (%)'!$G$9/100*N782+'Connecting shares (%)'!$H$9/100*P782)/1000000,0),0)</f>
        <v>0</v>
      </c>
      <c r="AA782" s="63">
        <f>IF(E782="East", IF(C782="Decentral",D782*'Connecting shares (%)'!$M$16*(L782+N782+P782)/(F782+H782+J782+L782+N782+P782),0),0)</f>
        <v>0</v>
      </c>
      <c r="AB782" s="61">
        <f>IF(E782="West", IF(C782="Central",('Connecting shares (%)'!$F$11/100*F782+'Connecting shares (%)'!$G$11/100*H782+'Connecting shares (%)'!$H$11/100*J782)/1000000,0),0)</f>
        <v>0</v>
      </c>
      <c r="AC782" s="64">
        <f>IF(E782="west", IF(C782="Central",D782*'Connecting shares (%)'!$M$16*(F782+H782+J782)/(F782+H782+J782+L782+N782+P782),0),0)</f>
        <v>0</v>
      </c>
      <c r="AD782" s="61">
        <f>IF(E782="West", IF(C782="Decentral",('Connecting shares (%)'!$F$15/100*F782+'Connecting shares (%)'!$G$15/100*H782+'Connecting shares (%)'!$H$15/100*J782)/1000000,0),0)</f>
        <v>0.13122903</v>
      </c>
      <c r="AE782" s="63">
        <f>IF(E782="west", IF(C782="Decentral",D782*'Connecting shares (%)'!$M$16*(F782+H782+J782)/(F782+H782+J782+L782+N782+P782),0),0)</f>
        <v>1.72458547154168</v>
      </c>
      <c r="AF782" s="61">
        <f>IF(E782="West", IF(C782="Central",('Connecting shares (%)'!$F$13/100*L782+'Connecting shares (%)'!$G$13/100*N782+'Connecting shares (%)'!$H$13/100*P782)/1000000,0),0)</f>
        <v>0</v>
      </c>
      <c r="AG782" s="63">
        <f>IF(E782="west", IF(C782="Central",D782*'Connecting shares (%)'!$M$16*(L782+N782+P782)/(F782+H782+J782+L782+N782+P782),0),0)</f>
        <v>0</v>
      </c>
      <c r="AH782" s="1">
        <f>IF(E782="West", IF(C782="Decentral",('Connecting shares (%)'!$F$17/100*L782+'Connecting shares (%)'!$G$17/100*N782+'Connecting shares (%)'!$H$17/100*P782)/1000000,0),0)</f>
        <v>0</v>
      </c>
      <c r="AI782" s="63">
        <f>IF(E782="west", IF(C782="Decentral",D782*'Connecting shares (%)'!$M$16*(L782+N782+P782)/(F782+H782+J782+L782+N782+P782),0),0)</f>
        <v>0</v>
      </c>
      <c r="AK782" s="1">
        <f t="shared" si="96"/>
        <v>0</v>
      </c>
      <c r="AL782" s="1">
        <f t="shared" si="97"/>
        <v>0</v>
      </c>
      <c r="AM782" s="1">
        <f t="shared" si="98"/>
        <v>0</v>
      </c>
      <c r="AN782" s="1">
        <f t="shared" si="99"/>
        <v>0</v>
      </c>
      <c r="AO782" s="1">
        <f t="shared" si="100"/>
        <v>0</v>
      </c>
      <c r="AP782" s="1">
        <f t="shared" si="101"/>
        <v>0</v>
      </c>
      <c r="AQ782" s="1">
        <f t="shared" si="102"/>
        <v>0.13122903</v>
      </c>
      <c r="AR782" s="1">
        <f t="shared" si="103"/>
        <v>1.72458547154168</v>
      </c>
    </row>
    <row r="783" spans="1:44">
      <c r="A783" s="1">
        <v>782</v>
      </c>
      <c r="B783" s="1" t="s">
        <v>46</v>
      </c>
      <c r="C783" s="1" t="s">
        <v>21</v>
      </c>
      <c r="D783" s="1">
        <v>0.67310239210046496</v>
      </c>
      <c r="E783" s="1" t="s">
        <v>23</v>
      </c>
      <c r="F783" s="1">
        <v>3860517.66</v>
      </c>
      <c r="G783" s="1">
        <v>247</v>
      </c>
      <c r="H783" s="1">
        <v>0</v>
      </c>
      <c r="I783" s="1">
        <v>0</v>
      </c>
      <c r="J783" s="1">
        <v>0</v>
      </c>
      <c r="K783" s="1">
        <v>0</v>
      </c>
      <c r="L783" s="1">
        <v>192941.72999999899</v>
      </c>
      <c r="M783" s="1">
        <v>9</v>
      </c>
      <c r="N783" s="1">
        <v>157664.38</v>
      </c>
      <c r="O783" s="1">
        <v>1</v>
      </c>
      <c r="P783" s="1">
        <v>0</v>
      </c>
      <c r="Q783" s="1">
        <v>0</v>
      </c>
      <c r="R783" s="1">
        <v>6448.46530759491</v>
      </c>
      <c r="S783" s="1">
        <v>673102.39210046502</v>
      </c>
      <c r="T783" s="61">
        <f>IF(E783="East", IF(C783="Central",('Connecting shares (%)'!$F$3/100*F783+'Connecting shares (%)'!$G$3/100*H783+'Connecting shares (%)'!$H$3/100*J783)/1000000,0),0)</f>
        <v>0</v>
      </c>
      <c r="U783" s="61">
        <f>IF(E783="East", IF(C783="Central",D783*'Connecting shares (%)'!$M$16*(F783+H783+J783)/(F783+H783+J783+L783+N783+P783),0),0)</f>
        <v>0</v>
      </c>
      <c r="V783" s="61">
        <f>IF(E783="East", IF(C783="Decentral",('Connecting shares (%)'!$F$7/100*F783+'Connecting shares (%)'!$G$7/100*H783+'Connecting shares (%)'!$H$7/100*J783)/1000000,0),0)</f>
        <v>0</v>
      </c>
      <c r="W783" s="63">
        <f>IF(E783="East", IF(C783="Decentral",D783*'Connecting shares (%)'!$M$16*(F783+H783+J783)/(F783+H783+J783+L783+N783+P783),0),0)</f>
        <v>0</v>
      </c>
      <c r="X783" s="61">
        <f>IF(E783="East", IF(C783="Central",('Connecting shares (%)'!$F$5/100*L783+'Connecting shares (%)'!$G$5/100*N783+'Connecting shares (%)'!$H$5/100*P783)/1000000,0),0)</f>
        <v>0</v>
      </c>
      <c r="Y783" s="63">
        <f>IF(E783="East", IF(C783="Central",D783*'Connecting shares (%)'!$M$16*(L783+N783+P783)/(F783+H783+J783+L783+N783+P783),0),0)</f>
        <v>0</v>
      </c>
      <c r="Z783" s="1">
        <f>IF(E783="East", IF(C783="Decentral",('Connecting shares (%)'!$F$9/100*L783+'Connecting shares (%)'!$G$9/100*N783+'Connecting shares (%)'!$H$9/100*P783)/1000000,0),0)</f>
        <v>0</v>
      </c>
      <c r="AA783" s="63">
        <f>IF(E783="East", IF(C783="Decentral",D783*'Connecting shares (%)'!$M$16*(L783+N783+P783)/(F783+H783+J783+L783+N783+P783),0),0)</f>
        <v>0</v>
      </c>
      <c r="AB783" s="61">
        <f>IF(E783="West", IF(C783="Central",('Connecting shares (%)'!$F$11/100*F783+'Connecting shares (%)'!$G$11/100*H783+'Connecting shares (%)'!$H$11/100*J783)/1000000,0),0)</f>
        <v>0</v>
      </c>
      <c r="AC783" s="64">
        <f>IF(E783="west", IF(C783="Central",D783*'Connecting shares (%)'!$M$16*(F783+H783+J783)/(F783+H783+J783+L783+N783+P783),0),0)</f>
        <v>0</v>
      </c>
      <c r="AD783" s="61">
        <f>IF(E783="West", IF(C783="Decentral",('Connecting shares (%)'!$F$15/100*F783+'Connecting shares (%)'!$G$15/100*H783+'Connecting shares (%)'!$H$15/100*J783)/1000000,0),0)</f>
        <v>3.8605176600000002</v>
      </c>
      <c r="AE783" s="63">
        <f>IF(E783="west", IF(C783="Decentral",D783*'Connecting shares (%)'!$M$16*(F783+H783+J783)/(F783+H783+J783+L783+N783+P783),0),0)</f>
        <v>12.341236276188054</v>
      </c>
      <c r="AF783" s="61">
        <f>IF(E783="West", IF(C783="Central",('Connecting shares (%)'!$F$13/100*L783+'Connecting shares (%)'!$G$13/100*N783+'Connecting shares (%)'!$H$13/100*P783)/1000000,0),0)</f>
        <v>0</v>
      </c>
      <c r="AG783" s="63">
        <f>IF(E783="west", IF(C783="Central",D783*'Connecting shares (%)'!$M$16*(L783+N783+P783)/(F783+H783+J783+L783+N783+P783),0),0)</f>
        <v>0</v>
      </c>
      <c r="AH783" s="1">
        <f>IF(E783="West", IF(C783="Decentral",('Connecting shares (%)'!$F$17/100*L783+'Connecting shares (%)'!$G$17/100*N783+'Connecting shares (%)'!$H$17/100*P783)/1000000,0),0)</f>
        <v>0.35060610999999897</v>
      </c>
      <c r="AI783" s="63">
        <f>IF(E783="west", IF(C783="Decentral",D783*'Connecting shares (%)'!$M$16*(L783+N783+P783)/(F783+H783+J783+L783+N783+P783),0),0)</f>
        <v>1.1208115658212445</v>
      </c>
      <c r="AK783" s="1">
        <f t="shared" si="96"/>
        <v>0</v>
      </c>
      <c r="AL783" s="1">
        <f t="shared" si="97"/>
        <v>0</v>
      </c>
      <c r="AM783" s="1">
        <f t="shared" si="98"/>
        <v>0</v>
      </c>
      <c r="AN783" s="1">
        <f t="shared" si="99"/>
        <v>0</v>
      </c>
      <c r="AO783" s="1">
        <f t="shared" si="100"/>
        <v>0</v>
      </c>
      <c r="AP783" s="1">
        <f t="shared" si="101"/>
        <v>0</v>
      </c>
      <c r="AQ783" s="1">
        <f t="shared" si="102"/>
        <v>4.2111237699999995</v>
      </c>
      <c r="AR783" s="1">
        <f t="shared" si="103"/>
        <v>13.462047842009298</v>
      </c>
    </row>
    <row r="784" spans="1:44">
      <c r="A784" s="1">
        <v>783</v>
      </c>
      <c r="B784" s="1" t="s">
        <v>697</v>
      </c>
      <c r="C784" s="1" t="s">
        <v>21</v>
      </c>
      <c r="D784" s="1">
        <v>4.3496791106338001E-2</v>
      </c>
      <c r="E784" s="1" t="s">
        <v>23</v>
      </c>
      <c r="F784" s="1">
        <v>56116.1499999999</v>
      </c>
      <c r="G784" s="1">
        <v>3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3304.7517196327299</v>
      </c>
      <c r="S784" s="1">
        <v>43496.7911063379</v>
      </c>
      <c r="T784" s="61">
        <f>IF(E784="East", IF(C784="Central",('Connecting shares (%)'!$F$3/100*F784+'Connecting shares (%)'!$G$3/100*H784+'Connecting shares (%)'!$H$3/100*J784)/1000000,0),0)</f>
        <v>0</v>
      </c>
      <c r="U784" s="61">
        <f>IF(E784="East", IF(C784="Central",D784*'Connecting shares (%)'!$M$16*(F784+H784+J784)/(F784+H784+J784+L784+N784+P784),0),0)</f>
        <v>0</v>
      </c>
      <c r="V784" s="61">
        <f>IF(E784="East", IF(C784="Decentral",('Connecting shares (%)'!$F$7/100*F784+'Connecting shares (%)'!$G$7/100*H784+'Connecting shares (%)'!$H$7/100*J784)/1000000,0),0)</f>
        <v>0</v>
      </c>
      <c r="W784" s="63">
        <f>IF(E784="East", IF(C784="Decentral",D784*'Connecting shares (%)'!$M$16*(F784+H784+J784)/(F784+H784+J784+L784+N784+P784),0),0)</f>
        <v>0</v>
      </c>
      <c r="X784" s="61">
        <f>IF(E784="East", IF(C784="Central",('Connecting shares (%)'!$F$5/100*L784+'Connecting shares (%)'!$G$5/100*N784+'Connecting shares (%)'!$H$5/100*P784)/1000000,0),0)</f>
        <v>0</v>
      </c>
      <c r="Y784" s="63">
        <f>IF(E784="East", IF(C784="Central",D784*'Connecting shares (%)'!$M$16*(L784+N784+P784)/(F784+H784+J784+L784+N784+P784),0),0)</f>
        <v>0</v>
      </c>
      <c r="Z784" s="1">
        <f>IF(E784="East", IF(C784="Decentral",('Connecting shares (%)'!$F$9/100*L784+'Connecting shares (%)'!$G$9/100*N784+'Connecting shares (%)'!$H$9/100*P784)/1000000,0),0)</f>
        <v>0</v>
      </c>
      <c r="AA784" s="63">
        <f>IF(E784="East", IF(C784="Decentral",D784*'Connecting shares (%)'!$M$16*(L784+N784+P784)/(F784+H784+J784+L784+N784+P784),0),0)</f>
        <v>0</v>
      </c>
      <c r="AB784" s="61">
        <f>IF(E784="West", IF(C784="Central",('Connecting shares (%)'!$F$11/100*F784+'Connecting shares (%)'!$G$11/100*H784+'Connecting shares (%)'!$H$11/100*J784)/1000000,0),0)</f>
        <v>0</v>
      </c>
      <c r="AC784" s="64">
        <f>IF(E784="west", IF(C784="Central",D784*'Connecting shares (%)'!$M$16*(F784+H784+J784)/(F784+H784+J784+L784+N784+P784),0),0)</f>
        <v>0</v>
      </c>
      <c r="AD784" s="61">
        <f>IF(E784="West", IF(C784="Decentral",('Connecting shares (%)'!$F$15/100*F784+'Connecting shares (%)'!$G$15/100*H784+'Connecting shares (%)'!$H$15/100*J784)/1000000,0),0)</f>
        <v>5.6116149999999899E-2</v>
      </c>
      <c r="AE784" s="63">
        <f>IF(E784="west", IF(C784="Decentral",D784*'Connecting shares (%)'!$M$16*(F784+H784+J784)/(F784+H784+J784+L784+N784+P784),0),0)</f>
        <v>0.86993582212676002</v>
      </c>
      <c r="AF784" s="61">
        <f>IF(E784="West", IF(C784="Central",('Connecting shares (%)'!$F$13/100*L784+'Connecting shares (%)'!$G$13/100*N784+'Connecting shares (%)'!$H$13/100*P784)/1000000,0),0)</f>
        <v>0</v>
      </c>
      <c r="AG784" s="63">
        <f>IF(E784="west", IF(C784="Central",D784*'Connecting shares (%)'!$M$16*(L784+N784+P784)/(F784+H784+J784+L784+N784+P784),0),0)</f>
        <v>0</v>
      </c>
      <c r="AH784" s="1">
        <f>IF(E784="West", IF(C784="Decentral",('Connecting shares (%)'!$F$17/100*L784+'Connecting shares (%)'!$G$17/100*N784+'Connecting shares (%)'!$H$17/100*P784)/1000000,0),0)</f>
        <v>0</v>
      </c>
      <c r="AI784" s="63">
        <f>IF(E784="west", IF(C784="Decentral",D784*'Connecting shares (%)'!$M$16*(L784+N784+P784)/(F784+H784+J784+L784+N784+P784),0),0)</f>
        <v>0</v>
      </c>
      <c r="AK784" s="1">
        <f t="shared" si="96"/>
        <v>0</v>
      </c>
      <c r="AL784" s="1">
        <f t="shared" si="97"/>
        <v>0</v>
      </c>
      <c r="AM784" s="1">
        <f t="shared" si="98"/>
        <v>0</v>
      </c>
      <c r="AN784" s="1">
        <f t="shared" si="99"/>
        <v>0</v>
      </c>
      <c r="AO784" s="1">
        <f t="shared" si="100"/>
        <v>0</v>
      </c>
      <c r="AP784" s="1">
        <f t="shared" si="101"/>
        <v>0</v>
      </c>
      <c r="AQ784" s="1">
        <f t="shared" si="102"/>
        <v>5.6116149999999899E-2</v>
      </c>
      <c r="AR784" s="1">
        <f t="shared" si="103"/>
        <v>0.86993582212676002</v>
      </c>
    </row>
    <row r="785" spans="1:44">
      <c r="A785" s="1">
        <v>784</v>
      </c>
      <c r="B785" s="1" t="s">
        <v>305</v>
      </c>
      <c r="C785" s="1" t="s">
        <v>21</v>
      </c>
      <c r="D785" s="1">
        <v>0.150696554820937</v>
      </c>
      <c r="E785" s="1" t="s">
        <v>23</v>
      </c>
      <c r="F785" s="1">
        <v>192738.61999999901</v>
      </c>
      <c r="G785" s="1">
        <v>17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5494.4690405121501</v>
      </c>
      <c r="S785" s="1">
        <v>150696.554820936</v>
      </c>
      <c r="T785" s="61">
        <f>IF(E785="East", IF(C785="Central",('Connecting shares (%)'!$F$3/100*F785+'Connecting shares (%)'!$G$3/100*H785+'Connecting shares (%)'!$H$3/100*J785)/1000000,0),0)</f>
        <v>0</v>
      </c>
      <c r="U785" s="61">
        <f>IF(E785="East", IF(C785="Central",D785*'Connecting shares (%)'!$M$16*(F785+H785+J785)/(F785+H785+J785+L785+N785+P785),0),0)</f>
        <v>0</v>
      </c>
      <c r="V785" s="61">
        <f>IF(E785="East", IF(C785="Decentral",('Connecting shares (%)'!$F$7/100*F785+'Connecting shares (%)'!$G$7/100*H785+'Connecting shares (%)'!$H$7/100*J785)/1000000,0),0)</f>
        <v>0</v>
      </c>
      <c r="W785" s="63">
        <f>IF(E785="East", IF(C785="Decentral",D785*'Connecting shares (%)'!$M$16*(F785+H785+J785)/(F785+H785+J785+L785+N785+P785),0),0)</f>
        <v>0</v>
      </c>
      <c r="X785" s="61">
        <f>IF(E785="East", IF(C785="Central",('Connecting shares (%)'!$F$5/100*L785+'Connecting shares (%)'!$G$5/100*N785+'Connecting shares (%)'!$H$5/100*P785)/1000000,0),0)</f>
        <v>0</v>
      </c>
      <c r="Y785" s="63">
        <f>IF(E785="East", IF(C785="Central",D785*'Connecting shares (%)'!$M$16*(L785+N785+P785)/(F785+H785+J785+L785+N785+P785),0),0)</f>
        <v>0</v>
      </c>
      <c r="Z785" s="1">
        <f>IF(E785="East", IF(C785="Decentral",('Connecting shares (%)'!$F$9/100*L785+'Connecting shares (%)'!$G$9/100*N785+'Connecting shares (%)'!$H$9/100*P785)/1000000,0),0)</f>
        <v>0</v>
      </c>
      <c r="AA785" s="63">
        <f>IF(E785="East", IF(C785="Decentral",D785*'Connecting shares (%)'!$M$16*(L785+N785+P785)/(F785+H785+J785+L785+N785+P785),0),0)</f>
        <v>0</v>
      </c>
      <c r="AB785" s="61">
        <f>IF(E785="West", IF(C785="Central",('Connecting shares (%)'!$F$11/100*F785+'Connecting shares (%)'!$G$11/100*H785+'Connecting shares (%)'!$H$11/100*J785)/1000000,0),0)</f>
        <v>0</v>
      </c>
      <c r="AC785" s="64">
        <f>IF(E785="west", IF(C785="Central",D785*'Connecting shares (%)'!$M$16*(F785+H785+J785)/(F785+H785+J785+L785+N785+P785),0),0)</f>
        <v>0</v>
      </c>
      <c r="AD785" s="61">
        <f>IF(E785="West", IF(C785="Decentral",('Connecting shares (%)'!$F$15/100*F785+'Connecting shares (%)'!$G$15/100*H785+'Connecting shares (%)'!$H$15/100*J785)/1000000,0),0)</f>
        <v>0.192738619999999</v>
      </c>
      <c r="AE785" s="63">
        <f>IF(E785="west", IF(C785="Decentral",D785*'Connecting shares (%)'!$M$16*(F785+H785+J785)/(F785+H785+J785+L785+N785+P785),0),0)</f>
        <v>3.01393109641874</v>
      </c>
      <c r="AF785" s="61">
        <f>IF(E785="West", IF(C785="Central",('Connecting shares (%)'!$F$13/100*L785+'Connecting shares (%)'!$G$13/100*N785+'Connecting shares (%)'!$H$13/100*P785)/1000000,0),0)</f>
        <v>0</v>
      </c>
      <c r="AG785" s="63">
        <f>IF(E785="west", IF(C785="Central",D785*'Connecting shares (%)'!$M$16*(L785+N785+P785)/(F785+H785+J785+L785+N785+P785),0),0)</f>
        <v>0</v>
      </c>
      <c r="AH785" s="1">
        <f>IF(E785="West", IF(C785="Decentral",('Connecting shares (%)'!$F$17/100*L785+'Connecting shares (%)'!$G$17/100*N785+'Connecting shares (%)'!$H$17/100*P785)/1000000,0),0)</f>
        <v>0</v>
      </c>
      <c r="AI785" s="63">
        <f>IF(E785="west", IF(C785="Decentral",D785*'Connecting shares (%)'!$M$16*(L785+N785+P785)/(F785+H785+J785+L785+N785+P785),0),0)</f>
        <v>0</v>
      </c>
      <c r="AK785" s="1">
        <f t="shared" si="96"/>
        <v>0</v>
      </c>
      <c r="AL785" s="1">
        <f t="shared" si="97"/>
        <v>0</v>
      </c>
      <c r="AM785" s="1">
        <f t="shared" si="98"/>
        <v>0</v>
      </c>
      <c r="AN785" s="1">
        <f t="shared" si="99"/>
        <v>0</v>
      </c>
      <c r="AO785" s="1">
        <f t="shared" si="100"/>
        <v>0</v>
      </c>
      <c r="AP785" s="1">
        <f t="shared" si="101"/>
        <v>0</v>
      </c>
      <c r="AQ785" s="1">
        <f t="shared" si="102"/>
        <v>0.192738619999999</v>
      </c>
      <c r="AR785" s="1">
        <f t="shared" si="103"/>
        <v>3.01393109641874</v>
      </c>
    </row>
    <row r="786" spans="1:44">
      <c r="A786" s="1">
        <v>785</v>
      </c>
      <c r="B786" s="1" t="s">
        <v>835</v>
      </c>
      <c r="C786" s="1" t="s">
        <v>21</v>
      </c>
      <c r="D786" s="1">
        <v>5.4464436897374999E-2</v>
      </c>
      <c r="E786" s="1" t="s">
        <v>23</v>
      </c>
      <c r="F786" s="1">
        <v>70325.13</v>
      </c>
      <c r="G786" s="1">
        <v>3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2824.6264668838598</v>
      </c>
      <c r="S786" s="1">
        <v>54464.436897375002</v>
      </c>
      <c r="T786" s="61">
        <f>IF(E786="East", IF(C786="Central",('Connecting shares (%)'!$F$3/100*F786+'Connecting shares (%)'!$G$3/100*H786+'Connecting shares (%)'!$H$3/100*J786)/1000000,0),0)</f>
        <v>0</v>
      </c>
      <c r="U786" s="61">
        <f>IF(E786="East", IF(C786="Central",D786*'Connecting shares (%)'!$M$16*(F786+H786+J786)/(F786+H786+J786+L786+N786+P786),0),0)</f>
        <v>0</v>
      </c>
      <c r="V786" s="61">
        <f>IF(E786="East", IF(C786="Decentral",('Connecting shares (%)'!$F$7/100*F786+'Connecting shares (%)'!$G$7/100*H786+'Connecting shares (%)'!$H$7/100*J786)/1000000,0),0)</f>
        <v>0</v>
      </c>
      <c r="W786" s="63">
        <f>IF(E786="East", IF(C786="Decentral",D786*'Connecting shares (%)'!$M$16*(F786+H786+J786)/(F786+H786+J786+L786+N786+P786),0),0)</f>
        <v>0</v>
      </c>
      <c r="X786" s="61">
        <f>IF(E786="East", IF(C786="Central",('Connecting shares (%)'!$F$5/100*L786+'Connecting shares (%)'!$G$5/100*N786+'Connecting shares (%)'!$H$5/100*P786)/1000000,0),0)</f>
        <v>0</v>
      </c>
      <c r="Y786" s="63">
        <f>IF(E786="East", IF(C786="Central",D786*'Connecting shares (%)'!$M$16*(L786+N786+P786)/(F786+H786+J786+L786+N786+P786),0),0)</f>
        <v>0</v>
      </c>
      <c r="Z786" s="1">
        <f>IF(E786="East", IF(C786="Decentral",('Connecting shares (%)'!$F$9/100*L786+'Connecting shares (%)'!$G$9/100*N786+'Connecting shares (%)'!$H$9/100*P786)/1000000,0),0)</f>
        <v>0</v>
      </c>
      <c r="AA786" s="63">
        <f>IF(E786="East", IF(C786="Decentral",D786*'Connecting shares (%)'!$M$16*(L786+N786+P786)/(F786+H786+J786+L786+N786+P786),0),0)</f>
        <v>0</v>
      </c>
      <c r="AB786" s="61">
        <f>IF(E786="West", IF(C786="Central",('Connecting shares (%)'!$F$11/100*F786+'Connecting shares (%)'!$G$11/100*H786+'Connecting shares (%)'!$H$11/100*J786)/1000000,0),0)</f>
        <v>0</v>
      </c>
      <c r="AC786" s="64">
        <f>IF(E786="west", IF(C786="Central",D786*'Connecting shares (%)'!$M$16*(F786+H786+J786)/(F786+H786+J786+L786+N786+P786),0),0)</f>
        <v>0</v>
      </c>
      <c r="AD786" s="61">
        <f>IF(E786="West", IF(C786="Decentral",('Connecting shares (%)'!$F$15/100*F786+'Connecting shares (%)'!$G$15/100*H786+'Connecting shares (%)'!$H$15/100*J786)/1000000,0),0)</f>
        <v>7.032513E-2</v>
      </c>
      <c r="AE786" s="63">
        <f>IF(E786="west", IF(C786="Decentral",D786*'Connecting shares (%)'!$M$16*(F786+H786+J786)/(F786+H786+J786+L786+N786+P786),0),0)</f>
        <v>1.0892887379475</v>
      </c>
      <c r="AF786" s="61">
        <f>IF(E786="West", IF(C786="Central",('Connecting shares (%)'!$F$13/100*L786+'Connecting shares (%)'!$G$13/100*N786+'Connecting shares (%)'!$H$13/100*P786)/1000000,0),0)</f>
        <v>0</v>
      </c>
      <c r="AG786" s="63">
        <f>IF(E786="west", IF(C786="Central",D786*'Connecting shares (%)'!$M$16*(L786+N786+P786)/(F786+H786+J786+L786+N786+P786),0),0)</f>
        <v>0</v>
      </c>
      <c r="AH786" s="1">
        <f>IF(E786="West", IF(C786="Decentral",('Connecting shares (%)'!$F$17/100*L786+'Connecting shares (%)'!$G$17/100*N786+'Connecting shares (%)'!$H$17/100*P786)/1000000,0),0)</f>
        <v>0</v>
      </c>
      <c r="AI786" s="63">
        <f>IF(E786="west", IF(C786="Decentral",D786*'Connecting shares (%)'!$M$16*(L786+N786+P786)/(F786+H786+J786+L786+N786+P786),0),0)</f>
        <v>0</v>
      </c>
      <c r="AK786" s="1">
        <f t="shared" si="96"/>
        <v>0</v>
      </c>
      <c r="AL786" s="1">
        <f t="shared" si="97"/>
        <v>0</v>
      </c>
      <c r="AM786" s="1">
        <f t="shared" si="98"/>
        <v>0</v>
      </c>
      <c r="AN786" s="1">
        <f t="shared" si="99"/>
        <v>0</v>
      </c>
      <c r="AO786" s="1">
        <f t="shared" si="100"/>
        <v>0</v>
      </c>
      <c r="AP786" s="1">
        <f t="shared" si="101"/>
        <v>0</v>
      </c>
      <c r="AQ786" s="1">
        <f t="shared" si="102"/>
        <v>7.032513E-2</v>
      </c>
      <c r="AR786" s="1">
        <f t="shared" si="103"/>
        <v>1.0892887379475</v>
      </c>
    </row>
    <row r="787" spans="1:44">
      <c r="A787" s="1">
        <v>786</v>
      </c>
      <c r="B787" s="1" t="s">
        <v>706</v>
      </c>
      <c r="C787" s="1" t="s">
        <v>21</v>
      </c>
      <c r="D787" s="1">
        <v>0.51677228316543899</v>
      </c>
      <c r="E787" s="1" t="s">
        <v>23</v>
      </c>
      <c r="F787" s="1">
        <v>752253.96999999904</v>
      </c>
      <c r="G787" s="1">
        <v>40</v>
      </c>
      <c r="H787" s="1">
        <v>0</v>
      </c>
      <c r="I787" s="1">
        <v>0</v>
      </c>
      <c r="J787" s="1">
        <v>0</v>
      </c>
      <c r="K787" s="1">
        <v>0</v>
      </c>
      <c r="L787" s="1">
        <v>22445.119999999901</v>
      </c>
      <c r="M787" s="1">
        <v>1</v>
      </c>
      <c r="N787" s="1">
        <v>0</v>
      </c>
      <c r="O787" s="1">
        <v>0</v>
      </c>
      <c r="P787" s="1">
        <v>0</v>
      </c>
      <c r="Q787" s="1">
        <v>0</v>
      </c>
      <c r="R787" s="1">
        <v>11923.1852772578</v>
      </c>
      <c r="S787" s="1">
        <v>516772.28316543798</v>
      </c>
      <c r="T787" s="61">
        <f>IF(E787="East", IF(C787="Central",('Connecting shares (%)'!$F$3/100*F787+'Connecting shares (%)'!$G$3/100*H787+'Connecting shares (%)'!$H$3/100*J787)/1000000,0),0)</f>
        <v>0</v>
      </c>
      <c r="U787" s="61">
        <f>IF(E787="East", IF(C787="Central",D787*'Connecting shares (%)'!$M$16*(F787+H787+J787)/(F787+H787+J787+L787+N787+P787),0),0)</f>
        <v>0</v>
      </c>
      <c r="V787" s="61">
        <f>IF(E787="East", IF(C787="Decentral",('Connecting shares (%)'!$F$7/100*F787+'Connecting shares (%)'!$G$7/100*H787+'Connecting shares (%)'!$H$7/100*J787)/1000000,0),0)</f>
        <v>0</v>
      </c>
      <c r="W787" s="63">
        <f>IF(E787="East", IF(C787="Decentral",D787*'Connecting shares (%)'!$M$16*(F787+H787+J787)/(F787+H787+J787+L787+N787+P787),0),0)</f>
        <v>0</v>
      </c>
      <c r="X787" s="61">
        <f>IF(E787="East", IF(C787="Central",('Connecting shares (%)'!$F$5/100*L787+'Connecting shares (%)'!$G$5/100*N787+'Connecting shares (%)'!$H$5/100*P787)/1000000,0),0)</f>
        <v>0</v>
      </c>
      <c r="Y787" s="63">
        <f>IF(E787="East", IF(C787="Central",D787*'Connecting shares (%)'!$M$16*(L787+N787+P787)/(F787+H787+J787+L787+N787+P787),0),0)</f>
        <v>0</v>
      </c>
      <c r="Z787" s="1">
        <f>IF(E787="East", IF(C787="Decentral",('Connecting shares (%)'!$F$9/100*L787+'Connecting shares (%)'!$G$9/100*N787+'Connecting shares (%)'!$H$9/100*P787)/1000000,0),0)</f>
        <v>0</v>
      </c>
      <c r="AA787" s="63">
        <f>IF(E787="East", IF(C787="Decentral",D787*'Connecting shares (%)'!$M$16*(L787+N787+P787)/(F787+H787+J787+L787+N787+P787),0),0)</f>
        <v>0</v>
      </c>
      <c r="AB787" s="61">
        <f>IF(E787="West", IF(C787="Central",('Connecting shares (%)'!$F$11/100*F787+'Connecting shares (%)'!$G$11/100*H787+'Connecting shares (%)'!$H$11/100*J787)/1000000,0),0)</f>
        <v>0</v>
      </c>
      <c r="AC787" s="64">
        <f>IF(E787="west", IF(C787="Central",D787*'Connecting shares (%)'!$M$16*(F787+H787+J787)/(F787+H787+J787+L787+N787+P787),0),0)</f>
        <v>0</v>
      </c>
      <c r="AD787" s="61">
        <f>IF(E787="West", IF(C787="Decentral",('Connecting shares (%)'!$F$15/100*F787+'Connecting shares (%)'!$G$15/100*H787+'Connecting shares (%)'!$H$15/100*J787)/1000000,0),0)</f>
        <v>0.75225396999999905</v>
      </c>
      <c r="AE787" s="63">
        <f>IF(E787="west", IF(C787="Decentral",D787*'Connecting shares (%)'!$M$16*(F787+H787+J787)/(F787+H787+J787+L787+N787+P787),0),0)</f>
        <v>10.0359999544382</v>
      </c>
      <c r="AF787" s="61">
        <f>IF(E787="West", IF(C787="Central",('Connecting shares (%)'!$F$13/100*L787+'Connecting shares (%)'!$G$13/100*N787+'Connecting shares (%)'!$H$13/100*P787)/1000000,0),0)</f>
        <v>0</v>
      </c>
      <c r="AG787" s="63">
        <f>IF(E787="west", IF(C787="Central",D787*'Connecting shares (%)'!$M$16*(L787+N787+P787)/(F787+H787+J787+L787+N787+P787),0),0)</f>
        <v>0</v>
      </c>
      <c r="AH787" s="1">
        <f>IF(E787="West", IF(C787="Decentral",('Connecting shares (%)'!$F$17/100*L787+'Connecting shares (%)'!$G$17/100*N787+'Connecting shares (%)'!$H$17/100*P787)/1000000,0),0)</f>
        <v>2.2445119999999902E-2</v>
      </c>
      <c r="AI787" s="63">
        <f>IF(E787="west", IF(C787="Decentral",D787*'Connecting shares (%)'!$M$16*(L787+N787+P787)/(F787+H787+J787+L787+N787+P787),0),0)</f>
        <v>0.29944570887058158</v>
      </c>
      <c r="AK787" s="1">
        <f t="shared" si="96"/>
        <v>0</v>
      </c>
      <c r="AL787" s="1">
        <f t="shared" si="97"/>
        <v>0</v>
      </c>
      <c r="AM787" s="1">
        <f t="shared" si="98"/>
        <v>0</v>
      </c>
      <c r="AN787" s="1">
        <f t="shared" si="99"/>
        <v>0</v>
      </c>
      <c r="AO787" s="1">
        <f t="shared" si="100"/>
        <v>0</v>
      </c>
      <c r="AP787" s="1">
        <f t="shared" si="101"/>
        <v>0</v>
      </c>
      <c r="AQ787" s="1">
        <f t="shared" si="102"/>
        <v>0.77469908999999892</v>
      </c>
      <c r="AR787" s="1">
        <f t="shared" si="103"/>
        <v>10.335445663308782</v>
      </c>
    </row>
    <row r="788" spans="1:44">
      <c r="A788" s="1">
        <v>787</v>
      </c>
      <c r="B788" s="1" t="s">
        <v>293</v>
      </c>
      <c r="C788" s="1" t="s">
        <v>21</v>
      </c>
      <c r="D788" s="1">
        <v>4.3278007541289E-2</v>
      </c>
      <c r="E788" s="1" t="s">
        <v>23</v>
      </c>
      <c r="F788" s="1">
        <v>24709.99</v>
      </c>
      <c r="G788" s="1">
        <v>2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3371.3510748203798</v>
      </c>
      <c r="S788" s="1">
        <v>43278.007541289</v>
      </c>
      <c r="T788" s="61">
        <f>IF(E788="East", IF(C788="Central",('Connecting shares (%)'!$F$3/100*F788+'Connecting shares (%)'!$G$3/100*H788+'Connecting shares (%)'!$H$3/100*J788)/1000000,0),0)</f>
        <v>0</v>
      </c>
      <c r="U788" s="61">
        <f>IF(E788="East", IF(C788="Central",D788*'Connecting shares (%)'!$M$16*(F788+H788+J788)/(F788+H788+J788+L788+N788+P788),0),0)</f>
        <v>0</v>
      </c>
      <c r="V788" s="61">
        <f>IF(E788="East", IF(C788="Decentral",('Connecting shares (%)'!$F$7/100*F788+'Connecting shares (%)'!$G$7/100*H788+'Connecting shares (%)'!$H$7/100*J788)/1000000,0),0)</f>
        <v>0</v>
      </c>
      <c r="W788" s="63">
        <f>IF(E788="East", IF(C788="Decentral",D788*'Connecting shares (%)'!$M$16*(F788+H788+J788)/(F788+H788+J788+L788+N788+P788),0),0)</f>
        <v>0</v>
      </c>
      <c r="X788" s="61">
        <f>IF(E788="East", IF(C788="Central",('Connecting shares (%)'!$F$5/100*L788+'Connecting shares (%)'!$G$5/100*N788+'Connecting shares (%)'!$H$5/100*P788)/1000000,0),0)</f>
        <v>0</v>
      </c>
      <c r="Y788" s="63">
        <f>IF(E788="East", IF(C788="Central",D788*'Connecting shares (%)'!$M$16*(L788+N788+P788)/(F788+H788+J788+L788+N788+P788),0),0)</f>
        <v>0</v>
      </c>
      <c r="Z788" s="1">
        <f>IF(E788="East", IF(C788="Decentral",('Connecting shares (%)'!$F$9/100*L788+'Connecting shares (%)'!$G$9/100*N788+'Connecting shares (%)'!$H$9/100*P788)/1000000,0),0)</f>
        <v>0</v>
      </c>
      <c r="AA788" s="63">
        <f>IF(E788="East", IF(C788="Decentral",D788*'Connecting shares (%)'!$M$16*(L788+N788+P788)/(F788+H788+J788+L788+N788+P788),0),0)</f>
        <v>0</v>
      </c>
      <c r="AB788" s="61">
        <f>IF(E788="West", IF(C788="Central",('Connecting shares (%)'!$F$11/100*F788+'Connecting shares (%)'!$G$11/100*H788+'Connecting shares (%)'!$H$11/100*J788)/1000000,0),0)</f>
        <v>0</v>
      </c>
      <c r="AC788" s="64">
        <f>IF(E788="west", IF(C788="Central",D788*'Connecting shares (%)'!$M$16*(F788+H788+J788)/(F788+H788+J788+L788+N788+P788),0),0)</f>
        <v>0</v>
      </c>
      <c r="AD788" s="61">
        <f>IF(E788="West", IF(C788="Decentral",('Connecting shares (%)'!$F$15/100*F788+'Connecting shares (%)'!$G$15/100*H788+'Connecting shares (%)'!$H$15/100*J788)/1000000,0),0)</f>
        <v>2.4709990000000001E-2</v>
      </c>
      <c r="AE788" s="63">
        <f>IF(E788="west", IF(C788="Decentral",D788*'Connecting shares (%)'!$M$16*(F788+H788+J788)/(F788+H788+J788+L788+N788+P788),0),0)</f>
        <v>0.86556015082577986</v>
      </c>
      <c r="AF788" s="61">
        <f>IF(E788="West", IF(C788="Central",('Connecting shares (%)'!$F$13/100*L788+'Connecting shares (%)'!$G$13/100*N788+'Connecting shares (%)'!$H$13/100*P788)/1000000,0),0)</f>
        <v>0</v>
      </c>
      <c r="AG788" s="63">
        <f>IF(E788="west", IF(C788="Central",D788*'Connecting shares (%)'!$M$16*(L788+N788+P788)/(F788+H788+J788+L788+N788+P788),0),0)</f>
        <v>0</v>
      </c>
      <c r="AH788" s="1">
        <f>IF(E788="West", IF(C788="Decentral",('Connecting shares (%)'!$F$17/100*L788+'Connecting shares (%)'!$G$17/100*N788+'Connecting shares (%)'!$H$17/100*P788)/1000000,0),0)</f>
        <v>0</v>
      </c>
      <c r="AI788" s="63">
        <f>IF(E788="west", IF(C788="Decentral",D788*'Connecting shares (%)'!$M$16*(L788+N788+P788)/(F788+H788+J788+L788+N788+P788),0),0)</f>
        <v>0</v>
      </c>
      <c r="AK788" s="1">
        <f t="shared" si="96"/>
        <v>0</v>
      </c>
      <c r="AL788" s="1">
        <f t="shared" si="97"/>
        <v>0</v>
      </c>
      <c r="AM788" s="1">
        <f t="shared" si="98"/>
        <v>0</v>
      </c>
      <c r="AN788" s="1">
        <f t="shared" si="99"/>
        <v>0</v>
      </c>
      <c r="AO788" s="1">
        <f t="shared" si="100"/>
        <v>0</v>
      </c>
      <c r="AP788" s="1">
        <f t="shared" si="101"/>
        <v>0</v>
      </c>
      <c r="AQ788" s="1">
        <f t="shared" si="102"/>
        <v>2.4709990000000001E-2</v>
      </c>
      <c r="AR788" s="1">
        <f t="shared" si="103"/>
        <v>0.86556015082577986</v>
      </c>
    </row>
    <row r="789" spans="1:44">
      <c r="A789" s="1">
        <v>788</v>
      </c>
      <c r="B789" s="1" t="s">
        <v>711</v>
      </c>
      <c r="C789" s="1" t="s">
        <v>21</v>
      </c>
      <c r="D789" s="1">
        <v>0.272616180989458</v>
      </c>
      <c r="E789" s="1" t="s">
        <v>23</v>
      </c>
      <c r="F789" s="1">
        <v>661501.59999999905</v>
      </c>
      <c r="G789" s="1">
        <v>41</v>
      </c>
      <c r="H789" s="1">
        <v>0</v>
      </c>
      <c r="I789" s="1">
        <v>0</v>
      </c>
      <c r="J789" s="1">
        <v>0</v>
      </c>
      <c r="K789" s="1">
        <v>0</v>
      </c>
      <c r="L789" s="1">
        <v>14204.7</v>
      </c>
      <c r="M789" s="1">
        <v>2</v>
      </c>
      <c r="N789" s="1">
        <v>0</v>
      </c>
      <c r="O789" s="1">
        <v>0</v>
      </c>
      <c r="P789" s="1">
        <v>0</v>
      </c>
      <c r="Q789" s="1">
        <v>0</v>
      </c>
      <c r="R789" s="1">
        <v>9025.3282043459294</v>
      </c>
      <c r="S789" s="1">
        <v>272616.180989457</v>
      </c>
      <c r="T789" s="61">
        <f>IF(E789="East", IF(C789="Central",('Connecting shares (%)'!$F$3/100*F789+'Connecting shares (%)'!$G$3/100*H789+'Connecting shares (%)'!$H$3/100*J789)/1000000,0),0)</f>
        <v>0</v>
      </c>
      <c r="U789" s="61">
        <f>IF(E789="East", IF(C789="Central",D789*'Connecting shares (%)'!$M$16*(F789+H789+J789)/(F789+H789+J789+L789+N789+P789),0),0)</f>
        <v>0</v>
      </c>
      <c r="V789" s="61">
        <f>IF(E789="East", IF(C789="Decentral",('Connecting shares (%)'!$F$7/100*F789+'Connecting shares (%)'!$G$7/100*H789+'Connecting shares (%)'!$H$7/100*J789)/1000000,0),0)</f>
        <v>0</v>
      </c>
      <c r="W789" s="63">
        <f>IF(E789="East", IF(C789="Decentral",D789*'Connecting shares (%)'!$M$16*(F789+H789+J789)/(F789+H789+J789+L789+N789+P789),0),0)</f>
        <v>0</v>
      </c>
      <c r="X789" s="61">
        <f>IF(E789="East", IF(C789="Central",('Connecting shares (%)'!$F$5/100*L789+'Connecting shares (%)'!$G$5/100*N789+'Connecting shares (%)'!$H$5/100*P789)/1000000,0),0)</f>
        <v>0</v>
      </c>
      <c r="Y789" s="63">
        <f>IF(E789="East", IF(C789="Central",D789*'Connecting shares (%)'!$M$16*(L789+N789+P789)/(F789+H789+J789+L789+N789+P789),0),0)</f>
        <v>0</v>
      </c>
      <c r="Z789" s="1">
        <f>IF(E789="East", IF(C789="Decentral",('Connecting shares (%)'!$F$9/100*L789+'Connecting shares (%)'!$G$9/100*N789+'Connecting shares (%)'!$H$9/100*P789)/1000000,0),0)</f>
        <v>0</v>
      </c>
      <c r="AA789" s="63">
        <f>IF(E789="East", IF(C789="Decentral",D789*'Connecting shares (%)'!$M$16*(L789+N789+P789)/(F789+H789+J789+L789+N789+P789),0),0)</f>
        <v>0</v>
      </c>
      <c r="AB789" s="61">
        <f>IF(E789="West", IF(C789="Central",('Connecting shares (%)'!$F$11/100*F789+'Connecting shares (%)'!$G$11/100*H789+'Connecting shares (%)'!$H$11/100*J789)/1000000,0),0)</f>
        <v>0</v>
      </c>
      <c r="AC789" s="64">
        <f>IF(E789="west", IF(C789="Central",D789*'Connecting shares (%)'!$M$16*(F789+H789+J789)/(F789+H789+J789+L789+N789+P789),0),0)</f>
        <v>0</v>
      </c>
      <c r="AD789" s="61">
        <f>IF(E789="West", IF(C789="Decentral",('Connecting shares (%)'!$F$15/100*F789+'Connecting shares (%)'!$G$15/100*H789+'Connecting shares (%)'!$H$15/100*J789)/1000000,0),0)</f>
        <v>0.66150159999999902</v>
      </c>
      <c r="AE789" s="63">
        <f>IF(E789="west", IF(C789="Decentral",D789*'Connecting shares (%)'!$M$16*(F789+H789+J789)/(F789+H789+J789+L789+N789+P789),0),0)</f>
        <v>5.3377048552134578</v>
      </c>
      <c r="AF789" s="61">
        <f>IF(E789="West", IF(C789="Central",('Connecting shares (%)'!$F$13/100*L789+'Connecting shares (%)'!$G$13/100*N789+'Connecting shares (%)'!$H$13/100*P789)/1000000,0),0)</f>
        <v>0</v>
      </c>
      <c r="AG789" s="63">
        <f>IF(E789="west", IF(C789="Central",D789*'Connecting shares (%)'!$M$16*(L789+N789+P789)/(F789+H789+J789+L789+N789+P789),0),0)</f>
        <v>0</v>
      </c>
      <c r="AH789" s="1">
        <f>IF(E789="West", IF(C789="Decentral",('Connecting shares (%)'!$F$17/100*L789+'Connecting shares (%)'!$G$17/100*N789+'Connecting shares (%)'!$H$17/100*P789)/1000000,0),0)</f>
        <v>1.4204700000000001E-2</v>
      </c>
      <c r="AI789" s="63">
        <f>IF(E789="west", IF(C789="Decentral",D789*'Connecting shares (%)'!$M$16*(L789+N789+P789)/(F789+H789+J789+L789+N789+P789),0),0)</f>
        <v>0.11461876457570279</v>
      </c>
      <c r="AK789" s="1">
        <f t="shared" si="96"/>
        <v>0</v>
      </c>
      <c r="AL789" s="1">
        <f t="shared" si="97"/>
        <v>0</v>
      </c>
      <c r="AM789" s="1">
        <f t="shared" si="98"/>
        <v>0</v>
      </c>
      <c r="AN789" s="1">
        <f t="shared" si="99"/>
        <v>0</v>
      </c>
      <c r="AO789" s="1">
        <f t="shared" si="100"/>
        <v>0</v>
      </c>
      <c r="AP789" s="1">
        <f t="shared" si="101"/>
        <v>0</v>
      </c>
      <c r="AQ789" s="1">
        <f t="shared" si="102"/>
        <v>0.67570629999999898</v>
      </c>
      <c r="AR789" s="1">
        <f t="shared" si="103"/>
        <v>5.4523236197891602</v>
      </c>
    </row>
    <row r="790" spans="1:44">
      <c r="A790" s="1">
        <v>789</v>
      </c>
      <c r="B790" s="1" t="s">
        <v>374</v>
      </c>
      <c r="C790" s="1" t="s">
        <v>21</v>
      </c>
      <c r="D790" s="1">
        <v>0.383268851013019</v>
      </c>
      <c r="E790" s="1" t="s">
        <v>23</v>
      </c>
      <c r="F790" s="1">
        <v>612513.53999999899</v>
      </c>
      <c r="G790" s="1">
        <v>37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9494.9405973748908</v>
      </c>
      <c r="S790" s="1">
        <v>383268.85101301799</v>
      </c>
      <c r="T790" s="61">
        <f>IF(E790="East", IF(C790="Central",('Connecting shares (%)'!$F$3/100*F790+'Connecting shares (%)'!$G$3/100*H790+'Connecting shares (%)'!$H$3/100*J790)/1000000,0),0)</f>
        <v>0</v>
      </c>
      <c r="U790" s="61">
        <f>IF(E790="East", IF(C790="Central",D790*'Connecting shares (%)'!$M$16*(F790+H790+J790)/(F790+H790+J790+L790+N790+P790),0),0)</f>
        <v>0</v>
      </c>
      <c r="V790" s="61">
        <f>IF(E790="East", IF(C790="Decentral",('Connecting shares (%)'!$F$7/100*F790+'Connecting shares (%)'!$G$7/100*H790+'Connecting shares (%)'!$H$7/100*J790)/1000000,0),0)</f>
        <v>0</v>
      </c>
      <c r="W790" s="63">
        <f>IF(E790="East", IF(C790="Decentral",D790*'Connecting shares (%)'!$M$16*(F790+H790+J790)/(F790+H790+J790+L790+N790+P790),0),0)</f>
        <v>0</v>
      </c>
      <c r="X790" s="61">
        <f>IF(E790="East", IF(C790="Central",('Connecting shares (%)'!$F$5/100*L790+'Connecting shares (%)'!$G$5/100*N790+'Connecting shares (%)'!$H$5/100*P790)/1000000,0),0)</f>
        <v>0</v>
      </c>
      <c r="Y790" s="63">
        <f>IF(E790="East", IF(C790="Central",D790*'Connecting shares (%)'!$M$16*(L790+N790+P790)/(F790+H790+J790+L790+N790+P790),0),0)</f>
        <v>0</v>
      </c>
      <c r="Z790" s="1">
        <f>IF(E790="East", IF(C790="Decentral",('Connecting shares (%)'!$F$9/100*L790+'Connecting shares (%)'!$G$9/100*N790+'Connecting shares (%)'!$H$9/100*P790)/1000000,0),0)</f>
        <v>0</v>
      </c>
      <c r="AA790" s="63">
        <f>IF(E790="East", IF(C790="Decentral",D790*'Connecting shares (%)'!$M$16*(L790+N790+P790)/(F790+H790+J790+L790+N790+P790),0),0)</f>
        <v>0</v>
      </c>
      <c r="AB790" s="61">
        <f>IF(E790="West", IF(C790="Central",('Connecting shares (%)'!$F$11/100*F790+'Connecting shares (%)'!$G$11/100*H790+'Connecting shares (%)'!$H$11/100*J790)/1000000,0),0)</f>
        <v>0</v>
      </c>
      <c r="AC790" s="64">
        <f>IF(E790="west", IF(C790="Central",D790*'Connecting shares (%)'!$M$16*(F790+H790+J790)/(F790+H790+J790+L790+N790+P790),0),0)</f>
        <v>0</v>
      </c>
      <c r="AD790" s="61">
        <f>IF(E790="West", IF(C790="Decentral",('Connecting shares (%)'!$F$15/100*F790+'Connecting shares (%)'!$G$15/100*H790+'Connecting shares (%)'!$H$15/100*J790)/1000000,0),0)</f>
        <v>0.61251353999999902</v>
      </c>
      <c r="AE790" s="63">
        <f>IF(E790="west", IF(C790="Decentral",D790*'Connecting shares (%)'!$M$16*(F790+H790+J790)/(F790+H790+J790+L790+N790+P790),0),0)</f>
        <v>7.6653770202603795</v>
      </c>
      <c r="AF790" s="61">
        <f>IF(E790="West", IF(C790="Central",('Connecting shares (%)'!$F$13/100*L790+'Connecting shares (%)'!$G$13/100*N790+'Connecting shares (%)'!$H$13/100*P790)/1000000,0),0)</f>
        <v>0</v>
      </c>
      <c r="AG790" s="63">
        <f>IF(E790="west", IF(C790="Central",D790*'Connecting shares (%)'!$M$16*(L790+N790+P790)/(F790+H790+J790+L790+N790+P790),0),0)</f>
        <v>0</v>
      </c>
      <c r="AH790" s="1">
        <f>IF(E790="West", IF(C790="Decentral",('Connecting shares (%)'!$F$17/100*L790+'Connecting shares (%)'!$G$17/100*N790+'Connecting shares (%)'!$H$17/100*P790)/1000000,0),0)</f>
        <v>0</v>
      </c>
      <c r="AI790" s="63">
        <f>IF(E790="west", IF(C790="Decentral",D790*'Connecting shares (%)'!$M$16*(L790+N790+P790)/(F790+H790+J790+L790+N790+P790),0),0)</f>
        <v>0</v>
      </c>
      <c r="AK790" s="1">
        <f t="shared" si="96"/>
        <v>0</v>
      </c>
      <c r="AL790" s="1">
        <f t="shared" si="97"/>
        <v>0</v>
      </c>
      <c r="AM790" s="1">
        <f t="shared" si="98"/>
        <v>0</v>
      </c>
      <c r="AN790" s="1">
        <f t="shared" si="99"/>
        <v>0</v>
      </c>
      <c r="AO790" s="1">
        <f t="shared" si="100"/>
        <v>0</v>
      </c>
      <c r="AP790" s="1">
        <f t="shared" si="101"/>
        <v>0</v>
      </c>
      <c r="AQ790" s="1">
        <f t="shared" si="102"/>
        <v>0.61251353999999902</v>
      </c>
      <c r="AR790" s="1">
        <f t="shared" si="103"/>
        <v>7.6653770202603795</v>
      </c>
    </row>
    <row r="791" spans="1:44">
      <c r="A791" s="1">
        <v>790</v>
      </c>
      <c r="B791" s="1" t="s">
        <v>311</v>
      </c>
      <c r="C791" s="1" t="s">
        <v>21</v>
      </c>
      <c r="D791" s="1">
        <v>0.11152575269687801</v>
      </c>
      <c r="E791" s="1" t="s">
        <v>23</v>
      </c>
      <c r="F791" s="1">
        <v>12140.879999999899</v>
      </c>
      <c r="G791" s="1">
        <v>1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5124.1152415772103</v>
      </c>
      <c r="S791" s="1">
        <v>111525.752696877</v>
      </c>
      <c r="T791" s="61">
        <f>IF(E791="East", IF(C791="Central",('Connecting shares (%)'!$F$3/100*F791+'Connecting shares (%)'!$G$3/100*H791+'Connecting shares (%)'!$H$3/100*J791)/1000000,0),0)</f>
        <v>0</v>
      </c>
      <c r="U791" s="61">
        <f>IF(E791="East", IF(C791="Central",D791*'Connecting shares (%)'!$M$16*(F791+H791+J791)/(F791+H791+J791+L791+N791+P791),0),0)</f>
        <v>0</v>
      </c>
      <c r="V791" s="61">
        <f>IF(E791="East", IF(C791="Decentral",('Connecting shares (%)'!$F$7/100*F791+'Connecting shares (%)'!$G$7/100*H791+'Connecting shares (%)'!$H$7/100*J791)/1000000,0),0)</f>
        <v>0</v>
      </c>
      <c r="W791" s="63">
        <f>IF(E791="East", IF(C791="Decentral",D791*'Connecting shares (%)'!$M$16*(F791+H791+J791)/(F791+H791+J791+L791+N791+P791),0),0)</f>
        <v>0</v>
      </c>
      <c r="X791" s="61">
        <f>IF(E791="East", IF(C791="Central",('Connecting shares (%)'!$F$5/100*L791+'Connecting shares (%)'!$G$5/100*N791+'Connecting shares (%)'!$H$5/100*P791)/1000000,0),0)</f>
        <v>0</v>
      </c>
      <c r="Y791" s="63">
        <f>IF(E791="East", IF(C791="Central",D791*'Connecting shares (%)'!$M$16*(L791+N791+P791)/(F791+H791+J791+L791+N791+P791),0),0)</f>
        <v>0</v>
      </c>
      <c r="Z791" s="1">
        <f>IF(E791="East", IF(C791="Decentral",('Connecting shares (%)'!$F$9/100*L791+'Connecting shares (%)'!$G$9/100*N791+'Connecting shares (%)'!$H$9/100*P791)/1000000,0),0)</f>
        <v>0</v>
      </c>
      <c r="AA791" s="63">
        <f>IF(E791="East", IF(C791="Decentral",D791*'Connecting shares (%)'!$M$16*(L791+N791+P791)/(F791+H791+J791+L791+N791+P791),0),0)</f>
        <v>0</v>
      </c>
      <c r="AB791" s="61">
        <f>IF(E791="West", IF(C791="Central",('Connecting shares (%)'!$F$11/100*F791+'Connecting shares (%)'!$G$11/100*H791+'Connecting shares (%)'!$H$11/100*J791)/1000000,0),0)</f>
        <v>0</v>
      </c>
      <c r="AC791" s="64">
        <f>IF(E791="west", IF(C791="Central",D791*'Connecting shares (%)'!$M$16*(F791+H791+J791)/(F791+H791+J791+L791+N791+P791),0),0)</f>
        <v>0</v>
      </c>
      <c r="AD791" s="61">
        <f>IF(E791="West", IF(C791="Decentral",('Connecting shares (%)'!$F$15/100*F791+'Connecting shares (%)'!$G$15/100*H791+'Connecting shares (%)'!$H$15/100*J791)/1000000,0),0)</f>
        <v>1.2140879999999899E-2</v>
      </c>
      <c r="AE791" s="63">
        <f>IF(E791="west", IF(C791="Decentral",D791*'Connecting shares (%)'!$M$16*(F791+H791+J791)/(F791+H791+J791+L791+N791+P791),0),0)</f>
        <v>2.2305150539375602</v>
      </c>
      <c r="AF791" s="61">
        <f>IF(E791="West", IF(C791="Central",('Connecting shares (%)'!$F$13/100*L791+'Connecting shares (%)'!$G$13/100*N791+'Connecting shares (%)'!$H$13/100*P791)/1000000,0),0)</f>
        <v>0</v>
      </c>
      <c r="AG791" s="63">
        <f>IF(E791="west", IF(C791="Central",D791*'Connecting shares (%)'!$M$16*(L791+N791+P791)/(F791+H791+J791+L791+N791+P791),0),0)</f>
        <v>0</v>
      </c>
      <c r="AH791" s="1">
        <f>IF(E791="West", IF(C791="Decentral",('Connecting shares (%)'!$F$17/100*L791+'Connecting shares (%)'!$G$17/100*N791+'Connecting shares (%)'!$H$17/100*P791)/1000000,0),0)</f>
        <v>0</v>
      </c>
      <c r="AI791" s="63">
        <f>IF(E791="west", IF(C791="Decentral",D791*'Connecting shares (%)'!$M$16*(L791+N791+P791)/(F791+H791+J791+L791+N791+P791),0),0)</f>
        <v>0</v>
      </c>
      <c r="AK791" s="1">
        <f t="shared" si="96"/>
        <v>0</v>
      </c>
      <c r="AL791" s="1">
        <f t="shared" si="97"/>
        <v>0</v>
      </c>
      <c r="AM791" s="1">
        <f t="shared" si="98"/>
        <v>0</v>
      </c>
      <c r="AN791" s="1">
        <f t="shared" si="99"/>
        <v>0</v>
      </c>
      <c r="AO791" s="1">
        <f t="shared" si="100"/>
        <v>0</v>
      </c>
      <c r="AP791" s="1">
        <f t="shared" si="101"/>
        <v>0</v>
      </c>
      <c r="AQ791" s="1">
        <f t="shared" si="102"/>
        <v>1.2140879999999899E-2</v>
      </c>
      <c r="AR791" s="1">
        <f t="shared" si="103"/>
        <v>2.2305150539375602</v>
      </c>
    </row>
    <row r="792" spans="1:44">
      <c r="A792" s="1">
        <v>791</v>
      </c>
      <c r="B792" s="1" t="s">
        <v>423</v>
      </c>
      <c r="C792" s="1" t="s">
        <v>21</v>
      </c>
      <c r="D792" s="1">
        <v>0.23469145419002099</v>
      </c>
      <c r="E792" s="1" t="s">
        <v>23</v>
      </c>
      <c r="F792" s="1">
        <v>800396.82</v>
      </c>
      <c r="G792" s="1">
        <v>43</v>
      </c>
      <c r="H792" s="1">
        <v>0</v>
      </c>
      <c r="I792" s="1">
        <v>0</v>
      </c>
      <c r="J792" s="1">
        <v>0</v>
      </c>
      <c r="K792" s="1">
        <v>0</v>
      </c>
      <c r="L792" s="1">
        <v>69328.3</v>
      </c>
      <c r="M792" s="1">
        <v>11</v>
      </c>
      <c r="N792" s="1">
        <v>0</v>
      </c>
      <c r="O792" s="1">
        <v>0</v>
      </c>
      <c r="P792" s="1">
        <v>0</v>
      </c>
      <c r="Q792" s="1">
        <v>0</v>
      </c>
      <c r="R792" s="1">
        <v>6813.7895031554399</v>
      </c>
      <c r="S792" s="1">
        <v>234691.45419002001</v>
      </c>
      <c r="T792" s="61">
        <f>IF(E792="East", IF(C792="Central",('Connecting shares (%)'!$F$3/100*F792+'Connecting shares (%)'!$G$3/100*H792+'Connecting shares (%)'!$H$3/100*J792)/1000000,0),0)</f>
        <v>0</v>
      </c>
      <c r="U792" s="61">
        <f>IF(E792="East", IF(C792="Central",D792*'Connecting shares (%)'!$M$16*(F792+H792+J792)/(F792+H792+J792+L792+N792+P792),0),0)</f>
        <v>0</v>
      </c>
      <c r="V792" s="61">
        <f>IF(E792="East", IF(C792="Decentral",('Connecting shares (%)'!$F$7/100*F792+'Connecting shares (%)'!$G$7/100*H792+'Connecting shares (%)'!$H$7/100*J792)/1000000,0),0)</f>
        <v>0</v>
      </c>
      <c r="W792" s="63">
        <f>IF(E792="East", IF(C792="Decentral",D792*'Connecting shares (%)'!$M$16*(F792+H792+J792)/(F792+H792+J792+L792+N792+P792),0),0)</f>
        <v>0</v>
      </c>
      <c r="X792" s="61">
        <f>IF(E792="East", IF(C792="Central",('Connecting shares (%)'!$F$5/100*L792+'Connecting shares (%)'!$G$5/100*N792+'Connecting shares (%)'!$H$5/100*P792)/1000000,0),0)</f>
        <v>0</v>
      </c>
      <c r="Y792" s="63">
        <f>IF(E792="East", IF(C792="Central",D792*'Connecting shares (%)'!$M$16*(L792+N792+P792)/(F792+H792+J792+L792+N792+P792),0),0)</f>
        <v>0</v>
      </c>
      <c r="Z792" s="1">
        <f>IF(E792="East", IF(C792="Decentral",('Connecting shares (%)'!$F$9/100*L792+'Connecting shares (%)'!$G$9/100*N792+'Connecting shares (%)'!$H$9/100*P792)/1000000,0),0)</f>
        <v>0</v>
      </c>
      <c r="AA792" s="63">
        <f>IF(E792="East", IF(C792="Decentral",D792*'Connecting shares (%)'!$M$16*(L792+N792+P792)/(F792+H792+J792+L792+N792+P792),0),0)</f>
        <v>0</v>
      </c>
      <c r="AB792" s="61">
        <f>IF(E792="West", IF(C792="Central",('Connecting shares (%)'!$F$11/100*F792+'Connecting shares (%)'!$G$11/100*H792+'Connecting shares (%)'!$H$11/100*J792)/1000000,0),0)</f>
        <v>0</v>
      </c>
      <c r="AC792" s="64">
        <f>IF(E792="west", IF(C792="Central",D792*'Connecting shares (%)'!$M$16*(F792+H792+J792)/(F792+H792+J792+L792+N792+P792),0),0)</f>
        <v>0</v>
      </c>
      <c r="AD792" s="61">
        <f>IF(E792="West", IF(C792="Decentral",('Connecting shares (%)'!$F$15/100*F792+'Connecting shares (%)'!$G$15/100*H792+'Connecting shares (%)'!$H$15/100*J792)/1000000,0),0)</f>
        <v>0.8003968199999999</v>
      </c>
      <c r="AE792" s="63">
        <f>IF(E792="west", IF(C792="Decentral",D792*'Connecting shares (%)'!$M$16*(F792+H792+J792)/(F792+H792+J792+L792+N792+P792),0),0)</f>
        <v>4.3196704175882257</v>
      </c>
      <c r="AF792" s="61">
        <f>IF(E792="West", IF(C792="Central",('Connecting shares (%)'!$F$13/100*L792+'Connecting shares (%)'!$G$13/100*N792+'Connecting shares (%)'!$H$13/100*P792)/1000000,0),0)</f>
        <v>0</v>
      </c>
      <c r="AG792" s="63">
        <f>IF(E792="west", IF(C792="Central",D792*'Connecting shares (%)'!$M$16*(L792+N792+P792)/(F792+H792+J792+L792+N792+P792),0),0)</f>
        <v>0</v>
      </c>
      <c r="AH792" s="1">
        <f>IF(E792="West", IF(C792="Decentral",('Connecting shares (%)'!$F$17/100*L792+'Connecting shares (%)'!$G$17/100*N792+'Connecting shares (%)'!$H$17/100*P792)/1000000,0),0)</f>
        <v>6.9328300000000009E-2</v>
      </c>
      <c r="AI792" s="63">
        <f>IF(E792="west", IF(C792="Decentral",D792*'Connecting shares (%)'!$M$16*(L792+N792+P792)/(F792+H792+J792+L792+N792+P792),0),0)</f>
        <v>0.37415866621219435</v>
      </c>
      <c r="AK792" s="1">
        <f t="shared" si="96"/>
        <v>0</v>
      </c>
      <c r="AL792" s="1">
        <f t="shared" si="97"/>
        <v>0</v>
      </c>
      <c r="AM792" s="1">
        <f t="shared" si="98"/>
        <v>0</v>
      </c>
      <c r="AN792" s="1">
        <f t="shared" si="99"/>
        <v>0</v>
      </c>
      <c r="AO792" s="1">
        <f t="shared" si="100"/>
        <v>0</v>
      </c>
      <c r="AP792" s="1">
        <f t="shared" si="101"/>
        <v>0</v>
      </c>
      <c r="AQ792" s="1">
        <f t="shared" si="102"/>
        <v>0.86972511999999991</v>
      </c>
      <c r="AR792" s="1">
        <f t="shared" si="103"/>
        <v>4.69382908380042</v>
      </c>
    </row>
    <row r="793" spans="1:44">
      <c r="A793" s="1">
        <v>792</v>
      </c>
      <c r="B793" s="1" t="s">
        <v>65</v>
      </c>
      <c r="C793" s="1" t="s">
        <v>21</v>
      </c>
      <c r="D793" s="1">
        <v>1.0628347523499799</v>
      </c>
      <c r="E793" s="1" t="s">
        <v>23</v>
      </c>
      <c r="F793" s="1">
        <v>6526812.9500000002</v>
      </c>
      <c r="G793" s="1">
        <v>413</v>
      </c>
      <c r="H793" s="1">
        <v>0</v>
      </c>
      <c r="I793" s="1">
        <v>0</v>
      </c>
      <c r="J793" s="1">
        <v>0</v>
      </c>
      <c r="K793" s="1">
        <v>0</v>
      </c>
      <c r="L793" s="1">
        <v>601943.39999999898</v>
      </c>
      <c r="M793" s="1">
        <v>51</v>
      </c>
      <c r="N793" s="1">
        <v>70489.16</v>
      </c>
      <c r="O793" s="1">
        <v>1</v>
      </c>
      <c r="P793" s="1">
        <v>0</v>
      </c>
      <c r="Q793" s="1">
        <v>0</v>
      </c>
      <c r="R793" s="1">
        <v>10947.354573623399</v>
      </c>
      <c r="S793" s="1">
        <v>1062834.7523499799</v>
      </c>
      <c r="T793" s="61">
        <f>IF(E793="East", IF(C793="Central",('Connecting shares (%)'!$F$3/100*F793+'Connecting shares (%)'!$G$3/100*H793+'Connecting shares (%)'!$H$3/100*J793)/1000000,0),0)</f>
        <v>0</v>
      </c>
      <c r="U793" s="61">
        <f>IF(E793="East", IF(C793="Central",D793*'Connecting shares (%)'!$M$16*(F793+H793+J793)/(F793+H793+J793+L793+N793+P793),0),0)</f>
        <v>0</v>
      </c>
      <c r="V793" s="61">
        <f>IF(E793="East", IF(C793="Decentral",('Connecting shares (%)'!$F$7/100*F793+'Connecting shares (%)'!$G$7/100*H793+'Connecting shares (%)'!$H$7/100*J793)/1000000,0),0)</f>
        <v>0</v>
      </c>
      <c r="W793" s="63">
        <f>IF(E793="East", IF(C793="Decentral",D793*'Connecting shares (%)'!$M$16*(F793+H793+J793)/(F793+H793+J793+L793+N793+P793),0),0)</f>
        <v>0</v>
      </c>
      <c r="X793" s="61">
        <f>IF(E793="East", IF(C793="Central",('Connecting shares (%)'!$F$5/100*L793+'Connecting shares (%)'!$G$5/100*N793+'Connecting shares (%)'!$H$5/100*P793)/1000000,0),0)</f>
        <v>0</v>
      </c>
      <c r="Y793" s="63">
        <f>IF(E793="East", IF(C793="Central",D793*'Connecting shares (%)'!$M$16*(L793+N793+P793)/(F793+H793+J793+L793+N793+P793),0),0)</f>
        <v>0</v>
      </c>
      <c r="Z793" s="1">
        <f>IF(E793="East", IF(C793="Decentral",('Connecting shares (%)'!$F$9/100*L793+'Connecting shares (%)'!$G$9/100*N793+'Connecting shares (%)'!$H$9/100*P793)/1000000,0),0)</f>
        <v>0</v>
      </c>
      <c r="AA793" s="63">
        <f>IF(E793="East", IF(C793="Decentral",D793*'Connecting shares (%)'!$M$16*(L793+N793+P793)/(F793+H793+J793+L793+N793+P793),0),0)</f>
        <v>0</v>
      </c>
      <c r="AB793" s="61">
        <f>IF(E793="West", IF(C793="Central",('Connecting shares (%)'!$F$11/100*F793+'Connecting shares (%)'!$G$11/100*H793+'Connecting shares (%)'!$H$11/100*J793)/1000000,0),0)</f>
        <v>0</v>
      </c>
      <c r="AC793" s="64">
        <f>IF(E793="west", IF(C793="Central",D793*'Connecting shares (%)'!$M$16*(F793+H793+J793)/(F793+H793+J793+L793+N793+P793),0),0)</f>
        <v>0</v>
      </c>
      <c r="AD793" s="61">
        <f>IF(E793="West", IF(C793="Decentral",('Connecting shares (%)'!$F$15/100*F793+'Connecting shares (%)'!$G$15/100*H793+'Connecting shares (%)'!$H$15/100*J793)/1000000,0),0)</f>
        <v>6.5268129500000001</v>
      </c>
      <c r="AE793" s="63">
        <f>IF(E793="west", IF(C793="Decentral",D793*'Connecting shares (%)'!$M$16*(F793+H793+J793)/(F793+H793+J793+L793+N793+P793),0),0)</f>
        <v>19.271251732455205</v>
      </c>
      <c r="AF793" s="61">
        <f>IF(E793="West", IF(C793="Central",('Connecting shares (%)'!$F$13/100*L793+'Connecting shares (%)'!$G$13/100*N793+'Connecting shares (%)'!$H$13/100*P793)/1000000,0),0)</f>
        <v>0</v>
      </c>
      <c r="AG793" s="63">
        <f>IF(E793="west", IF(C793="Central",D793*'Connecting shares (%)'!$M$16*(L793+N793+P793)/(F793+H793+J793+L793+N793+P793),0),0)</f>
        <v>0</v>
      </c>
      <c r="AH793" s="1">
        <f>IF(E793="West", IF(C793="Decentral",('Connecting shares (%)'!$F$17/100*L793+'Connecting shares (%)'!$G$17/100*N793+'Connecting shares (%)'!$H$17/100*P793)/1000000,0),0)</f>
        <v>0.67243255999999896</v>
      </c>
      <c r="AI793" s="63">
        <f>IF(E793="west", IF(C793="Decentral",D793*'Connecting shares (%)'!$M$16*(L793+N793+P793)/(F793+H793+J793+L793+N793+P793),0),0)</f>
        <v>1.9854433145443933</v>
      </c>
      <c r="AK793" s="1">
        <f t="shared" si="96"/>
        <v>0</v>
      </c>
      <c r="AL793" s="1">
        <f t="shared" si="97"/>
        <v>0</v>
      </c>
      <c r="AM793" s="1">
        <f t="shared" si="98"/>
        <v>0</v>
      </c>
      <c r="AN793" s="1">
        <f t="shared" si="99"/>
        <v>0</v>
      </c>
      <c r="AO793" s="1">
        <f t="shared" si="100"/>
        <v>0</v>
      </c>
      <c r="AP793" s="1">
        <f t="shared" si="101"/>
        <v>0</v>
      </c>
      <c r="AQ793" s="1">
        <f t="shared" si="102"/>
        <v>7.199245509999999</v>
      </c>
      <c r="AR793" s="1">
        <f t="shared" si="103"/>
        <v>21.256695046999599</v>
      </c>
    </row>
    <row r="794" spans="1:44">
      <c r="A794" s="1">
        <v>793</v>
      </c>
      <c r="B794" s="1" t="s">
        <v>734</v>
      </c>
      <c r="C794" s="1" t="s">
        <v>21</v>
      </c>
      <c r="D794" s="1">
        <v>0.98450276036018702</v>
      </c>
      <c r="E794" s="1" t="s">
        <v>23</v>
      </c>
      <c r="F794" s="1">
        <v>5700641.1799999997</v>
      </c>
      <c r="G794" s="1">
        <v>376</v>
      </c>
      <c r="H794" s="1">
        <v>0</v>
      </c>
      <c r="I794" s="1">
        <v>0</v>
      </c>
      <c r="J794" s="1">
        <v>0</v>
      </c>
      <c r="K794" s="1">
        <v>0</v>
      </c>
      <c r="L794" s="1">
        <v>175912.769999999</v>
      </c>
      <c r="M794" s="1">
        <v>25</v>
      </c>
      <c r="N794" s="1">
        <v>97113.32</v>
      </c>
      <c r="O794" s="1">
        <v>1</v>
      </c>
      <c r="P794" s="1">
        <v>0</v>
      </c>
      <c r="Q794" s="1">
        <v>0</v>
      </c>
      <c r="R794" s="1">
        <v>11220.748029704801</v>
      </c>
      <c r="S794" s="1">
        <v>984502.76036018599</v>
      </c>
      <c r="T794" s="61">
        <f>IF(E794="East", IF(C794="Central",('Connecting shares (%)'!$F$3/100*F794+'Connecting shares (%)'!$G$3/100*H794+'Connecting shares (%)'!$H$3/100*J794)/1000000,0),0)</f>
        <v>0</v>
      </c>
      <c r="U794" s="61">
        <f>IF(E794="East", IF(C794="Central",D794*'Connecting shares (%)'!$M$16*(F794+H794+J794)/(F794+H794+J794+L794+N794+P794),0),0)</f>
        <v>0</v>
      </c>
      <c r="V794" s="61">
        <f>IF(E794="East", IF(C794="Decentral",('Connecting shares (%)'!$F$7/100*F794+'Connecting shares (%)'!$G$7/100*H794+'Connecting shares (%)'!$H$7/100*J794)/1000000,0),0)</f>
        <v>0</v>
      </c>
      <c r="W794" s="63">
        <f>IF(E794="East", IF(C794="Decentral",D794*'Connecting shares (%)'!$M$16*(F794+H794+J794)/(F794+H794+J794+L794+N794+P794),0),0)</f>
        <v>0</v>
      </c>
      <c r="X794" s="61">
        <f>IF(E794="East", IF(C794="Central",('Connecting shares (%)'!$F$5/100*L794+'Connecting shares (%)'!$G$5/100*N794+'Connecting shares (%)'!$H$5/100*P794)/1000000,0),0)</f>
        <v>0</v>
      </c>
      <c r="Y794" s="63">
        <f>IF(E794="East", IF(C794="Central",D794*'Connecting shares (%)'!$M$16*(L794+N794+P794)/(F794+H794+J794+L794+N794+P794),0),0)</f>
        <v>0</v>
      </c>
      <c r="Z794" s="1">
        <f>IF(E794="East", IF(C794="Decentral",('Connecting shares (%)'!$F$9/100*L794+'Connecting shares (%)'!$G$9/100*N794+'Connecting shares (%)'!$H$9/100*P794)/1000000,0),0)</f>
        <v>0</v>
      </c>
      <c r="AA794" s="63">
        <f>IF(E794="East", IF(C794="Decentral",D794*'Connecting shares (%)'!$M$16*(L794+N794+P794)/(F794+H794+J794+L794+N794+P794),0),0)</f>
        <v>0</v>
      </c>
      <c r="AB794" s="61">
        <f>IF(E794="West", IF(C794="Central",('Connecting shares (%)'!$F$11/100*F794+'Connecting shares (%)'!$G$11/100*H794+'Connecting shares (%)'!$H$11/100*J794)/1000000,0),0)</f>
        <v>0</v>
      </c>
      <c r="AC794" s="64">
        <f>IF(E794="west", IF(C794="Central",D794*'Connecting shares (%)'!$M$16*(F794+H794+J794)/(F794+H794+J794+L794+N794+P794),0),0)</f>
        <v>0</v>
      </c>
      <c r="AD794" s="61">
        <f>IF(E794="West", IF(C794="Decentral",('Connecting shares (%)'!$F$15/100*F794+'Connecting shares (%)'!$G$15/100*H794+'Connecting shares (%)'!$H$15/100*J794)/1000000,0),0)</f>
        <v>5.7006411799999999</v>
      </c>
      <c r="AE794" s="63">
        <f>IF(E794="west", IF(C794="Decentral",D794*'Connecting shares (%)'!$M$16*(F794+H794+J794)/(F794+H794+J794+L794+N794+P794),0),0)</f>
        <v>18.790122462019735</v>
      </c>
      <c r="AF794" s="61">
        <f>IF(E794="West", IF(C794="Central",('Connecting shares (%)'!$F$13/100*L794+'Connecting shares (%)'!$G$13/100*N794+'Connecting shares (%)'!$H$13/100*P794)/1000000,0),0)</f>
        <v>0</v>
      </c>
      <c r="AG794" s="63">
        <f>IF(E794="west", IF(C794="Central",D794*'Connecting shares (%)'!$M$16*(L794+N794+P794)/(F794+H794+J794+L794+N794+P794),0),0)</f>
        <v>0</v>
      </c>
      <c r="AH794" s="1">
        <f>IF(E794="West", IF(C794="Decentral",('Connecting shares (%)'!$F$17/100*L794+'Connecting shares (%)'!$G$17/100*N794+'Connecting shares (%)'!$H$17/100*P794)/1000000,0),0)</f>
        <v>0.27302608999999906</v>
      </c>
      <c r="AI794" s="63">
        <f>IF(E794="west", IF(C794="Decentral",D794*'Connecting shares (%)'!$M$16*(L794+N794+P794)/(F794+H794+J794+L794+N794+P794),0),0)</f>
        <v>0.89993274518400823</v>
      </c>
      <c r="AK794" s="1">
        <f t="shared" si="96"/>
        <v>0</v>
      </c>
      <c r="AL794" s="1">
        <f t="shared" si="97"/>
        <v>0</v>
      </c>
      <c r="AM794" s="1">
        <f t="shared" si="98"/>
        <v>0</v>
      </c>
      <c r="AN794" s="1">
        <f t="shared" si="99"/>
        <v>0</v>
      </c>
      <c r="AO794" s="1">
        <f t="shared" si="100"/>
        <v>0</v>
      </c>
      <c r="AP794" s="1">
        <f t="shared" si="101"/>
        <v>0</v>
      </c>
      <c r="AQ794" s="1">
        <f t="shared" si="102"/>
        <v>5.9736672699999991</v>
      </c>
      <c r="AR794" s="1">
        <f t="shared" si="103"/>
        <v>19.690055207203741</v>
      </c>
    </row>
    <row r="795" spans="1:44">
      <c r="A795" s="1">
        <v>794</v>
      </c>
      <c r="B795" s="1" t="s">
        <v>326</v>
      </c>
      <c r="C795" s="1" t="s">
        <v>21</v>
      </c>
      <c r="D795" s="1">
        <v>0.11502571129908699</v>
      </c>
      <c r="E795" s="1" t="s">
        <v>23</v>
      </c>
      <c r="F795" s="1">
        <v>74856.740000000005</v>
      </c>
      <c r="G795" s="1">
        <v>4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4890.0672563735698</v>
      </c>
      <c r="S795" s="1">
        <v>115025.711299086</v>
      </c>
      <c r="T795" s="61">
        <f>IF(E795="East", IF(C795="Central",('Connecting shares (%)'!$F$3/100*F795+'Connecting shares (%)'!$G$3/100*H795+'Connecting shares (%)'!$H$3/100*J795)/1000000,0),0)</f>
        <v>0</v>
      </c>
      <c r="U795" s="61">
        <f>IF(E795="East", IF(C795="Central",D795*'Connecting shares (%)'!$M$16*(F795+H795+J795)/(F795+H795+J795+L795+N795+P795),0),0)</f>
        <v>0</v>
      </c>
      <c r="V795" s="61">
        <f>IF(E795="East", IF(C795="Decentral",('Connecting shares (%)'!$F$7/100*F795+'Connecting shares (%)'!$G$7/100*H795+'Connecting shares (%)'!$H$7/100*J795)/1000000,0),0)</f>
        <v>0</v>
      </c>
      <c r="W795" s="63">
        <f>IF(E795="East", IF(C795="Decentral",D795*'Connecting shares (%)'!$M$16*(F795+H795+J795)/(F795+H795+J795+L795+N795+P795),0),0)</f>
        <v>0</v>
      </c>
      <c r="X795" s="61">
        <f>IF(E795="East", IF(C795="Central",('Connecting shares (%)'!$F$5/100*L795+'Connecting shares (%)'!$G$5/100*N795+'Connecting shares (%)'!$H$5/100*P795)/1000000,0),0)</f>
        <v>0</v>
      </c>
      <c r="Y795" s="63">
        <f>IF(E795="East", IF(C795="Central",D795*'Connecting shares (%)'!$M$16*(L795+N795+P795)/(F795+H795+J795+L795+N795+P795),0),0)</f>
        <v>0</v>
      </c>
      <c r="Z795" s="1">
        <f>IF(E795="East", IF(C795="Decentral",('Connecting shares (%)'!$F$9/100*L795+'Connecting shares (%)'!$G$9/100*N795+'Connecting shares (%)'!$H$9/100*P795)/1000000,0),0)</f>
        <v>0</v>
      </c>
      <c r="AA795" s="63">
        <f>IF(E795="East", IF(C795="Decentral",D795*'Connecting shares (%)'!$M$16*(L795+N795+P795)/(F795+H795+J795+L795+N795+P795),0),0)</f>
        <v>0</v>
      </c>
      <c r="AB795" s="61">
        <f>IF(E795="West", IF(C795="Central",('Connecting shares (%)'!$F$11/100*F795+'Connecting shares (%)'!$G$11/100*H795+'Connecting shares (%)'!$H$11/100*J795)/1000000,0),0)</f>
        <v>0</v>
      </c>
      <c r="AC795" s="64">
        <f>IF(E795="west", IF(C795="Central",D795*'Connecting shares (%)'!$M$16*(F795+H795+J795)/(F795+H795+J795+L795+N795+P795),0),0)</f>
        <v>0</v>
      </c>
      <c r="AD795" s="61">
        <f>IF(E795="West", IF(C795="Decentral",('Connecting shares (%)'!$F$15/100*F795+'Connecting shares (%)'!$G$15/100*H795+'Connecting shares (%)'!$H$15/100*J795)/1000000,0),0)</f>
        <v>7.4856740000000005E-2</v>
      </c>
      <c r="AE795" s="63">
        <f>IF(E795="west", IF(C795="Decentral",D795*'Connecting shares (%)'!$M$16*(F795+H795+J795)/(F795+H795+J795+L795+N795+P795),0),0)</f>
        <v>2.3005142259817397</v>
      </c>
      <c r="AF795" s="61">
        <f>IF(E795="West", IF(C795="Central",('Connecting shares (%)'!$F$13/100*L795+'Connecting shares (%)'!$G$13/100*N795+'Connecting shares (%)'!$H$13/100*P795)/1000000,0),0)</f>
        <v>0</v>
      </c>
      <c r="AG795" s="63">
        <f>IF(E795="west", IF(C795="Central",D795*'Connecting shares (%)'!$M$16*(L795+N795+P795)/(F795+H795+J795+L795+N795+P795),0),0)</f>
        <v>0</v>
      </c>
      <c r="AH795" s="1">
        <f>IF(E795="West", IF(C795="Decentral",('Connecting shares (%)'!$F$17/100*L795+'Connecting shares (%)'!$G$17/100*N795+'Connecting shares (%)'!$H$17/100*P795)/1000000,0),0)</f>
        <v>0</v>
      </c>
      <c r="AI795" s="63">
        <f>IF(E795="west", IF(C795="Decentral",D795*'Connecting shares (%)'!$M$16*(L795+N795+P795)/(F795+H795+J795+L795+N795+P795),0),0)</f>
        <v>0</v>
      </c>
      <c r="AK795" s="1">
        <f t="shared" si="96"/>
        <v>0</v>
      </c>
      <c r="AL795" s="1">
        <f t="shared" si="97"/>
        <v>0</v>
      </c>
      <c r="AM795" s="1">
        <f t="shared" si="98"/>
        <v>0</v>
      </c>
      <c r="AN795" s="1">
        <f t="shared" si="99"/>
        <v>0</v>
      </c>
      <c r="AO795" s="1">
        <f t="shared" si="100"/>
        <v>0</v>
      </c>
      <c r="AP795" s="1">
        <f t="shared" si="101"/>
        <v>0</v>
      </c>
      <c r="AQ795" s="1">
        <f t="shared" si="102"/>
        <v>7.4856740000000005E-2</v>
      </c>
      <c r="AR795" s="1">
        <f t="shared" si="103"/>
        <v>2.3005142259817397</v>
      </c>
    </row>
    <row r="796" spans="1:44">
      <c r="A796" s="1">
        <v>795</v>
      </c>
      <c r="B796" s="1" t="s">
        <v>714</v>
      </c>
      <c r="C796" s="1" t="s">
        <v>21</v>
      </c>
      <c r="D796" s="1">
        <v>0.35570103549648402</v>
      </c>
      <c r="E796" s="1" t="s">
        <v>23</v>
      </c>
      <c r="F796" s="1">
        <v>282133.52</v>
      </c>
      <c r="G796" s="1">
        <v>17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104361.13</v>
      </c>
      <c r="O796" s="1">
        <v>1</v>
      </c>
      <c r="P796" s="1">
        <v>0</v>
      </c>
      <c r="Q796" s="1">
        <v>0</v>
      </c>
      <c r="R796" s="1">
        <v>8820.4355845955597</v>
      </c>
      <c r="S796" s="1">
        <v>355701.03549648297</v>
      </c>
      <c r="T796" s="61">
        <f>IF(E796="East", IF(C796="Central",('Connecting shares (%)'!$F$3/100*F796+'Connecting shares (%)'!$G$3/100*H796+'Connecting shares (%)'!$H$3/100*J796)/1000000,0),0)</f>
        <v>0</v>
      </c>
      <c r="U796" s="61">
        <f>IF(E796="East", IF(C796="Central",D796*'Connecting shares (%)'!$M$16*(F796+H796+J796)/(F796+H796+J796+L796+N796+P796),0),0)</f>
        <v>0</v>
      </c>
      <c r="V796" s="61">
        <f>IF(E796="East", IF(C796="Decentral",('Connecting shares (%)'!$F$7/100*F796+'Connecting shares (%)'!$G$7/100*H796+'Connecting shares (%)'!$H$7/100*J796)/1000000,0),0)</f>
        <v>0</v>
      </c>
      <c r="W796" s="63">
        <f>IF(E796="East", IF(C796="Decentral",D796*'Connecting shares (%)'!$M$16*(F796+H796+J796)/(F796+H796+J796+L796+N796+P796),0),0)</f>
        <v>0</v>
      </c>
      <c r="X796" s="61">
        <f>IF(E796="East", IF(C796="Central",('Connecting shares (%)'!$F$5/100*L796+'Connecting shares (%)'!$G$5/100*N796+'Connecting shares (%)'!$H$5/100*P796)/1000000,0),0)</f>
        <v>0</v>
      </c>
      <c r="Y796" s="63">
        <f>IF(E796="East", IF(C796="Central",D796*'Connecting shares (%)'!$M$16*(L796+N796+P796)/(F796+H796+J796+L796+N796+P796),0),0)</f>
        <v>0</v>
      </c>
      <c r="Z796" s="1">
        <f>IF(E796="East", IF(C796="Decentral",('Connecting shares (%)'!$F$9/100*L796+'Connecting shares (%)'!$G$9/100*N796+'Connecting shares (%)'!$H$9/100*P796)/1000000,0),0)</f>
        <v>0</v>
      </c>
      <c r="AA796" s="63">
        <f>IF(E796="East", IF(C796="Decentral",D796*'Connecting shares (%)'!$M$16*(L796+N796+P796)/(F796+H796+J796+L796+N796+P796),0),0)</f>
        <v>0</v>
      </c>
      <c r="AB796" s="61">
        <f>IF(E796="West", IF(C796="Central",('Connecting shares (%)'!$F$11/100*F796+'Connecting shares (%)'!$G$11/100*H796+'Connecting shares (%)'!$H$11/100*J796)/1000000,0),0)</f>
        <v>0</v>
      </c>
      <c r="AC796" s="64">
        <f>IF(E796="west", IF(C796="Central",D796*'Connecting shares (%)'!$M$16*(F796+H796+J796)/(F796+H796+J796+L796+N796+P796),0),0)</f>
        <v>0</v>
      </c>
      <c r="AD796" s="61">
        <f>IF(E796="West", IF(C796="Decentral",('Connecting shares (%)'!$F$15/100*F796+'Connecting shares (%)'!$G$15/100*H796+'Connecting shares (%)'!$H$15/100*J796)/1000000,0),0)</f>
        <v>0.28213352000000003</v>
      </c>
      <c r="AE796" s="63">
        <f>IF(E796="west", IF(C796="Decentral",D796*'Connecting shares (%)'!$M$16*(F796+H796+J796)/(F796+H796+J796+L796+N796+P796),0),0)</f>
        <v>5.193095698078511</v>
      </c>
      <c r="AF796" s="61">
        <f>IF(E796="West", IF(C796="Central",('Connecting shares (%)'!$F$13/100*L796+'Connecting shares (%)'!$G$13/100*N796+'Connecting shares (%)'!$H$13/100*P796)/1000000,0),0)</f>
        <v>0</v>
      </c>
      <c r="AG796" s="63">
        <f>IF(E796="west", IF(C796="Central",D796*'Connecting shares (%)'!$M$16*(L796+N796+P796)/(F796+H796+J796+L796+N796+P796),0),0)</f>
        <v>0</v>
      </c>
      <c r="AH796" s="1">
        <f>IF(E796="West", IF(C796="Decentral",('Connecting shares (%)'!$F$17/100*L796+'Connecting shares (%)'!$G$17/100*N796+'Connecting shares (%)'!$H$17/100*P796)/1000000,0),0)</f>
        <v>0.10436113000000001</v>
      </c>
      <c r="AI796" s="63">
        <f>IF(E796="west", IF(C796="Decentral",D796*'Connecting shares (%)'!$M$16*(L796+N796+P796)/(F796+H796+J796+L796+N796+P796),0),0)</f>
        <v>1.9209250118511698</v>
      </c>
      <c r="AK796" s="1">
        <f t="shared" si="96"/>
        <v>0</v>
      </c>
      <c r="AL796" s="1">
        <f t="shared" si="97"/>
        <v>0</v>
      </c>
      <c r="AM796" s="1">
        <f t="shared" si="98"/>
        <v>0</v>
      </c>
      <c r="AN796" s="1">
        <f t="shared" si="99"/>
        <v>0</v>
      </c>
      <c r="AO796" s="1">
        <f t="shared" si="100"/>
        <v>0</v>
      </c>
      <c r="AP796" s="1">
        <f t="shared" si="101"/>
        <v>0</v>
      </c>
      <c r="AQ796" s="1">
        <f t="shared" si="102"/>
        <v>0.38649465000000005</v>
      </c>
      <c r="AR796" s="1">
        <f t="shared" si="103"/>
        <v>7.1140207099296813</v>
      </c>
    </row>
    <row r="797" spans="1:44">
      <c r="A797" s="1">
        <v>796</v>
      </c>
      <c r="B797" s="1" t="s">
        <v>384</v>
      </c>
      <c r="C797" s="1" t="s">
        <v>21</v>
      </c>
      <c r="D797" s="1">
        <v>0.410365421150853</v>
      </c>
      <c r="E797" s="1" t="s">
        <v>23</v>
      </c>
      <c r="F797" s="1">
        <v>146131.359999999</v>
      </c>
      <c r="G797" s="1">
        <v>9</v>
      </c>
      <c r="H797" s="1">
        <v>0</v>
      </c>
      <c r="I797" s="1">
        <v>0</v>
      </c>
      <c r="J797" s="1">
        <v>0</v>
      </c>
      <c r="K797" s="1">
        <v>0</v>
      </c>
      <c r="L797" s="1">
        <v>5152.6199999999899</v>
      </c>
      <c r="M797" s="1">
        <v>1</v>
      </c>
      <c r="N797" s="1">
        <v>0</v>
      </c>
      <c r="O797" s="1">
        <v>0</v>
      </c>
      <c r="P797" s="1">
        <v>0</v>
      </c>
      <c r="Q797" s="1">
        <v>0</v>
      </c>
      <c r="R797" s="1">
        <v>9345.2177986203606</v>
      </c>
      <c r="S797" s="1">
        <v>410365.42115085298</v>
      </c>
      <c r="T797" s="61">
        <f>IF(E797="East", IF(C797="Central",('Connecting shares (%)'!$F$3/100*F797+'Connecting shares (%)'!$G$3/100*H797+'Connecting shares (%)'!$H$3/100*J797)/1000000,0),0)</f>
        <v>0</v>
      </c>
      <c r="U797" s="61">
        <f>IF(E797="East", IF(C797="Central",D797*'Connecting shares (%)'!$M$16*(F797+H797+J797)/(F797+H797+J797+L797+N797+P797),0),0)</f>
        <v>0</v>
      </c>
      <c r="V797" s="61">
        <f>IF(E797="East", IF(C797="Decentral",('Connecting shares (%)'!$F$7/100*F797+'Connecting shares (%)'!$G$7/100*H797+'Connecting shares (%)'!$H$7/100*J797)/1000000,0),0)</f>
        <v>0</v>
      </c>
      <c r="W797" s="63">
        <f>IF(E797="East", IF(C797="Decentral",D797*'Connecting shares (%)'!$M$16*(F797+H797+J797)/(F797+H797+J797+L797+N797+P797),0),0)</f>
        <v>0</v>
      </c>
      <c r="X797" s="61">
        <f>IF(E797="East", IF(C797="Central",('Connecting shares (%)'!$F$5/100*L797+'Connecting shares (%)'!$G$5/100*N797+'Connecting shares (%)'!$H$5/100*P797)/1000000,0),0)</f>
        <v>0</v>
      </c>
      <c r="Y797" s="63">
        <f>IF(E797="East", IF(C797="Central",D797*'Connecting shares (%)'!$M$16*(L797+N797+P797)/(F797+H797+J797+L797+N797+P797),0),0)</f>
        <v>0</v>
      </c>
      <c r="Z797" s="1">
        <f>IF(E797="East", IF(C797="Decentral",('Connecting shares (%)'!$F$9/100*L797+'Connecting shares (%)'!$G$9/100*N797+'Connecting shares (%)'!$H$9/100*P797)/1000000,0),0)</f>
        <v>0</v>
      </c>
      <c r="AA797" s="63">
        <f>IF(E797="East", IF(C797="Decentral",D797*'Connecting shares (%)'!$M$16*(L797+N797+P797)/(F797+H797+J797+L797+N797+P797),0),0)</f>
        <v>0</v>
      </c>
      <c r="AB797" s="61">
        <f>IF(E797="West", IF(C797="Central",('Connecting shares (%)'!$F$11/100*F797+'Connecting shares (%)'!$G$11/100*H797+'Connecting shares (%)'!$H$11/100*J797)/1000000,0),0)</f>
        <v>0</v>
      </c>
      <c r="AC797" s="64">
        <f>IF(E797="west", IF(C797="Central",D797*'Connecting shares (%)'!$M$16*(F797+H797+J797)/(F797+H797+J797+L797+N797+P797),0),0)</f>
        <v>0</v>
      </c>
      <c r="AD797" s="61">
        <f>IF(E797="West", IF(C797="Decentral",('Connecting shares (%)'!$F$15/100*F797+'Connecting shares (%)'!$G$15/100*H797+'Connecting shares (%)'!$H$15/100*J797)/1000000,0),0)</f>
        <v>0.14613135999999899</v>
      </c>
      <c r="AE797" s="63">
        <f>IF(E797="west", IF(C797="Decentral",D797*'Connecting shares (%)'!$M$16*(F797+H797+J797)/(F797+H797+J797+L797+N797+P797),0),0)</f>
        <v>7.9277735937072666</v>
      </c>
      <c r="AF797" s="61">
        <f>IF(E797="West", IF(C797="Central",('Connecting shares (%)'!$F$13/100*L797+'Connecting shares (%)'!$G$13/100*N797+'Connecting shares (%)'!$H$13/100*P797)/1000000,0),0)</f>
        <v>0</v>
      </c>
      <c r="AG797" s="63">
        <f>IF(E797="west", IF(C797="Central",D797*'Connecting shares (%)'!$M$16*(L797+N797+P797)/(F797+H797+J797+L797+N797+P797),0),0)</f>
        <v>0</v>
      </c>
      <c r="AH797" s="1">
        <f>IF(E797="West", IF(C797="Decentral",('Connecting shares (%)'!$F$17/100*L797+'Connecting shares (%)'!$G$17/100*N797+'Connecting shares (%)'!$H$17/100*P797)/1000000,0),0)</f>
        <v>5.1526199999999897E-3</v>
      </c>
      <c r="AI797" s="63">
        <f>IF(E797="west", IF(C797="Decentral",D797*'Connecting shares (%)'!$M$16*(L797+N797+P797)/(F797+H797+J797+L797+N797+P797),0),0)</f>
        <v>0.27953482930979451</v>
      </c>
      <c r="AK797" s="1">
        <f t="shared" si="96"/>
        <v>0</v>
      </c>
      <c r="AL797" s="1">
        <f t="shared" si="97"/>
        <v>0</v>
      </c>
      <c r="AM797" s="1">
        <f t="shared" si="98"/>
        <v>0</v>
      </c>
      <c r="AN797" s="1">
        <f t="shared" si="99"/>
        <v>0</v>
      </c>
      <c r="AO797" s="1">
        <f t="shared" si="100"/>
        <v>0</v>
      </c>
      <c r="AP797" s="1">
        <f t="shared" si="101"/>
        <v>0</v>
      </c>
      <c r="AQ797" s="1">
        <f t="shared" si="102"/>
        <v>0.15128397999999899</v>
      </c>
      <c r="AR797" s="1">
        <f t="shared" si="103"/>
        <v>8.2073084230170608</v>
      </c>
    </row>
    <row r="798" spans="1:44">
      <c r="A798" s="1">
        <v>797</v>
      </c>
      <c r="B798" s="1" t="s">
        <v>294</v>
      </c>
      <c r="C798" s="1" t="s">
        <v>21</v>
      </c>
      <c r="D798" s="1">
        <v>0.49416338170004898</v>
      </c>
      <c r="E798" s="1" t="s">
        <v>23</v>
      </c>
      <c r="F798" s="1">
        <v>2832349.3799999901</v>
      </c>
      <c r="G798" s="1">
        <v>192</v>
      </c>
      <c r="H798" s="1">
        <v>52020.18</v>
      </c>
      <c r="I798" s="1">
        <v>1</v>
      </c>
      <c r="J798" s="1">
        <v>0</v>
      </c>
      <c r="K798" s="1">
        <v>0</v>
      </c>
      <c r="L798" s="1">
        <v>157146.899999999</v>
      </c>
      <c r="M798" s="1">
        <v>19</v>
      </c>
      <c r="N798" s="1">
        <v>0</v>
      </c>
      <c r="O798" s="1">
        <v>0</v>
      </c>
      <c r="P798" s="1">
        <v>0</v>
      </c>
      <c r="Q798" s="1">
        <v>0</v>
      </c>
      <c r="R798" s="1">
        <v>6196.1768949187199</v>
      </c>
      <c r="S798" s="1">
        <v>494163.38170004799</v>
      </c>
      <c r="T798" s="61">
        <f>IF(E798="East", IF(C798="Central",('Connecting shares (%)'!$F$3/100*F798+'Connecting shares (%)'!$G$3/100*H798+'Connecting shares (%)'!$H$3/100*J798)/1000000,0),0)</f>
        <v>0</v>
      </c>
      <c r="U798" s="61">
        <f>IF(E798="East", IF(C798="Central",D798*'Connecting shares (%)'!$M$16*(F798+H798+J798)/(F798+H798+J798+L798+N798+P798),0),0)</f>
        <v>0</v>
      </c>
      <c r="V798" s="61">
        <f>IF(E798="East", IF(C798="Decentral",('Connecting shares (%)'!$F$7/100*F798+'Connecting shares (%)'!$G$7/100*H798+'Connecting shares (%)'!$H$7/100*J798)/1000000,0),0)</f>
        <v>0</v>
      </c>
      <c r="W798" s="63">
        <f>IF(E798="East", IF(C798="Decentral",D798*'Connecting shares (%)'!$M$16*(F798+H798+J798)/(F798+H798+J798+L798+N798+P798),0),0)</f>
        <v>0</v>
      </c>
      <c r="X798" s="61">
        <f>IF(E798="East", IF(C798="Central",('Connecting shares (%)'!$F$5/100*L798+'Connecting shares (%)'!$G$5/100*N798+'Connecting shares (%)'!$H$5/100*P798)/1000000,0),0)</f>
        <v>0</v>
      </c>
      <c r="Y798" s="63">
        <f>IF(E798="East", IF(C798="Central",D798*'Connecting shares (%)'!$M$16*(L798+N798+P798)/(F798+H798+J798+L798+N798+P798),0),0)</f>
        <v>0</v>
      </c>
      <c r="Z798" s="1">
        <f>IF(E798="East", IF(C798="Decentral",('Connecting shares (%)'!$F$9/100*L798+'Connecting shares (%)'!$G$9/100*N798+'Connecting shares (%)'!$H$9/100*P798)/1000000,0),0)</f>
        <v>0</v>
      </c>
      <c r="AA798" s="63">
        <f>IF(E798="East", IF(C798="Decentral",D798*'Connecting shares (%)'!$M$16*(L798+N798+P798)/(F798+H798+J798+L798+N798+P798),0),0)</f>
        <v>0</v>
      </c>
      <c r="AB798" s="61">
        <f>IF(E798="West", IF(C798="Central",('Connecting shares (%)'!$F$11/100*F798+'Connecting shares (%)'!$G$11/100*H798+'Connecting shares (%)'!$H$11/100*J798)/1000000,0),0)</f>
        <v>0</v>
      </c>
      <c r="AC798" s="64">
        <f>IF(E798="west", IF(C798="Central",D798*'Connecting shares (%)'!$M$16*(F798+H798+J798)/(F798+H798+J798+L798+N798+P798),0),0)</f>
        <v>0</v>
      </c>
      <c r="AD798" s="61">
        <f>IF(E798="West", IF(C798="Decentral",('Connecting shares (%)'!$F$15/100*F798+'Connecting shares (%)'!$G$15/100*H798+'Connecting shares (%)'!$H$15/100*J798)/1000000,0),0)</f>
        <v>2.8843695599999903</v>
      </c>
      <c r="AE798" s="63">
        <f>IF(E798="west", IF(C798="Decentral",D798*'Connecting shares (%)'!$M$16*(F798+H798+J798)/(F798+H798+J798+L798+N798+P798),0),0)</f>
        <v>9.3726260211807801</v>
      </c>
      <c r="AF798" s="61">
        <f>IF(E798="West", IF(C798="Central",('Connecting shares (%)'!$F$13/100*L798+'Connecting shares (%)'!$G$13/100*N798+'Connecting shares (%)'!$H$13/100*P798)/1000000,0),0)</f>
        <v>0</v>
      </c>
      <c r="AG798" s="63">
        <f>IF(E798="west", IF(C798="Central",D798*'Connecting shares (%)'!$M$16*(L798+N798+P798)/(F798+H798+J798+L798+N798+P798),0),0)</f>
        <v>0</v>
      </c>
      <c r="AH798" s="1">
        <f>IF(E798="West", IF(C798="Decentral",('Connecting shares (%)'!$F$17/100*L798+'Connecting shares (%)'!$G$17/100*N798+'Connecting shares (%)'!$H$17/100*P798)/1000000,0),0)</f>
        <v>0.15714689999999901</v>
      </c>
      <c r="AI798" s="63">
        <f>IF(E798="west", IF(C798="Decentral",D798*'Connecting shares (%)'!$M$16*(L798+N798+P798)/(F798+H798+J798+L798+N798+P798),0),0)</f>
        <v>0.5106416128201996</v>
      </c>
      <c r="AK798" s="1">
        <f t="shared" si="96"/>
        <v>0</v>
      </c>
      <c r="AL798" s="1">
        <f t="shared" si="97"/>
        <v>0</v>
      </c>
      <c r="AM798" s="1">
        <f t="shared" si="98"/>
        <v>0</v>
      </c>
      <c r="AN798" s="1">
        <f t="shared" si="99"/>
        <v>0</v>
      </c>
      <c r="AO798" s="1">
        <f t="shared" si="100"/>
        <v>0</v>
      </c>
      <c r="AP798" s="1">
        <f t="shared" si="101"/>
        <v>0</v>
      </c>
      <c r="AQ798" s="1">
        <f t="shared" si="102"/>
        <v>3.0415164599999893</v>
      </c>
      <c r="AR798" s="1">
        <f t="shared" si="103"/>
        <v>9.8832676340009797</v>
      </c>
    </row>
    <row r="799" spans="1:44">
      <c r="A799" s="1">
        <v>798</v>
      </c>
      <c r="B799" s="1" t="s">
        <v>310</v>
      </c>
      <c r="C799" s="1" t="s">
        <v>21</v>
      </c>
      <c r="D799" s="1">
        <v>0.70009299165017103</v>
      </c>
      <c r="E799" s="1" t="s">
        <v>23</v>
      </c>
      <c r="F799" s="1">
        <v>2646957.0299999998</v>
      </c>
      <c r="G799" s="1">
        <v>200</v>
      </c>
      <c r="H799" s="1">
        <v>0</v>
      </c>
      <c r="I799" s="1">
        <v>0</v>
      </c>
      <c r="J799" s="1">
        <v>0</v>
      </c>
      <c r="K799" s="1">
        <v>0</v>
      </c>
      <c r="L799" s="1">
        <v>211247.9</v>
      </c>
      <c r="M799" s="1">
        <v>48</v>
      </c>
      <c r="N799" s="1">
        <v>0</v>
      </c>
      <c r="O799" s="1">
        <v>0</v>
      </c>
      <c r="P799" s="1">
        <v>0</v>
      </c>
      <c r="Q799" s="1">
        <v>0</v>
      </c>
      <c r="R799" s="1">
        <v>7996.4386506907504</v>
      </c>
      <c r="S799" s="1">
        <v>700092.99165016995</v>
      </c>
      <c r="T799" s="61">
        <f>IF(E799="East", IF(C799="Central",('Connecting shares (%)'!$F$3/100*F799+'Connecting shares (%)'!$G$3/100*H799+'Connecting shares (%)'!$H$3/100*J799)/1000000,0),0)</f>
        <v>0</v>
      </c>
      <c r="U799" s="61">
        <f>IF(E799="East", IF(C799="Central",D799*'Connecting shares (%)'!$M$16*(F799+H799+J799)/(F799+H799+J799+L799+N799+P799),0),0)</f>
        <v>0</v>
      </c>
      <c r="V799" s="61">
        <f>IF(E799="East", IF(C799="Decentral",('Connecting shares (%)'!$F$7/100*F799+'Connecting shares (%)'!$G$7/100*H799+'Connecting shares (%)'!$H$7/100*J799)/1000000,0),0)</f>
        <v>0</v>
      </c>
      <c r="W799" s="63">
        <f>IF(E799="East", IF(C799="Decentral",D799*'Connecting shares (%)'!$M$16*(F799+H799+J799)/(F799+H799+J799+L799+N799+P799),0),0)</f>
        <v>0</v>
      </c>
      <c r="X799" s="61">
        <f>IF(E799="East", IF(C799="Central",('Connecting shares (%)'!$F$5/100*L799+'Connecting shares (%)'!$G$5/100*N799+'Connecting shares (%)'!$H$5/100*P799)/1000000,0),0)</f>
        <v>0</v>
      </c>
      <c r="Y799" s="63">
        <f>IF(E799="East", IF(C799="Central",D799*'Connecting shares (%)'!$M$16*(L799+N799+P799)/(F799+H799+J799+L799+N799+P799),0),0)</f>
        <v>0</v>
      </c>
      <c r="Z799" s="1">
        <f>IF(E799="East", IF(C799="Decentral",('Connecting shares (%)'!$F$9/100*L799+'Connecting shares (%)'!$G$9/100*N799+'Connecting shares (%)'!$H$9/100*P799)/1000000,0),0)</f>
        <v>0</v>
      </c>
      <c r="AA799" s="63">
        <f>IF(E799="East", IF(C799="Decentral",D799*'Connecting shares (%)'!$M$16*(L799+N799+P799)/(F799+H799+J799+L799+N799+P799),0),0)</f>
        <v>0</v>
      </c>
      <c r="AB799" s="61">
        <f>IF(E799="West", IF(C799="Central",('Connecting shares (%)'!$F$11/100*F799+'Connecting shares (%)'!$G$11/100*H799+'Connecting shares (%)'!$H$11/100*J799)/1000000,0),0)</f>
        <v>0</v>
      </c>
      <c r="AC799" s="64">
        <f>IF(E799="west", IF(C799="Central",D799*'Connecting shares (%)'!$M$16*(F799+H799+J799)/(F799+H799+J799+L799+N799+P799),0),0)</f>
        <v>0</v>
      </c>
      <c r="AD799" s="61">
        <f>IF(E799="West", IF(C799="Decentral",('Connecting shares (%)'!$F$15/100*F799+'Connecting shares (%)'!$G$15/100*H799+'Connecting shares (%)'!$H$15/100*J799)/1000000,0),0)</f>
        <v>2.6469570299999998</v>
      </c>
      <c r="AE799" s="63">
        <f>IF(E799="west", IF(C799="Decentral",D799*'Connecting shares (%)'!$M$16*(F799+H799+J799)/(F799+H799+J799+L799+N799+P799),0),0)</f>
        <v>12.96699229961899</v>
      </c>
      <c r="AF799" s="61">
        <f>IF(E799="West", IF(C799="Central",('Connecting shares (%)'!$F$13/100*L799+'Connecting shares (%)'!$G$13/100*N799+'Connecting shares (%)'!$H$13/100*P799)/1000000,0),0)</f>
        <v>0</v>
      </c>
      <c r="AG799" s="63">
        <f>IF(E799="west", IF(C799="Central",D799*'Connecting shares (%)'!$M$16*(L799+N799+P799)/(F799+H799+J799+L799+N799+P799),0),0)</f>
        <v>0</v>
      </c>
      <c r="AH799" s="1">
        <f>IF(E799="West", IF(C799="Decentral",('Connecting shares (%)'!$F$17/100*L799+'Connecting shares (%)'!$G$17/100*N799+'Connecting shares (%)'!$H$17/100*P799)/1000000,0),0)</f>
        <v>0.21124789999999999</v>
      </c>
      <c r="AI799" s="63">
        <f>IF(E799="west", IF(C799="Decentral",D799*'Connecting shares (%)'!$M$16*(L799+N799+P799)/(F799+H799+J799+L799+N799+P799),0),0)</f>
        <v>1.0348675333844322</v>
      </c>
      <c r="AK799" s="1">
        <f t="shared" si="96"/>
        <v>0</v>
      </c>
      <c r="AL799" s="1">
        <f t="shared" si="97"/>
        <v>0</v>
      </c>
      <c r="AM799" s="1">
        <f t="shared" si="98"/>
        <v>0</v>
      </c>
      <c r="AN799" s="1">
        <f t="shared" si="99"/>
        <v>0</v>
      </c>
      <c r="AO799" s="1">
        <f t="shared" si="100"/>
        <v>0</v>
      </c>
      <c r="AP799" s="1">
        <f t="shared" si="101"/>
        <v>0</v>
      </c>
      <c r="AQ799" s="1">
        <f t="shared" si="102"/>
        <v>2.8582049299999999</v>
      </c>
      <c r="AR799" s="1">
        <f t="shared" si="103"/>
        <v>14.001859833003422</v>
      </c>
    </row>
    <row r="800" spans="1:44">
      <c r="A800" s="1">
        <v>799</v>
      </c>
      <c r="B800" s="1" t="s">
        <v>375</v>
      </c>
      <c r="C800" s="1" t="s">
        <v>21</v>
      </c>
      <c r="D800" s="1">
        <v>0.19195792044752999</v>
      </c>
      <c r="E800" s="1" t="s">
        <v>23</v>
      </c>
      <c r="F800" s="1">
        <v>468942.26</v>
      </c>
      <c r="G800" s="1">
        <v>32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7529.6858057401896</v>
      </c>
      <c r="S800" s="1">
        <v>191957.92044752999</v>
      </c>
      <c r="T800" s="61">
        <f>IF(E800="East", IF(C800="Central",('Connecting shares (%)'!$F$3/100*F800+'Connecting shares (%)'!$G$3/100*H800+'Connecting shares (%)'!$H$3/100*J800)/1000000,0),0)</f>
        <v>0</v>
      </c>
      <c r="U800" s="61">
        <f>IF(E800="East", IF(C800="Central",D800*'Connecting shares (%)'!$M$16*(F800+H800+J800)/(F800+H800+J800+L800+N800+P800),0),0)</f>
        <v>0</v>
      </c>
      <c r="V800" s="61">
        <f>IF(E800="East", IF(C800="Decentral",('Connecting shares (%)'!$F$7/100*F800+'Connecting shares (%)'!$G$7/100*H800+'Connecting shares (%)'!$H$7/100*J800)/1000000,0),0)</f>
        <v>0</v>
      </c>
      <c r="W800" s="63">
        <f>IF(E800="East", IF(C800="Decentral",D800*'Connecting shares (%)'!$M$16*(F800+H800+J800)/(F800+H800+J800+L800+N800+P800),0),0)</f>
        <v>0</v>
      </c>
      <c r="X800" s="61">
        <f>IF(E800="East", IF(C800="Central",('Connecting shares (%)'!$F$5/100*L800+'Connecting shares (%)'!$G$5/100*N800+'Connecting shares (%)'!$H$5/100*P800)/1000000,0),0)</f>
        <v>0</v>
      </c>
      <c r="Y800" s="63">
        <f>IF(E800="East", IF(C800="Central",D800*'Connecting shares (%)'!$M$16*(L800+N800+P800)/(F800+H800+J800+L800+N800+P800),0),0)</f>
        <v>0</v>
      </c>
      <c r="Z800" s="1">
        <f>IF(E800="East", IF(C800="Decentral",('Connecting shares (%)'!$F$9/100*L800+'Connecting shares (%)'!$G$9/100*N800+'Connecting shares (%)'!$H$9/100*P800)/1000000,0),0)</f>
        <v>0</v>
      </c>
      <c r="AA800" s="63">
        <f>IF(E800="East", IF(C800="Decentral",D800*'Connecting shares (%)'!$M$16*(L800+N800+P800)/(F800+H800+J800+L800+N800+P800),0),0)</f>
        <v>0</v>
      </c>
      <c r="AB800" s="61">
        <f>IF(E800="West", IF(C800="Central",('Connecting shares (%)'!$F$11/100*F800+'Connecting shares (%)'!$G$11/100*H800+'Connecting shares (%)'!$H$11/100*J800)/1000000,0),0)</f>
        <v>0</v>
      </c>
      <c r="AC800" s="64">
        <f>IF(E800="west", IF(C800="Central",D800*'Connecting shares (%)'!$M$16*(F800+H800+J800)/(F800+H800+J800+L800+N800+P800),0),0)</f>
        <v>0</v>
      </c>
      <c r="AD800" s="61">
        <f>IF(E800="West", IF(C800="Decentral",('Connecting shares (%)'!$F$15/100*F800+'Connecting shares (%)'!$G$15/100*H800+'Connecting shares (%)'!$H$15/100*J800)/1000000,0),0)</f>
        <v>0.46894226</v>
      </c>
      <c r="AE800" s="63">
        <f>IF(E800="west", IF(C800="Decentral",D800*'Connecting shares (%)'!$M$16*(F800+H800+J800)/(F800+H800+J800+L800+N800+P800),0),0)</f>
        <v>3.8391584089505999</v>
      </c>
      <c r="AF800" s="61">
        <f>IF(E800="West", IF(C800="Central",('Connecting shares (%)'!$F$13/100*L800+'Connecting shares (%)'!$G$13/100*N800+'Connecting shares (%)'!$H$13/100*P800)/1000000,0),0)</f>
        <v>0</v>
      </c>
      <c r="AG800" s="63">
        <f>IF(E800="west", IF(C800="Central",D800*'Connecting shares (%)'!$M$16*(L800+N800+P800)/(F800+H800+J800+L800+N800+P800),0),0)</f>
        <v>0</v>
      </c>
      <c r="AH800" s="1">
        <f>IF(E800="West", IF(C800="Decentral",('Connecting shares (%)'!$F$17/100*L800+'Connecting shares (%)'!$G$17/100*N800+'Connecting shares (%)'!$H$17/100*P800)/1000000,0),0)</f>
        <v>0</v>
      </c>
      <c r="AI800" s="63">
        <f>IF(E800="west", IF(C800="Decentral",D800*'Connecting shares (%)'!$M$16*(L800+N800+P800)/(F800+H800+J800+L800+N800+P800),0),0)</f>
        <v>0</v>
      </c>
      <c r="AK800" s="1">
        <f t="shared" si="96"/>
        <v>0</v>
      </c>
      <c r="AL800" s="1">
        <f t="shared" si="97"/>
        <v>0</v>
      </c>
      <c r="AM800" s="1">
        <f t="shared" si="98"/>
        <v>0</v>
      </c>
      <c r="AN800" s="1">
        <f t="shared" si="99"/>
        <v>0</v>
      </c>
      <c r="AO800" s="1">
        <f t="shared" si="100"/>
        <v>0</v>
      </c>
      <c r="AP800" s="1">
        <f t="shared" si="101"/>
        <v>0</v>
      </c>
      <c r="AQ800" s="1">
        <f t="shared" si="102"/>
        <v>0.46894226</v>
      </c>
      <c r="AR800" s="1">
        <f t="shared" si="103"/>
        <v>3.8391584089505999</v>
      </c>
    </row>
    <row r="801" spans="1:44">
      <c r="A801" s="1">
        <v>800</v>
      </c>
      <c r="B801" s="1" t="s">
        <v>315</v>
      </c>
      <c r="C801" s="1" t="s">
        <v>21</v>
      </c>
      <c r="D801" s="1">
        <v>0.30446431728958501</v>
      </c>
      <c r="E801" s="1" t="s">
        <v>23</v>
      </c>
      <c r="F801" s="1">
        <v>246997.8</v>
      </c>
      <c r="G801" s="1">
        <v>13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8875.4696151848002</v>
      </c>
      <c r="S801" s="1">
        <v>304464.31728958501</v>
      </c>
      <c r="T801" s="61">
        <f>IF(E801="East", IF(C801="Central",('Connecting shares (%)'!$F$3/100*F801+'Connecting shares (%)'!$G$3/100*H801+'Connecting shares (%)'!$H$3/100*J801)/1000000,0),0)</f>
        <v>0</v>
      </c>
      <c r="U801" s="61">
        <f>IF(E801="East", IF(C801="Central",D801*'Connecting shares (%)'!$M$16*(F801+H801+J801)/(F801+H801+J801+L801+N801+P801),0),0)</f>
        <v>0</v>
      </c>
      <c r="V801" s="61">
        <f>IF(E801="East", IF(C801="Decentral",('Connecting shares (%)'!$F$7/100*F801+'Connecting shares (%)'!$G$7/100*H801+'Connecting shares (%)'!$H$7/100*J801)/1000000,0),0)</f>
        <v>0</v>
      </c>
      <c r="W801" s="63">
        <f>IF(E801="East", IF(C801="Decentral",D801*'Connecting shares (%)'!$M$16*(F801+H801+J801)/(F801+H801+J801+L801+N801+P801),0),0)</f>
        <v>0</v>
      </c>
      <c r="X801" s="61">
        <f>IF(E801="East", IF(C801="Central",('Connecting shares (%)'!$F$5/100*L801+'Connecting shares (%)'!$G$5/100*N801+'Connecting shares (%)'!$H$5/100*P801)/1000000,0),0)</f>
        <v>0</v>
      </c>
      <c r="Y801" s="63">
        <f>IF(E801="East", IF(C801="Central",D801*'Connecting shares (%)'!$M$16*(L801+N801+P801)/(F801+H801+J801+L801+N801+P801),0),0)</f>
        <v>0</v>
      </c>
      <c r="Z801" s="1">
        <f>IF(E801="East", IF(C801="Decentral",('Connecting shares (%)'!$F$9/100*L801+'Connecting shares (%)'!$G$9/100*N801+'Connecting shares (%)'!$H$9/100*P801)/1000000,0),0)</f>
        <v>0</v>
      </c>
      <c r="AA801" s="63">
        <f>IF(E801="East", IF(C801="Decentral",D801*'Connecting shares (%)'!$M$16*(L801+N801+P801)/(F801+H801+J801+L801+N801+P801),0),0)</f>
        <v>0</v>
      </c>
      <c r="AB801" s="61">
        <f>IF(E801="West", IF(C801="Central",('Connecting shares (%)'!$F$11/100*F801+'Connecting shares (%)'!$G$11/100*H801+'Connecting shares (%)'!$H$11/100*J801)/1000000,0),0)</f>
        <v>0</v>
      </c>
      <c r="AC801" s="64">
        <f>IF(E801="west", IF(C801="Central",D801*'Connecting shares (%)'!$M$16*(F801+H801+J801)/(F801+H801+J801+L801+N801+P801),0),0)</f>
        <v>0</v>
      </c>
      <c r="AD801" s="61">
        <f>IF(E801="West", IF(C801="Decentral",('Connecting shares (%)'!$F$15/100*F801+'Connecting shares (%)'!$G$15/100*H801+'Connecting shares (%)'!$H$15/100*J801)/1000000,0),0)</f>
        <v>0.24699779999999999</v>
      </c>
      <c r="AE801" s="63">
        <f>IF(E801="west", IF(C801="Decentral",D801*'Connecting shares (%)'!$M$16*(F801+H801+J801)/(F801+H801+J801+L801+N801+P801),0),0)</f>
        <v>6.0892863457917006</v>
      </c>
      <c r="AF801" s="61">
        <f>IF(E801="West", IF(C801="Central",('Connecting shares (%)'!$F$13/100*L801+'Connecting shares (%)'!$G$13/100*N801+'Connecting shares (%)'!$H$13/100*P801)/1000000,0),0)</f>
        <v>0</v>
      </c>
      <c r="AG801" s="63">
        <f>IF(E801="west", IF(C801="Central",D801*'Connecting shares (%)'!$M$16*(L801+N801+P801)/(F801+H801+J801+L801+N801+P801),0),0)</f>
        <v>0</v>
      </c>
      <c r="AH801" s="1">
        <f>IF(E801="West", IF(C801="Decentral",('Connecting shares (%)'!$F$17/100*L801+'Connecting shares (%)'!$G$17/100*N801+'Connecting shares (%)'!$H$17/100*P801)/1000000,0),0)</f>
        <v>0</v>
      </c>
      <c r="AI801" s="63">
        <f>IF(E801="west", IF(C801="Decentral",D801*'Connecting shares (%)'!$M$16*(L801+N801+P801)/(F801+H801+J801+L801+N801+P801),0),0)</f>
        <v>0</v>
      </c>
      <c r="AK801" s="1">
        <f t="shared" si="96"/>
        <v>0</v>
      </c>
      <c r="AL801" s="1">
        <f t="shared" si="97"/>
        <v>0</v>
      </c>
      <c r="AM801" s="1">
        <f t="shared" si="98"/>
        <v>0</v>
      </c>
      <c r="AN801" s="1">
        <f t="shared" si="99"/>
        <v>0</v>
      </c>
      <c r="AO801" s="1">
        <f t="shared" si="100"/>
        <v>0</v>
      </c>
      <c r="AP801" s="1">
        <f t="shared" si="101"/>
        <v>0</v>
      </c>
      <c r="AQ801" s="1">
        <f t="shared" si="102"/>
        <v>0.24699779999999999</v>
      </c>
      <c r="AR801" s="1">
        <f t="shared" si="103"/>
        <v>6.0892863457917006</v>
      </c>
    </row>
    <row r="802" spans="1:44">
      <c r="A802" s="1">
        <v>801</v>
      </c>
      <c r="B802" s="1" t="s">
        <v>327</v>
      </c>
      <c r="C802" s="1" t="s">
        <v>21</v>
      </c>
      <c r="D802" s="1">
        <v>0.221416144023527</v>
      </c>
      <c r="E802" s="1" t="s">
        <v>23</v>
      </c>
      <c r="F802" s="1">
        <v>158722.89000000001</v>
      </c>
      <c r="G802" s="1">
        <v>10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7585.26579325292</v>
      </c>
      <c r="S802" s="1">
        <v>221416.14402352599</v>
      </c>
      <c r="T802" s="61">
        <f>IF(E802="East", IF(C802="Central",('Connecting shares (%)'!$F$3/100*F802+'Connecting shares (%)'!$G$3/100*H802+'Connecting shares (%)'!$H$3/100*J802)/1000000,0),0)</f>
        <v>0</v>
      </c>
      <c r="U802" s="61">
        <f>IF(E802="East", IF(C802="Central",D802*'Connecting shares (%)'!$M$16*(F802+H802+J802)/(F802+H802+J802+L802+N802+P802),0),0)</f>
        <v>0</v>
      </c>
      <c r="V802" s="61">
        <f>IF(E802="East", IF(C802="Decentral",('Connecting shares (%)'!$F$7/100*F802+'Connecting shares (%)'!$G$7/100*H802+'Connecting shares (%)'!$H$7/100*J802)/1000000,0),0)</f>
        <v>0</v>
      </c>
      <c r="W802" s="63">
        <f>IF(E802="East", IF(C802="Decentral",D802*'Connecting shares (%)'!$M$16*(F802+H802+J802)/(F802+H802+J802+L802+N802+P802),0),0)</f>
        <v>0</v>
      </c>
      <c r="X802" s="61">
        <f>IF(E802="East", IF(C802="Central",('Connecting shares (%)'!$F$5/100*L802+'Connecting shares (%)'!$G$5/100*N802+'Connecting shares (%)'!$H$5/100*P802)/1000000,0),0)</f>
        <v>0</v>
      </c>
      <c r="Y802" s="63">
        <f>IF(E802="East", IF(C802="Central",D802*'Connecting shares (%)'!$M$16*(L802+N802+P802)/(F802+H802+J802+L802+N802+P802),0),0)</f>
        <v>0</v>
      </c>
      <c r="Z802" s="1">
        <f>IF(E802="East", IF(C802="Decentral",('Connecting shares (%)'!$F$9/100*L802+'Connecting shares (%)'!$G$9/100*N802+'Connecting shares (%)'!$H$9/100*P802)/1000000,0),0)</f>
        <v>0</v>
      </c>
      <c r="AA802" s="63">
        <f>IF(E802="East", IF(C802="Decentral",D802*'Connecting shares (%)'!$M$16*(L802+N802+P802)/(F802+H802+J802+L802+N802+P802),0),0)</f>
        <v>0</v>
      </c>
      <c r="AB802" s="61">
        <f>IF(E802="West", IF(C802="Central",('Connecting shares (%)'!$F$11/100*F802+'Connecting shares (%)'!$G$11/100*H802+'Connecting shares (%)'!$H$11/100*J802)/1000000,0),0)</f>
        <v>0</v>
      </c>
      <c r="AC802" s="64">
        <f>IF(E802="west", IF(C802="Central",D802*'Connecting shares (%)'!$M$16*(F802+H802+J802)/(F802+H802+J802+L802+N802+P802),0),0)</f>
        <v>0</v>
      </c>
      <c r="AD802" s="61">
        <f>IF(E802="West", IF(C802="Decentral",('Connecting shares (%)'!$F$15/100*F802+'Connecting shares (%)'!$G$15/100*H802+'Connecting shares (%)'!$H$15/100*J802)/1000000,0),0)</f>
        <v>0.15872289000000001</v>
      </c>
      <c r="AE802" s="63">
        <f>IF(E802="west", IF(C802="Decentral",D802*'Connecting shares (%)'!$M$16*(F802+H802+J802)/(F802+H802+J802+L802+N802+P802),0),0)</f>
        <v>4.4283228804705397</v>
      </c>
      <c r="AF802" s="61">
        <f>IF(E802="West", IF(C802="Central",('Connecting shares (%)'!$F$13/100*L802+'Connecting shares (%)'!$G$13/100*N802+'Connecting shares (%)'!$H$13/100*P802)/1000000,0),0)</f>
        <v>0</v>
      </c>
      <c r="AG802" s="63">
        <f>IF(E802="west", IF(C802="Central",D802*'Connecting shares (%)'!$M$16*(L802+N802+P802)/(F802+H802+J802+L802+N802+P802),0),0)</f>
        <v>0</v>
      </c>
      <c r="AH802" s="1">
        <f>IF(E802="West", IF(C802="Decentral",('Connecting shares (%)'!$F$17/100*L802+'Connecting shares (%)'!$G$17/100*N802+'Connecting shares (%)'!$H$17/100*P802)/1000000,0),0)</f>
        <v>0</v>
      </c>
      <c r="AI802" s="63">
        <f>IF(E802="west", IF(C802="Decentral",D802*'Connecting shares (%)'!$M$16*(L802+N802+P802)/(F802+H802+J802+L802+N802+P802),0),0)</f>
        <v>0</v>
      </c>
      <c r="AK802" s="1">
        <f t="shared" si="96"/>
        <v>0</v>
      </c>
      <c r="AL802" s="1">
        <f t="shared" si="97"/>
        <v>0</v>
      </c>
      <c r="AM802" s="1">
        <f t="shared" si="98"/>
        <v>0</v>
      </c>
      <c r="AN802" s="1">
        <f t="shared" si="99"/>
        <v>0</v>
      </c>
      <c r="AO802" s="1">
        <f t="shared" si="100"/>
        <v>0</v>
      </c>
      <c r="AP802" s="1">
        <f t="shared" si="101"/>
        <v>0</v>
      </c>
      <c r="AQ802" s="1">
        <f t="shared" si="102"/>
        <v>0.15872289000000001</v>
      </c>
      <c r="AR802" s="1">
        <f t="shared" si="103"/>
        <v>4.4283228804705397</v>
      </c>
    </row>
    <row r="803" spans="1:44">
      <c r="A803" s="1">
        <v>802</v>
      </c>
      <c r="B803" s="1" t="s">
        <v>712</v>
      </c>
      <c r="C803" s="1" t="s">
        <v>21</v>
      </c>
      <c r="D803" s="1">
        <v>0.53252542166009398</v>
      </c>
      <c r="E803" s="1" t="s">
        <v>23</v>
      </c>
      <c r="F803" s="1">
        <v>845135.77</v>
      </c>
      <c r="G803" s="1">
        <v>55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25394.7619418498</v>
      </c>
      <c r="S803" s="1">
        <v>532525.42166009301</v>
      </c>
      <c r="T803" s="61">
        <f>IF(E803="East", IF(C803="Central",('Connecting shares (%)'!$F$3/100*F803+'Connecting shares (%)'!$G$3/100*H803+'Connecting shares (%)'!$H$3/100*J803)/1000000,0),0)</f>
        <v>0</v>
      </c>
      <c r="U803" s="61">
        <f>IF(E803="East", IF(C803="Central",D803*'Connecting shares (%)'!$M$16*(F803+H803+J803)/(F803+H803+J803+L803+N803+P803),0),0)</f>
        <v>0</v>
      </c>
      <c r="V803" s="61">
        <f>IF(E803="East", IF(C803="Decentral",('Connecting shares (%)'!$F$7/100*F803+'Connecting shares (%)'!$G$7/100*H803+'Connecting shares (%)'!$H$7/100*J803)/1000000,0),0)</f>
        <v>0</v>
      </c>
      <c r="W803" s="63">
        <f>IF(E803="East", IF(C803="Decentral",D803*'Connecting shares (%)'!$M$16*(F803+H803+J803)/(F803+H803+J803+L803+N803+P803),0),0)</f>
        <v>0</v>
      </c>
      <c r="X803" s="61">
        <f>IF(E803="East", IF(C803="Central",('Connecting shares (%)'!$F$5/100*L803+'Connecting shares (%)'!$G$5/100*N803+'Connecting shares (%)'!$H$5/100*P803)/1000000,0),0)</f>
        <v>0</v>
      </c>
      <c r="Y803" s="63">
        <f>IF(E803="East", IF(C803="Central",D803*'Connecting shares (%)'!$M$16*(L803+N803+P803)/(F803+H803+J803+L803+N803+P803),0),0)</f>
        <v>0</v>
      </c>
      <c r="Z803" s="1">
        <f>IF(E803="East", IF(C803="Decentral",('Connecting shares (%)'!$F$9/100*L803+'Connecting shares (%)'!$G$9/100*N803+'Connecting shares (%)'!$H$9/100*P803)/1000000,0),0)</f>
        <v>0</v>
      </c>
      <c r="AA803" s="63">
        <f>IF(E803="East", IF(C803="Decentral",D803*'Connecting shares (%)'!$M$16*(L803+N803+P803)/(F803+H803+J803+L803+N803+P803),0),0)</f>
        <v>0</v>
      </c>
      <c r="AB803" s="61">
        <f>IF(E803="West", IF(C803="Central",('Connecting shares (%)'!$F$11/100*F803+'Connecting shares (%)'!$G$11/100*H803+'Connecting shares (%)'!$H$11/100*J803)/1000000,0),0)</f>
        <v>0</v>
      </c>
      <c r="AC803" s="64">
        <f>IF(E803="west", IF(C803="Central",D803*'Connecting shares (%)'!$M$16*(F803+H803+J803)/(F803+H803+J803+L803+N803+P803),0),0)</f>
        <v>0</v>
      </c>
      <c r="AD803" s="61">
        <f>IF(E803="West", IF(C803="Decentral",('Connecting shares (%)'!$F$15/100*F803+'Connecting shares (%)'!$G$15/100*H803+'Connecting shares (%)'!$H$15/100*J803)/1000000,0),0)</f>
        <v>0.84513577000000006</v>
      </c>
      <c r="AE803" s="63">
        <f>IF(E803="west", IF(C803="Decentral",D803*'Connecting shares (%)'!$M$16*(F803+H803+J803)/(F803+H803+J803+L803+N803+P803),0),0)</f>
        <v>10.65050843320188</v>
      </c>
      <c r="AF803" s="61">
        <f>IF(E803="West", IF(C803="Central",('Connecting shares (%)'!$F$13/100*L803+'Connecting shares (%)'!$G$13/100*N803+'Connecting shares (%)'!$H$13/100*P803)/1000000,0),0)</f>
        <v>0</v>
      </c>
      <c r="AG803" s="63">
        <f>IF(E803="west", IF(C803="Central",D803*'Connecting shares (%)'!$M$16*(L803+N803+P803)/(F803+H803+J803+L803+N803+P803),0),0)</f>
        <v>0</v>
      </c>
      <c r="AH803" s="1">
        <f>IF(E803="West", IF(C803="Decentral",('Connecting shares (%)'!$F$17/100*L803+'Connecting shares (%)'!$G$17/100*N803+'Connecting shares (%)'!$H$17/100*P803)/1000000,0),0)</f>
        <v>0</v>
      </c>
      <c r="AI803" s="63">
        <f>IF(E803="west", IF(C803="Decentral",D803*'Connecting shares (%)'!$M$16*(L803+N803+P803)/(F803+H803+J803+L803+N803+P803),0),0)</f>
        <v>0</v>
      </c>
      <c r="AK803" s="1">
        <f t="shared" si="96"/>
        <v>0</v>
      </c>
      <c r="AL803" s="1">
        <f t="shared" si="97"/>
        <v>0</v>
      </c>
      <c r="AM803" s="1">
        <f t="shared" si="98"/>
        <v>0</v>
      </c>
      <c r="AN803" s="1">
        <f t="shared" si="99"/>
        <v>0</v>
      </c>
      <c r="AO803" s="1">
        <f t="shared" si="100"/>
        <v>0</v>
      </c>
      <c r="AP803" s="1">
        <f t="shared" si="101"/>
        <v>0</v>
      </c>
      <c r="AQ803" s="1">
        <f t="shared" si="102"/>
        <v>0.84513577000000006</v>
      </c>
      <c r="AR803" s="1">
        <f t="shared" si="103"/>
        <v>10.65050843320188</v>
      </c>
    </row>
    <row r="804" spans="1:44">
      <c r="A804" s="1">
        <v>803</v>
      </c>
      <c r="B804" s="1" t="s">
        <v>314</v>
      </c>
      <c r="C804" s="1" t="s">
        <v>21</v>
      </c>
      <c r="D804" s="1">
        <v>0.18652791978838301</v>
      </c>
      <c r="E804" s="1" t="s">
        <v>23</v>
      </c>
      <c r="F804" s="1">
        <v>262322.88</v>
      </c>
      <c r="G804" s="1">
        <v>14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7066.4240004755802</v>
      </c>
      <c r="S804" s="1">
        <v>186527.91978838301</v>
      </c>
      <c r="T804" s="61">
        <f>IF(E804="East", IF(C804="Central",('Connecting shares (%)'!$F$3/100*F804+'Connecting shares (%)'!$G$3/100*H804+'Connecting shares (%)'!$H$3/100*J804)/1000000,0),0)</f>
        <v>0</v>
      </c>
      <c r="U804" s="61">
        <f>IF(E804="East", IF(C804="Central",D804*'Connecting shares (%)'!$M$16*(F804+H804+J804)/(F804+H804+J804+L804+N804+P804),0),0)</f>
        <v>0</v>
      </c>
      <c r="V804" s="61">
        <f>IF(E804="East", IF(C804="Decentral",('Connecting shares (%)'!$F$7/100*F804+'Connecting shares (%)'!$G$7/100*H804+'Connecting shares (%)'!$H$7/100*J804)/1000000,0),0)</f>
        <v>0</v>
      </c>
      <c r="W804" s="63">
        <f>IF(E804="East", IF(C804="Decentral",D804*'Connecting shares (%)'!$M$16*(F804+H804+J804)/(F804+H804+J804+L804+N804+P804),0),0)</f>
        <v>0</v>
      </c>
      <c r="X804" s="61">
        <f>IF(E804="East", IF(C804="Central",('Connecting shares (%)'!$F$5/100*L804+'Connecting shares (%)'!$G$5/100*N804+'Connecting shares (%)'!$H$5/100*P804)/1000000,0),0)</f>
        <v>0</v>
      </c>
      <c r="Y804" s="63">
        <f>IF(E804="East", IF(C804="Central",D804*'Connecting shares (%)'!$M$16*(L804+N804+P804)/(F804+H804+J804+L804+N804+P804),0),0)</f>
        <v>0</v>
      </c>
      <c r="Z804" s="1">
        <f>IF(E804="East", IF(C804="Decentral",('Connecting shares (%)'!$F$9/100*L804+'Connecting shares (%)'!$G$9/100*N804+'Connecting shares (%)'!$H$9/100*P804)/1000000,0),0)</f>
        <v>0</v>
      </c>
      <c r="AA804" s="63">
        <f>IF(E804="East", IF(C804="Decentral",D804*'Connecting shares (%)'!$M$16*(L804+N804+P804)/(F804+H804+J804+L804+N804+P804),0),0)</f>
        <v>0</v>
      </c>
      <c r="AB804" s="61">
        <f>IF(E804="West", IF(C804="Central",('Connecting shares (%)'!$F$11/100*F804+'Connecting shares (%)'!$G$11/100*H804+'Connecting shares (%)'!$H$11/100*J804)/1000000,0),0)</f>
        <v>0</v>
      </c>
      <c r="AC804" s="64">
        <f>IF(E804="west", IF(C804="Central",D804*'Connecting shares (%)'!$M$16*(F804+H804+J804)/(F804+H804+J804+L804+N804+P804),0),0)</f>
        <v>0</v>
      </c>
      <c r="AD804" s="61">
        <f>IF(E804="West", IF(C804="Decentral",('Connecting shares (%)'!$F$15/100*F804+'Connecting shares (%)'!$G$15/100*H804+'Connecting shares (%)'!$H$15/100*J804)/1000000,0),0)</f>
        <v>0.26232287999999998</v>
      </c>
      <c r="AE804" s="63">
        <f>IF(E804="west", IF(C804="Decentral",D804*'Connecting shares (%)'!$M$16*(F804+H804+J804)/(F804+H804+J804+L804+N804+P804),0),0)</f>
        <v>3.7305583957676602</v>
      </c>
      <c r="AF804" s="61">
        <f>IF(E804="West", IF(C804="Central",('Connecting shares (%)'!$F$13/100*L804+'Connecting shares (%)'!$G$13/100*N804+'Connecting shares (%)'!$H$13/100*P804)/1000000,0),0)</f>
        <v>0</v>
      </c>
      <c r="AG804" s="63">
        <f>IF(E804="west", IF(C804="Central",D804*'Connecting shares (%)'!$M$16*(L804+N804+P804)/(F804+H804+J804+L804+N804+P804),0),0)</f>
        <v>0</v>
      </c>
      <c r="AH804" s="1">
        <f>IF(E804="West", IF(C804="Decentral",('Connecting shares (%)'!$F$17/100*L804+'Connecting shares (%)'!$G$17/100*N804+'Connecting shares (%)'!$H$17/100*P804)/1000000,0),0)</f>
        <v>0</v>
      </c>
      <c r="AI804" s="63">
        <f>IF(E804="west", IF(C804="Decentral",D804*'Connecting shares (%)'!$M$16*(L804+N804+P804)/(F804+H804+J804+L804+N804+P804),0),0)</f>
        <v>0</v>
      </c>
      <c r="AK804" s="1">
        <f t="shared" si="96"/>
        <v>0</v>
      </c>
      <c r="AL804" s="1">
        <f t="shared" si="97"/>
        <v>0</v>
      </c>
      <c r="AM804" s="1">
        <f t="shared" si="98"/>
        <v>0</v>
      </c>
      <c r="AN804" s="1">
        <f t="shared" si="99"/>
        <v>0</v>
      </c>
      <c r="AO804" s="1">
        <f t="shared" si="100"/>
        <v>0</v>
      </c>
      <c r="AP804" s="1">
        <f t="shared" si="101"/>
        <v>0</v>
      </c>
      <c r="AQ804" s="1">
        <f t="shared" si="102"/>
        <v>0.26232287999999998</v>
      </c>
      <c r="AR804" s="1">
        <f t="shared" si="103"/>
        <v>3.7305583957676602</v>
      </c>
    </row>
    <row r="805" spans="1:44">
      <c r="A805" s="1">
        <v>804</v>
      </c>
      <c r="B805" s="1" t="s">
        <v>312</v>
      </c>
      <c r="C805" s="1" t="s">
        <v>21</v>
      </c>
      <c r="D805" s="1">
        <v>0.37730958130436898</v>
      </c>
      <c r="E805" s="1" t="s">
        <v>23</v>
      </c>
      <c r="F805" s="1">
        <v>157276.79</v>
      </c>
      <c r="G805" s="1">
        <v>11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10993.5771955444</v>
      </c>
      <c r="S805" s="1">
        <v>377309.58130436903</v>
      </c>
      <c r="T805" s="61">
        <f>IF(E805="East", IF(C805="Central",('Connecting shares (%)'!$F$3/100*F805+'Connecting shares (%)'!$G$3/100*H805+'Connecting shares (%)'!$H$3/100*J805)/1000000,0),0)</f>
        <v>0</v>
      </c>
      <c r="U805" s="61">
        <f>IF(E805="East", IF(C805="Central",D805*'Connecting shares (%)'!$M$16*(F805+H805+J805)/(F805+H805+J805+L805+N805+P805),0),0)</f>
        <v>0</v>
      </c>
      <c r="V805" s="61">
        <f>IF(E805="East", IF(C805="Decentral",('Connecting shares (%)'!$F$7/100*F805+'Connecting shares (%)'!$G$7/100*H805+'Connecting shares (%)'!$H$7/100*J805)/1000000,0),0)</f>
        <v>0</v>
      </c>
      <c r="W805" s="63">
        <f>IF(E805="East", IF(C805="Decentral",D805*'Connecting shares (%)'!$M$16*(F805+H805+J805)/(F805+H805+J805+L805+N805+P805),0),0)</f>
        <v>0</v>
      </c>
      <c r="X805" s="61">
        <f>IF(E805="East", IF(C805="Central",('Connecting shares (%)'!$F$5/100*L805+'Connecting shares (%)'!$G$5/100*N805+'Connecting shares (%)'!$H$5/100*P805)/1000000,0),0)</f>
        <v>0</v>
      </c>
      <c r="Y805" s="63">
        <f>IF(E805="East", IF(C805="Central",D805*'Connecting shares (%)'!$M$16*(L805+N805+P805)/(F805+H805+J805+L805+N805+P805),0),0)</f>
        <v>0</v>
      </c>
      <c r="Z805" s="1">
        <f>IF(E805="East", IF(C805="Decentral",('Connecting shares (%)'!$F$9/100*L805+'Connecting shares (%)'!$G$9/100*N805+'Connecting shares (%)'!$H$9/100*P805)/1000000,0),0)</f>
        <v>0</v>
      </c>
      <c r="AA805" s="63">
        <f>IF(E805="East", IF(C805="Decentral",D805*'Connecting shares (%)'!$M$16*(L805+N805+P805)/(F805+H805+J805+L805+N805+P805),0),0)</f>
        <v>0</v>
      </c>
      <c r="AB805" s="61">
        <f>IF(E805="West", IF(C805="Central",('Connecting shares (%)'!$F$11/100*F805+'Connecting shares (%)'!$G$11/100*H805+'Connecting shares (%)'!$H$11/100*J805)/1000000,0),0)</f>
        <v>0</v>
      </c>
      <c r="AC805" s="64">
        <f>IF(E805="west", IF(C805="Central",D805*'Connecting shares (%)'!$M$16*(F805+H805+J805)/(F805+H805+J805+L805+N805+P805),0),0)</f>
        <v>0</v>
      </c>
      <c r="AD805" s="61">
        <f>IF(E805="West", IF(C805="Decentral",('Connecting shares (%)'!$F$15/100*F805+'Connecting shares (%)'!$G$15/100*H805+'Connecting shares (%)'!$H$15/100*J805)/1000000,0),0)</f>
        <v>0.15727679</v>
      </c>
      <c r="AE805" s="63">
        <f>IF(E805="west", IF(C805="Decentral",D805*'Connecting shares (%)'!$M$16*(F805+H805+J805)/(F805+H805+J805+L805+N805+P805),0),0)</f>
        <v>7.5461916260873796</v>
      </c>
      <c r="AF805" s="61">
        <f>IF(E805="West", IF(C805="Central",('Connecting shares (%)'!$F$13/100*L805+'Connecting shares (%)'!$G$13/100*N805+'Connecting shares (%)'!$H$13/100*P805)/1000000,0),0)</f>
        <v>0</v>
      </c>
      <c r="AG805" s="63">
        <f>IF(E805="west", IF(C805="Central",D805*'Connecting shares (%)'!$M$16*(L805+N805+P805)/(F805+H805+J805+L805+N805+P805),0),0)</f>
        <v>0</v>
      </c>
      <c r="AH805" s="1">
        <f>IF(E805="West", IF(C805="Decentral",('Connecting shares (%)'!$F$17/100*L805+'Connecting shares (%)'!$G$17/100*N805+'Connecting shares (%)'!$H$17/100*P805)/1000000,0),0)</f>
        <v>0</v>
      </c>
      <c r="AI805" s="63">
        <f>IF(E805="west", IF(C805="Decentral",D805*'Connecting shares (%)'!$M$16*(L805+N805+P805)/(F805+H805+J805+L805+N805+P805),0),0)</f>
        <v>0</v>
      </c>
      <c r="AK805" s="1">
        <f t="shared" si="96"/>
        <v>0</v>
      </c>
      <c r="AL805" s="1">
        <f t="shared" si="97"/>
        <v>0</v>
      </c>
      <c r="AM805" s="1">
        <f t="shared" si="98"/>
        <v>0</v>
      </c>
      <c r="AN805" s="1">
        <f t="shared" si="99"/>
        <v>0</v>
      </c>
      <c r="AO805" s="1">
        <f t="shared" si="100"/>
        <v>0</v>
      </c>
      <c r="AP805" s="1">
        <f t="shared" si="101"/>
        <v>0</v>
      </c>
      <c r="AQ805" s="1">
        <f t="shared" si="102"/>
        <v>0.15727679</v>
      </c>
      <c r="AR805" s="1">
        <f t="shared" si="103"/>
        <v>7.5461916260873796</v>
      </c>
    </row>
    <row r="806" spans="1:44">
      <c r="A806" s="1">
        <v>805</v>
      </c>
      <c r="B806" s="1" t="s">
        <v>528</v>
      </c>
      <c r="C806" s="1" t="s">
        <v>21</v>
      </c>
      <c r="D806" s="1">
        <v>0.98526206793323401</v>
      </c>
      <c r="E806" s="1" t="s">
        <v>23</v>
      </c>
      <c r="F806" s="1">
        <v>3657805.6499999901</v>
      </c>
      <c r="G806" s="1">
        <v>286</v>
      </c>
      <c r="H806" s="1">
        <v>0</v>
      </c>
      <c r="I806" s="1">
        <v>0</v>
      </c>
      <c r="J806" s="1">
        <v>0</v>
      </c>
      <c r="K806" s="1">
        <v>0</v>
      </c>
      <c r="L806" s="1">
        <v>105715.46</v>
      </c>
      <c r="M806" s="1">
        <v>10</v>
      </c>
      <c r="N806" s="1">
        <v>0</v>
      </c>
      <c r="O806" s="1">
        <v>0</v>
      </c>
      <c r="P806" s="1">
        <v>0</v>
      </c>
      <c r="Q806" s="1">
        <v>0</v>
      </c>
      <c r="R806" s="1">
        <v>13826.889041751399</v>
      </c>
      <c r="S806" s="1">
        <v>985262.06793323299</v>
      </c>
      <c r="T806" s="61">
        <f>IF(E806="East", IF(C806="Central",('Connecting shares (%)'!$F$3/100*F806+'Connecting shares (%)'!$G$3/100*H806+'Connecting shares (%)'!$H$3/100*J806)/1000000,0),0)</f>
        <v>0</v>
      </c>
      <c r="U806" s="61">
        <f>IF(E806="East", IF(C806="Central",D806*'Connecting shares (%)'!$M$16*(F806+H806+J806)/(F806+H806+J806+L806+N806+P806),0),0)</f>
        <v>0</v>
      </c>
      <c r="V806" s="61">
        <f>IF(E806="East", IF(C806="Decentral",('Connecting shares (%)'!$F$7/100*F806+'Connecting shares (%)'!$G$7/100*H806+'Connecting shares (%)'!$H$7/100*J806)/1000000,0),0)</f>
        <v>0</v>
      </c>
      <c r="W806" s="63">
        <f>IF(E806="East", IF(C806="Decentral",D806*'Connecting shares (%)'!$M$16*(F806+H806+J806)/(F806+H806+J806+L806+N806+P806),0),0)</f>
        <v>0</v>
      </c>
      <c r="X806" s="61">
        <f>IF(E806="East", IF(C806="Central",('Connecting shares (%)'!$F$5/100*L806+'Connecting shares (%)'!$G$5/100*N806+'Connecting shares (%)'!$H$5/100*P806)/1000000,0),0)</f>
        <v>0</v>
      </c>
      <c r="Y806" s="63">
        <f>IF(E806="East", IF(C806="Central",D806*'Connecting shares (%)'!$M$16*(L806+N806+P806)/(F806+H806+J806+L806+N806+P806),0),0)</f>
        <v>0</v>
      </c>
      <c r="Z806" s="1">
        <f>IF(E806="East", IF(C806="Decentral",('Connecting shares (%)'!$F$9/100*L806+'Connecting shares (%)'!$G$9/100*N806+'Connecting shares (%)'!$H$9/100*P806)/1000000,0),0)</f>
        <v>0</v>
      </c>
      <c r="AA806" s="63">
        <f>IF(E806="East", IF(C806="Decentral",D806*'Connecting shares (%)'!$M$16*(L806+N806+P806)/(F806+H806+J806+L806+N806+P806),0),0)</f>
        <v>0</v>
      </c>
      <c r="AB806" s="61">
        <f>IF(E806="West", IF(C806="Central",('Connecting shares (%)'!$F$11/100*F806+'Connecting shares (%)'!$G$11/100*H806+'Connecting shares (%)'!$H$11/100*J806)/1000000,0),0)</f>
        <v>0</v>
      </c>
      <c r="AC806" s="64">
        <f>IF(E806="west", IF(C806="Central",D806*'Connecting shares (%)'!$M$16*(F806+H806+J806)/(F806+H806+J806+L806+N806+P806),0),0)</f>
        <v>0</v>
      </c>
      <c r="AD806" s="61">
        <f>IF(E806="West", IF(C806="Decentral",('Connecting shares (%)'!$F$15/100*F806+'Connecting shares (%)'!$G$15/100*H806+'Connecting shares (%)'!$H$15/100*J806)/1000000,0),0)</f>
        <v>3.65780564999999</v>
      </c>
      <c r="AE806" s="63">
        <f>IF(E806="west", IF(C806="Decentral",D806*'Connecting shares (%)'!$M$16*(F806+H806+J806)/(F806+H806+J806+L806+N806+P806),0),0)</f>
        <v>19.15173080464994</v>
      </c>
      <c r="AF806" s="61">
        <f>IF(E806="West", IF(C806="Central",('Connecting shares (%)'!$F$13/100*L806+'Connecting shares (%)'!$G$13/100*N806+'Connecting shares (%)'!$H$13/100*P806)/1000000,0),0)</f>
        <v>0</v>
      </c>
      <c r="AG806" s="63">
        <f>IF(E806="west", IF(C806="Central",D806*'Connecting shares (%)'!$M$16*(L806+N806+P806)/(F806+H806+J806+L806+N806+P806),0),0)</f>
        <v>0</v>
      </c>
      <c r="AH806" s="1">
        <f>IF(E806="West", IF(C806="Decentral",('Connecting shares (%)'!$F$17/100*L806+'Connecting shares (%)'!$G$17/100*N806+'Connecting shares (%)'!$H$17/100*P806)/1000000,0),0)</f>
        <v>0.10571546000000001</v>
      </c>
      <c r="AI806" s="63">
        <f>IF(E806="west", IF(C806="Decentral",D806*'Connecting shares (%)'!$M$16*(L806+N806+P806)/(F806+H806+J806+L806+N806+P806),0),0)</f>
        <v>0.55351055401473948</v>
      </c>
      <c r="AK806" s="1">
        <f t="shared" si="96"/>
        <v>0</v>
      </c>
      <c r="AL806" s="1">
        <f t="shared" si="97"/>
        <v>0</v>
      </c>
      <c r="AM806" s="1">
        <f t="shared" si="98"/>
        <v>0</v>
      </c>
      <c r="AN806" s="1">
        <f t="shared" si="99"/>
        <v>0</v>
      </c>
      <c r="AO806" s="1">
        <f t="shared" si="100"/>
        <v>0</v>
      </c>
      <c r="AP806" s="1">
        <f t="shared" si="101"/>
        <v>0</v>
      </c>
      <c r="AQ806" s="1">
        <f t="shared" si="102"/>
        <v>3.7635211099999899</v>
      </c>
      <c r="AR806" s="1">
        <f t="shared" si="103"/>
        <v>19.705241358664679</v>
      </c>
    </row>
    <row r="807" spans="1:44">
      <c r="A807" s="1">
        <v>806</v>
      </c>
      <c r="B807" s="1" t="s">
        <v>330</v>
      </c>
      <c r="C807" s="1" t="s">
        <v>21</v>
      </c>
      <c r="D807" s="1">
        <v>0.38534023139085999</v>
      </c>
      <c r="E807" s="1" t="s">
        <v>23</v>
      </c>
      <c r="F807" s="1">
        <v>306162.25999999902</v>
      </c>
      <c r="G807" s="1">
        <v>19</v>
      </c>
      <c r="H807" s="1">
        <v>0</v>
      </c>
      <c r="I807" s="1">
        <v>0</v>
      </c>
      <c r="J807" s="1">
        <v>0</v>
      </c>
      <c r="K807" s="1">
        <v>0</v>
      </c>
      <c r="L807" s="1">
        <v>17588.86</v>
      </c>
      <c r="M807" s="1">
        <v>6</v>
      </c>
      <c r="N807" s="1">
        <v>0</v>
      </c>
      <c r="O807" s="1">
        <v>0</v>
      </c>
      <c r="P807" s="1">
        <v>0</v>
      </c>
      <c r="Q807" s="1">
        <v>0</v>
      </c>
      <c r="R807" s="1">
        <v>13509.454948033201</v>
      </c>
      <c r="S807" s="1">
        <v>385340.23139085999</v>
      </c>
      <c r="T807" s="61">
        <f>IF(E807="East", IF(C807="Central",('Connecting shares (%)'!$F$3/100*F807+'Connecting shares (%)'!$G$3/100*H807+'Connecting shares (%)'!$H$3/100*J807)/1000000,0),0)</f>
        <v>0</v>
      </c>
      <c r="U807" s="61">
        <f>IF(E807="East", IF(C807="Central",D807*'Connecting shares (%)'!$M$16*(F807+H807+J807)/(F807+H807+J807+L807+N807+P807),0),0)</f>
        <v>0</v>
      </c>
      <c r="V807" s="61">
        <f>IF(E807="East", IF(C807="Decentral",('Connecting shares (%)'!$F$7/100*F807+'Connecting shares (%)'!$G$7/100*H807+'Connecting shares (%)'!$H$7/100*J807)/1000000,0),0)</f>
        <v>0</v>
      </c>
      <c r="W807" s="63">
        <f>IF(E807="East", IF(C807="Decentral",D807*'Connecting shares (%)'!$M$16*(F807+H807+J807)/(F807+H807+J807+L807+N807+P807),0),0)</f>
        <v>0</v>
      </c>
      <c r="X807" s="61">
        <f>IF(E807="East", IF(C807="Central",('Connecting shares (%)'!$F$5/100*L807+'Connecting shares (%)'!$G$5/100*N807+'Connecting shares (%)'!$H$5/100*P807)/1000000,0),0)</f>
        <v>0</v>
      </c>
      <c r="Y807" s="63">
        <f>IF(E807="East", IF(C807="Central",D807*'Connecting shares (%)'!$M$16*(L807+N807+P807)/(F807+H807+J807+L807+N807+P807),0),0)</f>
        <v>0</v>
      </c>
      <c r="Z807" s="1">
        <f>IF(E807="East", IF(C807="Decentral",('Connecting shares (%)'!$F$9/100*L807+'Connecting shares (%)'!$G$9/100*N807+'Connecting shares (%)'!$H$9/100*P807)/1000000,0),0)</f>
        <v>0</v>
      </c>
      <c r="AA807" s="63">
        <f>IF(E807="East", IF(C807="Decentral",D807*'Connecting shares (%)'!$M$16*(L807+N807+P807)/(F807+H807+J807+L807+N807+P807),0),0)</f>
        <v>0</v>
      </c>
      <c r="AB807" s="61">
        <f>IF(E807="West", IF(C807="Central",('Connecting shares (%)'!$F$11/100*F807+'Connecting shares (%)'!$G$11/100*H807+'Connecting shares (%)'!$H$11/100*J807)/1000000,0),0)</f>
        <v>0</v>
      </c>
      <c r="AC807" s="64">
        <f>IF(E807="west", IF(C807="Central",D807*'Connecting shares (%)'!$M$16*(F807+H807+J807)/(F807+H807+J807+L807+N807+P807),0),0)</f>
        <v>0</v>
      </c>
      <c r="AD807" s="61">
        <f>IF(E807="West", IF(C807="Decentral",('Connecting shares (%)'!$F$15/100*F807+'Connecting shares (%)'!$G$15/100*H807+'Connecting shares (%)'!$H$15/100*J807)/1000000,0),0)</f>
        <v>0.30616225999999902</v>
      </c>
      <c r="AE807" s="63">
        <f>IF(E807="west", IF(C807="Decentral",D807*'Connecting shares (%)'!$M$16*(F807+H807+J807)/(F807+H807+J807+L807+N807+P807),0),0)</f>
        <v>7.2881067476491586</v>
      </c>
      <c r="AF807" s="61">
        <f>IF(E807="West", IF(C807="Central",('Connecting shares (%)'!$F$13/100*L807+'Connecting shares (%)'!$G$13/100*N807+'Connecting shares (%)'!$H$13/100*P807)/1000000,0),0)</f>
        <v>0</v>
      </c>
      <c r="AG807" s="63">
        <f>IF(E807="west", IF(C807="Central",D807*'Connecting shares (%)'!$M$16*(L807+N807+P807)/(F807+H807+J807+L807+N807+P807),0),0)</f>
        <v>0</v>
      </c>
      <c r="AH807" s="1">
        <f>IF(E807="West", IF(C807="Decentral",('Connecting shares (%)'!$F$17/100*L807+'Connecting shares (%)'!$G$17/100*N807+'Connecting shares (%)'!$H$17/100*P807)/1000000,0),0)</f>
        <v>1.7588860000000001E-2</v>
      </c>
      <c r="AI807" s="63">
        <f>IF(E807="west", IF(C807="Decentral",D807*'Connecting shares (%)'!$M$16*(L807+N807+P807)/(F807+H807+J807+L807+N807+P807),0),0)</f>
        <v>0.4186978801680416</v>
      </c>
      <c r="AK807" s="1">
        <f t="shared" si="96"/>
        <v>0</v>
      </c>
      <c r="AL807" s="1">
        <f t="shared" si="97"/>
        <v>0</v>
      </c>
      <c r="AM807" s="1">
        <f t="shared" si="98"/>
        <v>0</v>
      </c>
      <c r="AN807" s="1">
        <f t="shared" si="99"/>
        <v>0</v>
      </c>
      <c r="AO807" s="1">
        <f t="shared" si="100"/>
        <v>0</v>
      </c>
      <c r="AP807" s="1">
        <f t="shared" si="101"/>
        <v>0</v>
      </c>
      <c r="AQ807" s="1">
        <f t="shared" si="102"/>
        <v>0.323751119999999</v>
      </c>
      <c r="AR807" s="1">
        <f t="shared" si="103"/>
        <v>7.7068046278172</v>
      </c>
    </row>
    <row r="808" spans="1:44">
      <c r="A808" s="1">
        <v>807</v>
      </c>
      <c r="B808" s="1" t="s">
        <v>373</v>
      </c>
      <c r="C808" s="1" t="s">
        <v>21</v>
      </c>
      <c r="D808" s="1">
        <v>8.2377194900519992</v>
      </c>
      <c r="E808" s="1" t="s">
        <v>23</v>
      </c>
      <c r="F808" s="1">
        <v>29853402.18</v>
      </c>
      <c r="G808" s="1">
        <v>1931</v>
      </c>
      <c r="H808" s="1">
        <v>107094.51</v>
      </c>
      <c r="I808" s="1">
        <v>2</v>
      </c>
      <c r="J808" s="1">
        <v>0</v>
      </c>
      <c r="K808" s="1">
        <v>0</v>
      </c>
      <c r="L808" s="1">
        <v>762248.34999999905</v>
      </c>
      <c r="M808" s="1">
        <v>51</v>
      </c>
      <c r="N808" s="1">
        <v>696510.62</v>
      </c>
      <c r="O808" s="1">
        <v>8</v>
      </c>
      <c r="P808" s="1">
        <v>0</v>
      </c>
      <c r="Q808" s="1">
        <v>0</v>
      </c>
      <c r="R808" s="1">
        <v>84114.4185458797</v>
      </c>
      <c r="S808" s="1">
        <v>8237719.4900519997</v>
      </c>
      <c r="T808" s="61">
        <f>IF(E808="East", IF(C808="Central",('Connecting shares (%)'!$F$3/100*F808+'Connecting shares (%)'!$G$3/100*H808+'Connecting shares (%)'!$H$3/100*J808)/1000000,0),0)</f>
        <v>0</v>
      </c>
      <c r="U808" s="61">
        <f>IF(E808="East", IF(C808="Central",D808*'Connecting shares (%)'!$M$16*(F808+H808+J808)/(F808+H808+J808+L808+N808+P808),0),0)</f>
        <v>0</v>
      </c>
      <c r="V808" s="61">
        <f>IF(E808="East", IF(C808="Decentral",('Connecting shares (%)'!$F$7/100*F808+'Connecting shares (%)'!$G$7/100*H808+'Connecting shares (%)'!$H$7/100*J808)/1000000,0),0)</f>
        <v>0</v>
      </c>
      <c r="W808" s="63">
        <f>IF(E808="East", IF(C808="Decentral",D808*'Connecting shares (%)'!$M$16*(F808+H808+J808)/(F808+H808+J808+L808+N808+P808),0),0)</f>
        <v>0</v>
      </c>
      <c r="X808" s="61">
        <f>IF(E808="East", IF(C808="Central",('Connecting shares (%)'!$F$5/100*L808+'Connecting shares (%)'!$G$5/100*N808+'Connecting shares (%)'!$H$5/100*P808)/1000000,0),0)</f>
        <v>0</v>
      </c>
      <c r="Y808" s="63">
        <f>IF(E808="East", IF(C808="Central",D808*'Connecting shares (%)'!$M$16*(L808+N808+P808)/(F808+H808+J808+L808+N808+P808),0),0)</f>
        <v>0</v>
      </c>
      <c r="Z808" s="1">
        <f>IF(E808="East", IF(C808="Decentral",('Connecting shares (%)'!$F$9/100*L808+'Connecting shares (%)'!$G$9/100*N808+'Connecting shares (%)'!$H$9/100*P808)/1000000,0),0)</f>
        <v>0</v>
      </c>
      <c r="AA808" s="63">
        <f>IF(E808="East", IF(C808="Decentral",D808*'Connecting shares (%)'!$M$16*(L808+N808+P808)/(F808+H808+J808+L808+N808+P808),0),0)</f>
        <v>0</v>
      </c>
      <c r="AB808" s="61">
        <f>IF(E808="West", IF(C808="Central",('Connecting shares (%)'!$F$11/100*F808+'Connecting shares (%)'!$G$11/100*H808+'Connecting shares (%)'!$H$11/100*J808)/1000000,0),0)</f>
        <v>0</v>
      </c>
      <c r="AC808" s="64">
        <f>IF(E808="west", IF(C808="Central",D808*'Connecting shares (%)'!$M$16*(F808+H808+J808)/(F808+H808+J808+L808+N808+P808),0),0)</f>
        <v>0</v>
      </c>
      <c r="AD808" s="61">
        <f>IF(E808="West", IF(C808="Decentral",('Connecting shares (%)'!$F$15/100*F808+'Connecting shares (%)'!$G$15/100*H808+'Connecting shares (%)'!$H$15/100*J808)/1000000,0),0)</f>
        <v>29.960496690000003</v>
      </c>
      <c r="AE808" s="63">
        <f>IF(E808="west", IF(C808="Decentral",D808*'Connecting shares (%)'!$M$16*(F808+H808+J808)/(F808+H808+J808+L808+N808+P808),0),0)</f>
        <v>157.10503786953902</v>
      </c>
      <c r="AF808" s="61">
        <f>IF(E808="West", IF(C808="Central",('Connecting shares (%)'!$F$13/100*L808+'Connecting shares (%)'!$G$13/100*N808+'Connecting shares (%)'!$H$13/100*P808)/1000000,0),0)</f>
        <v>0</v>
      </c>
      <c r="AG808" s="63">
        <f>IF(E808="west", IF(C808="Central",D808*'Connecting shares (%)'!$M$16*(L808+N808+P808)/(F808+H808+J808+L808+N808+P808),0),0)</f>
        <v>0</v>
      </c>
      <c r="AH808" s="1">
        <f>IF(E808="West", IF(C808="Decentral",('Connecting shares (%)'!$F$17/100*L808+'Connecting shares (%)'!$G$17/100*N808+'Connecting shares (%)'!$H$17/100*P808)/1000000,0),0)</f>
        <v>1.458758969999999</v>
      </c>
      <c r="AI808" s="63">
        <f>IF(E808="west", IF(C808="Decentral",D808*'Connecting shares (%)'!$M$16*(L808+N808+P808)/(F808+H808+J808+L808+N808+P808),0),0)</f>
        <v>7.6493519315009593</v>
      </c>
      <c r="AK808" s="1">
        <f t="shared" si="96"/>
        <v>0</v>
      </c>
      <c r="AL808" s="1">
        <f t="shared" si="97"/>
        <v>0</v>
      </c>
      <c r="AM808" s="1">
        <f t="shared" si="98"/>
        <v>0</v>
      </c>
      <c r="AN808" s="1">
        <f t="shared" si="99"/>
        <v>0</v>
      </c>
      <c r="AO808" s="1">
        <f t="shared" si="100"/>
        <v>0</v>
      </c>
      <c r="AP808" s="1">
        <f t="shared" si="101"/>
        <v>0</v>
      </c>
      <c r="AQ808" s="1">
        <f t="shared" si="102"/>
        <v>31.419255660000001</v>
      </c>
      <c r="AR808" s="1">
        <f t="shared" si="103"/>
        <v>164.75438980103996</v>
      </c>
    </row>
    <row r="809" spans="1:44">
      <c r="A809" s="1">
        <v>808</v>
      </c>
      <c r="B809" s="1" t="s">
        <v>307</v>
      </c>
      <c r="C809" s="1" t="s">
        <v>21</v>
      </c>
      <c r="D809" s="1">
        <v>1.30101998440735</v>
      </c>
      <c r="E809" s="1" t="s">
        <v>23</v>
      </c>
      <c r="F809" s="1">
        <v>6717369.3799999999</v>
      </c>
      <c r="G809" s="1">
        <v>407</v>
      </c>
      <c r="H809" s="1">
        <v>0</v>
      </c>
      <c r="I809" s="1">
        <v>0</v>
      </c>
      <c r="J809" s="1">
        <v>0</v>
      </c>
      <c r="K809" s="1">
        <v>0</v>
      </c>
      <c r="L809" s="1">
        <v>125462.25</v>
      </c>
      <c r="M809" s="1">
        <v>23</v>
      </c>
      <c r="N809" s="1">
        <v>0</v>
      </c>
      <c r="O809" s="1">
        <v>0</v>
      </c>
      <c r="P809" s="1">
        <v>0</v>
      </c>
      <c r="Q809" s="1">
        <v>0</v>
      </c>
      <c r="R809" s="1">
        <v>25476.758235310099</v>
      </c>
      <c r="S809" s="1">
        <v>1301019.98440735</v>
      </c>
      <c r="T809" s="61">
        <f>IF(E809="East", IF(C809="Central",('Connecting shares (%)'!$F$3/100*F809+'Connecting shares (%)'!$G$3/100*H809+'Connecting shares (%)'!$H$3/100*J809)/1000000,0),0)</f>
        <v>0</v>
      </c>
      <c r="U809" s="61">
        <f>IF(E809="East", IF(C809="Central",D809*'Connecting shares (%)'!$M$16*(F809+H809+J809)/(F809+H809+J809+L809+N809+P809),0),0)</f>
        <v>0</v>
      </c>
      <c r="V809" s="61">
        <f>IF(E809="East", IF(C809="Decentral",('Connecting shares (%)'!$F$7/100*F809+'Connecting shares (%)'!$G$7/100*H809+'Connecting shares (%)'!$H$7/100*J809)/1000000,0),0)</f>
        <v>0</v>
      </c>
      <c r="W809" s="63">
        <f>IF(E809="East", IF(C809="Decentral",D809*'Connecting shares (%)'!$M$16*(F809+H809+J809)/(F809+H809+J809+L809+N809+P809),0),0)</f>
        <v>0</v>
      </c>
      <c r="X809" s="61">
        <f>IF(E809="East", IF(C809="Central",('Connecting shares (%)'!$F$5/100*L809+'Connecting shares (%)'!$G$5/100*N809+'Connecting shares (%)'!$H$5/100*P809)/1000000,0),0)</f>
        <v>0</v>
      </c>
      <c r="Y809" s="63">
        <f>IF(E809="East", IF(C809="Central",D809*'Connecting shares (%)'!$M$16*(L809+N809+P809)/(F809+H809+J809+L809+N809+P809),0),0)</f>
        <v>0</v>
      </c>
      <c r="Z809" s="1">
        <f>IF(E809="East", IF(C809="Decentral",('Connecting shares (%)'!$F$9/100*L809+'Connecting shares (%)'!$G$9/100*N809+'Connecting shares (%)'!$H$9/100*P809)/1000000,0),0)</f>
        <v>0</v>
      </c>
      <c r="AA809" s="63">
        <f>IF(E809="East", IF(C809="Decentral",D809*'Connecting shares (%)'!$M$16*(L809+N809+P809)/(F809+H809+J809+L809+N809+P809),0),0)</f>
        <v>0</v>
      </c>
      <c r="AB809" s="61">
        <f>IF(E809="West", IF(C809="Central",('Connecting shares (%)'!$F$11/100*F809+'Connecting shares (%)'!$G$11/100*H809+'Connecting shares (%)'!$H$11/100*J809)/1000000,0),0)</f>
        <v>0</v>
      </c>
      <c r="AC809" s="64">
        <f>IF(E809="west", IF(C809="Central",D809*'Connecting shares (%)'!$M$16*(F809+H809+J809)/(F809+H809+J809+L809+N809+P809),0),0)</f>
        <v>0</v>
      </c>
      <c r="AD809" s="61">
        <f>IF(E809="West", IF(C809="Decentral",('Connecting shares (%)'!$F$15/100*F809+'Connecting shares (%)'!$G$15/100*H809+'Connecting shares (%)'!$H$15/100*J809)/1000000,0),0)</f>
        <v>6.7173693800000001</v>
      </c>
      <c r="AE809" s="63">
        <f>IF(E809="west", IF(C809="Decentral",D809*'Connecting shares (%)'!$M$16*(F809+H809+J809)/(F809+H809+J809+L809+N809+P809),0),0)</f>
        <v>25.543319720774747</v>
      </c>
      <c r="AF809" s="61">
        <f>IF(E809="West", IF(C809="Central",('Connecting shares (%)'!$F$13/100*L809+'Connecting shares (%)'!$G$13/100*N809+'Connecting shares (%)'!$H$13/100*P809)/1000000,0),0)</f>
        <v>0</v>
      </c>
      <c r="AG809" s="63">
        <f>IF(E809="west", IF(C809="Central",D809*'Connecting shares (%)'!$M$16*(L809+N809+P809)/(F809+H809+J809+L809+N809+P809),0),0)</f>
        <v>0</v>
      </c>
      <c r="AH809" s="1">
        <f>IF(E809="West", IF(C809="Decentral",('Connecting shares (%)'!$F$17/100*L809+'Connecting shares (%)'!$G$17/100*N809+'Connecting shares (%)'!$H$17/100*P809)/1000000,0),0)</f>
        <v>0.12546225</v>
      </c>
      <c r="AI809" s="63">
        <f>IF(E809="west", IF(C809="Decentral",D809*'Connecting shares (%)'!$M$16*(L809+N809+P809)/(F809+H809+J809+L809+N809+P809),0),0)</f>
        <v>0.47707996737225306</v>
      </c>
      <c r="AK809" s="1">
        <f t="shared" si="96"/>
        <v>0</v>
      </c>
      <c r="AL809" s="1">
        <f t="shared" si="97"/>
        <v>0</v>
      </c>
      <c r="AM809" s="1">
        <f t="shared" si="98"/>
        <v>0</v>
      </c>
      <c r="AN809" s="1">
        <f t="shared" si="99"/>
        <v>0</v>
      </c>
      <c r="AO809" s="1">
        <f t="shared" si="100"/>
        <v>0</v>
      </c>
      <c r="AP809" s="1">
        <f t="shared" si="101"/>
        <v>0</v>
      </c>
      <c r="AQ809" s="1">
        <f t="shared" si="102"/>
        <v>6.8428316300000001</v>
      </c>
      <c r="AR809" s="1">
        <f t="shared" si="103"/>
        <v>26.020399688146998</v>
      </c>
    </row>
    <row r="810" spans="1:44">
      <c r="A810" s="1">
        <v>809</v>
      </c>
      <c r="B810" s="1" t="s">
        <v>405</v>
      </c>
      <c r="C810" s="1" t="s">
        <v>21</v>
      </c>
      <c r="D810" s="1">
        <v>0.97876203368219095</v>
      </c>
      <c r="E810" s="1" t="s">
        <v>23</v>
      </c>
      <c r="F810" s="1">
        <v>550022.15</v>
      </c>
      <c r="G810" s="1">
        <v>32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20489.024049428499</v>
      </c>
      <c r="S810" s="1">
        <v>978762.03368219</v>
      </c>
      <c r="T810" s="61">
        <f>IF(E810="East", IF(C810="Central",('Connecting shares (%)'!$F$3/100*F810+'Connecting shares (%)'!$G$3/100*H810+'Connecting shares (%)'!$H$3/100*J810)/1000000,0),0)</f>
        <v>0</v>
      </c>
      <c r="U810" s="61">
        <f>IF(E810="East", IF(C810="Central",D810*'Connecting shares (%)'!$M$16*(F810+H810+J810)/(F810+H810+J810+L810+N810+P810),0),0)</f>
        <v>0</v>
      </c>
      <c r="V810" s="61">
        <f>IF(E810="East", IF(C810="Decentral",('Connecting shares (%)'!$F$7/100*F810+'Connecting shares (%)'!$G$7/100*H810+'Connecting shares (%)'!$H$7/100*J810)/1000000,0),0)</f>
        <v>0</v>
      </c>
      <c r="W810" s="63">
        <f>IF(E810="East", IF(C810="Decentral",D810*'Connecting shares (%)'!$M$16*(F810+H810+J810)/(F810+H810+J810+L810+N810+P810),0),0)</f>
        <v>0</v>
      </c>
      <c r="X810" s="61">
        <f>IF(E810="East", IF(C810="Central",('Connecting shares (%)'!$F$5/100*L810+'Connecting shares (%)'!$G$5/100*N810+'Connecting shares (%)'!$H$5/100*P810)/1000000,0),0)</f>
        <v>0</v>
      </c>
      <c r="Y810" s="63">
        <f>IF(E810="East", IF(C810="Central",D810*'Connecting shares (%)'!$M$16*(L810+N810+P810)/(F810+H810+J810+L810+N810+P810),0),0)</f>
        <v>0</v>
      </c>
      <c r="Z810" s="1">
        <f>IF(E810="East", IF(C810="Decentral",('Connecting shares (%)'!$F$9/100*L810+'Connecting shares (%)'!$G$9/100*N810+'Connecting shares (%)'!$H$9/100*P810)/1000000,0),0)</f>
        <v>0</v>
      </c>
      <c r="AA810" s="63">
        <f>IF(E810="East", IF(C810="Decentral",D810*'Connecting shares (%)'!$M$16*(L810+N810+P810)/(F810+H810+J810+L810+N810+P810),0),0)</f>
        <v>0</v>
      </c>
      <c r="AB810" s="61">
        <f>IF(E810="West", IF(C810="Central",('Connecting shares (%)'!$F$11/100*F810+'Connecting shares (%)'!$G$11/100*H810+'Connecting shares (%)'!$H$11/100*J810)/1000000,0),0)</f>
        <v>0</v>
      </c>
      <c r="AC810" s="64">
        <f>IF(E810="west", IF(C810="Central",D810*'Connecting shares (%)'!$M$16*(F810+H810+J810)/(F810+H810+J810+L810+N810+P810),0),0)</f>
        <v>0</v>
      </c>
      <c r="AD810" s="61">
        <f>IF(E810="West", IF(C810="Decentral",('Connecting shares (%)'!$F$15/100*F810+'Connecting shares (%)'!$G$15/100*H810+'Connecting shares (%)'!$H$15/100*J810)/1000000,0),0)</f>
        <v>0.55002214999999999</v>
      </c>
      <c r="AE810" s="63">
        <f>IF(E810="west", IF(C810="Decentral",D810*'Connecting shares (%)'!$M$16*(F810+H810+J810)/(F810+H810+J810+L810+N810+P810),0),0)</f>
        <v>19.575240673643819</v>
      </c>
      <c r="AF810" s="61">
        <f>IF(E810="West", IF(C810="Central",('Connecting shares (%)'!$F$13/100*L810+'Connecting shares (%)'!$G$13/100*N810+'Connecting shares (%)'!$H$13/100*P810)/1000000,0),0)</f>
        <v>0</v>
      </c>
      <c r="AG810" s="63">
        <f>IF(E810="west", IF(C810="Central",D810*'Connecting shares (%)'!$M$16*(L810+N810+P810)/(F810+H810+J810+L810+N810+P810),0),0)</f>
        <v>0</v>
      </c>
      <c r="AH810" s="1">
        <f>IF(E810="West", IF(C810="Decentral",('Connecting shares (%)'!$F$17/100*L810+'Connecting shares (%)'!$G$17/100*N810+'Connecting shares (%)'!$H$17/100*P810)/1000000,0),0)</f>
        <v>0</v>
      </c>
      <c r="AI810" s="63">
        <f>IF(E810="west", IF(C810="Decentral",D810*'Connecting shares (%)'!$M$16*(L810+N810+P810)/(F810+H810+J810+L810+N810+P810),0),0)</f>
        <v>0</v>
      </c>
      <c r="AK810" s="1">
        <f t="shared" si="96"/>
        <v>0</v>
      </c>
      <c r="AL810" s="1">
        <f t="shared" si="97"/>
        <v>0</v>
      </c>
      <c r="AM810" s="1">
        <f t="shared" si="98"/>
        <v>0</v>
      </c>
      <c r="AN810" s="1">
        <f t="shared" si="99"/>
        <v>0</v>
      </c>
      <c r="AO810" s="1">
        <f t="shared" si="100"/>
        <v>0</v>
      </c>
      <c r="AP810" s="1">
        <f t="shared" si="101"/>
        <v>0</v>
      </c>
      <c r="AQ810" s="1">
        <f t="shared" si="102"/>
        <v>0.55002214999999999</v>
      </c>
      <c r="AR810" s="1">
        <f t="shared" si="103"/>
        <v>19.575240673643819</v>
      </c>
    </row>
    <row r="811" spans="1:44">
      <c r="A811" s="1">
        <v>810</v>
      </c>
      <c r="B811" s="1" t="s">
        <v>325</v>
      </c>
      <c r="C811" s="1" t="s">
        <v>21</v>
      </c>
      <c r="D811" s="1">
        <v>0.90869012799930904</v>
      </c>
      <c r="E811" s="1" t="s">
        <v>23</v>
      </c>
      <c r="F811" s="1">
        <v>1569202.26</v>
      </c>
      <c r="G811" s="1">
        <v>99</v>
      </c>
      <c r="H811" s="1">
        <v>0</v>
      </c>
      <c r="I811" s="1">
        <v>0</v>
      </c>
      <c r="J811" s="1">
        <v>0</v>
      </c>
      <c r="K811" s="1">
        <v>0</v>
      </c>
      <c r="L811" s="1">
        <v>75524.61</v>
      </c>
      <c r="M811" s="1">
        <v>5</v>
      </c>
      <c r="N811" s="1">
        <v>0</v>
      </c>
      <c r="O811" s="1">
        <v>0</v>
      </c>
      <c r="P811" s="1">
        <v>0</v>
      </c>
      <c r="Q811" s="1">
        <v>0</v>
      </c>
      <c r="R811" s="1">
        <v>21083.360333783701</v>
      </c>
      <c r="S811" s="1">
        <v>908690.12799930805</v>
      </c>
      <c r="T811" s="61">
        <f>IF(E811="East", IF(C811="Central",('Connecting shares (%)'!$F$3/100*F811+'Connecting shares (%)'!$G$3/100*H811+'Connecting shares (%)'!$H$3/100*J811)/1000000,0),0)</f>
        <v>0</v>
      </c>
      <c r="U811" s="61">
        <f>IF(E811="East", IF(C811="Central",D811*'Connecting shares (%)'!$M$16*(F811+H811+J811)/(F811+H811+J811+L811+N811+P811),0),0)</f>
        <v>0</v>
      </c>
      <c r="V811" s="61">
        <f>IF(E811="East", IF(C811="Decentral",('Connecting shares (%)'!$F$7/100*F811+'Connecting shares (%)'!$G$7/100*H811+'Connecting shares (%)'!$H$7/100*J811)/1000000,0),0)</f>
        <v>0</v>
      </c>
      <c r="W811" s="63">
        <f>IF(E811="East", IF(C811="Decentral",D811*'Connecting shares (%)'!$M$16*(F811+H811+J811)/(F811+H811+J811+L811+N811+P811),0),0)</f>
        <v>0</v>
      </c>
      <c r="X811" s="61">
        <f>IF(E811="East", IF(C811="Central",('Connecting shares (%)'!$F$5/100*L811+'Connecting shares (%)'!$G$5/100*N811+'Connecting shares (%)'!$H$5/100*P811)/1000000,0),0)</f>
        <v>0</v>
      </c>
      <c r="Y811" s="63">
        <f>IF(E811="East", IF(C811="Central",D811*'Connecting shares (%)'!$M$16*(L811+N811+P811)/(F811+H811+J811+L811+N811+P811),0),0)</f>
        <v>0</v>
      </c>
      <c r="Z811" s="1">
        <f>IF(E811="East", IF(C811="Decentral",('Connecting shares (%)'!$F$9/100*L811+'Connecting shares (%)'!$G$9/100*N811+'Connecting shares (%)'!$H$9/100*P811)/1000000,0),0)</f>
        <v>0</v>
      </c>
      <c r="AA811" s="63">
        <f>IF(E811="East", IF(C811="Decentral",D811*'Connecting shares (%)'!$M$16*(L811+N811+P811)/(F811+H811+J811+L811+N811+P811),0),0)</f>
        <v>0</v>
      </c>
      <c r="AB811" s="61">
        <f>IF(E811="West", IF(C811="Central",('Connecting shares (%)'!$F$11/100*F811+'Connecting shares (%)'!$G$11/100*H811+'Connecting shares (%)'!$H$11/100*J811)/1000000,0),0)</f>
        <v>0</v>
      </c>
      <c r="AC811" s="64">
        <f>IF(E811="west", IF(C811="Central",D811*'Connecting shares (%)'!$M$16*(F811+H811+J811)/(F811+H811+J811+L811+N811+P811),0),0)</f>
        <v>0</v>
      </c>
      <c r="AD811" s="61">
        <f>IF(E811="West", IF(C811="Decentral",('Connecting shares (%)'!$F$15/100*F811+'Connecting shares (%)'!$G$15/100*H811+'Connecting shares (%)'!$H$15/100*J811)/1000000,0),0)</f>
        <v>1.56920226</v>
      </c>
      <c r="AE811" s="63">
        <f>IF(E811="west", IF(C811="Decentral",D811*'Connecting shares (%)'!$M$16*(F811+H811+J811)/(F811+H811+J811+L811+N811+P811),0),0)</f>
        <v>17.339275335073779</v>
      </c>
      <c r="AF811" s="61">
        <f>IF(E811="West", IF(C811="Central",('Connecting shares (%)'!$F$13/100*L811+'Connecting shares (%)'!$G$13/100*N811+'Connecting shares (%)'!$H$13/100*P811)/1000000,0),0)</f>
        <v>0</v>
      </c>
      <c r="AG811" s="63">
        <f>IF(E811="west", IF(C811="Central",D811*'Connecting shares (%)'!$M$16*(L811+N811+P811)/(F811+H811+J811+L811+N811+P811),0),0)</f>
        <v>0</v>
      </c>
      <c r="AH811" s="1">
        <f>IF(E811="West", IF(C811="Decentral",('Connecting shares (%)'!$F$17/100*L811+'Connecting shares (%)'!$G$17/100*N811+'Connecting shares (%)'!$H$17/100*P811)/1000000,0),0)</f>
        <v>7.5524610000000006E-2</v>
      </c>
      <c r="AI811" s="63">
        <f>IF(E811="west", IF(C811="Decentral",D811*'Connecting shares (%)'!$M$16*(L811+N811+P811)/(F811+H811+J811+L811+N811+P811),0),0)</f>
        <v>0.83452722491240017</v>
      </c>
      <c r="AK811" s="1">
        <f t="shared" si="96"/>
        <v>0</v>
      </c>
      <c r="AL811" s="1">
        <f t="shared" si="97"/>
        <v>0</v>
      </c>
      <c r="AM811" s="1">
        <f t="shared" si="98"/>
        <v>0</v>
      </c>
      <c r="AN811" s="1">
        <f t="shared" si="99"/>
        <v>0</v>
      </c>
      <c r="AO811" s="1">
        <f t="shared" si="100"/>
        <v>0</v>
      </c>
      <c r="AP811" s="1">
        <f t="shared" si="101"/>
        <v>0</v>
      </c>
      <c r="AQ811" s="1">
        <f t="shared" si="102"/>
        <v>1.64472687</v>
      </c>
      <c r="AR811" s="1">
        <f t="shared" si="103"/>
        <v>18.173802559986179</v>
      </c>
    </row>
    <row r="812" spans="1:44">
      <c r="A812" s="1">
        <v>811</v>
      </c>
      <c r="B812" s="1" t="s">
        <v>80</v>
      </c>
      <c r="C812" s="1" t="s">
        <v>21</v>
      </c>
      <c r="D812" s="1">
        <v>10.3152186834949</v>
      </c>
      <c r="E812" s="1" t="s">
        <v>23</v>
      </c>
      <c r="F812" s="1">
        <v>18671720.559999999</v>
      </c>
      <c r="G812" s="1">
        <v>1249</v>
      </c>
      <c r="H812" s="1">
        <v>62332.919999999896</v>
      </c>
      <c r="I812" s="1">
        <v>1</v>
      </c>
      <c r="J812" s="1">
        <v>0</v>
      </c>
      <c r="K812" s="1">
        <v>0</v>
      </c>
      <c r="L812" s="1">
        <v>1682584.67</v>
      </c>
      <c r="M812" s="1">
        <v>249</v>
      </c>
      <c r="N812" s="1">
        <v>246477.34999999899</v>
      </c>
      <c r="O812" s="1">
        <v>3</v>
      </c>
      <c r="P812" s="1">
        <v>0</v>
      </c>
      <c r="Q812" s="1">
        <v>0</v>
      </c>
      <c r="R812" s="1">
        <v>100553.23292197</v>
      </c>
      <c r="S812" s="1">
        <v>10315218.683494899</v>
      </c>
      <c r="T812" s="61">
        <f>IF(E812="East", IF(C812="Central",('Connecting shares (%)'!$F$3/100*F812+'Connecting shares (%)'!$G$3/100*H812+'Connecting shares (%)'!$H$3/100*J812)/1000000,0),0)</f>
        <v>0</v>
      </c>
      <c r="U812" s="61">
        <f>IF(E812="East", IF(C812="Central",D812*'Connecting shares (%)'!$M$16*(F812+H812+J812)/(F812+H812+J812+L812+N812+P812),0),0)</f>
        <v>0</v>
      </c>
      <c r="V812" s="61">
        <f>IF(E812="East", IF(C812="Decentral",('Connecting shares (%)'!$F$7/100*F812+'Connecting shares (%)'!$G$7/100*H812+'Connecting shares (%)'!$H$7/100*J812)/1000000,0),0)</f>
        <v>0</v>
      </c>
      <c r="W812" s="63">
        <f>IF(E812="East", IF(C812="Decentral",D812*'Connecting shares (%)'!$M$16*(F812+H812+J812)/(F812+H812+J812+L812+N812+P812),0),0)</f>
        <v>0</v>
      </c>
      <c r="X812" s="61">
        <f>IF(E812="East", IF(C812="Central",('Connecting shares (%)'!$F$5/100*L812+'Connecting shares (%)'!$G$5/100*N812+'Connecting shares (%)'!$H$5/100*P812)/1000000,0),0)</f>
        <v>0</v>
      </c>
      <c r="Y812" s="63">
        <f>IF(E812="East", IF(C812="Central",D812*'Connecting shares (%)'!$M$16*(L812+N812+P812)/(F812+H812+J812+L812+N812+P812),0),0)</f>
        <v>0</v>
      </c>
      <c r="Z812" s="1">
        <f>IF(E812="East", IF(C812="Decentral",('Connecting shares (%)'!$F$9/100*L812+'Connecting shares (%)'!$G$9/100*N812+'Connecting shares (%)'!$H$9/100*P812)/1000000,0),0)</f>
        <v>0</v>
      </c>
      <c r="AA812" s="63">
        <f>IF(E812="East", IF(C812="Decentral",D812*'Connecting shares (%)'!$M$16*(L812+N812+P812)/(F812+H812+J812+L812+N812+P812),0),0)</f>
        <v>0</v>
      </c>
      <c r="AB812" s="61">
        <f>IF(E812="West", IF(C812="Central",('Connecting shares (%)'!$F$11/100*F812+'Connecting shares (%)'!$G$11/100*H812+'Connecting shares (%)'!$H$11/100*J812)/1000000,0),0)</f>
        <v>0</v>
      </c>
      <c r="AC812" s="64">
        <f>IF(E812="west", IF(C812="Central",D812*'Connecting shares (%)'!$M$16*(F812+H812+J812)/(F812+H812+J812+L812+N812+P812),0),0)</f>
        <v>0</v>
      </c>
      <c r="AD812" s="61">
        <f>IF(E812="West", IF(C812="Decentral",('Connecting shares (%)'!$F$15/100*F812+'Connecting shares (%)'!$G$15/100*H812+'Connecting shares (%)'!$H$15/100*J812)/1000000,0),0)</f>
        <v>18.734053479999996</v>
      </c>
      <c r="AE812" s="63">
        <f>IF(E812="west", IF(C812="Decentral",D812*'Connecting shares (%)'!$M$16*(F812+H812+J812)/(F812+H812+J812+L812+N812+P812),0),0)</f>
        <v>187.04426104039212</v>
      </c>
      <c r="AF812" s="61">
        <f>IF(E812="West", IF(C812="Central",('Connecting shares (%)'!$F$13/100*L812+'Connecting shares (%)'!$G$13/100*N812+'Connecting shares (%)'!$H$13/100*P812)/1000000,0),0)</f>
        <v>0</v>
      </c>
      <c r="AG812" s="63">
        <f>IF(E812="west", IF(C812="Central",D812*'Connecting shares (%)'!$M$16*(L812+N812+P812)/(F812+H812+J812+L812+N812+P812),0),0)</f>
        <v>0</v>
      </c>
      <c r="AH812" s="1">
        <f>IF(E812="West", IF(C812="Decentral",('Connecting shares (%)'!$F$17/100*L812+'Connecting shares (%)'!$G$17/100*N812+'Connecting shares (%)'!$H$17/100*P812)/1000000,0),0)</f>
        <v>1.9290620199999988</v>
      </c>
      <c r="AI812" s="63">
        <f>IF(E812="west", IF(C812="Decentral",D812*'Connecting shares (%)'!$M$16*(L812+N812+P812)/(F812+H812+J812+L812+N812+P812),0),0)</f>
        <v>19.260112629505848</v>
      </c>
      <c r="AK812" s="1">
        <f t="shared" si="96"/>
        <v>0</v>
      </c>
      <c r="AL812" s="1">
        <f t="shared" si="97"/>
        <v>0</v>
      </c>
      <c r="AM812" s="1">
        <f t="shared" si="98"/>
        <v>0</v>
      </c>
      <c r="AN812" s="1">
        <f t="shared" si="99"/>
        <v>0</v>
      </c>
      <c r="AO812" s="1">
        <f t="shared" si="100"/>
        <v>0</v>
      </c>
      <c r="AP812" s="1">
        <f t="shared" si="101"/>
        <v>0</v>
      </c>
      <c r="AQ812" s="1">
        <f t="shared" si="102"/>
        <v>20.663115499999996</v>
      </c>
      <c r="AR812" s="1">
        <f t="shared" si="103"/>
        <v>206.30437366989796</v>
      </c>
    </row>
    <row r="813" spans="1:44">
      <c r="A813" s="1">
        <v>812</v>
      </c>
      <c r="B813" s="1" t="s">
        <v>328</v>
      </c>
      <c r="C813" s="1" t="s">
        <v>21</v>
      </c>
      <c r="D813" s="1">
        <v>2.6368491130868899</v>
      </c>
      <c r="E813" s="1" t="s">
        <v>23</v>
      </c>
      <c r="F813" s="1">
        <v>4891373.03</v>
      </c>
      <c r="G813" s="1">
        <v>376</v>
      </c>
      <c r="H813" s="1">
        <v>0</v>
      </c>
      <c r="I813" s="1">
        <v>0</v>
      </c>
      <c r="J813" s="1">
        <v>0</v>
      </c>
      <c r="K813" s="1">
        <v>0</v>
      </c>
      <c r="L813" s="1">
        <v>560287.549999999</v>
      </c>
      <c r="M813" s="1">
        <v>127</v>
      </c>
      <c r="N813" s="1">
        <v>0</v>
      </c>
      <c r="O813" s="1">
        <v>0</v>
      </c>
      <c r="P813" s="1">
        <v>0</v>
      </c>
      <c r="Q813" s="1">
        <v>0</v>
      </c>
      <c r="R813" s="1">
        <v>33798.679057691603</v>
      </c>
      <c r="S813" s="1">
        <v>2636849.11308689</v>
      </c>
      <c r="T813" s="61">
        <f>IF(E813="East", IF(C813="Central",('Connecting shares (%)'!$F$3/100*F813+'Connecting shares (%)'!$G$3/100*H813+'Connecting shares (%)'!$H$3/100*J813)/1000000,0),0)</f>
        <v>0</v>
      </c>
      <c r="U813" s="61">
        <f>IF(E813="East", IF(C813="Central",D813*'Connecting shares (%)'!$M$16*(F813+H813+J813)/(F813+H813+J813+L813+N813+P813),0),0)</f>
        <v>0</v>
      </c>
      <c r="V813" s="61">
        <f>IF(E813="East", IF(C813="Decentral",('Connecting shares (%)'!$F$7/100*F813+'Connecting shares (%)'!$G$7/100*H813+'Connecting shares (%)'!$H$7/100*J813)/1000000,0),0)</f>
        <v>0</v>
      </c>
      <c r="W813" s="63">
        <f>IF(E813="East", IF(C813="Decentral",D813*'Connecting shares (%)'!$M$16*(F813+H813+J813)/(F813+H813+J813+L813+N813+P813),0),0)</f>
        <v>0</v>
      </c>
      <c r="X813" s="61">
        <f>IF(E813="East", IF(C813="Central",('Connecting shares (%)'!$F$5/100*L813+'Connecting shares (%)'!$G$5/100*N813+'Connecting shares (%)'!$H$5/100*P813)/1000000,0),0)</f>
        <v>0</v>
      </c>
      <c r="Y813" s="63">
        <f>IF(E813="East", IF(C813="Central",D813*'Connecting shares (%)'!$M$16*(L813+N813+P813)/(F813+H813+J813+L813+N813+P813),0),0)</f>
        <v>0</v>
      </c>
      <c r="Z813" s="1">
        <f>IF(E813="East", IF(C813="Decentral",('Connecting shares (%)'!$F$9/100*L813+'Connecting shares (%)'!$G$9/100*N813+'Connecting shares (%)'!$H$9/100*P813)/1000000,0),0)</f>
        <v>0</v>
      </c>
      <c r="AA813" s="63">
        <f>IF(E813="East", IF(C813="Decentral",D813*'Connecting shares (%)'!$M$16*(L813+N813+P813)/(F813+H813+J813+L813+N813+P813),0),0)</f>
        <v>0</v>
      </c>
      <c r="AB813" s="61">
        <f>IF(E813="West", IF(C813="Central",('Connecting shares (%)'!$F$11/100*F813+'Connecting shares (%)'!$G$11/100*H813+'Connecting shares (%)'!$H$11/100*J813)/1000000,0),0)</f>
        <v>0</v>
      </c>
      <c r="AC813" s="64">
        <f>IF(E813="west", IF(C813="Central",D813*'Connecting shares (%)'!$M$16*(F813+H813+J813)/(F813+H813+J813+L813+N813+P813),0),0)</f>
        <v>0</v>
      </c>
      <c r="AD813" s="61">
        <f>IF(E813="West", IF(C813="Decentral",('Connecting shares (%)'!$F$15/100*F813+'Connecting shares (%)'!$G$15/100*H813+'Connecting shares (%)'!$H$15/100*J813)/1000000,0),0)</f>
        <v>4.8913730300000005</v>
      </c>
      <c r="AE813" s="63">
        <f>IF(E813="west", IF(C813="Decentral",D813*'Connecting shares (%)'!$M$16*(F813+H813+J813)/(F813+H813+J813+L813+N813+P813),0),0)</f>
        <v>47.317005329530751</v>
      </c>
      <c r="AF813" s="61">
        <f>IF(E813="West", IF(C813="Central",('Connecting shares (%)'!$F$13/100*L813+'Connecting shares (%)'!$G$13/100*N813+'Connecting shares (%)'!$H$13/100*P813)/1000000,0),0)</f>
        <v>0</v>
      </c>
      <c r="AG813" s="63">
        <f>IF(E813="west", IF(C813="Central",D813*'Connecting shares (%)'!$M$16*(L813+N813+P813)/(F813+H813+J813+L813+N813+P813),0),0)</f>
        <v>0</v>
      </c>
      <c r="AH813" s="1">
        <f>IF(E813="West", IF(C813="Decentral",('Connecting shares (%)'!$F$17/100*L813+'Connecting shares (%)'!$G$17/100*N813+'Connecting shares (%)'!$H$17/100*P813)/1000000,0),0)</f>
        <v>0.56028754999999897</v>
      </c>
      <c r="AI813" s="63">
        <f>IF(E813="west", IF(C813="Decentral",D813*'Connecting shares (%)'!$M$16*(L813+N813+P813)/(F813+H813+J813+L813+N813+P813),0),0)</f>
        <v>5.419976932207045</v>
      </c>
      <c r="AK813" s="1">
        <f t="shared" si="96"/>
        <v>0</v>
      </c>
      <c r="AL813" s="1">
        <f t="shared" si="97"/>
        <v>0</v>
      </c>
      <c r="AM813" s="1">
        <f t="shared" si="98"/>
        <v>0</v>
      </c>
      <c r="AN813" s="1">
        <f t="shared" si="99"/>
        <v>0</v>
      </c>
      <c r="AO813" s="1">
        <f t="shared" si="100"/>
        <v>0</v>
      </c>
      <c r="AP813" s="1">
        <f t="shared" si="101"/>
        <v>0</v>
      </c>
      <c r="AQ813" s="1">
        <f t="shared" si="102"/>
        <v>5.4516605799999995</v>
      </c>
      <c r="AR813" s="1">
        <f t="shared" si="103"/>
        <v>52.736982261737793</v>
      </c>
    </row>
    <row r="814" spans="1:44">
      <c r="A814" s="1">
        <v>813</v>
      </c>
      <c r="B814" s="1" t="s">
        <v>304</v>
      </c>
      <c r="C814" s="1" t="s">
        <v>21</v>
      </c>
      <c r="D814" s="1">
        <v>2.4050017364055001E-2</v>
      </c>
      <c r="E814" s="1" t="s">
        <v>23</v>
      </c>
      <c r="F814" s="1">
        <v>32462.959999999901</v>
      </c>
      <c r="G814" s="1">
        <v>1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1553.6870163542701</v>
      </c>
      <c r="S814" s="1">
        <v>24050.0173640545</v>
      </c>
      <c r="T814" s="61">
        <f>IF(E814="East", IF(C814="Central",('Connecting shares (%)'!$F$3/100*F814+'Connecting shares (%)'!$G$3/100*H814+'Connecting shares (%)'!$H$3/100*J814)/1000000,0),0)</f>
        <v>0</v>
      </c>
      <c r="U814" s="61">
        <f>IF(E814="East", IF(C814="Central",D814*'Connecting shares (%)'!$M$16*(F814+H814+J814)/(F814+H814+J814+L814+N814+P814),0),0)</f>
        <v>0</v>
      </c>
      <c r="V814" s="61">
        <f>IF(E814="East", IF(C814="Decentral",('Connecting shares (%)'!$F$7/100*F814+'Connecting shares (%)'!$G$7/100*H814+'Connecting shares (%)'!$H$7/100*J814)/1000000,0),0)</f>
        <v>0</v>
      </c>
      <c r="W814" s="63">
        <f>IF(E814="East", IF(C814="Decentral",D814*'Connecting shares (%)'!$M$16*(F814+H814+J814)/(F814+H814+J814+L814+N814+P814),0),0)</f>
        <v>0</v>
      </c>
      <c r="X814" s="61">
        <f>IF(E814="East", IF(C814="Central",('Connecting shares (%)'!$F$5/100*L814+'Connecting shares (%)'!$G$5/100*N814+'Connecting shares (%)'!$H$5/100*P814)/1000000,0),0)</f>
        <v>0</v>
      </c>
      <c r="Y814" s="63">
        <f>IF(E814="East", IF(C814="Central",D814*'Connecting shares (%)'!$M$16*(L814+N814+P814)/(F814+H814+J814+L814+N814+P814),0),0)</f>
        <v>0</v>
      </c>
      <c r="Z814" s="1">
        <f>IF(E814="East", IF(C814="Decentral",('Connecting shares (%)'!$F$9/100*L814+'Connecting shares (%)'!$G$9/100*N814+'Connecting shares (%)'!$H$9/100*P814)/1000000,0),0)</f>
        <v>0</v>
      </c>
      <c r="AA814" s="63">
        <f>IF(E814="East", IF(C814="Decentral",D814*'Connecting shares (%)'!$M$16*(L814+N814+P814)/(F814+H814+J814+L814+N814+P814),0),0)</f>
        <v>0</v>
      </c>
      <c r="AB814" s="61">
        <f>IF(E814="West", IF(C814="Central",('Connecting shares (%)'!$F$11/100*F814+'Connecting shares (%)'!$G$11/100*H814+'Connecting shares (%)'!$H$11/100*J814)/1000000,0),0)</f>
        <v>0</v>
      </c>
      <c r="AC814" s="64">
        <f>IF(E814="west", IF(C814="Central",D814*'Connecting shares (%)'!$M$16*(F814+H814+J814)/(F814+H814+J814+L814+N814+P814),0),0)</f>
        <v>0</v>
      </c>
      <c r="AD814" s="61">
        <f>IF(E814="West", IF(C814="Decentral",('Connecting shares (%)'!$F$15/100*F814+'Connecting shares (%)'!$G$15/100*H814+'Connecting shares (%)'!$H$15/100*J814)/1000000,0),0)</f>
        <v>3.2462959999999902E-2</v>
      </c>
      <c r="AE814" s="63">
        <f>IF(E814="west", IF(C814="Decentral",D814*'Connecting shares (%)'!$M$16*(F814+H814+J814)/(F814+H814+J814+L814+N814+P814),0),0)</f>
        <v>0.48100034728110003</v>
      </c>
      <c r="AF814" s="61">
        <f>IF(E814="West", IF(C814="Central",('Connecting shares (%)'!$F$13/100*L814+'Connecting shares (%)'!$G$13/100*N814+'Connecting shares (%)'!$H$13/100*P814)/1000000,0),0)</f>
        <v>0</v>
      </c>
      <c r="AG814" s="63">
        <f>IF(E814="west", IF(C814="Central",D814*'Connecting shares (%)'!$M$16*(L814+N814+P814)/(F814+H814+J814+L814+N814+P814),0),0)</f>
        <v>0</v>
      </c>
      <c r="AH814" s="1">
        <f>IF(E814="West", IF(C814="Decentral",('Connecting shares (%)'!$F$17/100*L814+'Connecting shares (%)'!$G$17/100*N814+'Connecting shares (%)'!$H$17/100*P814)/1000000,0),0)</f>
        <v>0</v>
      </c>
      <c r="AI814" s="63">
        <f>IF(E814="west", IF(C814="Decentral",D814*'Connecting shares (%)'!$M$16*(L814+N814+P814)/(F814+H814+J814+L814+N814+P814),0),0)</f>
        <v>0</v>
      </c>
      <c r="AK814" s="1">
        <f t="shared" si="96"/>
        <v>0</v>
      </c>
      <c r="AL814" s="1">
        <f t="shared" si="97"/>
        <v>0</v>
      </c>
      <c r="AM814" s="1">
        <f t="shared" si="98"/>
        <v>0</v>
      </c>
      <c r="AN814" s="1">
        <f t="shared" si="99"/>
        <v>0</v>
      </c>
      <c r="AO814" s="1">
        <f t="shared" si="100"/>
        <v>0</v>
      </c>
      <c r="AP814" s="1">
        <f t="shared" si="101"/>
        <v>0</v>
      </c>
      <c r="AQ814" s="1">
        <f t="shared" si="102"/>
        <v>3.2462959999999902E-2</v>
      </c>
      <c r="AR814" s="1">
        <f t="shared" si="103"/>
        <v>0.48100034728110003</v>
      </c>
    </row>
    <row r="815" spans="1:44">
      <c r="A815" s="1">
        <v>814</v>
      </c>
      <c r="B815" s="1" t="s">
        <v>834</v>
      </c>
      <c r="C815" s="1" t="s">
        <v>21</v>
      </c>
      <c r="D815" s="1">
        <v>6.5195501681359997E-3</v>
      </c>
      <c r="E815" s="1" t="s">
        <v>23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544.49553665399503</v>
      </c>
      <c r="S815" s="1">
        <v>6519.5501681361102</v>
      </c>
      <c r="T815" s="61">
        <f>IF(E815="East", IF(C815="Central",('Connecting shares (%)'!$F$3/100*F815+'Connecting shares (%)'!$G$3/100*H815+'Connecting shares (%)'!$H$3/100*J815)/1000000,0),0)</f>
        <v>0</v>
      </c>
      <c r="U815" s="61">
        <f>IF(E815="East", IF(C815="Central",D815*'Connecting shares (%)'!$M$16*(F815+H815+J815)/(F815+H815+J815+L815+N815+P815),0),0)</f>
        <v>0</v>
      </c>
      <c r="V815" s="61">
        <f>IF(E815="East", IF(C815="Decentral",('Connecting shares (%)'!$F$7/100*F815+'Connecting shares (%)'!$G$7/100*H815+'Connecting shares (%)'!$H$7/100*J815)/1000000,0),0)</f>
        <v>0</v>
      </c>
      <c r="W815" s="63">
        <f>IF(E815="East", IF(C815="Decentral",D815*'Connecting shares (%)'!$M$16*(F815+H815+J815)/(F815+H815+J815+L815+N815+P815),0),0)</f>
        <v>0</v>
      </c>
      <c r="X815" s="61">
        <f>IF(E815="East", IF(C815="Central",('Connecting shares (%)'!$F$5/100*L815+'Connecting shares (%)'!$G$5/100*N815+'Connecting shares (%)'!$H$5/100*P815)/1000000,0),0)</f>
        <v>0</v>
      </c>
      <c r="Y815" s="63">
        <f>IF(E815="East", IF(C815="Central",D815*'Connecting shares (%)'!$M$16*(L815+N815+P815)/(F815+H815+J815+L815+N815+P815),0),0)</f>
        <v>0</v>
      </c>
      <c r="Z815" s="1">
        <f>IF(E815="East", IF(C815="Decentral",('Connecting shares (%)'!$F$9/100*L815+'Connecting shares (%)'!$G$9/100*N815+'Connecting shares (%)'!$H$9/100*P815)/1000000,0),0)</f>
        <v>0</v>
      </c>
      <c r="AA815" s="63">
        <f>IF(E815="East", IF(C815="Decentral",D815*'Connecting shares (%)'!$M$16*(L815+N815+P815)/(F815+H815+J815+L815+N815+P815),0),0)</f>
        <v>0</v>
      </c>
      <c r="AB815" s="61">
        <f>IF(E815="West", IF(C815="Central",('Connecting shares (%)'!$F$11/100*F815+'Connecting shares (%)'!$G$11/100*H815+'Connecting shares (%)'!$H$11/100*J815)/1000000,0),0)</f>
        <v>0</v>
      </c>
      <c r="AC815" s="64">
        <f>IF(E815="west", IF(C815="Central",D815*'Connecting shares (%)'!$M$16*(F815+H815+J815)/(F815+H815+J815+L815+N815+P815),0),0)</f>
        <v>0</v>
      </c>
      <c r="AD815" s="61">
        <f>IF(E815="West", IF(C815="Decentral",('Connecting shares (%)'!$F$15/100*F815+'Connecting shares (%)'!$G$15/100*H815+'Connecting shares (%)'!$H$15/100*J815)/1000000,0),0)</f>
        <v>0</v>
      </c>
      <c r="AE815" s="63" t="e">
        <f>IF(E815="west", IF(C815="Decentral",D815*'Connecting shares (%)'!$M$16*(F815+H815+J815)/(F815+H815+J815+L815+N815+P815),0),0)</f>
        <v>#DIV/0!</v>
      </c>
      <c r="AF815" s="61">
        <f>IF(E815="West", IF(C815="Central",('Connecting shares (%)'!$F$13/100*L815+'Connecting shares (%)'!$G$13/100*N815+'Connecting shares (%)'!$H$13/100*P815)/1000000,0),0)</f>
        <v>0</v>
      </c>
      <c r="AG815" s="63">
        <f>IF(E815="west", IF(C815="Central",D815*'Connecting shares (%)'!$M$16*(L815+N815+P815)/(F815+H815+J815+L815+N815+P815),0),0)</f>
        <v>0</v>
      </c>
      <c r="AH815" s="1">
        <f>IF(E815="West", IF(C815="Decentral",('Connecting shares (%)'!$F$17/100*L815+'Connecting shares (%)'!$G$17/100*N815+'Connecting shares (%)'!$H$17/100*P815)/1000000,0),0)</f>
        <v>0</v>
      </c>
      <c r="AI815" s="63" t="e">
        <f>IF(E815="west", IF(C815="Decentral",D815*'Connecting shares (%)'!$M$16*(L815+N815+P815)/(F815+H815+J815+L815+N815+P815),0),0)</f>
        <v>#DIV/0!</v>
      </c>
      <c r="AK815" s="1">
        <f t="shared" si="96"/>
        <v>0</v>
      </c>
      <c r="AL815" s="1">
        <f t="shared" si="97"/>
        <v>0</v>
      </c>
      <c r="AM815" s="1">
        <f t="shared" si="98"/>
        <v>0</v>
      </c>
      <c r="AN815" s="1">
        <f t="shared" si="99"/>
        <v>0</v>
      </c>
      <c r="AO815" s="1">
        <f t="shared" si="100"/>
        <v>0</v>
      </c>
      <c r="AP815" s="1">
        <f t="shared" si="101"/>
        <v>0</v>
      </c>
      <c r="AQ815" s="1">
        <f t="shared" si="102"/>
        <v>0</v>
      </c>
      <c r="AR815" s="1" t="e">
        <f t="shared" si="103"/>
        <v>#DIV/0!</v>
      </c>
    </row>
    <row r="816" spans="1:44">
      <c r="A816" s="1">
        <v>815</v>
      </c>
      <c r="B816" s="1" t="s">
        <v>833</v>
      </c>
      <c r="C816" s="1" t="s">
        <v>21</v>
      </c>
      <c r="D816" s="1">
        <v>1.5225058562959E-2</v>
      </c>
      <c r="E816" s="1" t="s">
        <v>23</v>
      </c>
      <c r="F816" s="1">
        <v>21799.82</v>
      </c>
      <c r="G816" s="1">
        <v>1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825.001707942552</v>
      </c>
      <c r="S816" s="1">
        <v>15225.058562959301</v>
      </c>
      <c r="T816" s="61">
        <f>IF(E816="East", IF(C816="Central",('Connecting shares (%)'!$F$3/100*F816+'Connecting shares (%)'!$G$3/100*H816+'Connecting shares (%)'!$H$3/100*J816)/1000000,0),0)</f>
        <v>0</v>
      </c>
      <c r="U816" s="61">
        <f>IF(E816="East", IF(C816="Central",D816*'Connecting shares (%)'!$M$16*(F816+H816+J816)/(F816+H816+J816+L816+N816+P816),0),0)</f>
        <v>0</v>
      </c>
      <c r="V816" s="61">
        <f>IF(E816="East", IF(C816="Decentral",('Connecting shares (%)'!$F$7/100*F816+'Connecting shares (%)'!$G$7/100*H816+'Connecting shares (%)'!$H$7/100*J816)/1000000,0),0)</f>
        <v>0</v>
      </c>
      <c r="W816" s="63">
        <f>IF(E816="East", IF(C816="Decentral",D816*'Connecting shares (%)'!$M$16*(F816+H816+J816)/(F816+H816+J816+L816+N816+P816),0),0)</f>
        <v>0</v>
      </c>
      <c r="X816" s="61">
        <f>IF(E816="East", IF(C816="Central",('Connecting shares (%)'!$F$5/100*L816+'Connecting shares (%)'!$G$5/100*N816+'Connecting shares (%)'!$H$5/100*P816)/1000000,0),0)</f>
        <v>0</v>
      </c>
      <c r="Y816" s="63">
        <f>IF(E816="East", IF(C816="Central",D816*'Connecting shares (%)'!$M$16*(L816+N816+P816)/(F816+H816+J816+L816+N816+P816),0),0)</f>
        <v>0</v>
      </c>
      <c r="Z816" s="1">
        <f>IF(E816="East", IF(C816="Decentral",('Connecting shares (%)'!$F$9/100*L816+'Connecting shares (%)'!$G$9/100*N816+'Connecting shares (%)'!$H$9/100*P816)/1000000,0),0)</f>
        <v>0</v>
      </c>
      <c r="AA816" s="63">
        <f>IF(E816="East", IF(C816="Decentral",D816*'Connecting shares (%)'!$M$16*(L816+N816+P816)/(F816+H816+J816+L816+N816+P816),0),0)</f>
        <v>0</v>
      </c>
      <c r="AB816" s="61">
        <f>IF(E816="West", IF(C816="Central",('Connecting shares (%)'!$F$11/100*F816+'Connecting shares (%)'!$G$11/100*H816+'Connecting shares (%)'!$H$11/100*J816)/1000000,0),0)</f>
        <v>0</v>
      </c>
      <c r="AC816" s="64">
        <f>IF(E816="west", IF(C816="Central",D816*'Connecting shares (%)'!$M$16*(F816+H816+J816)/(F816+H816+J816+L816+N816+P816),0),0)</f>
        <v>0</v>
      </c>
      <c r="AD816" s="61">
        <f>IF(E816="West", IF(C816="Decentral",('Connecting shares (%)'!$F$15/100*F816+'Connecting shares (%)'!$G$15/100*H816+'Connecting shares (%)'!$H$15/100*J816)/1000000,0),0)</f>
        <v>2.1799820000000001E-2</v>
      </c>
      <c r="AE816" s="63">
        <f>IF(E816="west", IF(C816="Decentral",D816*'Connecting shares (%)'!$M$16*(F816+H816+J816)/(F816+H816+J816+L816+N816+P816),0),0)</f>
        <v>0.30450117125918003</v>
      </c>
      <c r="AF816" s="61">
        <f>IF(E816="West", IF(C816="Central",('Connecting shares (%)'!$F$13/100*L816+'Connecting shares (%)'!$G$13/100*N816+'Connecting shares (%)'!$H$13/100*P816)/1000000,0),0)</f>
        <v>0</v>
      </c>
      <c r="AG816" s="63">
        <f>IF(E816="west", IF(C816="Central",D816*'Connecting shares (%)'!$M$16*(L816+N816+P816)/(F816+H816+J816+L816+N816+P816),0),0)</f>
        <v>0</v>
      </c>
      <c r="AH816" s="1">
        <f>IF(E816="West", IF(C816="Decentral",('Connecting shares (%)'!$F$17/100*L816+'Connecting shares (%)'!$G$17/100*N816+'Connecting shares (%)'!$H$17/100*P816)/1000000,0),0)</f>
        <v>0</v>
      </c>
      <c r="AI816" s="63">
        <f>IF(E816="west", IF(C816="Decentral",D816*'Connecting shares (%)'!$M$16*(L816+N816+P816)/(F816+H816+J816+L816+N816+P816),0),0)</f>
        <v>0</v>
      </c>
      <c r="AK816" s="1">
        <f t="shared" si="96"/>
        <v>0</v>
      </c>
      <c r="AL816" s="1">
        <f t="shared" si="97"/>
        <v>0</v>
      </c>
      <c r="AM816" s="1">
        <f t="shared" si="98"/>
        <v>0</v>
      </c>
      <c r="AN816" s="1">
        <f t="shared" si="99"/>
        <v>0</v>
      </c>
      <c r="AO816" s="1">
        <f t="shared" si="100"/>
        <v>0</v>
      </c>
      <c r="AP816" s="1">
        <f t="shared" si="101"/>
        <v>0</v>
      </c>
      <c r="AQ816" s="1">
        <f t="shared" si="102"/>
        <v>2.1799820000000001E-2</v>
      </c>
      <c r="AR816" s="1">
        <f t="shared" si="103"/>
        <v>0.30450117125918003</v>
      </c>
    </row>
    <row r="817" spans="1:44">
      <c r="A817" s="1">
        <v>816</v>
      </c>
      <c r="B817" s="1" t="s">
        <v>832</v>
      </c>
      <c r="C817" s="1" t="s">
        <v>21</v>
      </c>
      <c r="D817" s="1">
        <v>2.6396109047960001E-2</v>
      </c>
      <c r="E817" s="1" t="s">
        <v>23</v>
      </c>
      <c r="F817" s="1">
        <v>9483.42</v>
      </c>
      <c r="G817" s="1">
        <v>1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1388.7936882337301</v>
      </c>
      <c r="S817" s="1">
        <v>26396.109047959701</v>
      </c>
      <c r="T817" s="61">
        <f>IF(E817="East", IF(C817="Central",('Connecting shares (%)'!$F$3/100*F817+'Connecting shares (%)'!$G$3/100*H817+'Connecting shares (%)'!$H$3/100*J817)/1000000,0),0)</f>
        <v>0</v>
      </c>
      <c r="U817" s="61">
        <f>IF(E817="East", IF(C817="Central",D817*'Connecting shares (%)'!$M$16*(F817+H817+J817)/(F817+H817+J817+L817+N817+P817),0),0)</f>
        <v>0</v>
      </c>
      <c r="V817" s="61">
        <f>IF(E817="East", IF(C817="Decentral",('Connecting shares (%)'!$F$7/100*F817+'Connecting shares (%)'!$G$7/100*H817+'Connecting shares (%)'!$H$7/100*J817)/1000000,0),0)</f>
        <v>0</v>
      </c>
      <c r="W817" s="63">
        <f>IF(E817="East", IF(C817="Decentral",D817*'Connecting shares (%)'!$M$16*(F817+H817+J817)/(F817+H817+J817+L817+N817+P817),0),0)</f>
        <v>0</v>
      </c>
      <c r="X817" s="61">
        <f>IF(E817="East", IF(C817="Central",('Connecting shares (%)'!$F$5/100*L817+'Connecting shares (%)'!$G$5/100*N817+'Connecting shares (%)'!$H$5/100*P817)/1000000,0),0)</f>
        <v>0</v>
      </c>
      <c r="Y817" s="63">
        <f>IF(E817="East", IF(C817="Central",D817*'Connecting shares (%)'!$M$16*(L817+N817+P817)/(F817+H817+J817+L817+N817+P817),0),0)</f>
        <v>0</v>
      </c>
      <c r="Z817" s="1">
        <f>IF(E817="East", IF(C817="Decentral",('Connecting shares (%)'!$F$9/100*L817+'Connecting shares (%)'!$G$9/100*N817+'Connecting shares (%)'!$H$9/100*P817)/1000000,0),0)</f>
        <v>0</v>
      </c>
      <c r="AA817" s="63">
        <f>IF(E817="East", IF(C817="Decentral",D817*'Connecting shares (%)'!$M$16*(L817+N817+P817)/(F817+H817+J817+L817+N817+P817),0),0)</f>
        <v>0</v>
      </c>
      <c r="AB817" s="61">
        <f>IF(E817="West", IF(C817="Central",('Connecting shares (%)'!$F$11/100*F817+'Connecting shares (%)'!$G$11/100*H817+'Connecting shares (%)'!$H$11/100*J817)/1000000,0),0)</f>
        <v>0</v>
      </c>
      <c r="AC817" s="64">
        <f>IF(E817="west", IF(C817="Central",D817*'Connecting shares (%)'!$M$16*(F817+H817+J817)/(F817+H817+J817+L817+N817+P817),0),0)</f>
        <v>0</v>
      </c>
      <c r="AD817" s="61">
        <f>IF(E817="West", IF(C817="Decentral",('Connecting shares (%)'!$F$15/100*F817+'Connecting shares (%)'!$G$15/100*H817+'Connecting shares (%)'!$H$15/100*J817)/1000000,0),0)</f>
        <v>9.4834199999999994E-3</v>
      </c>
      <c r="AE817" s="63">
        <f>IF(E817="west", IF(C817="Decentral",D817*'Connecting shares (%)'!$M$16*(F817+H817+J817)/(F817+H817+J817+L817+N817+P817),0),0)</f>
        <v>0.52792218095920007</v>
      </c>
      <c r="AF817" s="61">
        <f>IF(E817="West", IF(C817="Central",('Connecting shares (%)'!$F$13/100*L817+'Connecting shares (%)'!$G$13/100*N817+'Connecting shares (%)'!$H$13/100*P817)/1000000,0),0)</f>
        <v>0</v>
      </c>
      <c r="AG817" s="63">
        <f>IF(E817="west", IF(C817="Central",D817*'Connecting shares (%)'!$M$16*(L817+N817+P817)/(F817+H817+J817+L817+N817+P817),0),0)</f>
        <v>0</v>
      </c>
      <c r="AH817" s="1">
        <f>IF(E817="West", IF(C817="Decentral",('Connecting shares (%)'!$F$17/100*L817+'Connecting shares (%)'!$G$17/100*N817+'Connecting shares (%)'!$H$17/100*P817)/1000000,0),0)</f>
        <v>0</v>
      </c>
      <c r="AI817" s="63">
        <f>IF(E817="west", IF(C817="Decentral",D817*'Connecting shares (%)'!$M$16*(L817+N817+P817)/(F817+H817+J817+L817+N817+P817),0),0)</f>
        <v>0</v>
      </c>
      <c r="AK817" s="1">
        <f t="shared" si="96"/>
        <v>0</v>
      </c>
      <c r="AL817" s="1">
        <f t="shared" si="97"/>
        <v>0</v>
      </c>
      <c r="AM817" s="1">
        <f t="shared" si="98"/>
        <v>0</v>
      </c>
      <c r="AN817" s="1">
        <f t="shared" si="99"/>
        <v>0</v>
      </c>
      <c r="AO817" s="1">
        <f t="shared" si="100"/>
        <v>0</v>
      </c>
      <c r="AP817" s="1">
        <f t="shared" si="101"/>
        <v>0</v>
      </c>
      <c r="AQ817" s="1">
        <f t="shared" si="102"/>
        <v>9.4834199999999994E-3</v>
      </c>
      <c r="AR817" s="1">
        <f t="shared" si="103"/>
        <v>0.52792218095920007</v>
      </c>
    </row>
    <row r="818" spans="1:44">
      <c r="T818" s="61"/>
      <c r="U818" s="61"/>
    </row>
    <row r="819" spans="1:44">
      <c r="T819" s="61"/>
      <c r="U819" s="61"/>
    </row>
    <row r="820" spans="1:44">
      <c r="T820" s="61"/>
      <c r="U820" s="61"/>
    </row>
    <row r="821" spans="1:44">
      <c r="T821" s="61"/>
      <c r="U821" s="61"/>
    </row>
    <row r="822" spans="1:44">
      <c r="T822" s="61"/>
      <c r="U822" s="61"/>
    </row>
    <row r="823" spans="1:44">
      <c r="T823" s="61"/>
      <c r="U823" s="61"/>
    </row>
    <row r="824" spans="1:44">
      <c r="T824" s="61"/>
      <c r="U824" s="61"/>
    </row>
    <row r="825" spans="1:44">
      <c r="T825" s="61"/>
      <c r="U825" s="61"/>
    </row>
    <row r="826" spans="1:44">
      <c r="T826" s="61"/>
      <c r="U826" s="61"/>
    </row>
    <row r="827" spans="1:44">
      <c r="T827" s="61"/>
      <c r="U827" s="61"/>
    </row>
    <row r="828" spans="1:44">
      <c r="T828" s="61"/>
      <c r="U828" s="61"/>
    </row>
    <row r="829" spans="1:44">
      <c r="T829" s="61"/>
      <c r="U829" s="61"/>
    </row>
    <row r="830" spans="1:44">
      <c r="T830" s="61"/>
      <c r="U830" s="61"/>
    </row>
    <row r="831" spans="1:44">
      <c r="T831" s="61"/>
      <c r="U831" s="61"/>
    </row>
    <row r="832" spans="1:44">
      <c r="T832" s="61"/>
      <c r="U832" s="61"/>
    </row>
    <row r="833" spans="20:21">
      <c r="T833" s="61"/>
      <c r="U833" s="61"/>
    </row>
    <row r="834" spans="20:21">
      <c r="T834" s="61"/>
      <c r="U834" s="61"/>
    </row>
    <row r="835" spans="20:21">
      <c r="T835" s="61"/>
      <c r="U835" s="61"/>
    </row>
    <row r="836" spans="20:21">
      <c r="T836" s="61"/>
      <c r="U836" s="61"/>
    </row>
    <row r="837" spans="20:21">
      <c r="T837" s="61"/>
      <c r="U837" s="61"/>
    </row>
    <row r="838" spans="20:21">
      <c r="T838" s="61"/>
      <c r="U838" s="61"/>
    </row>
    <row r="839" spans="20:21">
      <c r="T839" s="61"/>
      <c r="U839" s="61"/>
    </row>
    <row r="840" spans="20:21">
      <c r="T840" s="61"/>
      <c r="U840" s="61"/>
    </row>
    <row r="841" spans="20:21">
      <c r="T841" s="61"/>
      <c r="U841" s="61"/>
    </row>
    <row r="842" spans="20:21">
      <c r="T842" s="61"/>
      <c r="U842" s="61"/>
    </row>
    <row r="843" spans="20:21">
      <c r="T843" s="61"/>
      <c r="U843" s="61"/>
    </row>
    <row r="844" spans="20:21">
      <c r="T844" s="61"/>
      <c r="U844" s="61"/>
    </row>
    <row r="845" spans="20:21">
      <c r="T845" s="61"/>
      <c r="U845" s="61"/>
    </row>
    <row r="846" spans="20:21">
      <c r="T846" s="61"/>
      <c r="U846" s="61"/>
    </row>
    <row r="847" spans="20:21">
      <c r="T847" s="61"/>
      <c r="U847" s="61"/>
    </row>
    <row r="848" spans="20:21">
      <c r="T848" s="61"/>
      <c r="U848" s="61"/>
    </row>
    <row r="849" spans="20:21">
      <c r="T849" s="61"/>
      <c r="U849" s="61"/>
    </row>
    <row r="850" spans="20:21">
      <c r="T850" s="61"/>
      <c r="U850" s="61"/>
    </row>
    <row r="851" spans="20:21">
      <c r="T851" s="61"/>
      <c r="U851" s="61"/>
    </row>
    <row r="852" spans="20:21">
      <c r="T852" s="61"/>
      <c r="U852" s="61"/>
    </row>
    <row r="853" spans="20:21">
      <c r="T853" s="61"/>
      <c r="U853" s="61"/>
    </row>
    <row r="854" spans="20:21">
      <c r="T854" s="61"/>
      <c r="U854" s="61"/>
    </row>
    <row r="855" spans="20:21">
      <c r="T855" s="61"/>
      <c r="U855" s="61"/>
    </row>
    <row r="856" spans="20:21">
      <c r="T856" s="61"/>
      <c r="U856" s="61"/>
    </row>
    <row r="857" spans="20:21">
      <c r="T857" s="61"/>
      <c r="U857" s="61"/>
    </row>
    <row r="858" spans="20:21">
      <c r="T858" s="61"/>
      <c r="U858" s="61"/>
    </row>
    <row r="859" spans="20:21">
      <c r="T859" s="61"/>
      <c r="U859" s="61"/>
    </row>
    <row r="860" spans="20:21">
      <c r="T860" s="61"/>
      <c r="U860" s="61"/>
    </row>
    <row r="861" spans="20:21">
      <c r="T861" s="61"/>
      <c r="U861" s="61"/>
    </row>
    <row r="862" spans="20:21">
      <c r="T862" s="61"/>
      <c r="U862" s="61"/>
    </row>
    <row r="863" spans="20:21">
      <c r="T863" s="61"/>
      <c r="U863" s="61"/>
    </row>
    <row r="864" spans="20:21">
      <c r="T864" s="61"/>
      <c r="U864" s="61"/>
    </row>
    <row r="865" spans="20:21">
      <c r="T865" s="61"/>
      <c r="U865" s="61"/>
    </row>
    <row r="866" spans="20:21">
      <c r="T866" s="61"/>
      <c r="U866" s="61"/>
    </row>
    <row r="867" spans="20:21">
      <c r="T867" s="61"/>
      <c r="U867" s="61"/>
    </row>
    <row r="868" spans="20:21">
      <c r="T868" s="61"/>
      <c r="U868" s="61"/>
    </row>
    <row r="869" spans="20:21">
      <c r="T869" s="61"/>
      <c r="U869" s="61"/>
    </row>
    <row r="870" spans="20:21">
      <c r="T870" s="61"/>
      <c r="U870" s="61"/>
    </row>
    <row r="871" spans="20:21">
      <c r="T871" s="61"/>
      <c r="U871" s="61"/>
    </row>
    <row r="872" spans="20:21">
      <c r="T872" s="61"/>
      <c r="U872" s="61"/>
    </row>
    <row r="873" spans="20:21">
      <c r="T873" s="61"/>
      <c r="U873" s="61"/>
    </row>
    <row r="874" spans="20:21">
      <c r="T874" s="61"/>
      <c r="U874" s="61"/>
    </row>
    <row r="875" spans="20:21">
      <c r="T875" s="61"/>
      <c r="U875" s="61"/>
    </row>
    <row r="876" spans="20:21">
      <c r="T876" s="61"/>
      <c r="U876" s="61"/>
    </row>
    <row r="877" spans="20:21">
      <c r="T877" s="61"/>
      <c r="U877" s="61"/>
    </row>
    <row r="878" spans="20:21">
      <c r="T878" s="61"/>
      <c r="U878" s="61"/>
    </row>
    <row r="879" spans="20:21">
      <c r="T879" s="61"/>
      <c r="U879" s="61"/>
    </row>
    <row r="880" spans="20:21">
      <c r="T880" s="61"/>
      <c r="U880" s="61"/>
    </row>
    <row r="881" spans="20:21">
      <c r="T881" s="61"/>
      <c r="U881" s="61"/>
    </row>
    <row r="882" spans="20:21">
      <c r="T882" s="61"/>
      <c r="U882" s="61"/>
    </row>
    <row r="883" spans="20:21">
      <c r="T883" s="61"/>
      <c r="U883" s="61"/>
    </row>
    <row r="884" spans="20:21">
      <c r="T884" s="61"/>
      <c r="U884" s="61"/>
    </row>
    <row r="885" spans="20:21">
      <c r="T885" s="61"/>
      <c r="U885" s="61"/>
    </row>
    <row r="886" spans="20:21">
      <c r="T886" s="61"/>
      <c r="U886" s="61"/>
    </row>
    <row r="887" spans="20:21">
      <c r="T887" s="61"/>
      <c r="U887" s="61"/>
    </row>
    <row r="888" spans="20:21">
      <c r="T888" s="61"/>
      <c r="U888" s="61"/>
    </row>
    <row r="889" spans="20:21">
      <c r="T889" s="61"/>
      <c r="U889" s="61"/>
    </row>
    <row r="890" spans="20:21">
      <c r="T890" s="61"/>
      <c r="U890" s="61"/>
    </row>
    <row r="891" spans="20:21">
      <c r="T891" s="61"/>
      <c r="U891" s="61"/>
    </row>
    <row r="892" spans="20:21">
      <c r="T892" s="61"/>
      <c r="U892" s="61"/>
    </row>
    <row r="893" spans="20:21">
      <c r="T893" s="61"/>
      <c r="U893" s="61"/>
    </row>
    <row r="894" spans="20:21">
      <c r="T894" s="61"/>
      <c r="U894" s="61"/>
    </row>
    <row r="895" spans="20:21">
      <c r="T895" s="61"/>
      <c r="U895" s="61"/>
    </row>
    <row r="896" spans="20:21">
      <c r="T896" s="61"/>
      <c r="U896" s="61"/>
    </row>
    <row r="897" spans="20:21">
      <c r="T897" s="61"/>
      <c r="U897" s="61"/>
    </row>
    <row r="898" spans="20:21">
      <c r="T898" s="61"/>
      <c r="U898" s="61"/>
    </row>
    <row r="899" spans="20:21">
      <c r="T899" s="61"/>
      <c r="U899" s="61"/>
    </row>
    <row r="900" spans="20:21">
      <c r="T900" s="61"/>
      <c r="U900" s="61"/>
    </row>
    <row r="901" spans="20:21">
      <c r="T901" s="61"/>
      <c r="U901" s="61"/>
    </row>
    <row r="902" spans="20:21">
      <c r="T902" s="61"/>
      <c r="U902" s="61"/>
    </row>
    <row r="903" spans="20:21">
      <c r="T903" s="61"/>
      <c r="U903" s="61"/>
    </row>
    <row r="904" spans="20:21">
      <c r="T904" s="61"/>
      <c r="U904" s="61"/>
    </row>
    <row r="905" spans="20:21">
      <c r="T905" s="61"/>
      <c r="U905" s="61"/>
    </row>
    <row r="906" spans="20:21">
      <c r="T906" s="61"/>
      <c r="U906" s="61"/>
    </row>
    <row r="907" spans="20:21">
      <c r="T907" s="61"/>
      <c r="U907" s="61"/>
    </row>
    <row r="908" spans="20:21">
      <c r="T908" s="61"/>
      <c r="U908" s="61"/>
    </row>
    <row r="909" spans="20:21">
      <c r="T909" s="61"/>
      <c r="U909" s="61"/>
    </row>
    <row r="910" spans="20:21">
      <c r="T910" s="61"/>
      <c r="U910" s="61"/>
    </row>
    <row r="911" spans="20:21">
      <c r="T911" s="61"/>
      <c r="U911" s="61"/>
    </row>
    <row r="912" spans="20:21">
      <c r="T912" s="61"/>
      <c r="U912" s="61"/>
    </row>
    <row r="913" spans="20:21">
      <c r="T913" s="61"/>
      <c r="U913" s="61"/>
    </row>
    <row r="914" spans="20:21">
      <c r="T914" s="61"/>
      <c r="U914" s="61"/>
    </row>
    <row r="915" spans="20:21">
      <c r="T915" s="61"/>
      <c r="U915" s="61"/>
    </row>
    <row r="916" spans="20:21">
      <c r="T916" s="61"/>
      <c r="U916" s="61"/>
    </row>
    <row r="917" spans="20:21">
      <c r="T917" s="61"/>
      <c r="U917" s="61"/>
    </row>
    <row r="918" spans="20:21">
      <c r="T918" s="61"/>
      <c r="U918" s="61"/>
    </row>
    <row r="919" spans="20:21">
      <c r="T919" s="61"/>
      <c r="U919" s="61"/>
    </row>
    <row r="920" spans="20:21">
      <c r="T920" s="61"/>
      <c r="U920" s="61"/>
    </row>
    <row r="921" spans="20:21">
      <c r="T921" s="61"/>
      <c r="U921" s="61"/>
    </row>
    <row r="922" spans="20:21">
      <c r="T922" s="61"/>
      <c r="U922" s="61"/>
    </row>
    <row r="923" spans="20:21">
      <c r="T923" s="61"/>
      <c r="U923" s="61"/>
    </row>
    <row r="924" spans="20:21">
      <c r="T924" s="61"/>
      <c r="U924" s="61"/>
    </row>
    <row r="925" spans="20:21">
      <c r="T925" s="61"/>
      <c r="U925" s="61"/>
    </row>
    <row r="926" spans="20:21">
      <c r="T926" s="61"/>
      <c r="U926" s="61"/>
    </row>
    <row r="927" spans="20:21">
      <c r="T927" s="61"/>
      <c r="U927" s="61"/>
    </row>
    <row r="928" spans="20:21">
      <c r="T928" s="61"/>
      <c r="U928" s="61"/>
    </row>
    <row r="929" spans="20:21">
      <c r="T929" s="61"/>
      <c r="U929" s="61"/>
    </row>
    <row r="930" spans="20:21">
      <c r="T930" s="61"/>
      <c r="U930" s="61"/>
    </row>
    <row r="931" spans="20:21">
      <c r="T931" s="61"/>
      <c r="U931" s="61"/>
    </row>
    <row r="932" spans="20:21">
      <c r="T932" s="61"/>
      <c r="U932" s="61"/>
    </row>
    <row r="933" spans="20:21">
      <c r="T933" s="61"/>
      <c r="U933" s="61"/>
    </row>
    <row r="934" spans="20:21">
      <c r="T934" s="61"/>
      <c r="U934" s="61"/>
    </row>
    <row r="935" spans="20:21">
      <c r="T935" s="61"/>
      <c r="U935" s="61"/>
    </row>
    <row r="936" spans="20:21">
      <c r="T936" s="61"/>
      <c r="U936" s="61"/>
    </row>
    <row r="937" spans="20:21">
      <c r="T937" s="61"/>
      <c r="U937" s="61"/>
    </row>
    <row r="938" spans="20:21">
      <c r="T938" s="61"/>
      <c r="U938" s="61"/>
    </row>
    <row r="939" spans="20:21">
      <c r="T939" s="61"/>
      <c r="U939" s="61"/>
    </row>
    <row r="940" spans="20:21">
      <c r="T940" s="61"/>
      <c r="U940" s="61"/>
    </row>
    <row r="941" spans="20:21">
      <c r="T941" s="61"/>
      <c r="U941" s="61"/>
    </row>
    <row r="942" spans="20:21">
      <c r="T942" s="61"/>
      <c r="U942" s="61"/>
    </row>
    <row r="943" spans="20:21">
      <c r="T943" s="61"/>
      <c r="U943" s="61"/>
    </row>
    <row r="944" spans="20:21">
      <c r="T944" s="61"/>
      <c r="U944" s="61"/>
    </row>
    <row r="945" spans="20:21">
      <c r="T945" s="61"/>
      <c r="U945" s="61"/>
    </row>
    <row r="946" spans="20:21">
      <c r="T946" s="61"/>
      <c r="U946" s="61"/>
    </row>
    <row r="947" spans="20:21">
      <c r="T947" s="61"/>
      <c r="U947" s="61"/>
    </row>
    <row r="948" spans="20:21">
      <c r="T948" s="61"/>
      <c r="U948" s="61"/>
    </row>
    <row r="949" spans="20:21">
      <c r="T949" s="61"/>
      <c r="U949" s="61"/>
    </row>
    <row r="950" spans="20:21">
      <c r="T950" s="61"/>
      <c r="U950" s="61"/>
    </row>
    <row r="951" spans="20:21">
      <c r="T951" s="61"/>
      <c r="U951" s="61"/>
    </row>
    <row r="952" spans="20:21">
      <c r="T952" s="61"/>
      <c r="U952" s="61"/>
    </row>
    <row r="953" spans="20:21">
      <c r="T953" s="61"/>
      <c r="U953" s="61"/>
    </row>
    <row r="954" spans="20:21">
      <c r="T954" s="61"/>
      <c r="U954" s="61"/>
    </row>
    <row r="955" spans="20:21">
      <c r="T955" s="61"/>
      <c r="U955" s="61"/>
    </row>
    <row r="956" spans="20:21">
      <c r="T956" s="61"/>
      <c r="U956" s="61"/>
    </row>
    <row r="957" spans="20:21">
      <c r="T957" s="61"/>
      <c r="U957" s="61"/>
    </row>
    <row r="958" spans="20:21">
      <c r="T958" s="61"/>
      <c r="U958" s="61"/>
    </row>
    <row r="959" spans="20:21">
      <c r="T959" s="61"/>
      <c r="U959" s="61"/>
    </row>
    <row r="960" spans="20:21">
      <c r="T960" s="61"/>
      <c r="U960" s="61"/>
    </row>
    <row r="961" spans="20:21">
      <c r="T961" s="61"/>
      <c r="U961" s="61"/>
    </row>
    <row r="962" spans="20:21">
      <c r="T962" s="61"/>
      <c r="U962" s="61"/>
    </row>
    <row r="963" spans="20:21">
      <c r="T963" s="61"/>
      <c r="U963" s="6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>
    <tabColor rgb="FF0070C0"/>
  </sheetPr>
  <dimension ref="B1:T18"/>
  <sheetViews>
    <sheetView zoomScale="70" zoomScaleNormal="70" workbookViewId="0">
      <selection activeCell="Q4" sqref="Q4"/>
    </sheetView>
  </sheetViews>
  <sheetFormatPr defaultColWidth="9.109375" defaultRowHeight="14.4"/>
  <cols>
    <col min="1" max="3" width="9.109375" style="1"/>
    <col min="4" max="4" width="10.6640625" style="1" customWidth="1"/>
    <col min="5" max="5" width="11.6640625" style="1" bestFit="1" customWidth="1"/>
    <col min="6" max="11" width="9.109375" style="1"/>
    <col min="12" max="12" width="27" style="1" customWidth="1"/>
    <col min="13" max="13" width="20.44140625" style="1" customWidth="1"/>
    <col min="14" max="14" width="11.44140625" style="1" bestFit="1" customWidth="1"/>
    <col min="15" max="15" width="9.109375" style="1"/>
    <col min="16" max="16" width="38" style="1" bestFit="1" customWidth="1"/>
    <col min="17" max="17" width="13.6640625" style="1" bestFit="1" customWidth="1"/>
    <col min="18" max="18" width="16.33203125" style="1" bestFit="1" customWidth="1"/>
    <col min="19" max="19" width="13.5546875" style="1" bestFit="1" customWidth="1"/>
    <col min="20" max="16384" width="9.109375" style="1"/>
  </cols>
  <sheetData>
    <row r="1" spans="2:20" ht="15.6" thickTop="1" thickBot="1">
      <c r="B1" s="79"/>
      <c r="C1" s="78"/>
      <c r="D1" s="78"/>
      <c r="E1" s="78"/>
      <c r="F1" s="78" t="s">
        <v>934</v>
      </c>
      <c r="G1" s="78" t="s">
        <v>933</v>
      </c>
      <c r="H1" s="77" t="s">
        <v>932</v>
      </c>
    </row>
    <row r="2" spans="2:20">
      <c r="B2" s="206" t="s">
        <v>24</v>
      </c>
      <c r="C2" s="209" t="s">
        <v>22</v>
      </c>
      <c r="D2" s="209" t="s">
        <v>36</v>
      </c>
      <c r="E2" s="76" t="s">
        <v>909</v>
      </c>
      <c r="F2" s="76">
        <v>100</v>
      </c>
      <c r="G2" s="76">
        <v>100</v>
      </c>
      <c r="H2" s="75">
        <v>100</v>
      </c>
      <c r="L2" s="204" t="s">
        <v>931</v>
      </c>
      <c r="M2" s="205" t="s">
        <v>930</v>
      </c>
      <c r="N2" s="74" t="s">
        <v>929</v>
      </c>
      <c r="Q2" s="1" t="s">
        <v>907</v>
      </c>
      <c r="R2" s="1" t="s">
        <v>905</v>
      </c>
      <c r="S2" s="1" t="s">
        <v>904</v>
      </c>
    </row>
    <row r="3" spans="2:20">
      <c r="B3" s="207"/>
      <c r="C3" s="202"/>
      <c r="D3" s="202"/>
      <c r="E3" s="72" t="s">
        <v>906</v>
      </c>
      <c r="F3" s="72">
        <v>100</v>
      </c>
      <c r="G3" s="72">
        <v>100</v>
      </c>
      <c r="H3" s="71">
        <v>100</v>
      </c>
      <c r="L3" s="204"/>
      <c r="M3" s="205"/>
      <c r="N3" s="74" t="s">
        <v>928</v>
      </c>
      <c r="P3" s="1" t="s">
        <v>927</v>
      </c>
      <c r="Q3" s="1" t="s">
        <v>926</v>
      </c>
      <c r="R3" s="1" t="s">
        <v>925</v>
      </c>
      <c r="S3" s="1" t="s">
        <v>924</v>
      </c>
    </row>
    <row r="4" spans="2:20">
      <c r="B4" s="207"/>
      <c r="C4" s="202"/>
      <c r="D4" s="202" t="s">
        <v>35</v>
      </c>
      <c r="E4" s="73" t="s">
        <v>909</v>
      </c>
      <c r="F4" s="72">
        <v>100</v>
      </c>
      <c r="G4" s="72">
        <v>100</v>
      </c>
      <c r="H4" s="71">
        <v>100</v>
      </c>
      <c r="L4" s="1" t="s">
        <v>923</v>
      </c>
      <c r="M4" s="70">
        <v>2.69</v>
      </c>
      <c r="N4" s="74">
        <v>13.5</v>
      </c>
      <c r="P4" s="1" t="s">
        <v>922</v>
      </c>
      <c r="Q4" s="1">
        <v>17.899999999999999</v>
      </c>
      <c r="R4" s="1">
        <v>117</v>
      </c>
      <c r="S4" s="1">
        <v>681</v>
      </c>
    </row>
    <row r="5" spans="2:20">
      <c r="B5" s="207"/>
      <c r="C5" s="202"/>
      <c r="D5" s="202"/>
      <c r="E5" s="73" t="s">
        <v>906</v>
      </c>
      <c r="F5" s="72">
        <v>100</v>
      </c>
      <c r="G5" s="72">
        <v>100</v>
      </c>
      <c r="H5" s="71">
        <v>100</v>
      </c>
      <c r="L5" s="1" t="s">
        <v>921</v>
      </c>
      <c r="M5" s="70">
        <v>3.0150000000000001</v>
      </c>
      <c r="N5" s="74">
        <v>15.1</v>
      </c>
    </row>
    <row r="6" spans="2:20">
      <c r="B6" s="207"/>
      <c r="C6" s="202" t="s">
        <v>21</v>
      </c>
      <c r="D6" s="202" t="s">
        <v>36</v>
      </c>
      <c r="E6" s="73" t="s">
        <v>909</v>
      </c>
      <c r="F6" s="72">
        <v>100</v>
      </c>
      <c r="G6" s="72">
        <v>100</v>
      </c>
      <c r="H6" s="71">
        <v>100</v>
      </c>
      <c r="L6" s="1" t="s">
        <v>920</v>
      </c>
      <c r="M6" s="70">
        <v>4.1500000000000004</v>
      </c>
      <c r="N6" s="74">
        <v>20.8</v>
      </c>
    </row>
    <row r="7" spans="2:20">
      <c r="B7" s="207"/>
      <c r="C7" s="202"/>
      <c r="D7" s="202"/>
      <c r="E7" s="73" t="s">
        <v>906</v>
      </c>
      <c r="F7" s="72">
        <v>100</v>
      </c>
      <c r="G7" s="72">
        <v>100</v>
      </c>
      <c r="H7" s="71">
        <v>100</v>
      </c>
      <c r="L7" s="1" t="s">
        <v>919</v>
      </c>
      <c r="M7" s="70">
        <v>5.17</v>
      </c>
      <c r="N7" s="74">
        <v>25.9</v>
      </c>
    </row>
    <row r="8" spans="2:20">
      <c r="B8" s="207"/>
      <c r="C8" s="202"/>
      <c r="D8" s="202" t="s">
        <v>35</v>
      </c>
      <c r="E8" s="73" t="s">
        <v>909</v>
      </c>
      <c r="F8" s="72">
        <v>100</v>
      </c>
      <c r="G8" s="72">
        <v>100</v>
      </c>
      <c r="H8" s="71">
        <v>100</v>
      </c>
      <c r="L8" s="1" t="s">
        <v>918</v>
      </c>
      <c r="M8" s="70">
        <v>7.04</v>
      </c>
      <c r="N8" s="74">
        <v>35.200000000000003</v>
      </c>
    </row>
    <row r="9" spans="2:20">
      <c r="B9" s="207"/>
      <c r="C9" s="202"/>
      <c r="D9" s="202"/>
      <c r="E9" s="73" t="s">
        <v>906</v>
      </c>
      <c r="F9" s="72">
        <v>100</v>
      </c>
      <c r="G9" s="72">
        <v>100</v>
      </c>
      <c r="H9" s="71">
        <v>100</v>
      </c>
      <c r="L9" s="1" t="s">
        <v>917</v>
      </c>
      <c r="M9" s="70">
        <v>8.52</v>
      </c>
      <c r="N9" s="74">
        <v>42.6</v>
      </c>
    </row>
    <row r="10" spans="2:20">
      <c r="B10" s="207" t="s">
        <v>23</v>
      </c>
      <c r="C10" s="202" t="s">
        <v>22</v>
      </c>
      <c r="D10" s="202" t="s">
        <v>36</v>
      </c>
      <c r="E10" s="73" t="s">
        <v>909</v>
      </c>
      <c r="F10" s="72">
        <v>100</v>
      </c>
      <c r="G10" s="72">
        <v>100</v>
      </c>
      <c r="H10" s="71">
        <v>100</v>
      </c>
      <c r="L10" s="1" t="s">
        <v>916</v>
      </c>
      <c r="M10" s="70">
        <v>10.021000000000001</v>
      </c>
      <c r="N10" s="74">
        <v>50.1</v>
      </c>
    </row>
    <row r="11" spans="2:20">
      <c r="B11" s="207"/>
      <c r="C11" s="202"/>
      <c r="D11" s="202"/>
      <c r="E11" s="73" t="s">
        <v>906</v>
      </c>
      <c r="F11" s="72">
        <v>100</v>
      </c>
      <c r="G11" s="72">
        <v>100</v>
      </c>
      <c r="H11" s="71">
        <v>100</v>
      </c>
      <c r="L11" s="1" t="s">
        <v>915</v>
      </c>
      <c r="M11" s="70">
        <v>10.769</v>
      </c>
      <c r="N11" s="74">
        <v>53.8</v>
      </c>
    </row>
    <row r="12" spans="2:20">
      <c r="B12" s="207"/>
      <c r="C12" s="202"/>
      <c r="D12" s="202" t="s">
        <v>35</v>
      </c>
      <c r="E12" s="73" t="s">
        <v>909</v>
      </c>
      <c r="F12" s="72">
        <v>100</v>
      </c>
      <c r="G12" s="72">
        <v>100</v>
      </c>
      <c r="H12" s="71">
        <v>100</v>
      </c>
      <c r="L12" s="1" t="s">
        <v>914</v>
      </c>
      <c r="M12" s="70">
        <v>11.862</v>
      </c>
      <c r="N12" s="74">
        <v>59.3</v>
      </c>
    </row>
    <row r="13" spans="2:20">
      <c r="B13" s="207"/>
      <c r="C13" s="202"/>
      <c r="D13" s="202"/>
      <c r="E13" s="73" t="s">
        <v>906</v>
      </c>
      <c r="F13" s="72">
        <v>100</v>
      </c>
      <c r="G13" s="72">
        <v>100</v>
      </c>
      <c r="H13" s="71">
        <v>100</v>
      </c>
    </row>
    <row r="14" spans="2:20">
      <c r="B14" s="207"/>
      <c r="C14" s="202" t="s">
        <v>21</v>
      </c>
      <c r="D14" s="202" t="s">
        <v>36</v>
      </c>
      <c r="E14" s="73" t="s">
        <v>909</v>
      </c>
      <c r="F14" s="72">
        <v>100</v>
      </c>
      <c r="G14" s="72">
        <v>100</v>
      </c>
      <c r="H14" s="71">
        <v>100</v>
      </c>
    </row>
    <row r="15" spans="2:20">
      <c r="B15" s="207"/>
      <c r="C15" s="202"/>
      <c r="D15" s="202"/>
      <c r="E15" s="73" t="s">
        <v>906</v>
      </c>
      <c r="F15" s="72">
        <v>100</v>
      </c>
      <c r="G15" s="72">
        <v>100</v>
      </c>
      <c r="H15" s="71">
        <v>100</v>
      </c>
      <c r="M15" s="1" t="s">
        <v>913</v>
      </c>
      <c r="P15" s="1" t="s">
        <v>912</v>
      </c>
      <c r="Q15" s="66" t="s">
        <v>911</v>
      </c>
      <c r="R15" s="65" t="s">
        <v>910</v>
      </c>
    </row>
    <row r="16" spans="2:20">
      <c r="B16" s="207"/>
      <c r="C16" s="202"/>
      <c r="D16" s="202" t="s">
        <v>35</v>
      </c>
      <c r="E16" s="73" t="s">
        <v>909</v>
      </c>
      <c r="F16" s="72">
        <v>100</v>
      </c>
      <c r="G16" s="72">
        <v>100</v>
      </c>
      <c r="H16" s="71">
        <v>100</v>
      </c>
      <c r="L16" s="1" t="s">
        <v>908</v>
      </c>
      <c r="M16" s="70">
        <v>20</v>
      </c>
      <c r="P16" s="1" t="s">
        <v>907</v>
      </c>
      <c r="Q16" s="66">
        <v>1.9161999999999998E-2</v>
      </c>
      <c r="R16" s="65">
        <v>2.2995000000000002E-2</v>
      </c>
      <c r="T16" s="1">
        <v>1000000</v>
      </c>
    </row>
    <row r="17" spans="2:18" ht="15" thickBot="1">
      <c r="B17" s="208"/>
      <c r="C17" s="203"/>
      <c r="D17" s="203"/>
      <c r="E17" s="69" t="s">
        <v>906</v>
      </c>
      <c r="F17" s="68">
        <v>100</v>
      </c>
      <c r="G17" s="68">
        <v>100</v>
      </c>
      <c r="H17" s="67">
        <v>100</v>
      </c>
      <c r="P17" s="1" t="s">
        <v>905</v>
      </c>
      <c r="Q17" s="66">
        <v>3.4875000000000003E-2</v>
      </c>
      <c r="R17" s="65">
        <v>3.0658999999999999E-2</v>
      </c>
    </row>
    <row r="18" spans="2:18" ht="15" thickTop="1">
      <c r="P18" s="1" t="s">
        <v>904</v>
      </c>
      <c r="Q18" s="66">
        <v>0.202991</v>
      </c>
      <c r="R18" s="65">
        <v>3.0658999999999999E-2</v>
      </c>
    </row>
  </sheetData>
  <mergeCells count="16">
    <mergeCell ref="D16:D17"/>
    <mergeCell ref="L2:L3"/>
    <mergeCell ref="M2:M3"/>
    <mergeCell ref="B2:B9"/>
    <mergeCell ref="B10:B17"/>
    <mergeCell ref="C2:C5"/>
    <mergeCell ref="C6:C9"/>
    <mergeCell ref="C10:C13"/>
    <mergeCell ref="C14:C17"/>
    <mergeCell ref="D2:D3"/>
    <mergeCell ref="D4:D5"/>
    <mergeCell ref="D6:D7"/>
    <mergeCell ref="D8:D9"/>
    <mergeCell ref="D10:D11"/>
    <mergeCell ref="D12:D13"/>
    <mergeCell ref="D14:D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0070C0"/>
  </sheetPr>
  <dimension ref="A1:H38"/>
  <sheetViews>
    <sheetView zoomScale="85" zoomScaleNormal="85" workbookViewId="0">
      <selection activeCell="H20" sqref="H20"/>
    </sheetView>
  </sheetViews>
  <sheetFormatPr defaultColWidth="9.109375" defaultRowHeight="14.4"/>
  <cols>
    <col min="1" max="4" width="9.109375" style="1"/>
    <col min="5" max="5" width="19.6640625" style="1" bestFit="1" customWidth="1"/>
    <col min="6" max="6" width="16.33203125" style="1" bestFit="1" customWidth="1"/>
    <col min="7" max="7" width="26.33203125" style="1" bestFit="1" customWidth="1"/>
    <col min="8" max="8" width="15.88671875" style="1" bestFit="1" customWidth="1"/>
    <col min="9" max="16384" width="9.109375" style="1"/>
  </cols>
  <sheetData>
    <row r="1" spans="1:8">
      <c r="A1" s="1" t="s">
        <v>831</v>
      </c>
      <c r="B1" s="1" t="s">
        <v>903</v>
      </c>
      <c r="C1" s="1" t="s">
        <v>830</v>
      </c>
      <c r="D1" s="1" t="s">
        <v>829</v>
      </c>
      <c r="E1" s="1" t="s">
        <v>901</v>
      </c>
      <c r="F1" s="63" t="s">
        <v>900</v>
      </c>
      <c r="G1" s="63" t="s">
        <v>936</v>
      </c>
      <c r="H1" s="63" t="s">
        <v>935</v>
      </c>
    </row>
    <row r="2" spans="1:8">
      <c r="A2" s="1">
        <v>731</v>
      </c>
      <c r="B2" s="1" t="s">
        <v>675</v>
      </c>
      <c r="C2" s="1" t="s">
        <v>22</v>
      </c>
      <c r="D2" s="1" t="s">
        <v>24</v>
      </c>
      <c r="E2" s="1">
        <v>229.00342798999876</v>
      </c>
      <c r="F2" s="1">
        <v>348.09083589313798</v>
      </c>
      <c r="G2" s="1">
        <f t="shared" ref="G2:G38" si="0">F2/E2</f>
        <v>1.520024564472197</v>
      </c>
      <c r="H2" s="1">
        <f>E2</f>
        <v>229.00342798999876</v>
      </c>
    </row>
    <row r="3" spans="1:8">
      <c r="A3" s="1">
        <v>88</v>
      </c>
      <c r="B3" s="1" t="s">
        <v>891</v>
      </c>
      <c r="C3" s="1" t="s">
        <v>22</v>
      </c>
      <c r="D3" s="1" t="s">
        <v>24</v>
      </c>
      <c r="E3" s="1">
        <v>6.6707662500000398</v>
      </c>
      <c r="F3" s="1">
        <v>11.866223663481801</v>
      </c>
      <c r="G3" s="1">
        <f t="shared" si="0"/>
        <v>1.7788396743000445</v>
      </c>
      <c r="H3" s="1">
        <f t="shared" ref="H3:H34" si="1">E3+H2</f>
        <v>235.6741942399988</v>
      </c>
    </row>
    <row r="4" spans="1:8">
      <c r="A4" s="1">
        <v>580</v>
      </c>
      <c r="B4" s="1" t="s">
        <v>852</v>
      </c>
      <c r="C4" s="1" t="s">
        <v>22</v>
      </c>
      <c r="D4" s="1" t="s">
        <v>24</v>
      </c>
      <c r="E4" s="1">
        <v>17.73513216999989</v>
      </c>
      <c r="F4" s="1">
        <v>31.650994330706197</v>
      </c>
      <c r="G4" s="1">
        <f t="shared" si="0"/>
        <v>1.7846494758153468</v>
      </c>
      <c r="H4" s="1">
        <f t="shared" si="1"/>
        <v>253.4093264099987</v>
      </c>
    </row>
    <row r="5" spans="1:8">
      <c r="A5" s="1">
        <v>266</v>
      </c>
      <c r="B5" s="1" t="s">
        <v>883</v>
      </c>
      <c r="C5" s="1" t="s">
        <v>22</v>
      </c>
      <c r="D5" s="1" t="s">
        <v>24</v>
      </c>
      <c r="E5" s="1">
        <v>44.888157149999984</v>
      </c>
      <c r="F5" s="1">
        <v>85.28981309697761</v>
      </c>
      <c r="G5" s="1">
        <f t="shared" si="0"/>
        <v>1.9000515617509071</v>
      </c>
      <c r="H5" s="1">
        <f t="shared" si="1"/>
        <v>298.29748355999868</v>
      </c>
    </row>
    <row r="6" spans="1:8">
      <c r="A6" s="1">
        <v>384</v>
      </c>
      <c r="B6" s="1" t="s">
        <v>672</v>
      </c>
      <c r="C6" s="1" t="s">
        <v>22</v>
      </c>
      <c r="D6" s="1" t="s">
        <v>24</v>
      </c>
      <c r="E6" s="1">
        <v>173.53755366999991</v>
      </c>
      <c r="F6" s="1">
        <v>330.27269264741392</v>
      </c>
      <c r="G6" s="1">
        <f t="shared" si="0"/>
        <v>1.9031770683794618</v>
      </c>
      <c r="H6" s="1">
        <f t="shared" si="1"/>
        <v>471.83503722999859</v>
      </c>
    </row>
    <row r="7" spans="1:8">
      <c r="A7" s="1">
        <v>371</v>
      </c>
      <c r="B7" s="1" t="s">
        <v>679</v>
      </c>
      <c r="C7" s="1" t="s">
        <v>22</v>
      </c>
      <c r="D7" s="1" t="s">
        <v>24</v>
      </c>
      <c r="E7" s="1">
        <v>92.097841260000067</v>
      </c>
      <c r="F7" s="1">
        <v>180.99426874960687</v>
      </c>
      <c r="G7" s="1">
        <f t="shared" si="0"/>
        <v>1.9652389922869593</v>
      </c>
      <c r="H7" s="1">
        <f t="shared" si="1"/>
        <v>563.93287848999864</v>
      </c>
    </row>
    <row r="8" spans="1:8">
      <c r="A8" s="1">
        <v>436</v>
      </c>
      <c r="B8" s="1" t="s">
        <v>660</v>
      </c>
      <c r="C8" s="1" t="s">
        <v>22</v>
      </c>
      <c r="D8" s="1" t="s">
        <v>24</v>
      </c>
      <c r="E8" s="1">
        <v>17.569288109999999</v>
      </c>
      <c r="F8" s="1">
        <v>35.526851180533797</v>
      </c>
      <c r="G8" s="1">
        <f t="shared" si="0"/>
        <v>2.0220996410385461</v>
      </c>
      <c r="H8" s="1">
        <f t="shared" si="1"/>
        <v>581.50216659999865</v>
      </c>
    </row>
    <row r="9" spans="1:8">
      <c r="A9" s="1">
        <v>392</v>
      </c>
      <c r="B9" s="1" t="s">
        <v>870</v>
      </c>
      <c r="C9" s="1" t="s">
        <v>22</v>
      </c>
      <c r="D9" s="1" t="s">
        <v>24</v>
      </c>
      <c r="E9" s="1">
        <v>68.101653019999802</v>
      </c>
      <c r="F9" s="1">
        <v>143.05749877691596</v>
      </c>
      <c r="G9" s="1">
        <f t="shared" si="0"/>
        <v>2.100646495833272</v>
      </c>
      <c r="H9" s="1">
        <f t="shared" si="1"/>
        <v>649.60381961999849</v>
      </c>
    </row>
    <row r="10" spans="1:8">
      <c r="A10" s="1">
        <v>310</v>
      </c>
      <c r="B10" s="1" t="s">
        <v>680</v>
      </c>
      <c r="C10" s="1" t="s">
        <v>22</v>
      </c>
      <c r="D10" s="1" t="s">
        <v>24</v>
      </c>
      <c r="E10" s="1">
        <v>103.95247065999921</v>
      </c>
      <c r="F10" s="1">
        <v>238.05935910024402</v>
      </c>
      <c r="G10" s="1">
        <f t="shared" si="0"/>
        <v>2.2900788946024444</v>
      </c>
      <c r="H10" s="1">
        <f t="shared" si="1"/>
        <v>753.55629027999771</v>
      </c>
    </row>
    <row r="11" spans="1:8">
      <c r="A11" s="1">
        <v>312</v>
      </c>
      <c r="B11" s="1" t="s">
        <v>674</v>
      </c>
      <c r="C11" s="1" t="s">
        <v>22</v>
      </c>
      <c r="D11" s="1" t="s">
        <v>24</v>
      </c>
      <c r="E11" s="1">
        <v>18.696279609999898</v>
      </c>
      <c r="F11" s="1">
        <v>44.829908324418994</v>
      </c>
      <c r="G11" s="1">
        <f t="shared" si="0"/>
        <v>2.3977983459576233</v>
      </c>
      <c r="H11" s="1">
        <f t="shared" si="1"/>
        <v>772.25256988999763</v>
      </c>
    </row>
    <row r="12" spans="1:8">
      <c r="A12" s="1">
        <v>317</v>
      </c>
      <c r="B12" s="1" t="s">
        <v>643</v>
      </c>
      <c r="C12" s="1" t="s">
        <v>22</v>
      </c>
      <c r="D12" s="1" t="s">
        <v>24</v>
      </c>
      <c r="E12" s="1">
        <v>136.91634485000012</v>
      </c>
      <c r="F12" s="1">
        <v>350.33166686598793</v>
      </c>
      <c r="G12" s="1">
        <f t="shared" si="0"/>
        <v>2.5587278659081707</v>
      </c>
      <c r="H12" s="1">
        <f t="shared" si="1"/>
        <v>909.16891473999772</v>
      </c>
    </row>
    <row r="13" spans="1:8">
      <c r="A13" s="1">
        <v>470</v>
      </c>
      <c r="B13" s="1" t="s">
        <v>618</v>
      </c>
      <c r="C13" s="1" t="s">
        <v>22</v>
      </c>
      <c r="D13" s="1" t="s">
        <v>24</v>
      </c>
      <c r="E13" s="1">
        <v>11.482712449999978</v>
      </c>
      <c r="F13" s="1">
        <v>33.624562126995805</v>
      </c>
      <c r="G13" s="1">
        <f t="shared" si="0"/>
        <v>2.9282769444423273</v>
      </c>
      <c r="H13" s="1">
        <f t="shared" si="1"/>
        <v>920.65162718999773</v>
      </c>
    </row>
    <row r="14" spans="1:8">
      <c r="A14" s="1">
        <v>626</v>
      </c>
      <c r="B14" s="1" t="s">
        <v>621</v>
      </c>
      <c r="C14" s="1" t="s">
        <v>22</v>
      </c>
      <c r="D14" s="1" t="s">
        <v>24</v>
      </c>
      <c r="E14" s="1">
        <v>3.3620120499999988</v>
      </c>
      <c r="F14" s="1">
        <v>10.190602331001957</v>
      </c>
      <c r="G14" s="1">
        <f t="shared" si="0"/>
        <v>3.0311022624091906</v>
      </c>
      <c r="H14" s="1">
        <f t="shared" si="1"/>
        <v>924.0136392399977</v>
      </c>
    </row>
    <row r="15" spans="1:8">
      <c r="A15" s="1">
        <v>379</v>
      </c>
      <c r="B15" s="1" t="s">
        <v>871</v>
      </c>
      <c r="C15" s="1" t="s">
        <v>22</v>
      </c>
      <c r="D15" s="1" t="s">
        <v>24</v>
      </c>
      <c r="E15" s="1">
        <v>22.714289200000007</v>
      </c>
      <c r="F15" s="1">
        <v>71.211792770723207</v>
      </c>
      <c r="G15" s="1">
        <f t="shared" si="0"/>
        <v>3.1351098924426473</v>
      </c>
      <c r="H15" s="1">
        <f t="shared" si="1"/>
        <v>946.72792843999775</v>
      </c>
    </row>
    <row r="16" spans="1:8">
      <c r="A16" s="1">
        <v>656</v>
      </c>
      <c r="B16" s="1" t="s">
        <v>677</v>
      </c>
      <c r="C16" s="1" t="s">
        <v>22</v>
      </c>
      <c r="D16" s="1" t="s">
        <v>24</v>
      </c>
      <c r="E16" s="1">
        <v>3.9327004399999792</v>
      </c>
      <c r="F16" s="1">
        <v>13.962335080897482</v>
      </c>
      <c r="G16" s="1">
        <f t="shared" si="0"/>
        <v>3.5503174711414216</v>
      </c>
      <c r="H16" s="1">
        <f t="shared" si="1"/>
        <v>950.66062887999772</v>
      </c>
    </row>
    <row r="17" spans="1:8">
      <c r="A17" s="1">
        <v>723</v>
      </c>
      <c r="B17" s="1" t="s">
        <v>627</v>
      </c>
      <c r="C17" s="1" t="s">
        <v>22</v>
      </c>
      <c r="D17" s="1" t="s">
        <v>24</v>
      </c>
      <c r="E17" s="1">
        <v>13.2695715599999</v>
      </c>
      <c r="F17" s="1">
        <v>72.629357189786802</v>
      </c>
      <c r="G17" s="1">
        <f t="shared" si="0"/>
        <v>5.4733762021919681</v>
      </c>
      <c r="H17" s="1">
        <f t="shared" si="1"/>
        <v>963.93020043999763</v>
      </c>
    </row>
    <row r="18" spans="1:8">
      <c r="A18" s="1">
        <v>729</v>
      </c>
      <c r="B18" s="1" t="s">
        <v>841</v>
      </c>
      <c r="C18" s="1" t="s">
        <v>22</v>
      </c>
      <c r="D18" s="1" t="s">
        <v>24</v>
      </c>
      <c r="E18" s="1">
        <v>12.866481229999899</v>
      </c>
      <c r="F18" s="1">
        <v>73.465775163423004</v>
      </c>
      <c r="G18" s="1">
        <f t="shared" si="0"/>
        <v>5.709857563241755</v>
      </c>
      <c r="H18" s="1">
        <f t="shared" si="1"/>
        <v>976.7966816699975</v>
      </c>
    </row>
    <row r="19" spans="1:8">
      <c r="A19" s="1">
        <v>590</v>
      </c>
      <c r="B19" s="1" t="s">
        <v>623</v>
      </c>
      <c r="C19" s="1" t="s">
        <v>22</v>
      </c>
      <c r="D19" s="1" t="s">
        <v>24</v>
      </c>
      <c r="E19" s="1">
        <v>2.8342867399999978</v>
      </c>
      <c r="F19" s="1">
        <v>19.101210551631482</v>
      </c>
      <c r="G19" s="1">
        <f t="shared" si="0"/>
        <v>6.7393359613401351</v>
      </c>
      <c r="H19" s="1">
        <f t="shared" si="1"/>
        <v>979.63096840999754</v>
      </c>
    </row>
    <row r="20" spans="1:8">
      <c r="A20" s="1">
        <v>650</v>
      </c>
      <c r="B20" s="1" t="s">
        <v>59</v>
      </c>
      <c r="C20" s="1" t="s">
        <v>22</v>
      </c>
      <c r="D20" s="1" t="s">
        <v>24</v>
      </c>
      <c r="E20" s="1">
        <v>17.711163299999999</v>
      </c>
      <c r="F20" s="1">
        <v>121.7715654940808</v>
      </c>
      <c r="G20" s="1">
        <f t="shared" si="0"/>
        <v>6.8754131748127918</v>
      </c>
      <c r="H20" s="1">
        <f t="shared" si="1"/>
        <v>997.34213170999749</v>
      </c>
    </row>
    <row r="21" spans="1:8">
      <c r="A21" s="1">
        <v>458</v>
      </c>
      <c r="B21" s="1" t="s">
        <v>636</v>
      </c>
      <c r="C21" s="1" t="s">
        <v>22</v>
      </c>
      <c r="D21" s="1" t="s">
        <v>24</v>
      </c>
      <c r="E21" s="1">
        <v>0.35396481999999901</v>
      </c>
      <c r="F21" s="1">
        <v>3.8867548194105401</v>
      </c>
      <c r="G21" s="1">
        <f t="shared" si="0"/>
        <v>10.98062462651105</v>
      </c>
      <c r="H21" s="1">
        <f t="shared" si="1"/>
        <v>997.69609652999748</v>
      </c>
    </row>
    <row r="22" spans="1:8">
      <c r="A22" s="1">
        <v>612</v>
      </c>
      <c r="B22" s="1" t="s">
        <v>126</v>
      </c>
      <c r="C22" s="1" t="s">
        <v>22</v>
      </c>
      <c r="D22" s="1" t="s">
        <v>24</v>
      </c>
      <c r="E22" s="1">
        <v>9.8736949999999893E-2</v>
      </c>
      <c r="F22" s="1">
        <v>1.0844105644311599</v>
      </c>
      <c r="G22" s="1">
        <f t="shared" si="0"/>
        <v>10.982824205438401</v>
      </c>
      <c r="H22" s="1">
        <f t="shared" si="1"/>
        <v>997.79483347999746</v>
      </c>
    </row>
    <row r="23" spans="1:8">
      <c r="A23" s="1">
        <v>255</v>
      </c>
      <c r="B23" s="1" t="s">
        <v>160</v>
      </c>
      <c r="C23" s="1" t="s">
        <v>22</v>
      </c>
      <c r="D23" s="1" t="s">
        <v>24</v>
      </c>
      <c r="E23" s="1">
        <v>0.39042855999999898</v>
      </c>
      <c r="F23" s="1">
        <v>5.9751076915140002</v>
      </c>
      <c r="G23" s="1">
        <f t="shared" si="0"/>
        <v>15.30397184958502</v>
      </c>
      <c r="H23" s="1">
        <f t="shared" si="1"/>
        <v>998.1852620399975</v>
      </c>
    </row>
    <row r="24" spans="1:8">
      <c r="A24" s="1">
        <v>595</v>
      </c>
      <c r="B24" s="1" t="s">
        <v>678</v>
      </c>
      <c r="C24" s="1" t="s">
        <v>22</v>
      </c>
      <c r="D24" s="1" t="s">
        <v>24</v>
      </c>
      <c r="E24" s="1">
        <v>0.74998351000000008</v>
      </c>
      <c r="F24" s="1">
        <v>11.599964796545079</v>
      </c>
      <c r="G24" s="1">
        <f t="shared" si="0"/>
        <v>15.466959795616143</v>
      </c>
      <c r="H24" s="1">
        <f t="shared" si="1"/>
        <v>998.93524554999749</v>
      </c>
    </row>
    <row r="25" spans="1:8">
      <c r="A25" s="1">
        <v>728</v>
      </c>
      <c r="B25" s="1" t="s">
        <v>671</v>
      </c>
      <c r="C25" s="1" t="s">
        <v>22</v>
      </c>
      <c r="D25" s="1" t="s">
        <v>24</v>
      </c>
      <c r="E25" s="1">
        <v>1.2645284599999991</v>
      </c>
      <c r="F25" s="1">
        <v>26.083692467888802</v>
      </c>
      <c r="G25" s="1">
        <f t="shared" si="0"/>
        <v>20.627208712952829</v>
      </c>
      <c r="H25" s="1">
        <f t="shared" si="1"/>
        <v>1000.1997740099974</v>
      </c>
    </row>
    <row r="26" spans="1:8">
      <c r="A26" s="1">
        <v>567</v>
      </c>
      <c r="B26" s="1" t="s">
        <v>148</v>
      </c>
      <c r="C26" s="1" t="s">
        <v>22</v>
      </c>
      <c r="D26" s="1" t="s">
        <v>24</v>
      </c>
      <c r="E26" s="1">
        <v>0.15666564999999902</v>
      </c>
      <c r="F26" s="1">
        <v>4.0083663455553795</v>
      </c>
      <c r="G26" s="1">
        <f t="shared" si="0"/>
        <v>25.585483132744187</v>
      </c>
      <c r="H26" s="1">
        <f t="shared" si="1"/>
        <v>1000.3564396599975</v>
      </c>
    </row>
    <row r="27" spans="1:8">
      <c r="A27" s="1">
        <v>140</v>
      </c>
      <c r="B27" s="1" t="s">
        <v>615</v>
      </c>
      <c r="C27" s="1" t="s">
        <v>22</v>
      </c>
      <c r="D27" s="1" t="s">
        <v>24</v>
      </c>
      <c r="E27" s="1">
        <v>5.52172599999999E-2</v>
      </c>
      <c r="F27" s="1">
        <v>1.6780903476475602</v>
      </c>
      <c r="G27" s="1">
        <f t="shared" si="0"/>
        <v>30.390684862804914</v>
      </c>
      <c r="H27" s="1">
        <f t="shared" si="1"/>
        <v>1000.4116569199974</v>
      </c>
    </row>
    <row r="28" spans="1:8">
      <c r="A28" s="1">
        <v>649</v>
      </c>
      <c r="B28" s="1" t="s">
        <v>609</v>
      </c>
      <c r="C28" s="1" t="s">
        <v>22</v>
      </c>
      <c r="D28" s="1" t="s">
        <v>24</v>
      </c>
      <c r="E28" s="1">
        <v>2.3470901799999901</v>
      </c>
      <c r="F28" s="1">
        <v>78.425516890182394</v>
      </c>
      <c r="G28" s="1">
        <f t="shared" si="0"/>
        <v>33.413934223090962</v>
      </c>
      <c r="H28" s="1">
        <f t="shared" si="1"/>
        <v>1002.7587470999974</v>
      </c>
    </row>
    <row r="29" spans="1:8">
      <c r="A29" s="1">
        <v>4</v>
      </c>
      <c r="B29" s="1" t="s">
        <v>119</v>
      </c>
      <c r="C29" s="1" t="s">
        <v>22</v>
      </c>
      <c r="D29" s="1" t="s">
        <v>24</v>
      </c>
      <c r="E29" s="1">
        <v>0.33300976000000004</v>
      </c>
      <c r="F29" s="1">
        <v>13.320299234445621</v>
      </c>
      <c r="G29" s="1">
        <f t="shared" si="0"/>
        <v>39.99972623759021</v>
      </c>
      <c r="H29" s="1">
        <f t="shared" si="1"/>
        <v>1003.0917568599974</v>
      </c>
    </row>
    <row r="30" spans="1:8">
      <c r="A30" s="1">
        <v>596</v>
      </c>
      <c r="B30" s="1" t="s">
        <v>620</v>
      </c>
      <c r="C30" s="1" t="s">
        <v>22</v>
      </c>
      <c r="D30" s="1" t="s">
        <v>24</v>
      </c>
      <c r="E30" s="1">
        <v>0.47207632999999904</v>
      </c>
      <c r="F30" s="1">
        <v>30.873259426832604</v>
      </c>
      <c r="G30" s="1">
        <f t="shared" si="0"/>
        <v>65.398871887587902</v>
      </c>
      <c r="H30" s="1">
        <f t="shared" si="1"/>
        <v>1003.5638331899975</v>
      </c>
    </row>
    <row r="31" spans="1:8">
      <c r="A31" s="1">
        <v>331</v>
      </c>
      <c r="B31" s="1" t="s">
        <v>124</v>
      </c>
      <c r="C31" s="1" t="s">
        <v>22</v>
      </c>
      <c r="D31" s="1" t="s">
        <v>24</v>
      </c>
      <c r="E31" s="1">
        <v>1.8338588300000001</v>
      </c>
      <c r="F31" s="1">
        <v>132.54617047294022</v>
      </c>
      <c r="G31" s="1">
        <f t="shared" si="0"/>
        <v>72.277194026401816</v>
      </c>
      <c r="H31" s="1">
        <f t="shared" si="1"/>
        <v>1005.3976920199975</v>
      </c>
    </row>
    <row r="32" spans="1:8">
      <c r="A32" s="1">
        <v>6</v>
      </c>
      <c r="B32" s="1" t="s">
        <v>622</v>
      </c>
      <c r="C32" s="1" t="s">
        <v>22</v>
      </c>
      <c r="D32" s="1" t="s">
        <v>24</v>
      </c>
      <c r="E32" s="1">
        <v>1.9457436499999969</v>
      </c>
      <c r="F32" s="1">
        <v>183.75800436051276</v>
      </c>
      <c r="G32" s="1">
        <f t="shared" si="0"/>
        <v>94.441014550150555</v>
      </c>
      <c r="H32" s="1">
        <f t="shared" si="1"/>
        <v>1007.3434356699975</v>
      </c>
    </row>
    <row r="33" spans="1:8">
      <c r="A33" s="1">
        <v>192</v>
      </c>
      <c r="B33" s="1" t="s">
        <v>619</v>
      </c>
      <c r="C33" s="1" t="s">
        <v>22</v>
      </c>
      <c r="D33" s="1" t="s">
        <v>24</v>
      </c>
      <c r="E33" s="1">
        <v>9.6045200000000001E-3</v>
      </c>
      <c r="F33" s="1">
        <v>1.09436462907502</v>
      </c>
      <c r="G33" s="1">
        <f t="shared" si="0"/>
        <v>113.94266752268932</v>
      </c>
      <c r="H33" s="1">
        <f t="shared" si="1"/>
        <v>1007.3530401899975</v>
      </c>
    </row>
    <row r="34" spans="1:8">
      <c r="A34" s="1">
        <v>5</v>
      </c>
      <c r="B34" s="1" t="s">
        <v>622</v>
      </c>
      <c r="C34" s="1" t="s">
        <v>22</v>
      </c>
      <c r="D34" s="1" t="s">
        <v>24</v>
      </c>
      <c r="E34" s="1">
        <v>0.49391608999999997</v>
      </c>
      <c r="F34" s="1">
        <v>184.27304277245921</v>
      </c>
      <c r="G34" s="1">
        <f t="shared" si="0"/>
        <v>373.08572549733947</v>
      </c>
      <c r="H34" s="1">
        <f t="shared" si="1"/>
        <v>1007.8469562799975</v>
      </c>
    </row>
    <row r="35" spans="1:8">
      <c r="A35" s="1">
        <v>1</v>
      </c>
      <c r="B35" s="1" t="s">
        <v>622</v>
      </c>
      <c r="C35" s="1" t="s">
        <v>22</v>
      </c>
      <c r="D35" s="1" t="s">
        <v>24</v>
      </c>
      <c r="E35" s="1">
        <v>0</v>
      </c>
      <c r="F35" s="1" t="e">
        <v>#DIV/0!</v>
      </c>
      <c r="G35" s="1" t="e">
        <f t="shared" si="0"/>
        <v>#DIV/0!</v>
      </c>
    </row>
    <row r="36" spans="1:8">
      <c r="A36" s="1">
        <v>2</v>
      </c>
      <c r="B36" s="1" t="s">
        <v>622</v>
      </c>
      <c r="C36" s="1" t="s">
        <v>22</v>
      </c>
      <c r="D36" s="1" t="s">
        <v>24</v>
      </c>
      <c r="E36" s="1">
        <v>0</v>
      </c>
      <c r="F36" s="1" t="e">
        <v>#DIV/0!</v>
      </c>
      <c r="G36" s="1" t="e">
        <f t="shared" si="0"/>
        <v>#DIV/0!</v>
      </c>
    </row>
    <row r="37" spans="1:8">
      <c r="A37" s="1">
        <v>3</v>
      </c>
      <c r="B37" s="1" t="s">
        <v>622</v>
      </c>
      <c r="C37" s="1" t="s">
        <v>22</v>
      </c>
      <c r="D37" s="1" t="s">
        <v>24</v>
      </c>
      <c r="E37" s="1">
        <v>0</v>
      </c>
      <c r="F37" s="1" t="e">
        <v>#DIV/0!</v>
      </c>
      <c r="G37" s="1" t="e">
        <f t="shared" si="0"/>
        <v>#DIV/0!</v>
      </c>
    </row>
    <row r="38" spans="1:8">
      <c r="A38" s="1">
        <v>777</v>
      </c>
      <c r="B38" s="1" t="s">
        <v>837</v>
      </c>
      <c r="C38" s="1" t="s">
        <v>22</v>
      </c>
      <c r="D38" s="1" t="s">
        <v>24</v>
      </c>
      <c r="E38" s="1">
        <v>0</v>
      </c>
      <c r="F38" s="1" t="e">
        <v>#DIV/0!</v>
      </c>
      <c r="G38" s="1" t="e">
        <f t="shared" si="0"/>
        <v>#DIV/0!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rgb="FF0070C0"/>
  </sheetPr>
  <dimension ref="A1:H175"/>
  <sheetViews>
    <sheetView zoomScale="55" zoomScaleNormal="55" workbookViewId="0">
      <selection activeCell="D23" sqref="D23"/>
    </sheetView>
  </sheetViews>
  <sheetFormatPr defaultColWidth="9.109375" defaultRowHeight="14.4"/>
  <cols>
    <col min="1" max="1" width="9.33203125" style="1" bestFit="1" customWidth="1"/>
    <col min="2" max="2" width="22.6640625" style="1" bestFit="1" customWidth="1"/>
    <col min="3" max="3" width="9.5546875" style="1" bestFit="1" customWidth="1"/>
    <col min="4" max="4" width="8.33203125" style="1" bestFit="1" customWidth="1"/>
    <col min="5" max="5" width="19.88671875" style="1" bestFit="1" customWidth="1"/>
    <col min="6" max="6" width="16.44140625" style="1" bestFit="1" customWidth="1"/>
    <col min="7" max="7" width="26.33203125" style="1" bestFit="1" customWidth="1"/>
    <col min="8" max="8" width="15.88671875" style="1" bestFit="1" customWidth="1"/>
    <col min="9" max="16384" width="9.109375" style="1"/>
  </cols>
  <sheetData>
    <row r="1" spans="1:8">
      <c r="A1" s="1" t="s">
        <v>831</v>
      </c>
      <c r="B1" s="1" t="s">
        <v>903</v>
      </c>
      <c r="C1" s="1" t="s">
        <v>830</v>
      </c>
      <c r="D1" s="1" t="s">
        <v>829</v>
      </c>
      <c r="E1" s="1" t="s">
        <v>899</v>
      </c>
      <c r="F1" s="63" t="s">
        <v>898</v>
      </c>
      <c r="G1" s="63" t="s">
        <v>936</v>
      </c>
      <c r="H1" s="63" t="s">
        <v>935</v>
      </c>
    </row>
    <row r="2" spans="1:8">
      <c r="A2" s="1">
        <v>299</v>
      </c>
      <c r="B2" s="1" t="s">
        <v>665</v>
      </c>
      <c r="C2" s="1" t="s">
        <v>21</v>
      </c>
      <c r="D2" s="1" t="s">
        <v>24</v>
      </c>
      <c r="E2" s="1">
        <v>5.2523749199999887</v>
      </c>
      <c r="F2" s="1">
        <v>4.0884137079970397</v>
      </c>
      <c r="G2" s="1">
        <f t="shared" ref="G2:G33" si="0">F2/E2</f>
        <v>0.77839334972626983</v>
      </c>
      <c r="H2" s="1">
        <f>E2</f>
        <v>5.2523749199999887</v>
      </c>
    </row>
    <row r="3" spans="1:8">
      <c r="A3" s="1">
        <v>469</v>
      </c>
      <c r="B3" s="1" t="s">
        <v>215</v>
      </c>
      <c r="C3" s="1" t="s">
        <v>21</v>
      </c>
      <c r="D3" s="1" t="s">
        <v>24</v>
      </c>
      <c r="E3" s="1">
        <v>8.0294258699999688</v>
      </c>
      <c r="F3" s="1">
        <v>6.9229642779953808</v>
      </c>
      <c r="G3" s="1">
        <f t="shared" si="0"/>
        <v>0.86219916468266833</v>
      </c>
      <c r="H3" s="1">
        <f t="shared" ref="H3:H34" si="1">E3+H2</f>
        <v>13.281800789999958</v>
      </c>
    </row>
    <row r="4" spans="1:8">
      <c r="A4" s="1">
        <v>173</v>
      </c>
      <c r="B4" s="1" t="s">
        <v>888</v>
      </c>
      <c r="C4" s="1" t="s">
        <v>21</v>
      </c>
      <c r="D4" s="1" t="s">
        <v>24</v>
      </c>
      <c r="E4" s="1">
        <v>11.087277679999898</v>
      </c>
      <c r="F4" s="1">
        <v>15.665739394334761</v>
      </c>
      <c r="G4" s="1">
        <f t="shared" si="0"/>
        <v>1.4129473299468138</v>
      </c>
      <c r="H4" s="1">
        <f t="shared" si="1"/>
        <v>24.369078469999856</v>
      </c>
    </row>
    <row r="5" spans="1:8">
      <c r="A5" s="1">
        <v>264</v>
      </c>
      <c r="B5" s="1" t="s">
        <v>645</v>
      </c>
      <c r="C5" s="1" t="s">
        <v>21</v>
      </c>
      <c r="D5" s="1" t="s">
        <v>24</v>
      </c>
      <c r="E5" s="1">
        <v>40.938568449999892</v>
      </c>
      <c r="F5" s="1">
        <v>58.432986577086197</v>
      </c>
      <c r="G5" s="1">
        <f t="shared" si="0"/>
        <v>1.4273334117301395</v>
      </c>
      <c r="H5" s="1">
        <f t="shared" si="1"/>
        <v>65.30764691999974</v>
      </c>
    </row>
    <row r="6" spans="1:8">
      <c r="A6" s="1">
        <v>320</v>
      </c>
      <c r="B6" s="1" t="s">
        <v>708</v>
      </c>
      <c r="C6" s="1" t="s">
        <v>21</v>
      </c>
      <c r="D6" s="1" t="s">
        <v>24</v>
      </c>
      <c r="E6" s="1">
        <v>62.889365679999983</v>
      </c>
      <c r="F6" s="1">
        <v>92.634939778991395</v>
      </c>
      <c r="G6" s="1">
        <f t="shared" si="0"/>
        <v>1.4729825746748002</v>
      </c>
      <c r="H6" s="1">
        <f t="shared" si="1"/>
        <v>128.19701259999971</v>
      </c>
    </row>
    <row r="7" spans="1:8">
      <c r="A7" s="1">
        <v>216</v>
      </c>
      <c r="B7" s="1" t="s">
        <v>199</v>
      </c>
      <c r="C7" s="1" t="s">
        <v>21</v>
      </c>
      <c r="D7" s="1" t="s">
        <v>24</v>
      </c>
      <c r="E7" s="1">
        <v>20.483924040000002</v>
      </c>
      <c r="F7" s="1">
        <v>32.332643388632995</v>
      </c>
      <c r="G7" s="1">
        <f t="shared" si="0"/>
        <v>1.5784399183230418</v>
      </c>
      <c r="H7" s="1">
        <f t="shared" si="1"/>
        <v>148.68093663999971</v>
      </c>
    </row>
    <row r="8" spans="1:8">
      <c r="A8" s="1">
        <v>630</v>
      </c>
      <c r="B8" s="1" t="s">
        <v>43</v>
      </c>
      <c r="C8" s="1" t="s">
        <v>21</v>
      </c>
      <c r="D8" s="1" t="s">
        <v>24</v>
      </c>
      <c r="E8" s="1">
        <v>7.0306835999999899</v>
      </c>
      <c r="F8" s="1">
        <v>11.5058224149978</v>
      </c>
      <c r="G8" s="1">
        <f t="shared" si="0"/>
        <v>1.636515461312726</v>
      </c>
      <c r="H8" s="1">
        <f t="shared" si="1"/>
        <v>155.71162023999972</v>
      </c>
    </row>
    <row r="9" spans="1:8">
      <c r="A9" s="1">
        <v>549</v>
      </c>
      <c r="B9" s="1" t="s">
        <v>685</v>
      </c>
      <c r="C9" s="1" t="s">
        <v>21</v>
      </c>
      <c r="D9" s="1" t="s">
        <v>24</v>
      </c>
      <c r="E9" s="1">
        <v>25.226370849999981</v>
      </c>
      <c r="F9" s="1">
        <v>42.769228919656797</v>
      </c>
      <c r="G9" s="1">
        <f t="shared" si="0"/>
        <v>1.695417433366434</v>
      </c>
      <c r="H9" s="1">
        <f t="shared" si="1"/>
        <v>180.93799108999968</v>
      </c>
    </row>
    <row r="10" spans="1:8">
      <c r="A10" s="1">
        <v>305</v>
      </c>
      <c r="B10" s="1" t="s">
        <v>742</v>
      </c>
      <c r="C10" s="1" t="s">
        <v>21</v>
      </c>
      <c r="D10" s="1" t="s">
        <v>24</v>
      </c>
      <c r="E10" s="1">
        <v>37.947372860000002</v>
      </c>
      <c r="F10" s="1">
        <v>67.958391098963205</v>
      </c>
      <c r="G10" s="1">
        <f t="shared" si="0"/>
        <v>1.7908589179462686</v>
      </c>
      <c r="H10" s="1">
        <f t="shared" si="1"/>
        <v>218.88536394999969</v>
      </c>
    </row>
    <row r="11" spans="1:8">
      <c r="A11" s="1">
        <v>207</v>
      </c>
      <c r="B11" s="1" t="s">
        <v>666</v>
      </c>
      <c r="C11" s="1" t="s">
        <v>21</v>
      </c>
      <c r="D11" s="1" t="s">
        <v>24</v>
      </c>
      <c r="E11" s="1">
        <v>3.6568130799999978</v>
      </c>
      <c r="F11" s="1">
        <v>6.5983037713217989</v>
      </c>
      <c r="G11" s="1">
        <f t="shared" si="0"/>
        <v>1.8043863951946384</v>
      </c>
      <c r="H11" s="1">
        <f t="shared" si="1"/>
        <v>222.54217702999969</v>
      </c>
    </row>
    <row r="12" spans="1:8">
      <c r="A12" s="1">
        <v>324</v>
      </c>
      <c r="B12" s="1" t="s">
        <v>194</v>
      </c>
      <c r="C12" s="1" t="s">
        <v>21</v>
      </c>
      <c r="D12" s="1" t="s">
        <v>24</v>
      </c>
      <c r="E12" s="1">
        <v>96.311201149999889</v>
      </c>
      <c r="F12" s="1">
        <v>176.48315786530316</v>
      </c>
      <c r="G12" s="1">
        <f t="shared" si="0"/>
        <v>1.832426091233557</v>
      </c>
      <c r="H12" s="1">
        <f t="shared" si="1"/>
        <v>318.85337817999959</v>
      </c>
    </row>
    <row r="13" spans="1:8">
      <c r="A13" s="1">
        <v>318</v>
      </c>
      <c r="B13" s="1" t="s">
        <v>647</v>
      </c>
      <c r="C13" s="1" t="s">
        <v>21</v>
      </c>
      <c r="D13" s="1" t="s">
        <v>24</v>
      </c>
      <c r="E13" s="1">
        <v>113.33542469999999</v>
      </c>
      <c r="F13" s="1">
        <v>209.04446916934398</v>
      </c>
      <c r="G13" s="1">
        <f t="shared" si="0"/>
        <v>1.8444759855330917</v>
      </c>
      <c r="H13" s="1">
        <f t="shared" si="1"/>
        <v>432.18880287999957</v>
      </c>
    </row>
    <row r="14" spans="1:8">
      <c r="A14" s="1">
        <v>749</v>
      </c>
      <c r="B14" s="1" t="s">
        <v>668</v>
      </c>
      <c r="C14" s="1" t="s">
        <v>21</v>
      </c>
      <c r="D14" s="1" t="s">
        <v>24</v>
      </c>
      <c r="E14" s="1">
        <v>8.408677299999999</v>
      </c>
      <c r="F14" s="1">
        <v>15.708647237997102</v>
      </c>
      <c r="G14" s="1">
        <f t="shared" si="0"/>
        <v>1.8681472338101384</v>
      </c>
      <c r="H14" s="1">
        <f t="shared" si="1"/>
        <v>440.59748017999959</v>
      </c>
    </row>
    <row r="15" spans="1:8">
      <c r="A15" s="1">
        <v>273</v>
      </c>
      <c r="B15" s="1" t="s">
        <v>617</v>
      </c>
      <c r="C15" s="1" t="s">
        <v>21</v>
      </c>
      <c r="D15" s="1" t="s">
        <v>24</v>
      </c>
      <c r="E15" s="1">
        <v>7.3289827699999996</v>
      </c>
      <c r="F15" s="1">
        <v>14.020298791999299</v>
      </c>
      <c r="G15" s="1">
        <f t="shared" si="0"/>
        <v>1.9129938262904798</v>
      </c>
      <c r="H15" s="1">
        <f t="shared" si="1"/>
        <v>447.92646294999957</v>
      </c>
    </row>
    <row r="16" spans="1:8">
      <c r="A16" s="1">
        <v>443</v>
      </c>
      <c r="B16" s="1" t="s">
        <v>214</v>
      </c>
      <c r="C16" s="1" t="s">
        <v>21</v>
      </c>
      <c r="D16" s="1" t="s">
        <v>24</v>
      </c>
      <c r="E16" s="1">
        <v>17.520856089999999</v>
      </c>
      <c r="F16" s="1">
        <v>33.602949550135996</v>
      </c>
      <c r="G16" s="1">
        <f t="shared" si="0"/>
        <v>1.9178828578653087</v>
      </c>
      <c r="H16" s="1">
        <f t="shared" si="1"/>
        <v>465.44731903999957</v>
      </c>
    </row>
    <row r="17" spans="1:8">
      <c r="A17" s="1">
        <v>67</v>
      </c>
      <c r="B17" s="1" t="s">
        <v>688</v>
      </c>
      <c r="C17" s="1" t="s">
        <v>21</v>
      </c>
      <c r="D17" s="1" t="s">
        <v>24</v>
      </c>
      <c r="E17" s="1">
        <v>10.256620679999978</v>
      </c>
      <c r="F17" s="1">
        <v>20.3106632701666</v>
      </c>
      <c r="G17" s="1">
        <f t="shared" si="0"/>
        <v>1.9802490414578384</v>
      </c>
      <c r="H17" s="1">
        <f t="shared" si="1"/>
        <v>475.70393971999954</v>
      </c>
    </row>
    <row r="18" spans="1:8">
      <c r="A18" s="1">
        <v>336</v>
      </c>
      <c r="B18" s="1" t="s">
        <v>681</v>
      </c>
      <c r="C18" s="1" t="s">
        <v>21</v>
      </c>
      <c r="D18" s="1" t="s">
        <v>24</v>
      </c>
      <c r="E18" s="1">
        <v>28.372634989999991</v>
      </c>
      <c r="F18" s="1">
        <v>56.350299005795193</v>
      </c>
      <c r="G18" s="1">
        <f t="shared" si="0"/>
        <v>1.9860791578101928</v>
      </c>
      <c r="H18" s="1">
        <f t="shared" si="1"/>
        <v>504.07657470999953</v>
      </c>
    </row>
    <row r="19" spans="1:8">
      <c r="A19" s="1">
        <v>99</v>
      </c>
      <c r="B19" s="1" t="s">
        <v>655</v>
      </c>
      <c r="C19" s="1" t="s">
        <v>21</v>
      </c>
      <c r="D19" s="1" t="s">
        <v>24</v>
      </c>
      <c r="E19" s="1">
        <v>4.06255776999999</v>
      </c>
      <c r="F19" s="1">
        <v>8.270575054215481</v>
      </c>
      <c r="G19" s="1">
        <f t="shared" si="0"/>
        <v>2.0358049097269824</v>
      </c>
      <c r="H19" s="1">
        <f t="shared" si="1"/>
        <v>508.13913247999955</v>
      </c>
    </row>
    <row r="20" spans="1:8">
      <c r="A20" s="1">
        <v>538</v>
      </c>
      <c r="B20" s="1" t="s">
        <v>676</v>
      </c>
      <c r="C20" s="1" t="s">
        <v>21</v>
      </c>
      <c r="D20" s="1" t="s">
        <v>24</v>
      </c>
      <c r="E20" s="1">
        <v>20.982340819999898</v>
      </c>
      <c r="F20" s="1">
        <v>42.762114844999402</v>
      </c>
      <c r="G20" s="1">
        <f t="shared" si="0"/>
        <v>2.0380049686467543</v>
      </c>
      <c r="H20" s="1">
        <f t="shared" si="1"/>
        <v>529.12147329999948</v>
      </c>
    </row>
    <row r="21" spans="1:8">
      <c r="A21" s="1">
        <v>380</v>
      </c>
      <c r="B21" s="1" t="s">
        <v>653</v>
      </c>
      <c r="C21" s="1" t="s">
        <v>21</v>
      </c>
      <c r="D21" s="1" t="s">
        <v>24</v>
      </c>
      <c r="E21" s="1">
        <v>80.702449779999696</v>
      </c>
      <c r="F21" s="1">
        <v>164.79970331974741</v>
      </c>
      <c r="G21" s="1">
        <f t="shared" si="0"/>
        <v>2.0420656841149492</v>
      </c>
      <c r="H21" s="1">
        <f t="shared" si="1"/>
        <v>609.82392307999919</v>
      </c>
    </row>
    <row r="22" spans="1:8">
      <c r="A22" s="1">
        <v>387</v>
      </c>
      <c r="B22" s="1" t="s">
        <v>648</v>
      </c>
      <c r="C22" s="1" t="s">
        <v>21</v>
      </c>
      <c r="D22" s="1" t="s">
        <v>24</v>
      </c>
      <c r="E22" s="1">
        <v>21.886842779999888</v>
      </c>
      <c r="F22" s="1">
        <v>44.756890930883401</v>
      </c>
      <c r="G22" s="1">
        <f t="shared" si="0"/>
        <v>2.0449222110638119</v>
      </c>
      <c r="H22" s="1">
        <f t="shared" si="1"/>
        <v>631.71076585999913</v>
      </c>
    </row>
    <row r="23" spans="1:8">
      <c r="A23" s="1">
        <v>402</v>
      </c>
      <c r="B23" s="1" t="s">
        <v>211</v>
      </c>
      <c r="C23" s="1" t="s">
        <v>21</v>
      </c>
      <c r="D23" s="1" t="s">
        <v>24</v>
      </c>
      <c r="E23" s="1">
        <v>58.322310109999968</v>
      </c>
      <c r="F23" s="1">
        <v>119.29430822038078</v>
      </c>
      <c r="G23" s="1">
        <f t="shared" si="0"/>
        <v>2.0454318080916778</v>
      </c>
      <c r="H23" s="1">
        <f t="shared" si="1"/>
        <v>690.03307596999912</v>
      </c>
    </row>
    <row r="24" spans="1:8">
      <c r="A24" s="1">
        <v>356</v>
      </c>
      <c r="B24" s="1" t="s">
        <v>872</v>
      </c>
      <c r="C24" s="1" t="s">
        <v>21</v>
      </c>
      <c r="D24" s="1" t="s">
        <v>24</v>
      </c>
      <c r="E24" s="1">
        <v>6.9435905400000006</v>
      </c>
      <c r="F24" s="1">
        <v>14.20269026653142</v>
      </c>
      <c r="G24" s="1">
        <f t="shared" si="0"/>
        <v>2.0454389101306969</v>
      </c>
      <c r="H24" s="1">
        <f t="shared" si="1"/>
        <v>696.97666650999906</v>
      </c>
    </row>
    <row r="25" spans="1:8">
      <c r="A25" s="1">
        <v>382</v>
      </c>
      <c r="B25" s="1" t="s">
        <v>646</v>
      </c>
      <c r="C25" s="1" t="s">
        <v>21</v>
      </c>
      <c r="D25" s="1" t="s">
        <v>24</v>
      </c>
      <c r="E25" s="1">
        <v>32.120300159999886</v>
      </c>
      <c r="F25" s="1">
        <v>66.7558215600164</v>
      </c>
      <c r="G25" s="1">
        <f t="shared" si="0"/>
        <v>2.0783062806850383</v>
      </c>
      <c r="H25" s="1">
        <f t="shared" si="1"/>
        <v>729.09696666999889</v>
      </c>
    </row>
    <row r="26" spans="1:8">
      <c r="A26" s="1">
        <v>352</v>
      </c>
      <c r="B26" s="1" t="s">
        <v>119</v>
      </c>
      <c r="C26" s="1" t="s">
        <v>21</v>
      </c>
      <c r="D26" s="1" t="s">
        <v>24</v>
      </c>
      <c r="E26" s="1">
        <v>12.09678065999999</v>
      </c>
      <c r="F26" s="1">
        <v>25.667505296856401</v>
      </c>
      <c r="G26" s="1">
        <f t="shared" si="0"/>
        <v>2.1218459702861492</v>
      </c>
      <c r="H26" s="1">
        <f t="shared" si="1"/>
        <v>741.19374732999893</v>
      </c>
    </row>
    <row r="27" spans="1:8">
      <c r="A27" s="1">
        <v>510</v>
      </c>
      <c r="B27" s="1" t="s">
        <v>664</v>
      </c>
      <c r="C27" s="1" t="s">
        <v>21</v>
      </c>
      <c r="D27" s="1" t="s">
        <v>24</v>
      </c>
      <c r="E27" s="1">
        <v>11.780832029999901</v>
      </c>
      <c r="F27" s="1">
        <v>25.308514359006196</v>
      </c>
      <c r="G27" s="1">
        <f t="shared" si="0"/>
        <v>2.1482790260108997</v>
      </c>
      <c r="H27" s="1">
        <f t="shared" si="1"/>
        <v>752.97457935999887</v>
      </c>
    </row>
    <row r="28" spans="1:8">
      <c r="A28" s="1">
        <v>663</v>
      </c>
      <c r="B28" s="1" t="s">
        <v>610</v>
      </c>
      <c r="C28" s="1" t="s">
        <v>21</v>
      </c>
      <c r="D28" s="1" t="s">
        <v>24</v>
      </c>
      <c r="E28" s="1">
        <v>36.435484239999901</v>
      </c>
      <c r="F28" s="1">
        <v>78.788611831737398</v>
      </c>
      <c r="G28" s="1">
        <f t="shared" si="0"/>
        <v>2.1624142913199171</v>
      </c>
      <c r="H28" s="1">
        <f t="shared" si="1"/>
        <v>789.41006359999881</v>
      </c>
    </row>
    <row r="29" spans="1:8">
      <c r="A29" s="1">
        <v>604</v>
      </c>
      <c r="B29" s="1" t="s">
        <v>143</v>
      </c>
      <c r="C29" s="1" t="s">
        <v>21</v>
      </c>
      <c r="D29" s="1" t="s">
        <v>24</v>
      </c>
      <c r="E29" s="1">
        <v>47.233537679999898</v>
      </c>
      <c r="F29" s="1">
        <v>102.46880188768441</v>
      </c>
      <c r="G29" s="1">
        <f t="shared" si="0"/>
        <v>2.1694077327405603</v>
      </c>
      <c r="H29" s="1">
        <f t="shared" si="1"/>
        <v>836.64360127999873</v>
      </c>
    </row>
    <row r="30" spans="1:8">
      <c r="A30" s="1">
        <v>182</v>
      </c>
      <c r="B30" s="1" t="s">
        <v>216</v>
      </c>
      <c r="C30" s="1" t="s">
        <v>21</v>
      </c>
      <c r="D30" s="1" t="s">
        <v>24</v>
      </c>
      <c r="E30" s="1">
        <v>8.2118964699999992</v>
      </c>
      <c r="F30" s="1">
        <v>17.828062014087422</v>
      </c>
      <c r="G30" s="1">
        <f t="shared" si="0"/>
        <v>2.1710042350409009</v>
      </c>
      <c r="H30" s="1">
        <f t="shared" si="1"/>
        <v>844.85549774999868</v>
      </c>
    </row>
    <row r="31" spans="1:8">
      <c r="A31" s="1">
        <v>322</v>
      </c>
      <c r="B31" s="1" t="s">
        <v>673</v>
      </c>
      <c r="C31" s="1" t="s">
        <v>21</v>
      </c>
      <c r="D31" s="1" t="s">
        <v>24</v>
      </c>
      <c r="E31" s="1">
        <v>60.667467419999689</v>
      </c>
      <c r="F31" s="1">
        <v>135.84115919095984</v>
      </c>
      <c r="G31" s="1">
        <f t="shared" si="0"/>
        <v>2.2391104321288733</v>
      </c>
      <c r="H31" s="1">
        <f t="shared" si="1"/>
        <v>905.52296516999832</v>
      </c>
    </row>
    <row r="32" spans="1:8">
      <c r="A32" s="1">
        <v>715</v>
      </c>
      <c r="B32" s="1" t="s">
        <v>156</v>
      </c>
      <c r="C32" s="1" t="s">
        <v>21</v>
      </c>
      <c r="D32" s="1" t="s">
        <v>24</v>
      </c>
      <c r="E32" s="1">
        <v>161.70889876999948</v>
      </c>
      <c r="F32" s="1">
        <v>363.29050715597998</v>
      </c>
      <c r="G32" s="1">
        <f t="shared" si="0"/>
        <v>2.2465709056165948</v>
      </c>
      <c r="H32" s="1">
        <f t="shared" si="1"/>
        <v>1067.2318639399978</v>
      </c>
    </row>
    <row r="33" spans="1:8">
      <c r="A33" s="1">
        <v>560</v>
      </c>
      <c r="B33" s="1" t="s">
        <v>153</v>
      </c>
      <c r="C33" s="1" t="s">
        <v>21</v>
      </c>
      <c r="D33" s="1" t="s">
        <v>24</v>
      </c>
      <c r="E33" s="1">
        <v>3.2637472799999991</v>
      </c>
      <c r="F33" s="1">
        <v>7.3363106369997801</v>
      </c>
      <c r="G33" s="1">
        <f t="shared" si="0"/>
        <v>2.2478182308894277</v>
      </c>
      <c r="H33" s="1">
        <f t="shared" si="1"/>
        <v>1070.4956112199977</v>
      </c>
    </row>
    <row r="34" spans="1:8">
      <c r="A34" s="1">
        <v>388</v>
      </c>
      <c r="B34" s="1" t="s">
        <v>47</v>
      </c>
      <c r="C34" s="1" t="s">
        <v>21</v>
      </c>
      <c r="D34" s="1" t="s">
        <v>24</v>
      </c>
      <c r="E34" s="1">
        <v>87.843356130000302</v>
      </c>
      <c r="F34" s="1">
        <v>199.18262181301085</v>
      </c>
      <c r="G34" s="1">
        <f t="shared" ref="G34:G65" si="2">F34/E34</f>
        <v>2.2674750896156382</v>
      </c>
      <c r="H34" s="1">
        <f t="shared" si="1"/>
        <v>1158.338967349998</v>
      </c>
    </row>
    <row r="35" spans="1:8">
      <c r="A35" s="1">
        <v>26</v>
      </c>
      <c r="B35" s="1" t="s">
        <v>613</v>
      </c>
      <c r="C35" s="1" t="s">
        <v>21</v>
      </c>
      <c r="D35" s="1" t="s">
        <v>24</v>
      </c>
      <c r="E35" s="1">
        <v>0.54028498999999996</v>
      </c>
      <c r="F35" s="1">
        <v>1.2287358917668201</v>
      </c>
      <c r="G35" s="1">
        <f t="shared" si="2"/>
        <v>2.2742365871885877</v>
      </c>
      <c r="H35" s="1">
        <f t="shared" ref="H35:H66" si="3">E35+H34</f>
        <v>1158.8792523399979</v>
      </c>
    </row>
    <row r="36" spans="1:8">
      <c r="A36" s="1">
        <v>773</v>
      </c>
      <c r="B36" s="1" t="s">
        <v>103</v>
      </c>
      <c r="C36" s="1" t="s">
        <v>21</v>
      </c>
      <c r="D36" s="1" t="s">
        <v>24</v>
      </c>
      <c r="E36" s="1">
        <v>0.75208066999999901</v>
      </c>
      <c r="F36" s="1">
        <v>1.73554383299992</v>
      </c>
      <c r="G36" s="1">
        <f t="shared" si="2"/>
        <v>2.3076564818504406</v>
      </c>
      <c r="H36" s="1">
        <f t="shared" si="3"/>
        <v>1159.6313330099979</v>
      </c>
    </row>
    <row r="37" spans="1:8">
      <c r="A37" s="1">
        <v>335</v>
      </c>
      <c r="B37" s="1" t="s">
        <v>683</v>
      </c>
      <c r="C37" s="1" t="s">
        <v>21</v>
      </c>
      <c r="D37" s="1" t="s">
        <v>24</v>
      </c>
      <c r="E37" s="1">
        <v>53.205784709999918</v>
      </c>
      <c r="F37" s="1">
        <v>124.21109761784122</v>
      </c>
      <c r="G37" s="1">
        <f t="shared" si="2"/>
        <v>2.3345412213137795</v>
      </c>
      <c r="H37" s="1">
        <f t="shared" si="3"/>
        <v>1212.8371177199979</v>
      </c>
    </row>
    <row r="38" spans="1:8">
      <c r="A38" s="1">
        <v>717</v>
      </c>
      <c r="B38" s="1" t="s">
        <v>188</v>
      </c>
      <c r="C38" s="1" t="s">
        <v>21</v>
      </c>
      <c r="D38" s="1" t="s">
        <v>24</v>
      </c>
      <c r="E38" s="1">
        <v>28.909238130000009</v>
      </c>
      <c r="F38" s="1">
        <v>68.034427777002207</v>
      </c>
      <c r="G38" s="1">
        <f t="shared" si="2"/>
        <v>2.3533801711087219</v>
      </c>
      <c r="H38" s="1">
        <f t="shared" si="3"/>
        <v>1241.7463558499978</v>
      </c>
    </row>
    <row r="39" spans="1:8">
      <c r="A39" s="1">
        <v>550</v>
      </c>
      <c r="B39" s="1" t="s">
        <v>186</v>
      </c>
      <c r="C39" s="1" t="s">
        <v>21</v>
      </c>
      <c r="D39" s="1" t="s">
        <v>24</v>
      </c>
      <c r="E39" s="1">
        <v>24.17916846999989</v>
      </c>
      <c r="F39" s="1">
        <v>57.559925714000407</v>
      </c>
      <c r="G39" s="1">
        <f t="shared" si="2"/>
        <v>2.3805585285291109</v>
      </c>
      <c r="H39" s="1">
        <f t="shared" si="3"/>
        <v>1265.9255243199977</v>
      </c>
    </row>
    <row r="40" spans="1:8">
      <c r="A40" s="1">
        <v>330</v>
      </c>
      <c r="B40" s="1" t="s">
        <v>83</v>
      </c>
      <c r="C40" s="1" t="s">
        <v>21</v>
      </c>
      <c r="D40" s="1" t="s">
        <v>24</v>
      </c>
      <c r="E40" s="1">
        <v>109.4311105999999</v>
      </c>
      <c r="F40" s="1">
        <v>262.32459415799798</v>
      </c>
      <c r="G40" s="1">
        <f t="shared" si="2"/>
        <v>2.3971665161734932</v>
      </c>
      <c r="H40" s="1">
        <f t="shared" si="3"/>
        <v>1375.3566349199978</v>
      </c>
    </row>
    <row r="41" spans="1:8">
      <c r="A41" s="1">
        <v>768</v>
      </c>
      <c r="B41" s="1" t="s">
        <v>632</v>
      </c>
      <c r="C41" s="1" t="s">
        <v>21</v>
      </c>
      <c r="D41" s="1" t="s">
        <v>24</v>
      </c>
      <c r="E41" s="1">
        <v>21.599251189999887</v>
      </c>
      <c r="F41" s="1">
        <v>51.795495671996605</v>
      </c>
      <c r="G41" s="1">
        <f t="shared" si="2"/>
        <v>2.3980227470097253</v>
      </c>
      <c r="H41" s="1">
        <f t="shared" si="3"/>
        <v>1396.9558861099977</v>
      </c>
    </row>
    <row r="42" spans="1:8">
      <c r="A42" s="1">
        <v>724</v>
      </c>
      <c r="B42" s="1" t="s">
        <v>123</v>
      </c>
      <c r="C42" s="1" t="s">
        <v>21</v>
      </c>
      <c r="D42" s="1" t="s">
        <v>24</v>
      </c>
      <c r="E42" s="1">
        <v>34.364650339999969</v>
      </c>
      <c r="F42" s="1">
        <v>84.623873338005808</v>
      </c>
      <c r="G42" s="1">
        <f t="shared" si="2"/>
        <v>2.4625268262806914</v>
      </c>
      <c r="H42" s="1">
        <f t="shared" si="3"/>
        <v>1431.3205364499977</v>
      </c>
    </row>
    <row r="43" spans="1:8">
      <c r="A43" s="1">
        <v>427</v>
      </c>
      <c r="B43" s="1" t="s">
        <v>168</v>
      </c>
      <c r="C43" s="1" t="s">
        <v>21</v>
      </c>
      <c r="D43" s="1" t="s">
        <v>24</v>
      </c>
      <c r="E43" s="1">
        <v>20.421780520000002</v>
      </c>
      <c r="F43" s="1">
        <v>50.434700879610602</v>
      </c>
      <c r="G43" s="1">
        <f t="shared" si="2"/>
        <v>2.469652478647371</v>
      </c>
      <c r="H43" s="1">
        <f t="shared" si="3"/>
        <v>1451.7423169699978</v>
      </c>
    </row>
    <row r="44" spans="1:8">
      <c r="A44" s="1">
        <v>343</v>
      </c>
      <c r="B44" s="1" t="s">
        <v>89</v>
      </c>
      <c r="C44" s="1" t="s">
        <v>21</v>
      </c>
      <c r="D44" s="1" t="s">
        <v>24</v>
      </c>
      <c r="E44" s="1">
        <v>3.6778179499999886</v>
      </c>
      <c r="F44" s="1">
        <v>9.1272533889954577</v>
      </c>
      <c r="G44" s="1">
        <f t="shared" si="2"/>
        <v>2.4817034211808897</v>
      </c>
      <c r="H44" s="1">
        <f t="shared" si="3"/>
        <v>1455.4201349199977</v>
      </c>
    </row>
    <row r="45" spans="1:8">
      <c r="A45" s="1">
        <v>303</v>
      </c>
      <c r="B45" s="1" t="s">
        <v>128</v>
      </c>
      <c r="C45" s="1" t="s">
        <v>21</v>
      </c>
      <c r="D45" s="1" t="s">
        <v>24</v>
      </c>
      <c r="E45" s="1">
        <v>10.005205880000007</v>
      </c>
      <c r="F45" s="1">
        <v>25.720239188003799</v>
      </c>
      <c r="G45" s="1">
        <f t="shared" si="2"/>
        <v>2.5706856506988518</v>
      </c>
      <c r="H45" s="1">
        <f t="shared" si="3"/>
        <v>1465.4253407999977</v>
      </c>
    </row>
    <row r="46" spans="1:8">
      <c r="A46" s="1">
        <v>165</v>
      </c>
      <c r="B46" s="1" t="s">
        <v>669</v>
      </c>
      <c r="C46" s="1" t="s">
        <v>21</v>
      </c>
      <c r="D46" s="1" t="s">
        <v>24</v>
      </c>
      <c r="E46" s="1">
        <v>0.41632160999999895</v>
      </c>
      <c r="F46" s="1">
        <v>1.09009261200114</v>
      </c>
      <c r="G46" s="1">
        <f t="shared" si="2"/>
        <v>2.6183906523640288</v>
      </c>
      <c r="H46" s="1">
        <f t="shared" si="3"/>
        <v>1465.8416624099978</v>
      </c>
    </row>
    <row r="47" spans="1:8">
      <c r="A47" s="1">
        <v>539</v>
      </c>
      <c r="B47" s="1" t="s">
        <v>857</v>
      </c>
      <c r="C47" s="1" t="s">
        <v>21</v>
      </c>
      <c r="D47" s="1" t="s">
        <v>24</v>
      </c>
      <c r="E47" s="1">
        <v>8.212928959999978</v>
      </c>
      <c r="F47" s="1">
        <v>21.587912335799803</v>
      </c>
      <c r="G47" s="1">
        <f t="shared" si="2"/>
        <v>2.6285278298328127</v>
      </c>
      <c r="H47" s="1">
        <f t="shared" si="3"/>
        <v>1474.0545913699978</v>
      </c>
    </row>
    <row r="48" spans="1:8">
      <c r="A48" s="1">
        <v>265</v>
      </c>
      <c r="B48" s="1" t="s">
        <v>142</v>
      </c>
      <c r="C48" s="1" t="s">
        <v>21</v>
      </c>
      <c r="D48" s="1" t="s">
        <v>24</v>
      </c>
      <c r="E48" s="1">
        <v>14.098000939999897</v>
      </c>
      <c r="F48" s="1">
        <v>37.528553292491608</v>
      </c>
      <c r="G48" s="1">
        <f t="shared" si="2"/>
        <v>2.6619769322055302</v>
      </c>
      <c r="H48" s="1">
        <f t="shared" si="3"/>
        <v>1488.1525923099975</v>
      </c>
    </row>
    <row r="49" spans="1:8">
      <c r="A49" s="1">
        <v>719</v>
      </c>
      <c r="B49" s="1" t="s">
        <v>686</v>
      </c>
      <c r="C49" s="1" t="s">
        <v>21</v>
      </c>
      <c r="D49" s="1" t="s">
        <v>24</v>
      </c>
      <c r="E49" s="1">
        <v>27.136400559999998</v>
      </c>
      <c r="F49" s="1">
        <v>72.293632422857797</v>
      </c>
      <c r="G49" s="1">
        <f t="shared" si="2"/>
        <v>2.6640833320179218</v>
      </c>
      <c r="H49" s="1">
        <f t="shared" si="3"/>
        <v>1515.2889928699976</v>
      </c>
    </row>
    <row r="50" spans="1:8">
      <c r="A50" s="1">
        <v>614</v>
      </c>
      <c r="B50" s="1" t="s">
        <v>139</v>
      </c>
      <c r="C50" s="1" t="s">
        <v>21</v>
      </c>
      <c r="D50" s="1" t="s">
        <v>24</v>
      </c>
      <c r="E50" s="1">
        <v>3.8368955299999987</v>
      </c>
      <c r="F50" s="1">
        <v>10.232329909000599</v>
      </c>
      <c r="G50" s="1">
        <f t="shared" si="2"/>
        <v>2.6668252572935187</v>
      </c>
      <c r="H50" s="1">
        <f t="shared" si="3"/>
        <v>1519.1258883999976</v>
      </c>
    </row>
    <row r="51" spans="1:8">
      <c r="A51" s="1">
        <v>498</v>
      </c>
      <c r="B51" s="1" t="s">
        <v>641</v>
      </c>
      <c r="C51" s="1" t="s">
        <v>21</v>
      </c>
      <c r="D51" s="1" t="s">
        <v>24</v>
      </c>
      <c r="E51" s="1">
        <v>15.20556468</v>
      </c>
      <c r="F51" s="1">
        <v>40.588244553999409</v>
      </c>
      <c r="G51" s="1">
        <f t="shared" si="2"/>
        <v>2.6693020225276771</v>
      </c>
      <c r="H51" s="1">
        <f t="shared" si="3"/>
        <v>1534.3314530799976</v>
      </c>
    </row>
    <row r="52" spans="1:8">
      <c r="A52" s="1">
        <v>104</v>
      </c>
      <c r="B52" s="1" t="s">
        <v>682</v>
      </c>
      <c r="C52" s="1" t="s">
        <v>21</v>
      </c>
      <c r="D52" s="1" t="s">
        <v>24</v>
      </c>
      <c r="E52" s="1">
        <v>5.9340372500000003</v>
      </c>
      <c r="F52" s="1">
        <v>16.308948472002381</v>
      </c>
      <c r="G52" s="1">
        <f t="shared" si="2"/>
        <v>2.7483731201725066</v>
      </c>
      <c r="H52" s="1">
        <f t="shared" si="3"/>
        <v>1540.2654903299976</v>
      </c>
    </row>
    <row r="53" spans="1:8">
      <c r="A53" s="1">
        <v>734</v>
      </c>
      <c r="B53" s="1" t="s">
        <v>225</v>
      </c>
      <c r="C53" s="1" t="s">
        <v>21</v>
      </c>
      <c r="D53" s="1" t="s">
        <v>24</v>
      </c>
      <c r="E53" s="1">
        <v>35.593932919999887</v>
      </c>
      <c r="F53" s="1">
        <v>102.58688780856501</v>
      </c>
      <c r="G53" s="1">
        <f t="shared" si="2"/>
        <v>2.8821453374971786</v>
      </c>
      <c r="H53" s="1">
        <f t="shared" si="3"/>
        <v>1575.8594232499975</v>
      </c>
    </row>
    <row r="54" spans="1:8">
      <c r="A54" s="1">
        <v>602</v>
      </c>
      <c r="B54" s="1" t="s">
        <v>190</v>
      </c>
      <c r="C54" s="1" t="s">
        <v>21</v>
      </c>
      <c r="D54" s="1" t="s">
        <v>24</v>
      </c>
      <c r="E54" s="1">
        <v>30.836730939999896</v>
      </c>
      <c r="F54" s="1">
        <v>88.991761604755197</v>
      </c>
      <c r="G54" s="1">
        <f t="shared" si="2"/>
        <v>2.8859012901824639</v>
      </c>
      <c r="H54" s="1">
        <f t="shared" si="3"/>
        <v>1606.6961541899973</v>
      </c>
    </row>
    <row r="55" spans="1:8">
      <c r="A55" s="1">
        <v>49</v>
      </c>
      <c r="B55" s="1" t="s">
        <v>94</v>
      </c>
      <c r="C55" s="1" t="s">
        <v>21</v>
      </c>
      <c r="D55" s="1" t="s">
        <v>24</v>
      </c>
      <c r="E55" s="1">
        <v>1.5330693299999998</v>
      </c>
      <c r="F55" s="1">
        <v>4.4247897073451998</v>
      </c>
      <c r="G55" s="1">
        <f t="shared" si="2"/>
        <v>2.8862293575106617</v>
      </c>
      <c r="H55" s="1">
        <f t="shared" si="3"/>
        <v>1608.2292235199973</v>
      </c>
    </row>
    <row r="56" spans="1:8">
      <c r="A56" s="1">
        <v>587</v>
      </c>
      <c r="B56" s="1" t="s">
        <v>189</v>
      </c>
      <c r="C56" s="1" t="s">
        <v>21</v>
      </c>
      <c r="D56" s="1" t="s">
        <v>24</v>
      </c>
      <c r="E56" s="1">
        <v>26.407595319999999</v>
      </c>
      <c r="F56" s="1">
        <v>76.740035786698002</v>
      </c>
      <c r="G56" s="1">
        <f t="shared" si="2"/>
        <v>2.9059834815242844</v>
      </c>
      <c r="H56" s="1">
        <f t="shared" si="3"/>
        <v>1634.6368188399972</v>
      </c>
    </row>
    <row r="57" spans="1:8">
      <c r="A57" s="1">
        <v>117</v>
      </c>
      <c r="B57" s="1" t="s">
        <v>185</v>
      </c>
      <c r="C57" s="1" t="s">
        <v>21</v>
      </c>
      <c r="D57" s="1" t="s">
        <v>24</v>
      </c>
      <c r="E57" s="1">
        <v>10.744634439999977</v>
      </c>
      <c r="F57" s="1">
        <v>31.7735609431342</v>
      </c>
      <c r="G57" s="1">
        <f t="shared" si="2"/>
        <v>2.9571560689722514</v>
      </c>
      <c r="H57" s="1">
        <f t="shared" si="3"/>
        <v>1645.3814532799972</v>
      </c>
    </row>
    <row r="58" spans="1:8">
      <c r="A58" s="1">
        <v>537</v>
      </c>
      <c r="B58" s="1" t="s">
        <v>154</v>
      </c>
      <c r="C58" s="1" t="s">
        <v>21</v>
      </c>
      <c r="D58" s="1" t="s">
        <v>24</v>
      </c>
      <c r="E58" s="1">
        <v>10.597314679999899</v>
      </c>
      <c r="F58" s="1">
        <v>31.420744387006604</v>
      </c>
      <c r="G58" s="1">
        <f t="shared" si="2"/>
        <v>2.9649722911697949</v>
      </c>
      <c r="H58" s="1">
        <f t="shared" si="3"/>
        <v>1655.9787679599972</v>
      </c>
    </row>
    <row r="59" spans="1:8">
      <c r="A59" s="1">
        <v>431</v>
      </c>
      <c r="B59" s="1" t="s">
        <v>630</v>
      </c>
      <c r="C59" s="1" t="s">
        <v>21</v>
      </c>
      <c r="D59" s="1" t="s">
        <v>24</v>
      </c>
      <c r="E59" s="1">
        <v>11.250495039999999</v>
      </c>
      <c r="F59" s="1">
        <v>34.102499494992202</v>
      </c>
      <c r="G59" s="1">
        <f t="shared" si="2"/>
        <v>3.0311999048703377</v>
      </c>
      <c r="H59" s="1">
        <f t="shared" si="3"/>
        <v>1667.2292629999972</v>
      </c>
    </row>
    <row r="60" spans="1:8">
      <c r="A60" s="1">
        <v>149</v>
      </c>
      <c r="B60" s="1" t="s">
        <v>658</v>
      </c>
      <c r="C60" s="1" t="s">
        <v>21</v>
      </c>
      <c r="D60" s="1" t="s">
        <v>24</v>
      </c>
      <c r="E60" s="1">
        <v>6.5233940899999965</v>
      </c>
      <c r="F60" s="1">
        <v>20.200233318001999</v>
      </c>
      <c r="G60" s="1">
        <f t="shared" si="2"/>
        <v>3.0965833183323759</v>
      </c>
      <c r="H60" s="1">
        <f t="shared" si="3"/>
        <v>1673.7526570899972</v>
      </c>
    </row>
    <row r="61" spans="1:8">
      <c r="A61" s="1">
        <v>776</v>
      </c>
      <c r="B61" s="1" t="s">
        <v>100</v>
      </c>
      <c r="C61" s="1" t="s">
        <v>21</v>
      </c>
      <c r="D61" s="1" t="s">
        <v>24</v>
      </c>
      <c r="E61" s="1">
        <v>0.57023969999999902</v>
      </c>
      <c r="F61" s="1">
        <v>1.76837398217162</v>
      </c>
      <c r="G61" s="1">
        <f t="shared" si="2"/>
        <v>3.1011063981894336</v>
      </c>
      <c r="H61" s="1">
        <f t="shared" si="3"/>
        <v>1674.3228967899972</v>
      </c>
    </row>
    <row r="62" spans="1:8">
      <c r="A62" s="1">
        <v>662</v>
      </c>
      <c r="B62" s="1" t="s">
        <v>132</v>
      </c>
      <c r="C62" s="1" t="s">
        <v>21</v>
      </c>
      <c r="D62" s="1" t="s">
        <v>24</v>
      </c>
      <c r="E62" s="1">
        <v>84.751684919999974</v>
      </c>
      <c r="F62" s="1">
        <v>266.51179112038795</v>
      </c>
      <c r="G62" s="1">
        <f t="shared" si="2"/>
        <v>3.1446193827527744</v>
      </c>
      <c r="H62" s="1">
        <f t="shared" si="3"/>
        <v>1759.0745817099971</v>
      </c>
    </row>
    <row r="63" spans="1:8">
      <c r="A63" s="1">
        <v>185</v>
      </c>
      <c r="B63" s="1" t="s">
        <v>104</v>
      </c>
      <c r="C63" s="1" t="s">
        <v>21</v>
      </c>
      <c r="D63" s="1" t="s">
        <v>24</v>
      </c>
      <c r="E63" s="1">
        <v>4.6313691600000002</v>
      </c>
      <c r="F63" s="1">
        <v>14.5647917620073</v>
      </c>
      <c r="G63" s="1">
        <f t="shared" si="2"/>
        <v>3.1448133929378455</v>
      </c>
      <c r="H63" s="1">
        <f t="shared" si="3"/>
        <v>1763.7059508699972</v>
      </c>
    </row>
    <row r="64" spans="1:8">
      <c r="A64" s="1">
        <v>577</v>
      </c>
      <c r="B64" s="1" t="s">
        <v>614</v>
      </c>
      <c r="C64" s="1" t="s">
        <v>21</v>
      </c>
      <c r="D64" s="1" t="s">
        <v>24</v>
      </c>
      <c r="E64" s="1">
        <v>9.7993172300000193</v>
      </c>
      <c r="F64" s="1">
        <v>31.261668837564205</v>
      </c>
      <c r="G64" s="1">
        <f t="shared" si="2"/>
        <v>3.1901884696475067</v>
      </c>
      <c r="H64" s="1">
        <f t="shared" si="3"/>
        <v>1773.5052680999972</v>
      </c>
    </row>
    <row r="65" spans="1:8">
      <c r="A65" s="1">
        <v>565</v>
      </c>
      <c r="B65" s="1" t="s">
        <v>155</v>
      </c>
      <c r="C65" s="1" t="s">
        <v>21</v>
      </c>
      <c r="D65" s="1" t="s">
        <v>24</v>
      </c>
      <c r="E65" s="1">
        <v>11.529563739999997</v>
      </c>
      <c r="F65" s="1">
        <v>36.807212946078998</v>
      </c>
      <c r="G65" s="1">
        <f t="shared" si="2"/>
        <v>3.192420266378527</v>
      </c>
      <c r="H65" s="1">
        <f t="shared" si="3"/>
        <v>1785.0348318399972</v>
      </c>
    </row>
    <row r="66" spans="1:8">
      <c r="A66" s="1">
        <v>246</v>
      </c>
      <c r="B66" s="1" t="s">
        <v>111</v>
      </c>
      <c r="C66" s="1" t="s">
        <v>21</v>
      </c>
      <c r="D66" s="1" t="s">
        <v>24</v>
      </c>
      <c r="E66" s="1">
        <v>2.4117315999999995</v>
      </c>
      <c r="F66" s="1">
        <v>7.772640205393861</v>
      </c>
      <c r="G66" s="1">
        <f t="shared" ref="G66:G97" si="4">F66/E66</f>
        <v>3.2228462758434073</v>
      </c>
      <c r="H66" s="1">
        <f t="shared" si="3"/>
        <v>1787.4465634399971</v>
      </c>
    </row>
    <row r="67" spans="1:8">
      <c r="A67" s="1">
        <v>764</v>
      </c>
      <c r="B67" s="1" t="s">
        <v>633</v>
      </c>
      <c r="C67" s="1" t="s">
        <v>21</v>
      </c>
      <c r="D67" s="1" t="s">
        <v>24</v>
      </c>
      <c r="E67" s="1">
        <v>3.2591595899999888</v>
      </c>
      <c r="F67" s="1">
        <v>10.517899478001102</v>
      </c>
      <c r="G67" s="1">
        <f t="shared" si="4"/>
        <v>3.2271814826966292</v>
      </c>
      <c r="H67" s="1">
        <f t="shared" ref="H67:H98" si="5">E67+H66</f>
        <v>1790.7057230299972</v>
      </c>
    </row>
    <row r="68" spans="1:8">
      <c r="A68" s="1">
        <v>257</v>
      </c>
      <c r="B68" s="1" t="s">
        <v>109</v>
      </c>
      <c r="C68" s="1" t="s">
        <v>21</v>
      </c>
      <c r="D68" s="1" t="s">
        <v>24</v>
      </c>
      <c r="E68" s="1">
        <v>2.3225594899999997</v>
      </c>
      <c r="F68" s="1">
        <v>7.5846536529008404</v>
      </c>
      <c r="G68" s="1">
        <f t="shared" si="4"/>
        <v>3.2656445122535231</v>
      </c>
      <c r="H68" s="1">
        <f t="shared" si="5"/>
        <v>1793.0282825199972</v>
      </c>
    </row>
    <row r="69" spans="1:8">
      <c r="A69" s="1">
        <v>372</v>
      </c>
      <c r="B69" s="1" t="s">
        <v>684</v>
      </c>
      <c r="C69" s="1" t="s">
        <v>21</v>
      </c>
      <c r="D69" s="1" t="s">
        <v>24</v>
      </c>
      <c r="E69" s="1">
        <v>5.7954879199999985</v>
      </c>
      <c r="F69" s="1">
        <v>19.042261609950678</v>
      </c>
      <c r="G69" s="1">
        <f t="shared" si="4"/>
        <v>3.28570465037751</v>
      </c>
      <c r="H69" s="1">
        <f t="shared" si="5"/>
        <v>1798.8237704399971</v>
      </c>
    </row>
    <row r="70" spans="1:8">
      <c r="A70" s="1">
        <v>586</v>
      </c>
      <c r="B70" s="1" t="s">
        <v>612</v>
      </c>
      <c r="C70" s="1" t="s">
        <v>21</v>
      </c>
      <c r="D70" s="1" t="s">
        <v>24</v>
      </c>
      <c r="E70" s="1">
        <v>10.40185743</v>
      </c>
      <c r="F70" s="1">
        <v>35.620167437998802</v>
      </c>
      <c r="G70" s="1">
        <f t="shared" si="4"/>
        <v>3.424404504455778</v>
      </c>
      <c r="H70" s="1">
        <f t="shared" si="5"/>
        <v>1809.2256278699972</v>
      </c>
    </row>
    <row r="71" spans="1:8">
      <c r="A71" s="1">
        <v>732</v>
      </c>
      <c r="B71" s="1" t="s">
        <v>661</v>
      </c>
      <c r="C71" s="1" t="s">
        <v>21</v>
      </c>
      <c r="D71" s="1" t="s">
        <v>24</v>
      </c>
      <c r="E71" s="1">
        <v>16.418400449999901</v>
      </c>
      <c r="F71" s="1">
        <v>56.965286510999</v>
      </c>
      <c r="G71" s="1">
        <f t="shared" si="4"/>
        <v>3.4696002624908169</v>
      </c>
      <c r="H71" s="1">
        <f t="shared" si="5"/>
        <v>1825.644028319997</v>
      </c>
    </row>
    <row r="72" spans="1:8">
      <c r="A72" s="1">
        <v>478</v>
      </c>
      <c r="B72" s="1" t="s">
        <v>90</v>
      </c>
      <c r="C72" s="1" t="s">
        <v>21</v>
      </c>
      <c r="D72" s="1" t="s">
        <v>24</v>
      </c>
      <c r="E72" s="1">
        <v>1.38194178</v>
      </c>
      <c r="F72" s="1">
        <v>4.8201971139965396</v>
      </c>
      <c r="G72" s="1">
        <f t="shared" si="4"/>
        <v>3.4879885562158339</v>
      </c>
      <c r="H72" s="1">
        <f t="shared" si="5"/>
        <v>1827.025970099997</v>
      </c>
    </row>
    <row r="73" spans="1:8">
      <c r="A73" s="1">
        <v>215</v>
      </c>
      <c r="B73" s="1" t="s">
        <v>642</v>
      </c>
      <c r="C73" s="1" t="s">
        <v>21</v>
      </c>
      <c r="D73" s="1" t="s">
        <v>24</v>
      </c>
      <c r="E73" s="1">
        <v>5.1228388099999993</v>
      </c>
      <c r="F73" s="1">
        <v>17.991035533009043</v>
      </c>
      <c r="G73" s="1">
        <f t="shared" si="4"/>
        <v>3.5119269218250193</v>
      </c>
      <c r="H73" s="1">
        <f t="shared" si="5"/>
        <v>1832.1488089099971</v>
      </c>
    </row>
    <row r="74" spans="1:8">
      <c r="A74" s="1">
        <v>315</v>
      </c>
      <c r="B74" s="1" t="s">
        <v>121</v>
      </c>
      <c r="C74" s="1" t="s">
        <v>21</v>
      </c>
      <c r="D74" s="1" t="s">
        <v>24</v>
      </c>
      <c r="E74" s="1">
        <v>50.167973269999891</v>
      </c>
      <c r="F74" s="1">
        <v>177.41391166632823</v>
      </c>
      <c r="G74" s="1">
        <f t="shared" si="4"/>
        <v>3.5363978271855077</v>
      </c>
      <c r="H74" s="1">
        <f t="shared" si="5"/>
        <v>1882.3167821799971</v>
      </c>
    </row>
    <row r="75" spans="1:8">
      <c r="A75" s="1">
        <v>677</v>
      </c>
      <c r="B75" s="1" t="s">
        <v>847</v>
      </c>
      <c r="C75" s="1" t="s">
        <v>21</v>
      </c>
      <c r="D75" s="1" t="s">
        <v>24</v>
      </c>
      <c r="E75" s="1">
        <v>39.011664459999992</v>
      </c>
      <c r="F75" s="1">
        <v>148.6416757860728</v>
      </c>
      <c r="G75" s="1">
        <f t="shared" si="4"/>
        <v>3.8101854366783106</v>
      </c>
      <c r="H75" s="1">
        <f t="shared" si="5"/>
        <v>1921.3284466399971</v>
      </c>
    </row>
    <row r="76" spans="1:8">
      <c r="A76" s="1">
        <v>364</v>
      </c>
      <c r="B76" s="1" t="s">
        <v>152</v>
      </c>
      <c r="C76" s="1" t="s">
        <v>21</v>
      </c>
      <c r="D76" s="1" t="s">
        <v>24</v>
      </c>
      <c r="E76" s="1">
        <v>9.1960591099999789</v>
      </c>
      <c r="F76" s="1">
        <v>35.11075916930681</v>
      </c>
      <c r="G76" s="1">
        <f t="shared" si="4"/>
        <v>3.8180223451507254</v>
      </c>
      <c r="H76" s="1">
        <f t="shared" si="5"/>
        <v>1930.5245057499972</v>
      </c>
    </row>
    <row r="77" spans="1:8">
      <c r="A77" s="1">
        <v>738</v>
      </c>
      <c r="B77" s="1" t="s">
        <v>79</v>
      </c>
      <c r="C77" s="1" t="s">
        <v>21</v>
      </c>
      <c r="D77" s="1" t="s">
        <v>24</v>
      </c>
      <c r="E77" s="1">
        <v>0.58110556999999896</v>
      </c>
      <c r="F77" s="1">
        <v>2.2547785515491201</v>
      </c>
      <c r="G77" s="1">
        <f t="shared" si="4"/>
        <v>3.8801530529971071</v>
      </c>
      <c r="H77" s="1">
        <f t="shared" si="5"/>
        <v>1931.1056113199973</v>
      </c>
    </row>
    <row r="78" spans="1:8">
      <c r="A78" s="1">
        <v>696</v>
      </c>
      <c r="B78" s="1" t="s">
        <v>115</v>
      </c>
      <c r="C78" s="1" t="s">
        <v>21</v>
      </c>
      <c r="D78" s="1" t="s">
        <v>24</v>
      </c>
      <c r="E78" s="1">
        <v>7.46202816</v>
      </c>
      <c r="F78" s="1">
        <v>29.080910921101196</v>
      </c>
      <c r="G78" s="1">
        <f t="shared" si="4"/>
        <v>3.8971858987330861</v>
      </c>
      <c r="H78" s="1">
        <f t="shared" si="5"/>
        <v>1938.5676394799973</v>
      </c>
    </row>
    <row r="79" spans="1:8">
      <c r="A79" s="1">
        <v>113</v>
      </c>
      <c r="B79" s="1" t="s">
        <v>644</v>
      </c>
      <c r="C79" s="1" t="s">
        <v>21</v>
      </c>
      <c r="D79" s="1" t="s">
        <v>24</v>
      </c>
      <c r="E79" s="1">
        <v>4.6592008899999993</v>
      </c>
      <c r="F79" s="1">
        <v>18.24466813544004</v>
      </c>
      <c r="G79" s="1">
        <f t="shared" si="4"/>
        <v>3.915836334638072</v>
      </c>
      <c r="H79" s="1">
        <f t="shared" si="5"/>
        <v>1943.2268403699973</v>
      </c>
    </row>
    <row r="80" spans="1:8">
      <c r="A80" s="1">
        <v>471</v>
      </c>
      <c r="B80" s="1" t="s">
        <v>134</v>
      </c>
      <c r="C80" s="1" t="s">
        <v>21</v>
      </c>
      <c r="D80" s="1" t="s">
        <v>24</v>
      </c>
      <c r="E80" s="1">
        <v>8.3927047099999896</v>
      </c>
      <c r="F80" s="1">
        <v>33.279592455478003</v>
      </c>
      <c r="G80" s="1">
        <f t="shared" si="4"/>
        <v>3.9653000558717433</v>
      </c>
      <c r="H80" s="1">
        <f t="shared" si="5"/>
        <v>1951.6195450799974</v>
      </c>
    </row>
    <row r="81" spans="1:8">
      <c r="A81" s="1">
        <v>502</v>
      </c>
      <c r="B81" s="1" t="s">
        <v>118</v>
      </c>
      <c r="C81" s="1" t="s">
        <v>21</v>
      </c>
      <c r="D81" s="1" t="s">
        <v>24</v>
      </c>
      <c r="E81" s="1">
        <v>3.4900021999999988</v>
      </c>
      <c r="F81" s="1">
        <v>13.882552784001243</v>
      </c>
      <c r="G81" s="1">
        <f t="shared" si="4"/>
        <v>3.9778063131310484</v>
      </c>
      <c r="H81" s="1">
        <f t="shared" si="5"/>
        <v>1955.1095472799973</v>
      </c>
    </row>
    <row r="82" spans="1:8">
      <c r="A82" s="1">
        <v>640</v>
      </c>
      <c r="B82" s="1" t="s">
        <v>656</v>
      </c>
      <c r="C82" s="1" t="s">
        <v>21</v>
      </c>
      <c r="D82" s="1" t="s">
        <v>24</v>
      </c>
      <c r="E82" s="1">
        <v>3.5418191599999904</v>
      </c>
      <c r="F82" s="1">
        <v>14.51007417893376</v>
      </c>
      <c r="G82" s="1">
        <f t="shared" si="4"/>
        <v>4.0967857260487008</v>
      </c>
      <c r="H82" s="1">
        <f t="shared" si="5"/>
        <v>1958.6513664399972</v>
      </c>
    </row>
    <row r="83" spans="1:8">
      <c r="A83" s="1">
        <v>552</v>
      </c>
      <c r="B83" s="1" t="s">
        <v>157</v>
      </c>
      <c r="C83" s="1" t="s">
        <v>21</v>
      </c>
      <c r="D83" s="1" t="s">
        <v>24</v>
      </c>
      <c r="E83" s="1">
        <v>15.81381541999999</v>
      </c>
      <c r="F83" s="1">
        <v>65.2648565162864</v>
      </c>
      <c r="G83" s="1">
        <f t="shared" si="4"/>
        <v>4.1270784300254872</v>
      </c>
      <c r="H83" s="1">
        <f t="shared" si="5"/>
        <v>1974.4651818599973</v>
      </c>
    </row>
    <row r="84" spans="1:8">
      <c r="A84" s="1">
        <v>628</v>
      </c>
      <c r="B84" s="1" t="s">
        <v>120</v>
      </c>
      <c r="C84" s="1" t="s">
        <v>21</v>
      </c>
      <c r="D84" s="1" t="s">
        <v>24</v>
      </c>
      <c r="E84" s="1">
        <v>3.08017818999999</v>
      </c>
      <c r="F84" s="1">
        <v>12.970609075989682</v>
      </c>
      <c r="G84" s="1">
        <f t="shared" si="4"/>
        <v>4.2109930906269168</v>
      </c>
      <c r="H84" s="1">
        <f t="shared" si="5"/>
        <v>1977.5453600499973</v>
      </c>
    </row>
    <row r="85" spans="1:8">
      <c r="A85" s="1">
        <v>166</v>
      </c>
      <c r="B85" s="1" t="s">
        <v>158</v>
      </c>
      <c r="C85" s="1" t="s">
        <v>21</v>
      </c>
      <c r="D85" s="1" t="s">
        <v>24</v>
      </c>
      <c r="E85" s="1">
        <v>0.36489073999999799</v>
      </c>
      <c r="F85" s="1">
        <v>1.5443949092540801</v>
      </c>
      <c r="G85" s="1">
        <f t="shared" si="4"/>
        <v>4.2324858922265021</v>
      </c>
      <c r="H85" s="1">
        <f t="shared" si="5"/>
        <v>1977.9102507899972</v>
      </c>
    </row>
    <row r="86" spans="1:8">
      <c r="A86" s="1">
        <v>323</v>
      </c>
      <c r="B86" s="1" t="s">
        <v>51</v>
      </c>
      <c r="C86" s="1" t="s">
        <v>21</v>
      </c>
      <c r="D86" s="1" t="s">
        <v>24</v>
      </c>
      <c r="E86" s="1">
        <v>6.7788385199999892</v>
      </c>
      <c r="F86" s="1">
        <v>29.605930404004205</v>
      </c>
      <c r="G86" s="1">
        <f t="shared" si="4"/>
        <v>4.3674045806897688</v>
      </c>
      <c r="H86" s="1">
        <f t="shared" si="5"/>
        <v>1984.6890893099971</v>
      </c>
    </row>
    <row r="87" spans="1:8">
      <c r="A87" s="1">
        <v>547</v>
      </c>
      <c r="B87" s="1" t="s">
        <v>114</v>
      </c>
      <c r="C87" s="1" t="s">
        <v>21</v>
      </c>
      <c r="D87" s="1" t="s">
        <v>24</v>
      </c>
      <c r="E87" s="1">
        <v>7.4376155999999991</v>
      </c>
      <c r="F87" s="1">
        <v>32.546735104002792</v>
      </c>
      <c r="G87" s="1">
        <f t="shared" si="4"/>
        <v>4.375963595645195</v>
      </c>
      <c r="H87" s="1">
        <f t="shared" si="5"/>
        <v>1992.1267049099972</v>
      </c>
    </row>
    <row r="88" spans="1:8">
      <c r="A88" s="1">
        <v>582</v>
      </c>
      <c r="B88" s="1" t="s">
        <v>581</v>
      </c>
      <c r="C88" s="1" t="s">
        <v>21</v>
      </c>
      <c r="D88" s="1" t="s">
        <v>24</v>
      </c>
      <c r="E88" s="1">
        <v>13.679177229999999</v>
      </c>
      <c r="F88" s="1">
        <v>60.850266998418604</v>
      </c>
      <c r="G88" s="1">
        <f t="shared" si="4"/>
        <v>4.448386476415191</v>
      </c>
      <c r="H88" s="1">
        <f t="shared" si="5"/>
        <v>2005.8058821399973</v>
      </c>
    </row>
    <row r="89" spans="1:8">
      <c r="A89" s="1">
        <v>514</v>
      </c>
      <c r="B89" s="1" t="s">
        <v>600</v>
      </c>
      <c r="C89" s="1" t="s">
        <v>21</v>
      </c>
      <c r="D89" s="1" t="s">
        <v>24</v>
      </c>
      <c r="E89" s="1">
        <v>6.6851775399999998</v>
      </c>
      <c r="F89" s="1">
        <v>30.632599102211206</v>
      </c>
      <c r="G89" s="1">
        <f t="shared" si="4"/>
        <v>4.5821668787290291</v>
      </c>
      <c r="H89" s="1">
        <f t="shared" si="5"/>
        <v>2012.4910596799973</v>
      </c>
    </row>
    <row r="90" spans="1:8">
      <c r="A90" s="1">
        <v>737</v>
      </c>
      <c r="B90" s="1" t="s">
        <v>88</v>
      </c>
      <c r="C90" s="1" t="s">
        <v>21</v>
      </c>
      <c r="D90" s="1" t="s">
        <v>24</v>
      </c>
      <c r="E90" s="1">
        <v>0.39242953999999897</v>
      </c>
      <c r="F90" s="1">
        <v>1.9252485163069</v>
      </c>
      <c r="G90" s="1">
        <f t="shared" si="4"/>
        <v>4.9059724614688918</v>
      </c>
      <c r="H90" s="1">
        <f t="shared" si="5"/>
        <v>2012.8834892199973</v>
      </c>
    </row>
    <row r="91" spans="1:8">
      <c r="A91" s="1">
        <v>80</v>
      </c>
      <c r="B91" s="1" t="s">
        <v>129</v>
      </c>
      <c r="C91" s="1" t="s">
        <v>21</v>
      </c>
      <c r="D91" s="1" t="s">
        <v>24</v>
      </c>
      <c r="E91" s="1">
        <v>1.7817126699999901</v>
      </c>
      <c r="F91" s="1">
        <v>9.165126568999618</v>
      </c>
      <c r="G91" s="1">
        <f t="shared" si="4"/>
        <v>5.143998088647856</v>
      </c>
      <c r="H91" s="1">
        <f t="shared" si="5"/>
        <v>2014.6652018899972</v>
      </c>
    </row>
    <row r="92" spans="1:8">
      <c r="A92" s="1">
        <v>313</v>
      </c>
      <c r="B92" s="1" t="s">
        <v>130</v>
      </c>
      <c r="C92" s="1" t="s">
        <v>21</v>
      </c>
      <c r="D92" s="1" t="s">
        <v>24</v>
      </c>
      <c r="E92" s="1">
        <v>14.708574739999991</v>
      </c>
      <c r="F92" s="1">
        <v>76.391102440099203</v>
      </c>
      <c r="G92" s="1">
        <f t="shared" si="4"/>
        <v>5.1936441015153898</v>
      </c>
      <c r="H92" s="1">
        <f t="shared" si="5"/>
        <v>2029.3737766299971</v>
      </c>
    </row>
    <row r="93" spans="1:8">
      <c r="A93" s="1">
        <v>11</v>
      </c>
      <c r="B93" s="1" t="s">
        <v>548</v>
      </c>
      <c r="C93" s="1" t="s">
        <v>21</v>
      </c>
      <c r="D93" s="1" t="s">
        <v>24</v>
      </c>
      <c r="E93" s="1">
        <v>4.6874980000000004E-2</v>
      </c>
      <c r="F93" s="1">
        <v>0.24477232955175998</v>
      </c>
      <c r="G93" s="1">
        <f t="shared" si="4"/>
        <v>5.2218119250773007</v>
      </c>
      <c r="H93" s="1">
        <f t="shared" si="5"/>
        <v>2029.4206516099971</v>
      </c>
    </row>
    <row r="94" spans="1:8">
      <c r="A94" s="1">
        <v>704</v>
      </c>
      <c r="B94" s="1" t="s">
        <v>637</v>
      </c>
      <c r="C94" s="1" t="s">
        <v>21</v>
      </c>
      <c r="D94" s="1" t="s">
        <v>24</v>
      </c>
      <c r="E94" s="1">
        <v>1.2606381299999998</v>
      </c>
      <c r="F94" s="1">
        <v>6.5846004507936193</v>
      </c>
      <c r="G94" s="1">
        <f t="shared" si="4"/>
        <v>5.2232280573598233</v>
      </c>
      <c r="H94" s="1">
        <f t="shared" si="5"/>
        <v>2030.6812897399971</v>
      </c>
    </row>
    <row r="95" spans="1:8">
      <c r="A95" s="1">
        <v>316</v>
      </c>
      <c r="B95" s="1" t="s">
        <v>116</v>
      </c>
      <c r="C95" s="1" t="s">
        <v>21</v>
      </c>
      <c r="D95" s="1" t="s">
        <v>24</v>
      </c>
      <c r="E95" s="1">
        <v>15.718813549999897</v>
      </c>
      <c r="F95" s="1">
        <v>90.133430616881029</v>
      </c>
      <c r="G95" s="1">
        <f t="shared" si="4"/>
        <v>5.7341115682921</v>
      </c>
      <c r="H95" s="1">
        <f t="shared" si="5"/>
        <v>2046.4001032899969</v>
      </c>
    </row>
    <row r="96" spans="1:8">
      <c r="A96" s="1">
        <v>588</v>
      </c>
      <c r="B96" s="1" t="s">
        <v>179</v>
      </c>
      <c r="C96" s="1" t="s">
        <v>21</v>
      </c>
      <c r="D96" s="1" t="s">
        <v>24</v>
      </c>
      <c r="E96" s="1">
        <v>18.684509069999898</v>
      </c>
      <c r="F96" s="1">
        <v>109.30412435459418</v>
      </c>
      <c r="G96" s="1">
        <f t="shared" si="4"/>
        <v>5.8499864216445685</v>
      </c>
      <c r="H96" s="1">
        <f t="shared" si="5"/>
        <v>2065.0846123599968</v>
      </c>
    </row>
    <row r="97" spans="1:8">
      <c r="A97" s="1">
        <v>178</v>
      </c>
      <c r="B97" s="1" t="s">
        <v>96</v>
      </c>
      <c r="C97" s="1" t="s">
        <v>21</v>
      </c>
      <c r="D97" s="1" t="s">
        <v>24</v>
      </c>
      <c r="E97" s="1">
        <v>1.7199918799999998</v>
      </c>
      <c r="F97" s="1">
        <v>10.287004713374763</v>
      </c>
      <c r="G97" s="1">
        <f t="shared" si="4"/>
        <v>5.9808449289741787</v>
      </c>
      <c r="H97" s="1">
        <f t="shared" si="5"/>
        <v>2066.8046042399969</v>
      </c>
    </row>
    <row r="98" spans="1:8">
      <c r="A98" s="1">
        <v>532</v>
      </c>
      <c r="B98" s="1" t="s">
        <v>180</v>
      </c>
      <c r="C98" s="1" t="s">
        <v>21</v>
      </c>
      <c r="D98" s="1" t="s">
        <v>24</v>
      </c>
      <c r="E98" s="1">
        <v>0.91142687000000011</v>
      </c>
      <c r="F98" s="1">
        <v>5.5003748840005384</v>
      </c>
      <c r="G98" s="1">
        <f t="shared" ref="G98:G129" si="6">F98/E98</f>
        <v>6.0349053391420613</v>
      </c>
      <c r="H98" s="1">
        <f t="shared" si="5"/>
        <v>2067.7160311099969</v>
      </c>
    </row>
    <row r="99" spans="1:8">
      <c r="A99" s="1">
        <v>168</v>
      </c>
      <c r="B99" s="1" t="s">
        <v>131</v>
      </c>
      <c r="C99" s="1" t="s">
        <v>21</v>
      </c>
      <c r="D99" s="1" t="s">
        <v>24</v>
      </c>
      <c r="E99" s="1">
        <v>0.44647525999999904</v>
      </c>
      <c r="F99" s="1">
        <v>2.7042072164887196</v>
      </c>
      <c r="G99" s="1">
        <f t="shared" si="6"/>
        <v>6.0567907312237761</v>
      </c>
      <c r="H99" s="1">
        <f t="shared" ref="H99:H130" si="7">E99+H98</f>
        <v>2068.1625063699971</v>
      </c>
    </row>
    <row r="100" spans="1:8">
      <c r="A100" s="1">
        <v>491</v>
      </c>
      <c r="B100" s="1" t="s">
        <v>162</v>
      </c>
      <c r="C100" s="1" t="s">
        <v>21</v>
      </c>
      <c r="D100" s="1" t="s">
        <v>24</v>
      </c>
      <c r="E100" s="1">
        <v>0.214735169999999</v>
      </c>
      <c r="F100" s="1">
        <v>1.3071085047908801</v>
      </c>
      <c r="G100" s="1">
        <f t="shared" si="6"/>
        <v>6.0870722983612149</v>
      </c>
      <c r="H100" s="1">
        <f t="shared" si="7"/>
        <v>2068.3772415399972</v>
      </c>
    </row>
    <row r="101" spans="1:8">
      <c r="A101" s="1">
        <v>748</v>
      </c>
      <c r="B101" s="1" t="s">
        <v>659</v>
      </c>
      <c r="C101" s="1" t="s">
        <v>21</v>
      </c>
      <c r="D101" s="1" t="s">
        <v>24</v>
      </c>
      <c r="E101" s="1">
        <v>0.25099948</v>
      </c>
      <c r="F101" s="1">
        <v>1.53781069289436</v>
      </c>
      <c r="G101" s="1">
        <f t="shared" si="6"/>
        <v>6.1267485211298442</v>
      </c>
      <c r="H101" s="1">
        <f t="shared" si="7"/>
        <v>2068.6282410199969</v>
      </c>
    </row>
    <row r="102" spans="1:8">
      <c r="A102" s="1">
        <v>362</v>
      </c>
      <c r="B102" s="1" t="s">
        <v>87</v>
      </c>
      <c r="C102" s="1" t="s">
        <v>21</v>
      </c>
      <c r="D102" s="1" t="s">
        <v>24</v>
      </c>
      <c r="E102" s="1">
        <v>2.8069273699999999</v>
      </c>
      <c r="F102" s="1">
        <v>17.28473440108964</v>
      </c>
      <c r="G102" s="1">
        <f t="shared" si="6"/>
        <v>6.1578844489622977</v>
      </c>
      <c r="H102" s="1">
        <f t="shared" si="7"/>
        <v>2071.4351683899968</v>
      </c>
    </row>
    <row r="103" spans="1:8">
      <c r="A103" s="1">
        <v>446</v>
      </c>
      <c r="B103" s="1" t="s">
        <v>58</v>
      </c>
      <c r="C103" s="1" t="s">
        <v>21</v>
      </c>
      <c r="D103" s="1" t="s">
        <v>24</v>
      </c>
      <c r="E103" s="1">
        <v>0.28061894000000004</v>
      </c>
      <c r="F103" s="1">
        <v>1.7398744519956402</v>
      </c>
      <c r="G103" s="1">
        <f t="shared" si="6"/>
        <v>6.2001319369093189</v>
      </c>
      <c r="H103" s="1">
        <f t="shared" si="7"/>
        <v>2071.7157873299966</v>
      </c>
    </row>
    <row r="104" spans="1:8">
      <c r="A104" s="1">
        <v>381</v>
      </c>
      <c r="B104" s="1" t="s">
        <v>593</v>
      </c>
      <c r="C104" s="1" t="s">
        <v>21</v>
      </c>
      <c r="D104" s="1" t="s">
        <v>24</v>
      </c>
      <c r="E104" s="1">
        <v>9.3585377199999886</v>
      </c>
      <c r="F104" s="1">
        <v>60.291725027422402</v>
      </c>
      <c r="G104" s="1">
        <f t="shared" si="6"/>
        <v>6.4424300923181486</v>
      </c>
      <c r="H104" s="1">
        <f t="shared" si="7"/>
        <v>2081.0743250499968</v>
      </c>
    </row>
    <row r="105" spans="1:8">
      <c r="A105" s="1">
        <v>504</v>
      </c>
      <c r="B105" s="1" t="s">
        <v>860</v>
      </c>
      <c r="C105" s="1" t="s">
        <v>21</v>
      </c>
      <c r="D105" s="1" t="s">
        <v>24</v>
      </c>
      <c r="E105" s="1">
        <v>4.7743301799999989</v>
      </c>
      <c r="F105" s="1">
        <v>30.799259606549398</v>
      </c>
      <c r="G105" s="1">
        <f t="shared" si="6"/>
        <v>6.4510116488318383</v>
      </c>
      <c r="H105" s="1">
        <f t="shared" si="7"/>
        <v>2085.8486552299969</v>
      </c>
    </row>
    <row r="106" spans="1:8">
      <c r="A106" s="1">
        <v>332</v>
      </c>
      <c r="B106" s="1" t="s">
        <v>670</v>
      </c>
      <c r="C106" s="1" t="s">
        <v>21</v>
      </c>
      <c r="D106" s="1" t="s">
        <v>24</v>
      </c>
      <c r="E106" s="1">
        <v>25.073133309999989</v>
      </c>
      <c r="F106" s="1">
        <v>163.29473880645662</v>
      </c>
      <c r="G106" s="1">
        <f t="shared" si="6"/>
        <v>6.5127376298569484</v>
      </c>
      <c r="H106" s="1">
        <f t="shared" si="7"/>
        <v>2110.9217885399967</v>
      </c>
    </row>
    <row r="107" spans="1:8">
      <c r="A107" s="1">
        <v>300</v>
      </c>
      <c r="B107" s="1" t="s">
        <v>149</v>
      </c>
      <c r="C107" s="1" t="s">
        <v>21</v>
      </c>
      <c r="D107" s="1" t="s">
        <v>24</v>
      </c>
      <c r="E107" s="1">
        <v>1.2668669299999999</v>
      </c>
      <c r="F107" s="1">
        <v>9.4303128124986006</v>
      </c>
      <c r="G107" s="1">
        <f t="shared" si="6"/>
        <v>7.4438069138789507</v>
      </c>
      <c r="H107" s="1">
        <f t="shared" si="7"/>
        <v>2112.1886554699968</v>
      </c>
    </row>
    <row r="108" spans="1:8">
      <c r="A108" s="1">
        <v>69</v>
      </c>
      <c r="B108" s="1" t="s">
        <v>626</v>
      </c>
      <c r="C108" s="1" t="s">
        <v>21</v>
      </c>
      <c r="D108" s="1" t="s">
        <v>24</v>
      </c>
      <c r="E108" s="1">
        <v>0.40975554999999991</v>
      </c>
      <c r="F108" s="1">
        <v>3.0525696964419602</v>
      </c>
      <c r="G108" s="1">
        <f t="shared" si="6"/>
        <v>7.4497336190857224</v>
      </c>
      <c r="H108" s="1">
        <f t="shared" si="7"/>
        <v>2112.598411019997</v>
      </c>
    </row>
    <row r="109" spans="1:8">
      <c r="A109" s="1">
        <v>376</v>
      </c>
      <c r="B109" s="1" t="s">
        <v>171</v>
      </c>
      <c r="C109" s="1" t="s">
        <v>21</v>
      </c>
      <c r="D109" s="1" t="s">
        <v>24</v>
      </c>
      <c r="E109" s="1">
        <v>8.1461805599999977</v>
      </c>
      <c r="F109" s="1">
        <v>61.489521934338796</v>
      </c>
      <c r="G109" s="1">
        <f t="shared" si="6"/>
        <v>7.5482640584066321</v>
      </c>
      <c r="H109" s="1">
        <f t="shared" si="7"/>
        <v>2120.7445915799972</v>
      </c>
    </row>
    <row r="110" spans="1:8">
      <c r="A110" s="1">
        <v>613</v>
      </c>
      <c r="B110" s="1" t="s">
        <v>141</v>
      </c>
      <c r="C110" s="1" t="s">
        <v>21</v>
      </c>
      <c r="D110" s="1" t="s">
        <v>24</v>
      </c>
      <c r="E110" s="1">
        <v>0.78914466999999999</v>
      </c>
      <c r="F110" s="1">
        <v>5.9569985668735201</v>
      </c>
      <c r="G110" s="1">
        <f t="shared" si="6"/>
        <v>7.5486774394275766</v>
      </c>
      <c r="H110" s="1">
        <f t="shared" si="7"/>
        <v>2121.5337362499972</v>
      </c>
    </row>
    <row r="111" spans="1:8">
      <c r="A111" s="1">
        <v>307</v>
      </c>
      <c r="B111" s="1" t="s">
        <v>657</v>
      </c>
      <c r="C111" s="1" t="s">
        <v>21</v>
      </c>
      <c r="D111" s="1" t="s">
        <v>24</v>
      </c>
      <c r="E111" s="1">
        <v>0.970158139999999</v>
      </c>
      <c r="F111" s="1">
        <v>7.3444323894892811</v>
      </c>
      <c r="G111" s="1">
        <f t="shared" si="6"/>
        <v>7.5703455825142987</v>
      </c>
      <c r="H111" s="1">
        <f t="shared" si="7"/>
        <v>2122.5038943899972</v>
      </c>
    </row>
    <row r="112" spans="1:8">
      <c r="A112" s="1">
        <v>233</v>
      </c>
      <c r="B112" s="1" t="s">
        <v>667</v>
      </c>
      <c r="C112" s="1" t="s">
        <v>21</v>
      </c>
      <c r="D112" s="1" t="s">
        <v>24</v>
      </c>
      <c r="E112" s="1">
        <v>0.13285097000000001</v>
      </c>
      <c r="F112" s="1">
        <v>1.01584066618428</v>
      </c>
      <c r="G112" s="1">
        <f t="shared" si="6"/>
        <v>7.6464678141550637</v>
      </c>
      <c r="H112" s="1">
        <f t="shared" si="7"/>
        <v>2122.6367453599973</v>
      </c>
    </row>
    <row r="113" spans="1:8">
      <c r="A113" s="1">
        <v>703</v>
      </c>
      <c r="B113" s="1" t="s">
        <v>106</v>
      </c>
      <c r="C113" s="1" t="s">
        <v>21</v>
      </c>
      <c r="D113" s="1" t="s">
        <v>24</v>
      </c>
      <c r="E113" s="1">
        <v>0.56916040999999995</v>
      </c>
      <c r="F113" s="1">
        <v>4.4145626055554006</v>
      </c>
      <c r="G113" s="1">
        <f t="shared" si="6"/>
        <v>7.7562713920235611</v>
      </c>
      <c r="H113" s="1">
        <f t="shared" si="7"/>
        <v>2123.2059057699976</v>
      </c>
    </row>
    <row r="114" spans="1:8">
      <c r="A114" s="1">
        <v>633</v>
      </c>
      <c r="B114" s="1" t="s">
        <v>75</v>
      </c>
      <c r="C114" s="1" t="s">
        <v>21</v>
      </c>
      <c r="D114" s="1" t="s">
        <v>24</v>
      </c>
      <c r="E114" s="1">
        <v>1.0559831499999901</v>
      </c>
      <c r="F114" s="1">
        <v>8.3802871106495012</v>
      </c>
      <c r="G114" s="1">
        <f t="shared" si="6"/>
        <v>7.9360045760669378</v>
      </c>
      <c r="H114" s="1">
        <f t="shared" si="7"/>
        <v>2124.2618889199975</v>
      </c>
    </row>
    <row r="115" spans="1:8">
      <c r="A115" s="1">
        <v>101</v>
      </c>
      <c r="B115" s="1" t="s">
        <v>107</v>
      </c>
      <c r="C115" s="1" t="s">
        <v>21</v>
      </c>
      <c r="D115" s="1" t="s">
        <v>24</v>
      </c>
      <c r="E115" s="1">
        <v>2.86665469999999</v>
      </c>
      <c r="F115" s="1">
        <v>24.461744068037802</v>
      </c>
      <c r="G115" s="1">
        <f t="shared" si="6"/>
        <v>8.5332021565198932</v>
      </c>
      <c r="H115" s="1">
        <f t="shared" si="7"/>
        <v>2127.1285436199973</v>
      </c>
    </row>
    <row r="116" spans="1:8">
      <c r="A116" s="1">
        <v>771</v>
      </c>
      <c r="B116" s="1" t="s">
        <v>634</v>
      </c>
      <c r="C116" s="1" t="s">
        <v>21</v>
      </c>
      <c r="D116" s="1" t="s">
        <v>24</v>
      </c>
      <c r="E116" s="1">
        <v>2.3784079899999999</v>
      </c>
      <c r="F116" s="1">
        <v>20.374878188642398</v>
      </c>
      <c r="G116" s="1">
        <f t="shared" si="6"/>
        <v>8.5666034903634838</v>
      </c>
      <c r="H116" s="1">
        <f t="shared" si="7"/>
        <v>2129.5069516099975</v>
      </c>
    </row>
    <row r="117" spans="1:8">
      <c r="A117" s="1">
        <v>153</v>
      </c>
      <c r="B117" s="1" t="s">
        <v>138</v>
      </c>
      <c r="C117" s="1" t="s">
        <v>21</v>
      </c>
      <c r="D117" s="1" t="s">
        <v>24</v>
      </c>
      <c r="E117" s="1">
        <v>0.76145584999999805</v>
      </c>
      <c r="F117" s="1">
        <v>6.8173235770843803</v>
      </c>
      <c r="G117" s="1">
        <f t="shared" si="6"/>
        <v>8.9530122817815343</v>
      </c>
      <c r="H117" s="1">
        <f t="shared" si="7"/>
        <v>2130.2684074599974</v>
      </c>
    </row>
    <row r="118" spans="1:8">
      <c r="A118" s="1">
        <v>12</v>
      </c>
      <c r="B118" s="1" t="s">
        <v>652</v>
      </c>
      <c r="C118" s="1" t="s">
        <v>21</v>
      </c>
      <c r="D118" s="1" t="s">
        <v>24</v>
      </c>
      <c r="E118" s="1">
        <v>8.1316149999999907E-2</v>
      </c>
      <c r="F118" s="1">
        <v>0.74251531866248</v>
      </c>
      <c r="G118" s="1">
        <f t="shared" si="6"/>
        <v>9.131215861332354</v>
      </c>
      <c r="H118" s="1">
        <f t="shared" si="7"/>
        <v>2130.3497236099975</v>
      </c>
    </row>
    <row r="119" spans="1:8">
      <c r="A119" s="1">
        <v>277</v>
      </c>
      <c r="B119" s="1" t="s">
        <v>163</v>
      </c>
      <c r="C119" s="1" t="s">
        <v>21</v>
      </c>
      <c r="D119" s="1" t="s">
        <v>24</v>
      </c>
      <c r="E119" s="1">
        <v>4.46954299999998E-2</v>
      </c>
      <c r="F119" s="1">
        <v>0.41737152699932001</v>
      </c>
      <c r="G119" s="1">
        <f t="shared" si="6"/>
        <v>9.3381253295766893</v>
      </c>
      <c r="H119" s="1">
        <f t="shared" si="7"/>
        <v>2130.3944190399975</v>
      </c>
    </row>
    <row r="120" spans="1:8">
      <c r="A120" s="1">
        <v>542</v>
      </c>
      <c r="B120" s="1" t="s">
        <v>102</v>
      </c>
      <c r="C120" s="1" t="s">
        <v>21</v>
      </c>
      <c r="D120" s="1" t="s">
        <v>24</v>
      </c>
      <c r="E120" s="1">
        <v>0.59098479999999987</v>
      </c>
      <c r="F120" s="1">
        <v>5.7191653163618605</v>
      </c>
      <c r="G120" s="1">
        <f t="shared" si="6"/>
        <v>9.6773475669118092</v>
      </c>
      <c r="H120" s="1">
        <f t="shared" si="7"/>
        <v>2130.9854038399976</v>
      </c>
    </row>
    <row r="121" spans="1:8">
      <c r="A121" s="1">
        <v>60</v>
      </c>
      <c r="B121" s="1" t="s">
        <v>136</v>
      </c>
      <c r="C121" s="1" t="s">
        <v>21</v>
      </c>
      <c r="D121" s="1" t="s">
        <v>24</v>
      </c>
      <c r="E121" s="1">
        <v>0.22136091999999999</v>
      </c>
      <c r="F121" s="1">
        <v>2.26402850498634</v>
      </c>
      <c r="G121" s="1">
        <f t="shared" si="6"/>
        <v>10.227769675814232</v>
      </c>
      <c r="H121" s="1">
        <f t="shared" si="7"/>
        <v>2131.2067647599974</v>
      </c>
    </row>
    <row r="122" spans="1:8">
      <c r="A122" s="1">
        <v>480</v>
      </c>
      <c r="B122" s="1" t="s">
        <v>178</v>
      </c>
      <c r="C122" s="1" t="s">
        <v>21</v>
      </c>
      <c r="D122" s="1" t="s">
        <v>24</v>
      </c>
      <c r="E122" s="1">
        <v>0.10651651999999989</v>
      </c>
      <c r="F122" s="1">
        <v>1.1616855031540201</v>
      </c>
      <c r="G122" s="1">
        <f t="shared" si="6"/>
        <v>10.906153366201048</v>
      </c>
      <c r="H122" s="1">
        <f t="shared" si="7"/>
        <v>2131.3132812799972</v>
      </c>
    </row>
    <row r="123" spans="1:8">
      <c r="A123" s="1">
        <v>54</v>
      </c>
      <c r="B123" s="1" t="s">
        <v>98</v>
      </c>
      <c r="C123" s="1" t="s">
        <v>21</v>
      </c>
      <c r="D123" s="1" t="s">
        <v>24</v>
      </c>
      <c r="E123" s="1">
        <v>0.18358876000000002</v>
      </c>
      <c r="F123" s="1">
        <v>2.0356087777881</v>
      </c>
      <c r="G123" s="1">
        <f t="shared" si="6"/>
        <v>11.087872578844696</v>
      </c>
      <c r="H123" s="1">
        <f t="shared" si="7"/>
        <v>2131.4968700399972</v>
      </c>
    </row>
    <row r="124" spans="1:8">
      <c r="A124" s="1">
        <v>17</v>
      </c>
      <c r="B124" s="1" t="s">
        <v>97</v>
      </c>
      <c r="C124" s="1" t="s">
        <v>21</v>
      </c>
      <c r="D124" s="1" t="s">
        <v>24</v>
      </c>
      <c r="E124" s="1">
        <v>1.123675E-2</v>
      </c>
      <c r="F124" s="1">
        <v>0.12562351449340001</v>
      </c>
      <c r="G124" s="1">
        <f t="shared" si="6"/>
        <v>11.17970182600841</v>
      </c>
      <c r="H124" s="1">
        <f t="shared" si="7"/>
        <v>2131.5081067899973</v>
      </c>
    </row>
    <row r="125" spans="1:8">
      <c r="A125" s="1">
        <v>269</v>
      </c>
      <c r="B125" s="1" t="s">
        <v>101</v>
      </c>
      <c r="C125" s="1" t="s">
        <v>21</v>
      </c>
      <c r="D125" s="1" t="s">
        <v>24</v>
      </c>
      <c r="E125" s="1">
        <v>2.1257782999999901</v>
      </c>
      <c r="F125" s="1">
        <v>23.982188902741601</v>
      </c>
      <c r="G125" s="1">
        <f t="shared" si="6"/>
        <v>11.28160396723483</v>
      </c>
      <c r="H125" s="1">
        <f t="shared" si="7"/>
        <v>2133.6338850899974</v>
      </c>
    </row>
    <row r="126" spans="1:8">
      <c r="A126" s="1">
        <v>632</v>
      </c>
      <c r="B126" s="1" t="s">
        <v>81</v>
      </c>
      <c r="C126" s="1" t="s">
        <v>21</v>
      </c>
      <c r="D126" s="1" t="s">
        <v>24</v>
      </c>
      <c r="E126" s="1">
        <v>0.97627977999999893</v>
      </c>
      <c r="F126" s="1">
        <v>11.134574784014079</v>
      </c>
      <c r="G126" s="1">
        <f t="shared" si="6"/>
        <v>11.405106417357217</v>
      </c>
      <c r="H126" s="1">
        <f t="shared" si="7"/>
        <v>2134.6101648699973</v>
      </c>
    </row>
    <row r="127" spans="1:8">
      <c r="A127" s="1">
        <v>699</v>
      </c>
      <c r="B127" s="1" t="s">
        <v>184</v>
      </c>
      <c r="C127" s="1" t="s">
        <v>21</v>
      </c>
      <c r="D127" s="1" t="s">
        <v>24</v>
      </c>
      <c r="E127" s="1">
        <v>9.7092750000000005E-2</v>
      </c>
      <c r="F127" s="1">
        <v>1.1716936327204599</v>
      </c>
      <c r="G127" s="1">
        <f t="shared" si="6"/>
        <v>12.067776767271088</v>
      </c>
      <c r="H127" s="1">
        <f t="shared" si="7"/>
        <v>2134.7072576199971</v>
      </c>
    </row>
    <row r="128" spans="1:8">
      <c r="A128" s="1">
        <v>223</v>
      </c>
      <c r="B128" s="1" t="s">
        <v>616</v>
      </c>
      <c r="C128" s="1" t="s">
        <v>21</v>
      </c>
      <c r="D128" s="1" t="s">
        <v>24</v>
      </c>
      <c r="E128" s="1">
        <v>1.1724096099999899</v>
      </c>
      <c r="F128" s="1">
        <v>14.213597694521441</v>
      </c>
      <c r="G128" s="1">
        <f t="shared" si="6"/>
        <v>12.123405995044312</v>
      </c>
      <c r="H128" s="1">
        <f t="shared" si="7"/>
        <v>2135.8796672299973</v>
      </c>
    </row>
    <row r="129" spans="1:8">
      <c r="A129" s="1">
        <v>213</v>
      </c>
      <c r="B129" s="1" t="s">
        <v>635</v>
      </c>
      <c r="C129" s="1" t="s">
        <v>21</v>
      </c>
      <c r="D129" s="1" t="s">
        <v>24</v>
      </c>
      <c r="E129" s="1">
        <v>0.46347530999999798</v>
      </c>
      <c r="F129" s="1">
        <v>5.8087449764915009</v>
      </c>
      <c r="G129" s="1">
        <f t="shared" si="6"/>
        <v>12.533019237834969</v>
      </c>
      <c r="H129" s="1">
        <f t="shared" si="7"/>
        <v>2136.3431425399972</v>
      </c>
    </row>
    <row r="130" spans="1:8">
      <c r="A130" s="1">
        <v>245</v>
      </c>
      <c r="B130" s="1" t="s">
        <v>638</v>
      </c>
      <c r="C130" s="1" t="s">
        <v>21</v>
      </c>
      <c r="D130" s="1" t="s">
        <v>24</v>
      </c>
      <c r="E130" s="1">
        <v>0.14486970999999901</v>
      </c>
      <c r="F130" s="1">
        <v>1.9817108212152601</v>
      </c>
      <c r="G130" s="1">
        <f t="shared" ref="G130:G161" si="8">F130/E130</f>
        <v>13.679262705884298</v>
      </c>
      <c r="H130" s="1">
        <f t="shared" si="7"/>
        <v>2136.4880122499972</v>
      </c>
    </row>
    <row r="131" spans="1:8">
      <c r="A131" s="1">
        <v>126</v>
      </c>
      <c r="B131" s="1" t="s">
        <v>191</v>
      </c>
      <c r="C131" s="1" t="s">
        <v>21</v>
      </c>
      <c r="D131" s="1" t="s">
        <v>24</v>
      </c>
      <c r="E131" s="1">
        <v>0.18807978</v>
      </c>
      <c r="F131" s="1">
        <v>2.5767545769153202</v>
      </c>
      <c r="G131" s="1">
        <f t="shared" si="8"/>
        <v>13.700327472285007</v>
      </c>
      <c r="H131" s="1">
        <f t="shared" ref="H131:H162" si="9">E131+H130</f>
        <v>2136.6760920299971</v>
      </c>
    </row>
    <row r="132" spans="1:8">
      <c r="A132" s="1">
        <v>130</v>
      </c>
      <c r="B132" s="1" t="s">
        <v>147</v>
      </c>
      <c r="C132" s="1" t="s">
        <v>21</v>
      </c>
      <c r="D132" s="1" t="s">
        <v>24</v>
      </c>
      <c r="E132" s="1">
        <v>5.9375799999999902E-2</v>
      </c>
      <c r="F132" s="1">
        <v>0.82884340707672011</v>
      </c>
      <c r="G132" s="1">
        <f t="shared" si="8"/>
        <v>13.959279825732393</v>
      </c>
      <c r="H132" s="1">
        <f t="shared" si="9"/>
        <v>2136.7354678299971</v>
      </c>
    </row>
    <row r="133" spans="1:8">
      <c r="A133" s="1">
        <v>713</v>
      </c>
      <c r="B133" s="1" t="s">
        <v>146</v>
      </c>
      <c r="C133" s="1" t="s">
        <v>21</v>
      </c>
      <c r="D133" s="1" t="s">
        <v>24</v>
      </c>
      <c r="E133" s="1">
        <v>0.92137758000000003</v>
      </c>
      <c r="F133" s="1">
        <v>13.01431263946526</v>
      </c>
      <c r="G133" s="1">
        <f t="shared" si="8"/>
        <v>14.124841891057583</v>
      </c>
      <c r="H133" s="1">
        <f t="shared" si="9"/>
        <v>2137.656845409997</v>
      </c>
    </row>
    <row r="134" spans="1:8">
      <c r="A134" s="1">
        <v>85</v>
      </c>
      <c r="B134" s="1" t="s">
        <v>161</v>
      </c>
      <c r="C134" s="1" t="s">
        <v>21</v>
      </c>
      <c r="D134" s="1" t="s">
        <v>24</v>
      </c>
      <c r="E134" s="1">
        <v>0.10335796000000001</v>
      </c>
      <c r="F134" s="1">
        <v>1.46116349168808</v>
      </c>
      <c r="G134" s="1">
        <f t="shared" si="8"/>
        <v>14.136922707143986</v>
      </c>
      <c r="H134" s="1">
        <f t="shared" si="9"/>
        <v>2137.7602033699968</v>
      </c>
    </row>
    <row r="135" spans="1:8">
      <c r="A135" s="1">
        <v>509</v>
      </c>
      <c r="B135" s="1" t="s">
        <v>651</v>
      </c>
      <c r="C135" s="1" t="s">
        <v>21</v>
      </c>
      <c r="D135" s="1" t="s">
        <v>24</v>
      </c>
      <c r="E135" s="1">
        <v>0.22901551000000001</v>
      </c>
      <c r="F135" s="1">
        <v>3.3347796216630798</v>
      </c>
      <c r="G135" s="1">
        <f t="shared" si="8"/>
        <v>14.561370195682729</v>
      </c>
      <c r="H135" s="1">
        <f t="shared" si="9"/>
        <v>2137.9892188799968</v>
      </c>
    </row>
    <row r="136" spans="1:8">
      <c r="A136" s="1">
        <v>706</v>
      </c>
      <c r="B136" s="1" t="s">
        <v>137</v>
      </c>
      <c r="C136" s="1" t="s">
        <v>21</v>
      </c>
      <c r="D136" s="1" t="s">
        <v>24</v>
      </c>
      <c r="E136" s="1">
        <v>0.49804778999999999</v>
      </c>
      <c r="F136" s="1">
        <v>7.4501563785752198</v>
      </c>
      <c r="G136" s="1">
        <f t="shared" si="8"/>
        <v>14.95871787439358</v>
      </c>
      <c r="H136" s="1">
        <f t="shared" si="9"/>
        <v>2138.4872666699966</v>
      </c>
    </row>
    <row r="137" spans="1:8">
      <c r="A137" s="1">
        <v>621</v>
      </c>
      <c r="B137" s="1" t="s">
        <v>95</v>
      </c>
      <c r="C137" s="1" t="s">
        <v>21</v>
      </c>
      <c r="D137" s="1" t="s">
        <v>24</v>
      </c>
      <c r="E137" s="1">
        <v>0.12657299999999991</v>
      </c>
      <c r="F137" s="1">
        <v>1.9354407158438001</v>
      </c>
      <c r="G137" s="1">
        <f t="shared" si="8"/>
        <v>15.291102492978768</v>
      </c>
      <c r="H137" s="1">
        <f t="shared" si="9"/>
        <v>2138.6138396699967</v>
      </c>
    </row>
    <row r="138" spans="1:8">
      <c r="A138" s="1">
        <v>720</v>
      </c>
      <c r="B138" s="1" t="s">
        <v>167</v>
      </c>
      <c r="C138" s="1" t="s">
        <v>21</v>
      </c>
      <c r="D138" s="1" t="s">
        <v>24</v>
      </c>
      <c r="E138" s="1">
        <v>6.5186504699999785</v>
      </c>
      <c r="F138" s="1">
        <v>101.1903498323656</v>
      </c>
      <c r="G138" s="1">
        <f t="shared" si="8"/>
        <v>15.523205347189897</v>
      </c>
      <c r="H138" s="1">
        <f t="shared" si="9"/>
        <v>2145.1324901399967</v>
      </c>
    </row>
    <row r="139" spans="1:8">
      <c r="A139" s="1">
        <v>689</v>
      </c>
      <c r="B139" s="1" t="s">
        <v>580</v>
      </c>
      <c r="C139" s="1" t="s">
        <v>21</v>
      </c>
      <c r="D139" s="1" t="s">
        <v>24</v>
      </c>
      <c r="E139" s="1">
        <v>0.1681657</v>
      </c>
      <c r="F139" s="1">
        <v>2.6392485768879599</v>
      </c>
      <c r="G139" s="1">
        <f t="shared" si="8"/>
        <v>15.69433348707828</v>
      </c>
      <c r="H139" s="1">
        <f t="shared" si="9"/>
        <v>2145.3006558399966</v>
      </c>
    </row>
    <row r="140" spans="1:8">
      <c r="A140" s="1">
        <v>58</v>
      </c>
      <c r="B140" s="1" t="s">
        <v>135</v>
      </c>
      <c r="C140" s="1" t="s">
        <v>21</v>
      </c>
      <c r="D140" s="1" t="s">
        <v>24</v>
      </c>
      <c r="E140" s="1">
        <v>0.32254128000000004</v>
      </c>
      <c r="F140" s="1">
        <v>5.1087029455855593</v>
      </c>
      <c r="G140" s="1">
        <f t="shared" si="8"/>
        <v>15.838911985422637</v>
      </c>
      <c r="H140" s="1">
        <f t="shared" si="9"/>
        <v>2145.6231971199968</v>
      </c>
    </row>
    <row r="141" spans="1:8">
      <c r="A141" s="1">
        <v>678</v>
      </c>
      <c r="B141" s="1" t="s">
        <v>187</v>
      </c>
      <c r="C141" s="1" t="s">
        <v>21</v>
      </c>
      <c r="D141" s="1" t="s">
        <v>24</v>
      </c>
      <c r="E141" s="1">
        <v>0.94181898000000008</v>
      </c>
      <c r="F141" s="1">
        <v>15.06343686073556</v>
      </c>
      <c r="G141" s="1">
        <f t="shared" si="8"/>
        <v>15.99398311205786</v>
      </c>
      <c r="H141" s="1">
        <f t="shared" si="9"/>
        <v>2146.5650160999967</v>
      </c>
    </row>
    <row r="142" spans="1:8">
      <c r="A142" s="1">
        <v>14</v>
      </c>
      <c r="B142" s="1" t="s">
        <v>112</v>
      </c>
      <c r="C142" s="1" t="s">
        <v>21</v>
      </c>
      <c r="D142" s="1" t="s">
        <v>24</v>
      </c>
      <c r="E142" s="1">
        <v>1.65913899999999E-2</v>
      </c>
      <c r="F142" s="1">
        <v>0.26844964203948002</v>
      </c>
      <c r="G142" s="1">
        <f t="shared" si="8"/>
        <v>16.180057369483908</v>
      </c>
      <c r="H142" s="1">
        <f t="shared" si="9"/>
        <v>2146.5816074899967</v>
      </c>
    </row>
    <row r="143" spans="1:8">
      <c r="A143" s="1">
        <v>690</v>
      </c>
      <c r="B143" s="1" t="s">
        <v>640</v>
      </c>
      <c r="C143" s="1" t="s">
        <v>21</v>
      </c>
      <c r="D143" s="1" t="s">
        <v>24</v>
      </c>
      <c r="E143" s="1">
        <v>0.15262821999999901</v>
      </c>
      <c r="F143" s="1">
        <v>2.4800566513124003</v>
      </c>
      <c r="G143" s="1">
        <f t="shared" si="8"/>
        <v>16.249004616003621</v>
      </c>
      <c r="H143" s="1">
        <f t="shared" si="9"/>
        <v>2146.7342357099969</v>
      </c>
    </row>
    <row r="144" spans="1:8">
      <c r="A144" s="1">
        <v>236</v>
      </c>
      <c r="B144" s="1" t="s">
        <v>885</v>
      </c>
      <c r="C144" s="1" t="s">
        <v>21</v>
      </c>
      <c r="D144" s="1" t="s">
        <v>24</v>
      </c>
      <c r="E144" s="1">
        <v>7.6211449999999889E-2</v>
      </c>
      <c r="F144" s="1">
        <v>1.2555727761451798</v>
      </c>
      <c r="G144" s="1">
        <f t="shared" si="8"/>
        <v>16.474857467548272</v>
      </c>
      <c r="H144" s="1">
        <f t="shared" si="9"/>
        <v>2146.8104471599968</v>
      </c>
    </row>
    <row r="145" spans="1:8">
      <c r="A145" s="1">
        <v>553</v>
      </c>
      <c r="B145" s="1" t="s">
        <v>663</v>
      </c>
      <c r="C145" s="1" t="s">
        <v>21</v>
      </c>
      <c r="D145" s="1" t="s">
        <v>24</v>
      </c>
      <c r="E145" s="1">
        <v>3.1302869899999988</v>
      </c>
      <c r="F145" s="1">
        <v>51.708217993812795</v>
      </c>
      <c r="G145" s="1">
        <f t="shared" si="8"/>
        <v>16.518682842499633</v>
      </c>
      <c r="H145" s="1">
        <f t="shared" si="9"/>
        <v>2149.9407341499968</v>
      </c>
    </row>
    <row r="146" spans="1:8">
      <c r="A146" s="1">
        <v>139</v>
      </c>
      <c r="B146" s="1" t="s">
        <v>122</v>
      </c>
      <c r="C146" s="1" t="s">
        <v>21</v>
      </c>
      <c r="D146" s="1" t="s">
        <v>24</v>
      </c>
      <c r="E146" s="1">
        <v>0.22239731999999998</v>
      </c>
      <c r="F146" s="1">
        <v>3.6853986225398998</v>
      </c>
      <c r="G146" s="1">
        <f t="shared" si="8"/>
        <v>16.571236661214712</v>
      </c>
      <c r="H146" s="1">
        <f t="shared" si="9"/>
        <v>2150.1631314699966</v>
      </c>
    </row>
    <row r="147" spans="1:8">
      <c r="A147" s="1">
        <v>137</v>
      </c>
      <c r="B147" s="1" t="s">
        <v>529</v>
      </c>
      <c r="C147" s="1" t="s">
        <v>21</v>
      </c>
      <c r="D147" s="1" t="s">
        <v>24</v>
      </c>
      <c r="E147" s="1">
        <v>0.18450705999999989</v>
      </c>
      <c r="F147" s="1">
        <v>3.1786366584665999</v>
      </c>
      <c r="G147" s="1">
        <f t="shared" si="8"/>
        <v>17.227723743831817</v>
      </c>
      <c r="H147" s="1">
        <f t="shared" si="9"/>
        <v>2150.3476385299969</v>
      </c>
    </row>
    <row r="148" spans="1:8">
      <c r="A148" s="1">
        <v>741</v>
      </c>
      <c r="B148" s="1" t="s">
        <v>93</v>
      </c>
      <c r="C148" s="1" t="s">
        <v>21</v>
      </c>
      <c r="D148" s="1" t="s">
        <v>24</v>
      </c>
      <c r="E148" s="1">
        <v>0.20753784999999897</v>
      </c>
      <c r="F148" s="1">
        <v>3.6822414247524602</v>
      </c>
      <c r="G148" s="1">
        <f t="shared" si="8"/>
        <v>17.74250540203861</v>
      </c>
      <c r="H148" s="1">
        <f t="shared" si="9"/>
        <v>2150.5551763799967</v>
      </c>
    </row>
    <row r="149" spans="1:8">
      <c r="A149" s="1">
        <v>44</v>
      </c>
      <c r="B149" s="1" t="s">
        <v>86</v>
      </c>
      <c r="C149" s="1" t="s">
        <v>21</v>
      </c>
      <c r="D149" s="1" t="s">
        <v>24</v>
      </c>
      <c r="E149" s="1">
        <v>1.115936E-2</v>
      </c>
      <c r="F149" s="1">
        <v>0.20143514059706</v>
      </c>
      <c r="G149" s="1">
        <f t="shared" si="8"/>
        <v>18.050778951217634</v>
      </c>
      <c r="H149" s="1">
        <f t="shared" si="9"/>
        <v>2150.5663357399967</v>
      </c>
    </row>
    <row r="150" spans="1:8">
      <c r="A150" s="1">
        <v>681</v>
      </c>
      <c r="B150" s="1" t="s">
        <v>91</v>
      </c>
      <c r="C150" s="1" t="s">
        <v>21</v>
      </c>
      <c r="D150" s="1" t="s">
        <v>24</v>
      </c>
      <c r="E150" s="1">
        <v>7.6478089999999901E-2</v>
      </c>
      <c r="F150" s="1">
        <v>1.42133392666224</v>
      </c>
      <c r="G150" s="1">
        <f t="shared" si="8"/>
        <v>18.584851251675374</v>
      </c>
      <c r="H150" s="1">
        <f t="shared" si="9"/>
        <v>2150.6428138299966</v>
      </c>
    </row>
    <row r="151" spans="1:8">
      <c r="A151" s="1">
        <v>411</v>
      </c>
      <c r="B151" s="1" t="s">
        <v>868</v>
      </c>
      <c r="C151" s="1" t="s">
        <v>21</v>
      </c>
      <c r="D151" s="1" t="s">
        <v>24</v>
      </c>
      <c r="E151" s="1">
        <v>0.24727058999999901</v>
      </c>
      <c r="F151" s="1">
        <v>4.6758207402560998</v>
      </c>
      <c r="G151" s="1">
        <f t="shared" si="8"/>
        <v>18.909732614202596</v>
      </c>
      <c r="H151" s="1">
        <f t="shared" si="9"/>
        <v>2150.8900844199966</v>
      </c>
    </row>
    <row r="152" spans="1:8">
      <c r="A152" s="1">
        <v>627</v>
      </c>
      <c r="B152" s="1" t="s">
        <v>589</v>
      </c>
      <c r="C152" s="1" t="s">
        <v>21</v>
      </c>
      <c r="D152" s="1" t="s">
        <v>24</v>
      </c>
      <c r="E152" s="1">
        <v>9.3495850000000005E-2</v>
      </c>
      <c r="F152" s="1">
        <v>1.8505129333555201</v>
      </c>
      <c r="G152" s="1">
        <f t="shared" si="8"/>
        <v>19.792460663821121</v>
      </c>
      <c r="H152" s="1">
        <f t="shared" si="9"/>
        <v>2150.9835802699968</v>
      </c>
    </row>
    <row r="153" spans="1:8">
      <c r="A153" s="1">
        <v>405</v>
      </c>
      <c r="B153" s="1" t="s">
        <v>544</v>
      </c>
      <c r="C153" s="1" t="s">
        <v>21</v>
      </c>
      <c r="D153" s="1" t="s">
        <v>24</v>
      </c>
      <c r="E153" s="1">
        <v>6.1936949999999998E-2</v>
      </c>
      <c r="F153" s="1">
        <v>1.2378859291579001</v>
      </c>
      <c r="G153" s="1">
        <f t="shared" si="8"/>
        <v>19.986226786399719</v>
      </c>
      <c r="H153" s="1">
        <f t="shared" si="9"/>
        <v>2151.0455172199968</v>
      </c>
    </row>
    <row r="154" spans="1:8">
      <c r="A154" s="1">
        <v>408</v>
      </c>
      <c r="B154" s="1" t="s">
        <v>151</v>
      </c>
      <c r="C154" s="1" t="s">
        <v>21</v>
      </c>
      <c r="D154" s="1" t="s">
        <v>24</v>
      </c>
      <c r="E154" s="1">
        <v>0.225994469999999</v>
      </c>
      <c r="F154" s="1">
        <v>4.7549132814062398</v>
      </c>
      <c r="G154" s="1">
        <f t="shared" si="8"/>
        <v>21.039954125453871</v>
      </c>
      <c r="H154" s="1">
        <f t="shared" si="9"/>
        <v>2151.2715116899967</v>
      </c>
    </row>
    <row r="155" spans="1:8">
      <c r="A155" s="1">
        <v>707</v>
      </c>
      <c r="B155" s="1" t="s">
        <v>144</v>
      </c>
      <c r="C155" s="1" t="s">
        <v>21</v>
      </c>
      <c r="D155" s="1" t="s">
        <v>24</v>
      </c>
      <c r="E155" s="1">
        <v>0.39491923999999895</v>
      </c>
      <c r="F155" s="1">
        <v>8.4774359263365593</v>
      </c>
      <c r="G155" s="1">
        <f t="shared" si="8"/>
        <v>21.466252002147531</v>
      </c>
      <c r="H155" s="1">
        <f t="shared" si="9"/>
        <v>2151.6664309299967</v>
      </c>
    </row>
    <row r="156" spans="1:8">
      <c r="A156" s="1">
        <v>174</v>
      </c>
      <c r="B156" s="1" t="s">
        <v>182</v>
      </c>
      <c r="C156" s="1" t="s">
        <v>21</v>
      </c>
      <c r="D156" s="1" t="s">
        <v>24</v>
      </c>
      <c r="E156" s="1">
        <v>0.184043549999999</v>
      </c>
      <c r="F156" s="1">
        <v>3.9628160836177999</v>
      </c>
      <c r="G156" s="1">
        <f t="shared" si="8"/>
        <v>21.531947648357256</v>
      </c>
      <c r="H156" s="1">
        <f t="shared" si="9"/>
        <v>2151.8504744799966</v>
      </c>
    </row>
    <row r="157" spans="1:8">
      <c r="A157" s="1">
        <v>291</v>
      </c>
      <c r="B157" s="1" t="s">
        <v>92</v>
      </c>
      <c r="C157" s="1" t="s">
        <v>21</v>
      </c>
      <c r="D157" s="1" t="s">
        <v>24</v>
      </c>
      <c r="E157" s="1">
        <v>0.13950332000000001</v>
      </c>
      <c r="F157" s="1">
        <v>3.05178376203492</v>
      </c>
      <c r="G157" s="1">
        <f t="shared" si="8"/>
        <v>21.876065473100709</v>
      </c>
      <c r="H157" s="1">
        <f t="shared" si="9"/>
        <v>2151.9899777999967</v>
      </c>
    </row>
    <row r="158" spans="1:8">
      <c r="A158" s="1">
        <v>205</v>
      </c>
      <c r="B158" s="1" t="s">
        <v>145</v>
      </c>
      <c r="C158" s="1" t="s">
        <v>21</v>
      </c>
      <c r="D158" s="1" t="s">
        <v>24</v>
      </c>
      <c r="E158" s="1">
        <v>0.36500587000000001</v>
      </c>
      <c r="F158" s="1">
        <v>9.7526507327961802</v>
      </c>
      <c r="G158" s="1">
        <f t="shared" si="8"/>
        <v>26.719161346079666</v>
      </c>
      <c r="H158" s="1">
        <f t="shared" si="9"/>
        <v>2152.3549836699967</v>
      </c>
    </row>
    <row r="159" spans="1:8">
      <c r="A159" s="1">
        <v>617</v>
      </c>
      <c r="B159" s="1" t="s">
        <v>133</v>
      </c>
      <c r="C159" s="1" t="s">
        <v>21</v>
      </c>
      <c r="D159" s="1" t="s">
        <v>24</v>
      </c>
      <c r="E159" s="1">
        <v>5.29377799999999E-2</v>
      </c>
      <c r="F159" s="1">
        <v>1.61432591921904</v>
      </c>
      <c r="G159" s="1">
        <f t="shared" si="8"/>
        <v>30.494779328091262</v>
      </c>
      <c r="H159" s="1">
        <f t="shared" si="9"/>
        <v>2152.4079214499966</v>
      </c>
    </row>
    <row r="160" spans="1:8">
      <c r="A160" s="1">
        <v>668</v>
      </c>
      <c r="B160" s="1" t="s">
        <v>848</v>
      </c>
      <c r="C160" s="1" t="s">
        <v>21</v>
      </c>
      <c r="D160" s="1" t="s">
        <v>24</v>
      </c>
      <c r="E160" s="1">
        <v>0.51718303999999993</v>
      </c>
      <c r="F160" s="1">
        <v>18.055184728095739</v>
      </c>
      <c r="G160" s="1">
        <f t="shared" si="8"/>
        <v>34.910628020779143</v>
      </c>
      <c r="H160" s="1">
        <f t="shared" si="9"/>
        <v>2152.9251044899966</v>
      </c>
    </row>
    <row r="161" spans="1:8">
      <c r="A161" s="1">
        <v>375</v>
      </c>
      <c r="B161" s="1" t="s">
        <v>183</v>
      </c>
      <c r="C161" s="1" t="s">
        <v>21</v>
      </c>
      <c r="D161" s="1" t="s">
        <v>24</v>
      </c>
      <c r="E161" s="1">
        <v>1.49421636</v>
      </c>
      <c r="F161" s="1">
        <v>59.793485444316403</v>
      </c>
      <c r="G161" s="1">
        <f t="shared" si="8"/>
        <v>40.016618104968686</v>
      </c>
      <c r="H161" s="1">
        <f t="shared" si="9"/>
        <v>2154.4193208499964</v>
      </c>
    </row>
    <row r="162" spans="1:8">
      <c r="A162" s="1">
        <v>98</v>
      </c>
      <c r="B162" s="1" t="s">
        <v>113</v>
      </c>
      <c r="C162" s="1" t="s">
        <v>21</v>
      </c>
      <c r="D162" s="1" t="s">
        <v>24</v>
      </c>
      <c r="E162" s="1">
        <v>9.8910139999999896E-2</v>
      </c>
      <c r="F162" s="1">
        <v>4.3311982594527798</v>
      </c>
      <c r="G162" s="1">
        <f t="shared" ref="G162:G175" si="10">F162/E162</f>
        <v>43.789223829354448</v>
      </c>
      <c r="H162" s="1">
        <f t="shared" si="9"/>
        <v>2154.5182309899965</v>
      </c>
    </row>
    <row r="163" spans="1:8">
      <c r="A163" s="1">
        <v>239</v>
      </c>
      <c r="B163" s="1" t="s">
        <v>99</v>
      </c>
      <c r="C163" s="1" t="s">
        <v>21</v>
      </c>
      <c r="D163" s="1" t="s">
        <v>24</v>
      </c>
      <c r="E163" s="1">
        <v>0.11852195999999998</v>
      </c>
      <c r="F163" s="1">
        <v>6.0235115866970803</v>
      </c>
      <c r="G163" s="1">
        <f t="shared" si="10"/>
        <v>50.821903271740368</v>
      </c>
      <c r="H163" s="1">
        <f t="shared" ref="H163:H171" si="11">E163+H162</f>
        <v>2154.6367529499967</v>
      </c>
    </row>
    <row r="164" spans="1:8">
      <c r="A164" s="1">
        <v>527</v>
      </c>
      <c r="B164" s="1" t="s">
        <v>164</v>
      </c>
      <c r="C164" s="1" t="s">
        <v>21</v>
      </c>
      <c r="D164" s="1" t="s">
        <v>24</v>
      </c>
      <c r="E164" s="1">
        <v>1.00745E-2</v>
      </c>
      <c r="F164" s="1">
        <v>0.62560020293426</v>
      </c>
      <c r="G164" s="1">
        <f t="shared" si="10"/>
        <v>62.097394702889474</v>
      </c>
      <c r="H164" s="1">
        <f t="shared" si="11"/>
        <v>2154.6468274499966</v>
      </c>
    </row>
    <row r="165" spans="1:8">
      <c r="A165" s="1">
        <v>584</v>
      </c>
      <c r="B165" s="1" t="s">
        <v>851</v>
      </c>
      <c r="C165" s="1" t="s">
        <v>21</v>
      </c>
      <c r="D165" s="1" t="s">
        <v>24</v>
      </c>
      <c r="E165" s="1">
        <v>0.52509357999999895</v>
      </c>
      <c r="F165" s="1">
        <v>33.51946996102</v>
      </c>
      <c r="G165" s="1">
        <f t="shared" si="10"/>
        <v>63.835230971629983</v>
      </c>
      <c r="H165" s="1">
        <f t="shared" si="11"/>
        <v>2155.1719210299966</v>
      </c>
    </row>
    <row r="166" spans="1:8">
      <c r="A166" s="1">
        <v>242</v>
      </c>
      <c r="B166" s="1" t="s">
        <v>591</v>
      </c>
      <c r="C166" s="1" t="s">
        <v>21</v>
      </c>
      <c r="D166" s="1" t="s">
        <v>24</v>
      </c>
      <c r="E166" s="1">
        <v>8.0526E-2</v>
      </c>
      <c r="F166" s="1">
        <v>5.2147254651069197</v>
      </c>
      <c r="G166" s="1">
        <f t="shared" si="10"/>
        <v>64.758282605703997</v>
      </c>
      <c r="H166" s="1">
        <f t="shared" si="11"/>
        <v>2155.2524470299968</v>
      </c>
    </row>
    <row r="167" spans="1:8">
      <c r="A167" s="1">
        <v>198</v>
      </c>
      <c r="B167" s="1" t="s">
        <v>150</v>
      </c>
      <c r="C167" s="1" t="s">
        <v>21</v>
      </c>
      <c r="D167" s="1" t="s">
        <v>24</v>
      </c>
      <c r="E167" s="1">
        <v>1.410109E-2</v>
      </c>
      <c r="F167" s="1">
        <v>1.0163442423499001</v>
      </c>
      <c r="G167" s="1">
        <f t="shared" si="10"/>
        <v>72.07558013954241</v>
      </c>
      <c r="H167" s="1">
        <f t="shared" si="11"/>
        <v>2155.266548119997</v>
      </c>
    </row>
    <row r="168" spans="1:8">
      <c r="A168" s="1">
        <v>271</v>
      </c>
      <c r="B168" s="1" t="s">
        <v>360</v>
      </c>
      <c r="C168" s="1" t="s">
        <v>21</v>
      </c>
      <c r="D168" s="1" t="s">
        <v>24</v>
      </c>
      <c r="E168" s="1">
        <v>0.57460018999999996</v>
      </c>
      <c r="F168" s="1">
        <v>45.150372110218598</v>
      </c>
      <c r="G168" s="1">
        <f t="shared" si="10"/>
        <v>78.577022590644461</v>
      </c>
      <c r="H168" s="1">
        <f t="shared" si="11"/>
        <v>2155.8411483099972</v>
      </c>
    </row>
    <row r="169" spans="1:8">
      <c r="A169" s="1">
        <v>102</v>
      </c>
      <c r="B169" s="1" t="s">
        <v>594</v>
      </c>
      <c r="C169" s="1" t="s">
        <v>21</v>
      </c>
      <c r="D169" s="1" t="s">
        <v>24</v>
      </c>
      <c r="E169" s="1">
        <v>0.11558212</v>
      </c>
      <c r="F169" s="1">
        <v>10.027672502703719</v>
      </c>
      <c r="G169" s="1">
        <f t="shared" si="10"/>
        <v>86.757990792206613</v>
      </c>
      <c r="H169" s="1">
        <f t="shared" si="11"/>
        <v>2155.9567304299972</v>
      </c>
    </row>
    <row r="170" spans="1:8">
      <c r="A170" s="1">
        <v>298</v>
      </c>
      <c r="B170" s="1" t="s">
        <v>61</v>
      </c>
      <c r="C170" s="1" t="s">
        <v>21</v>
      </c>
      <c r="D170" s="1" t="s">
        <v>24</v>
      </c>
      <c r="E170" s="1">
        <v>0.18961111999999902</v>
      </c>
      <c r="F170" s="1">
        <v>18.595318403559059</v>
      </c>
      <c r="G170" s="1">
        <f t="shared" si="10"/>
        <v>98.07082202541261</v>
      </c>
      <c r="H170" s="1">
        <f t="shared" si="11"/>
        <v>2156.146341549997</v>
      </c>
    </row>
    <row r="171" spans="1:8">
      <c r="A171" s="1">
        <v>180</v>
      </c>
      <c r="B171" s="1" t="s">
        <v>108</v>
      </c>
      <c r="C171" s="1" t="s">
        <v>21</v>
      </c>
      <c r="D171" s="1" t="s">
        <v>24</v>
      </c>
      <c r="E171" s="1">
        <v>0.13485533999999899</v>
      </c>
      <c r="F171" s="1">
        <v>13.606865890304322</v>
      </c>
      <c r="G171" s="1">
        <f t="shared" si="10"/>
        <v>100.89971884171901</v>
      </c>
      <c r="H171" s="1">
        <f t="shared" si="11"/>
        <v>2156.2811968899969</v>
      </c>
    </row>
    <row r="172" spans="1:8">
      <c r="A172" s="1">
        <v>13</v>
      </c>
      <c r="B172" s="1" t="s">
        <v>140</v>
      </c>
      <c r="C172" s="1" t="s">
        <v>21</v>
      </c>
      <c r="D172" s="1" t="s">
        <v>24</v>
      </c>
      <c r="E172" s="1">
        <v>0</v>
      </c>
      <c r="F172" s="1" t="e">
        <v>#DIV/0!</v>
      </c>
      <c r="G172" s="1" t="e">
        <f t="shared" si="10"/>
        <v>#DIV/0!</v>
      </c>
    </row>
    <row r="173" spans="1:8">
      <c r="A173" s="1">
        <v>15</v>
      </c>
      <c r="B173" s="1" t="s">
        <v>159</v>
      </c>
      <c r="C173" s="1" t="s">
        <v>21</v>
      </c>
      <c r="D173" s="1" t="s">
        <v>24</v>
      </c>
      <c r="E173" s="1">
        <v>0</v>
      </c>
      <c r="F173" s="1" t="e">
        <v>#DIV/0!</v>
      </c>
      <c r="G173" s="1" t="e">
        <f t="shared" si="10"/>
        <v>#DIV/0!</v>
      </c>
    </row>
    <row r="174" spans="1:8">
      <c r="A174" s="1">
        <v>18</v>
      </c>
      <c r="B174" s="1" t="s">
        <v>117</v>
      </c>
      <c r="C174" s="1" t="s">
        <v>21</v>
      </c>
      <c r="D174" s="1" t="s">
        <v>24</v>
      </c>
      <c r="E174" s="1">
        <v>0</v>
      </c>
      <c r="F174" s="1" t="e">
        <v>#DIV/0!</v>
      </c>
      <c r="G174" s="1" t="e">
        <f t="shared" si="10"/>
        <v>#DIV/0!</v>
      </c>
    </row>
    <row r="175" spans="1:8">
      <c r="A175" s="1">
        <v>779</v>
      </c>
      <c r="B175" s="1" t="s">
        <v>836</v>
      </c>
      <c r="C175" s="1" t="s">
        <v>21</v>
      </c>
      <c r="D175" s="1" t="s">
        <v>24</v>
      </c>
      <c r="E175" s="1">
        <v>0</v>
      </c>
      <c r="F175" s="1" t="e">
        <v>#DIV/0!</v>
      </c>
      <c r="G175" s="1" t="e">
        <f t="shared" si="10"/>
        <v>#DIV/0!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>
    <tabColor rgb="FF0070C0"/>
  </sheetPr>
  <dimension ref="A1:H158"/>
  <sheetViews>
    <sheetView topLeftCell="A23" zoomScale="40" zoomScaleNormal="40" workbookViewId="0">
      <selection activeCell="D16" sqref="D16"/>
    </sheetView>
  </sheetViews>
  <sheetFormatPr defaultColWidth="9.109375" defaultRowHeight="14.4"/>
  <cols>
    <col min="1" max="1" width="9.33203125" style="1" bestFit="1" customWidth="1"/>
    <col min="2" max="2" width="18.88671875" style="1" bestFit="1" customWidth="1"/>
    <col min="3" max="3" width="9.44140625" style="1" bestFit="1" customWidth="1"/>
    <col min="4" max="4" width="8.33203125" style="1" bestFit="1" customWidth="1"/>
    <col min="5" max="5" width="20.5546875" style="1" bestFit="1" customWidth="1"/>
    <col min="6" max="6" width="17.33203125" style="1" bestFit="1" customWidth="1"/>
    <col min="7" max="7" width="26.33203125" style="1" bestFit="1" customWidth="1"/>
    <col min="8" max="8" width="15.88671875" style="1" bestFit="1" customWidth="1"/>
    <col min="9" max="16384" width="9.109375" style="1"/>
  </cols>
  <sheetData>
    <row r="1" spans="1:8">
      <c r="A1" s="1" t="s">
        <v>831</v>
      </c>
      <c r="B1" s="1" t="s">
        <v>903</v>
      </c>
      <c r="C1" s="1" t="s">
        <v>830</v>
      </c>
      <c r="D1" s="1" t="s">
        <v>829</v>
      </c>
      <c r="E1" s="1" t="s">
        <v>897</v>
      </c>
      <c r="F1" s="63" t="s">
        <v>896</v>
      </c>
      <c r="G1" s="63" t="s">
        <v>936</v>
      </c>
      <c r="H1" s="63" t="s">
        <v>935</v>
      </c>
    </row>
    <row r="2" spans="1:8">
      <c r="A2" s="1">
        <v>386</v>
      </c>
      <c r="B2" s="1" t="s">
        <v>777</v>
      </c>
      <c r="C2" s="1" t="s">
        <v>22</v>
      </c>
      <c r="D2" s="1" t="s">
        <v>23</v>
      </c>
      <c r="E2" s="1">
        <v>17.024841269999801</v>
      </c>
      <c r="F2" s="1">
        <v>59.146459338781604</v>
      </c>
      <c r="G2" s="1">
        <f t="shared" ref="G2:G33" si="0">F2/E2</f>
        <v>3.4741269184697834</v>
      </c>
      <c r="H2" s="1">
        <f>E2</f>
        <v>17.024841269999801</v>
      </c>
    </row>
    <row r="3" spans="1:8">
      <c r="A3" s="1">
        <v>769</v>
      </c>
      <c r="B3" s="1" t="s">
        <v>440</v>
      </c>
      <c r="C3" s="1" t="s">
        <v>22</v>
      </c>
      <c r="D3" s="1" t="s">
        <v>23</v>
      </c>
      <c r="E3" s="1">
        <v>6.0769441899999999</v>
      </c>
      <c r="F3" s="1">
        <v>23.832302810333598</v>
      </c>
      <c r="G3" s="1">
        <f t="shared" si="0"/>
        <v>3.9217577231581582</v>
      </c>
      <c r="H3" s="1">
        <f t="shared" ref="H3:H34" si="1">H2+E3</f>
        <v>23.1017854599998</v>
      </c>
    </row>
    <row r="4" spans="1:8">
      <c r="A4" s="1">
        <v>122</v>
      </c>
      <c r="B4" s="1" t="s">
        <v>890</v>
      </c>
      <c r="C4" s="1" t="s">
        <v>22</v>
      </c>
      <c r="D4" s="1" t="s">
        <v>23</v>
      </c>
      <c r="E4" s="1">
        <v>0.25744534000000002</v>
      </c>
      <c r="F4" s="1">
        <v>1.08055416452848</v>
      </c>
      <c r="G4" s="1">
        <f t="shared" si="0"/>
        <v>4.1972178037034187</v>
      </c>
      <c r="H4" s="1">
        <f t="shared" si="1"/>
        <v>23.3592307999998</v>
      </c>
    </row>
    <row r="5" spans="1:8">
      <c r="A5" s="1">
        <v>193</v>
      </c>
      <c r="B5" s="1" t="s">
        <v>553</v>
      </c>
      <c r="C5" s="1" t="s">
        <v>22</v>
      </c>
      <c r="D5" s="1" t="s">
        <v>23</v>
      </c>
      <c r="E5" s="1">
        <v>0.40077881999999998</v>
      </c>
      <c r="F5" s="1">
        <v>1.8040936912268399</v>
      </c>
      <c r="G5" s="1">
        <f t="shared" si="0"/>
        <v>4.5014696416014202</v>
      </c>
      <c r="H5" s="1">
        <f t="shared" si="1"/>
        <v>23.760009619999799</v>
      </c>
    </row>
    <row r="6" spans="1:8">
      <c r="A6" s="1">
        <v>39</v>
      </c>
      <c r="B6" s="1" t="s">
        <v>785</v>
      </c>
      <c r="C6" s="1" t="s">
        <v>22</v>
      </c>
      <c r="D6" s="1" t="s">
        <v>23</v>
      </c>
      <c r="E6" s="1">
        <v>0.20134320999999999</v>
      </c>
      <c r="F6" s="1">
        <v>0.9643388432503599</v>
      </c>
      <c r="G6" s="1">
        <f t="shared" si="0"/>
        <v>4.789527510018142</v>
      </c>
      <c r="H6" s="1">
        <f t="shared" si="1"/>
        <v>23.9613528299998</v>
      </c>
    </row>
    <row r="7" spans="1:8">
      <c r="A7" s="1">
        <v>551</v>
      </c>
      <c r="B7" s="1" t="s">
        <v>611</v>
      </c>
      <c r="C7" s="1" t="s">
        <v>22</v>
      </c>
      <c r="D7" s="1" t="s">
        <v>23</v>
      </c>
      <c r="E7" s="1">
        <v>13.686500809999901</v>
      </c>
      <c r="F7" s="1">
        <v>66.369334435423397</v>
      </c>
      <c r="G7" s="1">
        <f t="shared" si="0"/>
        <v>4.8492551424781514</v>
      </c>
      <c r="H7" s="1">
        <f t="shared" si="1"/>
        <v>37.647853639999703</v>
      </c>
    </row>
    <row r="8" spans="1:8">
      <c r="A8" s="1">
        <v>276</v>
      </c>
      <c r="B8" s="1" t="s">
        <v>882</v>
      </c>
      <c r="C8" s="1" t="s">
        <v>22</v>
      </c>
      <c r="D8" s="1" t="s">
        <v>23</v>
      </c>
      <c r="E8" s="1">
        <v>0.10092257</v>
      </c>
      <c r="F8" s="1">
        <v>0.49400563335369996</v>
      </c>
      <c r="G8" s="1">
        <f t="shared" si="0"/>
        <v>4.8948974778753644</v>
      </c>
      <c r="H8" s="1">
        <f t="shared" si="1"/>
        <v>37.748776209999704</v>
      </c>
    </row>
    <row r="9" spans="1:8">
      <c r="A9" s="1">
        <v>500</v>
      </c>
      <c r="B9" s="1" t="s">
        <v>783</v>
      </c>
      <c r="C9" s="1" t="s">
        <v>22</v>
      </c>
      <c r="D9" s="1" t="s">
        <v>23</v>
      </c>
      <c r="E9" s="1">
        <v>1.41555947</v>
      </c>
      <c r="F9" s="1">
        <v>7.2215933834318404</v>
      </c>
      <c r="G9" s="1">
        <f t="shared" si="0"/>
        <v>5.1015824742649913</v>
      </c>
      <c r="H9" s="1">
        <f t="shared" si="1"/>
        <v>39.164335679999702</v>
      </c>
    </row>
    <row r="10" spans="1:8">
      <c r="A10" s="1">
        <v>673</v>
      </c>
      <c r="B10" s="1" t="s">
        <v>738</v>
      </c>
      <c r="C10" s="1" t="s">
        <v>22</v>
      </c>
      <c r="D10" s="1" t="s">
        <v>23</v>
      </c>
      <c r="E10" s="1">
        <v>1.2083477299999901</v>
      </c>
      <c r="F10" s="1">
        <v>6.7364093715265012</v>
      </c>
      <c r="G10" s="1">
        <f t="shared" si="0"/>
        <v>5.5748930579168272</v>
      </c>
      <c r="H10" s="1">
        <f t="shared" si="1"/>
        <v>40.372683409999695</v>
      </c>
    </row>
    <row r="11" spans="1:8">
      <c r="A11" s="1">
        <v>660</v>
      </c>
      <c r="B11" s="1" t="s">
        <v>56</v>
      </c>
      <c r="C11" s="1" t="s">
        <v>22</v>
      </c>
      <c r="D11" s="1" t="s">
        <v>23</v>
      </c>
      <c r="E11" s="1">
        <v>61.183522589999882</v>
      </c>
      <c r="F11" s="1">
        <v>392.916905491276</v>
      </c>
      <c r="G11" s="1">
        <f t="shared" si="0"/>
        <v>6.4219399089567322</v>
      </c>
      <c r="H11" s="1">
        <f t="shared" si="1"/>
        <v>101.55620599999958</v>
      </c>
    </row>
    <row r="12" spans="1:8">
      <c r="A12" s="1">
        <v>615</v>
      </c>
      <c r="B12" s="1" t="s">
        <v>717</v>
      </c>
      <c r="C12" s="1" t="s">
        <v>22</v>
      </c>
      <c r="D12" s="1" t="s">
        <v>23</v>
      </c>
      <c r="E12" s="1">
        <v>0.13872890999999993</v>
      </c>
      <c r="F12" s="1">
        <v>1.0302304468776999</v>
      </c>
      <c r="G12" s="1">
        <f t="shared" si="0"/>
        <v>7.4262130862103684</v>
      </c>
      <c r="H12" s="1">
        <f t="shared" si="1"/>
        <v>101.69493490999957</v>
      </c>
    </row>
    <row r="13" spans="1:8">
      <c r="A13" s="1">
        <v>129</v>
      </c>
      <c r="B13" s="1" t="s">
        <v>551</v>
      </c>
      <c r="C13" s="1" t="s">
        <v>22</v>
      </c>
      <c r="D13" s="1" t="s">
        <v>23</v>
      </c>
      <c r="E13" s="1">
        <v>0.13572672999999899</v>
      </c>
      <c r="F13" s="1">
        <v>1.0353576140971801</v>
      </c>
      <c r="G13" s="1">
        <f t="shared" si="0"/>
        <v>7.628251370214163</v>
      </c>
      <c r="H13" s="1">
        <f t="shared" si="1"/>
        <v>101.83066163999958</v>
      </c>
    </row>
    <row r="14" spans="1:8">
      <c r="A14" s="1">
        <v>342</v>
      </c>
      <c r="B14" s="1" t="s">
        <v>209</v>
      </c>
      <c r="C14" s="1" t="s">
        <v>22</v>
      </c>
      <c r="D14" s="1" t="s">
        <v>23</v>
      </c>
      <c r="E14" s="1">
        <v>0.26613246000000002</v>
      </c>
      <c r="F14" s="1">
        <v>2.09967182927344</v>
      </c>
      <c r="G14" s="1">
        <f t="shared" si="0"/>
        <v>7.889574346825035</v>
      </c>
      <c r="H14" s="1">
        <f t="shared" si="1"/>
        <v>102.09679409999957</v>
      </c>
    </row>
    <row r="15" spans="1:8">
      <c r="A15" s="1">
        <v>685</v>
      </c>
      <c r="B15" s="1" t="s">
        <v>473</v>
      </c>
      <c r="C15" s="1" t="s">
        <v>22</v>
      </c>
      <c r="D15" s="1" t="s">
        <v>23</v>
      </c>
      <c r="E15" s="1">
        <v>0.16447093000000002</v>
      </c>
      <c r="F15" s="1">
        <v>1.37886730716692</v>
      </c>
      <c r="G15" s="1">
        <f t="shared" si="0"/>
        <v>8.3836536168848799</v>
      </c>
      <c r="H15" s="1">
        <f t="shared" si="1"/>
        <v>102.26126502999956</v>
      </c>
    </row>
    <row r="16" spans="1:8">
      <c r="A16" s="1">
        <v>609</v>
      </c>
      <c r="B16" s="1" t="s">
        <v>850</v>
      </c>
      <c r="C16" s="1" t="s">
        <v>22</v>
      </c>
      <c r="D16" s="1" t="s">
        <v>23</v>
      </c>
      <c r="E16" s="1">
        <v>0.14081198</v>
      </c>
      <c r="F16" s="1">
        <v>1.1982423703801</v>
      </c>
      <c r="G16" s="1">
        <f t="shared" si="0"/>
        <v>8.5095200733637864</v>
      </c>
      <c r="H16" s="1">
        <f t="shared" si="1"/>
        <v>102.40207700999956</v>
      </c>
    </row>
    <row r="17" spans="1:8">
      <c r="A17" s="1">
        <v>333</v>
      </c>
      <c r="B17" s="1" t="s">
        <v>699</v>
      </c>
      <c r="C17" s="1" t="s">
        <v>22</v>
      </c>
      <c r="D17" s="1" t="s">
        <v>23</v>
      </c>
      <c r="E17" s="1">
        <v>26.295071639999986</v>
      </c>
      <c r="F17" s="1">
        <v>225.76325030899801</v>
      </c>
      <c r="G17" s="1">
        <f t="shared" si="0"/>
        <v>8.585762891231969</v>
      </c>
      <c r="H17" s="1">
        <f t="shared" si="1"/>
        <v>128.69714864999955</v>
      </c>
    </row>
    <row r="18" spans="1:8">
      <c r="A18" s="1">
        <v>201</v>
      </c>
      <c r="B18" s="1" t="s">
        <v>446</v>
      </c>
      <c r="C18" s="1" t="s">
        <v>22</v>
      </c>
      <c r="D18" s="1" t="s">
        <v>23</v>
      </c>
      <c r="E18" s="1">
        <v>0.28901589</v>
      </c>
      <c r="F18" s="1">
        <v>2.4858931223678598</v>
      </c>
      <c r="G18" s="1">
        <f t="shared" si="0"/>
        <v>8.601233386745136</v>
      </c>
      <c r="H18" s="1">
        <f t="shared" si="1"/>
        <v>128.98616453999955</v>
      </c>
    </row>
    <row r="19" spans="1:8">
      <c r="A19" s="1">
        <v>516</v>
      </c>
      <c r="B19" s="1" t="s">
        <v>485</v>
      </c>
      <c r="C19" s="1" t="s">
        <v>22</v>
      </c>
      <c r="D19" s="1" t="s">
        <v>23</v>
      </c>
      <c r="E19" s="1">
        <v>3.5491845200000003</v>
      </c>
      <c r="F19" s="1">
        <v>32.084119479306203</v>
      </c>
      <c r="G19" s="1">
        <f t="shared" si="0"/>
        <v>9.0398567046906315</v>
      </c>
      <c r="H19" s="1">
        <f t="shared" si="1"/>
        <v>132.53534905999956</v>
      </c>
    </row>
    <row r="20" spans="1:8">
      <c r="A20" s="1">
        <v>618</v>
      </c>
      <c r="B20" s="1" t="s">
        <v>176</v>
      </c>
      <c r="C20" s="1" t="s">
        <v>22</v>
      </c>
      <c r="D20" s="1" t="s">
        <v>23</v>
      </c>
      <c r="E20" s="1">
        <v>0.29703194999999999</v>
      </c>
      <c r="F20" s="1">
        <v>2.7635789842576801</v>
      </c>
      <c r="G20" s="1">
        <f t="shared" si="0"/>
        <v>9.3039788624007631</v>
      </c>
      <c r="H20" s="1">
        <f t="shared" si="1"/>
        <v>132.83238100999955</v>
      </c>
    </row>
    <row r="21" spans="1:8">
      <c r="A21" s="1">
        <v>721</v>
      </c>
      <c r="B21" s="1" t="s">
        <v>484</v>
      </c>
      <c r="C21" s="1" t="s">
        <v>22</v>
      </c>
      <c r="D21" s="1" t="s">
        <v>23</v>
      </c>
      <c r="E21" s="1">
        <v>6.0264449599999894</v>
      </c>
      <c r="F21" s="1">
        <v>56.415601835485987</v>
      </c>
      <c r="G21" s="1">
        <f t="shared" si="0"/>
        <v>9.3613402611223862</v>
      </c>
      <c r="H21" s="1">
        <f t="shared" si="1"/>
        <v>138.85882596999954</v>
      </c>
    </row>
    <row r="22" spans="1:8">
      <c r="A22" s="1">
        <v>146</v>
      </c>
      <c r="B22" s="1" t="s">
        <v>758</v>
      </c>
      <c r="C22" s="1" t="s">
        <v>22</v>
      </c>
      <c r="D22" s="1" t="s">
        <v>23</v>
      </c>
      <c r="E22" s="1">
        <v>0.30523465</v>
      </c>
      <c r="F22" s="1">
        <v>2.86060005051052</v>
      </c>
      <c r="G22" s="1">
        <f t="shared" si="0"/>
        <v>9.3718064135592734</v>
      </c>
      <c r="H22" s="1">
        <f t="shared" si="1"/>
        <v>139.16406061999953</v>
      </c>
    </row>
    <row r="23" spans="1:8">
      <c r="A23" s="1">
        <v>30</v>
      </c>
      <c r="B23" s="1" t="s">
        <v>550</v>
      </c>
      <c r="C23" s="1" t="s">
        <v>22</v>
      </c>
      <c r="D23" s="1" t="s">
        <v>23</v>
      </c>
      <c r="E23" s="1">
        <v>6.7971889999999896E-2</v>
      </c>
      <c r="F23" s="1">
        <v>0.67565353203987999</v>
      </c>
      <c r="G23" s="1">
        <f t="shared" si="0"/>
        <v>9.9401904528457425</v>
      </c>
      <c r="H23" s="1">
        <f t="shared" si="1"/>
        <v>139.23203250999953</v>
      </c>
    </row>
    <row r="24" spans="1:8">
      <c r="A24" s="1">
        <v>607</v>
      </c>
      <c r="B24" s="1" t="s">
        <v>412</v>
      </c>
      <c r="C24" s="1" t="s">
        <v>22</v>
      </c>
      <c r="D24" s="1" t="s">
        <v>23</v>
      </c>
      <c r="E24" s="1">
        <v>0.21406614999999998</v>
      </c>
      <c r="F24" s="1">
        <v>2.1586935590521001</v>
      </c>
      <c r="G24" s="1">
        <f t="shared" si="0"/>
        <v>10.084235919841134</v>
      </c>
      <c r="H24" s="1">
        <f t="shared" si="1"/>
        <v>139.44609865999954</v>
      </c>
    </row>
    <row r="25" spans="1:8">
      <c r="A25" s="1">
        <v>56</v>
      </c>
      <c r="B25" s="1" t="s">
        <v>719</v>
      </c>
      <c r="C25" s="1" t="s">
        <v>22</v>
      </c>
      <c r="D25" s="1" t="s">
        <v>23</v>
      </c>
      <c r="E25" s="1">
        <v>0.25791148999999997</v>
      </c>
      <c r="F25" s="1">
        <v>2.6164575819132803</v>
      </c>
      <c r="G25" s="1">
        <f t="shared" si="0"/>
        <v>10.14478874870321</v>
      </c>
      <c r="H25" s="1">
        <f t="shared" si="1"/>
        <v>139.70401014999953</v>
      </c>
    </row>
    <row r="26" spans="1:8">
      <c r="A26" s="1">
        <v>415</v>
      </c>
      <c r="B26" s="1" t="s">
        <v>763</v>
      </c>
      <c r="C26" s="1" t="s">
        <v>22</v>
      </c>
      <c r="D26" s="1" t="s">
        <v>23</v>
      </c>
      <c r="E26" s="1">
        <v>0.18911423999999899</v>
      </c>
      <c r="F26" s="1">
        <v>1.9365789565071001</v>
      </c>
      <c r="G26" s="1">
        <f t="shared" si="0"/>
        <v>10.240259837160387</v>
      </c>
      <c r="H26" s="1">
        <f t="shared" si="1"/>
        <v>139.89312438999954</v>
      </c>
    </row>
    <row r="27" spans="1:8">
      <c r="A27" s="1">
        <v>284</v>
      </c>
      <c r="B27" s="1" t="s">
        <v>173</v>
      </c>
      <c r="C27" s="1" t="s">
        <v>22</v>
      </c>
      <c r="D27" s="1" t="s">
        <v>23</v>
      </c>
      <c r="E27" s="1">
        <v>9.7231039999999908E-2</v>
      </c>
      <c r="F27" s="1">
        <v>0.9997765838871201</v>
      </c>
      <c r="G27" s="1">
        <f t="shared" si="0"/>
        <v>10.282483699517366</v>
      </c>
      <c r="H27" s="1">
        <f t="shared" si="1"/>
        <v>139.99035542999954</v>
      </c>
    </row>
    <row r="28" spans="1:8">
      <c r="A28" s="1">
        <v>522</v>
      </c>
      <c r="B28" s="1" t="s">
        <v>755</v>
      </c>
      <c r="C28" s="1" t="s">
        <v>22</v>
      </c>
      <c r="D28" s="1" t="s">
        <v>23</v>
      </c>
      <c r="E28" s="1">
        <v>0.11794955999999999</v>
      </c>
      <c r="F28" s="1">
        <v>1.21867573169624</v>
      </c>
      <c r="G28" s="1">
        <f t="shared" si="0"/>
        <v>10.332177005969671</v>
      </c>
      <c r="H28" s="1">
        <f t="shared" si="1"/>
        <v>140.10830498999954</v>
      </c>
    </row>
    <row r="29" spans="1:8">
      <c r="A29" s="1">
        <v>481</v>
      </c>
      <c r="B29" s="1" t="s">
        <v>404</v>
      </c>
      <c r="C29" s="1" t="s">
        <v>22</v>
      </c>
      <c r="D29" s="1" t="s">
        <v>23</v>
      </c>
      <c r="E29" s="1">
        <v>0.2024453799999999</v>
      </c>
      <c r="F29" s="1">
        <v>2.1363350674015398</v>
      </c>
      <c r="G29" s="1">
        <f t="shared" si="0"/>
        <v>10.552649151102095</v>
      </c>
      <c r="H29" s="1">
        <f t="shared" si="1"/>
        <v>140.31075036999954</v>
      </c>
    </row>
    <row r="30" spans="1:8">
      <c r="A30" s="1">
        <v>289</v>
      </c>
      <c r="B30" s="1" t="s">
        <v>880</v>
      </c>
      <c r="C30" s="1" t="s">
        <v>22</v>
      </c>
      <c r="D30" s="1" t="s">
        <v>23</v>
      </c>
      <c r="E30" s="1">
        <v>0.22932885</v>
      </c>
      <c r="F30" s="1">
        <v>2.4741964450615197</v>
      </c>
      <c r="G30" s="1">
        <f t="shared" si="0"/>
        <v>10.788858205417764</v>
      </c>
      <c r="H30" s="1">
        <f t="shared" si="1"/>
        <v>140.54007921999954</v>
      </c>
    </row>
    <row r="31" spans="1:8">
      <c r="A31" s="1">
        <v>132</v>
      </c>
      <c r="B31" s="1" t="s">
        <v>722</v>
      </c>
      <c r="C31" s="1" t="s">
        <v>22</v>
      </c>
      <c r="D31" s="1" t="s">
        <v>23</v>
      </c>
      <c r="E31" s="1">
        <v>0.129348939999999</v>
      </c>
      <c r="F31" s="1">
        <v>1.4177731872015</v>
      </c>
      <c r="G31" s="1">
        <f t="shared" si="0"/>
        <v>10.960841172734087</v>
      </c>
      <c r="H31" s="1">
        <f t="shared" si="1"/>
        <v>140.66942815999954</v>
      </c>
    </row>
    <row r="32" spans="1:8">
      <c r="A32" s="1">
        <v>297</v>
      </c>
      <c r="B32" s="1" t="s">
        <v>553</v>
      </c>
      <c r="C32" s="1" t="s">
        <v>22</v>
      </c>
      <c r="D32" s="1" t="s">
        <v>23</v>
      </c>
      <c r="E32" s="1">
        <v>0.15092233999999999</v>
      </c>
      <c r="F32" s="1">
        <v>1.7311359031840001</v>
      </c>
      <c r="G32" s="1">
        <f t="shared" si="0"/>
        <v>11.470375447292961</v>
      </c>
      <c r="H32" s="1">
        <f t="shared" si="1"/>
        <v>140.82035049999953</v>
      </c>
    </row>
    <row r="33" spans="1:8">
      <c r="A33" s="1">
        <v>425</v>
      </c>
      <c r="B33" s="1" t="s">
        <v>866</v>
      </c>
      <c r="C33" s="1" t="s">
        <v>22</v>
      </c>
      <c r="D33" s="1" t="s">
        <v>23</v>
      </c>
      <c r="E33" s="1">
        <v>8.1993959999999907E-2</v>
      </c>
      <c r="F33" s="1">
        <v>0.95130183004615998</v>
      </c>
      <c r="G33" s="1">
        <f t="shared" si="0"/>
        <v>11.602096423275093</v>
      </c>
      <c r="H33" s="1">
        <f t="shared" si="1"/>
        <v>140.90234445999954</v>
      </c>
    </row>
    <row r="34" spans="1:8">
      <c r="A34" s="1">
        <v>218</v>
      </c>
      <c r="B34" s="1" t="s">
        <v>729</v>
      </c>
      <c r="C34" s="1" t="s">
        <v>22</v>
      </c>
      <c r="D34" s="1" t="s">
        <v>23</v>
      </c>
      <c r="E34" s="1">
        <v>1.6494326500000001</v>
      </c>
      <c r="F34" s="1">
        <v>19.379115805160659</v>
      </c>
      <c r="G34" s="1">
        <f t="shared" ref="G34:G65" si="2">F34/E34</f>
        <v>11.748958531383902</v>
      </c>
      <c r="H34" s="1">
        <f t="shared" si="1"/>
        <v>142.55177710999953</v>
      </c>
    </row>
    <row r="35" spans="1:8">
      <c r="A35" s="1">
        <v>34</v>
      </c>
      <c r="B35" s="1" t="s">
        <v>720</v>
      </c>
      <c r="C35" s="1" t="s">
        <v>22</v>
      </c>
      <c r="D35" s="1" t="s">
        <v>23</v>
      </c>
      <c r="E35" s="1">
        <v>0.17079696</v>
      </c>
      <c r="F35" s="1">
        <v>2.0128854335252599</v>
      </c>
      <c r="G35" s="1">
        <f t="shared" si="2"/>
        <v>11.785253282759014</v>
      </c>
      <c r="H35" s="1">
        <f t="shared" ref="H35:H66" si="3">H34+E35</f>
        <v>142.72257406999952</v>
      </c>
    </row>
    <row r="36" spans="1:8">
      <c r="A36" s="1">
        <v>52</v>
      </c>
      <c r="B36" s="1" t="s">
        <v>512</v>
      </c>
      <c r="C36" s="1" t="s">
        <v>22</v>
      </c>
      <c r="D36" s="1" t="s">
        <v>23</v>
      </c>
      <c r="E36" s="1">
        <v>0.15668228000000001</v>
      </c>
      <c r="F36" s="1">
        <v>1.8597288324488803</v>
      </c>
      <c r="G36" s="1">
        <f t="shared" si="2"/>
        <v>11.869426666811846</v>
      </c>
      <c r="H36" s="1">
        <f t="shared" si="3"/>
        <v>142.87925634999954</v>
      </c>
    </row>
    <row r="37" spans="1:8">
      <c r="A37" s="1">
        <v>346</v>
      </c>
      <c r="B37" s="1" t="s">
        <v>465</v>
      </c>
      <c r="C37" s="1" t="s">
        <v>22</v>
      </c>
      <c r="D37" s="1" t="s">
        <v>23</v>
      </c>
      <c r="E37" s="1">
        <v>0.21377277</v>
      </c>
      <c r="F37" s="1">
        <v>2.5891151514715198</v>
      </c>
      <c r="G37" s="1">
        <f t="shared" si="2"/>
        <v>12.111529225502013</v>
      </c>
      <c r="H37" s="1">
        <f t="shared" si="3"/>
        <v>143.09302911999953</v>
      </c>
    </row>
    <row r="38" spans="1:8">
      <c r="A38" s="1">
        <v>555</v>
      </c>
      <c r="B38" s="1" t="s">
        <v>740</v>
      </c>
      <c r="C38" s="1" t="s">
        <v>22</v>
      </c>
      <c r="D38" s="1" t="s">
        <v>23</v>
      </c>
      <c r="E38" s="1">
        <v>0.15592603999999899</v>
      </c>
      <c r="F38" s="1">
        <v>1.9090969197815197</v>
      </c>
      <c r="G38" s="1">
        <f t="shared" si="2"/>
        <v>12.24360549258823</v>
      </c>
      <c r="H38" s="1">
        <f t="shared" si="3"/>
        <v>143.24895515999953</v>
      </c>
    </row>
    <row r="39" spans="1:8">
      <c r="A39" s="1">
        <v>340</v>
      </c>
      <c r="B39" s="1" t="s">
        <v>731</v>
      </c>
      <c r="C39" s="1" t="s">
        <v>22</v>
      </c>
      <c r="D39" s="1" t="s">
        <v>23</v>
      </c>
      <c r="E39" s="1">
        <v>0.179003</v>
      </c>
      <c r="F39" s="1">
        <v>2.2677405569567197</v>
      </c>
      <c r="G39" s="1">
        <f t="shared" si="2"/>
        <v>12.668729333903453</v>
      </c>
      <c r="H39" s="1">
        <f t="shared" si="3"/>
        <v>143.42795815999952</v>
      </c>
    </row>
    <row r="40" spans="1:8">
      <c r="A40" s="1">
        <v>601</v>
      </c>
      <c r="B40" s="1" t="s">
        <v>447</v>
      </c>
      <c r="C40" s="1" t="s">
        <v>22</v>
      </c>
      <c r="D40" s="1" t="s">
        <v>23</v>
      </c>
      <c r="E40" s="1">
        <v>6.2209597299999908</v>
      </c>
      <c r="F40" s="1">
        <v>80.909233292259799</v>
      </c>
      <c r="G40" s="1">
        <f t="shared" si="2"/>
        <v>13.005908542066695</v>
      </c>
      <c r="H40" s="1">
        <f t="shared" si="3"/>
        <v>149.64891788999952</v>
      </c>
    </row>
    <row r="41" spans="1:8">
      <c r="A41" s="1">
        <v>237</v>
      </c>
      <c r="B41" s="1" t="s">
        <v>217</v>
      </c>
      <c r="C41" s="1" t="s">
        <v>22</v>
      </c>
      <c r="D41" s="1" t="s">
        <v>23</v>
      </c>
      <c r="E41" s="1">
        <v>0.29528180999999998</v>
      </c>
      <c r="F41" s="1">
        <v>3.8704755266532995</v>
      </c>
      <c r="G41" s="1">
        <f t="shared" si="2"/>
        <v>13.107734359435483</v>
      </c>
      <c r="H41" s="1">
        <f t="shared" si="3"/>
        <v>149.94419969999953</v>
      </c>
    </row>
    <row r="42" spans="1:8">
      <c r="A42" s="1">
        <v>131</v>
      </c>
      <c r="B42" s="1" t="s">
        <v>766</v>
      </c>
      <c r="C42" s="1" t="s">
        <v>22</v>
      </c>
      <c r="D42" s="1" t="s">
        <v>23</v>
      </c>
      <c r="E42" s="1">
        <v>0.102739069999999</v>
      </c>
      <c r="F42" s="1">
        <v>1.3492600064665199</v>
      </c>
      <c r="G42" s="1">
        <f t="shared" si="2"/>
        <v>13.132881254098688</v>
      </c>
      <c r="H42" s="1">
        <f t="shared" si="3"/>
        <v>150.04693876999954</v>
      </c>
    </row>
    <row r="43" spans="1:8">
      <c r="A43" s="1">
        <v>256</v>
      </c>
      <c r="B43" s="1" t="s">
        <v>884</v>
      </c>
      <c r="C43" s="1" t="s">
        <v>22</v>
      </c>
      <c r="D43" s="1" t="s">
        <v>23</v>
      </c>
      <c r="E43" s="1">
        <v>5.9848989999999901E-2</v>
      </c>
      <c r="F43" s="1">
        <v>0.82704870328155999</v>
      </c>
      <c r="G43" s="1">
        <f t="shared" si="2"/>
        <v>13.818924985727602</v>
      </c>
      <c r="H43" s="1">
        <f t="shared" si="3"/>
        <v>150.10678775999955</v>
      </c>
    </row>
    <row r="44" spans="1:8">
      <c r="A44" s="1">
        <v>78</v>
      </c>
      <c r="B44" s="1" t="s">
        <v>409</v>
      </c>
      <c r="C44" s="1" t="s">
        <v>22</v>
      </c>
      <c r="D44" s="1" t="s">
        <v>23</v>
      </c>
      <c r="E44" s="1">
        <v>0.12881519999999999</v>
      </c>
      <c r="F44" s="1">
        <v>1.7808306706053201</v>
      </c>
      <c r="G44" s="1">
        <f t="shared" si="2"/>
        <v>13.824693596759701</v>
      </c>
      <c r="H44" s="1">
        <f t="shared" si="3"/>
        <v>150.23560295999954</v>
      </c>
    </row>
    <row r="45" spans="1:8">
      <c r="A45" s="1">
        <v>33</v>
      </c>
      <c r="B45" s="1" t="s">
        <v>788</v>
      </c>
      <c r="C45" s="1" t="s">
        <v>22</v>
      </c>
      <c r="D45" s="1" t="s">
        <v>23</v>
      </c>
      <c r="E45" s="1">
        <v>9.10835799999999E-2</v>
      </c>
      <c r="F45" s="1">
        <v>1.26657003070514</v>
      </c>
      <c r="G45" s="1">
        <f t="shared" si="2"/>
        <v>13.905580245145627</v>
      </c>
      <c r="H45" s="1">
        <f t="shared" si="3"/>
        <v>150.32668653999954</v>
      </c>
    </row>
    <row r="46" spans="1:8">
      <c r="A46" s="1">
        <v>8</v>
      </c>
      <c r="B46" s="1" t="s">
        <v>725</v>
      </c>
      <c r="C46" s="1" t="s">
        <v>22</v>
      </c>
      <c r="D46" s="1" t="s">
        <v>23</v>
      </c>
      <c r="E46" s="1">
        <v>1.053665E-2</v>
      </c>
      <c r="F46" s="1">
        <v>0.14669730451256</v>
      </c>
      <c r="G46" s="1">
        <f t="shared" si="2"/>
        <v>13.922575440254729</v>
      </c>
      <c r="H46" s="1">
        <f t="shared" si="3"/>
        <v>150.33722318999955</v>
      </c>
    </row>
    <row r="47" spans="1:8">
      <c r="A47" s="1">
        <v>583</v>
      </c>
      <c r="B47" s="1" t="s">
        <v>769</v>
      </c>
      <c r="C47" s="1" t="s">
        <v>22</v>
      </c>
      <c r="D47" s="1" t="s">
        <v>23</v>
      </c>
      <c r="E47" s="1">
        <v>0.87169485000000002</v>
      </c>
      <c r="F47" s="1">
        <v>12.368403912108178</v>
      </c>
      <c r="G47" s="1">
        <f t="shared" si="2"/>
        <v>14.188914747067942</v>
      </c>
      <c r="H47" s="1">
        <f t="shared" si="3"/>
        <v>151.20891803999956</v>
      </c>
    </row>
    <row r="48" spans="1:8">
      <c r="A48" s="1">
        <v>680</v>
      </c>
      <c r="B48" s="1" t="s">
        <v>730</v>
      </c>
      <c r="C48" s="1" t="s">
        <v>22</v>
      </c>
      <c r="D48" s="1" t="s">
        <v>23</v>
      </c>
      <c r="E48" s="1">
        <v>0.18862642999999998</v>
      </c>
      <c r="F48" s="1">
        <v>2.7114703614898601</v>
      </c>
      <c r="G48" s="1">
        <f t="shared" si="2"/>
        <v>14.374816728969849</v>
      </c>
      <c r="H48" s="1">
        <f t="shared" si="3"/>
        <v>151.39754446999956</v>
      </c>
    </row>
    <row r="49" spans="1:8">
      <c r="A49" s="1">
        <v>231</v>
      </c>
      <c r="B49" s="1" t="s">
        <v>552</v>
      </c>
      <c r="C49" s="1" t="s">
        <v>22</v>
      </c>
      <c r="D49" s="1" t="s">
        <v>23</v>
      </c>
      <c r="E49" s="1">
        <v>6.1908009999999999E-2</v>
      </c>
      <c r="F49" s="1">
        <v>0.89720405006727999</v>
      </c>
      <c r="G49" s="1">
        <f t="shared" si="2"/>
        <v>14.492535781190188</v>
      </c>
      <c r="H49" s="1">
        <f t="shared" si="3"/>
        <v>151.45945247999956</v>
      </c>
    </row>
    <row r="50" spans="1:8">
      <c r="A50" s="1">
        <v>558</v>
      </c>
      <c r="B50" s="1" t="s">
        <v>658</v>
      </c>
      <c r="C50" s="1" t="s">
        <v>22</v>
      </c>
      <c r="D50" s="1" t="s">
        <v>23</v>
      </c>
      <c r="E50" s="1">
        <v>4.3821120000000005E-2</v>
      </c>
      <c r="F50" s="1">
        <v>0.65305296677867997</v>
      </c>
      <c r="G50" s="1">
        <f t="shared" si="2"/>
        <v>14.902699127240012</v>
      </c>
      <c r="H50" s="1">
        <f t="shared" si="3"/>
        <v>151.50327359999955</v>
      </c>
    </row>
    <row r="51" spans="1:8">
      <c r="A51" s="1">
        <v>279</v>
      </c>
      <c r="B51" s="1" t="s">
        <v>724</v>
      </c>
      <c r="C51" s="1" t="s">
        <v>22</v>
      </c>
      <c r="D51" s="1" t="s">
        <v>23</v>
      </c>
      <c r="E51" s="1">
        <v>0.28166342</v>
      </c>
      <c r="F51" s="1">
        <v>4.3298791890317201</v>
      </c>
      <c r="G51" s="1">
        <f t="shared" si="2"/>
        <v>15.372529343823633</v>
      </c>
      <c r="H51" s="1">
        <f t="shared" si="3"/>
        <v>151.78493701999955</v>
      </c>
    </row>
    <row r="52" spans="1:8">
      <c r="A52" s="1">
        <v>55</v>
      </c>
      <c r="B52" s="1" t="s">
        <v>796</v>
      </c>
      <c r="C52" s="1" t="s">
        <v>22</v>
      </c>
      <c r="D52" s="1" t="s">
        <v>23</v>
      </c>
      <c r="E52" s="1">
        <v>0.113405349999999</v>
      </c>
      <c r="F52" s="1">
        <v>1.7488982514633002</v>
      </c>
      <c r="G52" s="1">
        <f t="shared" si="2"/>
        <v>15.421655604989674</v>
      </c>
      <c r="H52" s="1">
        <f t="shared" si="3"/>
        <v>151.89834236999954</v>
      </c>
    </row>
    <row r="53" spans="1:8">
      <c r="A53" s="1">
        <v>770</v>
      </c>
      <c r="B53" s="1" t="s">
        <v>760</v>
      </c>
      <c r="C53" s="1" t="s">
        <v>22</v>
      </c>
      <c r="D53" s="1" t="s">
        <v>23</v>
      </c>
      <c r="E53" s="1">
        <v>0.43041989999999897</v>
      </c>
      <c r="F53" s="1">
        <v>6.8864369341812006</v>
      </c>
      <c r="G53" s="1">
        <f t="shared" si="2"/>
        <v>15.999346066901687</v>
      </c>
      <c r="H53" s="1">
        <f t="shared" si="3"/>
        <v>152.32876226999954</v>
      </c>
    </row>
    <row r="54" spans="1:8">
      <c r="A54" s="1">
        <v>440</v>
      </c>
      <c r="B54" s="1" t="s">
        <v>695</v>
      </c>
      <c r="C54" s="1" t="s">
        <v>22</v>
      </c>
      <c r="D54" s="1" t="s">
        <v>23</v>
      </c>
      <c r="E54" s="1">
        <v>0.69555184999999986</v>
      </c>
      <c r="F54" s="1">
        <v>11.18095852363918</v>
      </c>
      <c r="G54" s="1">
        <f t="shared" si="2"/>
        <v>16.074946136135189</v>
      </c>
      <c r="H54" s="1">
        <f t="shared" si="3"/>
        <v>153.02431411999953</v>
      </c>
    </row>
    <row r="55" spans="1:8">
      <c r="A55" s="1">
        <v>262</v>
      </c>
      <c r="B55" s="1" t="s">
        <v>478</v>
      </c>
      <c r="C55" s="1" t="s">
        <v>22</v>
      </c>
      <c r="D55" s="1" t="s">
        <v>23</v>
      </c>
      <c r="E55" s="1">
        <v>0.56453657999999995</v>
      </c>
      <c r="F55" s="1">
        <v>9.103365591699438</v>
      </c>
      <c r="G55" s="1">
        <f t="shared" si="2"/>
        <v>16.125377724326455</v>
      </c>
      <c r="H55" s="1">
        <f t="shared" si="3"/>
        <v>153.58885069999954</v>
      </c>
    </row>
    <row r="56" spans="1:8">
      <c r="A56" s="1">
        <v>575</v>
      </c>
      <c r="B56" s="1" t="s">
        <v>726</v>
      </c>
      <c r="C56" s="1" t="s">
        <v>22</v>
      </c>
      <c r="D56" s="1" t="s">
        <v>23</v>
      </c>
      <c r="E56" s="1">
        <v>0.11599864</v>
      </c>
      <c r="F56" s="1">
        <v>1.8964041592565599</v>
      </c>
      <c r="G56" s="1">
        <f t="shared" si="2"/>
        <v>16.348503389837674</v>
      </c>
      <c r="H56" s="1">
        <f t="shared" si="3"/>
        <v>153.70484933999953</v>
      </c>
    </row>
    <row r="57" spans="1:8">
      <c r="A57" s="1">
        <v>232</v>
      </c>
      <c r="B57" s="1" t="s">
        <v>757</v>
      </c>
      <c r="C57" s="1" t="s">
        <v>22</v>
      </c>
      <c r="D57" s="1" t="s">
        <v>23</v>
      </c>
      <c r="E57" s="1">
        <v>4.6320819999999999E-2</v>
      </c>
      <c r="F57" s="1">
        <v>0.77112170645367994</v>
      </c>
      <c r="G57" s="1">
        <f t="shared" si="2"/>
        <v>16.647410526274793</v>
      </c>
      <c r="H57" s="1">
        <f t="shared" si="3"/>
        <v>153.75117015999953</v>
      </c>
    </row>
    <row r="58" spans="1:8">
      <c r="A58" s="1">
        <v>214</v>
      </c>
      <c r="B58" s="1" t="s">
        <v>177</v>
      </c>
      <c r="C58" s="1" t="s">
        <v>22</v>
      </c>
      <c r="D58" s="1" t="s">
        <v>23</v>
      </c>
      <c r="E58" s="1">
        <v>0.43245709000000004</v>
      </c>
      <c r="F58" s="1">
        <v>7.2076217802994798</v>
      </c>
      <c r="G58" s="1">
        <f t="shared" si="2"/>
        <v>16.666675022716078</v>
      </c>
      <c r="H58" s="1">
        <f t="shared" si="3"/>
        <v>154.18362724999955</v>
      </c>
    </row>
    <row r="59" spans="1:8">
      <c r="A59" s="1">
        <v>48</v>
      </c>
      <c r="B59" s="1" t="s">
        <v>411</v>
      </c>
      <c r="C59" s="1" t="s">
        <v>22</v>
      </c>
      <c r="D59" s="1" t="s">
        <v>23</v>
      </c>
      <c r="E59" s="1">
        <v>9.2773559999999991E-2</v>
      </c>
      <c r="F59" s="1">
        <v>1.5816776184199199</v>
      </c>
      <c r="G59" s="1">
        <f t="shared" si="2"/>
        <v>17.048797291167009</v>
      </c>
      <c r="H59" s="1">
        <f t="shared" si="3"/>
        <v>154.27640080999956</v>
      </c>
    </row>
    <row r="60" spans="1:8">
      <c r="A60" s="1">
        <v>536</v>
      </c>
      <c r="B60" s="1" t="s">
        <v>254</v>
      </c>
      <c r="C60" s="1" t="s">
        <v>22</v>
      </c>
      <c r="D60" s="1" t="s">
        <v>23</v>
      </c>
      <c r="E60" s="1">
        <v>0.494251099999999</v>
      </c>
      <c r="F60" s="1">
        <v>8.4797376224692602</v>
      </c>
      <c r="G60" s="1">
        <f t="shared" si="2"/>
        <v>17.156740010228155</v>
      </c>
      <c r="H60" s="1">
        <f t="shared" si="3"/>
        <v>154.77065190999954</v>
      </c>
    </row>
    <row r="61" spans="1:8">
      <c r="A61" s="1">
        <v>479</v>
      </c>
      <c r="B61" s="1" t="s">
        <v>864</v>
      </c>
      <c r="C61" s="1" t="s">
        <v>22</v>
      </c>
      <c r="D61" s="1" t="s">
        <v>23</v>
      </c>
      <c r="E61" s="1">
        <v>8.5575129999999999E-2</v>
      </c>
      <c r="F61" s="1">
        <v>1.4718880512488</v>
      </c>
      <c r="G61" s="1">
        <f t="shared" si="2"/>
        <v>17.199951098511914</v>
      </c>
      <c r="H61" s="1">
        <f t="shared" si="3"/>
        <v>154.85622703999954</v>
      </c>
    </row>
    <row r="62" spans="1:8">
      <c r="A62" s="1">
        <v>47</v>
      </c>
      <c r="B62" s="1" t="s">
        <v>765</v>
      </c>
      <c r="C62" s="1" t="s">
        <v>22</v>
      </c>
      <c r="D62" s="1" t="s">
        <v>23</v>
      </c>
      <c r="E62" s="1">
        <v>7.4338360000000006E-2</v>
      </c>
      <c r="F62" s="1">
        <v>1.3230296428296002</v>
      </c>
      <c r="G62" s="1">
        <f t="shared" si="2"/>
        <v>17.797401541137042</v>
      </c>
      <c r="H62" s="1">
        <f t="shared" si="3"/>
        <v>154.93056539999955</v>
      </c>
    </row>
    <row r="63" spans="1:8">
      <c r="A63" s="1">
        <v>141</v>
      </c>
      <c r="B63" s="1" t="s">
        <v>791</v>
      </c>
      <c r="C63" s="1" t="s">
        <v>22</v>
      </c>
      <c r="D63" s="1" t="s">
        <v>23</v>
      </c>
      <c r="E63" s="1">
        <v>0.12432700999999979</v>
      </c>
      <c r="F63" s="1">
        <v>2.2348802296262598</v>
      </c>
      <c r="G63" s="1">
        <f t="shared" si="2"/>
        <v>17.975822225808081</v>
      </c>
      <c r="H63" s="1">
        <f t="shared" si="3"/>
        <v>155.05489240999955</v>
      </c>
    </row>
    <row r="64" spans="1:8">
      <c r="A64" s="1">
        <v>240</v>
      </c>
      <c r="B64" s="1" t="s">
        <v>599</v>
      </c>
      <c r="C64" s="1" t="s">
        <v>22</v>
      </c>
      <c r="D64" s="1" t="s">
        <v>23</v>
      </c>
      <c r="E64" s="1">
        <v>5.2166910000000004E-2</v>
      </c>
      <c r="F64" s="1">
        <v>0.95937442327135991</v>
      </c>
      <c r="G64" s="1">
        <f t="shared" si="2"/>
        <v>18.390478241309669</v>
      </c>
      <c r="H64" s="1">
        <f t="shared" si="3"/>
        <v>155.10705931999956</v>
      </c>
    </row>
    <row r="65" spans="1:8">
      <c r="A65" s="1">
        <v>217</v>
      </c>
      <c r="B65" s="1" t="s">
        <v>762</v>
      </c>
      <c r="C65" s="1" t="s">
        <v>22</v>
      </c>
      <c r="D65" s="1" t="s">
        <v>23</v>
      </c>
      <c r="E65" s="1">
        <v>0.29374698999999899</v>
      </c>
      <c r="F65" s="1">
        <v>5.4877911524215595</v>
      </c>
      <c r="G65" s="1">
        <f t="shared" si="2"/>
        <v>18.682033652231052</v>
      </c>
      <c r="H65" s="1">
        <f t="shared" si="3"/>
        <v>155.40080630999955</v>
      </c>
    </row>
    <row r="66" spans="1:8">
      <c r="A66" s="1">
        <v>708</v>
      </c>
      <c r="B66" s="1" t="s">
        <v>448</v>
      </c>
      <c r="C66" s="1" t="s">
        <v>22</v>
      </c>
      <c r="D66" s="1" t="s">
        <v>23</v>
      </c>
      <c r="E66" s="1">
        <v>0.17493292999999999</v>
      </c>
      <c r="F66" s="1">
        <v>3.2803762181139198</v>
      </c>
      <c r="G66" s="1">
        <f t="shared" ref="G66:G97" si="4">F66/E66</f>
        <v>18.752193872897003</v>
      </c>
      <c r="H66" s="1">
        <f t="shared" si="3"/>
        <v>155.57573923999956</v>
      </c>
    </row>
    <row r="67" spans="1:8">
      <c r="A67" s="1">
        <v>31</v>
      </c>
      <c r="B67" s="1" t="s">
        <v>422</v>
      </c>
      <c r="C67" s="1" t="s">
        <v>22</v>
      </c>
      <c r="D67" s="1" t="s">
        <v>23</v>
      </c>
      <c r="E67" s="1">
        <v>0.13662323999999901</v>
      </c>
      <c r="F67" s="1">
        <v>2.6077760819730802</v>
      </c>
      <c r="G67" s="1">
        <f t="shared" si="4"/>
        <v>19.087353527650926</v>
      </c>
      <c r="H67" s="1">
        <f t="shared" ref="H67:H98" si="5">H66+E67</f>
        <v>155.71236247999957</v>
      </c>
    </row>
    <row r="68" spans="1:8">
      <c r="A68" s="1">
        <v>169</v>
      </c>
      <c r="B68" s="1" t="s">
        <v>889</v>
      </c>
      <c r="C68" s="1" t="s">
        <v>22</v>
      </c>
      <c r="D68" s="1" t="s">
        <v>23</v>
      </c>
      <c r="E68" s="1">
        <v>7.7425419999999995E-2</v>
      </c>
      <c r="F68" s="1">
        <v>1.5112908800832001</v>
      </c>
      <c r="G68" s="1">
        <f t="shared" si="4"/>
        <v>19.519311359023952</v>
      </c>
      <c r="H68" s="1">
        <f t="shared" si="5"/>
        <v>155.78978789999957</v>
      </c>
    </row>
    <row r="69" spans="1:8">
      <c r="A69" s="1">
        <v>73</v>
      </c>
      <c r="B69" s="1" t="s">
        <v>775</v>
      </c>
      <c r="C69" s="1" t="s">
        <v>22</v>
      </c>
      <c r="D69" s="1" t="s">
        <v>23</v>
      </c>
      <c r="E69" s="1">
        <v>0.64528473999999891</v>
      </c>
      <c r="F69" s="1">
        <v>13.317685718908921</v>
      </c>
      <c r="G69" s="1">
        <f t="shared" si="4"/>
        <v>20.638463756184507</v>
      </c>
      <c r="H69" s="1">
        <f t="shared" si="5"/>
        <v>156.43507263999956</v>
      </c>
    </row>
    <row r="70" spans="1:8">
      <c r="A70" s="1">
        <v>187</v>
      </c>
      <c r="B70" s="1" t="s">
        <v>768</v>
      </c>
      <c r="C70" s="1" t="s">
        <v>22</v>
      </c>
      <c r="D70" s="1" t="s">
        <v>23</v>
      </c>
      <c r="E70" s="1">
        <v>0.31929412000000001</v>
      </c>
      <c r="F70" s="1">
        <v>6.6160880611743202</v>
      </c>
      <c r="G70" s="1">
        <f t="shared" si="4"/>
        <v>20.720983089742838</v>
      </c>
      <c r="H70" s="1">
        <f t="shared" si="5"/>
        <v>156.75436675999956</v>
      </c>
    </row>
    <row r="71" spans="1:8">
      <c r="A71" s="1">
        <v>746</v>
      </c>
      <c r="B71" s="1" t="s">
        <v>252</v>
      </c>
      <c r="C71" s="1" t="s">
        <v>22</v>
      </c>
      <c r="D71" s="1" t="s">
        <v>23</v>
      </c>
      <c r="E71" s="1">
        <v>0.15519740999999901</v>
      </c>
      <c r="F71" s="1">
        <v>3.2385483259136598</v>
      </c>
      <c r="G71" s="1">
        <f t="shared" si="4"/>
        <v>20.867283325885918</v>
      </c>
      <c r="H71" s="1">
        <f t="shared" si="5"/>
        <v>156.90956416999956</v>
      </c>
    </row>
    <row r="72" spans="1:8">
      <c r="A72" s="1">
        <v>700</v>
      </c>
      <c r="B72" s="1" t="s">
        <v>238</v>
      </c>
      <c r="C72" s="1" t="s">
        <v>22</v>
      </c>
      <c r="D72" s="1" t="s">
        <v>23</v>
      </c>
      <c r="E72" s="1">
        <v>0.16713812</v>
      </c>
      <c r="F72" s="1">
        <v>3.629423485597</v>
      </c>
      <c r="G72" s="1">
        <f t="shared" si="4"/>
        <v>21.715114933666836</v>
      </c>
      <c r="H72" s="1">
        <f t="shared" si="5"/>
        <v>157.07670228999956</v>
      </c>
    </row>
    <row r="73" spans="1:8">
      <c r="A73" s="1">
        <v>452</v>
      </c>
      <c r="B73" s="1" t="s">
        <v>443</v>
      </c>
      <c r="C73" s="1" t="s">
        <v>22</v>
      </c>
      <c r="D73" s="1" t="s">
        <v>23</v>
      </c>
      <c r="E73" s="1">
        <v>7.8635880000000005E-2</v>
      </c>
      <c r="F73" s="1">
        <v>1.73213207391132</v>
      </c>
      <c r="G73" s="1">
        <f t="shared" si="4"/>
        <v>22.027248552585917</v>
      </c>
      <c r="H73" s="1">
        <f t="shared" si="5"/>
        <v>157.15533816999957</v>
      </c>
    </row>
    <row r="74" spans="1:8">
      <c r="A74" s="1">
        <v>156</v>
      </c>
      <c r="B74" s="1" t="s">
        <v>625</v>
      </c>
      <c r="C74" s="1" t="s">
        <v>22</v>
      </c>
      <c r="D74" s="1" t="s">
        <v>23</v>
      </c>
      <c r="E74" s="1">
        <v>0.373299729999999</v>
      </c>
      <c r="F74" s="1">
        <v>8.594209279352139</v>
      </c>
      <c r="G74" s="1">
        <f t="shared" si="4"/>
        <v>23.022275637199527</v>
      </c>
      <c r="H74" s="1">
        <f t="shared" si="5"/>
        <v>157.52863789999955</v>
      </c>
    </row>
    <row r="75" spans="1:8">
      <c r="A75" s="1">
        <v>424</v>
      </c>
      <c r="B75" s="1" t="s">
        <v>772</v>
      </c>
      <c r="C75" s="1" t="s">
        <v>22</v>
      </c>
      <c r="D75" s="1" t="s">
        <v>23</v>
      </c>
      <c r="E75" s="1">
        <v>0.2482521</v>
      </c>
      <c r="F75" s="1">
        <v>5.7627799788766403</v>
      </c>
      <c r="G75" s="1">
        <f t="shared" si="4"/>
        <v>23.213418854771582</v>
      </c>
      <c r="H75" s="1">
        <f t="shared" si="5"/>
        <v>157.77688999999955</v>
      </c>
    </row>
    <row r="76" spans="1:8">
      <c r="A76" s="1">
        <v>292</v>
      </c>
      <c r="B76" s="1" t="s">
        <v>418</v>
      </c>
      <c r="C76" s="1" t="s">
        <v>22</v>
      </c>
      <c r="D76" s="1" t="s">
        <v>23</v>
      </c>
      <c r="E76" s="1">
        <v>0.17508016000000001</v>
      </c>
      <c r="F76" s="1">
        <v>4.0703261926879195</v>
      </c>
      <c r="G76" s="1">
        <f t="shared" si="4"/>
        <v>23.248357739037473</v>
      </c>
      <c r="H76" s="1">
        <f t="shared" si="5"/>
        <v>157.95197015999955</v>
      </c>
    </row>
    <row r="77" spans="1:8">
      <c r="A77" s="1">
        <v>135</v>
      </c>
      <c r="B77" s="1" t="s">
        <v>732</v>
      </c>
      <c r="C77" s="1" t="s">
        <v>22</v>
      </c>
      <c r="D77" s="1" t="s">
        <v>23</v>
      </c>
      <c r="E77" s="1">
        <v>4.15285899999999E-2</v>
      </c>
      <c r="F77" s="1">
        <v>1.0105243166370199</v>
      </c>
      <c r="G77" s="1">
        <f t="shared" si="4"/>
        <v>24.333219997043539</v>
      </c>
      <c r="H77" s="1">
        <f t="shared" si="5"/>
        <v>157.99349874999956</v>
      </c>
    </row>
    <row r="78" spans="1:8">
      <c r="A78" s="1">
        <v>716</v>
      </c>
      <c r="B78" s="1" t="s">
        <v>761</v>
      </c>
      <c r="C78" s="1" t="s">
        <v>22</v>
      </c>
      <c r="D78" s="1" t="s">
        <v>23</v>
      </c>
      <c r="E78" s="1">
        <v>0.66199414000000001</v>
      </c>
      <c r="F78" s="1">
        <v>16.173673337746081</v>
      </c>
      <c r="G78" s="1">
        <f t="shared" si="4"/>
        <v>24.431746990609433</v>
      </c>
      <c r="H78" s="1">
        <f t="shared" si="5"/>
        <v>158.65549288999955</v>
      </c>
    </row>
    <row r="79" spans="1:8">
      <c r="A79" s="1">
        <v>540</v>
      </c>
      <c r="B79" s="1" t="s">
        <v>520</v>
      </c>
      <c r="C79" s="1" t="s">
        <v>22</v>
      </c>
      <c r="D79" s="1" t="s">
        <v>23</v>
      </c>
      <c r="E79" s="1">
        <v>0.45848007000000002</v>
      </c>
      <c r="F79" s="1">
        <v>11.4517769818515</v>
      </c>
      <c r="G79" s="1">
        <f t="shared" si="4"/>
        <v>24.977698554817223</v>
      </c>
      <c r="H79" s="1">
        <f t="shared" si="5"/>
        <v>159.11397295999956</v>
      </c>
    </row>
    <row r="80" spans="1:8">
      <c r="A80" s="1">
        <v>142</v>
      </c>
      <c r="B80" s="1" t="s">
        <v>266</v>
      </c>
      <c r="C80" s="1" t="s">
        <v>22</v>
      </c>
      <c r="D80" s="1" t="s">
        <v>23</v>
      </c>
      <c r="E80" s="1">
        <v>0.15424264999999901</v>
      </c>
      <c r="F80" s="1">
        <v>3.9092100583753804</v>
      </c>
      <c r="G80" s="1">
        <f t="shared" si="4"/>
        <v>25.344546779865397</v>
      </c>
      <c r="H80" s="1">
        <f t="shared" si="5"/>
        <v>159.26821560999954</v>
      </c>
    </row>
    <row r="81" spans="1:8">
      <c r="A81" s="1">
        <v>268</v>
      </c>
      <c r="B81" s="1" t="s">
        <v>499</v>
      </c>
      <c r="C81" s="1" t="s">
        <v>22</v>
      </c>
      <c r="D81" s="1" t="s">
        <v>23</v>
      </c>
      <c r="E81" s="1">
        <v>0.84882703999999987</v>
      </c>
      <c r="F81" s="1">
        <v>21.607013274219003</v>
      </c>
      <c r="G81" s="1">
        <f t="shared" si="4"/>
        <v>25.455142515510587</v>
      </c>
      <c r="H81" s="1">
        <f t="shared" si="5"/>
        <v>160.11704264999955</v>
      </c>
    </row>
    <row r="82" spans="1:8">
      <c r="A82" s="1">
        <v>275</v>
      </c>
      <c r="B82" s="1" t="s">
        <v>739</v>
      </c>
      <c r="C82" s="1" t="s">
        <v>22</v>
      </c>
      <c r="D82" s="1" t="s">
        <v>23</v>
      </c>
      <c r="E82" s="1">
        <v>4.2488769999999988E-2</v>
      </c>
      <c r="F82" s="1">
        <v>1.0923348046647199</v>
      </c>
      <c r="G82" s="1">
        <f t="shared" si="4"/>
        <v>25.708788573185814</v>
      </c>
      <c r="H82" s="1">
        <f t="shared" si="5"/>
        <v>160.15953141999955</v>
      </c>
    </row>
    <row r="83" spans="1:8">
      <c r="A83" s="1">
        <v>754</v>
      </c>
      <c r="B83" s="1" t="s">
        <v>172</v>
      </c>
      <c r="C83" s="1" t="s">
        <v>22</v>
      </c>
      <c r="D83" s="1" t="s">
        <v>23</v>
      </c>
      <c r="E83" s="1">
        <v>5.9609550000000004E-2</v>
      </c>
      <c r="F83" s="1">
        <v>1.5571533802161799</v>
      </c>
      <c r="G83" s="1">
        <f t="shared" si="4"/>
        <v>26.122548823404635</v>
      </c>
      <c r="H83" s="1">
        <f t="shared" si="5"/>
        <v>160.21914096999956</v>
      </c>
    </row>
    <row r="84" spans="1:8">
      <c r="A84" s="1">
        <v>79</v>
      </c>
      <c r="B84" s="1" t="s">
        <v>756</v>
      </c>
      <c r="C84" s="1" t="s">
        <v>22</v>
      </c>
      <c r="D84" s="1" t="s">
        <v>23</v>
      </c>
      <c r="E84" s="1">
        <v>3.1840479999999997E-2</v>
      </c>
      <c r="F84" s="1">
        <v>0.84703238972327999</v>
      </c>
      <c r="G84" s="1">
        <f t="shared" si="4"/>
        <v>26.602375018318821</v>
      </c>
      <c r="H84" s="1">
        <f t="shared" si="5"/>
        <v>160.25098144999956</v>
      </c>
    </row>
    <row r="85" spans="1:8">
      <c r="A85" s="1">
        <v>304</v>
      </c>
      <c r="B85" s="1" t="s">
        <v>878</v>
      </c>
      <c r="C85" s="1" t="s">
        <v>22</v>
      </c>
      <c r="D85" s="1" t="s">
        <v>23</v>
      </c>
      <c r="E85" s="1">
        <v>0.67352184999999998</v>
      </c>
      <c r="F85" s="1">
        <v>18.150737871841621</v>
      </c>
      <c r="G85" s="1">
        <f t="shared" si="4"/>
        <v>26.948996341902824</v>
      </c>
      <c r="H85" s="1">
        <f t="shared" si="5"/>
        <v>160.92450329999954</v>
      </c>
    </row>
    <row r="86" spans="1:8">
      <c r="A86" s="1">
        <v>263</v>
      </c>
      <c r="B86" s="1" t="s">
        <v>489</v>
      </c>
      <c r="C86" s="1" t="s">
        <v>22</v>
      </c>
      <c r="D86" s="1" t="s">
        <v>23</v>
      </c>
      <c r="E86" s="1">
        <v>8.46888999999999E-2</v>
      </c>
      <c r="F86" s="1">
        <v>2.3141802722821798</v>
      </c>
      <c r="G86" s="1">
        <f t="shared" si="4"/>
        <v>27.325662185743145</v>
      </c>
      <c r="H86" s="1">
        <f t="shared" si="5"/>
        <v>161.00919219999955</v>
      </c>
    </row>
    <row r="87" spans="1:8">
      <c r="A87" s="1">
        <v>348</v>
      </c>
      <c r="B87" s="1" t="s">
        <v>874</v>
      </c>
      <c r="C87" s="1" t="s">
        <v>22</v>
      </c>
      <c r="D87" s="1" t="s">
        <v>23</v>
      </c>
      <c r="E87" s="1">
        <v>7.2471689999999894E-2</v>
      </c>
      <c r="F87" s="1">
        <v>2.0052332571973199</v>
      </c>
      <c r="G87" s="1">
        <f t="shared" si="4"/>
        <v>27.669194097685907</v>
      </c>
      <c r="H87" s="1">
        <f t="shared" si="5"/>
        <v>161.08166388999953</v>
      </c>
    </row>
    <row r="88" spans="1:8">
      <c r="A88" s="1">
        <v>128</v>
      </c>
      <c r="B88" s="1" t="s">
        <v>441</v>
      </c>
      <c r="C88" s="1" t="s">
        <v>22</v>
      </c>
      <c r="D88" s="1" t="s">
        <v>23</v>
      </c>
      <c r="E88" s="1">
        <v>0.11271475</v>
      </c>
      <c r="F88" s="1">
        <v>3.1231751594163599</v>
      </c>
      <c r="G88" s="1">
        <f t="shared" si="4"/>
        <v>27.708664211350865</v>
      </c>
      <c r="H88" s="1">
        <f t="shared" si="5"/>
        <v>161.19437863999954</v>
      </c>
    </row>
    <row r="89" spans="1:8">
      <c r="A89" s="1">
        <v>766</v>
      </c>
      <c r="B89" s="1" t="s">
        <v>501</v>
      </c>
      <c r="C89" s="1" t="s">
        <v>22</v>
      </c>
      <c r="D89" s="1" t="s">
        <v>23</v>
      </c>
      <c r="E89" s="1">
        <v>0.54769057999999904</v>
      </c>
      <c r="F89" s="1">
        <v>15.2925766406932</v>
      </c>
      <c r="G89" s="1">
        <f t="shared" si="4"/>
        <v>27.92192745161552</v>
      </c>
      <c r="H89" s="1">
        <f t="shared" si="5"/>
        <v>161.74206921999954</v>
      </c>
    </row>
    <row r="90" spans="1:8">
      <c r="A90" s="1">
        <v>90</v>
      </c>
      <c r="B90" s="1" t="s">
        <v>480</v>
      </c>
      <c r="C90" s="1" t="s">
        <v>22</v>
      </c>
      <c r="D90" s="1" t="s">
        <v>23</v>
      </c>
      <c r="E90" s="1">
        <v>0.27885084999999893</v>
      </c>
      <c r="F90" s="1">
        <v>7.7934590813695603</v>
      </c>
      <c r="G90" s="1">
        <f t="shared" si="4"/>
        <v>27.948486014547168</v>
      </c>
      <c r="H90" s="1">
        <f t="shared" si="5"/>
        <v>162.02092006999953</v>
      </c>
    </row>
    <row r="91" spans="1:8">
      <c r="A91" s="1">
        <v>484</v>
      </c>
      <c r="B91" s="1" t="s">
        <v>741</v>
      </c>
      <c r="C91" s="1" t="s">
        <v>22</v>
      </c>
      <c r="D91" s="1" t="s">
        <v>23</v>
      </c>
      <c r="E91" s="1">
        <v>0.10765719</v>
      </c>
      <c r="F91" s="1">
        <v>3.0937877970091199</v>
      </c>
      <c r="G91" s="1">
        <f t="shared" si="4"/>
        <v>28.737400604726169</v>
      </c>
      <c r="H91" s="1">
        <f t="shared" si="5"/>
        <v>162.12857725999953</v>
      </c>
    </row>
    <row r="92" spans="1:8">
      <c r="A92" s="1">
        <v>125</v>
      </c>
      <c r="B92" s="1" t="s">
        <v>438</v>
      </c>
      <c r="C92" s="1" t="s">
        <v>22</v>
      </c>
      <c r="D92" s="1" t="s">
        <v>23</v>
      </c>
      <c r="E92" s="1">
        <v>5.4050580000000001E-2</v>
      </c>
      <c r="F92" s="1">
        <v>1.5669894665774402</v>
      </c>
      <c r="G92" s="1">
        <f t="shared" si="4"/>
        <v>28.991168394075331</v>
      </c>
      <c r="H92" s="1">
        <f t="shared" si="5"/>
        <v>162.18262783999953</v>
      </c>
    </row>
    <row r="93" spans="1:8">
      <c r="A93" s="1">
        <v>447</v>
      </c>
      <c r="B93" s="1" t="s">
        <v>410</v>
      </c>
      <c r="C93" s="1" t="s">
        <v>22</v>
      </c>
      <c r="D93" s="1" t="s">
        <v>23</v>
      </c>
      <c r="E93" s="1">
        <v>0.12603984999999901</v>
      </c>
      <c r="F93" s="1">
        <v>3.6557335766491206</v>
      </c>
      <c r="G93" s="1">
        <f t="shared" si="4"/>
        <v>29.004585269255312</v>
      </c>
      <c r="H93" s="1">
        <f t="shared" si="5"/>
        <v>162.30866768999954</v>
      </c>
    </row>
    <row r="94" spans="1:8">
      <c r="A94" s="1">
        <v>195</v>
      </c>
      <c r="B94" s="1" t="s">
        <v>421</v>
      </c>
      <c r="C94" s="1" t="s">
        <v>22</v>
      </c>
      <c r="D94" s="1" t="s">
        <v>23</v>
      </c>
      <c r="E94" s="1">
        <v>5.7608849999999899E-2</v>
      </c>
      <c r="F94" s="1">
        <v>1.68177818109704</v>
      </c>
      <c r="G94" s="1">
        <f t="shared" si="4"/>
        <v>29.193052475392982</v>
      </c>
      <c r="H94" s="1">
        <f t="shared" si="5"/>
        <v>162.36627653999955</v>
      </c>
    </row>
    <row r="95" spans="1:8">
      <c r="A95" s="1">
        <v>306</v>
      </c>
      <c r="B95" s="1" t="s">
        <v>506</v>
      </c>
      <c r="C95" s="1" t="s">
        <v>22</v>
      </c>
      <c r="D95" s="1" t="s">
        <v>23</v>
      </c>
      <c r="E95" s="1">
        <v>0.38280314999999898</v>
      </c>
      <c r="F95" s="1">
        <v>11.71656884713266</v>
      </c>
      <c r="G95" s="1">
        <f t="shared" si="4"/>
        <v>30.607294760068434</v>
      </c>
      <c r="H95" s="1">
        <f t="shared" si="5"/>
        <v>162.74907968999955</v>
      </c>
    </row>
    <row r="96" spans="1:8">
      <c r="A96" s="1">
        <v>51</v>
      </c>
      <c r="B96" s="1" t="s">
        <v>460</v>
      </c>
      <c r="C96" s="1" t="s">
        <v>22</v>
      </c>
      <c r="D96" s="1" t="s">
        <v>23</v>
      </c>
      <c r="E96" s="1">
        <v>6.333341999999989E-2</v>
      </c>
      <c r="F96" s="1">
        <v>1.95213508313054</v>
      </c>
      <c r="G96" s="1">
        <f t="shared" si="4"/>
        <v>30.823143344075582</v>
      </c>
      <c r="H96" s="1">
        <f t="shared" si="5"/>
        <v>162.81241310999954</v>
      </c>
    </row>
    <row r="97" spans="1:8">
      <c r="A97" s="1">
        <v>503</v>
      </c>
      <c r="B97" s="1" t="s">
        <v>861</v>
      </c>
      <c r="C97" s="1" t="s">
        <v>22</v>
      </c>
      <c r="D97" s="1" t="s">
        <v>23</v>
      </c>
      <c r="E97" s="1">
        <v>0.175815</v>
      </c>
      <c r="F97" s="1">
        <v>5.4490714333128007</v>
      </c>
      <c r="G97" s="1">
        <f t="shared" si="4"/>
        <v>30.993211235177892</v>
      </c>
      <c r="H97" s="1">
        <f t="shared" si="5"/>
        <v>162.98822810999954</v>
      </c>
    </row>
    <row r="98" spans="1:8">
      <c r="A98" s="1">
        <v>234</v>
      </c>
      <c r="B98" s="1" t="s">
        <v>427</v>
      </c>
      <c r="C98" s="1" t="s">
        <v>22</v>
      </c>
      <c r="D98" s="1" t="s">
        <v>23</v>
      </c>
      <c r="E98" s="1">
        <v>0.15198023000000002</v>
      </c>
      <c r="F98" s="1">
        <v>4.7510283792795995</v>
      </c>
      <c r="G98" s="1">
        <f t="shared" ref="G98:G129" si="6">F98/E98</f>
        <v>31.260831617899242</v>
      </c>
      <c r="H98" s="1">
        <f t="shared" si="5"/>
        <v>163.14020833999953</v>
      </c>
    </row>
    <row r="99" spans="1:8">
      <c r="A99" s="1">
        <v>177</v>
      </c>
      <c r="B99" s="1" t="s">
        <v>782</v>
      </c>
      <c r="C99" s="1" t="s">
        <v>22</v>
      </c>
      <c r="D99" s="1" t="s">
        <v>23</v>
      </c>
      <c r="E99" s="1">
        <v>0.17280098000000002</v>
      </c>
      <c r="F99" s="1">
        <v>5.4956224259810007</v>
      </c>
      <c r="G99" s="1">
        <f t="shared" si="6"/>
        <v>31.803190155408842</v>
      </c>
      <c r="H99" s="1">
        <f t="shared" ref="H99:H130" si="7">H98+E99</f>
        <v>163.31300931999954</v>
      </c>
    </row>
    <row r="100" spans="1:8">
      <c r="A100" s="1">
        <v>593</v>
      </c>
      <c r="B100" s="1" t="s">
        <v>748</v>
      </c>
      <c r="C100" s="1" t="s">
        <v>22</v>
      </c>
      <c r="D100" s="1" t="s">
        <v>23</v>
      </c>
      <c r="E100" s="1">
        <v>2.0100685999999999</v>
      </c>
      <c r="F100" s="1">
        <v>66.753215173163596</v>
      </c>
      <c r="G100" s="1">
        <f t="shared" si="6"/>
        <v>33.209421396445677</v>
      </c>
      <c r="H100" s="1">
        <f t="shared" si="7"/>
        <v>165.32307791999955</v>
      </c>
    </row>
    <row r="101" spans="1:8">
      <c r="A101" s="1">
        <v>238</v>
      </c>
      <c r="B101" s="1" t="s">
        <v>425</v>
      </c>
      <c r="C101" s="1" t="s">
        <v>22</v>
      </c>
      <c r="D101" s="1" t="s">
        <v>23</v>
      </c>
      <c r="E101" s="1">
        <v>0.1258547599999999</v>
      </c>
      <c r="F101" s="1">
        <v>4.3294533173810397</v>
      </c>
      <c r="G101" s="1">
        <f t="shared" si="6"/>
        <v>34.400393893572584</v>
      </c>
      <c r="H101" s="1">
        <f t="shared" si="7"/>
        <v>165.44893267999956</v>
      </c>
    </row>
    <row r="102" spans="1:8">
      <c r="A102" s="1">
        <v>453</v>
      </c>
      <c r="B102" s="1" t="s">
        <v>200</v>
      </c>
      <c r="C102" s="1" t="s">
        <v>22</v>
      </c>
      <c r="D102" s="1" t="s">
        <v>23</v>
      </c>
      <c r="E102" s="1">
        <v>0.19693757000000001</v>
      </c>
      <c r="F102" s="1">
        <v>6.9576039046230793</v>
      </c>
      <c r="G102" s="1">
        <f t="shared" si="6"/>
        <v>35.328982197876613</v>
      </c>
      <c r="H102" s="1">
        <f t="shared" si="7"/>
        <v>165.64587024999955</v>
      </c>
    </row>
    <row r="103" spans="1:8">
      <c r="A103" s="1">
        <v>282</v>
      </c>
      <c r="B103" s="1" t="s">
        <v>881</v>
      </c>
      <c r="C103" s="1" t="s">
        <v>22</v>
      </c>
      <c r="D103" s="1" t="s">
        <v>23</v>
      </c>
      <c r="E103" s="1">
        <v>3.7173199999999899E-2</v>
      </c>
      <c r="F103" s="1">
        <v>1.32080040833358</v>
      </c>
      <c r="G103" s="1">
        <f t="shared" si="6"/>
        <v>35.530984912076001</v>
      </c>
      <c r="H103" s="1">
        <f t="shared" si="7"/>
        <v>165.68304344999956</v>
      </c>
    </row>
    <row r="104" spans="1:8">
      <c r="A104" s="1">
        <v>597</v>
      </c>
      <c r="B104" s="1" t="s">
        <v>279</v>
      </c>
      <c r="C104" s="1" t="s">
        <v>22</v>
      </c>
      <c r="D104" s="1" t="s">
        <v>23</v>
      </c>
      <c r="E104" s="1">
        <v>0.61180047999999987</v>
      </c>
      <c r="F104" s="1">
        <v>22.133807284605801</v>
      </c>
      <c r="G104" s="1">
        <f t="shared" si="6"/>
        <v>36.178146320849251</v>
      </c>
      <c r="H104" s="1">
        <f t="shared" si="7"/>
        <v>166.29484392999956</v>
      </c>
    </row>
    <row r="105" spans="1:8">
      <c r="A105" s="1">
        <v>393</v>
      </c>
      <c r="B105" s="1" t="s">
        <v>430</v>
      </c>
      <c r="C105" s="1" t="s">
        <v>22</v>
      </c>
      <c r="D105" s="1" t="s">
        <v>23</v>
      </c>
      <c r="E105" s="1">
        <v>7.0047163099999787</v>
      </c>
      <c r="F105" s="1">
        <v>263.84143929148598</v>
      </c>
      <c r="G105" s="1">
        <f t="shared" si="6"/>
        <v>37.666256221515241</v>
      </c>
      <c r="H105" s="1">
        <f t="shared" si="7"/>
        <v>173.29956023999955</v>
      </c>
    </row>
    <row r="106" spans="1:8">
      <c r="A106" s="1">
        <v>624</v>
      </c>
      <c r="B106" s="1" t="s">
        <v>784</v>
      </c>
      <c r="C106" s="1" t="s">
        <v>22</v>
      </c>
      <c r="D106" s="1" t="s">
        <v>23</v>
      </c>
      <c r="E106" s="1">
        <v>6.4129249999999999E-2</v>
      </c>
      <c r="F106" s="1">
        <v>2.4680248508890603</v>
      </c>
      <c r="G106" s="1">
        <f t="shared" si="6"/>
        <v>38.48516629913901</v>
      </c>
      <c r="H106" s="1">
        <f t="shared" si="7"/>
        <v>173.36368948999956</v>
      </c>
    </row>
    <row r="107" spans="1:8">
      <c r="A107" s="1">
        <v>657</v>
      </c>
      <c r="B107" s="1" t="s">
        <v>335</v>
      </c>
      <c r="C107" s="1" t="s">
        <v>22</v>
      </c>
      <c r="D107" s="1" t="s">
        <v>23</v>
      </c>
      <c r="E107" s="1">
        <v>0.47279215999999802</v>
      </c>
      <c r="F107" s="1">
        <v>18.20432175369066</v>
      </c>
      <c r="G107" s="1">
        <f t="shared" si="6"/>
        <v>38.503857072610373</v>
      </c>
      <c r="H107" s="1">
        <f t="shared" si="7"/>
        <v>173.83648164999957</v>
      </c>
    </row>
    <row r="108" spans="1:8">
      <c r="A108" s="1">
        <v>578</v>
      </c>
      <c r="B108" s="1" t="s">
        <v>718</v>
      </c>
      <c r="C108" s="1" t="s">
        <v>22</v>
      </c>
      <c r="D108" s="1" t="s">
        <v>23</v>
      </c>
      <c r="E108" s="1">
        <v>0.14561921999999899</v>
      </c>
      <c r="F108" s="1">
        <v>5.92225893525824</v>
      </c>
      <c r="G108" s="1">
        <f t="shared" si="6"/>
        <v>40.669486728869174</v>
      </c>
      <c r="H108" s="1">
        <f t="shared" si="7"/>
        <v>173.98210086999956</v>
      </c>
    </row>
    <row r="109" spans="1:8">
      <c r="A109" s="1">
        <v>357</v>
      </c>
      <c r="B109" s="1" t="s">
        <v>743</v>
      </c>
      <c r="C109" s="1" t="s">
        <v>22</v>
      </c>
      <c r="D109" s="1" t="s">
        <v>23</v>
      </c>
      <c r="E109" s="1">
        <v>0.18336069999999899</v>
      </c>
      <c r="F109" s="1">
        <v>7.7041935808560797</v>
      </c>
      <c r="G109" s="1">
        <f t="shared" si="6"/>
        <v>42.016602144604171</v>
      </c>
      <c r="H109" s="1">
        <f t="shared" si="7"/>
        <v>174.16546156999956</v>
      </c>
    </row>
    <row r="110" spans="1:8">
      <c r="A110" s="1">
        <v>432</v>
      </c>
      <c r="B110" s="1" t="s">
        <v>747</v>
      </c>
      <c r="C110" s="1" t="s">
        <v>22</v>
      </c>
      <c r="D110" s="1" t="s">
        <v>23</v>
      </c>
      <c r="E110" s="1">
        <v>0.20678203999999889</v>
      </c>
      <c r="F110" s="1">
        <v>9.1319362760829002</v>
      </c>
      <c r="G110" s="1">
        <f t="shared" si="6"/>
        <v>44.162134564892334</v>
      </c>
      <c r="H110" s="1">
        <f t="shared" si="7"/>
        <v>174.37224360999957</v>
      </c>
    </row>
    <row r="111" spans="1:8">
      <c r="A111" s="1">
        <v>671</v>
      </c>
      <c r="B111" s="1" t="s">
        <v>481</v>
      </c>
      <c r="C111" s="1" t="s">
        <v>22</v>
      </c>
      <c r="D111" s="1" t="s">
        <v>23</v>
      </c>
      <c r="E111" s="1">
        <v>0.48888787999999972</v>
      </c>
      <c r="F111" s="1">
        <v>21.8435949044548</v>
      </c>
      <c r="G111" s="1">
        <f t="shared" si="6"/>
        <v>44.68017269001394</v>
      </c>
      <c r="H111" s="1">
        <f t="shared" si="7"/>
        <v>174.86113148999956</v>
      </c>
    </row>
    <row r="112" spans="1:8">
      <c r="A112" s="1">
        <v>278</v>
      </c>
      <c r="B112" s="1" t="s">
        <v>458</v>
      </c>
      <c r="C112" s="1" t="s">
        <v>22</v>
      </c>
      <c r="D112" s="1" t="s">
        <v>23</v>
      </c>
      <c r="E112" s="1">
        <v>1.8181240000000001E-2</v>
      </c>
      <c r="F112" s="1">
        <v>0.83026752248645996</v>
      </c>
      <c r="G112" s="1">
        <f t="shared" si="6"/>
        <v>45.666165920831574</v>
      </c>
      <c r="H112" s="1">
        <f t="shared" si="7"/>
        <v>174.87931272999955</v>
      </c>
    </row>
    <row r="113" spans="1:8">
      <c r="A113" s="1">
        <v>77</v>
      </c>
      <c r="B113" s="1" t="s">
        <v>463</v>
      </c>
      <c r="C113" s="1" t="s">
        <v>22</v>
      </c>
      <c r="D113" s="1" t="s">
        <v>23</v>
      </c>
      <c r="E113" s="1">
        <v>0.10159125999999999</v>
      </c>
      <c r="F113" s="1">
        <v>4.9534500827933599</v>
      </c>
      <c r="G113" s="1">
        <f t="shared" si="6"/>
        <v>48.758624342225509</v>
      </c>
      <c r="H113" s="1">
        <f t="shared" si="7"/>
        <v>174.98090398999955</v>
      </c>
    </row>
    <row r="114" spans="1:8">
      <c r="A114" s="1">
        <v>576</v>
      </c>
      <c r="B114" s="1" t="s">
        <v>237</v>
      </c>
      <c r="C114" s="1" t="s">
        <v>22</v>
      </c>
      <c r="D114" s="1" t="s">
        <v>23</v>
      </c>
      <c r="E114" s="1">
        <v>0.17006468999999999</v>
      </c>
      <c r="F114" s="1">
        <v>8.4373135854158789</v>
      </c>
      <c r="G114" s="1">
        <f t="shared" si="6"/>
        <v>49.612377416004932</v>
      </c>
      <c r="H114" s="1">
        <f t="shared" si="7"/>
        <v>175.15096867999955</v>
      </c>
    </row>
    <row r="115" spans="1:8">
      <c r="A115" s="1">
        <v>573</v>
      </c>
      <c r="B115" s="1" t="s">
        <v>437</v>
      </c>
      <c r="C115" s="1" t="s">
        <v>22</v>
      </c>
      <c r="D115" s="1" t="s">
        <v>23</v>
      </c>
      <c r="E115" s="1">
        <v>6.4624829999999897E-2</v>
      </c>
      <c r="F115" s="1">
        <v>3.2933580052187801</v>
      </c>
      <c r="G115" s="1">
        <f t="shared" si="6"/>
        <v>50.961186361631981</v>
      </c>
      <c r="H115" s="1">
        <f t="shared" si="7"/>
        <v>175.21559350999956</v>
      </c>
    </row>
    <row r="116" spans="1:8">
      <c r="A116" s="1">
        <v>439</v>
      </c>
      <c r="B116" s="1" t="s">
        <v>631</v>
      </c>
      <c r="C116" s="1" t="s">
        <v>22</v>
      </c>
      <c r="D116" s="1" t="s">
        <v>23</v>
      </c>
      <c r="E116" s="1">
        <v>0.36784829999999996</v>
      </c>
      <c r="F116" s="1">
        <v>19.144266105451859</v>
      </c>
      <c r="G116" s="1">
        <f t="shared" si="6"/>
        <v>52.043916216146329</v>
      </c>
      <c r="H116" s="1">
        <f t="shared" si="7"/>
        <v>175.58344180999956</v>
      </c>
    </row>
    <row r="117" spans="1:8">
      <c r="A117" s="1">
        <v>309</v>
      </c>
      <c r="B117" s="1" t="s">
        <v>786</v>
      </c>
      <c r="C117" s="1" t="s">
        <v>22</v>
      </c>
      <c r="D117" s="1" t="s">
        <v>23</v>
      </c>
      <c r="E117" s="1">
        <v>0.26389491999999998</v>
      </c>
      <c r="F117" s="1">
        <v>14.03755053953418</v>
      </c>
      <c r="G117" s="1">
        <f t="shared" si="6"/>
        <v>53.193712632036195</v>
      </c>
      <c r="H117" s="1">
        <f t="shared" si="7"/>
        <v>175.84733672999957</v>
      </c>
    </row>
    <row r="118" spans="1:8">
      <c r="A118" s="1">
        <v>417</v>
      </c>
      <c r="B118" s="1" t="s">
        <v>867</v>
      </c>
      <c r="C118" s="1" t="s">
        <v>22</v>
      </c>
      <c r="D118" s="1" t="s">
        <v>23</v>
      </c>
      <c r="E118" s="1">
        <v>6.1161879999999905E-2</v>
      </c>
      <c r="F118" s="1">
        <v>3.7588325347326004</v>
      </c>
      <c r="G118" s="1">
        <f t="shared" si="6"/>
        <v>61.457112415978813</v>
      </c>
      <c r="H118" s="1">
        <f t="shared" si="7"/>
        <v>175.90849860999955</v>
      </c>
    </row>
    <row r="119" spans="1:8">
      <c r="A119" s="1">
        <v>293</v>
      </c>
      <c r="B119" s="1" t="s">
        <v>879</v>
      </c>
      <c r="C119" s="1" t="s">
        <v>22</v>
      </c>
      <c r="D119" s="1" t="s">
        <v>23</v>
      </c>
      <c r="E119" s="1">
        <v>3.2566930000000001E-2</v>
      </c>
      <c r="F119" s="1">
        <v>2.0220827080448398</v>
      </c>
      <c r="G119" s="1">
        <f t="shared" si="6"/>
        <v>62.090062159523164</v>
      </c>
      <c r="H119" s="1">
        <f t="shared" si="7"/>
        <v>175.94106553999956</v>
      </c>
    </row>
    <row r="120" spans="1:8">
      <c r="A120" s="1">
        <v>599</v>
      </c>
      <c r="B120" s="1" t="s">
        <v>358</v>
      </c>
      <c r="C120" s="1" t="s">
        <v>22</v>
      </c>
      <c r="D120" s="1" t="s">
        <v>23</v>
      </c>
      <c r="E120" s="1">
        <v>0.78870141000000005</v>
      </c>
      <c r="F120" s="1">
        <v>49.151473591204997</v>
      </c>
      <c r="G120" s="1">
        <f t="shared" si="6"/>
        <v>62.31949501802589</v>
      </c>
      <c r="H120" s="1">
        <f t="shared" si="7"/>
        <v>176.72976694999954</v>
      </c>
    </row>
    <row r="121" spans="1:8">
      <c r="A121" s="1">
        <v>119</v>
      </c>
      <c r="B121" s="1" t="s">
        <v>459</v>
      </c>
      <c r="C121" s="1" t="s">
        <v>22</v>
      </c>
      <c r="D121" s="1" t="s">
        <v>23</v>
      </c>
      <c r="E121" s="1">
        <v>2.8345560000000002E-2</v>
      </c>
      <c r="F121" s="1">
        <v>1.7764827053455001</v>
      </c>
      <c r="G121" s="1">
        <f t="shared" si="6"/>
        <v>62.672344640412817</v>
      </c>
      <c r="H121" s="1">
        <f t="shared" si="7"/>
        <v>176.75811250999953</v>
      </c>
    </row>
    <row r="122" spans="1:8">
      <c r="A122" s="1">
        <v>684</v>
      </c>
      <c r="B122" s="1" t="s">
        <v>845</v>
      </c>
      <c r="C122" s="1" t="s">
        <v>22</v>
      </c>
      <c r="D122" s="1" t="s">
        <v>23</v>
      </c>
      <c r="E122" s="1">
        <v>4.4984540000000003E-2</v>
      </c>
      <c r="F122" s="1">
        <v>2.9458453686951005</v>
      </c>
      <c r="G122" s="1">
        <f t="shared" si="6"/>
        <v>65.485728401248522</v>
      </c>
      <c r="H122" s="1">
        <f t="shared" si="7"/>
        <v>176.80309704999954</v>
      </c>
    </row>
    <row r="123" spans="1:8">
      <c r="A123" s="1">
        <v>145</v>
      </c>
      <c r="B123" s="1" t="s">
        <v>408</v>
      </c>
      <c r="C123" s="1" t="s">
        <v>22</v>
      </c>
      <c r="D123" s="1" t="s">
        <v>23</v>
      </c>
      <c r="E123" s="1">
        <v>4.539808E-2</v>
      </c>
      <c r="F123" s="1">
        <v>2.99176885612476</v>
      </c>
      <c r="G123" s="1">
        <f t="shared" si="6"/>
        <v>65.900779418970146</v>
      </c>
      <c r="H123" s="1">
        <f t="shared" si="7"/>
        <v>176.84849512999955</v>
      </c>
    </row>
    <row r="124" spans="1:8">
      <c r="A124" s="1">
        <v>669</v>
      </c>
      <c r="B124" s="1" t="s">
        <v>479</v>
      </c>
      <c r="C124" s="1" t="s">
        <v>22</v>
      </c>
      <c r="D124" s="1" t="s">
        <v>23</v>
      </c>
      <c r="E124" s="1">
        <v>0.51402126999999997</v>
      </c>
      <c r="F124" s="1">
        <v>34.133644264243202</v>
      </c>
      <c r="G124" s="1">
        <f t="shared" si="6"/>
        <v>66.405120286643395</v>
      </c>
      <c r="H124" s="1">
        <f t="shared" si="7"/>
        <v>177.36251639999955</v>
      </c>
    </row>
    <row r="125" spans="1:8">
      <c r="A125" s="1">
        <v>753</v>
      </c>
      <c r="B125" s="1" t="s">
        <v>239</v>
      </c>
      <c r="C125" s="1" t="s">
        <v>22</v>
      </c>
      <c r="D125" s="1" t="s">
        <v>23</v>
      </c>
      <c r="E125" s="1">
        <v>0.1033479499999998</v>
      </c>
      <c r="F125" s="1">
        <v>6.9355454017464604</v>
      </c>
      <c r="G125" s="1">
        <f t="shared" si="6"/>
        <v>67.108688674971049</v>
      </c>
      <c r="H125" s="1">
        <f t="shared" si="7"/>
        <v>177.46586434999955</v>
      </c>
    </row>
    <row r="126" spans="1:8">
      <c r="A126" s="1">
        <v>374</v>
      </c>
      <c r="B126" s="1" t="s">
        <v>48</v>
      </c>
      <c r="C126" s="1" t="s">
        <v>22</v>
      </c>
      <c r="D126" s="1" t="s">
        <v>23</v>
      </c>
      <c r="E126" s="1">
        <v>0.67592370000000002</v>
      </c>
      <c r="F126" s="1">
        <v>46.416016858913601</v>
      </c>
      <c r="G126" s="1">
        <f t="shared" si="6"/>
        <v>68.670497659593238</v>
      </c>
      <c r="H126" s="1">
        <f t="shared" si="7"/>
        <v>178.14178804999955</v>
      </c>
    </row>
    <row r="127" spans="1:8">
      <c r="A127" s="1">
        <v>367</v>
      </c>
      <c r="B127" s="1" t="s">
        <v>426</v>
      </c>
      <c r="C127" s="1" t="s">
        <v>22</v>
      </c>
      <c r="D127" s="1" t="s">
        <v>23</v>
      </c>
      <c r="E127" s="1">
        <v>0.82882047999999997</v>
      </c>
      <c r="F127" s="1">
        <v>57.283097016444998</v>
      </c>
      <c r="G127" s="1">
        <f t="shared" si="6"/>
        <v>69.113998023365681</v>
      </c>
      <c r="H127" s="1">
        <f t="shared" si="7"/>
        <v>178.97060852999954</v>
      </c>
    </row>
    <row r="128" spans="1:8">
      <c r="A128" s="1">
        <v>328</v>
      </c>
      <c r="B128" s="1" t="s">
        <v>877</v>
      </c>
      <c r="C128" s="1" t="s">
        <v>22</v>
      </c>
      <c r="D128" s="1" t="s">
        <v>23</v>
      </c>
      <c r="E128" s="1">
        <v>0.28384739999999897</v>
      </c>
      <c r="F128" s="1">
        <v>20.221539449631003</v>
      </c>
      <c r="G128" s="1">
        <f t="shared" si="6"/>
        <v>71.240883128156455</v>
      </c>
      <c r="H128" s="1">
        <f t="shared" si="7"/>
        <v>179.25445592999952</v>
      </c>
    </row>
    <row r="129" spans="1:8">
      <c r="A129" s="1">
        <v>701</v>
      </c>
      <c r="B129" s="1" t="s">
        <v>843</v>
      </c>
      <c r="C129" s="1" t="s">
        <v>22</v>
      </c>
      <c r="D129" s="1" t="s">
        <v>23</v>
      </c>
      <c r="E129" s="1">
        <v>7.4192939999999999E-2</v>
      </c>
      <c r="F129" s="1">
        <v>5.4538908323125401</v>
      </c>
      <c r="G129" s="1">
        <f t="shared" si="6"/>
        <v>73.509566170481179</v>
      </c>
      <c r="H129" s="1">
        <f t="shared" si="7"/>
        <v>179.32864886999951</v>
      </c>
    </row>
    <row r="130" spans="1:8">
      <c r="A130" s="1">
        <v>651</v>
      </c>
      <c r="B130" s="1" t="s">
        <v>165</v>
      </c>
      <c r="C130" s="1" t="s">
        <v>22</v>
      </c>
      <c r="D130" s="1" t="s">
        <v>23</v>
      </c>
      <c r="E130" s="1">
        <v>0.76874187999999899</v>
      </c>
      <c r="F130" s="1">
        <v>61.9890284542034</v>
      </c>
      <c r="G130" s="1">
        <f t="shared" ref="G130:G158" si="8">F130/E130</f>
        <v>80.636986310936365</v>
      </c>
      <c r="H130" s="1">
        <f t="shared" si="7"/>
        <v>180.09739074999951</v>
      </c>
    </row>
    <row r="131" spans="1:8">
      <c r="A131" s="1">
        <v>419</v>
      </c>
      <c r="B131" s="1" t="s">
        <v>253</v>
      </c>
      <c r="C131" s="1" t="s">
        <v>22</v>
      </c>
      <c r="D131" s="1" t="s">
        <v>23</v>
      </c>
      <c r="E131" s="1">
        <v>0.11781660000000001</v>
      </c>
      <c r="F131" s="1">
        <v>9.8457897933278407</v>
      </c>
      <c r="G131" s="1">
        <f t="shared" si="8"/>
        <v>83.568782271155683</v>
      </c>
      <c r="H131" s="1">
        <f t="shared" ref="H131:H151" si="9">H130+E131</f>
        <v>180.2152073499995</v>
      </c>
    </row>
    <row r="132" spans="1:8">
      <c r="A132" s="1">
        <v>339</v>
      </c>
      <c r="B132" s="1" t="s">
        <v>876</v>
      </c>
      <c r="C132" s="1" t="s">
        <v>22</v>
      </c>
      <c r="D132" s="1" t="s">
        <v>23</v>
      </c>
      <c r="E132" s="1">
        <v>1.7067369999999901E-2</v>
      </c>
      <c r="F132" s="1">
        <v>1.4459068865955</v>
      </c>
      <c r="G132" s="1">
        <f t="shared" si="8"/>
        <v>84.717615344104473</v>
      </c>
      <c r="H132" s="1">
        <f t="shared" si="9"/>
        <v>180.23227471999951</v>
      </c>
    </row>
    <row r="133" spans="1:8">
      <c r="A133" s="1">
        <v>545</v>
      </c>
      <c r="B133" s="1" t="s">
        <v>856</v>
      </c>
      <c r="C133" s="1" t="s">
        <v>22</v>
      </c>
      <c r="D133" s="1" t="s">
        <v>23</v>
      </c>
      <c r="E133" s="1">
        <v>6.7807580000000006E-2</v>
      </c>
      <c r="F133" s="1">
        <v>5.8404118336063799</v>
      </c>
      <c r="G133" s="1">
        <f t="shared" si="8"/>
        <v>86.132137935115509</v>
      </c>
      <c r="H133" s="1">
        <f t="shared" si="9"/>
        <v>180.3000822999995</v>
      </c>
    </row>
    <row r="134" spans="1:8">
      <c r="A134" s="1">
        <v>167</v>
      </c>
      <c r="B134" s="1" t="s">
        <v>428</v>
      </c>
      <c r="C134" s="1" t="s">
        <v>22</v>
      </c>
      <c r="D134" s="1" t="s">
        <v>23</v>
      </c>
      <c r="E134" s="1">
        <v>3.6275790000000002E-2</v>
      </c>
      <c r="F134" s="1">
        <v>3.2380812619765997</v>
      </c>
      <c r="G134" s="1">
        <f t="shared" si="8"/>
        <v>89.262873723124969</v>
      </c>
      <c r="H134" s="1">
        <f t="shared" si="9"/>
        <v>180.33635808999949</v>
      </c>
    </row>
    <row r="135" spans="1:8">
      <c r="A135" s="1">
        <v>530</v>
      </c>
      <c r="B135" s="1" t="s">
        <v>793</v>
      </c>
      <c r="C135" s="1" t="s">
        <v>22</v>
      </c>
      <c r="D135" s="1" t="s">
        <v>23</v>
      </c>
      <c r="E135" s="1">
        <v>1.64413499999999E-2</v>
      </c>
      <c r="F135" s="1">
        <v>1.4755404831723999</v>
      </c>
      <c r="G135" s="1">
        <f t="shared" si="8"/>
        <v>89.745701123837705</v>
      </c>
      <c r="H135" s="1">
        <f t="shared" si="9"/>
        <v>180.3527994399995</v>
      </c>
    </row>
    <row r="136" spans="1:8">
      <c r="A136" s="1">
        <v>692</v>
      </c>
      <c r="B136" s="1" t="s">
        <v>461</v>
      </c>
      <c r="C136" s="1" t="s">
        <v>22</v>
      </c>
      <c r="D136" s="1" t="s">
        <v>23</v>
      </c>
      <c r="E136" s="1">
        <v>6.7123979999999889E-2</v>
      </c>
      <c r="F136" s="1">
        <v>6.4375794740911996</v>
      </c>
      <c r="G136" s="1">
        <f t="shared" si="8"/>
        <v>95.905807046769425</v>
      </c>
      <c r="H136" s="1">
        <f t="shared" si="9"/>
        <v>180.41992341999949</v>
      </c>
    </row>
    <row r="137" spans="1:8">
      <c r="A137" s="1">
        <v>585</v>
      </c>
      <c r="B137" s="1" t="s">
        <v>42</v>
      </c>
      <c r="C137" s="1" t="s">
        <v>22</v>
      </c>
      <c r="D137" s="1" t="s">
        <v>23</v>
      </c>
      <c r="E137" s="1">
        <v>3.853318539999989</v>
      </c>
      <c r="F137" s="1">
        <v>384.61193918255196</v>
      </c>
      <c r="G137" s="1">
        <f t="shared" si="8"/>
        <v>99.813170177867789</v>
      </c>
      <c r="H137" s="1">
        <f t="shared" si="9"/>
        <v>184.27324195999947</v>
      </c>
    </row>
    <row r="138" spans="1:8">
      <c r="A138" s="1">
        <v>592</v>
      </c>
      <c r="B138" s="1" t="s">
        <v>584</v>
      </c>
      <c r="C138" s="1" t="s">
        <v>22</v>
      </c>
      <c r="D138" s="1" t="s">
        <v>23</v>
      </c>
      <c r="E138" s="1">
        <v>0.26272453999999901</v>
      </c>
      <c r="F138" s="1">
        <v>26.3352058711206</v>
      </c>
      <c r="G138" s="1">
        <f t="shared" si="8"/>
        <v>100.23885043673765</v>
      </c>
      <c r="H138" s="1">
        <f t="shared" si="9"/>
        <v>184.53596649999946</v>
      </c>
    </row>
    <row r="139" spans="1:8">
      <c r="A139" s="1">
        <v>288</v>
      </c>
      <c r="B139" s="1" t="s">
        <v>274</v>
      </c>
      <c r="C139" s="1" t="s">
        <v>22</v>
      </c>
      <c r="D139" s="1" t="s">
        <v>23</v>
      </c>
      <c r="E139" s="1">
        <v>6.1938E-2</v>
      </c>
      <c r="F139" s="1">
        <v>6.5409698225071802</v>
      </c>
      <c r="G139" s="1">
        <f t="shared" si="8"/>
        <v>105.60511838462948</v>
      </c>
      <c r="H139" s="1">
        <f t="shared" si="9"/>
        <v>184.59790449999946</v>
      </c>
    </row>
    <row r="140" spans="1:8">
      <c r="A140" s="1">
        <v>222</v>
      </c>
      <c r="B140" s="1" t="s">
        <v>754</v>
      </c>
      <c r="C140" s="1" t="s">
        <v>22</v>
      </c>
      <c r="D140" s="1" t="s">
        <v>23</v>
      </c>
      <c r="E140" s="1">
        <v>7.83548099999999E-2</v>
      </c>
      <c r="F140" s="1">
        <v>8.4362974716546795</v>
      </c>
      <c r="G140" s="1">
        <f t="shared" si="8"/>
        <v>107.6678952020264</v>
      </c>
      <c r="H140" s="1">
        <f t="shared" si="9"/>
        <v>184.67625930999947</v>
      </c>
    </row>
    <row r="141" spans="1:8">
      <c r="A141" s="1">
        <v>329</v>
      </c>
      <c r="B141" s="1" t="s">
        <v>256</v>
      </c>
      <c r="C141" s="1" t="s">
        <v>22</v>
      </c>
      <c r="D141" s="1" t="s">
        <v>23</v>
      </c>
      <c r="E141" s="1">
        <v>0.12255445</v>
      </c>
      <c r="F141" s="1">
        <v>13.424980024157859</v>
      </c>
      <c r="G141" s="1">
        <f t="shared" si="8"/>
        <v>109.5429829284686</v>
      </c>
      <c r="H141" s="1">
        <f t="shared" si="9"/>
        <v>184.79881375999946</v>
      </c>
    </row>
    <row r="142" spans="1:8">
      <c r="A142" s="1">
        <v>395</v>
      </c>
      <c r="B142" s="1" t="s">
        <v>736</v>
      </c>
      <c r="C142" s="1" t="s">
        <v>22</v>
      </c>
      <c r="D142" s="1" t="s">
        <v>23</v>
      </c>
      <c r="E142" s="1">
        <v>1.6085105599999991</v>
      </c>
      <c r="F142" s="1">
        <v>183.8118234330332</v>
      </c>
      <c r="G142" s="1">
        <f t="shared" si="8"/>
        <v>114.27455187675814</v>
      </c>
      <c r="H142" s="1">
        <f t="shared" si="9"/>
        <v>186.40732431999947</v>
      </c>
    </row>
    <row r="143" spans="1:8">
      <c r="A143" s="1">
        <v>368</v>
      </c>
      <c r="B143" s="1" t="s">
        <v>794</v>
      </c>
      <c r="C143" s="1" t="s">
        <v>22</v>
      </c>
      <c r="D143" s="1" t="s">
        <v>23</v>
      </c>
      <c r="E143" s="1">
        <v>4.5137629999999998E-2</v>
      </c>
      <c r="F143" s="1">
        <v>6.0426411545108394</v>
      </c>
      <c r="G143" s="1">
        <f t="shared" si="8"/>
        <v>133.87147607242204</v>
      </c>
      <c r="H143" s="1">
        <f t="shared" si="9"/>
        <v>186.45246194999947</v>
      </c>
    </row>
    <row r="144" spans="1:8">
      <c r="A144" s="1">
        <v>389</v>
      </c>
      <c r="B144" s="1" t="s">
        <v>415</v>
      </c>
      <c r="C144" s="1" t="s">
        <v>22</v>
      </c>
      <c r="D144" s="1" t="s">
        <v>23</v>
      </c>
      <c r="E144" s="1">
        <v>1.1368494099999902</v>
      </c>
      <c r="F144" s="1">
        <v>164.56766868732137</v>
      </c>
      <c r="G144" s="1">
        <f t="shared" si="8"/>
        <v>144.75766732141136</v>
      </c>
      <c r="H144" s="1">
        <f t="shared" si="9"/>
        <v>187.58931135999947</v>
      </c>
    </row>
    <row r="145" spans="1:8">
      <c r="A145" s="1">
        <v>563</v>
      </c>
      <c r="B145" s="1" t="s">
        <v>466</v>
      </c>
      <c r="C145" s="1" t="s">
        <v>22</v>
      </c>
      <c r="D145" s="1" t="s">
        <v>23</v>
      </c>
      <c r="E145" s="1">
        <v>2.705712E-2</v>
      </c>
      <c r="F145" s="1">
        <v>4.0012986197647402</v>
      </c>
      <c r="G145" s="1">
        <f t="shared" si="8"/>
        <v>147.88338964992357</v>
      </c>
      <c r="H145" s="1">
        <f t="shared" si="9"/>
        <v>187.61636847999947</v>
      </c>
    </row>
    <row r="146" spans="1:8">
      <c r="A146" s="1">
        <v>455</v>
      </c>
      <c r="B146" s="1" t="s">
        <v>865</v>
      </c>
      <c r="C146" s="1" t="s">
        <v>22</v>
      </c>
      <c r="D146" s="1" t="s">
        <v>23</v>
      </c>
      <c r="E146" s="1">
        <v>1.86879199999999E-2</v>
      </c>
      <c r="F146" s="1">
        <v>3.2084277391325999</v>
      </c>
      <c r="G146" s="1">
        <f t="shared" si="8"/>
        <v>171.68458229340757</v>
      </c>
      <c r="H146" s="1">
        <f t="shared" si="9"/>
        <v>187.63505639999946</v>
      </c>
    </row>
    <row r="147" spans="1:8">
      <c r="A147" s="1">
        <v>598</v>
      </c>
      <c r="B147" s="1" t="s">
        <v>166</v>
      </c>
      <c r="C147" s="1" t="s">
        <v>22</v>
      </c>
      <c r="D147" s="1" t="s">
        <v>23</v>
      </c>
      <c r="E147" s="1">
        <v>1.1691759899999901</v>
      </c>
      <c r="F147" s="1">
        <v>235.36030810272598</v>
      </c>
      <c r="G147" s="1">
        <f t="shared" si="8"/>
        <v>201.30443159607475</v>
      </c>
      <c r="H147" s="1">
        <f t="shared" si="9"/>
        <v>188.80423238999944</v>
      </c>
    </row>
    <row r="148" spans="1:8">
      <c r="A148" s="1">
        <v>606</v>
      </c>
      <c r="B148" s="1" t="s">
        <v>787</v>
      </c>
      <c r="C148" s="1" t="s">
        <v>22</v>
      </c>
      <c r="D148" s="1" t="s">
        <v>23</v>
      </c>
      <c r="E148" s="1">
        <v>1.1224017099999897</v>
      </c>
      <c r="F148" s="1">
        <v>227.32247197793393</v>
      </c>
      <c r="G148" s="1">
        <f t="shared" si="8"/>
        <v>202.53218607261033</v>
      </c>
      <c r="H148" s="1">
        <f t="shared" si="9"/>
        <v>189.92663409999943</v>
      </c>
    </row>
    <row r="149" spans="1:8">
      <c r="A149" s="1">
        <v>170</v>
      </c>
      <c r="B149" s="1" t="s">
        <v>767</v>
      </c>
      <c r="C149" s="1" t="s">
        <v>22</v>
      </c>
      <c r="D149" s="1" t="s">
        <v>23</v>
      </c>
      <c r="E149" s="1">
        <v>9.0314099999999915E-3</v>
      </c>
      <c r="F149" s="1">
        <v>2.2797431325049002</v>
      </c>
      <c r="G149" s="1">
        <f t="shared" si="8"/>
        <v>252.42383332225006</v>
      </c>
      <c r="H149" s="1">
        <f t="shared" si="9"/>
        <v>189.93566550999944</v>
      </c>
    </row>
    <row r="150" spans="1:8">
      <c r="A150" s="1">
        <v>661</v>
      </c>
      <c r="B150" s="1" t="s">
        <v>457</v>
      </c>
      <c r="C150" s="1" t="s">
        <v>22</v>
      </c>
      <c r="D150" s="1" t="s">
        <v>23</v>
      </c>
      <c r="E150" s="1">
        <v>0.69702164</v>
      </c>
      <c r="F150" s="1">
        <v>201.18056246670395</v>
      </c>
      <c r="G150" s="1">
        <f t="shared" si="8"/>
        <v>288.62886160421641</v>
      </c>
      <c r="H150" s="1">
        <f t="shared" si="9"/>
        <v>190.63268714999944</v>
      </c>
    </row>
    <row r="151" spans="1:8">
      <c r="A151" s="1">
        <v>64</v>
      </c>
      <c r="B151" s="1" t="s">
        <v>236</v>
      </c>
      <c r="C151" s="1" t="s">
        <v>22</v>
      </c>
      <c r="D151" s="1" t="s">
        <v>23</v>
      </c>
      <c r="E151" s="1">
        <v>1.3129770000000001E-2</v>
      </c>
      <c r="F151" s="1">
        <v>4.9281017464164005</v>
      </c>
      <c r="G151" s="1">
        <f t="shared" si="8"/>
        <v>375.33801021772661</v>
      </c>
      <c r="H151" s="1">
        <f t="shared" si="9"/>
        <v>190.64581691999945</v>
      </c>
    </row>
    <row r="152" spans="1:8">
      <c r="A152" s="1">
        <v>10</v>
      </c>
      <c r="B152" s="1" t="s">
        <v>797</v>
      </c>
      <c r="C152" s="1" t="s">
        <v>22</v>
      </c>
      <c r="D152" s="1" t="s">
        <v>23</v>
      </c>
      <c r="E152" s="1">
        <v>0</v>
      </c>
      <c r="F152" s="1" t="e">
        <v>#DIV/0!</v>
      </c>
      <c r="G152" s="1" t="e">
        <f t="shared" si="8"/>
        <v>#DIV/0!</v>
      </c>
    </row>
    <row r="153" spans="1:8">
      <c r="A153" s="1">
        <v>22</v>
      </c>
      <c r="B153" s="1" t="s">
        <v>893</v>
      </c>
      <c r="C153" s="1" t="s">
        <v>22</v>
      </c>
      <c r="D153" s="1" t="s">
        <v>23</v>
      </c>
      <c r="E153" s="1">
        <v>0</v>
      </c>
      <c r="F153" s="1" t="e">
        <v>#DIV/0!</v>
      </c>
      <c r="G153" s="1" t="e">
        <f t="shared" si="8"/>
        <v>#DIV/0!</v>
      </c>
    </row>
    <row r="154" spans="1:8">
      <c r="A154" s="1">
        <v>23</v>
      </c>
      <c r="B154" s="1" t="s">
        <v>790</v>
      </c>
      <c r="C154" s="1" t="s">
        <v>22</v>
      </c>
      <c r="D154" s="1" t="s">
        <v>23</v>
      </c>
      <c r="E154" s="1">
        <v>0</v>
      </c>
      <c r="F154" s="1" t="e">
        <v>#DIV/0!</v>
      </c>
      <c r="G154" s="1" t="e">
        <f t="shared" si="8"/>
        <v>#DIV/0!</v>
      </c>
    </row>
    <row r="155" spans="1:8">
      <c r="A155" s="1">
        <v>29</v>
      </c>
      <c r="B155" s="1" t="s">
        <v>780</v>
      </c>
      <c r="C155" s="1" t="s">
        <v>22</v>
      </c>
      <c r="D155" s="1" t="s">
        <v>23</v>
      </c>
      <c r="E155" s="1">
        <v>0</v>
      </c>
      <c r="F155" s="1" t="e">
        <v>#DIV/0!</v>
      </c>
      <c r="G155" s="1" t="e">
        <f t="shared" si="8"/>
        <v>#DIV/0!</v>
      </c>
    </row>
    <row r="156" spans="1:8">
      <c r="A156" s="1">
        <v>45</v>
      </c>
      <c r="B156" s="1" t="s">
        <v>892</v>
      </c>
      <c r="C156" s="1" t="s">
        <v>22</v>
      </c>
      <c r="D156" s="1" t="s">
        <v>23</v>
      </c>
      <c r="E156" s="1">
        <v>0</v>
      </c>
      <c r="F156" s="1" t="e">
        <v>#DIV/0!</v>
      </c>
      <c r="G156" s="1" t="e">
        <f t="shared" si="8"/>
        <v>#DIV/0!</v>
      </c>
    </row>
    <row r="157" spans="1:8">
      <c r="A157" s="1">
        <v>124</v>
      </c>
      <c r="B157" s="1" t="s">
        <v>792</v>
      </c>
      <c r="C157" s="1" t="s">
        <v>22</v>
      </c>
      <c r="D157" s="1" t="s">
        <v>23</v>
      </c>
      <c r="E157" s="1">
        <v>0</v>
      </c>
      <c r="F157" s="1" t="e">
        <v>#DIV/0!</v>
      </c>
      <c r="G157" s="1" t="e">
        <f t="shared" si="8"/>
        <v>#DIV/0!</v>
      </c>
    </row>
    <row r="158" spans="1:8">
      <c r="A158" s="1">
        <v>683</v>
      </c>
      <c r="B158" s="1" t="s">
        <v>846</v>
      </c>
      <c r="C158" s="1" t="s">
        <v>22</v>
      </c>
      <c r="D158" s="1" t="s">
        <v>23</v>
      </c>
      <c r="E158" s="1">
        <v>0</v>
      </c>
      <c r="F158" s="1" t="e">
        <v>#DIV/0!</v>
      </c>
      <c r="G158" s="1" t="e">
        <f t="shared" si="8"/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tabColor rgb="FF0070C0"/>
  </sheetPr>
  <dimension ref="A1:H449"/>
  <sheetViews>
    <sheetView topLeftCell="A269" workbookViewId="0">
      <selection activeCell="D16" sqref="D16"/>
    </sheetView>
  </sheetViews>
  <sheetFormatPr defaultColWidth="9.109375" defaultRowHeight="14.4"/>
  <cols>
    <col min="1" max="1" width="9.33203125" style="1" bestFit="1" customWidth="1"/>
    <col min="2" max="2" width="20.6640625" style="1" bestFit="1" customWidth="1"/>
    <col min="3" max="3" width="9.5546875" style="1" bestFit="1" customWidth="1"/>
    <col min="4" max="4" width="8.33203125" style="1" bestFit="1" customWidth="1"/>
    <col min="5" max="5" width="20.6640625" style="1" bestFit="1" customWidth="1"/>
    <col min="6" max="6" width="17.44140625" style="1" bestFit="1" customWidth="1"/>
    <col min="7" max="7" width="26.33203125" style="1" bestFit="1" customWidth="1"/>
    <col min="8" max="8" width="15.88671875" style="1" bestFit="1" customWidth="1"/>
    <col min="9" max="16384" width="9.109375" style="1"/>
  </cols>
  <sheetData>
    <row r="1" spans="1:8">
      <c r="A1" s="1" t="s">
        <v>831</v>
      </c>
      <c r="B1" s="1" t="s">
        <v>903</v>
      </c>
      <c r="C1" s="1" t="s">
        <v>830</v>
      </c>
      <c r="D1" s="1" t="s">
        <v>829</v>
      </c>
      <c r="E1" s="1" t="s">
        <v>895</v>
      </c>
      <c r="F1" s="63" t="s">
        <v>894</v>
      </c>
      <c r="G1" s="63" t="s">
        <v>936</v>
      </c>
      <c r="H1" s="63" t="s">
        <v>935</v>
      </c>
    </row>
    <row r="2" spans="1:8">
      <c r="A2" s="1">
        <v>543</v>
      </c>
      <c r="B2" s="1" t="s">
        <v>475</v>
      </c>
      <c r="C2" s="1" t="s">
        <v>21</v>
      </c>
      <c r="D2" s="1" t="s">
        <v>23</v>
      </c>
      <c r="E2" s="1">
        <v>9.2669435199999892</v>
      </c>
      <c r="F2" s="1">
        <v>17.976972298686377</v>
      </c>
      <c r="G2" s="1">
        <f t="shared" ref="G2:G65" si="0">F2/E2</f>
        <v>1.9399030823796797</v>
      </c>
      <c r="H2" s="1">
        <f>E2</f>
        <v>9.2669435199999892</v>
      </c>
    </row>
    <row r="3" spans="1:8">
      <c r="A3" s="1">
        <v>568</v>
      </c>
      <c r="B3" s="1" t="s">
        <v>502</v>
      </c>
      <c r="C3" s="1" t="s">
        <v>21</v>
      </c>
      <c r="D3" s="1" t="s">
        <v>23</v>
      </c>
      <c r="E3" s="1">
        <v>7.8737070399999878</v>
      </c>
      <c r="F3" s="1">
        <v>18.507411292140681</v>
      </c>
      <c r="G3" s="1">
        <f t="shared" si="0"/>
        <v>2.3505333889258737</v>
      </c>
      <c r="H3" s="1">
        <f t="shared" ref="H3:H66" si="1">H2+E3</f>
        <v>17.140650559999976</v>
      </c>
    </row>
    <row r="4" spans="1:8">
      <c r="A4" s="1">
        <v>171</v>
      </c>
      <c r="B4" s="1" t="s">
        <v>219</v>
      </c>
      <c r="C4" s="1" t="s">
        <v>21</v>
      </c>
      <c r="D4" s="1" t="s">
        <v>23</v>
      </c>
      <c r="E4" s="1">
        <v>3.0533700099999996</v>
      </c>
      <c r="F4" s="1">
        <v>7.3250626670948806</v>
      </c>
      <c r="G4" s="1">
        <f t="shared" si="0"/>
        <v>2.3990091744874644</v>
      </c>
      <c r="H4" s="1">
        <f t="shared" si="1"/>
        <v>20.194020569999974</v>
      </c>
    </row>
    <row r="5" spans="1:8">
      <c r="A5" s="1">
        <v>354</v>
      </c>
      <c r="B5" s="1" t="s">
        <v>73</v>
      </c>
      <c r="C5" s="1" t="s">
        <v>21</v>
      </c>
      <c r="D5" s="1" t="s">
        <v>23</v>
      </c>
      <c r="E5" s="1">
        <v>13.5244755599999</v>
      </c>
      <c r="F5" s="1">
        <v>33.398294175997201</v>
      </c>
      <c r="G5" s="1">
        <f t="shared" si="0"/>
        <v>2.4694705556477379</v>
      </c>
      <c r="H5" s="1">
        <f t="shared" si="1"/>
        <v>33.718496129999878</v>
      </c>
    </row>
    <row r="6" spans="1:8">
      <c r="A6" s="1">
        <v>107</v>
      </c>
      <c r="B6" s="1" t="s">
        <v>77</v>
      </c>
      <c r="C6" s="1" t="s">
        <v>21</v>
      </c>
      <c r="D6" s="1" t="s">
        <v>23</v>
      </c>
      <c r="E6" s="1">
        <v>14.123034779999889</v>
      </c>
      <c r="F6" s="1">
        <v>35.2644022522732</v>
      </c>
      <c r="G6" s="1">
        <f t="shared" si="0"/>
        <v>2.4969422508406143</v>
      </c>
      <c r="H6" s="1">
        <f t="shared" si="1"/>
        <v>47.841530909999769</v>
      </c>
    </row>
    <row r="7" spans="1:8">
      <c r="A7" s="1">
        <v>750</v>
      </c>
      <c r="B7" s="1" t="s">
        <v>839</v>
      </c>
      <c r="C7" s="1" t="s">
        <v>21</v>
      </c>
      <c r="D7" s="1" t="s">
        <v>23</v>
      </c>
      <c r="E7" s="1">
        <v>0.42873480999999902</v>
      </c>
      <c r="F7" s="1">
        <v>1.09117034352556</v>
      </c>
      <c r="G7" s="1">
        <f t="shared" si="0"/>
        <v>2.5450938857182193</v>
      </c>
      <c r="H7" s="1">
        <f t="shared" si="1"/>
        <v>48.27026571999977</v>
      </c>
    </row>
    <row r="8" spans="1:8">
      <c r="A8" s="1">
        <v>460</v>
      </c>
      <c r="B8" s="1" t="s">
        <v>538</v>
      </c>
      <c r="C8" s="1" t="s">
        <v>21</v>
      </c>
      <c r="D8" s="1" t="s">
        <v>23</v>
      </c>
      <c r="E8" s="1">
        <v>3.150202249999988</v>
      </c>
      <c r="F8" s="1">
        <v>8.0457417230034824</v>
      </c>
      <c r="G8" s="1">
        <f t="shared" si="0"/>
        <v>2.554039736021239</v>
      </c>
      <c r="H8" s="1">
        <f t="shared" si="1"/>
        <v>51.420467969999756</v>
      </c>
    </row>
    <row r="9" spans="1:8">
      <c r="A9" s="1">
        <v>206</v>
      </c>
      <c r="B9" s="1" t="s">
        <v>549</v>
      </c>
      <c r="C9" s="1" t="s">
        <v>21</v>
      </c>
      <c r="D9" s="1" t="s">
        <v>23</v>
      </c>
      <c r="E9" s="1">
        <v>3.2916576399999999</v>
      </c>
      <c r="F9" s="1">
        <v>8.4901712169956998</v>
      </c>
      <c r="G9" s="1">
        <f t="shared" si="0"/>
        <v>2.5792995947767214</v>
      </c>
      <c r="H9" s="1">
        <f t="shared" si="1"/>
        <v>54.712125609999752</v>
      </c>
    </row>
    <row r="10" spans="1:8">
      <c r="A10" s="1">
        <v>434</v>
      </c>
      <c r="B10" s="1" t="s">
        <v>429</v>
      </c>
      <c r="C10" s="1" t="s">
        <v>21</v>
      </c>
      <c r="D10" s="1" t="s">
        <v>23</v>
      </c>
      <c r="E10" s="1">
        <v>9.9837844299999983</v>
      </c>
      <c r="F10" s="1">
        <v>25.834847918999404</v>
      </c>
      <c r="G10" s="1">
        <f t="shared" si="0"/>
        <v>2.5876808639185942</v>
      </c>
      <c r="H10" s="1">
        <f t="shared" si="1"/>
        <v>64.695910039999745</v>
      </c>
    </row>
    <row r="11" spans="1:8">
      <c r="A11" s="1">
        <v>184</v>
      </c>
      <c r="B11" s="1" t="s">
        <v>508</v>
      </c>
      <c r="C11" s="1" t="s">
        <v>21</v>
      </c>
      <c r="D11" s="1" t="s">
        <v>23</v>
      </c>
      <c r="E11" s="1">
        <v>14.987349529999888</v>
      </c>
      <c r="F11" s="1">
        <v>39.306080399002795</v>
      </c>
      <c r="G11" s="1">
        <f t="shared" si="0"/>
        <v>2.6226171825995368</v>
      </c>
      <c r="H11" s="1">
        <f t="shared" si="1"/>
        <v>79.683259569999635</v>
      </c>
    </row>
    <row r="12" spans="1:8">
      <c r="A12" s="1">
        <v>355</v>
      </c>
      <c r="B12" s="1" t="s">
        <v>488</v>
      </c>
      <c r="C12" s="1" t="s">
        <v>21</v>
      </c>
      <c r="D12" s="1" t="s">
        <v>23</v>
      </c>
      <c r="E12" s="1">
        <v>5.0751348599999986</v>
      </c>
      <c r="F12" s="1">
        <v>13.32118358599976</v>
      </c>
      <c r="G12" s="1">
        <f t="shared" si="0"/>
        <v>2.6247940110895427</v>
      </c>
      <c r="H12" s="1">
        <f t="shared" si="1"/>
        <v>84.75839442999964</v>
      </c>
    </row>
    <row r="13" spans="1:8">
      <c r="A13" s="1">
        <v>751</v>
      </c>
      <c r="B13" s="1" t="s">
        <v>331</v>
      </c>
      <c r="C13" s="1" t="s">
        <v>21</v>
      </c>
      <c r="D13" s="1" t="s">
        <v>23</v>
      </c>
      <c r="E13" s="1">
        <v>2.5885437499999897</v>
      </c>
      <c r="F13" s="1">
        <v>6.9332112423004588</v>
      </c>
      <c r="G13" s="1">
        <f t="shared" si="0"/>
        <v>2.6784215033261409</v>
      </c>
      <c r="H13" s="1">
        <f t="shared" si="1"/>
        <v>87.346938179999626</v>
      </c>
    </row>
    <row r="14" spans="1:8">
      <c r="A14" s="1">
        <v>752</v>
      </c>
      <c r="B14" s="1" t="s">
        <v>63</v>
      </c>
      <c r="C14" s="1" t="s">
        <v>21</v>
      </c>
      <c r="D14" s="1" t="s">
        <v>23</v>
      </c>
      <c r="E14" s="1">
        <v>6.2873560599999996</v>
      </c>
      <c r="F14" s="1">
        <v>17.015375326004062</v>
      </c>
      <c r="G14" s="1">
        <f t="shared" si="0"/>
        <v>2.7062846709534156</v>
      </c>
      <c r="H14" s="1">
        <f t="shared" si="1"/>
        <v>93.634294239999619</v>
      </c>
    </row>
    <row r="15" spans="1:8">
      <c r="A15" s="1">
        <v>208</v>
      </c>
      <c r="B15" s="1" t="s">
        <v>56</v>
      </c>
      <c r="C15" s="1" t="s">
        <v>21</v>
      </c>
      <c r="D15" s="1" t="s">
        <v>23</v>
      </c>
      <c r="E15" s="1">
        <v>6.5473910699999891</v>
      </c>
      <c r="F15" s="1">
        <v>17.770219979999855</v>
      </c>
      <c r="G15" s="1">
        <f t="shared" si="0"/>
        <v>2.714091733640692</v>
      </c>
      <c r="H15" s="1">
        <f t="shared" si="1"/>
        <v>100.18168530999961</v>
      </c>
    </row>
    <row r="16" spans="1:8">
      <c r="A16" s="1">
        <v>709</v>
      </c>
      <c r="B16" s="1" t="s">
        <v>496</v>
      </c>
      <c r="C16" s="1" t="s">
        <v>21</v>
      </c>
      <c r="D16" s="1" t="s">
        <v>23</v>
      </c>
      <c r="E16" s="1">
        <v>6.0534160599999876</v>
      </c>
      <c r="F16" s="1">
        <v>16.837250885258801</v>
      </c>
      <c r="G16" s="1">
        <f t="shared" si="0"/>
        <v>2.7814461650037043</v>
      </c>
      <c r="H16" s="1">
        <f t="shared" si="1"/>
        <v>106.2351013699996</v>
      </c>
    </row>
    <row r="17" spans="1:8">
      <c r="A17" s="1">
        <v>394</v>
      </c>
      <c r="B17" s="1" t="s">
        <v>537</v>
      </c>
      <c r="C17" s="1" t="s">
        <v>21</v>
      </c>
      <c r="D17" s="1" t="s">
        <v>23</v>
      </c>
      <c r="E17" s="1">
        <v>53.370741620000103</v>
      </c>
      <c r="F17" s="1">
        <v>149.23422099122524</v>
      </c>
      <c r="G17" s="1">
        <f t="shared" si="0"/>
        <v>2.7961803876321132</v>
      </c>
      <c r="H17" s="1">
        <f t="shared" si="1"/>
        <v>159.6058429899997</v>
      </c>
    </row>
    <row r="18" spans="1:8">
      <c r="A18" s="1">
        <v>641</v>
      </c>
      <c r="B18" s="1" t="s">
        <v>52</v>
      </c>
      <c r="C18" s="1" t="s">
        <v>21</v>
      </c>
      <c r="D18" s="1" t="s">
        <v>23</v>
      </c>
      <c r="E18" s="1">
        <v>5.1621087899999907</v>
      </c>
      <c r="F18" s="1">
        <v>14.455513647997401</v>
      </c>
      <c r="G18" s="1">
        <f t="shared" si="0"/>
        <v>2.8003117012955139</v>
      </c>
      <c r="H18" s="1">
        <f t="shared" si="1"/>
        <v>164.76795177999969</v>
      </c>
    </row>
    <row r="19" spans="1:8">
      <c r="A19" s="1">
        <v>65</v>
      </c>
      <c r="B19" s="1" t="s">
        <v>462</v>
      </c>
      <c r="C19" s="1" t="s">
        <v>21</v>
      </c>
      <c r="D19" s="1" t="s">
        <v>23</v>
      </c>
      <c r="E19" s="1">
        <v>6.0869773799999987</v>
      </c>
      <c r="F19" s="1">
        <v>17.05676964139472</v>
      </c>
      <c r="G19" s="1">
        <f t="shared" si="0"/>
        <v>2.8021739816938047</v>
      </c>
      <c r="H19" s="1">
        <f t="shared" si="1"/>
        <v>170.8549291599997</v>
      </c>
    </row>
    <row r="20" spans="1:8">
      <c r="A20" s="1">
        <v>636</v>
      </c>
      <c r="B20" s="1" t="s">
        <v>543</v>
      </c>
      <c r="C20" s="1" t="s">
        <v>21</v>
      </c>
      <c r="D20" s="1" t="s">
        <v>23</v>
      </c>
      <c r="E20" s="1">
        <v>9.5891646399999697</v>
      </c>
      <c r="F20" s="1">
        <v>27.807678748000594</v>
      </c>
      <c r="G20" s="1">
        <f t="shared" si="0"/>
        <v>2.8999062788018501</v>
      </c>
      <c r="H20" s="1">
        <f t="shared" si="1"/>
        <v>180.44409379999968</v>
      </c>
    </row>
    <row r="21" spans="1:8">
      <c r="A21" s="1">
        <v>158</v>
      </c>
      <c r="B21" s="1" t="s">
        <v>542</v>
      </c>
      <c r="C21" s="1" t="s">
        <v>21</v>
      </c>
      <c r="D21" s="1" t="s">
        <v>23</v>
      </c>
      <c r="E21" s="1">
        <v>7.0654919799999902</v>
      </c>
      <c r="F21" s="1">
        <v>20.794693844000797</v>
      </c>
      <c r="G21" s="1">
        <f t="shared" si="0"/>
        <v>2.9431345903248518</v>
      </c>
      <c r="H21" s="1">
        <f t="shared" si="1"/>
        <v>187.50958577999967</v>
      </c>
    </row>
    <row r="22" spans="1:8">
      <c r="A22" s="1">
        <v>792</v>
      </c>
      <c r="B22" s="1" t="s">
        <v>65</v>
      </c>
      <c r="C22" s="1" t="s">
        <v>21</v>
      </c>
      <c r="D22" s="1" t="s">
        <v>23</v>
      </c>
      <c r="E22" s="1">
        <v>7.199245509999999</v>
      </c>
      <c r="F22" s="1">
        <v>21.256695046999599</v>
      </c>
      <c r="G22" s="1">
        <f t="shared" si="0"/>
        <v>2.9526281632531242</v>
      </c>
      <c r="H22" s="1">
        <f t="shared" si="1"/>
        <v>194.70883128999967</v>
      </c>
    </row>
    <row r="23" spans="1:8">
      <c r="A23" s="1">
        <v>423</v>
      </c>
      <c r="B23" s="1" t="s">
        <v>476</v>
      </c>
      <c r="C23" s="1" t="s">
        <v>21</v>
      </c>
      <c r="D23" s="1" t="s">
        <v>23</v>
      </c>
      <c r="E23" s="1">
        <v>4.4570248199999982</v>
      </c>
      <c r="F23" s="1">
        <v>13.20267758600726</v>
      </c>
      <c r="G23" s="1">
        <f t="shared" si="0"/>
        <v>2.9622176494873691</v>
      </c>
      <c r="H23" s="1">
        <f t="shared" si="1"/>
        <v>199.16585610999965</v>
      </c>
    </row>
    <row r="24" spans="1:8">
      <c r="A24" s="1">
        <v>437</v>
      </c>
      <c r="B24" s="1" t="s">
        <v>49</v>
      </c>
      <c r="C24" s="1" t="s">
        <v>21</v>
      </c>
      <c r="D24" s="1" t="s">
        <v>23</v>
      </c>
      <c r="E24" s="1">
        <v>4.8110240999999894</v>
      </c>
      <c r="F24" s="1">
        <v>14.295814639113242</v>
      </c>
      <c r="G24" s="1">
        <f t="shared" si="0"/>
        <v>2.9714701780673418</v>
      </c>
      <c r="H24" s="1">
        <f t="shared" si="1"/>
        <v>203.97688020999965</v>
      </c>
    </row>
    <row r="25" spans="1:8">
      <c r="A25" s="1">
        <v>433</v>
      </c>
      <c r="B25" s="1" t="s">
        <v>222</v>
      </c>
      <c r="C25" s="1" t="s">
        <v>21</v>
      </c>
      <c r="D25" s="1" t="s">
        <v>23</v>
      </c>
      <c r="E25" s="1">
        <v>5.4693830499999985</v>
      </c>
      <c r="F25" s="1">
        <v>16.561216405532399</v>
      </c>
      <c r="G25" s="1">
        <f t="shared" si="0"/>
        <v>3.0279862013929346</v>
      </c>
      <c r="H25" s="1">
        <f t="shared" si="1"/>
        <v>209.44626325999965</v>
      </c>
    </row>
    <row r="26" spans="1:8">
      <c r="A26" s="1">
        <v>760</v>
      </c>
      <c r="B26" s="1" t="s">
        <v>493</v>
      </c>
      <c r="C26" s="1" t="s">
        <v>21</v>
      </c>
      <c r="D26" s="1" t="s">
        <v>23</v>
      </c>
      <c r="E26" s="1">
        <v>7.2053268099999981</v>
      </c>
      <c r="F26" s="1">
        <v>21.832449333999602</v>
      </c>
      <c r="G26" s="1">
        <f t="shared" si="0"/>
        <v>3.0300428987758306</v>
      </c>
      <c r="H26" s="1">
        <f t="shared" si="1"/>
        <v>216.65159006999966</v>
      </c>
    </row>
    <row r="27" spans="1:8">
      <c r="A27" s="1">
        <v>488</v>
      </c>
      <c r="B27" s="1" t="s">
        <v>205</v>
      </c>
      <c r="C27" s="1" t="s">
        <v>21</v>
      </c>
      <c r="D27" s="1" t="s">
        <v>23</v>
      </c>
      <c r="E27" s="1">
        <v>2.0263755299999997</v>
      </c>
      <c r="F27" s="1">
        <v>6.1562528419988807</v>
      </c>
      <c r="G27" s="1">
        <f t="shared" si="0"/>
        <v>3.0380611840485865</v>
      </c>
      <c r="H27" s="1">
        <f t="shared" si="1"/>
        <v>218.67796559999965</v>
      </c>
    </row>
    <row r="28" spans="1:8">
      <c r="A28" s="1">
        <v>759</v>
      </c>
      <c r="B28" s="1" t="s">
        <v>497</v>
      </c>
      <c r="C28" s="1" t="s">
        <v>21</v>
      </c>
      <c r="D28" s="1" t="s">
        <v>23</v>
      </c>
      <c r="E28" s="1">
        <v>4.6162345299999998</v>
      </c>
      <c r="F28" s="1">
        <v>14.373734116996799</v>
      </c>
      <c r="G28" s="1">
        <f t="shared" si="0"/>
        <v>3.1137356699675305</v>
      </c>
      <c r="H28" s="1">
        <f t="shared" si="1"/>
        <v>223.29420012999964</v>
      </c>
    </row>
    <row r="29" spans="1:8">
      <c r="A29" s="1">
        <v>697</v>
      </c>
      <c r="B29" s="1" t="s">
        <v>300</v>
      </c>
      <c r="C29" s="1" t="s">
        <v>21</v>
      </c>
      <c r="D29" s="1" t="s">
        <v>23</v>
      </c>
      <c r="E29" s="1">
        <v>4.0979339699999997</v>
      </c>
      <c r="F29" s="1">
        <v>12.831885096993281</v>
      </c>
      <c r="G29" s="1">
        <f t="shared" si="0"/>
        <v>3.1313059680640198</v>
      </c>
      <c r="H29" s="1">
        <f t="shared" si="1"/>
        <v>227.39213409999962</v>
      </c>
    </row>
    <row r="30" spans="1:8">
      <c r="A30" s="1">
        <v>287</v>
      </c>
      <c r="B30" s="1" t="s">
        <v>202</v>
      </c>
      <c r="C30" s="1" t="s">
        <v>21</v>
      </c>
      <c r="D30" s="1" t="s">
        <v>23</v>
      </c>
      <c r="E30" s="1">
        <v>2.3183391099999899</v>
      </c>
      <c r="F30" s="1">
        <v>7.2650391700003398</v>
      </c>
      <c r="G30" s="1">
        <f t="shared" si="0"/>
        <v>3.1337258378910628</v>
      </c>
      <c r="H30" s="1">
        <f t="shared" si="1"/>
        <v>229.71047320999961</v>
      </c>
    </row>
    <row r="31" spans="1:8">
      <c r="A31" s="1">
        <v>762</v>
      </c>
      <c r="B31" s="1" t="s">
        <v>694</v>
      </c>
      <c r="C31" s="1" t="s">
        <v>21</v>
      </c>
      <c r="D31" s="1" t="s">
        <v>23</v>
      </c>
      <c r="E31" s="1">
        <v>2.5282665199999892</v>
      </c>
      <c r="F31" s="1">
        <v>8.0246920100019405</v>
      </c>
      <c r="G31" s="1">
        <f t="shared" si="0"/>
        <v>3.1739897461451076</v>
      </c>
      <c r="H31" s="1">
        <f t="shared" si="1"/>
        <v>232.23873972999959</v>
      </c>
    </row>
    <row r="32" spans="1:8">
      <c r="A32" s="1">
        <v>782</v>
      </c>
      <c r="B32" s="1" t="s">
        <v>46</v>
      </c>
      <c r="C32" s="1" t="s">
        <v>21</v>
      </c>
      <c r="D32" s="1" t="s">
        <v>23</v>
      </c>
      <c r="E32" s="1">
        <v>4.2111237699999995</v>
      </c>
      <c r="F32" s="1">
        <v>13.462047842009298</v>
      </c>
      <c r="G32" s="1">
        <f t="shared" si="0"/>
        <v>3.1967827537895661</v>
      </c>
      <c r="H32" s="1">
        <f t="shared" si="1"/>
        <v>236.44986349999959</v>
      </c>
    </row>
    <row r="33" spans="1:8">
      <c r="A33" s="1">
        <v>682</v>
      </c>
      <c r="B33" s="1" t="s">
        <v>357</v>
      </c>
      <c r="C33" s="1" t="s">
        <v>21</v>
      </c>
      <c r="D33" s="1" t="s">
        <v>23</v>
      </c>
      <c r="E33" s="1">
        <v>1.0283274899999901</v>
      </c>
      <c r="F33" s="1">
        <v>3.2875805850010598</v>
      </c>
      <c r="G33" s="1">
        <f t="shared" si="0"/>
        <v>3.197017114655849</v>
      </c>
      <c r="H33" s="1">
        <f t="shared" si="1"/>
        <v>237.47819098999958</v>
      </c>
    </row>
    <row r="34" spans="1:8">
      <c r="A34" s="1">
        <v>635</v>
      </c>
      <c r="B34" s="1" t="s">
        <v>561</v>
      </c>
      <c r="C34" s="1" t="s">
        <v>21</v>
      </c>
      <c r="D34" s="1" t="s">
        <v>23</v>
      </c>
      <c r="E34" s="1">
        <v>4.0799736899999903</v>
      </c>
      <c r="F34" s="1">
        <v>13.067941580998959</v>
      </c>
      <c r="G34" s="1">
        <f t="shared" si="0"/>
        <v>3.2029475123892257</v>
      </c>
      <c r="H34" s="1">
        <f t="shared" si="1"/>
        <v>241.55816467999958</v>
      </c>
    </row>
    <row r="35" spans="1:8">
      <c r="A35" s="1">
        <v>486</v>
      </c>
      <c r="B35" s="1" t="s">
        <v>64</v>
      </c>
      <c r="C35" s="1" t="s">
        <v>21</v>
      </c>
      <c r="D35" s="1" t="s">
        <v>23</v>
      </c>
      <c r="E35" s="1">
        <v>4.1817228099999975</v>
      </c>
      <c r="F35" s="1">
        <v>13.445678750999301</v>
      </c>
      <c r="G35" s="1">
        <f t="shared" si="0"/>
        <v>3.2153443357952529</v>
      </c>
      <c r="H35" s="1">
        <f t="shared" si="1"/>
        <v>245.73988748999957</v>
      </c>
    </row>
    <row r="36" spans="1:8">
      <c r="A36" s="1">
        <v>175</v>
      </c>
      <c r="B36" s="1" t="s">
        <v>507</v>
      </c>
      <c r="C36" s="1" t="s">
        <v>21</v>
      </c>
      <c r="D36" s="1" t="s">
        <v>23</v>
      </c>
      <c r="E36" s="1">
        <v>3.8470779499999987</v>
      </c>
      <c r="F36" s="1">
        <v>12.429696929008081</v>
      </c>
      <c r="G36" s="1">
        <f t="shared" si="0"/>
        <v>3.2309449121009064</v>
      </c>
      <c r="H36" s="1">
        <f t="shared" si="1"/>
        <v>249.58696543999957</v>
      </c>
    </row>
    <row r="37" spans="1:8">
      <c r="A37" s="1">
        <v>797</v>
      </c>
      <c r="B37" s="1" t="s">
        <v>294</v>
      </c>
      <c r="C37" s="1" t="s">
        <v>21</v>
      </c>
      <c r="D37" s="1" t="s">
        <v>23</v>
      </c>
      <c r="E37" s="1">
        <v>3.0415164599999893</v>
      </c>
      <c r="F37" s="1">
        <v>9.8832676340009797</v>
      </c>
      <c r="G37" s="1">
        <f t="shared" si="0"/>
        <v>3.2494539365409234</v>
      </c>
      <c r="H37" s="1">
        <f t="shared" si="1"/>
        <v>252.62848189999957</v>
      </c>
    </row>
    <row r="38" spans="1:8">
      <c r="A38" s="1">
        <v>326</v>
      </c>
      <c r="B38" s="1" t="s">
        <v>431</v>
      </c>
      <c r="C38" s="1" t="s">
        <v>21</v>
      </c>
      <c r="D38" s="1" t="s">
        <v>23</v>
      </c>
      <c r="E38" s="1">
        <v>23.563226129999901</v>
      </c>
      <c r="F38" s="1">
        <v>77.321059441001395</v>
      </c>
      <c r="G38" s="1">
        <f t="shared" si="0"/>
        <v>3.281429249730742</v>
      </c>
      <c r="H38" s="1">
        <f t="shared" si="1"/>
        <v>276.19170802999946</v>
      </c>
    </row>
    <row r="39" spans="1:8">
      <c r="A39" s="1">
        <v>526</v>
      </c>
      <c r="B39" s="1" t="s">
        <v>524</v>
      </c>
      <c r="C39" s="1" t="s">
        <v>21</v>
      </c>
      <c r="D39" s="1" t="s">
        <v>23</v>
      </c>
      <c r="E39" s="1">
        <v>1.39142889999999</v>
      </c>
      <c r="F39" s="1">
        <v>4.5734708127759403</v>
      </c>
      <c r="G39" s="1">
        <f t="shared" si="0"/>
        <v>3.2868878983151588</v>
      </c>
      <c r="H39" s="1">
        <f t="shared" si="1"/>
        <v>277.58313692999945</v>
      </c>
    </row>
    <row r="40" spans="1:8">
      <c r="A40" s="1">
        <v>793</v>
      </c>
      <c r="B40" s="1" t="s">
        <v>734</v>
      </c>
      <c r="C40" s="1" t="s">
        <v>21</v>
      </c>
      <c r="D40" s="1" t="s">
        <v>23</v>
      </c>
      <c r="E40" s="1">
        <v>5.9736672699999991</v>
      </c>
      <c r="F40" s="1">
        <v>19.690055207203741</v>
      </c>
      <c r="G40" s="1">
        <f t="shared" si="0"/>
        <v>3.2961419371460479</v>
      </c>
      <c r="H40" s="1">
        <f t="shared" si="1"/>
        <v>283.55680419999948</v>
      </c>
    </row>
    <row r="41" spans="1:8">
      <c r="A41" s="1">
        <v>241</v>
      </c>
      <c r="B41" s="1" t="s">
        <v>285</v>
      </c>
      <c r="C41" s="1" t="s">
        <v>21</v>
      </c>
      <c r="D41" s="1" t="s">
        <v>23</v>
      </c>
      <c r="E41" s="1">
        <v>3.6992246299999998</v>
      </c>
      <c r="F41" s="1">
        <v>12.420190561003761</v>
      </c>
      <c r="G41" s="1">
        <f t="shared" si="0"/>
        <v>3.3575118581008585</v>
      </c>
      <c r="H41" s="1">
        <f t="shared" si="1"/>
        <v>287.25602882999948</v>
      </c>
    </row>
    <row r="42" spans="1:8">
      <c r="A42" s="1">
        <v>642</v>
      </c>
      <c r="B42" s="1" t="s">
        <v>464</v>
      </c>
      <c r="C42" s="1" t="s">
        <v>21</v>
      </c>
      <c r="D42" s="1" t="s">
        <v>23</v>
      </c>
      <c r="E42" s="1">
        <v>6.721101779999989</v>
      </c>
      <c r="F42" s="1">
        <v>22.825282173002801</v>
      </c>
      <c r="G42" s="1">
        <f t="shared" si="0"/>
        <v>3.3960625683312951</v>
      </c>
      <c r="H42" s="1">
        <f t="shared" si="1"/>
        <v>293.97713060999945</v>
      </c>
    </row>
    <row r="43" spans="1:8">
      <c r="A43" s="1">
        <v>767</v>
      </c>
      <c r="B43" s="1" t="s">
        <v>329</v>
      </c>
      <c r="C43" s="1" t="s">
        <v>21</v>
      </c>
      <c r="D43" s="1" t="s">
        <v>23</v>
      </c>
      <c r="E43" s="1">
        <v>4.8824451599999907</v>
      </c>
      <c r="F43" s="1">
        <v>16.5870903735726</v>
      </c>
      <c r="G43" s="1">
        <f t="shared" si="0"/>
        <v>3.3972916909470481</v>
      </c>
      <c r="H43" s="1">
        <f t="shared" si="1"/>
        <v>298.85957576999942</v>
      </c>
    </row>
    <row r="44" spans="1:8">
      <c r="A44" s="1">
        <v>467</v>
      </c>
      <c r="B44" s="1" t="s">
        <v>563</v>
      </c>
      <c r="C44" s="1" t="s">
        <v>21</v>
      </c>
      <c r="D44" s="1" t="s">
        <v>23</v>
      </c>
      <c r="E44" s="1">
        <v>6.0458899099999899</v>
      </c>
      <c r="F44" s="1">
        <v>20.5700099879992</v>
      </c>
      <c r="G44" s="1">
        <f t="shared" si="0"/>
        <v>3.4023130249156712</v>
      </c>
      <c r="H44" s="1">
        <f t="shared" si="1"/>
        <v>304.90546567999939</v>
      </c>
    </row>
    <row r="45" spans="1:8">
      <c r="A45" s="1">
        <v>338</v>
      </c>
      <c r="B45" s="1" t="s">
        <v>340</v>
      </c>
      <c r="C45" s="1" t="s">
        <v>21</v>
      </c>
      <c r="D45" s="1" t="s">
        <v>23</v>
      </c>
      <c r="E45" s="1">
        <v>1.4318981899999987</v>
      </c>
      <c r="F45" s="1">
        <v>4.8746038219972601</v>
      </c>
      <c r="G45" s="1">
        <f t="shared" si="0"/>
        <v>3.4042949813333196</v>
      </c>
      <c r="H45" s="1">
        <f t="shared" si="1"/>
        <v>306.33736386999942</v>
      </c>
    </row>
    <row r="46" spans="1:8">
      <c r="A46" s="1">
        <v>705</v>
      </c>
      <c r="B46" s="1" t="s">
        <v>235</v>
      </c>
      <c r="C46" s="1" t="s">
        <v>21</v>
      </c>
      <c r="D46" s="1" t="s">
        <v>23</v>
      </c>
      <c r="E46" s="1">
        <v>4.4531726699999998</v>
      </c>
      <c r="F46" s="1">
        <v>15.18502791404412</v>
      </c>
      <c r="G46" s="1">
        <f t="shared" si="0"/>
        <v>3.4099346778853112</v>
      </c>
      <c r="H46" s="1">
        <f t="shared" si="1"/>
        <v>310.79053653999944</v>
      </c>
    </row>
    <row r="47" spans="1:8">
      <c r="A47" s="1">
        <v>652</v>
      </c>
      <c r="B47" s="1" t="s">
        <v>510</v>
      </c>
      <c r="C47" s="1" t="s">
        <v>21</v>
      </c>
      <c r="D47" s="1" t="s">
        <v>23</v>
      </c>
      <c r="E47" s="1">
        <v>19.293667129999893</v>
      </c>
      <c r="F47" s="1">
        <v>65.993249287133594</v>
      </c>
      <c r="G47" s="1">
        <f t="shared" si="0"/>
        <v>3.420461690484963</v>
      </c>
      <c r="H47" s="1">
        <f t="shared" si="1"/>
        <v>330.08420366999934</v>
      </c>
    </row>
    <row r="48" spans="1:8">
      <c r="A48" s="1">
        <v>391</v>
      </c>
      <c r="B48" s="1" t="s">
        <v>517</v>
      </c>
      <c r="C48" s="1" t="s">
        <v>21</v>
      </c>
      <c r="D48" s="1" t="s">
        <v>23</v>
      </c>
      <c r="E48" s="1">
        <v>16.193238789999999</v>
      </c>
      <c r="F48" s="1">
        <v>55.477389422998598</v>
      </c>
      <c r="G48" s="1">
        <f t="shared" si="0"/>
        <v>3.4259600653365405</v>
      </c>
      <c r="H48" s="1">
        <f t="shared" si="1"/>
        <v>346.27744245999935</v>
      </c>
    </row>
    <row r="49" spans="1:8">
      <c r="A49" s="1">
        <v>134</v>
      </c>
      <c r="B49" s="1" t="s">
        <v>50</v>
      </c>
      <c r="C49" s="1" t="s">
        <v>21</v>
      </c>
      <c r="D49" s="1" t="s">
        <v>23</v>
      </c>
      <c r="E49" s="1">
        <v>2.7547140400000001</v>
      </c>
      <c r="F49" s="1">
        <v>9.4561739469960209</v>
      </c>
      <c r="G49" s="1">
        <f t="shared" si="0"/>
        <v>3.4327243444099995</v>
      </c>
      <c r="H49" s="1">
        <f t="shared" si="1"/>
        <v>349.03215649999936</v>
      </c>
    </row>
    <row r="50" spans="1:8">
      <c r="A50" s="1">
        <v>377</v>
      </c>
      <c r="B50" s="1" t="s">
        <v>628</v>
      </c>
      <c r="C50" s="1" t="s">
        <v>21</v>
      </c>
      <c r="D50" s="1" t="s">
        <v>23</v>
      </c>
      <c r="E50" s="1">
        <v>22.7164706199999</v>
      </c>
      <c r="F50" s="1">
        <v>78.522389259387012</v>
      </c>
      <c r="G50" s="1">
        <f t="shared" si="0"/>
        <v>3.4566280375550416</v>
      </c>
      <c r="H50" s="1">
        <f t="shared" si="1"/>
        <v>371.74862711999924</v>
      </c>
    </row>
    <row r="51" spans="1:8">
      <c r="A51" s="1">
        <v>84</v>
      </c>
      <c r="B51" s="1" t="s">
        <v>547</v>
      </c>
      <c r="C51" s="1" t="s">
        <v>21</v>
      </c>
      <c r="D51" s="1" t="s">
        <v>23</v>
      </c>
      <c r="E51" s="1">
        <v>1.0724442300000001</v>
      </c>
      <c r="F51" s="1">
        <v>3.7372032789975402</v>
      </c>
      <c r="G51" s="1">
        <f t="shared" si="0"/>
        <v>3.4847530290666398</v>
      </c>
      <c r="H51" s="1">
        <f t="shared" si="1"/>
        <v>372.82107134999922</v>
      </c>
    </row>
    <row r="52" spans="1:8">
      <c r="A52" s="1">
        <v>353</v>
      </c>
      <c r="B52" s="1" t="s">
        <v>873</v>
      </c>
      <c r="C52" s="1" t="s">
        <v>21</v>
      </c>
      <c r="D52" s="1" t="s">
        <v>23</v>
      </c>
      <c r="E52" s="1">
        <v>1.7456887099999898</v>
      </c>
      <c r="F52" s="1">
        <v>6.1064457424188801</v>
      </c>
      <c r="G52" s="1">
        <f t="shared" si="0"/>
        <v>3.4980152574962324</v>
      </c>
      <c r="H52" s="1">
        <f t="shared" si="1"/>
        <v>374.56676005999918</v>
      </c>
    </row>
    <row r="53" spans="1:8">
      <c r="A53" s="1">
        <v>765</v>
      </c>
      <c r="B53" s="1" t="s">
        <v>78</v>
      </c>
      <c r="C53" s="1" t="s">
        <v>21</v>
      </c>
      <c r="D53" s="1" t="s">
        <v>23</v>
      </c>
      <c r="E53" s="1">
        <v>7.8610111799999691</v>
      </c>
      <c r="F53" s="1">
        <v>27.699933549006598</v>
      </c>
      <c r="G53" s="1">
        <f t="shared" si="0"/>
        <v>3.5237112522471579</v>
      </c>
      <c r="H53" s="1">
        <f t="shared" si="1"/>
        <v>382.42777123999917</v>
      </c>
    </row>
    <row r="54" spans="1:8">
      <c r="A54" s="1">
        <v>581</v>
      </c>
      <c r="B54" s="1" t="s">
        <v>108</v>
      </c>
      <c r="C54" s="1" t="s">
        <v>21</v>
      </c>
      <c r="D54" s="1" t="s">
        <v>23</v>
      </c>
      <c r="E54" s="1">
        <v>3.2437208999999894</v>
      </c>
      <c r="F54" s="1">
        <v>11.43543282300306</v>
      </c>
      <c r="G54" s="1">
        <f t="shared" si="0"/>
        <v>3.5254059074574196</v>
      </c>
      <c r="H54" s="1">
        <f t="shared" si="1"/>
        <v>385.67149213999915</v>
      </c>
    </row>
    <row r="55" spans="1:8">
      <c r="A55" s="1">
        <v>162</v>
      </c>
      <c r="B55" s="1" t="s">
        <v>45</v>
      </c>
      <c r="C55" s="1" t="s">
        <v>21</v>
      </c>
      <c r="D55" s="1" t="s">
        <v>23</v>
      </c>
      <c r="E55" s="1">
        <v>14.703511539999889</v>
      </c>
      <c r="F55" s="1">
        <v>52.1710729219988</v>
      </c>
      <c r="G55" s="1">
        <f t="shared" si="0"/>
        <v>3.5482049835558667</v>
      </c>
      <c r="H55" s="1">
        <f t="shared" si="1"/>
        <v>400.37500367999905</v>
      </c>
    </row>
    <row r="56" spans="1:8">
      <c r="A56" s="1">
        <v>397</v>
      </c>
      <c r="B56" s="1" t="s">
        <v>432</v>
      </c>
      <c r="C56" s="1" t="s">
        <v>21</v>
      </c>
      <c r="D56" s="1" t="s">
        <v>23</v>
      </c>
      <c r="E56" s="1">
        <v>93.922697140000309</v>
      </c>
      <c r="F56" s="1">
        <v>347.27995895488391</v>
      </c>
      <c r="G56" s="1">
        <f t="shared" si="0"/>
        <v>3.6975083715625372</v>
      </c>
      <c r="H56" s="1">
        <f t="shared" si="1"/>
        <v>494.29770081999936</v>
      </c>
    </row>
    <row r="57" spans="1:8">
      <c r="A57" s="1">
        <v>93</v>
      </c>
      <c r="B57" s="1" t="s">
        <v>477</v>
      </c>
      <c r="C57" s="1" t="s">
        <v>21</v>
      </c>
      <c r="D57" s="1" t="s">
        <v>23</v>
      </c>
      <c r="E57" s="1">
        <v>3.1367098799999988</v>
      </c>
      <c r="F57" s="1">
        <v>11.657363276879241</v>
      </c>
      <c r="G57" s="1">
        <f t="shared" si="0"/>
        <v>3.7164301841263194</v>
      </c>
      <c r="H57" s="1">
        <f t="shared" si="1"/>
        <v>497.43441069999938</v>
      </c>
    </row>
    <row r="58" spans="1:8">
      <c r="A58" s="1">
        <v>334</v>
      </c>
      <c r="B58" s="1" t="s">
        <v>275</v>
      </c>
      <c r="C58" s="1" t="s">
        <v>21</v>
      </c>
      <c r="D58" s="1" t="s">
        <v>23</v>
      </c>
      <c r="E58" s="1">
        <v>6.1936713300000008</v>
      </c>
      <c r="F58" s="1">
        <v>23.216761739736196</v>
      </c>
      <c r="G58" s="1">
        <f t="shared" si="0"/>
        <v>3.7484652482740302</v>
      </c>
      <c r="H58" s="1">
        <f t="shared" si="1"/>
        <v>503.6280820299994</v>
      </c>
    </row>
    <row r="59" spans="1:8">
      <c r="A59" s="1">
        <v>808</v>
      </c>
      <c r="B59" s="1" t="s">
        <v>307</v>
      </c>
      <c r="C59" s="1" t="s">
        <v>21</v>
      </c>
      <c r="D59" s="1" t="s">
        <v>23</v>
      </c>
      <c r="E59" s="1">
        <v>6.8428316300000001</v>
      </c>
      <c r="F59" s="1">
        <v>26.020399688146998</v>
      </c>
      <c r="G59" s="1">
        <f t="shared" si="0"/>
        <v>3.8025778062505093</v>
      </c>
      <c r="H59" s="1">
        <f t="shared" si="1"/>
        <v>510.47091365999938</v>
      </c>
    </row>
    <row r="60" spans="1:8">
      <c r="A60" s="1">
        <v>16</v>
      </c>
      <c r="B60" s="1" t="s">
        <v>690</v>
      </c>
      <c r="C60" s="1" t="s">
        <v>21</v>
      </c>
      <c r="D60" s="1" t="s">
        <v>23</v>
      </c>
      <c r="E60" s="1">
        <v>3.4120629999999999E-2</v>
      </c>
      <c r="F60" s="1">
        <v>0.13060408863299997</v>
      </c>
      <c r="G60" s="1">
        <f t="shared" si="0"/>
        <v>3.8277162125376925</v>
      </c>
      <c r="H60" s="1">
        <f t="shared" si="1"/>
        <v>510.5050342899994</v>
      </c>
    </row>
    <row r="61" spans="1:8">
      <c r="A61" s="1">
        <v>658</v>
      </c>
      <c r="B61" s="1" t="s">
        <v>494</v>
      </c>
      <c r="C61" s="1" t="s">
        <v>21</v>
      </c>
      <c r="D61" s="1" t="s">
        <v>23</v>
      </c>
      <c r="E61" s="1">
        <v>31.145520009999899</v>
      </c>
      <c r="F61" s="1">
        <v>122.742972449259</v>
      </c>
      <c r="G61" s="1">
        <f t="shared" si="0"/>
        <v>3.9409511355035938</v>
      </c>
      <c r="H61" s="1">
        <f t="shared" si="1"/>
        <v>541.65055429999927</v>
      </c>
    </row>
    <row r="62" spans="1:8">
      <c r="A62" s="1">
        <v>505</v>
      </c>
      <c r="B62" s="1" t="s">
        <v>557</v>
      </c>
      <c r="C62" s="1" t="s">
        <v>21</v>
      </c>
      <c r="D62" s="1" t="s">
        <v>23</v>
      </c>
      <c r="E62" s="1">
        <v>3.6804033799999893</v>
      </c>
      <c r="F62" s="1">
        <v>14.51964088989884</v>
      </c>
      <c r="G62" s="1">
        <f t="shared" si="0"/>
        <v>3.9451221485126671</v>
      </c>
      <c r="H62" s="1">
        <f t="shared" si="1"/>
        <v>545.3309576799993</v>
      </c>
    </row>
    <row r="63" spans="1:8">
      <c r="A63" s="1">
        <v>112</v>
      </c>
      <c r="B63" s="1" t="s">
        <v>781</v>
      </c>
      <c r="C63" s="1" t="s">
        <v>21</v>
      </c>
      <c r="D63" s="1" t="s">
        <v>23</v>
      </c>
      <c r="E63" s="1">
        <v>3.2705945399999901</v>
      </c>
      <c r="F63" s="1">
        <v>13.050137777995921</v>
      </c>
      <c r="G63" s="1">
        <f t="shared" si="0"/>
        <v>3.9901423482459433</v>
      </c>
      <c r="H63" s="1">
        <f t="shared" si="1"/>
        <v>548.60155221999923</v>
      </c>
    </row>
    <row r="64" spans="1:8">
      <c r="A64" s="1">
        <v>533</v>
      </c>
      <c r="B64" s="1" t="s">
        <v>341</v>
      </c>
      <c r="C64" s="1" t="s">
        <v>21</v>
      </c>
      <c r="D64" s="1" t="s">
        <v>23</v>
      </c>
      <c r="E64" s="1">
        <v>2.9943366600000001</v>
      </c>
      <c r="F64" s="1">
        <v>11.99469770799826</v>
      </c>
      <c r="G64" s="1">
        <f t="shared" si="0"/>
        <v>4.0057946283161954</v>
      </c>
      <c r="H64" s="1">
        <f t="shared" si="1"/>
        <v>551.59588887999928</v>
      </c>
    </row>
    <row r="65" spans="1:8">
      <c r="A65" s="1">
        <v>546</v>
      </c>
      <c r="B65" s="1" t="s">
        <v>470</v>
      </c>
      <c r="C65" s="1" t="s">
        <v>21</v>
      </c>
      <c r="D65" s="1" t="s">
        <v>23</v>
      </c>
      <c r="E65" s="1">
        <v>6.6855700399999884</v>
      </c>
      <c r="F65" s="1">
        <v>26.907235723001797</v>
      </c>
      <c r="G65" s="1">
        <f t="shared" si="0"/>
        <v>4.0246733729532274</v>
      </c>
      <c r="H65" s="1">
        <f t="shared" si="1"/>
        <v>558.2814589199993</v>
      </c>
    </row>
    <row r="66" spans="1:8">
      <c r="A66" s="1">
        <v>95</v>
      </c>
      <c r="B66" s="1" t="s">
        <v>523</v>
      </c>
      <c r="C66" s="1" t="s">
        <v>21</v>
      </c>
      <c r="D66" s="1" t="s">
        <v>23</v>
      </c>
      <c r="E66" s="1">
        <v>2.6496413599999902</v>
      </c>
      <c r="F66" s="1">
        <v>10.699516032002681</v>
      </c>
      <c r="G66" s="1">
        <f t="shared" ref="G66:G129" si="2">F66/E66</f>
        <v>4.0380997192777519</v>
      </c>
      <c r="H66" s="1">
        <f t="shared" si="1"/>
        <v>560.93110027999933</v>
      </c>
    </row>
    <row r="67" spans="1:8">
      <c r="A67" s="1">
        <v>774</v>
      </c>
      <c r="B67" s="1" t="s">
        <v>838</v>
      </c>
      <c r="C67" s="1" t="s">
        <v>21</v>
      </c>
      <c r="D67" s="1" t="s">
        <v>23</v>
      </c>
      <c r="E67" s="1">
        <v>9.64833199999999E-2</v>
      </c>
      <c r="F67" s="1">
        <v>0.39141794723015999</v>
      </c>
      <c r="G67" s="1">
        <f t="shared" si="2"/>
        <v>4.0568457556203539</v>
      </c>
      <c r="H67" s="1">
        <f t="shared" ref="H67:H130" si="3">H66+E67</f>
        <v>561.02758359999928</v>
      </c>
    </row>
    <row r="68" spans="1:8">
      <c r="A68" s="1">
        <v>114</v>
      </c>
      <c r="B68" s="1" t="s">
        <v>55</v>
      </c>
      <c r="C68" s="1" t="s">
        <v>21</v>
      </c>
      <c r="D68" s="1" t="s">
        <v>23</v>
      </c>
      <c r="E68" s="1">
        <v>5.35675557999999</v>
      </c>
      <c r="F68" s="1">
        <v>21.804791727483202</v>
      </c>
      <c r="G68" s="1">
        <f t="shared" si="2"/>
        <v>4.0705220542250773</v>
      </c>
      <c r="H68" s="1">
        <f t="shared" si="3"/>
        <v>566.3843391799993</v>
      </c>
    </row>
    <row r="69" spans="1:8">
      <c r="A69" s="1">
        <v>227</v>
      </c>
      <c r="B69" s="1" t="s">
        <v>193</v>
      </c>
      <c r="C69" s="1" t="s">
        <v>21</v>
      </c>
      <c r="D69" s="1" t="s">
        <v>23</v>
      </c>
      <c r="E69" s="1">
        <v>0.56474617999999899</v>
      </c>
      <c r="F69" s="1">
        <v>2.3022885159983399</v>
      </c>
      <c r="G69" s="1">
        <f t="shared" si="2"/>
        <v>4.0766783336158978</v>
      </c>
      <c r="H69" s="1">
        <f t="shared" si="3"/>
        <v>566.94908535999934</v>
      </c>
    </row>
    <row r="70" spans="1:8">
      <c r="A70" s="1">
        <v>24</v>
      </c>
      <c r="B70" s="1" t="s">
        <v>568</v>
      </c>
      <c r="C70" s="1" t="s">
        <v>21</v>
      </c>
      <c r="D70" s="1" t="s">
        <v>23</v>
      </c>
      <c r="E70" s="1">
        <v>4.6818150000000003E-2</v>
      </c>
      <c r="F70" s="1">
        <v>0.19159824704870004</v>
      </c>
      <c r="G70" s="1">
        <f t="shared" si="2"/>
        <v>4.0923925240254055</v>
      </c>
      <c r="H70" s="1">
        <f t="shared" si="3"/>
        <v>566.99590350999938</v>
      </c>
    </row>
    <row r="71" spans="1:8">
      <c r="A71" s="1">
        <v>605</v>
      </c>
      <c r="B71" s="1" t="s">
        <v>70</v>
      </c>
      <c r="C71" s="1" t="s">
        <v>21</v>
      </c>
      <c r="D71" s="1" t="s">
        <v>23</v>
      </c>
      <c r="E71" s="1">
        <v>7.4424006799999871</v>
      </c>
      <c r="F71" s="1">
        <v>30.535852333997397</v>
      </c>
      <c r="G71" s="1">
        <f t="shared" si="2"/>
        <v>4.1029573180676229</v>
      </c>
      <c r="H71" s="1">
        <f t="shared" si="3"/>
        <v>574.43830418999937</v>
      </c>
    </row>
    <row r="72" spans="1:8">
      <c r="A72" s="1">
        <v>695</v>
      </c>
      <c r="B72" s="1" t="s">
        <v>556</v>
      </c>
      <c r="C72" s="1" t="s">
        <v>21</v>
      </c>
      <c r="D72" s="1" t="s">
        <v>23</v>
      </c>
      <c r="E72" s="1">
        <v>1.09036183</v>
      </c>
      <c r="F72" s="1">
        <v>4.5578749803834988</v>
      </c>
      <c r="G72" s="1">
        <f t="shared" si="2"/>
        <v>4.1801490615124512</v>
      </c>
      <c r="H72" s="1">
        <f t="shared" si="3"/>
        <v>575.52866601999938</v>
      </c>
    </row>
    <row r="73" spans="1:8">
      <c r="A73" s="1">
        <v>448</v>
      </c>
      <c r="B73" s="1" t="s">
        <v>282</v>
      </c>
      <c r="C73" s="1" t="s">
        <v>21</v>
      </c>
      <c r="D73" s="1" t="s">
        <v>23</v>
      </c>
      <c r="E73" s="1">
        <v>1.3828774799999901</v>
      </c>
      <c r="F73" s="1">
        <v>5.8327958471601606</v>
      </c>
      <c r="G73" s="1">
        <f t="shared" si="2"/>
        <v>4.2178688506520494</v>
      </c>
      <c r="H73" s="1">
        <f t="shared" si="3"/>
        <v>576.91154349999931</v>
      </c>
    </row>
    <row r="74" spans="1:8">
      <c r="A74" s="1">
        <v>401</v>
      </c>
      <c r="B74" s="1" t="s">
        <v>221</v>
      </c>
      <c r="C74" s="1" t="s">
        <v>21</v>
      </c>
      <c r="D74" s="1" t="s">
        <v>23</v>
      </c>
      <c r="E74" s="1">
        <v>31.564141639999878</v>
      </c>
      <c r="F74" s="1">
        <v>134.58390707770039</v>
      </c>
      <c r="G74" s="1">
        <f t="shared" si="2"/>
        <v>4.2638228092079018</v>
      </c>
      <c r="H74" s="1">
        <f t="shared" si="3"/>
        <v>608.4756851399992</v>
      </c>
    </row>
    <row r="75" spans="1:8">
      <c r="A75" s="1">
        <v>120</v>
      </c>
      <c r="B75" s="1" t="s">
        <v>753</v>
      </c>
      <c r="C75" s="1" t="s">
        <v>21</v>
      </c>
      <c r="D75" s="1" t="s">
        <v>23</v>
      </c>
      <c r="E75" s="1">
        <v>0.44017692999999997</v>
      </c>
      <c r="F75" s="1">
        <v>1.9045628309128402</v>
      </c>
      <c r="G75" s="1">
        <f t="shared" si="2"/>
        <v>4.3268120183237233</v>
      </c>
      <c r="H75" s="1">
        <f t="shared" si="3"/>
        <v>608.91586206999921</v>
      </c>
    </row>
    <row r="76" spans="1:8">
      <c r="A76" s="1">
        <v>619</v>
      </c>
      <c r="B76" s="1" t="s">
        <v>695</v>
      </c>
      <c r="C76" s="1" t="s">
        <v>21</v>
      </c>
      <c r="D76" s="1" t="s">
        <v>23</v>
      </c>
      <c r="E76" s="1">
        <v>1.0071421700000001</v>
      </c>
      <c r="F76" s="1">
        <v>4.3771426389955996</v>
      </c>
      <c r="G76" s="1">
        <f t="shared" si="2"/>
        <v>4.3461020393929086</v>
      </c>
      <c r="H76" s="1">
        <f t="shared" si="3"/>
        <v>609.92300423999916</v>
      </c>
    </row>
    <row r="77" spans="1:8">
      <c r="A77" s="1">
        <v>474</v>
      </c>
      <c r="B77" s="1" t="s">
        <v>603</v>
      </c>
      <c r="C77" s="1" t="s">
        <v>21</v>
      </c>
      <c r="D77" s="1" t="s">
        <v>23</v>
      </c>
      <c r="E77" s="1">
        <v>2.7053514099999898</v>
      </c>
      <c r="F77" s="1">
        <v>11.92391049058674</v>
      </c>
      <c r="G77" s="1">
        <f t="shared" si="2"/>
        <v>4.4075274090129328</v>
      </c>
      <c r="H77" s="1">
        <f t="shared" si="3"/>
        <v>612.62835564999909</v>
      </c>
    </row>
    <row r="78" spans="1:8">
      <c r="A78" s="1">
        <v>667</v>
      </c>
      <c r="B78" s="1" t="s">
        <v>776</v>
      </c>
      <c r="C78" s="1" t="s">
        <v>21</v>
      </c>
      <c r="D78" s="1" t="s">
        <v>23</v>
      </c>
      <c r="E78" s="1">
        <v>4.3818421099999894</v>
      </c>
      <c r="F78" s="1">
        <v>19.455558102655942</v>
      </c>
      <c r="G78" s="1">
        <f t="shared" si="2"/>
        <v>4.4400408810384979</v>
      </c>
      <c r="H78" s="1">
        <f t="shared" si="3"/>
        <v>617.01019775999907</v>
      </c>
    </row>
    <row r="79" spans="1:8">
      <c r="A79" s="1">
        <v>507</v>
      </c>
      <c r="B79" s="1" t="s">
        <v>558</v>
      </c>
      <c r="C79" s="1" t="s">
        <v>21</v>
      </c>
      <c r="D79" s="1" t="s">
        <v>23</v>
      </c>
      <c r="E79" s="1">
        <v>4.5165083699999888</v>
      </c>
      <c r="F79" s="1">
        <v>20.302940627432399</v>
      </c>
      <c r="G79" s="1">
        <f t="shared" si="2"/>
        <v>4.4952735529708425</v>
      </c>
      <c r="H79" s="1">
        <f t="shared" si="3"/>
        <v>621.52670612999907</v>
      </c>
    </row>
    <row r="80" spans="1:8">
      <c r="A80" s="1">
        <v>426</v>
      </c>
      <c r="B80" s="1" t="s">
        <v>350</v>
      </c>
      <c r="C80" s="1" t="s">
        <v>21</v>
      </c>
      <c r="D80" s="1" t="s">
        <v>23</v>
      </c>
      <c r="E80" s="1">
        <v>1.1863434899999996</v>
      </c>
      <c r="F80" s="1">
        <v>5.3986107960615</v>
      </c>
      <c r="G80" s="1">
        <f t="shared" si="2"/>
        <v>4.5506304384588496</v>
      </c>
      <c r="H80" s="1">
        <f t="shared" si="3"/>
        <v>622.71304961999908</v>
      </c>
    </row>
    <row r="81" spans="1:8">
      <c r="A81" s="1">
        <v>327</v>
      </c>
      <c r="B81" s="1" t="s">
        <v>498</v>
      </c>
      <c r="C81" s="1" t="s">
        <v>21</v>
      </c>
      <c r="D81" s="1" t="s">
        <v>23</v>
      </c>
      <c r="E81" s="1">
        <v>14.414646399999899</v>
      </c>
      <c r="F81" s="1">
        <v>65.697240317638801</v>
      </c>
      <c r="G81" s="1">
        <f t="shared" si="2"/>
        <v>4.5576726958518563</v>
      </c>
      <c r="H81" s="1">
        <f t="shared" si="3"/>
        <v>637.12769601999901</v>
      </c>
    </row>
    <row r="82" spans="1:8">
      <c r="A82" s="1">
        <v>654</v>
      </c>
      <c r="B82" s="1" t="s">
        <v>509</v>
      </c>
      <c r="C82" s="1" t="s">
        <v>21</v>
      </c>
      <c r="D82" s="1" t="s">
        <v>23</v>
      </c>
      <c r="E82" s="1">
        <v>7.9731546799999986</v>
      </c>
      <c r="F82" s="1">
        <v>36.472633539561407</v>
      </c>
      <c r="G82" s="1">
        <f t="shared" si="2"/>
        <v>4.5744294452295025</v>
      </c>
      <c r="H82" s="1">
        <f t="shared" si="3"/>
        <v>645.100850699999</v>
      </c>
    </row>
    <row r="83" spans="1:8">
      <c r="A83" s="1">
        <v>302</v>
      </c>
      <c r="B83" s="1" t="s">
        <v>474</v>
      </c>
      <c r="C83" s="1" t="s">
        <v>21</v>
      </c>
      <c r="D83" s="1" t="s">
        <v>23</v>
      </c>
      <c r="E83" s="1">
        <v>5.2256536599999883</v>
      </c>
      <c r="F83" s="1">
        <v>24.125124170992798</v>
      </c>
      <c r="G83" s="1">
        <f t="shared" si="2"/>
        <v>4.6166710885682489</v>
      </c>
      <c r="H83" s="1">
        <f t="shared" si="3"/>
        <v>650.32650435999903</v>
      </c>
    </row>
    <row r="84" spans="1:8">
      <c r="A84" s="1">
        <v>730</v>
      </c>
      <c r="B84" s="1" t="s">
        <v>606</v>
      </c>
      <c r="C84" s="1" t="s">
        <v>21</v>
      </c>
      <c r="D84" s="1" t="s">
        <v>23</v>
      </c>
      <c r="E84" s="1">
        <v>10.074001949999989</v>
      </c>
      <c r="F84" s="1">
        <v>46.546162983023194</v>
      </c>
      <c r="G84" s="1">
        <f t="shared" si="2"/>
        <v>4.6204242578117869</v>
      </c>
      <c r="H84" s="1">
        <f t="shared" si="3"/>
        <v>660.40050630999906</v>
      </c>
    </row>
    <row r="85" spans="1:8">
      <c r="A85" s="1">
        <v>50</v>
      </c>
      <c r="B85" s="1" t="s">
        <v>68</v>
      </c>
      <c r="C85" s="1" t="s">
        <v>21</v>
      </c>
      <c r="D85" s="1" t="s">
        <v>23</v>
      </c>
      <c r="E85" s="1">
        <v>0.54980660999999909</v>
      </c>
      <c r="F85" s="1">
        <v>2.5583705270022801</v>
      </c>
      <c r="G85" s="1">
        <f t="shared" si="2"/>
        <v>4.6532189327485245</v>
      </c>
      <c r="H85" s="1">
        <f t="shared" si="3"/>
        <v>660.95031291999908</v>
      </c>
    </row>
    <row r="86" spans="1:8">
      <c r="A86" s="1">
        <v>518</v>
      </c>
      <c r="B86" s="1" t="s">
        <v>604</v>
      </c>
      <c r="C86" s="1" t="s">
        <v>21</v>
      </c>
      <c r="D86" s="1" t="s">
        <v>23</v>
      </c>
      <c r="E86" s="1">
        <v>3.8319446699999897</v>
      </c>
      <c r="F86" s="1">
        <v>18.477055109091602</v>
      </c>
      <c r="G86" s="1">
        <f t="shared" si="2"/>
        <v>4.8218480954975922</v>
      </c>
      <c r="H86" s="1">
        <f t="shared" si="3"/>
        <v>664.78225758999906</v>
      </c>
    </row>
    <row r="87" spans="1:8">
      <c r="A87" s="1">
        <v>490</v>
      </c>
      <c r="B87" s="1" t="s">
        <v>649</v>
      </c>
      <c r="C87" s="1" t="s">
        <v>21</v>
      </c>
      <c r="D87" s="1" t="s">
        <v>23</v>
      </c>
      <c r="E87" s="1">
        <v>2.4663763299999988</v>
      </c>
      <c r="F87" s="1">
        <v>11.972207676684478</v>
      </c>
      <c r="G87" s="1">
        <f t="shared" si="2"/>
        <v>4.8541690621416578</v>
      </c>
      <c r="H87" s="1">
        <f t="shared" si="3"/>
        <v>667.24863391999907</v>
      </c>
    </row>
    <row r="88" spans="1:8">
      <c r="A88" s="1">
        <v>416</v>
      </c>
      <c r="B88" s="1" t="s">
        <v>512</v>
      </c>
      <c r="C88" s="1" t="s">
        <v>21</v>
      </c>
      <c r="D88" s="1" t="s">
        <v>23</v>
      </c>
      <c r="E88" s="1">
        <v>0.76903481999999901</v>
      </c>
      <c r="F88" s="1">
        <v>3.7524340444098399</v>
      </c>
      <c r="G88" s="1">
        <f t="shared" si="2"/>
        <v>4.8794072086486864</v>
      </c>
      <c r="H88" s="1">
        <f t="shared" si="3"/>
        <v>668.01766873999907</v>
      </c>
    </row>
    <row r="89" spans="1:8">
      <c r="A89" s="1">
        <v>622</v>
      </c>
      <c r="B89" s="1" t="s">
        <v>436</v>
      </c>
      <c r="C89" s="1" t="s">
        <v>21</v>
      </c>
      <c r="D89" s="1" t="s">
        <v>23</v>
      </c>
      <c r="E89" s="1">
        <v>5.31384159</v>
      </c>
      <c r="F89" s="1">
        <v>26.007618654397003</v>
      </c>
      <c r="G89" s="1">
        <f t="shared" si="2"/>
        <v>4.8943157626941982</v>
      </c>
      <c r="H89" s="1">
        <f t="shared" si="3"/>
        <v>673.33151032999911</v>
      </c>
    </row>
    <row r="90" spans="1:8">
      <c r="A90" s="1">
        <v>798</v>
      </c>
      <c r="B90" s="1" t="s">
        <v>310</v>
      </c>
      <c r="C90" s="1" t="s">
        <v>21</v>
      </c>
      <c r="D90" s="1" t="s">
        <v>23</v>
      </c>
      <c r="E90" s="1">
        <v>2.8582049299999999</v>
      </c>
      <c r="F90" s="1">
        <v>14.001859833003422</v>
      </c>
      <c r="G90" s="1">
        <f t="shared" si="2"/>
        <v>4.8988299215491953</v>
      </c>
      <c r="H90" s="1">
        <f t="shared" si="3"/>
        <v>676.18971525999916</v>
      </c>
    </row>
    <row r="91" spans="1:8">
      <c r="A91" s="1">
        <v>675</v>
      </c>
      <c r="B91" s="1" t="s">
        <v>195</v>
      </c>
      <c r="C91" s="1" t="s">
        <v>21</v>
      </c>
      <c r="D91" s="1" t="s">
        <v>23</v>
      </c>
      <c r="E91" s="1">
        <v>18.312508739999899</v>
      </c>
      <c r="F91" s="1">
        <v>92.853261551203019</v>
      </c>
      <c r="G91" s="1">
        <f t="shared" si="2"/>
        <v>5.0704828524332237</v>
      </c>
      <c r="H91" s="1">
        <f t="shared" si="3"/>
        <v>694.50222399999905</v>
      </c>
    </row>
    <row r="92" spans="1:8">
      <c r="A92" s="1">
        <v>740</v>
      </c>
      <c r="B92" s="1" t="s">
        <v>318</v>
      </c>
      <c r="C92" s="1" t="s">
        <v>21</v>
      </c>
      <c r="D92" s="1" t="s">
        <v>23</v>
      </c>
      <c r="E92" s="1">
        <v>0.65366532999999893</v>
      </c>
      <c r="F92" s="1">
        <v>3.32485064800222</v>
      </c>
      <c r="G92" s="1">
        <f t="shared" si="2"/>
        <v>5.0864723818260718</v>
      </c>
      <c r="H92" s="1">
        <f t="shared" si="3"/>
        <v>695.15588932999901</v>
      </c>
    </row>
    <row r="93" spans="1:8">
      <c r="A93" s="1">
        <v>105</v>
      </c>
      <c r="B93" s="1" t="s">
        <v>546</v>
      </c>
      <c r="C93" s="1" t="s">
        <v>21</v>
      </c>
      <c r="D93" s="1" t="s">
        <v>23</v>
      </c>
      <c r="E93" s="1">
        <v>2.4701290999999896</v>
      </c>
      <c r="F93" s="1">
        <v>12.599980842564737</v>
      </c>
      <c r="G93" s="1">
        <f t="shared" si="2"/>
        <v>5.1009402069571141</v>
      </c>
      <c r="H93" s="1">
        <f t="shared" si="3"/>
        <v>697.62601842999902</v>
      </c>
    </row>
    <row r="94" spans="1:8">
      <c r="A94" s="1">
        <v>154</v>
      </c>
      <c r="B94" s="1" t="s">
        <v>277</v>
      </c>
      <c r="C94" s="1" t="s">
        <v>21</v>
      </c>
      <c r="D94" s="1" t="s">
        <v>23</v>
      </c>
      <c r="E94" s="1">
        <v>1.8335083199999902</v>
      </c>
      <c r="F94" s="1">
        <v>9.5479894614926586</v>
      </c>
      <c r="G94" s="1">
        <f t="shared" si="2"/>
        <v>5.2074972103168369</v>
      </c>
      <c r="H94" s="1">
        <f t="shared" si="3"/>
        <v>699.45952674999899</v>
      </c>
    </row>
    <row r="95" spans="1:8">
      <c r="A95" s="1">
        <v>399</v>
      </c>
      <c r="B95" s="1" t="s">
        <v>482</v>
      </c>
      <c r="C95" s="1" t="s">
        <v>21</v>
      </c>
      <c r="D95" s="1" t="s">
        <v>23</v>
      </c>
      <c r="E95" s="1">
        <v>4.6954555899999999</v>
      </c>
      <c r="F95" s="1">
        <v>24.510689650231598</v>
      </c>
      <c r="G95" s="1">
        <f t="shared" si="2"/>
        <v>5.2200876316309914</v>
      </c>
      <c r="H95" s="1">
        <f t="shared" si="3"/>
        <v>704.15498233999904</v>
      </c>
    </row>
    <row r="96" spans="1:8">
      <c r="A96" s="1">
        <v>805</v>
      </c>
      <c r="B96" s="1" t="s">
        <v>528</v>
      </c>
      <c r="C96" s="1" t="s">
        <v>21</v>
      </c>
      <c r="D96" s="1" t="s">
        <v>23</v>
      </c>
      <c r="E96" s="1">
        <v>3.7635211099999899</v>
      </c>
      <c r="F96" s="1">
        <v>19.705241358664679</v>
      </c>
      <c r="G96" s="1">
        <f t="shared" si="2"/>
        <v>5.2358524856699242</v>
      </c>
      <c r="H96" s="1">
        <f t="shared" si="3"/>
        <v>707.91850344999898</v>
      </c>
    </row>
    <row r="97" spans="1:8">
      <c r="A97" s="1">
        <v>807</v>
      </c>
      <c r="B97" s="1" t="s">
        <v>373</v>
      </c>
      <c r="C97" s="1" t="s">
        <v>21</v>
      </c>
      <c r="D97" s="1" t="s">
        <v>23</v>
      </c>
      <c r="E97" s="1">
        <v>31.419255660000001</v>
      </c>
      <c r="F97" s="1">
        <v>164.75438980103996</v>
      </c>
      <c r="G97" s="1">
        <f t="shared" si="2"/>
        <v>5.2437394311282022</v>
      </c>
      <c r="H97" s="1">
        <f t="shared" si="3"/>
        <v>739.33775910999896</v>
      </c>
    </row>
    <row r="98" spans="1:8">
      <c r="A98" s="1">
        <v>40</v>
      </c>
      <c r="B98" s="1" t="s">
        <v>370</v>
      </c>
      <c r="C98" s="1" t="s">
        <v>21</v>
      </c>
      <c r="D98" s="1" t="s">
        <v>23</v>
      </c>
      <c r="E98" s="1">
        <v>0.19078315999999901</v>
      </c>
      <c r="F98" s="1">
        <v>1.0005359649174999</v>
      </c>
      <c r="G98" s="1">
        <f t="shared" si="2"/>
        <v>5.2443620543736937</v>
      </c>
      <c r="H98" s="1">
        <f t="shared" si="3"/>
        <v>739.52854226999898</v>
      </c>
    </row>
    <row r="99" spans="1:8">
      <c r="A99" s="1">
        <v>791</v>
      </c>
      <c r="B99" s="1" t="s">
        <v>423</v>
      </c>
      <c r="C99" s="1" t="s">
        <v>21</v>
      </c>
      <c r="D99" s="1" t="s">
        <v>23</v>
      </c>
      <c r="E99" s="1">
        <v>0.86972511999999991</v>
      </c>
      <c r="F99" s="1">
        <v>4.69382908380042</v>
      </c>
      <c r="G99" s="1">
        <f t="shared" si="2"/>
        <v>5.3969110191969856</v>
      </c>
      <c r="H99" s="1">
        <f t="shared" si="3"/>
        <v>740.39826738999898</v>
      </c>
    </row>
    <row r="100" spans="1:8">
      <c r="A100" s="1">
        <v>28</v>
      </c>
      <c r="B100" s="1" t="s">
        <v>332</v>
      </c>
      <c r="C100" s="1" t="s">
        <v>21</v>
      </c>
      <c r="D100" s="1" t="s">
        <v>23</v>
      </c>
      <c r="E100" s="1">
        <v>0.26527329999999993</v>
      </c>
      <c r="F100" s="1">
        <v>1.4540898280002799</v>
      </c>
      <c r="G100" s="1">
        <f t="shared" si="2"/>
        <v>5.4814782641158395</v>
      </c>
      <c r="H100" s="1">
        <f t="shared" si="3"/>
        <v>740.66354068999897</v>
      </c>
    </row>
    <row r="101" spans="1:8">
      <c r="A101" s="1">
        <v>519</v>
      </c>
      <c r="B101" s="1" t="s">
        <v>332</v>
      </c>
      <c r="C101" s="1" t="s">
        <v>21</v>
      </c>
      <c r="D101" s="1" t="s">
        <v>23</v>
      </c>
      <c r="E101" s="1">
        <v>8.8510847299999789</v>
      </c>
      <c r="F101" s="1">
        <v>48.868664353894403</v>
      </c>
      <c r="G101" s="1">
        <f t="shared" si="2"/>
        <v>5.5212062526368468</v>
      </c>
      <c r="H101" s="1">
        <f t="shared" si="3"/>
        <v>749.51462541999899</v>
      </c>
    </row>
    <row r="102" spans="1:8">
      <c r="A102" s="1">
        <v>179</v>
      </c>
      <c r="B102" s="1" t="s">
        <v>495</v>
      </c>
      <c r="C102" s="1" t="s">
        <v>21</v>
      </c>
      <c r="D102" s="1" t="s">
        <v>23</v>
      </c>
      <c r="E102" s="1">
        <v>4.9991685299999995</v>
      </c>
      <c r="F102" s="1">
        <v>28.310653796072998</v>
      </c>
      <c r="G102" s="1">
        <f t="shared" si="2"/>
        <v>5.6630724941919492</v>
      </c>
      <c r="H102" s="1">
        <f t="shared" si="3"/>
        <v>754.51379394999901</v>
      </c>
    </row>
    <row r="103" spans="1:8">
      <c r="A103" s="1">
        <v>9</v>
      </c>
      <c r="B103" s="1" t="s">
        <v>605</v>
      </c>
      <c r="C103" s="1" t="s">
        <v>21</v>
      </c>
      <c r="D103" s="1" t="s">
        <v>23</v>
      </c>
      <c r="E103" s="1">
        <v>1.16722199999999E-2</v>
      </c>
      <c r="F103" s="1">
        <v>6.6130709267479992E-2</v>
      </c>
      <c r="G103" s="1">
        <f t="shared" si="2"/>
        <v>5.6656496594033152</v>
      </c>
      <c r="H103" s="1">
        <f t="shared" si="3"/>
        <v>754.52546616999905</v>
      </c>
    </row>
    <row r="104" spans="1:8">
      <c r="A104" s="1">
        <v>7</v>
      </c>
      <c r="B104" s="1" t="s">
        <v>223</v>
      </c>
      <c r="C104" s="1" t="s">
        <v>21</v>
      </c>
      <c r="D104" s="1" t="s">
        <v>23</v>
      </c>
      <c r="E104" s="1">
        <v>3.7523180000000003E-2</v>
      </c>
      <c r="F104" s="1">
        <v>0.21765662536106001</v>
      </c>
      <c r="G104" s="1">
        <f t="shared" si="2"/>
        <v>5.8005911375597696</v>
      </c>
      <c r="H104" s="1">
        <f t="shared" si="3"/>
        <v>754.56298934999904</v>
      </c>
    </row>
    <row r="105" spans="1:8">
      <c r="A105" s="1">
        <v>311</v>
      </c>
      <c r="B105" s="1" t="s">
        <v>555</v>
      </c>
      <c r="C105" s="1" t="s">
        <v>21</v>
      </c>
      <c r="D105" s="1" t="s">
        <v>23</v>
      </c>
      <c r="E105" s="1">
        <v>4.7861620299999892</v>
      </c>
      <c r="F105" s="1">
        <v>27.769314482326404</v>
      </c>
      <c r="G105" s="1">
        <f t="shared" si="2"/>
        <v>5.8020004981583266</v>
      </c>
      <c r="H105" s="1">
        <f t="shared" si="3"/>
        <v>759.34915137999906</v>
      </c>
    </row>
    <row r="106" spans="1:8">
      <c r="A106" s="1">
        <v>359</v>
      </c>
      <c r="B106" s="1" t="s">
        <v>265</v>
      </c>
      <c r="C106" s="1" t="s">
        <v>21</v>
      </c>
      <c r="D106" s="1" t="s">
        <v>23</v>
      </c>
      <c r="E106" s="1">
        <v>1.0909174399999999</v>
      </c>
      <c r="F106" s="1">
        <v>6.4159198018835992</v>
      </c>
      <c r="G106" s="1">
        <f t="shared" si="2"/>
        <v>5.8812148074959731</v>
      </c>
      <c r="H106" s="1">
        <f t="shared" si="3"/>
        <v>760.44006881999906</v>
      </c>
    </row>
    <row r="107" spans="1:8">
      <c r="A107" s="1">
        <v>589</v>
      </c>
      <c r="B107" s="1" t="s">
        <v>778</v>
      </c>
      <c r="C107" s="1" t="s">
        <v>21</v>
      </c>
      <c r="D107" s="1" t="s">
        <v>23</v>
      </c>
      <c r="E107" s="1">
        <v>5.7382585499999905</v>
      </c>
      <c r="F107" s="1">
        <v>33.781582366946395</v>
      </c>
      <c r="G107" s="1">
        <f t="shared" si="2"/>
        <v>5.8870791674150773</v>
      </c>
      <c r="H107" s="1">
        <f t="shared" si="3"/>
        <v>766.17832736999901</v>
      </c>
    </row>
    <row r="108" spans="1:8">
      <c r="A108" s="1">
        <v>520</v>
      </c>
      <c r="B108" s="1" t="s">
        <v>298</v>
      </c>
      <c r="C108" s="1" t="s">
        <v>21</v>
      </c>
      <c r="D108" s="1" t="s">
        <v>23</v>
      </c>
      <c r="E108" s="1">
        <v>0.24171559000000001</v>
      </c>
      <c r="F108" s="1">
        <v>1.42955635795734</v>
      </c>
      <c r="G108" s="1">
        <f t="shared" si="2"/>
        <v>5.9142083386402176</v>
      </c>
      <c r="H108" s="1">
        <f t="shared" si="3"/>
        <v>766.42004295999902</v>
      </c>
    </row>
    <row r="109" spans="1:8">
      <c r="A109" s="1">
        <v>441</v>
      </c>
      <c r="B109" s="1" t="s">
        <v>500</v>
      </c>
      <c r="C109" s="1" t="s">
        <v>21</v>
      </c>
      <c r="D109" s="1" t="s">
        <v>23</v>
      </c>
      <c r="E109" s="1">
        <v>4.4573543699999894</v>
      </c>
      <c r="F109" s="1">
        <v>27.783597274755003</v>
      </c>
      <c r="G109" s="1">
        <f t="shared" si="2"/>
        <v>6.2332035930890255</v>
      </c>
      <c r="H109" s="1">
        <f t="shared" si="3"/>
        <v>770.87739732999898</v>
      </c>
    </row>
    <row r="110" spans="1:8">
      <c r="A110" s="1">
        <v>160</v>
      </c>
      <c r="B110" s="1" t="s">
        <v>333</v>
      </c>
      <c r="C110" s="1" t="s">
        <v>21</v>
      </c>
      <c r="D110" s="1" t="s">
        <v>23</v>
      </c>
      <c r="E110" s="1">
        <v>0.93848959999999892</v>
      </c>
      <c r="F110" s="1">
        <v>6.1805445439461995</v>
      </c>
      <c r="G110" s="1">
        <f t="shared" si="2"/>
        <v>6.585629232275144</v>
      </c>
      <c r="H110" s="1">
        <f t="shared" si="3"/>
        <v>771.81588692999901</v>
      </c>
    </row>
    <row r="111" spans="1:8">
      <c r="A111" s="1">
        <v>202</v>
      </c>
      <c r="B111" s="1" t="s">
        <v>296</v>
      </c>
      <c r="C111" s="1" t="s">
        <v>21</v>
      </c>
      <c r="D111" s="1" t="s">
        <v>23</v>
      </c>
      <c r="E111" s="1">
        <v>0.49247060999999998</v>
      </c>
      <c r="F111" s="1">
        <v>3.2443400271123002</v>
      </c>
      <c r="G111" s="1">
        <f t="shared" si="2"/>
        <v>6.5878855737447974</v>
      </c>
      <c r="H111" s="1">
        <f t="shared" si="3"/>
        <v>772.30835753999907</v>
      </c>
    </row>
    <row r="112" spans="1:8">
      <c r="A112" s="1">
        <v>36</v>
      </c>
      <c r="B112" s="1" t="s">
        <v>207</v>
      </c>
      <c r="C112" s="1" t="s">
        <v>21</v>
      </c>
      <c r="D112" s="1" t="s">
        <v>23</v>
      </c>
      <c r="E112" s="1">
        <v>9.5213809999999899E-2</v>
      </c>
      <c r="F112" s="1">
        <v>0.64360948593042</v>
      </c>
      <c r="G112" s="1">
        <f t="shared" si="2"/>
        <v>6.7596232724057641</v>
      </c>
      <c r="H112" s="1">
        <f t="shared" si="3"/>
        <v>772.40357134999908</v>
      </c>
    </row>
    <row r="113" spans="1:8">
      <c r="A113" s="1">
        <v>473</v>
      </c>
      <c r="B113" s="1" t="s">
        <v>359</v>
      </c>
      <c r="C113" s="1" t="s">
        <v>21</v>
      </c>
      <c r="D113" s="1" t="s">
        <v>23</v>
      </c>
      <c r="E113" s="1">
        <v>1.6667323299999899</v>
      </c>
      <c r="F113" s="1">
        <v>11.31331009299582</v>
      </c>
      <c r="G113" s="1">
        <f t="shared" si="2"/>
        <v>6.7877186332588204</v>
      </c>
      <c r="H113" s="1">
        <f t="shared" si="3"/>
        <v>774.07030367999903</v>
      </c>
    </row>
    <row r="114" spans="1:8">
      <c r="A114" s="1">
        <v>349</v>
      </c>
      <c r="B114" s="1" t="s">
        <v>243</v>
      </c>
      <c r="C114" s="1" t="s">
        <v>21</v>
      </c>
      <c r="D114" s="1" t="s">
        <v>23</v>
      </c>
      <c r="E114" s="1">
        <v>1.1807867299999999</v>
      </c>
      <c r="F114" s="1">
        <v>8.1059603582410205</v>
      </c>
      <c r="G114" s="1">
        <f t="shared" si="2"/>
        <v>6.8648809749420385</v>
      </c>
      <c r="H114" s="1">
        <f t="shared" si="3"/>
        <v>775.25109040999905</v>
      </c>
    </row>
    <row r="115" spans="1:8">
      <c r="A115" s="1">
        <v>27</v>
      </c>
      <c r="B115" s="1" t="s">
        <v>716</v>
      </c>
      <c r="C115" s="1" t="s">
        <v>21</v>
      </c>
      <c r="D115" s="1" t="s">
        <v>23</v>
      </c>
      <c r="E115" s="1">
        <v>9.5446739999999905E-2</v>
      </c>
      <c r="F115" s="1">
        <v>0.66781505390960005</v>
      </c>
      <c r="G115" s="1">
        <f t="shared" si="2"/>
        <v>6.9967298402187517</v>
      </c>
      <c r="H115" s="1">
        <f t="shared" si="3"/>
        <v>775.34653714999911</v>
      </c>
    </row>
    <row r="116" spans="1:8">
      <c r="A116" s="1">
        <v>566</v>
      </c>
      <c r="B116" s="1" t="s">
        <v>723</v>
      </c>
      <c r="C116" s="1" t="s">
        <v>21</v>
      </c>
      <c r="D116" s="1" t="s">
        <v>23</v>
      </c>
      <c r="E116" s="1">
        <v>0.37527650000000001</v>
      </c>
      <c r="F116" s="1">
        <v>2.6332416060727999</v>
      </c>
      <c r="G116" s="1">
        <f t="shared" si="2"/>
        <v>7.0168038927905156</v>
      </c>
      <c r="H116" s="1">
        <f t="shared" si="3"/>
        <v>775.72181364999915</v>
      </c>
    </row>
    <row r="117" spans="1:8">
      <c r="A117" s="1">
        <v>157</v>
      </c>
      <c r="B117" s="1" t="s">
        <v>554</v>
      </c>
      <c r="C117" s="1" t="s">
        <v>21</v>
      </c>
      <c r="D117" s="1" t="s">
        <v>23</v>
      </c>
      <c r="E117" s="1">
        <v>1.0992403899999901</v>
      </c>
      <c r="F117" s="1">
        <v>7.7921077807121408</v>
      </c>
      <c r="G117" s="1">
        <f t="shared" si="2"/>
        <v>7.0886294313768907</v>
      </c>
      <c r="H117" s="1">
        <f t="shared" si="3"/>
        <v>776.82105403999913</v>
      </c>
    </row>
    <row r="118" spans="1:8">
      <c r="A118" s="1">
        <v>360</v>
      </c>
      <c r="B118" s="1" t="s">
        <v>297</v>
      </c>
      <c r="C118" s="1" t="s">
        <v>21</v>
      </c>
      <c r="D118" s="1" t="s">
        <v>23</v>
      </c>
      <c r="E118" s="1">
        <v>0.45254715000000001</v>
      </c>
      <c r="F118" s="1">
        <v>3.2164321865238992</v>
      </c>
      <c r="G118" s="1">
        <f t="shared" si="2"/>
        <v>7.1073968458842334</v>
      </c>
      <c r="H118" s="1">
        <f t="shared" si="3"/>
        <v>777.27360118999911</v>
      </c>
    </row>
    <row r="119" spans="1:8">
      <c r="A119" s="1">
        <v>646</v>
      </c>
      <c r="B119" s="1" t="s">
        <v>511</v>
      </c>
      <c r="C119" s="1" t="s">
        <v>21</v>
      </c>
      <c r="D119" s="1" t="s">
        <v>23</v>
      </c>
      <c r="E119" s="1">
        <v>1.1335658099999981</v>
      </c>
      <c r="F119" s="1">
        <v>8.1213458967377825</v>
      </c>
      <c r="G119" s="1">
        <f t="shared" si="2"/>
        <v>7.1644238253249677</v>
      </c>
      <c r="H119" s="1">
        <f t="shared" si="3"/>
        <v>778.40716699999916</v>
      </c>
    </row>
    <row r="120" spans="1:8">
      <c r="A120" s="1">
        <v>494</v>
      </c>
      <c r="B120" s="1" t="s">
        <v>721</v>
      </c>
      <c r="C120" s="1" t="s">
        <v>21</v>
      </c>
      <c r="D120" s="1" t="s">
        <v>23</v>
      </c>
      <c r="E120" s="1">
        <v>0.29043618999999904</v>
      </c>
      <c r="F120" s="1">
        <v>2.0978000553037397</v>
      </c>
      <c r="G120" s="1">
        <f t="shared" si="2"/>
        <v>7.2229292613422134</v>
      </c>
      <c r="H120" s="1">
        <f t="shared" si="3"/>
        <v>778.6976031899992</v>
      </c>
    </row>
    <row r="121" spans="1:8">
      <c r="A121" s="1">
        <v>623</v>
      </c>
      <c r="B121" s="1" t="s">
        <v>530</v>
      </c>
      <c r="C121" s="1" t="s">
        <v>21</v>
      </c>
      <c r="D121" s="1" t="s">
        <v>23</v>
      </c>
      <c r="E121" s="1">
        <v>0.20841356999999899</v>
      </c>
      <c r="F121" s="1">
        <v>1.5128085464795402</v>
      </c>
      <c r="G121" s="1">
        <f t="shared" si="2"/>
        <v>7.2586854420254285</v>
      </c>
      <c r="H121" s="1">
        <f t="shared" si="3"/>
        <v>778.90601675999915</v>
      </c>
    </row>
    <row r="122" spans="1:8">
      <c r="A122" s="1">
        <v>228</v>
      </c>
      <c r="B122" s="1" t="s">
        <v>536</v>
      </c>
      <c r="C122" s="1" t="s">
        <v>21</v>
      </c>
      <c r="D122" s="1" t="s">
        <v>23</v>
      </c>
      <c r="E122" s="1">
        <v>0.16023835999999989</v>
      </c>
      <c r="F122" s="1">
        <v>1.16327811364324</v>
      </c>
      <c r="G122" s="1">
        <f t="shared" si="2"/>
        <v>7.2596731122512788</v>
      </c>
      <c r="H122" s="1">
        <f t="shared" si="3"/>
        <v>779.06625511999914</v>
      </c>
    </row>
    <row r="123" spans="1:8">
      <c r="A123" s="1">
        <v>115</v>
      </c>
      <c r="B123" s="1" t="s">
        <v>586</v>
      </c>
      <c r="C123" s="1" t="s">
        <v>21</v>
      </c>
      <c r="D123" s="1" t="s">
        <v>23</v>
      </c>
      <c r="E123" s="1">
        <v>1.8127899599999899</v>
      </c>
      <c r="F123" s="1">
        <v>13.284212639045961</v>
      </c>
      <c r="G123" s="1">
        <f t="shared" si="2"/>
        <v>7.3280484403422195</v>
      </c>
      <c r="H123" s="1">
        <f t="shared" si="3"/>
        <v>780.87904507999917</v>
      </c>
    </row>
    <row r="124" spans="1:8">
      <c r="A124" s="1">
        <v>616</v>
      </c>
      <c r="B124" s="1" t="s">
        <v>192</v>
      </c>
      <c r="C124" s="1" t="s">
        <v>21</v>
      </c>
      <c r="D124" s="1" t="s">
        <v>23</v>
      </c>
      <c r="E124" s="1">
        <v>0.18604778999999899</v>
      </c>
      <c r="F124" s="1">
        <v>1.36652290929026</v>
      </c>
      <c r="G124" s="1">
        <f t="shared" si="2"/>
        <v>7.3450101680340705</v>
      </c>
      <c r="H124" s="1">
        <f t="shared" si="3"/>
        <v>781.06509286999915</v>
      </c>
    </row>
    <row r="125" spans="1:8">
      <c r="A125" s="1">
        <v>66</v>
      </c>
      <c r="B125" s="1" t="s">
        <v>368</v>
      </c>
      <c r="C125" s="1" t="s">
        <v>21</v>
      </c>
      <c r="D125" s="1" t="s">
        <v>23</v>
      </c>
      <c r="E125" s="1">
        <v>1.06063459</v>
      </c>
      <c r="F125" s="1">
        <v>7.8566171946229604</v>
      </c>
      <c r="G125" s="1">
        <f t="shared" si="2"/>
        <v>7.4074683860941777</v>
      </c>
      <c r="H125" s="1">
        <f t="shared" si="3"/>
        <v>782.1257274599991</v>
      </c>
    </row>
    <row r="126" spans="1:8">
      <c r="A126" s="1">
        <v>325</v>
      </c>
      <c r="B126" s="1" t="s">
        <v>385</v>
      </c>
      <c r="C126" s="1" t="s">
        <v>21</v>
      </c>
      <c r="D126" s="1" t="s">
        <v>23</v>
      </c>
      <c r="E126" s="1">
        <v>23.217693779999987</v>
      </c>
      <c r="F126" s="1">
        <v>173.1329588996216</v>
      </c>
      <c r="G126" s="1">
        <f t="shared" si="2"/>
        <v>7.4569404067496361</v>
      </c>
      <c r="H126" s="1">
        <f t="shared" si="3"/>
        <v>805.34342123999909</v>
      </c>
    </row>
    <row r="127" spans="1:8">
      <c r="A127" s="1">
        <v>186</v>
      </c>
      <c r="B127" s="1" t="s">
        <v>521</v>
      </c>
      <c r="C127" s="1" t="s">
        <v>21</v>
      </c>
      <c r="D127" s="1" t="s">
        <v>23</v>
      </c>
      <c r="E127" s="1">
        <v>2.8527202299999899</v>
      </c>
      <c r="F127" s="1">
        <v>21.394208599131602</v>
      </c>
      <c r="G127" s="1">
        <f t="shared" si="2"/>
        <v>7.4995817585419786</v>
      </c>
      <c r="H127" s="1">
        <f t="shared" si="3"/>
        <v>808.19614146999913</v>
      </c>
    </row>
    <row r="128" spans="1:8">
      <c r="A128" s="1">
        <v>406</v>
      </c>
      <c r="B128" s="1" t="s">
        <v>869</v>
      </c>
      <c r="C128" s="1" t="s">
        <v>21</v>
      </c>
      <c r="D128" s="1" t="s">
        <v>23</v>
      </c>
      <c r="E128" s="1">
        <v>0.10585941</v>
      </c>
      <c r="F128" s="1">
        <v>0.80327262170505997</v>
      </c>
      <c r="G128" s="1">
        <f t="shared" si="2"/>
        <v>7.5881078659427628</v>
      </c>
      <c r="H128" s="1">
        <f t="shared" si="3"/>
        <v>808.30200087999913</v>
      </c>
    </row>
    <row r="129" spans="1:8">
      <c r="A129" s="1">
        <v>345</v>
      </c>
      <c r="B129" s="1" t="s">
        <v>875</v>
      </c>
      <c r="C129" s="1" t="s">
        <v>21</v>
      </c>
      <c r="D129" s="1" t="s">
        <v>23</v>
      </c>
      <c r="E129" s="1">
        <v>0.194858799999999</v>
      </c>
      <c r="F129" s="1">
        <v>1.4805645266324998</v>
      </c>
      <c r="G129" s="1">
        <f t="shared" si="2"/>
        <v>7.5981404310839817</v>
      </c>
      <c r="H129" s="1">
        <f t="shared" si="3"/>
        <v>808.49685967999915</v>
      </c>
    </row>
    <row r="130" spans="1:8">
      <c r="A130" s="1">
        <v>42</v>
      </c>
      <c r="B130" s="1" t="s">
        <v>212</v>
      </c>
      <c r="C130" s="1" t="s">
        <v>21</v>
      </c>
      <c r="D130" s="1" t="s">
        <v>23</v>
      </c>
      <c r="E130" s="1">
        <v>5.240594999999991E-2</v>
      </c>
      <c r="F130" s="1">
        <v>0.39967637273324003</v>
      </c>
      <c r="G130" s="1">
        <f t="shared" ref="G130:G193" si="4">F130/E130</f>
        <v>7.6265457020288867</v>
      </c>
      <c r="H130" s="1">
        <f t="shared" si="3"/>
        <v>808.54926562999913</v>
      </c>
    </row>
    <row r="131" spans="1:8">
      <c r="A131" s="1">
        <v>225</v>
      </c>
      <c r="B131" s="1" t="s">
        <v>501</v>
      </c>
      <c r="C131" s="1" t="s">
        <v>21</v>
      </c>
      <c r="D131" s="1" t="s">
        <v>23</v>
      </c>
      <c r="E131" s="1">
        <v>4.5092783199999902</v>
      </c>
      <c r="F131" s="1">
        <v>34.439271286760402</v>
      </c>
      <c r="G131" s="1">
        <f t="shared" si="4"/>
        <v>7.6374241824932367</v>
      </c>
      <c r="H131" s="1">
        <f t="shared" ref="H131:H194" si="5">H130+E131</f>
        <v>813.05854394999915</v>
      </c>
    </row>
    <row r="132" spans="1:8">
      <c r="A132" s="1">
        <v>631</v>
      </c>
      <c r="B132" s="1" t="s">
        <v>608</v>
      </c>
      <c r="C132" s="1" t="s">
        <v>21</v>
      </c>
      <c r="D132" s="1" t="s">
        <v>23</v>
      </c>
      <c r="E132" s="1">
        <v>0.24776247000000001</v>
      </c>
      <c r="F132" s="1">
        <v>1.8961356094742601</v>
      </c>
      <c r="G132" s="1">
        <f t="shared" si="4"/>
        <v>7.6530380467802894</v>
      </c>
      <c r="H132" s="1">
        <f t="shared" si="5"/>
        <v>813.30630641999915</v>
      </c>
    </row>
    <row r="133" spans="1:8">
      <c r="A133" s="1">
        <v>76</v>
      </c>
      <c r="B133" s="1" t="s">
        <v>292</v>
      </c>
      <c r="C133" s="1" t="s">
        <v>21</v>
      </c>
      <c r="D133" s="1" t="s">
        <v>23</v>
      </c>
      <c r="E133" s="1">
        <v>1.4360024599999999</v>
      </c>
      <c r="F133" s="1">
        <v>11.057836644763659</v>
      </c>
      <c r="G133" s="1">
        <f t="shared" si="4"/>
        <v>7.700430154391003</v>
      </c>
      <c r="H133" s="1">
        <f t="shared" si="5"/>
        <v>814.7423088799992</v>
      </c>
    </row>
    <row r="134" spans="1:8">
      <c r="A134" s="1">
        <v>450</v>
      </c>
      <c r="B134" s="1" t="s">
        <v>320</v>
      </c>
      <c r="C134" s="1" t="s">
        <v>21</v>
      </c>
      <c r="D134" s="1" t="s">
        <v>23</v>
      </c>
      <c r="E134" s="1">
        <v>0.48562327999999899</v>
      </c>
      <c r="F134" s="1">
        <v>3.7441614304128601</v>
      </c>
      <c r="G134" s="1">
        <f t="shared" si="4"/>
        <v>7.7100122350247871</v>
      </c>
      <c r="H134" s="1">
        <f t="shared" si="5"/>
        <v>815.22793215999923</v>
      </c>
    </row>
    <row r="135" spans="1:8">
      <c r="A135" s="1">
        <v>200</v>
      </c>
      <c r="B135" s="1" t="s">
        <v>220</v>
      </c>
      <c r="C135" s="1" t="s">
        <v>21</v>
      </c>
      <c r="D135" s="1" t="s">
        <v>23</v>
      </c>
      <c r="E135" s="1">
        <v>1.5153279399999999</v>
      </c>
      <c r="F135" s="1">
        <v>11.695813312146962</v>
      </c>
      <c r="G135" s="1">
        <f t="shared" si="4"/>
        <v>7.718338059645995</v>
      </c>
      <c r="H135" s="1">
        <f t="shared" si="5"/>
        <v>816.74326009999925</v>
      </c>
    </row>
    <row r="136" spans="1:8">
      <c r="A136" s="1">
        <v>726</v>
      </c>
      <c r="B136" s="1" t="s">
        <v>456</v>
      </c>
      <c r="C136" s="1" t="s">
        <v>21</v>
      </c>
      <c r="D136" s="1" t="s">
        <v>23</v>
      </c>
      <c r="E136" s="1">
        <v>15.58312235</v>
      </c>
      <c r="F136" s="1">
        <v>121.2916805111702</v>
      </c>
      <c r="G136" s="1">
        <f t="shared" si="4"/>
        <v>7.7835287297972222</v>
      </c>
      <c r="H136" s="1">
        <f t="shared" si="5"/>
        <v>832.3263824499993</v>
      </c>
    </row>
    <row r="137" spans="1:8">
      <c r="A137" s="1">
        <v>674</v>
      </c>
      <c r="B137" s="1" t="s">
        <v>745</v>
      </c>
      <c r="C137" s="1" t="s">
        <v>21</v>
      </c>
      <c r="D137" s="1" t="s">
        <v>23</v>
      </c>
      <c r="E137" s="1">
        <v>13.814962</v>
      </c>
      <c r="F137" s="1">
        <v>108.54342517241538</v>
      </c>
      <c r="G137" s="1">
        <f t="shared" si="4"/>
        <v>7.8569470674197577</v>
      </c>
      <c r="H137" s="1">
        <f t="shared" si="5"/>
        <v>846.14134444999934</v>
      </c>
    </row>
    <row r="138" spans="1:8">
      <c r="A138" s="1">
        <v>161</v>
      </c>
      <c r="B138" s="1" t="s">
        <v>566</v>
      </c>
      <c r="C138" s="1" t="s">
        <v>21</v>
      </c>
      <c r="D138" s="1" t="s">
        <v>23</v>
      </c>
      <c r="E138" s="1">
        <v>1.6601006999999899</v>
      </c>
      <c r="F138" s="1">
        <v>13.226897463375121</v>
      </c>
      <c r="G138" s="1">
        <f t="shared" si="4"/>
        <v>7.9675271887875239</v>
      </c>
      <c r="H138" s="1">
        <f t="shared" si="5"/>
        <v>847.80144514999938</v>
      </c>
    </row>
    <row r="139" spans="1:8">
      <c r="A139" s="1">
        <v>35</v>
      </c>
      <c r="B139" s="1" t="s">
        <v>361</v>
      </c>
      <c r="C139" s="1" t="s">
        <v>21</v>
      </c>
      <c r="D139" s="1" t="s">
        <v>23</v>
      </c>
      <c r="E139" s="1">
        <v>0.21582079000000001</v>
      </c>
      <c r="F139" s="1">
        <v>1.72793929615026</v>
      </c>
      <c r="G139" s="1">
        <f t="shared" si="4"/>
        <v>8.0063616491731864</v>
      </c>
      <c r="H139" s="1">
        <f t="shared" si="5"/>
        <v>848.01726593999933</v>
      </c>
    </row>
    <row r="140" spans="1:8">
      <c r="A140" s="1">
        <v>270</v>
      </c>
      <c r="B140" s="1" t="s">
        <v>650</v>
      </c>
      <c r="C140" s="1" t="s">
        <v>21</v>
      </c>
      <c r="D140" s="1" t="s">
        <v>23</v>
      </c>
      <c r="E140" s="1">
        <v>2.3812596099999896</v>
      </c>
      <c r="F140" s="1">
        <v>19.139064050636325</v>
      </c>
      <c r="G140" s="1">
        <f t="shared" si="4"/>
        <v>8.0373697896116454</v>
      </c>
      <c r="H140" s="1">
        <f t="shared" si="5"/>
        <v>850.39852554999936</v>
      </c>
    </row>
    <row r="141" spans="1:8">
      <c r="A141" s="1">
        <v>686</v>
      </c>
      <c r="B141" s="1" t="s">
        <v>229</v>
      </c>
      <c r="C141" s="1" t="s">
        <v>21</v>
      </c>
      <c r="D141" s="1" t="s">
        <v>23</v>
      </c>
      <c r="E141" s="1">
        <v>0.21867592999999899</v>
      </c>
      <c r="F141" s="1">
        <v>1.7593989550693201</v>
      </c>
      <c r="G141" s="1">
        <f t="shared" si="4"/>
        <v>8.045690968682873</v>
      </c>
      <c r="H141" s="1">
        <f t="shared" si="5"/>
        <v>850.61720147999938</v>
      </c>
    </row>
    <row r="142" spans="1:8">
      <c r="A142" s="1">
        <v>788</v>
      </c>
      <c r="B142" s="1" t="s">
        <v>711</v>
      </c>
      <c r="C142" s="1" t="s">
        <v>21</v>
      </c>
      <c r="D142" s="1" t="s">
        <v>23</v>
      </c>
      <c r="E142" s="1">
        <v>0.67570629999999898</v>
      </c>
      <c r="F142" s="1">
        <v>5.4523236197891602</v>
      </c>
      <c r="G142" s="1">
        <f t="shared" si="4"/>
        <v>8.0690732346126843</v>
      </c>
      <c r="H142" s="1">
        <f t="shared" si="5"/>
        <v>851.29290777999938</v>
      </c>
    </row>
    <row r="143" spans="1:8">
      <c r="A143" s="1">
        <v>20</v>
      </c>
      <c r="B143" s="1" t="s">
        <v>372</v>
      </c>
      <c r="C143" s="1" t="s">
        <v>21</v>
      </c>
      <c r="D143" s="1" t="s">
        <v>23</v>
      </c>
      <c r="E143" s="1">
        <v>0.15544796999999999</v>
      </c>
      <c r="F143" s="1">
        <v>1.26671731899956</v>
      </c>
      <c r="G143" s="1">
        <f t="shared" si="4"/>
        <v>8.1488186626017693</v>
      </c>
      <c r="H143" s="1">
        <f t="shared" si="5"/>
        <v>851.44835574999934</v>
      </c>
    </row>
    <row r="144" spans="1:8">
      <c r="A144" s="1">
        <v>691</v>
      </c>
      <c r="B144" s="1" t="s">
        <v>519</v>
      </c>
      <c r="C144" s="1" t="s">
        <v>21</v>
      </c>
      <c r="D144" s="1" t="s">
        <v>23</v>
      </c>
      <c r="E144" s="1">
        <v>0.25091175999999987</v>
      </c>
      <c r="F144" s="1">
        <v>2.0463571329157801</v>
      </c>
      <c r="G144" s="1">
        <f t="shared" si="4"/>
        <v>8.1556844243401798</v>
      </c>
      <c r="H144" s="1">
        <f t="shared" si="5"/>
        <v>851.69926750999934</v>
      </c>
    </row>
    <row r="145" spans="1:8">
      <c r="A145" s="1">
        <v>799</v>
      </c>
      <c r="B145" s="1" t="s">
        <v>375</v>
      </c>
      <c r="C145" s="1" t="s">
        <v>21</v>
      </c>
      <c r="D145" s="1" t="s">
        <v>23</v>
      </c>
      <c r="E145" s="1">
        <v>0.46894226</v>
      </c>
      <c r="F145" s="1">
        <v>3.8391584089505999</v>
      </c>
      <c r="G145" s="1">
        <f t="shared" si="4"/>
        <v>8.1868467323687142</v>
      </c>
      <c r="H145" s="1">
        <f t="shared" si="5"/>
        <v>852.16820976999929</v>
      </c>
    </row>
    <row r="146" spans="1:8">
      <c r="A146" s="1">
        <v>259</v>
      </c>
      <c r="B146" s="1" t="s">
        <v>380</v>
      </c>
      <c r="C146" s="1" t="s">
        <v>21</v>
      </c>
      <c r="D146" s="1" t="s">
        <v>23</v>
      </c>
      <c r="E146" s="1">
        <v>0.845088649999999</v>
      </c>
      <c r="F146" s="1">
        <v>6.9579202041295387</v>
      </c>
      <c r="G146" s="1">
        <f t="shared" si="4"/>
        <v>8.2333613214773944</v>
      </c>
      <c r="H146" s="1">
        <f t="shared" si="5"/>
        <v>853.01329841999927</v>
      </c>
    </row>
    <row r="147" spans="1:8">
      <c r="A147" s="1">
        <v>281</v>
      </c>
      <c r="B147" s="1" t="s">
        <v>443</v>
      </c>
      <c r="C147" s="1" t="s">
        <v>21</v>
      </c>
      <c r="D147" s="1" t="s">
        <v>23</v>
      </c>
      <c r="E147" s="1">
        <v>0.22181728000000001</v>
      </c>
      <c r="F147" s="1">
        <v>1.84770168660496</v>
      </c>
      <c r="G147" s="1">
        <f t="shared" si="4"/>
        <v>8.3298365510791577</v>
      </c>
      <c r="H147" s="1">
        <f t="shared" si="5"/>
        <v>853.23511569999926</v>
      </c>
    </row>
    <row r="148" spans="1:8">
      <c r="A148" s="1">
        <v>86</v>
      </c>
      <c r="B148" s="1" t="s">
        <v>338</v>
      </c>
      <c r="C148" s="1" t="s">
        <v>21</v>
      </c>
      <c r="D148" s="1" t="s">
        <v>23</v>
      </c>
      <c r="E148" s="1">
        <v>0.19524747000000001</v>
      </c>
      <c r="F148" s="1">
        <v>1.6411163173279801</v>
      </c>
      <c r="G148" s="1">
        <f t="shared" si="4"/>
        <v>8.4053141243160798</v>
      </c>
      <c r="H148" s="1">
        <f t="shared" si="5"/>
        <v>853.43036316999928</v>
      </c>
    </row>
    <row r="149" spans="1:8">
      <c r="A149" s="1">
        <v>252</v>
      </c>
      <c r="B149" s="1" t="s">
        <v>283</v>
      </c>
      <c r="C149" s="1" t="s">
        <v>21</v>
      </c>
      <c r="D149" s="1" t="s">
        <v>23</v>
      </c>
      <c r="E149" s="1">
        <v>0.19028017999999999</v>
      </c>
      <c r="F149" s="1">
        <v>1.6040563351280401</v>
      </c>
      <c r="G149" s="1">
        <f t="shared" si="4"/>
        <v>8.4299706628827042</v>
      </c>
      <c r="H149" s="1">
        <f t="shared" si="5"/>
        <v>853.62064334999923</v>
      </c>
    </row>
    <row r="150" spans="1:8">
      <c r="A150" s="1">
        <v>211</v>
      </c>
      <c r="B150" s="1" t="s">
        <v>347</v>
      </c>
      <c r="C150" s="1" t="s">
        <v>21</v>
      </c>
      <c r="D150" s="1" t="s">
        <v>23</v>
      </c>
      <c r="E150" s="1">
        <v>0.77434101</v>
      </c>
      <c r="F150" s="1">
        <v>6.5603876827132401</v>
      </c>
      <c r="G150" s="1">
        <f t="shared" si="4"/>
        <v>8.472220375766021</v>
      </c>
      <c r="H150" s="1">
        <f t="shared" si="5"/>
        <v>854.39498435999917</v>
      </c>
    </row>
    <row r="151" spans="1:8">
      <c r="A151" s="1">
        <v>409</v>
      </c>
      <c r="B151" s="1" t="s">
        <v>705</v>
      </c>
      <c r="C151" s="1" t="s">
        <v>21</v>
      </c>
      <c r="D151" s="1" t="s">
        <v>23</v>
      </c>
      <c r="E151" s="1">
        <v>0.199730929999999</v>
      </c>
      <c r="F151" s="1">
        <v>1.7010156479845402</v>
      </c>
      <c r="G151" s="1">
        <f t="shared" si="4"/>
        <v>8.5165359615786524</v>
      </c>
      <c r="H151" s="1">
        <f t="shared" si="5"/>
        <v>854.59471528999916</v>
      </c>
    </row>
    <row r="152" spans="1:8">
      <c r="A152" s="1">
        <v>321</v>
      </c>
      <c r="B152" s="1" t="s">
        <v>67</v>
      </c>
      <c r="C152" s="1" t="s">
        <v>21</v>
      </c>
      <c r="D152" s="1" t="s">
        <v>23</v>
      </c>
      <c r="E152" s="1">
        <v>11.970456189999901</v>
      </c>
      <c r="F152" s="1">
        <v>104.95873277573321</v>
      </c>
      <c r="G152" s="1">
        <f t="shared" si="4"/>
        <v>8.7681481064535838</v>
      </c>
      <c r="H152" s="1">
        <f t="shared" si="5"/>
        <v>866.56517147999909</v>
      </c>
    </row>
    <row r="153" spans="1:8">
      <c r="A153" s="1">
        <v>655</v>
      </c>
      <c r="B153" s="1" t="s">
        <v>445</v>
      </c>
      <c r="C153" s="1" t="s">
        <v>21</v>
      </c>
      <c r="D153" s="1" t="s">
        <v>23</v>
      </c>
      <c r="E153" s="1">
        <v>14.1674453499999</v>
      </c>
      <c r="F153" s="1">
        <v>125.05531228569741</v>
      </c>
      <c r="G153" s="1">
        <f t="shared" si="4"/>
        <v>8.8269486273824445</v>
      </c>
      <c r="H153" s="1">
        <f t="shared" si="5"/>
        <v>880.73261682999896</v>
      </c>
    </row>
    <row r="154" spans="1:8">
      <c r="A154" s="1">
        <v>629</v>
      </c>
      <c r="B154" s="1" t="s">
        <v>324</v>
      </c>
      <c r="C154" s="1" t="s">
        <v>21</v>
      </c>
      <c r="D154" s="1" t="s">
        <v>23</v>
      </c>
      <c r="E154" s="1">
        <v>0.11338728999999999</v>
      </c>
      <c r="F154" s="1">
        <v>1.00317012076622</v>
      </c>
      <c r="G154" s="1">
        <f t="shared" si="4"/>
        <v>8.8472889753888655</v>
      </c>
      <c r="H154" s="1">
        <f t="shared" si="5"/>
        <v>880.84600411999895</v>
      </c>
    </row>
    <row r="155" spans="1:8">
      <c r="A155" s="1">
        <v>71</v>
      </c>
      <c r="B155" s="1" t="s">
        <v>565</v>
      </c>
      <c r="C155" s="1" t="s">
        <v>21</v>
      </c>
      <c r="D155" s="1" t="s">
        <v>23</v>
      </c>
      <c r="E155" s="1">
        <v>1.8736205700000002</v>
      </c>
      <c r="F155" s="1">
        <v>16.60106662366502</v>
      </c>
      <c r="G155" s="1">
        <f t="shared" si="4"/>
        <v>8.8604207754107964</v>
      </c>
      <c r="H155" s="1">
        <f t="shared" si="5"/>
        <v>882.71962468999891</v>
      </c>
    </row>
    <row r="156" spans="1:8">
      <c r="A156" s="1">
        <v>147</v>
      </c>
      <c r="B156" s="1" t="s">
        <v>240</v>
      </c>
      <c r="C156" s="1" t="s">
        <v>21</v>
      </c>
      <c r="D156" s="1" t="s">
        <v>23</v>
      </c>
      <c r="E156" s="1">
        <v>0.464053099999999</v>
      </c>
      <c r="F156" s="1">
        <v>4.1383650091867805</v>
      </c>
      <c r="G156" s="1">
        <f t="shared" si="4"/>
        <v>8.9178695480900565</v>
      </c>
      <c r="H156" s="1">
        <f t="shared" si="5"/>
        <v>883.18367778999891</v>
      </c>
    </row>
    <row r="157" spans="1:8">
      <c r="A157" s="1">
        <v>68</v>
      </c>
      <c r="B157" s="1" t="s">
        <v>348</v>
      </c>
      <c r="C157" s="1" t="s">
        <v>21</v>
      </c>
      <c r="D157" s="1" t="s">
        <v>23</v>
      </c>
      <c r="E157" s="1">
        <v>0.90077599999999891</v>
      </c>
      <c r="F157" s="1">
        <v>8.0396136601810202</v>
      </c>
      <c r="G157" s="1">
        <f t="shared" si="4"/>
        <v>8.92520855371483</v>
      </c>
      <c r="H157" s="1">
        <f t="shared" si="5"/>
        <v>884.08445378999886</v>
      </c>
    </row>
    <row r="158" spans="1:8">
      <c r="A158" s="1">
        <v>445</v>
      </c>
      <c r="B158" s="1" t="s">
        <v>693</v>
      </c>
      <c r="C158" s="1" t="s">
        <v>21</v>
      </c>
      <c r="D158" s="1" t="s">
        <v>23</v>
      </c>
      <c r="E158" s="1">
        <v>7.2601169999999896E-2</v>
      </c>
      <c r="F158" s="1">
        <v>0.65296363466017993</v>
      </c>
      <c r="G158" s="1">
        <f t="shared" si="4"/>
        <v>8.9938445160068472</v>
      </c>
      <c r="H158" s="1">
        <f t="shared" si="5"/>
        <v>884.15705495999885</v>
      </c>
    </row>
    <row r="159" spans="1:8">
      <c r="A159" s="1">
        <v>138</v>
      </c>
      <c r="B159" s="1" t="s">
        <v>573</v>
      </c>
      <c r="C159" s="1" t="s">
        <v>21</v>
      </c>
      <c r="D159" s="1" t="s">
        <v>23</v>
      </c>
      <c r="E159" s="1">
        <v>0.33251855999999896</v>
      </c>
      <c r="F159" s="1">
        <v>2.9958768868470198</v>
      </c>
      <c r="G159" s="1">
        <f t="shared" si="4"/>
        <v>9.0096531358942169</v>
      </c>
      <c r="H159" s="1">
        <f t="shared" si="5"/>
        <v>884.48957351999888</v>
      </c>
    </row>
    <row r="160" spans="1:8">
      <c r="A160" s="1">
        <v>212</v>
      </c>
      <c r="B160" s="1" t="s">
        <v>713</v>
      </c>
      <c r="C160" s="1" t="s">
        <v>21</v>
      </c>
      <c r="D160" s="1" t="s">
        <v>23</v>
      </c>
      <c r="E160" s="1">
        <v>0.28189829999999899</v>
      </c>
      <c r="F160" s="1">
        <v>2.57851720712336</v>
      </c>
      <c r="G160" s="1">
        <f t="shared" si="4"/>
        <v>9.1469767895846452</v>
      </c>
      <c r="H160" s="1">
        <f t="shared" si="5"/>
        <v>884.77147181999885</v>
      </c>
    </row>
    <row r="161" spans="1:8">
      <c r="A161" s="1">
        <v>485</v>
      </c>
      <c r="B161" s="1" t="s">
        <v>244</v>
      </c>
      <c r="C161" s="1" t="s">
        <v>21</v>
      </c>
      <c r="D161" s="1" t="s">
        <v>23</v>
      </c>
      <c r="E161" s="1">
        <v>0.14038561999999999</v>
      </c>
      <c r="F161" s="1">
        <v>1.2949367908732401</v>
      </c>
      <c r="G161" s="1">
        <f t="shared" si="4"/>
        <v>9.2241412679820076</v>
      </c>
      <c r="H161" s="1">
        <f t="shared" si="5"/>
        <v>884.91185743999881</v>
      </c>
    </row>
    <row r="162" spans="1:8">
      <c r="A162" s="1">
        <v>620</v>
      </c>
      <c r="B162" s="1" t="s">
        <v>849</v>
      </c>
      <c r="C162" s="1" t="s">
        <v>21</v>
      </c>
      <c r="D162" s="1" t="s">
        <v>23</v>
      </c>
      <c r="E162" s="1">
        <v>7.1424259999999989E-2</v>
      </c>
      <c r="F162" s="1">
        <v>0.66112671789578004</v>
      </c>
      <c r="G162" s="1">
        <f t="shared" si="4"/>
        <v>9.2563327627864833</v>
      </c>
      <c r="H162" s="1">
        <f t="shared" si="5"/>
        <v>884.98328169999877</v>
      </c>
    </row>
    <row r="163" spans="1:8">
      <c r="A163" s="1">
        <v>151</v>
      </c>
      <c r="B163" s="1" t="s">
        <v>602</v>
      </c>
      <c r="C163" s="1" t="s">
        <v>21</v>
      </c>
      <c r="D163" s="1" t="s">
        <v>23</v>
      </c>
      <c r="E163" s="1">
        <v>0.58744250999999892</v>
      </c>
      <c r="F163" s="1">
        <v>5.4820172859148792</v>
      </c>
      <c r="G163" s="1">
        <f t="shared" si="4"/>
        <v>9.3320064390894846</v>
      </c>
      <c r="H163" s="1">
        <f t="shared" si="5"/>
        <v>885.57072420999873</v>
      </c>
    </row>
    <row r="164" spans="1:8">
      <c r="A164" s="1">
        <v>534</v>
      </c>
      <c r="B164" s="1" t="s">
        <v>750</v>
      </c>
      <c r="C164" s="1" t="s">
        <v>21</v>
      </c>
      <c r="D164" s="1" t="s">
        <v>23</v>
      </c>
      <c r="E164" s="1">
        <v>0.91908535000000002</v>
      </c>
      <c r="F164" s="1">
        <v>8.5795969173884412</v>
      </c>
      <c r="G164" s="1">
        <f t="shared" si="4"/>
        <v>9.3349294680721879</v>
      </c>
      <c r="H164" s="1">
        <f t="shared" si="5"/>
        <v>886.48980955999878</v>
      </c>
    </row>
    <row r="165" spans="1:8">
      <c r="A165" s="1">
        <v>638</v>
      </c>
      <c r="B165" s="1" t="s">
        <v>273</v>
      </c>
      <c r="C165" s="1" t="s">
        <v>21</v>
      </c>
      <c r="D165" s="1" t="s">
        <v>23</v>
      </c>
      <c r="E165" s="1">
        <v>0.73783726000000005</v>
      </c>
      <c r="F165" s="1">
        <v>7.0247352054665599</v>
      </c>
      <c r="G165" s="1">
        <f t="shared" si="4"/>
        <v>9.5207108481707188</v>
      </c>
      <c r="H165" s="1">
        <f t="shared" si="5"/>
        <v>887.22764681999877</v>
      </c>
    </row>
    <row r="166" spans="1:8">
      <c r="A166" s="1">
        <v>251</v>
      </c>
      <c r="B166" s="1" t="s">
        <v>503</v>
      </c>
      <c r="C166" s="1" t="s">
        <v>21</v>
      </c>
      <c r="D166" s="1" t="s">
        <v>23</v>
      </c>
      <c r="E166" s="1">
        <v>0.70660115999999906</v>
      </c>
      <c r="F166" s="1">
        <v>6.7592493026968601</v>
      </c>
      <c r="G166" s="1">
        <f t="shared" si="4"/>
        <v>9.5658621657185918</v>
      </c>
      <c r="H166" s="1">
        <f t="shared" si="5"/>
        <v>887.93424797999876</v>
      </c>
    </row>
    <row r="167" spans="1:8">
      <c r="A167" s="1">
        <v>744</v>
      </c>
      <c r="B167" s="1" t="s">
        <v>718</v>
      </c>
      <c r="C167" s="1" t="s">
        <v>21</v>
      </c>
      <c r="D167" s="1" t="s">
        <v>23</v>
      </c>
      <c r="E167" s="1">
        <v>0.25475435000000002</v>
      </c>
      <c r="F167" s="1">
        <v>2.4458799538587797</v>
      </c>
      <c r="G167" s="1">
        <f t="shared" si="4"/>
        <v>9.6009349942749935</v>
      </c>
      <c r="H167" s="1">
        <f t="shared" si="5"/>
        <v>888.18900232999874</v>
      </c>
    </row>
    <row r="168" spans="1:8">
      <c r="A168" s="1">
        <v>812</v>
      </c>
      <c r="B168" s="1" t="s">
        <v>328</v>
      </c>
      <c r="C168" s="1" t="s">
        <v>21</v>
      </c>
      <c r="D168" s="1" t="s">
        <v>23</v>
      </c>
      <c r="E168" s="1">
        <v>5.4516605799999995</v>
      </c>
      <c r="F168" s="1">
        <v>52.736982261737793</v>
      </c>
      <c r="G168" s="1">
        <f t="shared" si="4"/>
        <v>9.673563034208156</v>
      </c>
      <c r="H168" s="1">
        <f t="shared" si="5"/>
        <v>893.6406629099987</v>
      </c>
    </row>
    <row r="169" spans="1:8">
      <c r="A169" s="1">
        <v>81</v>
      </c>
      <c r="B169" s="1" t="s">
        <v>366</v>
      </c>
      <c r="C169" s="1" t="s">
        <v>21</v>
      </c>
      <c r="D169" s="1" t="s">
        <v>23</v>
      </c>
      <c r="E169" s="1">
        <v>0.11173272000000001</v>
      </c>
      <c r="F169" s="1">
        <v>1.0814872521537</v>
      </c>
      <c r="G169" s="1">
        <f t="shared" si="4"/>
        <v>9.6792349828564088</v>
      </c>
      <c r="H169" s="1">
        <f t="shared" si="5"/>
        <v>893.75239562999866</v>
      </c>
    </row>
    <row r="170" spans="1:8">
      <c r="A170" s="1">
        <v>226</v>
      </c>
      <c r="B170" s="1" t="s">
        <v>303</v>
      </c>
      <c r="C170" s="1" t="s">
        <v>21</v>
      </c>
      <c r="D170" s="1" t="s">
        <v>23</v>
      </c>
      <c r="E170" s="1">
        <v>2.6796461599999883</v>
      </c>
      <c r="F170" s="1">
        <v>26.001771587093</v>
      </c>
      <c r="G170" s="1">
        <f t="shared" si="4"/>
        <v>9.7034347203113978</v>
      </c>
      <c r="H170" s="1">
        <f t="shared" si="5"/>
        <v>896.43204178999861</v>
      </c>
    </row>
    <row r="171" spans="1:8">
      <c r="A171" s="1">
        <v>295</v>
      </c>
      <c r="B171" s="1" t="s">
        <v>514</v>
      </c>
      <c r="C171" s="1" t="s">
        <v>21</v>
      </c>
      <c r="D171" s="1" t="s">
        <v>23</v>
      </c>
      <c r="E171" s="1">
        <v>0.19972457999999899</v>
      </c>
      <c r="F171" s="1">
        <v>1.9397778160241199</v>
      </c>
      <c r="G171" s="1">
        <f t="shared" si="4"/>
        <v>9.7122638386528575</v>
      </c>
      <c r="H171" s="1">
        <f t="shared" si="5"/>
        <v>896.63176636999856</v>
      </c>
    </row>
    <row r="172" spans="1:8">
      <c r="A172" s="1">
        <v>608</v>
      </c>
      <c r="B172" s="1" t="s">
        <v>60</v>
      </c>
      <c r="C172" s="1" t="s">
        <v>21</v>
      </c>
      <c r="D172" s="1" t="s">
        <v>23</v>
      </c>
      <c r="E172" s="1">
        <v>0.10720687</v>
      </c>
      <c r="F172" s="1">
        <v>1.0494950673728001</v>
      </c>
      <c r="G172" s="1">
        <f t="shared" si="4"/>
        <v>9.789438562778674</v>
      </c>
      <c r="H172" s="1">
        <f t="shared" si="5"/>
        <v>896.73897323999859</v>
      </c>
    </row>
    <row r="173" spans="1:8">
      <c r="A173" s="1">
        <v>562</v>
      </c>
      <c r="B173" s="1" t="s">
        <v>746</v>
      </c>
      <c r="C173" s="1" t="s">
        <v>21</v>
      </c>
      <c r="D173" s="1" t="s">
        <v>23</v>
      </c>
      <c r="E173" s="1">
        <v>0.19771796</v>
      </c>
      <c r="F173" s="1">
        <v>1.93939129623354</v>
      </c>
      <c r="G173" s="1">
        <f t="shared" si="4"/>
        <v>9.8088777379330647</v>
      </c>
      <c r="H173" s="1">
        <f t="shared" si="5"/>
        <v>896.93669119999856</v>
      </c>
    </row>
    <row r="174" spans="1:8">
      <c r="A174" s="1">
        <v>100</v>
      </c>
      <c r="B174" s="1" t="s">
        <v>522</v>
      </c>
      <c r="C174" s="1" t="s">
        <v>21</v>
      </c>
      <c r="D174" s="1" t="s">
        <v>23</v>
      </c>
      <c r="E174" s="1">
        <v>0.31640640000000003</v>
      </c>
      <c r="F174" s="1">
        <v>3.1077128380005603</v>
      </c>
      <c r="G174" s="1">
        <f t="shared" si="4"/>
        <v>9.8219025847788153</v>
      </c>
      <c r="H174" s="1">
        <f t="shared" si="5"/>
        <v>897.25309759999857</v>
      </c>
    </row>
    <row r="175" spans="1:8">
      <c r="A175" s="1">
        <v>63</v>
      </c>
      <c r="B175" s="1" t="s">
        <v>467</v>
      </c>
      <c r="C175" s="1" t="s">
        <v>21</v>
      </c>
      <c r="D175" s="1" t="s">
        <v>23</v>
      </c>
      <c r="E175" s="1">
        <v>0.32957532</v>
      </c>
      <c r="F175" s="1">
        <v>3.2740980232590196</v>
      </c>
      <c r="G175" s="1">
        <f t="shared" si="4"/>
        <v>9.9342936942578692</v>
      </c>
      <c r="H175" s="1">
        <f t="shared" si="5"/>
        <v>897.58267291999857</v>
      </c>
    </row>
    <row r="176" spans="1:8">
      <c r="A176" s="1">
        <v>515</v>
      </c>
      <c r="B176" s="1" t="s">
        <v>630</v>
      </c>
      <c r="C176" s="1" t="s">
        <v>21</v>
      </c>
      <c r="D176" s="1" t="s">
        <v>23</v>
      </c>
      <c r="E176" s="1">
        <v>2.0367780899999999</v>
      </c>
      <c r="F176" s="1">
        <v>20.259724664863803</v>
      </c>
      <c r="G176" s="1">
        <f t="shared" si="4"/>
        <v>9.9469474678332794</v>
      </c>
      <c r="H176" s="1">
        <f t="shared" si="5"/>
        <v>899.61945100999856</v>
      </c>
    </row>
    <row r="177" spans="1:8">
      <c r="A177" s="1">
        <v>811</v>
      </c>
      <c r="B177" s="1" t="s">
        <v>80</v>
      </c>
      <c r="C177" s="1" t="s">
        <v>21</v>
      </c>
      <c r="D177" s="1" t="s">
        <v>23</v>
      </c>
      <c r="E177" s="1">
        <v>20.663115499999996</v>
      </c>
      <c r="F177" s="1">
        <v>206.30437366989796</v>
      </c>
      <c r="G177" s="1">
        <f t="shared" si="4"/>
        <v>9.9841852827032778</v>
      </c>
      <c r="H177" s="1">
        <f t="shared" si="5"/>
        <v>920.28256650999856</v>
      </c>
    </row>
    <row r="178" spans="1:8">
      <c r="A178" s="1">
        <v>43</v>
      </c>
      <c r="B178" s="1" t="s">
        <v>369</v>
      </c>
      <c r="C178" s="1" t="s">
        <v>21</v>
      </c>
      <c r="D178" s="1" t="s">
        <v>23</v>
      </c>
      <c r="E178" s="1">
        <v>5.4705379999999998E-2</v>
      </c>
      <c r="F178" s="1">
        <v>0.54730769334268004</v>
      </c>
      <c r="G178" s="1">
        <f t="shared" si="4"/>
        <v>10.004641103721061</v>
      </c>
      <c r="H178" s="1">
        <f t="shared" si="5"/>
        <v>920.33727188999853</v>
      </c>
    </row>
    <row r="179" spans="1:8">
      <c r="A179" s="1">
        <v>53</v>
      </c>
      <c r="B179" s="1" t="s">
        <v>228</v>
      </c>
      <c r="C179" s="1" t="s">
        <v>21</v>
      </c>
      <c r="D179" s="1" t="s">
        <v>23</v>
      </c>
      <c r="E179" s="1">
        <v>0.11240966000000001</v>
      </c>
      <c r="F179" s="1">
        <v>1.1300872152177199</v>
      </c>
      <c r="G179" s="1">
        <f t="shared" si="4"/>
        <v>10.053292708275427</v>
      </c>
      <c r="H179" s="1">
        <f t="shared" si="5"/>
        <v>920.44968154999856</v>
      </c>
    </row>
    <row r="180" spans="1:8">
      <c r="A180" s="1">
        <v>396</v>
      </c>
      <c r="B180" s="1" t="s">
        <v>386</v>
      </c>
      <c r="C180" s="1" t="s">
        <v>21</v>
      </c>
      <c r="D180" s="1" t="s">
        <v>23</v>
      </c>
      <c r="E180" s="1">
        <v>2.6732455600000002</v>
      </c>
      <c r="F180" s="1">
        <v>26.897836881316199</v>
      </c>
      <c r="G180" s="1">
        <f t="shared" si="4"/>
        <v>10.061865353408161</v>
      </c>
      <c r="H180" s="1">
        <f t="shared" si="5"/>
        <v>923.12292710999861</v>
      </c>
    </row>
    <row r="181" spans="1:8">
      <c r="A181" s="1">
        <v>365</v>
      </c>
      <c r="B181" s="1" t="s">
        <v>490</v>
      </c>
      <c r="C181" s="1" t="s">
        <v>21</v>
      </c>
      <c r="D181" s="1" t="s">
        <v>23</v>
      </c>
      <c r="E181" s="1">
        <v>0.40164109000000003</v>
      </c>
      <c r="F181" s="1">
        <v>4.093063475913441</v>
      </c>
      <c r="G181" s="1">
        <f t="shared" si="4"/>
        <v>10.190848441113037</v>
      </c>
      <c r="H181" s="1">
        <f t="shared" si="5"/>
        <v>923.52456819999861</v>
      </c>
    </row>
    <row r="182" spans="1:8">
      <c r="A182" s="1">
        <v>492</v>
      </c>
      <c r="B182" s="1" t="s">
        <v>516</v>
      </c>
      <c r="C182" s="1" t="s">
        <v>21</v>
      </c>
      <c r="D182" s="1" t="s">
        <v>23</v>
      </c>
      <c r="E182" s="1">
        <v>0.17068498999999898</v>
      </c>
      <c r="F182" s="1">
        <v>1.75181652878176</v>
      </c>
      <c r="G182" s="1">
        <f t="shared" si="4"/>
        <v>10.263448055870469</v>
      </c>
      <c r="H182" s="1">
        <f t="shared" si="5"/>
        <v>923.69525318999865</v>
      </c>
    </row>
    <row r="183" spans="1:8">
      <c r="A183" s="1">
        <v>428</v>
      </c>
      <c r="B183" s="1" t="s">
        <v>539</v>
      </c>
      <c r="C183" s="1" t="s">
        <v>21</v>
      </c>
      <c r="D183" s="1" t="s">
        <v>23</v>
      </c>
      <c r="E183" s="1">
        <v>0.43698129999999891</v>
      </c>
      <c r="F183" s="1">
        <v>4.5057506348120597</v>
      </c>
      <c r="G183" s="1">
        <f t="shared" si="4"/>
        <v>10.311083414352218</v>
      </c>
      <c r="H183" s="1">
        <f t="shared" si="5"/>
        <v>924.13223448999861</v>
      </c>
    </row>
    <row r="184" spans="1:8">
      <c r="A184" s="1">
        <v>496</v>
      </c>
      <c r="B184" s="1" t="s">
        <v>433</v>
      </c>
      <c r="C184" s="1" t="s">
        <v>21</v>
      </c>
      <c r="D184" s="1" t="s">
        <v>23</v>
      </c>
      <c r="E184" s="1">
        <v>0.76641564999999812</v>
      </c>
      <c r="F184" s="1">
        <v>7.9189606723961399</v>
      </c>
      <c r="G184" s="1">
        <f t="shared" si="4"/>
        <v>10.332462120777622</v>
      </c>
      <c r="H184" s="1">
        <f t="shared" si="5"/>
        <v>924.89865013999861</v>
      </c>
    </row>
    <row r="185" spans="1:8">
      <c r="A185" s="1">
        <v>247</v>
      </c>
      <c r="B185" s="1" t="s">
        <v>715</v>
      </c>
      <c r="C185" s="1" t="s">
        <v>21</v>
      </c>
      <c r="D185" s="1" t="s">
        <v>23</v>
      </c>
      <c r="E185" s="1">
        <v>0.25730107999999891</v>
      </c>
      <c r="F185" s="1">
        <v>2.6625601639813401</v>
      </c>
      <c r="G185" s="1">
        <f t="shared" si="4"/>
        <v>10.348033377789752</v>
      </c>
      <c r="H185" s="1">
        <f t="shared" si="5"/>
        <v>925.15595121999866</v>
      </c>
    </row>
    <row r="186" spans="1:8">
      <c r="A186" s="1">
        <v>775</v>
      </c>
      <c r="B186" s="1" t="s">
        <v>420</v>
      </c>
      <c r="C186" s="1" t="s">
        <v>21</v>
      </c>
      <c r="D186" s="1" t="s">
        <v>23</v>
      </c>
      <c r="E186" s="1">
        <v>5.1171599999999894E-2</v>
      </c>
      <c r="F186" s="1">
        <v>0.53269511284602</v>
      </c>
      <c r="G186" s="1">
        <f t="shared" si="4"/>
        <v>10.409975706173368</v>
      </c>
      <c r="H186" s="1">
        <f t="shared" si="5"/>
        <v>925.20712281999863</v>
      </c>
    </row>
    <row r="187" spans="1:8">
      <c r="A187" s="1">
        <v>525</v>
      </c>
      <c r="B187" s="1" t="s">
        <v>362</v>
      </c>
      <c r="C187" s="1" t="s">
        <v>21</v>
      </c>
      <c r="D187" s="1" t="s">
        <v>23</v>
      </c>
      <c r="E187" s="1">
        <v>0.16937395</v>
      </c>
      <c r="F187" s="1">
        <v>1.8078572064801599</v>
      </c>
      <c r="G187" s="1">
        <f t="shared" si="4"/>
        <v>10.673761853461881</v>
      </c>
      <c r="H187" s="1">
        <f t="shared" si="5"/>
        <v>925.37649676999865</v>
      </c>
    </row>
    <row r="188" spans="1:8">
      <c r="A188" s="1">
        <v>429</v>
      </c>
      <c r="B188" s="1" t="s">
        <v>687</v>
      </c>
      <c r="C188" s="1" t="s">
        <v>21</v>
      </c>
      <c r="D188" s="1" t="s">
        <v>23</v>
      </c>
      <c r="E188" s="1">
        <v>0.72270203999999993</v>
      </c>
      <c r="F188" s="1">
        <v>7.7729115610792592</v>
      </c>
      <c r="G188" s="1">
        <f t="shared" si="4"/>
        <v>10.755347474983273</v>
      </c>
      <c r="H188" s="1">
        <f t="shared" si="5"/>
        <v>926.0991988099986</v>
      </c>
    </row>
    <row r="189" spans="1:8">
      <c r="A189" s="1">
        <v>118</v>
      </c>
      <c r="B189" s="1" t="s">
        <v>249</v>
      </c>
      <c r="C189" s="1" t="s">
        <v>21</v>
      </c>
      <c r="D189" s="1" t="s">
        <v>23</v>
      </c>
      <c r="E189" s="1">
        <v>0.76214408999999994</v>
      </c>
      <c r="F189" s="1">
        <v>8.2608537464334191</v>
      </c>
      <c r="G189" s="1">
        <f t="shared" si="4"/>
        <v>10.838965826571481</v>
      </c>
      <c r="H189" s="1">
        <f t="shared" si="5"/>
        <v>926.86134289999859</v>
      </c>
    </row>
    <row r="190" spans="1:8">
      <c r="A190" s="1">
        <v>475</v>
      </c>
      <c r="B190" s="1" t="s">
        <v>513</v>
      </c>
      <c r="C190" s="1" t="s">
        <v>21</v>
      </c>
      <c r="D190" s="1" t="s">
        <v>23</v>
      </c>
      <c r="E190" s="1">
        <v>1.36643472</v>
      </c>
      <c r="F190" s="1">
        <v>14.936208428462342</v>
      </c>
      <c r="G190" s="1">
        <f t="shared" si="4"/>
        <v>10.930788137806058</v>
      </c>
      <c r="H190" s="1">
        <f t="shared" si="5"/>
        <v>928.22777761999862</v>
      </c>
    </row>
    <row r="191" spans="1:8">
      <c r="A191" s="1">
        <v>574</v>
      </c>
      <c r="B191" s="1" t="s">
        <v>267</v>
      </c>
      <c r="C191" s="1" t="s">
        <v>21</v>
      </c>
      <c r="D191" s="1" t="s">
        <v>23</v>
      </c>
      <c r="E191" s="1">
        <v>0.19439726999999901</v>
      </c>
      <c r="F191" s="1">
        <v>2.1260580474575601</v>
      </c>
      <c r="G191" s="1">
        <f t="shared" si="4"/>
        <v>10.936666175700774</v>
      </c>
      <c r="H191" s="1">
        <f t="shared" si="5"/>
        <v>928.42217488999859</v>
      </c>
    </row>
    <row r="192" spans="1:8">
      <c r="A192" s="1">
        <v>109</v>
      </c>
      <c r="B192" s="1" t="s">
        <v>582</v>
      </c>
      <c r="C192" s="1" t="s">
        <v>21</v>
      </c>
      <c r="D192" s="1" t="s">
        <v>23</v>
      </c>
      <c r="E192" s="1">
        <v>0.3398505</v>
      </c>
      <c r="F192" s="1">
        <v>3.7244322914513002</v>
      </c>
      <c r="G192" s="1">
        <f t="shared" si="4"/>
        <v>10.959031372474957</v>
      </c>
      <c r="H192" s="1">
        <f t="shared" si="5"/>
        <v>928.7620253899986</v>
      </c>
    </row>
    <row r="193" spans="1:8">
      <c r="A193" s="1">
        <v>517</v>
      </c>
      <c r="B193" s="1" t="s">
        <v>704</v>
      </c>
      <c r="C193" s="1" t="s">
        <v>21</v>
      </c>
      <c r="D193" s="1" t="s">
        <v>23</v>
      </c>
      <c r="E193" s="1">
        <v>0.99694685999999899</v>
      </c>
      <c r="F193" s="1">
        <v>10.934933455973962</v>
      </c>
      <c r="G193" s="1">
        <f t="shared" si="4"/>
        <v>10.968421582644808</v>
      </c>
      <c r="H193" s="1">
        <f t="shared" si="5"/>
        <v>929.75897224999858</v>
      </c>
    </row>
    <row r="194" spans="1:8">
      <c r="A194" s="1">
        <v>243</v>
      </c>
      <c r="B194" s="1" t="s">
        <v>210</v>
      </c>
      <c r="C194" s="1" t="s">
        <v>21</v>
      </c>
      <c r="D194" s="1" t="s">
        <v>23</v>
      </c>
      <c r="E194" s="1">
        <v>0.40752890999999897</v>
      </c>
      <c r="F194" s="1">
        <v>4.4788686828730002</v>
      </c>
      <c r="G194" s="1">
        <f t="shared" ref="G194:G257" si="6">F194/E194</f>
        <v>10.990309087208098</v>
      </c>
      <c r="H194" s="1">
        <f t="shared" si="5"/>
        <v>930.16650115999857</v>
      </c>
    </row>
    <row r="195" spans="1:8">
      <c r="A195" s="1">
        <v>810</v>
      </c>
      <c r="B195" s="1" t="s">
        <v>325</v>
      </c>
      <c r="C195" s="1" t="s">
        <v>21</v>
      </c>
      <c r="D195" s="1" t="s">
        <v>23</v>
      </c>
      <c r="E195" s="1">
        <v>1.64472687</v>
      </c>
      <c r="F195" s="1">
        <v>18.173802559986179</v>
      </c>
      <c r="G195" s="1">
        <f t="shared" si="6"/>
        <v>11.049738951480849</v>
      </c>
      <c r="H195" s="1">
        <f t="shared" ref="H195:H258" si="7">H194+E195</f>
        <v>931.81122802999857</v>
      </c>
    </row>
    <row r="196" spans="1:8">
      <c r="A196" s="1">
        <v>301</v>
      </c>
      <c r="B196" s="1" t="s">
        <v>571</v>
      </c>
      <c r="C196" s="1" t="s">
        <v>21</v>
      </c>
      <c r="D196" s="1" t="s">
        <v>23</v>
      </c>
      <c r="E196" s="1">
        <v>2.8837288699999903</v>
      </c>
      <c r="F196" s="1">
        <v>32.122173810439989</v>
      </c>
      <c r="G196" s="1">
        <f t="shared" si="6"/>
        <v>11.139110248752372</v>
      </c>
      <c r="H196" s="1">
        <f t="shared" si="7"/>
        <v>934.6949568999986</v>
      </c>
    </row>
    <row r="197" spans="1:8">
      <c r="A197" s="1">
        <v>296</v>
      </c>
      <c r="B197" s="1" t="s">
        <v>759</v>
      </c>
      <c r="C197" s="1" t="s">
        <v>21</v>
      </c>
      <c r="D197" s="1" t="s">
        <v>23</v>
      </c>
      <c r="E197" s="1">
        <v>0.32399890999999997</v>
      </c>
      <c r="F197" s="1">
        <v>3.6534179336363599</v>
      </c>
      <c r="G197" s="1">
        <f t="shared" si="6"/>
        <v>11.276019211411421</v>
      </c>
      <c r="H197" s="1">
        <f t="shared" si="7"/>
        <v>935.0189558099986</v>
      </c>
    </row>
    <row r="198" spans="1:8">
      <c r="A198" s="1">
        <v>506</v>
      </c>
      <c r="B198" s="1" t="s">
        <v>435</v>
      </c>
      <c r="C198" s="1" t="s">
        <v>21</v>
      </c>
      <c r="D198" s="1" t="s">
        <v>23</v>
      </c>
      <c r="E198" s="1">
        <v>1.2119186799999999</v>
      </c>
      <c r="F198" s="1">
        <v>13.70705469245604</v>
      </c>
      <c r="G198" s="1">
        <f t="shared" si="6"/>
        <v>11.310209932943719</v>
      </c>
      <c r="H198" s="1">
        <f t="shared" si="7"/>
        <v>936.23087448999866</v>
      </c>
    </row>
    <row r="199" spans="1:8">
      <c r="A199" s="1">
        <v>253</v>
      </c>
      <c r="B199" s="1" t="s">
        <v>378</v>
      </c>
      <c r="C199" s="1" t="s">
        <v>21</v>
      </c>
      <c r="D199" s="1" t="s">
        <v>23</v>
      </c>
      <c r="E199" s="1">
        <v>0.14449334999999999</v>
      </c>
      <c r="F199" s="1">
        <v>1.65309918985144</v>
      </c>
      <c r="G199" s="1">
        <f t="shared" si="6"/>
        <v>11.44065930959065</v>
      </c>
      <c r="H199" s="1">
        <f t="shared" si="7"/>
        <v>936.3753678399986</v>
      </c>
    </row>
    <row r="200" spans="1:8">
      <c r="A200" s="1">
        <v>412</v>
      </c>
      <c r="B200" s="1" t="s">
        <v>403</v>
      </c>
      <c r="C200" s="1" t="s">
        <v>21</v>
      </c>
      <c r="D200" s="1" t="s">
        <v>23</v>
      </c>
      <c r="E200" s="1">
        <v>0.33947871999999996</v>
      </c>
      <c r="F200" s="1">
        <v>3.89253867646116</v>
      </c>
      <c r="G200" s="1">
        <f t="shared" si="6"/>
        <v>11.466222909233194</v>
      </c>
      <c r="H200" s="1">
        <f t="shared" si="7"/>
        <v>936.71484655999859</v>
      </c>
    </row>
    <row r="201" spans="1:8">
      <c r="A201" s="1">
        <v>209</v>
      </c>
      <c r="B201" s="1" t="s">
        <v>434</v>
      </c>
      <c r="C201" s="1" t="s">
        <v>21</v>
      </c>
      <c r="D201" s="1" t="s">
        <v>23</v>
      </c>
      <c r="E201" s="1">
        <v>1.5388080899999999</v>
      </c>
      <c r="F201" s="1">
        <v>17.669729532349901</v>
      </c>
      <c r="G201" s="1">
        <f t="shared" si="6"/>
        <v>11.482737611777114</v>
      </c>
      <c r="H201" s="1">
        <f t="shared" si="7"/>
        <v>938.25365464999857</v>
      </c>
    </row>
    <row r="202" spans="1:8">
      <c r="A202" s="1">
        <v>91</v>
      </c>
      <c r="B202" s="1" t="s">
        <v>402</v>
      </c>
      <c r="C202" s="1" t="s">
        <v>21</v>
      </c>
      <c r="D202" s="1" t="s">
        <v>23</v>
      </c>
      <c r="E202" s="1">
        <v>0.20811245</v>
      </c>
      <c r="F202" s="1">
        <v>2.4069309015836802</v>
      </c>
      <c r="G202" s="1">
        <f t="shared" si="6"/>
        <v>11.565530565728674</v>
      </c>
      <c r="H202" s="1">
        <f t="shared" si="7"/>
        <v>938.46176709999861</v>
      </c>
    </row>
    <row r="203" spans="1:8">
      <c r="A203" s="1">
        <v>108</v>
      </c>
      <c r="B203" s="1" t="s">
        <v>735</v>
      </c>
      <c r="C203" s="1" t="s">
        <v>21</v>
      </c>
      <c r="D203" s="1" t="s">
        <v>23</v>
      </c>
      <c r="E203" s="1">
        <v>0.24940739000000003</v>
      </c>
      <c r="F203" s="1">
        <v>2.9111339404490399</v>
      </c>
      <c r="G203" s="1">
        <f t="shared" si="6"/>
        <v>11.672204021095926</v>
      </c>
      <c r="H203" s="1">
        <f t="shared" si="7"/>
        <v>938.7111744899986</v>
      </c>
    </row>
    <row r="204" spans="1:8">
      <c r="A204" s="1">
        <v>463</v>
      </c>
      <c r="B204" s="1" t="s">
        <v>316</v>
      </c>
      <c r="C204" s="1" t="s">
        <v>21</v>
      </c>
      <c r="D204" s="1" t="s">
        <v>23</v>
      </c>
      <c r="E204" s="1">
        <v>0.21164089999999999</v>
      </c>
      <c r="F204" s="1">
        <v>2.4833024170906395</v>
      </c>
      <c r="G204" s="1">
        <f t="shared" si="6"/>
        <v>11.733565757330647</v>
      </c>
      <c r="H204" s="1">
        <f t="shared" si="7"/>
        <v>938.92281538999862</v>
      </c>
    </row>
    <row r="205" spans="1:8">
      <c r="A205" s="1">
        <v>191</v>
      </c>
      <c r="B205" s="1" t="s">
        <v>592</v>
      </c>
      <c r="C205" s="1" t="s">
        <v>21</v>
      </c>
      <c r="D205" s="1" t="s">
        <v>23</v>
      </c>
      <c r="E205" s="1">
        <v>6.4048540000000001E-2</v>
      </c>
      <c r="F205" s="1">
        <v>0.75956305871365992</v>
      </c>
      <c r="G205" s="1">
        <f t="shared" si="6"/>
        <v>11.859178346823517</v>
      </c>
      <c r="H205" s="1">
        <f t="shared" si="7"/>
        <v>938.98686392999866</v>
      </c>
    </row>
    <row r="206" spans="1:8">
      <c r="A206" s="1">
        <v>772</v>
      </c>
      <c r="B206" s="1" t="s">
        <v>752</v>
      </c>
      <c r="C206" s="1" t="s">
        <v>21</v>
      </c>
      <c r="D206" s="1" t="s">
        <v>23</v>
      </c>
      <c r="E206" s="1">
        <v>0.21519368999999972</v>
      </c>
      <c r="F206" s="1">
        <v>2.5797058549194802</v>
      </c>
      <c r="G206" s="1">
        <f t="shared" si="6"/>
        <v>11.987832240431787</v>
      </c>
      <c r="H206" s="1">
        <f t="shared" si="7"/>
        <v>939.20205761999864</v>
      </c>
    </row>
    <row r="207" spans="1:8">
      <c r="A207" s="1">
        <v>72</v>
      </c>
      <c r="B207" s="1" t="s">
        <v>560</v>
      </c>
      <c r="C207" s="1" t="s">
        <v>21</v>
      </c>
      <c r="D207" s="1" t="s">
        <v>23</v>
      </c>
      <c r="E207" s="1">
        <v>0.50030033000000007</v>
      </c>
      <c r="F207" s="1">
        <v>6.06112177767272</v>
      </c>
      <c r="G207" s="1">
        <f t="shared" si="6"/>
        <v>12.114966579519784</v>
      </c>
      <c r="H207" s="1">
        <f t="shared" si="7"/>
        <v>939.7023579499986</v>
      </c>
    </row>
    <row r="208" spans="1:8">
      <c r="A208" s="1">
        <v>454</v>
      </c>
      <c r="B208" s="1" t="s">
        <v>50</v>
      </c>
      <c r="C208" s="1" t="s">
        <v>21</v>
      </c>
      <c r="D208" s="1" t="s">
        <v>23</v>
      </c>
      <c r="E208" s="1">
        <v>0.19786007999999999</v>
      </c>
      <c r="F208" s="1">
        <v>2.4041746416640404</v>
      </c>
      <c r="G208" s="1">
        <f t="shared" si="6"/>
        <v>12.150882793861403</v>
      </c>
      <c r="H208" s="1">
        <f t="shared" si="7"/>
        <v>939.90021802999865</v>
      </c>
    </row>
    <row r="209" spans="1:8">
      <c r="A209" s="1">
        <v>430</v>
      </c>
      <c r="B209" s="1" t="s">
        <v>356</v>
      </c>
      <c r="C209" s="1" t="s">
        <v>21</v>
      </c>
      <c r="D209" s="1" t="s">
        <v>23</v>
      </c>
      <c r="E209" s="1">
        <v>0.23155313999999899</v>
      </c>
      <c r="F209" s="1">
        <v>2.8281926502621402</v>
      </c>
      <c r="G209" s="1">
        <f t="shared" si="6"/>
        <v>12.214011221191614</v>
      </c>
      <c r="H209" s="1">
        <f t="shared" si="7"/>
        <v>940.13177116999861</v>
      </c>
    </row>
    <row r="210" spans="1:8">
      <c r="A210" s="1">
        <v>639</v>
      </c>
      <c r="B210" s="1" t="s">
        <v>442</v>
      </c>
      <c r="C210" s="1" t="s">
        <v>21</v>
      </c>
      <c r="D210" s="1" t="s">
        <v>23</v>
      </c>
      <c r="E210" s="1">
        <v>1.2708138699999998</v>
      </c>
      <c r="F210" s="1">
        <v>15.68827703729964</v>
      </c>
      <c r="G210" s="1">
        <f t="shared" si="6"/>
        <v>12.345062803964867</v>
      </c>
      <c r="H210" s="1">
        <f t="shared" si="7"/>
        <v>941.4025850399986</v>
      </c>
    </row>
    <row r="211" spans="1:8">
      <c r="A211" s="1">
        <v>87</v>
      </c>
      <c r="B211" s="1" t="s">
        <v>531</v>
      </c>
      <c r="C211" s="1" t="s">
        <v>21</v>
      </c>
      <c r="D211" s="1" t="s">
        <v>23</v>
      </c>
      <c r="E211" s="1">
        <v>0.10732797999999999</v>
      </c>
      <c r="F211" s="1">
        <v>1.3287067658352003</v>
      </c>
      <c r="G211" s="1">
        <f t="shared" si="6"/>
        <v>12.37987303809501</v>
      </c>
      <c r="H211" s="1">
        <f t="shared" si="7"/>
        <v>941.50991301999863</v>
      </c>
    </row>
    <row r="212" spans="1:8">
      <c r="A212" s="1">
        <v>672</v>
      </c>
      <c r="B212" s="1" t="s">
        <v>451</v>
      </c>
      <c r="C212" s="1" t="s">
        <v>21</v>
      </c>
      <c r="D212" s="1" t="s">
        <v>23</v>
      </c>
      <c r="E212" s="1">
        <v>2.9303055799999997</v>
      </c>
      <c r="F212" s="1">
        <v>36.431138965142196</v>
      </c>
      <c r="G212" s="1">
        <f t="shared" si="6"/>
        <v>12.432539191063547</v>
      </c>
      <c r="H212" s="1">
        <f t="shared" si="7"/>
        <v>944.44021859999862</v>
      </c>
    </row>
    <row r="213" spans="1:8">
      <c r="A213" s="1">
        <v>83</v>
      </c>
      <c r="B213" s="1" t="s">
        <v>764</v>
      </c>
      <c r="C213" s="1" t="s">
        <v>21</v>
      </c>
      <c r="D213" s="1" t="s">
        <v>23</v>
      </c>
      <c r="E213" s="1">
        <v>0.15515208999999999</v>
      </c>
      <c r="F213" s="1">
        <v>1.9409231799063797</v>
      </c>
      <c r="G213" s="1">
        <f t="shared" si="6"/>
        <v>12.509810083166652</v>
      </c>
      <c r="H213" s="1">
        <f t="shared" si="7"/>
        <v>944.59537068999862</v>
      </c>
    </row>
    <row r="214" spans="1:8">
      <c r="A214" s="1">
        <v>789</v>
      </c>
      <c r="B214" s="1" t="s">
        <v>374</v>
      </c>
      <c r="C214" s="1" t="s">
        <v>21</v>
      </c>
      <c r="D214" s="1" t="s">
        <v>23</v>
      </c>
      <c r="E214" s="1">
        <v>0.61251353999999902</v>
      </c>
      <c r="F214" s="1">
        <v>7.6653770202603795</v>
      </c>
      <c r="G214" s="1">
        <f t="shared" si="6"/>
        <v>12.514624607744004</v>
      </c>
      <c r="H214" s="1">
        <f t="shared" si="7"/>
        <v>945.20788422999863</v>
      </c>
    </row>
    <row r="215" spans="1:8">
      <c r="A215" s="1">
        <v>802</v>
      </c>
      <c r="B215" s="1" t="s">
        <v>712</v>
      </c>
      <c r="C215" s="1" t="s">
        <v>21</v>
      </c>
      <c r="D215" s="1" t="s">
        <v>23</v>
      </c>
      <c r="E215" s="1">
        <v>0.84513577000000006</v>
      </c>
      <c r="F215" s="1">
        <v>10.65050843320188</v>
      </c>
      <c r="G215" s="1">
        <f t="shared" si="6"/>
        <v>12.602127150767597</v>
      </c>
      <c r="H215" s="1">
        <f t="shared" si="7"/>
        <v>946.05301999999858</v>
      </c>
    </row>
    <row r="216" spans="1:8">
      <c r="A216" s="1">
        <v>531</v>
      </c>
      <c r="B216" s="1" t="s">
        <v>270</v>
      </c>
      <c r="C216" s="1" t="s">
        <v>21</v>
      </c>
      <c r="D216" s="1" t="s">
        <v>23</v>
      </c>
      <c r="E216" s="1">
        <v>0.28760607999999904</v>
      </c>
      <c r="F216" s="1">
        <v>3.64423446925018</v>
      </c>
      <c r="G216" s="1">
        <f t="shared" si="6"/>
        <v>12.670922913904297</v>
      </c>
      <c r="H216" s="1">
        <f t="shared" si="7"/>
        <v>946.34062607999863</v>
      </c>
    </row>
    <row r="217" spans="1:8">
      <c r="A217" s="1">
        <v>144</v>
      </c>
      <c r="B217" s="1" t="s">
        <v>535</v>
      </c>
      <c r="C217" s="1" t="s">
        <v>21</v>
      </c>
      <c r="D217" s="1" t="s">
        <v>23</v>
      </c>
      <c r="E217" s="1">
        <v>9.6220149999999907E-2</v>
      </c>
      <c r="F217" s="1">
        <v>1.21926075616768</v>
      </c>
      <c r="G217" s="1">
        <f t="shared" si="6"/>
        <v>12.671574053539526</v>
      </c>
      <c r="H217" s="1">
        <f t="shared" si="7"/>
        <v>946.43684622999865</v>
      </c>
    </row>
    <row r="218" spans="1:8">
      <c r="A218" s="1">
        <v>366</v>
      </c>
      <c r="B218" s="1" t="s">
        <v>564</v>
      </c>
      <c r="C218" s="1" t="s">
        <v>21</v>
      </c>
      <c r="D218" s="1" t="s">
        <v>23</v>
      </c>
      <c r="E218" s="1">
        <v>1.4579303099999992</v>
      </c>
      <c r="F218" s="1">
        <v>18.507759713683882</v>
      </c>
      <c r="G218" s="1">
        <f t="shared" si="6"/>
        <v>12.694543481768955</v>
      </c>
      <c r="H218" s="1">
        <f t="shared" si="7"/>
        <v>947.8947765399987</v>
      </c>
    </row>
    <row r="219" spans="1:8">
      <c r="A219" s="1">
        <v>197</v>
      </c>
      <c r="B219" s="1" t="s">
        <v>526</v>
      </c>
      <c r="C219" s="1" t="s">
        <v>21</v>
      </c>
      <c r="D219" s="1" t="s">
        <v>23</v>
      </c>
      <c r="E219" s="1">
        <v>0.18964296</v>
      </c>
      <c r="F219" s="1">
        <v>2.4381967172116799</v>
      </c>
      <c r="G219" s="1">
        <f t="shared" si="6"/>
        <v>12.856774209871434</v>
      </c>
      <c r="H219" s="1">
        <f t="shared" si="7"/>
        <v>948.08441949999872</v>
      </c>
    </row>
    <row r="220" spans="1:8">
      <c r="A220" s="1">
        <v>778</v>
      </c>
      <c r="B220" s="1" t="s">
        <v>232</v>
      </c>
      <c r="C220" s="1" t="s">
        <v>21</v>
      </c>
      <c r="D220" s="1" t="s">
        <v>23</v>
      </c>
      <c r="E220" s="1">
        <v>4.6670510000000005E-2</v>
      </c>
      <c r="F220" s="1">
        <v>0.60633982925516006</v>
      </c>
      <c r="G220" s="1">
        <f t="shared" si="6"/>
        <v>12.991926363246513</v>
      </c>
      <c r="H220" s="1">
        <f t="shared" si="7"/>
        <v>948.13109000999873</v>
      </c>
    </row>
    <row r="221" spans="1:8">
      <c r="A221" s="1">
        <v>350</v>
      </c>
      <c r="B221" s="1" t="s">
        <v>471</v>
      </c>
      <c r="C221" s="1" t="s">
        <v>21</v>
      </c>
      <c r="D221" s="1" t="s">
        <v>23</v>
      </c>
      <c r="E221" s="1">
        <v>0.37653131999999895</v>
      </c>
      <c r="F221" s="1">
        <v>4.8990973728648806</v>
      </c>
      <c r="G221" s="1">
        <f t="shared" si="6"/>
        <v>13.011128457693491</v>
      </c>
      <c r="H221" s="1">
        <f t="shared" si="7"/>
        <v>948.50762132999876</v>
      </c>
    </row>
    <row r="222" spans="1:8">
      <c r="A222" s="1">
        <v>735</v>
      </c>
      <c r="B222" s="1" t="s">
        <v>65</v>
      </c>
      <c r="C222" s="1" t="s">
        <v>21</v>
      </c>
      <c r="D222" s="1" t="s">
        <v>23</v>
      </c>
      <c r="E222" s="1">
        <v>3.0072290000000002E-2</v>
      </c>
      <c r="F222" s="1">
        <v>0.39165471203368002</v>
      </c>
      <c r="G222" s="1">
        <f t="shared" si="6"/>
        <v>13.023774113433996</v>
      </c>
      <c r="H222" s="1">
        <f t="shared" si="7"/>
        <v>948.53769361999878</v>
      </c>
    </row>
    <row r="223" spans="1:8">
      <c r="A223" s="1">
        <v>781</v>
      </c>
      <c r="B223" s="1" t="s">
        <v>306</v>
      </c>
      <c r="C223" s="1" t="s">
        <v>21</v>
      </c>
      <c r="D223" s="1" t="s">
        <v>23</v>
      </c>
      <c r="E223" s="1">
        <v>0.13122903</v>
      </c>
      <c r="F223" s="1">
        <v>1.72458547154168</v>
      </c>
      <c r="G223" s="1">
        <f t="shared" si="6"/>
        <v>13.141798514716447</v>
      </c>
      <c r="H223" s="1">
        <f t="shared" si="7"/>
        <v>948.66892264999876</v>
      </c>
    </row>
    <row r="224" spans="1:8">
      <c r="A224" s="1">
        <v>21</v>
      </c>
      <c r="B224" s="1" t="s">
        <v>170</v>
      </c>
      <c r="C224" s="1" t="s">
        <v>21</v>
      </c>
      <c r="D224" s="1" t="s">
        <v>23</v>
      </c>
      <c r="E224" s="1">
        <v>1.70217799999999E-2</v>
      </c>
      <c r="F224" s="1">
        <v>0.22388924455235998</v>
      </c>
      <c r="G224" s="1">
        <f t="shared" si="6"/>
        <v>13.153104114397044</v>
      </c>
      <c r="H224" s="1">
        <f t="shared" si="7"/>
        <v>948.68594442999881</v>
      </c>
    </row>
    <row r="225" spans="1:8">
      <c r="A225" s="1">
        <v>361</v>
      </c>
      <c r="B225" s="1" t="s">
        <v>727</v>
      </c>
      <c r="C225" s="1" t="s">
        <v>21</v>
      </c>
      <c r="D225" s="1" t="s">
        <v>23</v>
      </c>
      <c r="E225" s="1">
        <v>1.4856484199999898</v>
      </c>
      <c r="F225" s="1">
        <v>19.556707826128235</v>
      </c>
      <c r="G225" s="1">
        <f t="shared" si="6"/>
        <v>13.163752313705803</v>
      </c>
      <c r="H225" s="1">
        <f t="shared" si="7"/>
        <v>950.17159284999877</v>
      </c>
    </row>
    <row r="226" spans="1:8">
      <c r="A226" s="1">
        <v>611</v>
      </c>
      <c r="B226" s="1" t="s">
        <v>227</v>
      </c>
      <c r="C226" s="1" t="s">
        <v>21</v>
      </c>
      <c r="D226" s="1" t="s">
        <v>23</v>
      </c>
      <c r="E226" s="1">
        <v>0.17521323999999899</v>
      </c>
      <c r="F226" s="1">
        <v>2.3151289374872599</v>
      </c>
      <c r="G226" s="1">
        <f t="shared" si="6"/>
        <v>13.213207731831643</v>
      </c>
      <c r="H226" s="1">
        <f t="shared" si="7"/>
        <v>950.34680608999872</v>
      </c>
    </row>
    <row r="227" spans="1:8">
      <c r="A227" s="1">
        <v>653</v>
      </c>
      <c r="B227" s="1" t="s">
        <v>475</v>
      </c>
      <c r="C227" s="1" t="s">
        <v>21</v>
      </c>
      <c r="D227" s="1" t="s">
        <v>23</v>
      </c>
      <c r="E227" s="1">
        <v>3.8886889999999994</v>
      </c>
      <c r="F227" s="1">
        <v>51.526584518514198</v>
      </c>
      <c r="G227" s="1">
        <f t="shared" si="6"/>
        <v>13.250374231139133</v>
      </c>
      <c r="H227" s="1">
        <f t="shared" si="7"/>
        <v>954.23549508999872</v>
      </c>
    </row>
    <row r="228" spans="1:8">
      <c r="A228" s="1">
        <v>786</v>
      </c>
      <c r="B228" s="1" t="s">
        <v>706</v>
      </c>
      <c r="C228" s="1" t="s">
        <v>21</v>
      </c>
      <c r="D228" s="1" t="s">
        <v>23</v>
      </c>
      <c r="E228" s="1">
        <v>0.77469908999999892</v>
      </c>
      <c r="F228" s="1">
        <v>10.335445663308782</v>
      </c>
      <c r="G228" s="1">
        <f t="shared" si="6"/>
        <v>13.341238936151063</v>
      </c>
      <c r="H228" s="1">
        <f t="shared" si="7"/>
        <v>955.01019417999873</v>
      </c>
    </row>
    <row r="229" spans="1:8">
      <c r="A229" s="1">
        <v>579</v>
      </c>
      <c r="B229" s="1" t="s">
        <v>601</v>
      </c>
      <c r="C229" s="1" t="s">
        <v>21</v>
      </c>
      <c r="D229" s="1" t="s">
        <v>23</v>
      </c>
      <c r="E229" s="1">
        <v>2.1228347999999979</v>
      </c>
      <c r="F229" s="1">
        <v>29.099341586002197</v>
      </c>
      <c r="G229" s="1">
        <f t="shared" si="6"/>
        <v>13.707774898923942</v>
      </c>
      <c r="H229" s="1">
        <f t="shared" si="7"/>
        <v>957.1330289799987</v>
      </c>
    </row>
    <row r="230" spans="1:8">
      <c r="A230" s="1">
        <v>815</v>
      </c>
      <c r="B230" s="1" t="s">
        <v>833</v>
      </c>
      <c r="C230" s="1" t="s">
        <v>21</v>
      </c>
      <c r="D230" s="1" t="s">
        <v>23</v>
      </c>
      <c r="E230" s="1">
        <v>2.1799820000000001E-2</v>
      </c>
      <c r="F230" s="1">
        <v>0.30450117125918003</v>
      </c>
      <c r="G230" s="1">
        <f t="shared" si="6"/>
        <v>13.968058968339189</v>
      </c>
      <c r="H230" s="1">
        <f t="shared" si="7"/>
        <v>957.15482879999865</v>
      </c>
    </row>
    <row r="231" spans="1:8">
      <c r="A231" s="1">
        <v>89</v>
      </c>
      <c r="B231" s="1" t="s">
        <v>364</v>
      </c>
      <c r="C231" s="1" t="s">
        <v>21</v>
      </c>
      <c r="D231" s="1" t="s">
        <v>23</v>
      </c>
      <c r="E231" s="1">
        <v>0.26167096000000001</v>
      </c>
      <c r="F231" s="1">
        <v>3.6878716920328403</v>
      </c>
      <c r="G231" s="1">
        <f t="shared" si="6"/>
        <v>14.093545925129943</v>
      </c>
      <c r="H231" s="1">
        <f t="shared" si="7"/>
        <v>957.4164997599986</v>
      </c>
    </row>
    <row r="232" spans="1:8">
      <c r="A232" s="1">
        <v>803</v>
      </c>
      <c r="B232" s="1" t="s">
        <v>314</v>
      </c>
      <c r="C232" s="1" t="s">
        <v>21</v>
      </c>
      <c r="D232" s="1" t="s">
        <v>23</v>
      </c>
      <c r="E232" s="1">
        <v>0.26232287999999998</v>
      </c>
      <c r="F232" s="1">
        <v>3.7305583957676602</v>
      </c>
      <c r="G232" s="1">
        <f t="shared" si="6"/>
        <v>14.22124671613723</v>
      </c>
      <c r="H232" s="1">
        <f t="shared" si="7"/>
        <v>957.67882263999866</v>
      </c>
    </row>
    <row r="233" spans="1:8">
      <c r="A233" s="1">
        <v>711</v>
      </c>
      <c r="B233" s="1" t="s">
        <v>491</v>
      </c>
      <c r="C233" s="1" t="s">
        <v>21</v>
      </c>
      <c r="D233" s="1" t="s">
        <v>23</v>
      </c>
      <c r="E233" s="1">
        <v>0.39350162999999999</v>
      </c>
      <c r="F233" s="1">
        <v>5.6032922490403996</v>
      </c>
      <c r="G233" s="1">
        <f t="shared" si="6"/>
        <v>14.239565536336913</v>
      </c>
      <c r="H233" s="1">
        <f t="shared" si="7"/>
        <v>958.0723242699986</v>
      </c>
    </row>
    <row r="234" spans="1:8">
      <c r="A234" s="1">
        <v>172</v>
      </c>
      <c r="B234" s="1" t="s">
        <v>269</v>
      </c>
      <c r="C234" s="1" t="s">
        <v>21</v>
      </c>
      <c r="D234" s="1" t="s">
        <v>23</v>
      </c>
      <c r="E234" s="1">
        <v>0.62053670999999999</v>
      </c>
      <c r="F234" s="1">
        <v>8.9463019418212397</v>
      </c>
      <c r="G234" s="1">
        <f t="shared" si="6"/>
        <v>14.417038988428645</v>
      </c>
      <c r="H234" s="1">
        <f t="shared" si="7"/>
        <v>958.69286097999861</v>
      </c>
    </row>
    <row r="235" spans="1:8">
      <c r="A235" s="1">
        <v>97</v>
      </c>
      <c r="B235" s="1" t="s">
        <v>567</v>
      </c>
      <c r="C235" s="1" t="s">
        <v>21</v>
      </c>
      <c r="D235" s="1" t="s">
        <v>23</v>
      </c>
      <c r="E235" s="1">
        <v>0.379521209999999</v>
      </c>
      <c r="F235" s="1">
        <v>5.4911334306604793</v>
      </c>
      <c r="G235" s="1">
        <f t="shared" si="6"/>
        <v>14.468581164832642</v>
      </c>
      <c r="H235" s="1">
        <f t="shared" si="7"/>
        <v>959.07238218999862</v>
      </c>
    </row>
    <row r="236" spans="1:8">
      <c r="A236" s="1">
        <v>363</v>
      </c>
      <c r="B236" s="1" t="s">
        <v>382</v>
      </c>
      <c r="C236" s="1" t="s">
        <v>21</v>
      </c>
      <c r="D236" s="1" t="s">
        <v>23</v>
      </c>
      <c r="E236" s="1">
        <v>0.25852757999999998</v>
      </c>
      <c r="F236" s="1">
        <v>3.7779205493009798</v>
      </c>
      <c r="G236" s="1">
        <f t="shared" si="6"/>
        <v>14.613220567418688</v>
      </c>
      <c r="H236" s="1">
        <f t="shared" si="7"/>
        <v>959.33090976999858</v>
      </c>
    </row>
    <row r="237" spans="1:8">
      <c r="A237" s="1">
        <v>351</v>
      </c>
      <c r="B237" s="1" t="s">
        <v>336</v>
      </c>
      <c r="C237" s="1" t="s">
        <v>21</v>
      </c>
      <c r="D237" s="1" t="s">
        <v>23</v>
      </c>
      <c r="E237" s="1">
        <v>0.18504873999999899</v>
      </c>
      <c r="F237" s="1">
        <v>2.7056399384449397</v>
      </c>
      <c r="G237" s="1">
        <f t="shared" si="6"/>
        <v>14.621228647355039</v>
      </c>
      <c r="H237" s="1">
        <f t="shared" si="7"/>
        <v>959.51595850999854</v>
      </c>
    </row>
    <row r="238" spans="1:8">
      <c r="A238" s="1">
        <v>747</v>
      </c>
      <c r="B238" s="1" t="s">
        <v>258</v>
      </c>
      <c r="C238" s="1" t="s">
        <v>21</v>
      </c>
      <c r="D238" s="1" t="s">
        <v>23</v>
      </c>
      <c r="E238" s="1">
        <v>0.24863691999999898</v>
      </c>
      <c r="F238" s="1">
        <v>3.6825907319776001</v>
      </c>
      <c r="G238" s="1">
        <f t="shared" si="6"/>
        <v>14.811117882161728</v>
      </c>
      <c r="H238" s="1">
        <f t="shared" si="7"/>
        <v>959.76459542999851</v>
      </c>
    </row>
    <row r="239" spans="1:8">
      <c r="A239" s="1">
        <v>813</v>
      </c>
      <c r="B239" s="1" t="s">
        <v>304</v>
      </c>
      <c r="C239" s="1" t="s">
        <v>21</v>
      </c>
      <c r="D239" s="1" t="s">
        <v>23</v>
      </c>
      <c r="E239" s="1">
        <v>3.2462959999999902E-2</v>
      </c>
      <c r="F239" s="1">
        <v>0.48100034728110003</v>
      </c>
      <c r="G239" s="1">
        <f t="shared" si="6"/>
        <v>14.816897389551091</v>
      </c>
      <c r="H239" s="1">
        <f t="shared" si="7"/>
        <v>959.79705838999848</v>
      </c>
    </row>
    <row r="240" spans="1:8">
      <c r="A240" s="1">
        <v>286</v>
      </c>
      <c r="B240" s="1" t="s">
        <v>388</v>
      </c>
      <c r="C240" s="1" t="s">
        <v>21</v>
      </c>
      <c r="D240" s="1" t="s">
        <v>23</v>
      </c>
      <c r="E240" s="1">
        <v>0.20906814000000001</v>
      </c>
      <c r="F240" s="1">
        <v>3.1225438259115803</v>
      </c>
      <c r="G240" s="1">
        <f t="shared" si="6"/>
        <v>14.935531668821371</v>
      </c>
      <c r="H240" s="1">
        <f t="shared" si="7"/>
        <v>960.00612652999848</v>
      </c>
    </row>
    <row r="241" spans="1:8">
      <c r="A241" s="1">
        <v>407</v>
      </c>
      <c r="B241" s="1" t="s">
        <v>349</v>
      </c>
      <c r="C241" s="1" t="s">
        <v>21</v>
      </c>
      <c r="D241" s="1" t="s">
        <v>23</v>
      </c>
      <c r="E241" s="1">
        <v>0.11737164999999999</v>
      </c>
      <c r="F241" s="1">
        <v>1.75780153681248</v>
      </c>
      <c r="G241" s="1">
        <f t="shared" si="6"/>
        <v>14.976372376229524</v>
      </c>
      <c r="H241" s="1">
        <f t="shared" si="7"/>
        <v>960.12349817999848</v>
      </c>
    </row>
    <row r="242" spans="1:8">
      <c r="A242" s="1">
        <v>283</v>
      </c>
      <c r="B242" s="1" t="s">
        <v>287</v>
      </c>
      <c r="C242" s="1" t="s">
        <v>21</v>
      </c>
      <c r="D242" s="1" t="s">
        <v>23</v>
      </c>
      <c r="E242" s="1">
        <v>0.14095248000000002</v>
      </c>
      <c r="F242" s="1">
        <v>2.1165453353992199</v>
      </c>
      <c r="G242" s="1">
        <f t="shared" si="6"/>
        <v>15.016020543939486</v>
      </c>
      <c r="H242" s="1">
        <f t="shared" si="7"/>
        <v>960.26445065999849</v>
      </c>
    </row>
    <row r="243" spans="1:8">
      <c r="A243" s="1">
        <v>319</v>
      </c>
      <c r="B243" s="1" t="s">
        <v>44</v>
      </c>
      <c r="C243" s="1" t="s">
        <v>21</v>
      </c>
      <c r="D243" s="1" t="s">
        <v>23</v>
      </c>
      <c r="E243" s="1">
        <v>7.4756580099999796</v>
      </c>
      <c r="F243" s="1">
        <v>112.38836157812941</v>
      </c>
      <c r="G243" s="1">
        <f t="shared" si="6"/>
        <v>15.033908911802897</v>
      </c>
      <c r="H243" s="1">
        <f t="shared" si="7"/>
        <v>967.74010866999845</v>
      </c>
    </row>
    <row r="244" spans="1:8">
      <c r="A244" s="1">
        <v>665</v>
      </c>
      <c r="B244" s="1" t="s">
        <v>246</v>
      </c>
      <c r="C244" s="1" t="s">
        <v>21</v>
      </c>
      <c r="D244" s="1" t="s">
        <v>23</v>
      </c>
      <c r="E244" s="1">
        <v>1.2461815500000002</v>
      </c>
      <c r="F244" s="1">
        <v>18.774198442937418</v>
      </c>
      <c r="G244" s="1">
        <f t="shared" si="6"/>
        <v>15.065379874174365</v>
      </c>
      <c r="H244" s="1">
        <f t="shared" si="7"/>
        <v>968.98629021999841</v>
      </c>
    </row>
    <row r="245" spans="1:8">
      <c r="A245" s="1">
        <v>501</v>
      </c>
      <c r="B245" s="1" t="s">
        <v>862</v>
      </c>
      <c r="C245" s="1" t="s">
        <v>21</v>
      </c>
      <c r="D245" s="1" t="s">
        <v>23</v>
      </c>
      <c r="E245" s="1">
        <v>0.14201765999999991</v>
      </c>
      <c r="F245" s="1">
        <v>2.14406160776762</v>
      </c>
      <c r="G245" s="1">
        <f t="shared" si="6"/>
        <v>15.097147831950064</v>
      </c>
      <c r="H245" s="1">
        <f t="shared" si="7"/>
        <v>969.12830787999837</v>
      </c>
    </row>
    <row r="246" spans="1:8">
      <c r="A246" s="1">
        <v>763</v>
      </c>
      <c r="B246" s="1" t="s">
        <v>527</v>
      </c>
      <c r="C246" s="1" t="s">
        <v>21</v>
      </c>
      <c r="D246" s="1" t="s">
        <v>23</v>
      </c>
      <c r="E246" s="1">
        <v>0.22323535</v>
      </c>
      <c r="F246" s="1">
        <v>3.43808677306588</v>
      </c>
      <c r="G246" s="1">
        <f t="shared" si="6"/>
        <v>15.401175365218277</v>
      </c>
      <c r="H246" s="1">
        <f t="shared" si="7"/>
        <v>969.35154322999836</v>
      </c>
    </row>
    <row r="247" spans="1:8">
      <c r="A247" s="1">
        <v>780</v>
      </c>
      <c r="B247" s="1" t="s">
        <v>533</v>
      </c>
      <c r="C247" s="1" t="s">
        <v>21</v>
      </c>
      <c r="D247" s="1" t="s">
        <v>23</v>
      </c>
      <c r="E247" s="1">
        <v>2.9204779999999899E-2</v>
      </c>
      <c r="F247" s="1">
        <v>0.44985992166576005</v>
      </c>
      <c r="G247" s="1">
        <f t="shared" si="6"/>
        <v>15.40364014609121</v>
      </c>
      <c r="H247" s="1">
        <f t="shared" si="7"/>
        <v>969.38074800999834</v>
      </c>
    </row>
    <row r="248" spans="1:8">
      <c r="A248" s="1">
        <v>637</v>
      </c>
      <c r="B248" s="1" t="s">
        <v>468</v>
      </c>
      <c r="C248" s="1" t="s">
        <v>21</v>
      </c>
      <c r="D248" s="1" t="s">
        <v>23</v>
      </c>
      <c r="E248" s="1">
        <v>0.334426429999999</v>
      </c>
      <c r="F248" s="1">
        <v>5.1705230790932397</v>
      </c>
      <c r="G248" s="1">
        <f t="shared" si="6"/>
        <v>15.460868565601276</v>
      </c>
      <c r="H248" s="1">
        <f t="shared" si="7"/>
        <v>969.71517443999835</v>
      </c>
    </row>
    <row r="249" spans="1:8">
      <c r="A249" s="1">
        <v>785</v>
      </c>
      <c r="B249" s="1" t="s">
        <v>835</v>
      </c>
      <c r="C249" s="1" t="s">
        <v>21</v>
      </c>
      <c r="D249" s="1" t="s">
        <v>23</v>
      </c>
      <c r="E249" s="1">
        <v>7.032513E-2</v>
      </c>
      <c r="F249" s="1">
        <v>1.0892887379475</v>
      </c>
      <c r="G249" s="1">
        <f t="shared" si="6"/>
        <v>15.489324199578444</v>
      </c>
      <c r="H249" s="1">
        <f t="shared" si="7"/>
        <v>969.78549956999836</v>
      </c>
    </row>
    <row r="250" spans="1:8">
      <c r="A250" s="1">
        <v>783</v>
      </c>
      <c r="B250" s="1" t="s">
        <v>697</v>
      </c>
      <c r="C250" s="1" t="s">
        <v>21</v>
      </c>
      <c r="D250" s="1" t="s">
        <v>23</v>
      </c>
      <c r="E250" s="1">
        <v>5.6116149999999899E-2</v>
      </c>
      <c r="F250" s="1">
        <v>0.86993582212676002</v>
      </c>
      <c r="G250" s="1">
        <f t="shared" si="6"/>
        <v>15.502414583444544</v>
      </c>
      <c r="H250" s="1">
        <f t="shared" si="7"/>
        <v>969.84161571999834</v>
      </c>
    </row>
    <row r="251" spans="1:8">
      <c r="A251" s="1">
        <v>449</v>
      </c>
      <c r="B251" s="1" t="s">
        <v>701</v>
      </c>
      <c r="C251" s="1" t="s">
        <v>21</v>
      </c>
      <c r="D251" s="1" t="s">
        <v>23</v>
      </c>
      <c r="E251" s="1">
        <v>5.6863469999999999E-2</v>
      </c>
      <c r="F251" s="1">
        <v>0.88188190854753989</v>
      </c>
      <c r="G251" s="1">
        <f t="shared" si="6"/>
        <v>15.508759992092285</v>
      </c>
      <c r="H251" s="1">
        <f t="shared" si="7"/>
        <v>969.8984791899984</v>
      </c>
    </row>
    <row r="252" spans="1:8">
      <c r="A252" s="1">
        <v>94</v>
      </c>
      <c r="B252" s="1" t="s">
        <v>327</v>
      </c>
      <c r="C252" s="1" t="s">
        <v>21</v>
      </c>
      <c r="D252" s="1" t="s">
        <v>23</v>
      </c>
      <c r="E252" s="1">
        <v>0.28041959999999899</v>
      </c>
      <c r="F252" s="1">
        <v>4.3582748483259</v>
      </c>
      <c r="G252" s="1">
        <f t="shared" si="6"/>
        <v>15.541976553443181</v>
      </c>
      <c r="H252" s="1">
        <f t="shared" si="7"/>
        <v>970.17889878999836</v>
      </c>
    </row>
    <row r="253" spans="1:8">
      <c r="A253" s="1">
        <v>784</v>
      </c>
      <c r="B253" s="1" t="s">
        <v>305</v>
      </c>
      <c r="C253" s="1" t="s">
        <v>21</v>
      </c>
      <c r="D253" s="1" t="s">
        <v>23</v>
      </c>
      <c r="E253" s="1">
        <v>0.192738619999999</v>
      </c>
      <c r="F253" s="1">
        <v>3.01393109641874</v>
      </c>
      <c r="G253" s="1">
        <f t="shared" si="6"/>
        <v>15.637401037834325</v>
      </c>
      <c r="H253" s="1">
        <f t="shared" si="7"/>
        <v>970.37163740999836</v>
      </c>
    </row>
    <row r="254" spans="1:8">
      <c r="A254" s="1">
        <v>96</v>
      </c>
      <c r="B254" s="1" t="s">
        <v>262</v>
      </c>
      <c r="C254" s="1" t="s">
        <v>21</v>
      </c>
      <c r="D254" s="1" t="s">
        <v>23</v>
      </c>
      <c r="E254" s="1">
        <v>0.18304976000000001</v>
      </c>
      <c r="F254" s="1">
        <v>2.8821738885493398</v>
      </c>
      <c r="G254" s="1">
        <f t="shared" si="6"/>
        <v>15.745302744725477</v>
      </c>
      <c r="H254" s="1">
        <f t="shared" si="7"/>
        <v>970.55468716999837</v>
      </c>
    </row>
    <row r="255" spans="1:8">
      <c r="A255" s="1">
        <v>625</v>
      </c>
      <c r="B255" s="1" t="s">
        <v>280</v>
      </c>
      <c r="C255" s="1" t="s">
        <v>21</v>
      </c>
      <c r="D255" s="1" t="s">
        <v>23</v>
      </c>
      <c r="E255" s="1">
        <v>9.721355000000001E-2</v>
      </c>
      <c r="F255" s="1">
        <v>1.5687359330711403</v>
      </c>
      <c r="G255" s="1">
        <f t="shared" si="6"/>
        <v>16.137009018507609</v>
      </c>
      <c r="H255" s="1">
        <f t="shared" si="7"/>
        <v>970.65190071999837</v>
      </c>
    </row>
    <row r="256" spans="1:8">
      <c r="A256" s="1">
        <v>385</v>
      </c>
      <c r="B256" s="1" t="s">
        <v>570</v>
      </c>
      <c r="C256" s="1" t="s">
        <v>21</v>
      </c>
      <c r="D256" s="1" t="s">
        <v>23</v>
      </c>
      <c r="E256" s="1">
        <v>2.1330339299999901</v>
      </c>
      <c r="F256" s="1">
        <v>34.504084043253805</v>
      </c>
      <c r="G256" s="1">
        <f t="shared" si="6"/>
        <v>16.176059629419004</v>
      </c>
      <c r="H256" s="1">
        <f t="shared" si="7"/>
        <v>972.78493464999838</v>
      </c>
    </row>
    <row r="257" spans="1:8">
      <c r="A257" s="1">
        <v>70</v>
      </c>
      <c r="B257" s="1" t="s">
        <v>344</v>
      </c>
      <c r="C257" s="1" t="s">
        <v>21</v>
      </c>
      <c r="D257" s="1" t="s">
        <v>23</v>
      </c>
      <c r="E257" s="1">
        <v>0.58868111999999895</v>
      </c>
      <c r="F257" s="1">
        <v>9.5439881677145806</v>
      </c>
      <c r="G257" s="1">
        <f t="shared" si="6"/>
        <v>16.212492372295884</v>
      </c>
      <c r="H257" s="1">
        <f t="shared" si="7"/>
        <v>973.37361576999842</v>
      </c>
    </row>
    <row r="258" spans="1:8">
      <c r="A258" s="1">
        <v>199</v>
      </c>
      <c r="B258" s="1" t="s">
        <v>414</v>
      </c>
      <c r="C258" s="1" t="s">
        <v>21</v>
      </c>
      <c r="D258" s="1" t="s">
        <v>23</v>
      </c>
      <c r="E258" s="1">
        <v>0.60582231999999903</v>
      </c>
      <c r="F258" s="1">
        <v>9.85872993657952</v>
      </c>
      <c r="G258" s="1">
        <f t="shared" ref="G258:G321" si="8">F258/E258</f>
        <v>16.273302602286982</v>
      </c>
      <c r="H258" s="1">
        <f t="shared" si="7"/>
        <v>973.97943808999844</v>
      </c>
    </row>
    <row r="259" spans="1:8">
      <c r="A259" s="1">
        <v>694</v>
      </c>
      <c r="B259" s="1" t="s">
        <v>248</v>
      </c>
      <c r="C259" s="1" t="s">
        <v>21</v>
      </c>
      <c r="D259" s="1" t="s">
        <v>23</v>
      </c>
      <c r="E259" s="1">
        <v>0.25315852999999999</v>
      </c>
      <c r="F259" s="1">
        <v>4.1405197061185204</v>
      </c>
      <c r="G259" s="1">
        <f t="shared" si="8"/>
        <v>16.355442205003008</v>
      </c>
      <c r="H259" s="1">
        <f t="shared" ref="H259:H322" si="9">H258+E259</f>
        <v>974.23259661999839</v>
      </c>
    </row>
    <row r="260" spans="1:8">
      <c r="A260" s="1">
        <v>523</v>
      </c>
      <c r="B260" s="1" t="s">
        <v>395</v>
      </c>
      <c r="C260" s="1" t="s">
        <v>21</v>
      </c>
      <c r="D260" s="1" t="s">
        <v>23</v>
      </c>
      <c r="E260" s="1">
        <v>0.14802195999999901</v>
      </c>
      <c r="F260" s="1">
        <v>2.4483506111479798</v>
      </c>
      <c r="G260" s="1">
        <f t="shared" si="8"/>
        <v>16.540455288850357</v>
      </c>
      <c r="H260" s="1">
        <f t="shared" si="9"/>
        <v>974.38061857999844</v>
      </c>
    </row>
    <row r="261" spans="1:8">
      <c r="A261" s="1">
        <v>688</v>
      </c>
      <c r="B261" s="1" t="s">
        <v>286</v>
      </c>
      <c r="C261" s="1" t="s">
        <v>21</v>
      </c>
      <c r="D261" s="1" t="s">
        <v>23</v>
      </c>
      <c r="E261" s="1">
        <v>9.8386739999999792E-2</v>
      </c>
      <c r="F261" s="1">
        <v>1.6333654979091803</v>
      </c>
      <c r="G261" s="1">
        <f t="shared" si="8"/>
        <v>16.601480015591367</v>
      </c>
      <c r="H261" s="1">
        <f t="shared" si="9"/>
        <v>974.47900531999846</v>
      </c>
    </row>
    <row r="262" spans="1:8">
      <c r="A262" s="1">
        <v>196</v>
      </c>
      <c r="B262" s="1" t="s">
        <v>400</v>
      </c>
      <c r="C262" s="1" t="s">
        <v>21</v>
      </c>
      <c r="D262" s="1" t="s">
        <v>23</v>
      </c>
      <c r="E262" s="1">
        <v>0.11578181</v>
      </c>
      <c r="F262" s="1">
        <v>1.9439291061389199</v>
      </c>
      <c r="G262" s="1">
        <f t="shared" si="8"/>
        <v>16.789589885828523</v>
      </c>
      <c r="H262" s="1">
        <f t="shared" si="9"/>
        <v>974.59478712999851</v>
      </c>
    </row>
    <row r="263" spans="1:8">
      <c r="A263" s="1">
        <v>476</v>
      </c>
      <c r="B263" s="1" t="s">
        <v>505</v>
      </c>
      <c r="C263" s="1" t="s">
        <v>21</v>
      </c>
      <c r="D263" s="1" t="s">
        <v>23</v>
      </c>
      <c r="E263" s="1">
        <v>3.9641081199999886</v>
      </c>
      <c r="F263" s="1">
        <v>66.756330999555004</v>
      </c>
      <c r="G263" s="1">
        <f t="shared" si="8"/>
        <v>16.840189262939479</v>
      </c>
      <c r="H263" s="1">
        <f t="shared" si="9"/>
        <v>978.5588952499985</v>
      </c>
    </row>
    <row r="264" spans="1:8">
      <c r="A264" s="1">
        <v>143</v>
      </c>
      <c r="B264" s="1" t="s">
        <v>255</v>
      </c>
      <c r="C264" s="1" t="s">
        <v>21</v>
      </c>
      <c r="D264" s="1" t="s">
        <v>23</v>
      </c>
      <c r="E264" s="1">
        <v>0.12319038</v>
      </c>
      <c r="F264" s="1">
        <v>2.0806368237016999</v>
      </c>
      <c r="G264" s="1">
        <f t="shared" si="8"/>
        <v>16.88960472158378</v>
      </c>
      <c r="H264" s="1">
        <f t="shared" si="9"/>
        <v>978.68208562999848</v>
      </c>
    </row>
    <row r="265" spans="1:8">
      <c r="A265" s="1">
        <v>422</v>
      </c>
      <c r="B265" s="1" t="s">
        <v>322</v>
      </c>
      <c r="C265" s="1" t="s">
        <v>21</v>
      </c>
      <c r="D265" s="1" t="s">
        <v>23</v>
      </c>
      <c r="E265" s="1">
        <v>0.32494328</v>
      </c>
      <c r="F265" s="1">
        <v>5.4973732917695397</v>
      </c>
      <c r="G265" s="1">
        <f t="shared" si="8"/>
        <v>16.917947316127108</v>
      </c>
      <c r="H265" s="1">
        <f t="shared" si="9"/>
        <v>979.00702890999844</v>
      </c>
    </row>
    <row r="266" spans="1:8">
      <c r="A266" s="1">
        <v>702</v>
      </c>
      <c r="B266" s="1" t="s">
        <v>201</v>
      </c>
      <c r="C266" s="1" t="s">
        <v>21</v>
      </c>
      <c r="D266" s="1" t="s">
        <v>23</v>
      </c>
      <c r="E266" s="1">
        <v>0.304581609999999</v>
      </c>
      <c r="F266" s="1">
        <v>5.15745748632916</v>
      </c>
      <c r="G266" s="1">
        <f t="shared" si="8"/>
        <v>16.932924763018939</v>
      </c>
      <c r="H266" s="1">
        <f t="shared" si="9"/>
        <v>979.31161051999845</v>
      </c>
    </row>
    <row r="267" spans="1:8">
      <c r="A267" s="1">
        <v>670</v>
      </c>
      <c r="B267" s="1" t="s">
        <v>597</v>
      </c>
      <c r="C267" s="1" t="s">
        <v>21</v>
      </c>
      <c r="D267" s="1" t="s">
        <v>23</v>
      </c>
      <c r="E267" s="1">
        <v>4.1743197999999984</v>
      </c>
      <c r="F267" s="1">
        <v>71.335071952857191</v>
      </c>
      <c r="G267" s="1">
        <f t="shared" si="8"/>
        <v>17.089028960564359</v>
      </c>
      <c r="H267" s="1">
        <f t="shared" si="9"/>
        <v>983.48593031999849</v>
      </c>
    </row>
    <row r="268" spans="1:8">
      <c r="A268" s="1">
        <v>116</v>
      </c>
      <c r="B268" s="1" t="s">
        <v>455</v>
      </c>
      <c r="C268" s="1" t="s">
        <v>21</v>
      </c>
      <c r="D268" s="1" t="s">
        <v>23</v>
      </c>
      <c r="E268" s="1">
        <v>0.38210985999999997</v>
      </c>
      <c r="F268" s="1">
        <v>6.5301997356407995</v>
      </c>
      <c r="G268" s="1">
        <f t="shared" si="8"/>
        <v>17.089848808509679</v>
      </c>
      <c r="H268" s="1">
        <f t="shared" si="9"/>
        <v>983.8680401799985</v>
      </c>
    </row>
    <row r="269" spans="1:8">
      <c r="A269" s="1">
        <v>600</v>
      </c>
      <c r="B269" s="1" t="s">
        <v>483</v>
      </c>
      <c r="C269" s="1" t="s">
        <v>21</v>
      </c>
      <c r="D269" s="1" t="s">
        <v>23</v>
      </c>
      <c r="E269" s="1">
        <v>4.4911278299999999</v>
      </c>
      <c r="F269" s="1">
        <v>77.04174715568621</v>
      </c>
      <c r="G269" s="1">
        <f t="shared" si="8"/>
        <v>17.154209381674672</v>
      </c>
      <c r="H269" s="1">
        <f t="shared" si="9"/>
        <v>988.35916800999848</v>
      </c>
    </row>
    <row r="270" spans="1:8">
      <c r="A270" s="1">
        <v>420</v>
      </c>
      <c r="B270" s="1" t="s">
        <v>57</v>
      </c>
      <c r="C270" s="1" t="s">
        <v>21</v>
      </c>
      <c r="D270" s="1" t="s">
        <v>23</v>
      </c>
      <c r="E270" s="1">
        <v>0.36784894000000001</v>
      </c>
      <c r="F270" s="1">
        <v>6.3669395526851602</v>
      </c>
      <c r="G270" s="1">
        <f t="shared" si="8"/>
        <v>17.308571156097827</v>
      </c>
      <c r="H270" s="1">
        <f t="shared" si="9"/>
        <v>988.72701694999853</v>
      </c>
    </row>
    <row r="271" spans="1:8">
      <c r="A271" s="1">
        <v>497</v>
      </c>
      <c r="B271" s="1" t="s">
        <v>863</v>
      </c>
      <c r="C271" s="1" t="s">
        <v>21</v>
      </c>
      <c r="D271" s="1" t="s">
        <v>23</v>
      </c>
      <c r="E271" s="1">
        <v>0.358443119999999</v>
      </c>
      <c r="F271" s="1">
        <v>6.2658626233672603</v>
      </c>
      <c r="G271" s="1">
        <f t="shared" si="8"/>
        <v>17.48077246779706</v>
      </c>
      <c r="H271" s="1">
        <f t="shared" si="9"/>
        <v>989.08546006999848</v>
      </c>
    </row>
    <row r="272" spans="1:8">
      <c r="A272" s="1">
        <v>314</v>
      </c>
      <c r="B272" s="1" t="s">
        <v>733</v>
      </c>
      <c r="C272" s="1" t="s">
        <v>21</v>
      </c>
      <c r="D272" s="1" t="s">
        <v>23</v>
      </c>
      <c r="E272" s="1">
        <v>0.86367144999999867</v>
      </c>
      <c r="F272" s="1">
        <v>15.188131570559641</v>
      </c>
      <c r="G272" s="1">
        <f t="shared" si="8"/>
        <v>17.58554317218621</v>
      </c>
      <c r="H272" s="1">
        <f t="shared" si="9"/>
        <v>989.94913151999845</v>
      </c>
    </row>
    <row r="273" spans="1:8">
      <c r="A273" s="1">
        <v>508</v>
      </c>
      <c r="B273" s="1" t="s">
        <v>569</v>
      </c>
      <c r="C273" s="1" t="s">
        <v>21</v>
      </c>
      <c r="D273" s="1" t="s">
        <v>23</v>
      </c>
      <c r="E273" s="1">
        <v>0.63636028999999894</v>
      </c>
      <c r="F273" s="1">
        <v>11.268699284572941</v>
      </c>
      <c r="G273" s="1">
        <f t="shared" si="8"/>
        <v>17.708049137655902</v>
      </c>
      <c r="H273" s="1">
        <f t="shared" si="9"/>
        <v>990.58549180999842</v>
      </c>
    </row>
    <row r="274" spans="1:8">
      <c r="A274" s="1">
        <v>150</v>
      </c>
      <c r="B274" s="1" t="s">
        <v>264</v>
      </c>
      <c r="C274" s="1" t="s">
        <v>21</v>
      </c>
      <c r="D274" s="1" t="s">
        <v>23</v>
      </c>
      <c r="E274" s="1">
        <v>0.12583269999999899</v>
      </c>
      <c r="F274" s="1">
        <v>2.2392817970379602</v>
      </c>
      <c r="G274" s="1">
        <f t="shared" si="8"/>
        <v>17.795706497897431</v>
      </c>
      <c r="H274" s="1">
        <f t="shared" si="9"/>
        <v>990.71132450999846</v>
      </c>
    </row>
    <row r="275" spans="1:8">
      <c r="A275" s="1">
        <v>210</v>
      </c>
      <c r="B275" s="1" t="s">
        <v>309</v>
      </c>
      <c r="C275" s="1" t="s">
        <v>21</v>
      </c>
      <c r="D275" s="1" t="s">
        <v>23</v>
      </c>
      <c r="E275" s="1">
        <v>0.34992534999999997</v>
      </c>
      <c r="F275" s="1">
        <v>6.4027239883706599</v>
      </c>
      <c r="G275" s="1">
        <f t="shared" si="8"/>
        <v>18.297399683591543</v>
      </c>
      <c r="H275" s="1">
        <f t="shared" si="9"/>
        <v>991.0612498599985</v>
      </c>
    </row>
    <row r="276" spans="1:8">
      <c r="A276" s="1">
        <v>795</v>
      </c>
      <c r="B276" s="1" t="s">
        <v>714</v>
      </c>
      <c r="C276" s="1" t="s">
        <v>21</v>
      </c>
      <c r="D276" s="1" t="s">
        <v>23</v>
      </c>
      <c r="E276" s="1">
        <v>0.38649465000000005</v>
      </c>
      <c r="F276" s="1">
        <v>7.1140207099296813</v>
      </c>
      <c r="G276" s="1">
        <f t="shared" si="8"/>
        <v>18.406517942563191</v>
      </c>
      <c r="H276" s="1">
        <f t="shared" si="9"/>
        <v>991.44774450999853</v>
      </c>
    </row>
    <row r="277" spans="1:8">
      <c r="A277" s="1">
        <v>418</v>
      </c>
      <c r="B277" s="1" t="s">
        <v>299</v>
      </c>
      <c r="C277" s="1" t="s">
        <v>21</v>
      </c>
      <c r="D277" s="1" t="s">
        <v>23</v>
      </c>
      <c r="E277" s="1">
        <v>0.1874493599999989</v>
      </c>
      <c r="F277" s="1">
        <v>3.4880058874862603</v>
      </c>
      <c r="G277" s="1">
        <f t="shared" si="8"/>
        <v>18.607723640594351</v>
      </c>
      <c r="H277" s="1">
        <f t="shared" si="9"/>
        <v>991.63519386999849</v>
      </c>
    </row>
    <row r="278" spans="1:8">
      <c r="A278" s="1">
        <v>46</v>
      </c>
      <c r="B278" s="1" t="s">
        <v>393</v>
      </c>
      <c r="C278" s="1" t="s">
        <v>21</v>
      </c>
      <c r="D278" s="1" t="s">
        <v>23</v>
      </c>
      <c r="E278" s="1">
        <v>6.7262580000000002E-2</v>
      </c>
      <c r="F278" s="1">
        <v>1.2543405512949199</v>
      </c>
      <c r="G278" s="1">
        <f t="shared" si="8"/>
        <v>18.648415676218782</v>
      </c>
      <c r="H278" s="1">
        <f t="shared" si="9"/>
        <v>991.70245644999852</v>
      </c>
    </row>
    <row r="279" spans="1:8">
      <c r="A279" s="1">
        <v>733</v>
      </c>
      <c r="B279" s="1" t="s">
        <v>840</v>
      </c>
      <c r="C279" s="1" t="s">
        <v>21</v>
      </c>
      <c r="D279" s="1" t="s">
        <v>23</v>
      </c>
      <c r="E279" s="1">
        <v>1.10941668999999</v>
      </c>
      <c r="F279" s="1">
        <v>20.843885741541399</v>
      </c>
      <c r="G279" s="1">
        <f t="shared" si="8"/>
        <v>18.788148699603202</v>
      </c>
      <c r="H279" s="1">
        <f t="shared" si="9"/>
        <v>992.81187313999851</v>
      </c>
    </row>
    <row r="280" spans="1:8">
      <c r="A280" s="1">
        <v>528</v>
      </c>
      <c r="B280" s="1" t="s">
        <v>268</v>
      </c>
      <c r="C280" s="1" t="s">
        <v>21</v>
      </c>
      <c r="D280" s="1" t="s">
        <v>23</v>
      </c>
      <c r="E280" s="1">
        <v>0.10286216000000001</v>
      </c>
      <c r="F280" s="1">
        <v>1.9473554610238599</v>
      </c>
      <c r="G280" s="1">
        <f t="shared" si="8"/>
        <v>18.931699091520727</v>
      </c>
      <c r="H280" s="1">
        <f t="shared" si="9"/>
        <v>992.91473529999848</v>
      </c>
    </row>
    <row r="281" spans="1:8">
      <c r="A281" s="1">
        <v>189</v>
      </c>
      <c r="B281" s="1" t="s">
        <v>343</v>
      </c>
      <c r="C281" s="1" t="s">
        <v>21</v>
      </c>
      <c r="D281" s="1" t="s">
        <v>23</v>
      </c>
      <c r="E281" s="1">
        <v>7.3648770000000002E-2</v>
      </c>
      <c r="F281" s="1">
        <v>1.3944689378838602</v>
      </c>
      <c r="G281" s="1">
        <f t="shared" si="8"/>
        <v>18.934042454257689</v>
      </c>
      <c r="H281" s="1">
        <f t="shared" si="9"/>
        <v>992.98838406999846</v>
      </c>
    </row>
    <row r="282" spans="1:8">
      <c r="A282" s="1">
        <v>190</v>
      </c>
      <c r="B282" s="1" t="s">
        <v>376</v>
      </c>
      <c r="C282" s="1" t="s">
        <v>21</v>
      </c>
      <c r="D282" s="1" t="s">
        <v>23</v>
      </c>
      <c r="E282" s="1">
        <v>0.136088389999999</v>
      </c>
      <c r="F282" s="1">
        <v>2.5881071296201803</v>
      </c>
      <c r="G282" s="1">
        <f t="shared" si="8"/>
        <v>19.017839285336532</v>
      </c>
      <c r="H282" s="1">
        <f t="shared" si="9"/>
        <v>993.12447245999851</v>
      </c>
    </row>
    <row r="283" spans="1:8">
      <c r="A283" s="1">
        <v>572</v>
      </c>
      <c r="B283" s="1" t="s">
        <v>853</v>
      </c>
      <c r="C283" s="1" t="s">
        <v>21</v>
      </c>
      <c r="D283" s="1" t="s">
        <v>23</v>
      </c>
      <c r="E283" s="1">
        <v>0.20362802999999999</v>
      </c>
      <c r="F283" s="1">
        <v>3.8826031071239999</v>
      </c>
      <c r="G283" s="1">
        <f t="shared" si="8"/>
        <v>19.067134849381983</v>
      </c>
      <c r="H283" s="1">
        <f t="shared" si="9"/>
        <v>993.32810048999852</v>
      </c>
    </row>
    <row r="284" spans="1:8">
      <c r="A284" s="1">
        <v>438</v>
      </c>
      <c r="B284" s="1" t="s">
        <v>288</v>
      </c>
      <c r="C284" s="1" t="s">
        <v>21</v>
      </c>
      <c r="D284" s="1" t="s">
        <v>23</v>
      </c>
      <c r="E284" s="1">
        <v>0.18369238000000002</v>
      </c>
      <c r="F284" s="1">
        <v>3.6130058217435002</v>
      </c>
      <c r="G284" s="1">
        <f t="shared" si="8"/>
        <v>19.668784419601401</v>
      </c>
      <c r="H284" s="1">
        <f t="shared" si="9"/>
        <v>993.51179286999854</v>
      </c>
    </row>
    <row r="285" spans="1:8">
      <c r="A285" s="1">
        <v>499</v>
      </c>
      <c r="B285" s="1" t="s">
        <v>577</v>
      </c>
      <c r="C285" s="1" t="s">
        <v>21</v>
      </c>
      <c r="D285" s="1" t="s">
        <v>23</v>
      </c>
      <c r="E285" s="1">
        <v>0.23620379</v>
      </c>
      <c r="F285" s="1">
        <v>4.6635447002838601</v>
      </c>
      <c r="G285" s="1">
        <f t="shared" si="8"/>
        <v>19.743733579735789</v>
      </c>
      <c r="H285" s="1">
        <f t="shared" si="9"/>
        <v>993.74799665999853</v>
      </c>
    </row>
    <row r="286" spans="1:8">
      <c r="A286" s="1">
        <v>548</v>
      </c>
      <c r="B286" s="1" t="s">
        <v>855</v>
      </c>
      <c r="C286" s="1" t="s">
        <v>21</v>
      </c>
      <c r="D286" s="1" t="s">
        <v>23</v>
      </c>
      <c r="E286" s="1">
        <v>0.29023862999999889</v>
      </c>
      <c r="F286" s="1">
        <v>5.7486763173171793</v>
      </c>
      <c r="G286" s="1">
        <f t="shared" si="8"/>
        <v>19.806723582306056</v>
      </c>
      <c r="H286" s="1">
        <f t="shared" si="9"/>
        <v>994.03823528999851</v>
      </c>
    </row>
    <row r="287" spans="1:8">
      <c r="A287" s="1">
        <v>155</v>
      </c>
      <c r="B287" s="1" t="s">
        <v>624</v>
      </c>
      <c r="C287" s="1" t="s">
        <v>21</v>
      </c>
      <c r="D287" s="1" t="s">
        <v>23</v>
      </c>
      <c r="E287" s="1">
        <v>0.88330267000000007</v>
      </c>
      <c r="F287" s="1">
        <v>17.611774374621582</v>
      </c>
      <c r="G287" s="1">
        <f t="shared" si="8"/>
        <v>19.938549913611809</v>
      </c>
      <c r="H287" s="1">
        <f t="shared" si="9"/>
        <v>994.92153795999855</v>
      </c>
    </row>
    <row r="288" spans="1:8">
      <c r="A288" s="1">
        <v>121</v>
      </c>
      <c r="B288" s="1" t="s">
        <v>230</v>
      </c>
      <c r="C288" s="1" t="s">
        <v>21</v>
      </c>
      <c r="D288" s="1" t="s">
        <v>23</v>
      </c>
      <c r="E288" s="1">
        <v>0.1431239799999999</v>
      </c>
      <c r="F288" s="1">
        <v>2.8578841777330002</v>
      </c>
      <c r="G288" s="1">
        <f t="shared" si="8"/>
        <v>19.967892017347491</v>
      </c>
      <c r="H288" s="1">
        <f t="shared" si="9"/>
        <v>995.06466193999859</v>
      </c>
    </row>
    <row r="289" spans="1:8">
      <c r="A289" s="1">
        <v>712</v>
      </c>
      <c r="B289" s="1" t="s">
        <v>272</v>
      </c>
      <c r="C289" s="1" t="s">
        <v>21</v>
      </c>
      <c r="D289" s="1" t="s">
        <v>23</v>
      </c>
      <c r="E289" s="1">
        <v>1.3128276000000001</v>
      </c>
      <c r="F289" s="1">
        <v>26.3266686519062</v>
      </c>
      <c r="G289" s="1">
        <f t="shared" si="8"/>
        <v>20.053408880119672</v>
      </c>
      <c r="H289" s="1">
        <f t="shared" si="9"/>
        <v>996.37748953999858</v>
      </c>
    </row>
    <row r="290" spans="1:8">
      <c r="A290" s="1">
        <v>569</v>
      </c>
      <c r="B290" s="1" t="s">
        <v>54</v>
      </c>
      <c r="C290" s="1" t="s">
        <v>21</v>
      </c>
      <c r="D290" s="1" t="s">
        <v>23</v>
      </c>
      <c r="E290" s="1">
        <v>8.2706729999999992E-2</v>
      </c>
      <c r="F290" s="1">
        <v>1.6603797438666001</v>
      </c>
      <c r="G290" s="1">
        <f t="shared" si="8"/>
        <v>20.075509500455407</v>
      </c>
      <c r="H290" s="1">
        <f t="shared" si="9"/>
        <v>996.46019626999862</v>
      </c>
    </row>
    <row r="291" spans="1:8">
      <c r="A291" s="1">
        <v>644</v>
      </c>
      <c r="B291" s="1" t="s">
        <v>379</v>
      </c>
      <c r="C291" s="1" t="s">
        <v>21</v>
      </c>
      <c r="D291" s="1" t="s">
        <v>23</v>
      </c>
      <c r="E291" s="1">
        <v>1.19362038</v>
      </c>
      <c r="F291" s="1">
        <v>24.495796614658403</v>
      </c>
      <c r="G291" s="1">
        <f t="shared" si="8"/>
        <v>20.522267401850495</v>
      </c>
      <c r="H291" s="1">
        <f t="shared" si="9"/>
        <v>997.65381664999859</v>
      </c>
    </row>
    <row r="292" spans="1:8">
      <c r="A292" s="1">
        <v>133</v>
      </c>
      <c r="B292" s="1" t="s">
        <v>197</v>
      </c>
      <c r="C292" s="1" t="s">
        <v>21</v>
      </c>
      <c r="D292" s="1" t="s">
        <v>23</v>
      </c>
      <c r="E292" s="1">
        <v>6.0824679999999999E-2</v>
      </c>
      <c r="F292" s="1">
        <v>1.24923220858866</v>
      </c>
      <c r="G292" s="1">
        <f t="shared" si="8"/>
        <v>20.538245471881808</v>
      </c>
      <c r="H292" s="1">
        <f t="shared" si="9"/>
        <v>997.71464132999859</v>
      </c>
    </row>
    <row r="293" spans="1:8">
      <c r="A293" s="1">
        <v>337</v>
      </c>
      <c r="B293" s="1" t="s">
        <v>213</v>
      </c>
      <c r="C293" s="1" t="s">
        <v>21</v>
      </c>
      <c r="D293" s="1" t="s">
        <v>23</v>
      </c>
      <c r="E293" s="1">
        <v>0.133611429999999</v>
      </c>
      <c r="F293" s="1">
        <v>2.7576532156945999</v>
      </c>
      <c r="G293" s="1">
        <f t="shared" si="8"/>
        <v>20.639351107121751</v>
      </c>
      <c r="H293" s="1">
        <f t="shared" si="9"/>
        <v>997.84825275999856</v>
      </c>
    </row>
    <row r="294" spans="1:8">
      <c r="A294" s="1">
        <v>229</v>
      </c>
      <c r="B294" s="1" t="s">
        <v>696</v>
      </c>
      <c r="C294" s="1" t="s">
        <v>21</v>
      </c>
      <c r="D294" s="1" t="s">
        <v>23</v>
      </c>
      <c r="E294" s="1">
        <v>0.13403839000000001</v>
      </c>
      <c r="F294" s="1">
        <v>2.7765803302509</v>
      </c>
      <c r="G294" s="1">
        <f t="shared" si="8"/>
        <v>20.71481409356603</v>
      </c>
      <c r="H294" s="1">
        <f t="shared" si="9"/>
        <v>997.98229114999856</v>
      </c>
    </row>
    <row r="295" spans="1:8">
      <c r="A295" s="1">
        <v>513</v>
      </c>
      <c r="B295" s="1" t="s">
        <v>596</v>
      </c>
      <c r="C295" s="1" t="s">
        <v>21</v>
      </c>
      <c r="D295" s="1" t="s">
        <v>23</v>
      </c>
      <c r="E295" s="1">
        <v>0.19875307</v>
      </c>
      <c r="F295" s="1">
        <v>4.1370239417474206</v>
      </c>
      <c r="G295" s="1">
        <f t="shared" si="8"/>
        <v>20.814893283144862</v>
      </c>
      <c r="H295" s="1">
        <f t="shared" si="9"/>
        <v>998.18104421999851</v>
      </c>
    </row>
    <row r="296" spans="1:8">
      <c r="A296" s="1">
        <v>647</v>
      </c>
      <c r="B296" s="1" t="s">
        <v>771</v>
      </c>
      <c r="C296" s="1" t="s">
        <v>21</v>
      </c>
      <c r="D296" s="1" t="s">
        <v>23</v>
      </c>
      <c r="E296" s="1">
        <v>0.20930681000000001</v>
      </c>
      <c r="F296" s="1">
        <v>4.35964887010394</v>
      </c>
      <c r="G296" s="1">
        <f t="shared" si="8"/>
        <v>20.828987217873799</v>
      </c>
      <c r="H296" s="1">
        <f t="shared" si="9"/>
        <v>998.39035102999856</v>
      </c>
    </row>
    <row r="297" spans="1:8">
      <c r="A297" s="1">
        <v>127</v>
      </c>
      <c r="B297" s="1" t="s">
        <v>703</v>
      </c>
      <c r="C297" s="1" t="s">
        <v>21</v>
      </c>
      <c r="D297" s="1" t="s">
        <v>23</v>
      </c>
      <c r="E297" s="1">
        <v>5.1139940000000002E-2</v>
      </c>
      <c r="F297" s="1">
        <v>1.0686989654513399</v>
      </c>
      <c r="G297" s="1">
        <f t="shared" si="8"/>
        <v>20.897540463507386</v>
      </c>
      <c r="H297" s="1">
        <f t="shared" si="9"/>
        <v>998.44149096999854</v>
      </c>
    </row>
    <row r="298" spans="1:8">
      <c r="A298" s="1">
        <v>290</v>
      </c>
      <c r="B298" s="1" t="s">
        <v>245</v>
      </c>
      <c r="C298" s="1" t="s">
        <v>21</v>
      </c>
      <c r="D298" s="1" t="s">
        <v>23</v>
      </c>
      <c r="E298" s="1">
        <v>0.34121585999999898</v>
      </c>
      <c r="F298" s="1">
        <v>7.23437839212448</v>
      </c>
      <c r="G298" s="1">
        <f t="shared" si="8"/>
        <v>21.201764748345816</v>
      </c>
      <c r="H298" s="1">
        <f t="shared" si="9"/>
        <v>998.78270682999857</v>
      </c>
    </row>
    <row r="299" spans="1:8">
      <c r="A299" s="1">
        <v>235</v>
      </c>
      <c r="B299" s="1" t="s">
        <v>698</v>
      </c>
      <c r="C299" s="1" t="s">
        <v>21</v>
      </c>
      <c r="D299" s="1" t="s">
        <v>23</v>
      </c>
      <c r="E299" s="1">
        <v>0.24680056</v>
      </c>
      <c r="F299" s="1">
        <v>5.2423391263628005</v>
      </c>
      <c r="G299" s="1">
        <f t="shared" si="8"/>
        <v>21.241196237005298</v>
      </c>
      <c r="H299" s="1">
        <f t="shared" si="9"/>
        <v>999.02950738999857</v>
      </c>
    </row>
    <row r="300" spans="1:8">
      <c r="A300" s="1">
        <v>666</v>
      </c>
      <c r="B300" s="1" t="s">
        <v>76</v>
      </c>
      <c r="C300" s="1" t="s">
        <v>21</v>
      </c>
      <c r="D300" s="1" t="s">
        <v>23</v>
      </c>
      <c r="E300" s="1">
        <v>1.8451917999999996</v>
      </c>
      <c r="F300" s="1">
        <v>39.428645583014195</v>
      </c>
      <c r="G300" s="1">
        <f t="shared" si="8"/>
        <v>21.36831823283314</v>
      </c>
      <c r="H300" s="1">
        <f t="shared" si="9"/>
        <v>1000.8746991899985</v>
      </c>
    </row>
    <row r="301" spans="1:8">
      <c r="A301" s="1">
        <v>761</v>
      </c>
      <c r="B301" s="1" t="s">
        <v>444</v>
      </c>
      <c r="C301" s="1" t="s">
        <v>21</v>
      </c>
      <c r="D301" s="1" t="s">
        <v>23</v>
      </c>
      <c r="E301" s="1">
        <v>0.440485239999999</v>
      </c>
      <c r="F301" s="1">
        <v>9.4971110984239608</v>
      </c>
      <c r="G301" s="1">
        <f t="shared" si="8"/>
        <v>21.56056602129048</v>
      </c>
      <c r="H301" s="1">
        <f t="shared" si="9"/>
        <v>1001.3151844299986</v>
      </c>
    </row>
    <row r="302" spans="1:8">
      <c r="A302" s="1">
        <v>559</v>
      </c>
      <c r="B302" s="1" t="s">
        <v>204</v>
      </c>
      <c r="C302" s="1" t="s">
        <v>21</v>
      </c>
      <c r="D302" s="1" t="s">
        <v>23</v>
      </c>
      <c r="E302" s="1">
        <v>9.6763189999999888E-2</v>
      </c>
      <c r="F302" s="1">
        <v>2.1810157600214994</v>
      </c>
      <c r="G302" s="1">
        <f t="shared" si="8"/>
        <v>22.539725695499516</v>
      </c>
      <c r="H302" s="1">
        <f t="shared" si="9"/>
        <v>1001.4119476199986</v>
      </c>
    </row>
    <row r="303" spans="1:8">
      <c r="A303" s="1">
        <v>511</v>
      </c>
      <c r="B303" s="1" t="s">
        <v>472</v>
      </c>
      <c r="C303" s="1" t="s">
        <v>21</v>
      </c>
      <c r="D303" s="1" t="s">
        <v>23</v>
      </c>
      <c r="E303" s="1">
        <v>0.32792748999999999</v>
      </c>
      <c r="F303" s="1">
        <v>7.5179793785478006</v>
      </c>
      <c r="G303" s="1">
        <f t="shared" si="8"/>
        <v>22.925736962606585</v>
      </c>
      <c r="H303" s="1">
        <f t="shared" si="9"/>
        <v>1001.7398751099986</v>
      </c>
    </row>
    <row r="304" spans="1:8">
      <c r="A304" s="1">
        <v>244</v>
      </c>
      <c r="B304" s="1" t="s">
        <v>576</v>
      </c>
      <c r="C304" s="1" t="s">
        <v>21</v>
      </c>
      <c r="D304" s="1" t="s">
        <v>23</v>
      </c>
      <c r="E304" s="1">
        <v>0.1166415899999998</v>
      </c>
      <c r="F304" s="1">
        <v>2.6791274738054796</v>
      </c>
      <c r="G304" s="1">
        <f t="shared" si="8"/>
        <v>22.968886773624092</v>
      </c>
      <c r="H304" s="1">
        <f t="shared" si="9"/>
        <v>1001.8565166999986</v>
      </c>
    </row>
    <row r="305" spans="1:8">
      <c r="A305" s="1">
        <v>41</v>
      </c>
      <c r="B305" s="1" t="s">
        <v>515</v>
      </c>
      <c r="C305" s="1" t="s">
        <v>21</v>
      </c>
      <c r="D305" s="1" t="s">
        <v>23</v>
      </c>
      <c r="E305" s="1">
        <v>1.28124E-2</v>
      </c>
      <c r="F305" s="1">
        <v>0.29440857551458</v>
      </c>
      <c r="G305" s="1">
        <f t="shared" si="8"/>
        <v>22.978409627749681</v>
      </c>
      <c r="H305" s="1">
        <f t="shared" si="9"/>
        <v>1001.8693290999986</v>
      </c>
    </row>
    <row r="306" spans="1:8">
      <c r="A306" s="1">
        <v>370</v>
      </c>
      <c r="B306" s="1" t="s">
        <v>453</v>
      </c>
      <c r="C306" s="1" t="s">
        <v>21</v>
      </c>
      <c r="D306" s="1" t="s">
        <v>23</v>
      </c>
      <c r="E306" s="1">
        <v>0.63133133999999891</v>
      </c>
      <c r="F306" s="1">
        <v>14.71729308822608</v>
      </c>
      <c r="G306" s="1">
        <f t="shared" si="8"/>
        <v>23.311519887839097</v>
      </c>
      <c r="H306" s="1">
        <f t="shared" si="9"/>
        <v>1002.5006604399986</v>
      </c>
    </row>
    <row r="307" spans="1:8">
      <c r="A307" s="1">
        <v>693</v>
      </c>
      <c r="B307" s="1" t="s">
        <v>401</v>
      </c>
      <c r="C307" s="1" t="s">
        <v>21</v>
      </c>
      <c r="D307" s="1" t="s">
        <v>23</v>
      </c>
      <c r="E307" s="1">
        <v>0.33061098999999899</v>
      </c>
      <c r="F307" s="1">
        <v>7.7340615918503008</v>
      </c>
      <c r="G307" s="1">
        <f t="shared" si="8"/>
        <v>23.393238052523071</v>
      </c>
      <c r="H307" s="1">
        <f t="shared" si="9"/>
        <v>1002.8312714299985</v>
      </c>
    </row>
    <row r="308" spans="1:8">
      <c r="A308" s="1">
        <v>267</v>
      </c>
      <c r="B308" s="1" t="s">
        <v>276</v>
      </c>
      <c r="C308" s="1" t="s">
        <v>21</v>
      </c>
      <c r="D308" s="1" t="s">
        <v>23</v>
      </c>
      <c r="E308" s="1">
        <v>0.57978943000000005</v>
      </c>
      <c r="F308" s="1">
        <v>13.600443167263741</v>
      </c>
      <c r="G308" s="1">
        <f t="shared" si="8"/>
        <v>23.457556249798724</v>
      </c>
      <c r="H308" s="1">
        <f t="shared" si="9"/>
        <v>1003.4110608599985</v>
      </c>
    </row>
    <row r="309" spans="1:8">
      <c r="A309" s="1">
        <v>755</v>
      </c>
      <c r="B309" s="1" t="s">
        <v>363</v>
      </c>
      <c r="C309" s="1" t="s">
        <v>21</v>
      </c>
      <c r="D309" s="1" t="s">
        <v>23</v>
      </c>
      <c r="E309" s="1">
        <v>0.147091519999999</v>
      </c>
      <c r="F309" s="1">
        <v>3.4561074835578398</v>
      </c>
      <c r="G309" s="1">
        <f t="shared" si="8"/>
        <v>23.496306813321823</v>
      </c>
      <c r="H309" s="1">
        <f t="shared" si="9"/>
        <v>1003.5581523799985</v>
      </c>
    </row>
    <row r="310" spans="1:8">
      <c r="A310" s="1">
        <v>664</v>
      </c>
      <c r="B310" s="1" t="s">
        <v>69</v>
      </c>
      <c r="C310" s="1" t="s">
        <v>21</v>
      </c>
      <c r="D310" s="1" t="s">
        <v>23</v>
      </c>
      <c r="E310" s="1">
        <v>1.1021214699999902</v>
      </c>
      <c r="F310" s="1">
        <v>26.013235887496997</v>
      </c>
      <c r="G310" s="1">
        <f t="shared" si="8"/>
        <v>23.602875541021106</v>
      </c>
      <c r="H310" s="1">
        <f t="shared" si="9"/>
        <v>1004.6602738499986</v>
      </c>
    </row>
    <row r="311" spans="1:8">
      <c r="A311" s="1">
        <v>806</v>
      </c>
      <c r="B311" s="1" t="s">
        <v>330</v>
      </c>
      <c r="C311" s="1" t="s">
        <v>21</v>
      </c>
      <c r="D311" s="1" t="s">
        <v>23</v>
      </c>
      <c r="E311" s="1">
        <v>0.323751119999999</v>
      </c>
      <c r="F311" s="1">
        <v>7.7068046278172</v>
      </c>
      <c r="G311" s="1">
        <f t="shared" si="8"/>
        <v>23.804719587741424</v>
      </c>
      <c r="H311" s="1">
        <f t="shared" si="9"/>
        <v>1004.9840249699986</v>
      </c>
    </row>
    <row r="312" spans="1:8">
      <c r="A312" s="1">
        <v>400</v>
      </c>
      <c r="B312" s="1" t="s">
        <v>562</v>
      </c>
      <c r="C312" s="1" t="s">
        <v>21</v>
      </c>
      <c r="D312" s="1" t="s">
        <v>23</v>
      </c>
      <c r="E312" s="1">
        <v>1.008455699999999</v>
      </c>
      <c r="F312" s="1">
        <v>24.018492747987203</v>
      </c>
      <c r="G312" s="1">
        <f t="shared" si="8"/>
        <v>23.817102474592815</v>
      </c>
      <c r="H312" s="1">
        <f t="shared" si="9"/>
        <v>1005.9924806699986</v>
      </c>
    </row>
    <row r="313" spans="1:8">
      <c r="A313" s="1">
        <v>148</v>
      </c>
      <c r="B313" s="1" t="s">
        <v>588</v>
      </c>
      <c r="C313" s="1" t="s">
        <v>21</v>
      </c>
      <c r="D313" s="1" t="s">
        <v>23</v>
      </c>
      <c r="E313" s="1">
        <v>0.28096689000000002</v>
      </c>
      <c r="F313" s="1">
        <v>6.7980634354375402</v>
      </c>
      <c r="G313" s="1">
        <f t="shared" si="8"/>
        <v>24.195247473599256</v>
      </c>
      <c r="H313" s="1">
        <f t="shared" si="9"/>
        <v>1006.2734475599985</v>
      </c>
    </row>
    <row r="314" spans="1:8">
      <c r="A314" s="1">
        <v>176</v>
      </c>
      <c r="B314" s="1" t="s">
        <v>396</v>
      </c>
      <c r="C314" s="1" t="s">
        <v>21</v>
      </c>
      <c r="D314" s="1" t="s">
        <v>23</v>
      </c>
      <c r="E314" s="1">
        <v>0.14297848999999999</v>
      </c>
      <c r="F314" s="1">
        <v>3.48572616113128</v>
      </c>
      <c r="G314" s="1">
        <f t="shared" si="8"/>
        <v>24.379374555790037</v>
      </c>
      <c r="H314" s="1">
        <f t="shared" si="9"/>
        <v>1006.4164260499986</v>
      </c>
    </row>
    <row r="315" spans="1:8">
      <c r="A315" s="1">
        <v>421</v>
      </c>
      <c r="B315" s="1" t="s">
        <v>260</v>
      </c>
      <c r="C315" s="1" t="s">
        <v>21</v>
      </c>
      <c r="D315" s="1" t="s">
        <v>23</v>
      </c>
      <c r="E315" s="1">
        <v>0.19836539999999903</v>
      </c>
      <c r="F315" s="1">
        <v>4.8390600966051203</v>
      </c>
      <c r="G315" s="1">
        <f t="shared" si="8"/>
        <v>24.39467818785506</v>
      </c>
      <c r="H315" s="1">
        <f t="shared" si="9"/>
        <v>1006.6147914499985</v>
      </c>
    </row>
    <row r="316" spans="1:8">
      <c r="A316" s="1">
        <v>610</v>
      </c>
      <c r="B316" s="1" t="s">
        <v>175</v>
      </c>
      <c r="C316" s="1" t="s">
        <v>21</v>
      </c>
      <c r="D316" s="1" t="s">
        <v>23</v>
      </c>
      <c r="E316" s="1">
        <v>9.0976960000000009E-2</v>
      </c>
      <c r="F316" s="1">
        <v>2.2308665940808599</v>
      </c>
      <c r="G316" s="1">
        <f t="shared" si="8"/>
        <v>24.521225968430464</v>
      </c>
      <c r="H316" s="1">
        <f t="shared" si="9"/>
        <v>1006.7057684099985</v>
      </c>
    </row>
    <row r="317" spans="1:8">
      <c r="A317" s="1">
        <v>561</v>
      </c>
      <c r="B317" s="1" t="s">
        <v>351</v>
      </c>
      <c r="C317" s="1" t="s">
        <v>21</v>
      </c>
      <c r="D317" s="1" t="s">
        <v>23</v>
      </c>
      <c r="E317" s="1">
        <v>0.11595451</v>
      </c>
      <c r="F317" s="1">
        <v>2.8487525160822003</v>
      </c>
      <c r="G317" s="1">
        <f t="shared" si="8"/>
        <v>24.567845753323439</v>
      </c>
      <c r="H317" s="1">
        <f t="shared" si="9"/>
        <v>1006.8217229199986</v>
      </c>
    </row>
    <row r="318" spans="1:8">
      <c r="A318" s="1">
        <v>347</v>
      </c>
      <c r="B318" s="1" t="s">
        <v>392</v>
      </c>
      <c r="C318" s="1" t="s">
        <v>21</v>
      </c>
      <c r="D318" s="1" t="s">
        <v>23</v>
      </c>
      <c r="E318" s="1">
        <v>0.45732358000000001</v>
      </c>
      <c r="F318" s="1">
        <v>11.238004989919419</v>
      </c>
      <c r="G318" s="1">
        <f t="shared" si="8"/>
        <v>24.573421274099662</v>
      </c>
      <c r="H318" s="1">
        <f t="shared" si="9"/>
        <v>1007.2790464999986</v>
      </c>
    </row>
    <row r="319" spans="1:8">
      <c r="A319" s="1">
        <v>800</v>
      </c>
      <c r="B319" s="1" t="s">
        <v>315</v>
      </c>
      <c r="C319" s="1" t="s">
        <v>21</v>
      </c>
      <c r="D319" s="1" t="s">
        <v>23</v>
      </c>
      <c r="E319" s="1">
        <v>0.24699779999999999</v>
      </c>
      <c r="F319" s="1">
        <v>6.0892863457917006</v>
      </c>
      <c r="G319" s="1">
        <f t="shared" si="8"/>
        <v>24.653200740215908</v>
      </c>
      <c r="H319" s="1">
        <f t="shared" si="9"/>
        <v>1007.5260442999986</v>
      </c>
    </row>
    <row r="320" spans="1:8">
      <c r="A320" s="1">
        <v>285</v>
      </c>
      <c r="B320" s="1" t="s">
        <v>208</v>
      </c>
      <c r="C320" s="1" t="s">
        <v>21</v>
      </c>
      <c r="D320" s="1" t="s">
        <v>23</v>
      </c>
      <c r="E320" s="1">
        <v>0.13268210999999899</v>
      </c>
      <c r="F320" s="1">
        <v>3.2845926616394001</v>
      </c>
      <c r="G320" s="1">
        <f t="shared" si="8"/>
        <v>24.755354445595003</v>
      </c>
      <c r="H320" s="1">
        <f t="shared" si="9"/>
        <v>1007.6587264099986</v>
      </c>
    </row>
    <row r="321" spans="1:8">
      <c r="A321" s="1">
        <v>758</v>
      </c>
      <c r="B321" s="1" t="s">
        <v>579</v>
      </c>
      <c r="C321" s="1" t="s">
        <v>21</v>
      </c>
      <c r="D321" s="1" t="s">
        <v>23</v>
      </c>
      <c r="E321" s="1">
        <v>0.1735319099999999</v>
      </c>
      <c r="F321" s="1">
        <v>4.3039710017541601</v>
      </c>
      <c r="G321" s="1">
        <f t="shared" si="8"/>
        <v>24.802187688443944</v>
      </c>
      <c r="H321" s="1">
        <f t="shared" si="9"/>
        <v>1007.8322583199986</v>
      </c>
    </row>
    <row r="322" spans="1:8">
      <c r="A322" s="1">
        <v>571</v>
      </c>
      <c r="B322" s="1" t="s">
        <v>206</v>
      </c>
      <c r="C322" s="1" t="s">
        <v>21</v>
      </c>
      <c r="D322" s="1" t="s">
        <v>23</v>
      </c>
      <c r="E322" s="1">
        <v>0.13740066000000001</v>
      </c>
      <c r="F322" s="1">
        <v>3.4464719400277999</v>
      </c>
      <c r="G322" s="1">
        <f t="shared" ref="G322:G385" si="10">F322/E322</f>
        <v>25.083372525487139</v>
      </c>
      <c r="H322" s="1">
        <f t="shared" si="9"/>
        <v>1007.9696589799986</v>
      </c>
    </row>
    <row r="323" spans="1:8">
      <c r="A323" s="1">
        <v>75</v>
      </c>
      <c r="B323" s="1" t="s">
        <v>525</v>
      </c>
      <c r="C323" s="1" t="s">
        <v>21</v>
      </c>
      <c r="D323" s="1" t="s">
        <v>23</v>
      </c>
      <c r="E323" s="1">
        <v>1.34365511999999</v>
      </c>
      <c r="F323" s="1">
        <v>34.082766805673998</v>
      </c>
      <c r="G323" s="1">
        <f t="shared" si="10"/>
        <v>25.3657105148189</v>
      </c>
      <c r="H323" s="1">
        <f t="shared" ref="H323:H386" si="11">H322+E323</f>
        <v>1009.3133140999986</v>
      </c>
    </row>
    <row r="324" spans="1:8">
      <c r="A324" s="1">
        <v>163</v>
      </c>
      <c r="B324" s="1" t="s">
        <v>263</v>
      </c>
      <c r="C324" s="1" t="s">
        <v>21</v>
      </c>
      <c r="D324" s="1" t="s">
        <v>23</v>
      </c>
      <c r="E324" s="1">
        <v>0.598757179999999</v>
      </c>
      <c r="F324" s="1">
        <v>15.209325861151379</v>
      </c>
      <c r="G324" s="1">
        <f t="shared" si="10"/>
        <v>25.401492239560959</v>
      </c>
      <c r="H324" s="1">
        <f t="shared" si="11"/>
        <v>1009.9120712799986</v>
      </c>
    </row>
    <row r="325" spans="1:8">
      <c r="A325" s="1">
        <v>465</v>
      </c>
      <c r="B325" s="1" t="s">
        <v>607</v>
      </c>
      <c r="C325" s="1" t="s">
        <v>21</v>
      </c>
      <c r="D325" s="1" t="s">
        <v>23</v>
      </c>
      <c r="E325" s="1">
        <v>0.15747956999999899</v>
      </c>
      <c r="F325" s="1">
        <v>4.0871009867026196</v>
      </c>
      <c r="G325" s="1">
        <f t="shared" si="10"/>
        <v>25.953214037240805</v>
      </c>
      <c r="H325" s="1">
        <f t="shared" si="11"/>
        <v>1010.0695508499986</v>
      </c>
    </row>
    <row r="326" spans="1:8">
      <c r="A326" s="1">
        <v>111</v>
      </c>
      <c r="B326" s="1" t="s">
        <v>710</v>
      </c>
      <c r="C326" s="1" t="s">
        <v>21</v>
      </c>
      <c r="D326" s="1" t="s">
        <v>23</v>
      </c>
      <c r="E326" s="1">
        <v>0.21013622000000001</v>
      </c>
      <c r="F326" s="1">
        <v>5.4767383898451198</v>
      </c>
      <c r="G326" s="1">
        <f t="shared" si="10"/>
        <v>26.062800548354392</v>
      </c>
      <c r="H326" s="1">
        <f t="shared" si="11"/>
        <v>1010.2796870699985</v>
      </c>
    </row>
    <row r="327" spans="1:8">
      <c r="A327" s="1">
        <v>82</v>
      </c>
      <c r="B327" s="1" t="s">
        <v>292</v>
      </c>
      <c r="C327" s="1" t="s">
        <v>21</v>
      </c>
      <c r="D327" s="1" t="s">
        <v>23</v>
      </c>
      <c r="E327" s="1">
        <v>8.4716209999999903E-2</v>
      </c>
      <c r="F327" s="1">
        <v>2.2083053466163598</v>
      </c>
      <c r="G327" s="1">
        <f t="shared" si="10"/>
        <v>26.06709325896853</v>
      </c>
      <c r="H327" s="1">
        <f t="shared" si="11"/>
        <v>1010.3644032799986</v>
      </c>
    </row>
    <row r="328" spans="1:8">
      <c r="A328" s="1">
        <v>272</v>
      </c>
      <c r="B328" s="1" t="s">
        <v>578</v>
      </c>
      <c r="C328" s="1" t="s">
        <v>21</v>
      </c>
      <c r="D328" s="1" t="s">
        <v>23</v>
      </c>
      <c r="E328" s="1">
        <v>0.67430442999999884</v>
      </c>
      <c r="F328" s="1">
        <v>17.73686721741468</v>
      </c>
      <c r="G328" s="1">
        <f t="shared" si="10"/>
        <v>26.303945856346679</v>
      </c>
      <c r="H328" s="1">
        <f t="shared" si="11"/>
        <v>1011.0387077099986</v>
      </c>
    </row>
    <row r="329" spans="1:8">
      <c r="A329" s="1">
        <v>444</v>
      </c>
      <c r="B329" s="1" t="s">
        <v>261</v>
      </c>
      <c r="C329" s="1" t="s">
        <v>21</v>
      </c>
      <c r="D329" s="1" t="s">
        <v>23</v>
      </c>
      <c r="E329" s="1">
        <v>0.32720780999999999</v>
      </c>
      <c r="F329" s="1">
        <v>8.6717037616660395</v>
      </c>
      <c r="G329" s="1">
        <f t="shared" si="10"/>
        <v>26.502129523332709</v>
      </c>
      <c r="H329" s="1">
        <f t="shared" si="11"/>
        <v>1011.3659155199986</v>
      </c>
    </row>
    <row r="330" spans="1:8">
      <c r="A330" s="1">
        <v>714</v>
      </c>
      <c r="B330" s="1" t="s">
        <v>595</v>
      </c>
      <c r="C330" s="1" t="s">
        <v>21</v>
      </c>
      <c r="D330" s="1" t="s">
        <v>23</v>
      </c>
      <c r="E330" s="1">
        <v>0.49103185999999899</v>
      </c>
      <c r="F330" s="1">
        <v>13.074577346078041</v>
      </c>
      <c r="G330" s="1">
        <f t="shared" si="10"/>
        <v>26.62673934452658</v>
      </c>
      <c r="H330" s="1">
        <f t="shared" si="11"/>
        <v>1011.8569473799986</v>
      </c>
    </row>
    <row r="331" spans="1:8">
      <c r="A331" s="1">
        <v>341</v>
      </c>
      <c r="B331" s="1" t="s">
        <v>345</v>
      </c>
      <c r="C331" s="1" t="s">
        <v>21</v>
      </c>
      <c r="D331" s="1" t="s">
        <v>23</v>
      </c>
      <c r="E331" s="1">
        <v>8.2010529999999901E-2</v>
      </c>
      <c r="F331" s="1">
        <v>2.1953969268150799</v>
      </c>
      <c r="G331" s="1">
        <f t="shared" si="10"/>
        <v>26.769695633171526</v>
      </c>
      <c r="H331" s="1">
        <f t="shared" si="11"/>
        <v>1011.9389579099986</v>
      </c>
    </row>
    <row r="332" spans="1:8">
      <c r="A332" s="1">
        <v>260</v>
      </c>
      <c r="B332" s="1" t="s">
        <v>291</v>
      </c>
      <c r="C332" s="1" t="s">
        <v>21</v>
      </c>
      <c r="D332" s="1" t="s">
        <v>23</v>
      </c>
      <c r="E332" s="1">
        <v>0.42498626999999889</v>
      </c>
      <c r="F332" s="1">
        <v>11.49452918154012</v>
      </c>
      <c r="G332" s="1">
        <f t="shared" si="10"/>
        <v>27.046824786928173</v>
      </c>
      <c r="H332" s="1">
        <f t="shared" si="11"/>
        <v>1012.3639441799986</v>
      </c>
    </row>
    <row r="333" spans="1:8">
      <c r="A333" s="1">
        <v>123</v>
      </c>
      <c r="B333" s="1" t="s">
        <v>629</v>
      </c>
      <c r="C333" s="1" t="s">
        <v>21</v>
      </c>
      <c r="D333" s="1" t="s">
        <v>23</v>
      </c>
      <c r="E333" s="1">
        <v>6.027329E-2</v>
      </c>
      <c r="F333" s="1">
        <v>1.6479052501052198</v>
      </c>
      <c r="G333" s="1">
        <f t="shared" si="10"/>
        <v>27.340555826722248</v>
      </c>
      <c r="H333" s="1">
        <f t="shared" si="11"/>
        <v>1012.4242174699987</v>
      </c>
    </row>
    <row r="334" spans="1:8">
      <c r="A334" s="1">
        <v>718</v>
      </c>
      <c r="B334" s="1" t="s">
        <v>540</v>
      </c>
      <c r="C334" s="1" t="s">
        <v>21</v>
      </c>
      <c r="D334" s="1" t="s">
        <v>23</v>
      </c>
      <c r="E334" s="1">
        <v>0.41254268000000005</v>
      </c>
      <c r="F334" s="1">
        <v>11.314847282640459</v>
      </c>
      <c r="G334" s="1">
        <f t="shared" si="10"/>
        <v>27.427095016303422</v>
      </c>
      <c r="H334" s="1">
        <f t="shared" si="11"/>
        <v>1012.8367601499987</v>
      </c>
    </row>
    <row r="335" spans="1:8">
      <c r="A335" s="1">
        <v>194</v>
      </c>
      <c r="B335" s="1" t="s">
        <v>224</v>
      </c>
      <c r="C335" s="1" t="s">
        <v>21</v>
      </c>
      <c r="D335" s="1" t="s">
        <v>23</v>
      </c>
      <c r="E335" s="1">
        <v>2.4620419999999997E-2</v>
      </c>
      <c r="F335" s="1">
        <v>0.68109944538770006</v>
      </c>
      <c r="G335" s="1">
        <f t="shared" si="10"/>
        <v>27.664005950658037</v>
      </c>
      <c r="H335" s="1">
        <f t="shared" si="11"/>
        <v>1012.8613805699987</v>
      </c>
    </row>
    <row r="336" spans="1:8">
      <c r="A336" s="1">
        <v>464</v>
      </c>
      <c r="B336" s="1" t="s">
        <v>251</v>
      </c>
      <c r="C336" s="1" t="s">
        <v>21</v>
      </c>
      <c r="D336" s="1" t="s">
        <v>23</v>
      </c>
      <c r="E336" s="1">
        <v>0.29865766999999999</v>
      </c>
      <c r="F336" s="1">
        <v>8.2647732571049826</v>
      </c>
      <c r="G336" s="1">
        <f t="shared" si="10"/>
        <v>27.67306547695555</v>
      </c>
      <c r="H336" s="1">
        <f t="shared" si="11"/>
        <v>1013.1600382399987</v>
      </c>
    </row>
    <row r="337" spans="1:8">
      <c r="A337" s="1">
        <v>659</v>
      </c>
      <c r="B337" s="1" t="s">
        <v>691</v>
      </c>
      <c r="C337" s="1" t="s">
        <v>21</v>
      </c>
      <c r="D337" s="1" t="s">
        <v>23</v>
      </c>
      <c r="E337" s="1">
        <v>1.2200172</v>
      </c>
      <c r="F337" s="1">
        <v>33.917862507105603</v>
      </c>
      <c r="G337" s="1">
        <f t="shared" si="10"/>
        <v>27.801134694744963</v>
      </c>
      <c r="H337" s="1">
        <f t="shared" si="11"/>
        <v>1014.3800554399987</v>
      </c>
    </row>
    <row r="338" spans="1:8">
      <c r="A338" s="1">
        <v>801</v>
      </c>
      <c r="B338" s="1" t="s">
        <v>327</v>
      </c>
      <c r="C338" s="1" t="s">
        <v>21</v>
      </c>
      <c r="D338" s="1" t="s">
        <v>23</v>
      </c>
      <c r="E338" s="1">
        <v>0.15872289000000001</v>
      </c>
      <c r="F338" s="1">
        <v>4.4283228804705397</v>
      </c>
      <c r="G338" s="1">
        <f t="shared" si="10"/>
        <v>27.899711758464953</v>
      </c>
      <c r="H338" s="1">
        <f t="shared" si="11"/>
        <v>1014.5387783299988</v>
      </c>
    </row>
    <row r="339" spans="1:8">
      <c r="A339" s="1">
        <v>32</v>
      </c>
      <c r="B339" s="1" t="s">
        <v>365</v>
      </c>
      <c r="C339" s="1" t="s">
        <v>21</v>
      </c>
      <c r="D339" s="1" t="s">
        <v>23</v>
      </c>
      <c r="E339" s="1">
        <v>9.2016819999999902E-2</v>
      </c>
      <c r="F339" s="1">
        <v>2.5953632193545202</v>
      </c>
      <c r="G339" s="1">
        <f t="shared" si="10"/>
        <v>28.205313108565619</v>
      </c>
      <c r="H339" s="1">
        <f t="shared" si="11"/>
        <v>1014.6307951499988</v>
      </c>
    </row>
    <row r="340" spans="1:8">
      <c r="A340" s="1">
        <v>248</v>
      </c>
      <c r="B340" s="1" t="s">
        <v>278</v>
      </c>
      <c r="C340" s="1" t="s">
        <v>21</v>
      </c>
      <c r="D340" s="1" t="s">
        <v>23</v>
      </c>
      <c r="E340" s="1">
        <v>0.13441228</v>
      </c>
      <c r="F340" s="1">
        <v>3.8143180230381999</v>
      </c>
      <c r="G340" s="1">
        <f t="shared" si="10"/>
        <v>28.377749585366754</v>
      </c>
      <c r="H340" s="1">
        <f t="shared" si="11"/>
        <v>1014.7652074299988</v>
      </c>
    </row>
    <row r="341" spans="1:8">
      <c r="A341" s="1">
        <v>221</v>
      </c>
      <c r="B341" s="1" t="s">
        <v>413</v>
      </c>
      <c r="C341" s="1" t="s">
        <v>21</v>
      </c>
      <c r="D341" s="1" t="s">
        <v>23</v>
      </c>
      <c r="E341" s="1">
        <v>1.6140582699999901</v>
      </c>
      <c r="F341" s="1">
        <v>46.271192534523998</v>
      </c>
      <c r="G341" s="1">
        <f t="shared" si="10"/>
        <v>28.667609710598789</v>
      </c>
      <c r="H341" s="1">
        <f t="shared" si="11"/>
        <v>1016.3792656999988</v>
      </c>
    </row>
    <row r="342" spans="1:8">
      <c r="A342" s="1">
        <v>254</v>
      </c>
      <c r="B342" s="1" t="s">
        <v>449</v>
      </c>
      <c r="C342" s="1" t="s">
        <v>21</v>
      </c>
      <c r="D342" s="1" t="s">
        <v>23</v>
      </c>
      <c r="E342" s="1">
        <v>0.37003964</v>
      </c>
      <c r="F342" s="1">
        <v>10.644880343272778</v>
      </c>
      <c r="G342" s="1">
        <f t="shared" si="10"/>
        <v>28.766864931748334</v>
      </c>
      <c r="H342" s="1">
        <f t="shared" si="11"/>
        <v>1016.7493053399987</v>
      </c>
    </row>
    <row r="343" spans="1:8">
      <c r="A343" s="1">
        <v>457</v>
      </c>
      <c r="B343" s="1" t="s">
        <v>198</v>
      </c>
      <c r="C343" s="1" t="s">
        <v>21</v>
      </c>
      <c r="D343" s="1" t="s">
        <v>23</v>
      </c>
      <c r="E343" s="1">
        <v>4.0003089999999901E-2</v>
      </c>
      <c r="F343" s="1">
        <v>1.1687035827597001</v>
      </c>
      <c r="G343" s="1">
        <f t="shared" si="10"/>
        <v>29.215332684542695</v>
      </c>
      <c r="H343" s="1">
        <f t="shared" si="11"/>
        <v>1016.7893084299988</v>
      </c>
    </row>
    <row r="344" spans="1:8">
      <c r="A344" s="1">
        <v>62</v>
      </c>
      <c r="B344" s="1" t="s">
        <v>257</v>
      </c>
      <c r="C344" s="1" t="s">
        <v>21</v>
      </c>
      <c r="D344" s="1" t="s">
        <v>23</v>
      </c>
      <c r="E344" s="1">
        <v>0.11586790000000001</v>
      </c>
      <c r="F344" s="1">
        <v>3.3933646329462999</v>
      </c>
      <c r="G344" s="1">
        <f t="shared" si="10"/>
        <v>29.286494645594679</v>
      </c>
      <c r="H344" s="1">
        <f t="shared" si="11"/>
        <v>1016.9051763299988</v>
      </c>
    </row>
    <row r="345" spans="1:8">
      <c r="A345" s="1">
        <v>280</v>
      </c>
      <c r="B345" s="1" t="s">
        <v>181</v>
      </c>
      <c r="C345" s="1" t="s">
        <v>21</v>
      </c>
      <c r="D345" s="1" t="s">
        <v>23</v>
      </c>
      <c r="E345" s="1">
        <v>8.1108739999999901E-2</v>
      </c>
      <c r="F345" s="1">
        <v>2.4165393477548398</v>
      </c>
      <c r="G345" s="1">
        <f t="shared" si="10"/>
        <v>29.793821821851044</v>
      </c>
      <c r="H345" s="1">
        <f t="shared" si="11"/>
        <v>1016.9862850699988</v>
      </c>
    </row>
    <row r="346" spans="1:8">
      <c r="A346" s="1">
        <v>249</v>
      </c>
      <c r="B346" s="1" t="s">
        <v>424</v>
      </c>
      <c r="C346" s="1" t="s">
        <v>21</v>
      </c>
      <c r="D346" s="1" t="s">
        <v>23</v>
      </c>
      <c r="E346" s="1">
        <v>0.14689063999999899</v>
      </c>
      <c r="F346" s="1">
        <v>4.4300126749461395</v>
      </c>
      <c r="G346" s="1">
        <f t="shared" si="10"/>
        <v>30.158576985886711</v>
      </c>
      <c r="H346" s="1">
        <f t="shared" si="11"/>
        <v>1017.1331757099988</v>
      </c>
    </row>
    <row r="347" spans="1:8">
      <c r="A347" s="1">
        <v>224</v>
      </c>
      <c r="B347" s="1" t="s">
        <v>737</v>
      </c>
      <c r="C347" s="1" t="s">
        <v>21</v>
      </c>
      <c r="D347" s="1" t="s">
        <v>23</v>
      </c>
      <c r="E347" s="1">
        <v>0.3560609099999999</v>
      </c>
      <c r="F347" s="1">
        <v>10.751640636097317</v>
      </c>
      <c r="G347" s="1">
        <f t="shared" si="10"/>
        <v>30.196071329754563</v>
      </c>
      <c r="H347" s="1">
        <f t="shared" si="11"/>
        <v>1017.4892366199988</v>
      </c>
    </row>
    <row r="348" spans="1:8">
      <c r="A348" s="1">
        <v>529</v>
      </c>
      <c r="B348" s="1" t="s">
        <v>353</v>
      </c>
      <c r="C348" s="1" t="s">
        <v>21</v>
      </c>
      <c r="D348" s="1" t="s">
        <v>23</v>
      </c>
      <c r="E348" s="1">
        <v>3.48800599999999E-2</v>
      </c>
      <c r="F348" s="1">
        <v>1.0595668840792398</v>
      </c>
      <c r="G348" s="1">
        <f t="shared" si="10"/>
        <v>30.377438687870459</v>
      </c>
      <c r="H348" s="1">
        <f t="shared" si="11"/>
        <v>1017.5241166799988</v>
      </c>
    </row>
    <row r="349" spans="1:8">
      <c r="A349" s="1">
        <v>794</v>
      </c>
      <c r="B349" s="1" t="s">
        <v>326</v>
      </c>
      <c r="C349" s="1" t="s">
        <v>21</v>
      </c>
      <c r="D349" s="1" t="s">
        <v>23</v>
      </c>
      <c r="E349" s="1">
        <v>7.4856740000000005E-2</v>
      </c>
      <c r="F349" s="1">
        <v>2.3005142259817397</v>
      </c>
      <c r="G349" s="1">
        <f t="shared" si="10"/>
        <v>30.73222566173386</v>
      </c>
      <c r="H349" s="1">
        <f t="shared" si="11"/>
        <v>1017.5989734199987</v>
      </c>
    </row>
    <row r="350" spans="1:8">
      <c r="A350" s="1">
        <v>461</v>
      </c>
      <c r="B350" s="1" t="s">
        <v>454</v>
      </c>
      <c r="C350" s="1" t="s">
        <v>21</v>
      </c>
      <c r="D350" s="1" t="s">
        <v>23</v>
      </c>
      <c r="E350" s="1">
        <v>0.30250005000000002</v>
      </c>
      <c r="F350" s="1">
        <v>9.3521718059252006</v>
      </c>
      <c r="G350" s="1">
        <f t="shared" si="10"/>
        <v>30.91626532268408</v>
      </c>
      <c r="H350" s="1">
        <f t="shared" si="11"/>
        <v>1017.9014734699988</v>
      </c>
    </row>
    <row r="351" spans="1:8">
      <c r="A351" s="1">
        <v>459</v>
      </c>
      <c r="B351" s="1" t="s">
        <v>709</v>
      </c>
      <c r="C351" s="1" t="s">
        <v>21</v>
      </c>
      <c r="D351" s="1" t="s">
        <v>23</v>
      </c>
      <c r="E351" s="1">
        <v>5.8266699999999901E-2</v>
      </c>
      <c r="F351" s="1">
        <v>1.8100014573782199</v>
      </c>
      <c r="G351" s="1">
        <f t="shared" si="10"/>
        <v>31.064080467543604</v>
      </c>
      <c r="H351" s="1">
        <f t="shared" si="11"/>
        <v>1017.9597401699988</v>
      </c>
    </row>
    <row r="352" spans="1:8">
      <c r="A352" s="1">
        <v>250</v>
      </c>
      <c r="B352" s="1" t="s">
        <v>247</v>
      </c>
      <c r="C352" s="1" t="s">
        <v>21</v>
      </c>
      <c r="D352" s="1" t="s">
        <v>23</v>
      </c>
      <c r="E352" s="1">
        <v>5.9900189999999992E-2</v>
      </c>
      <c r="F352" s="1">
        <v>1.8673405207478602</v>
      </c>
      <c r="G352" s="1">
        <f t="shared" si="10"/>
        <v>31.174200294654497</v>
      </c>
      <c r="H352" s="1">
        <f t="shared" si="11"/>
        <v>1018.0196403599988</v>
      </c>
    </row>
    <row r="353" spans="1:8">
      <c r="A353" s="1">
        <v>535</v>
      </c>
      <c r="B353" s="1" t="s">
        <v>858</v>
      </c>
      <c r="C353" s="1" t="s">
        <v>21</v>
      </c>
      <c r="D353" s="1" t="s">
        <v>23</v>
      </c>
      <c r="E353" s="1">
        <v>5.9323659999999903E-2</v>
      </c>
      <c r="F353" s="1">
        <v>1.8502261814157999</v>
      </c>
      <c r="G353" s="1">
        <f t="shared" si="10"/>
        <v>31.188672132093718</v>
      </c>
      <c r="H353" s="1">
        <f t="shared" si="11"/>
        <v>1018.0789640199988</v>
      </c>
    </row>
    <row r="354" spans="1:8">
      <c r="A354" s="1">
        <v>544</v>
      </c>
      <c r="B354" s="1" t="s">
        <v>572</v>
      </c>
      <c r="C354" s="1" t="s">
        <v>21</v>
      </c>
      <c r="D354" s="1" t="s">
        <v>23</v>
      </c>
      <c r="E354" s="1">
        <v>0.17347326000000002</v>
      </c>
      <c r="F354" s="1">
        <v>5.4187222817855396</v>
      </c>
      <c r="G354" s="1">
        <f t="shared" si="10"/>
        <v>31.236642937277704</v>
      </c>
      <c r="H354" s="1">
        <f t="shared" si="11"/>
        <v>1018.2524372799988</v>
      </c>
    </row>
    <row r="355" spans="1:8">
      <c r="A355" s="1">
        <v>110</v>
      </c>
      <c r="B355" s="1" t="s">
        <v>590</v>
      </c>
      <c r="C355" s="1" t="s">
        <v>21</v>
      </c>
      <c r="D355" s="1" t="s">
        <v>23</v>
      </c>
      <c r="E355" s="1">
        <v>7.999183E-2</v>
      </c>
      <c r="F355" s="1">
        <v>2.50732731441372</v>
      </c>
      <c r="G355" s="1">
        <f t="shared" si="10"/>
        <v>31.344792517107312</v>
      </c>
      <c r="H355" s="1">
        <f t="shared" si="11"/>
        <v>1018.3324291099989</v>
      </c>
    </row>
    <row r="356" spans="1:8">
      <c r="A356" s="1">
        <v>477</v>
      </c>
      <c r="B356" s="1" t="s">
        <v>250</v>
      </c>
      <c r="C356" s="1" t="s">
        <v>21</v>
      </c>
      <c r="D356" s="1" t="s">
        <v>23</v>
      </c>
      <c r="E356" s="1">
        <v>1.2311357999999901</v>
      </c>
      <c r="F356" s="1">
        <v>40.264689790611001</v>
      </c>
      <c r="G356" s="1">
        <f t="shared" si="10"/>
        <v>32.705319584250027</v>
      </c>
      <c r="H356" s="1">
        <f t="shared" si="11"/>
        <v>1019.5635649099988</v>
      </c>
    </row>
    <row r="357" spans="1:8">
      <c r="A357" s="1">
        <v>570</v>
      </c>
      <c r="B357" s="1" t="s">
        <v>290</v>
      </c>
      <c r="C357" s="1" t="s">
        <v>21</v>
      </c>
      <c r="D357" s="1" t="s">
        <v>23</v>
      </c>
      <c r="E357" s="1">
        <v>0.10942869999999899</v>
      </c>
      <c r="F357" s="1">
        <v>3.6652458093008802</v>
      </c>
      <c r="G357" s="1">
        <f t="shared" si="10"/>
        <v>33.494374047219004</v>
      </c>
      <c r="H357" s="1">
        <f t="shared" si="11"/>
        <v>1019.6729936099988</v>
      </c>
    </row>
    <row r="358" spans="1:8">
      <c r="A358" s="1">
        <v>373</v>
      </c>
      <c r="B358" s="1" t="s">
        <v>259</v>
      </c>
      <c r="C358" s="1" t="s">
        <v>21</v>
      </c>
      <c r="D358" s="1" t="s">
        <v>23</v>
      </c>
      <c r="E358" s="1">
        <v>1.4718390799999999</v>
      </c>
      <c r="F358" s="1">
        <v>49.328706204793995</v>
      </c>
      <c r="G358" s="1">
        <f t="shared" si="10"/>
        <v>33.515013207010377</v>
      </c>
      <c r="H358" s="1">
        <f t="shared" si="11"/>
        <v>1021.1448326899988</v>
      </c>
    </row>
    <row r="359" spans="1:8">
      <c r="A359" s="1">
        <v>442</v>
      </c>
      <c r="B359" s="1" t="s">
        <v>744</v>
      </c>
      <c r="C359" s="1" t="s">
        <v>21</v>
      </c>
      <c r="D359" s="1" t="s">
        <v>23</v>
      </c>
      <c r="E359" s="1">
        <v>0.32675378999999999</v>
      </c>
      <c r="F359" s="1">
        <v>11.045528914253101</v>
      </c>
      <c r="G359" s="1">
        <f t="shared" si="10"/>
        <v>33.803827996159129</v>
      </c>
      <c r="H359" s="1">
        <f t="shared" si="11"/>
        <v>1021.4715864799988</v>
      </c>
    </row>
    <row r="360" spans="1:8">
      <c r="A360" s="1">
        <v>557</v>
      </c>
      <c r="B360" s="1" t="s">
        <v>416</v>
      </c>
      <c r="C360" s="1" t="s">
        <v>21</v>
      </c>
      <c r="D360" s="1" t="s">
        <v>23</v>
      </c>
      <c r="E360" s="1">
        <v>3.9929160000000005E-2</v>
      </c>
      <c r="F360" s="1">
        <v>1.3597933535813</v>
      </c>
      <c r="G360" s="1">
        <f t="shared" si="10"/>
        <v>34.055145502216924</v>
      </c>
      <c r="H360" s="1">
        <f t="shared" si="11"/>
        <v>1021.5115156399988</v>
      </c>
    </row>
    <row r="361" spans="1:8">
      <c r="A361" s="1">
        <v>594</v>
      </c>
      <c r="B361" s="1" t="s">
        <v>233</v>
      </c>
      <c r="C361" s="1" t="s">
        <v>21</v>
      </c>
      <c r="D361" s="1" t="s">
        <v>23</v>
      </c>
      <c r="E361" s="1">
        <v>0.83675640000000007</v>
      </c>
      <c r="F361" s="1">
        <v>28.867845845219403</v>
      </c>
      <c r="G361" s="1">
        <f t="shared" si="10"/>
        <v>34.499701281304091</v>
      </c>
      <c r="H361" s="1">
        <f t="shared" si="11"/>
        <v>1022.3482720399988</v>
      </c>
    </row>
    <row r="362" spans="1:8">
      <c r="A362" s="1">
        <v>787</v>
      </c>
      <c r="B362" s="1" t="s">
        <v>293</v>
      </c>
      <c r="C362" s="1" t="s">
        <v>21</v>
      </c>
      <c r="D362" s="1" t="s">
        <v>23</v>
      </c>
      <c r="E362" s="1">
        <v>2.4709990000000001E-2</v>
      </c>
      <c r="F362" s="1">
        <v>0.86556015082577986</v>
      </c>
      <c r="G362" s="1">
        <f t="shared" si="10"/>
        <v>35.028753586131756</v>
      </c>
      <c r="H362" s="1">
        <f t="shared" si="11"/>
        <v>1022.3729820299989</v>
      </c>
    </row>
    <row r="363" spans="1:8">
      <c r="A363" s="1">
        <v>38</v>
      </c>
      <c r="B363" s="1" t="s">
        <v>534</v>
      </c>
      <c r="C363" s="1" t="s">
        <v>21</v>
      </c>
      <c r="D363" s="1" t="s">
        <v>23</v>
      </c>
      <c r="E363" s="1">
        <v>1.9597799999999901E-2</v>
      </c>
      <c r="F363" s="1">
        <v>0.68651248746408</v>
      </c>
      <c r="G363" s="1">
        <f t="shared" si="10"/>
        <v>35.030079267268952</v>
      </c>
      <c r="H363" s="1">
        <f t="shared" si="11"/>
        <v>1022.3925798299989</v>
      </c>
    </row>
    <row r="364" spans="1:8">
      <c r="A364" s="1">
        <v>358</v>
      </c>
      <c r="B364" s="1" t="s">
        <v>587</v>
      </c>
      <c r="C364" s="1" t="s">
        <v>21</v>
      </c>
      <c r="D364" s="1" t="s">
        <v>23</v>
      </c>
      <c r="E364" s="1">
        <v>0.33979741000000002</v>
      </c>
      <c r="F364" s="1">
        <v>11.996785403103601</v>
      </c>
      <c r="G364" s="1">
        <f t="shared" si="10"/>
        <v>35.305699955463467</v>
      </c>
      <c r="H364" s="1">
        <f t="shared" si="11"/>
        <v>1022.7323772399989</v>
      </c>
    </row>
    <row r="365" spans="1:8">
      <c r="A365" s="1">
        <v>757</v>
      </c>
      <c r="B365" s="1" t="s">
        <v>302</v>
      </c>
      <c r="C365" s="1" t="s">
        <v>21</v>
      </c>
      <c r="D365" s="1" t="s">
        <v>23</v>
      </c>
      <c r="E365" s="1">
        <v>0.43561653</v>
      </c>
      <c r="F365" s="1">
        <v>15.500907954725021</v>
      </c>
      <c r="G365" s="1">
        <f t="shared" si="10"/>
        <v>35.583837818838099</v>
      </c>
      <c r="H365" s="1">
        <f t="shared" si="11"/>
        <v>1023.1679937699988</v>
      </c>
    </row>
    <row r="366" spans="1:8">
      <c r="A366" s="1">
        <v>809</v>
      </c>
      <c r="B366" s="1" t="s">
        <v>405</v>
      </c>
      <c r="C366" s="1" t="s">
        <v>21</v>
      </c>
      <c r="D366" s="1" t="s">
        <v>23</v>
      </c>
      <c r="E366" s="1">
        <v>0.55002214999999999</v>
      </c>
      <c r="F366" s="1">
        <v>19.575240673643819</v>
      </c>
      <c r="G366" s="1">
        <f t="shared" si="10"/>
        <v>35.589913376477327</v>
      </c>
      <c r="H366" s="1">
        <f t="shared" si="11"/>
        <v>1023.7180159199988</v>
      </c>
    </row>
    <row r="367" spans="1:8">
      <c r="A367" s="1">
        <v>742</v>
      </c>
      <c r="B367" s="1" t="s">
        <v>789</v>
      </c>
      <c r="C367" s="1" t="s">
        <v>21</v>
      </c>
      <c r="D367" s="1" t="s">
        <v>23</v>
      </c>
      <c r="E367" s="1">
        <v>7.8478880000000001E-2</v>
      </c>
      <c r="F367" s="1">
        <v>2.7931130120027197</v>
      </c>
      <c r="G367" s="1">
        <f t="shared" si="10"/>
        <v>35.590632944847322</v>
      </c>
      <c r="H367" s="1">
        <f t="shared" si="11"/>
        <v>1023.7964947999989</v>
      </c>
    </row>
    <row r="368" spans="1:8">
      <c r="A368" s="1">
        <v>183</v>
      </c>
      <c r="B368" s="1" t="s">
        <v>308</v>
      </c>
      <c r="C368" s="1" t="s">
        <v>21</v>
      </c>
      <c r="D368" s="1" t="s">
        <v>23</v>
      </c>
      <c r="E368" s="1">
        <v>0.36634580000000005</v>
      </c>
      <c r="F368" s="1">
        <v>13.153558314841138</v>
      </c>
      <c r="G368" s="1">
        <f t="shared" si="10"/>
        <v>35.904760788416674</v>
      </c>
      <c r="H368" s="1">
        <f t="shared" si="11"/>
        <v>1024.1628405999988</v>
      </c>
    </row>
    <row r="369" spans="1:8">
      <c r="A369" s="1">
        <v>261</v>
      </c>
      <c r="B369" s="1" t="s">
        <v>504</v>
      </c>
      <c r="C369" s="1" t="s">
        <v>21</v>
      </c>
      <c r="D369" s="1" t="s">
        <v>23</v>
      </c>
      <c r="E369" s="1">
        <v>6.5592699999999893E-2</v>
      </c>
      <c r="F369" s="1">
        <v>2.35511914054814</v>
      </c>
      <c r="G369" s="1">
        <f t="shared" si="10"/>
        <v>35.905201959183628</v>
      </c>
      <c r="H369" s="1">
        <f t="shared" si="11"/>
        <v>1024.2284332999989</v>
      </c>
    </row>
    <row r="370" spans="1:8">
      <c r="A370" s="1">
        <v>294</v>
      </c>
      <c r="B370" s="1" t="s">
        <v>574</v>
      </c>
      <c r="C370" s="1" t="s">
        <v>21</v>
      </c>
      <c r="D370" s="1" t="s">
        <v>23</v>
      </c>
      <c r="E370" s="1">
        <v>7.3454039999999998E-2</v>
      </c>
      <c r="F370" s="1">
        <v>2.6579230707016599</v>
      </c>
      <c r="G370" s="1">
        <f t="shared" si="10"/>
        <v>36.184845254279544</v>
      </c>
      <c r="H370" s="1">
        <f t="shared" si="11"/>
        <v>1024.3018873399988</v>
      </c>
    </row>
    <row r="371" spans="1:8">
      <c r="A371" s="1">
        <v>634</v>
      </c>
      <c r="B371" s="1" t="s">
        <v>575</v>
      </c>
      <c r="C371" s="1" t="s">
        <v>21</v>
      </c>
      <c r="D371" s="1" t="s">
        <v>23</v>
      </c>
      <c r="E371" s="1">
        <v>0.57661821999999907</v>
      </c>
      <c r="F371" s="1">
        <v>20.9948764253988</v>
      </c>
      <c r="G371" s="1">
        <f t="shared" si="10"/>
        <v>36.410359050740425</v>
      </c>
      <c r="H371" s="1">
        <f t="shared" si="11"/>
        <v>1024.8785055599988</v>
      </c>
    </row>
    <row r="372" spans="1:8">
      <c r="A372" s="1">
        <v>743</v>
      </c>
      <c r="B372" s="1" t="s">
        <v>452</v>
      </c>
      <c r="C372" s="1" t="s">
        <v>21</v>
      </c>
      <c r="D372" s="1" t="s">
        <v>23</v>
      </c>
      <c r="E372" s="1">
        <v>0.16852604999999998</v>
      </c>
      <c r="F372" s="1">
        <v>6.4902535171311015</v>
      </c>
      <c r="G372" s="1">
        <f t="shared" si="10"/>
        <v>38.51187111506561</v>
      </c>
      <c r="H372" s="1">
        <f t="shared" si="11"/>
        <v>1025.0470316099988</v>
      </c>
    </row>
    <row r="373" spans="1:8">
      <c r="A373" s="1">
        <v>736</v>
      </c>
      <c r="B373" s="1" t="s">
        <v>700</v>
      </c>
      <c r="C373" s="1" t="s">
        <v>21</v>
      </c>
      <c r="D373" s="1" t="s">
        <v>23</v>
      </c>
      <c r="E373" s="1">
        <v>1.25280499999999E-2</v>
      </c>
      <c r="F373" s="1">
        <v>0.48648140482177993</v>
      </c>
      <c r="G373" s="1">
        <f t="shared" si="10"/>
        <v>38.831374780734734</v>
      </c>
      <c r="H373" s="1">
        <f t="shared" si="11"/>
        <v>1025.0595596599987</v>
      </c>
    </row>
    <row r="374" spans="1:8">
      <c r="A374" s="1">
        <v>274</v>
      </c>
      <c r="B374" s="1" t="s">
        <v>749</v>
      </c>
      <c r="C374" s="1" t="s">
        <v>21</v>
      </c>
      <c r="D374" s="1" t="s">
        <v>23</v>
      </c>
      <c r="E374" s="1">
        <v>0.32621038000000002</v>
      </c>
      <c r="F374" s="1">
        <v>12.7678464766134</v>
      </c>
      <c r="G374" s="1">
        <f t="shared" si="10"/>
        <v>39.13991478938653</v>
      </c>
      <c r="H374" s="1">
        <f t="shared" si="11"/>
        <v>1025.3857700399988</v>
      </c>
    </row>
    <row r="375" spans="1:8">
      <c r="A375" s="1">
        <v>483</v>
      </c>
      <c r="B375" s="1" t="s">
        <v>337</v>
      </c>
      <c r="C375" s="1" t="s">
        <v>21</v>
      </c>
      <c r="D375" s="1" t="s">
        <v>23</v>
      </c>
      <c r="E375" s="1">
        <v>5.3945650000000005E-2</v>
      </c>
      <c r="F375" s="1">
        <v>2.11920376191912</v>
      </c>
      <c r="G375" s="1">
        <f t="shared" si="10"/>
        <v>39.284052781255205</v>
      </c>
      <c r="H375" s="1">
        <f t="shared" si="11"/>
        <v>1025.4397156899988</v>
      </c>
    </row>
    <row r="376" spans="1:8">
      <c r="A376" s="1">
        <v>487</v>
      </c>
      <c r="B376" s="1" t="s">
        <v>387</v>
      </c>
      <c r="C376" s="1" t="s">
        <v>21</v>
      </c>
      <c r="D376" s="1" t="s">
        <v>23</v>
      </c>
      <c r="E376" s="1">
        <v>0.23707642999999901</v>
      </c>
      <c r="F376" s="1">
        <v>9.4247657313294404</v>
      </c>
      <c r="G376" s="1">
        <f t="shared" si="10"/>
        <v>39.754123728493298</v>
      </c>
      <c r="H376" s="1">
        <f t="shared" si="11"/>
        <v>1025.6767921199987</v>
      </c>
    </row>
    <row r="377" spans="1:8">
      <c r="A377" s="1">
        <v>495</v>
      </c>
      <c r="B377" s="1" t="s">
        <v>352</v>
      </c>
      <c r="C377" s="1" t="s">
        <v>21</v>
      </c>
      <c r="D377" s="1" t="s">
        <v>23</v>
      </c>
      <c r="E377" s="1">
        <v>7.9424409999999904E-2</v>
      </c>
      <c r="F377" s="1">
        <v>3.1708417175572201</v>
      </c>
      <c r="G377" s="1">
        <f t="shared" si="10"/>
        <v>39.922760742663669</v>
      </c>
      <c r="H377" s="1">
        <f t="shared" si="11"/>
        <v>1025.7562165299987</v>
      </c>
    </row>
    <row r="378" spans="1:8">
      <c r="A378" s="1">
        <v>466</v>
      </c>
      <c r="B378" s="1" t="s">
        <v>375</v>
      </c>
      <c r="C378" s="1" t="s">
        <v>21</v>
      </c>
      <c r="D378" s="1" t="s">
        <v>23</v>
      </c>
      <c r="E378" s="1">
        <v>0.16337785000000002</v>
      </c>
      <c r="F378" s="1">
        <v>6.6702336588078204</v>
      </c>
      <c r="G378" s="1">
        <f t="shared" si="10"/>
        <v>40.827037807192468</v>
      </c>
      <c r="H378" s="1">
        <f t="shared" si="11"/>
        <v>1025.9195943799987</v>
      </c>
    </row>
    <row r="379" spans="1:8">
      <c r="A379" s="1">
        <v>220</v>
      </c>
      <c r="B379" s="1" t="s">
        <v>339</v>
      </c>
      <c r="C379" s="1" t="s">
        <v>21</v>
      </c>
      <c r="D379" s="1" t="s">
        <v>23</v>
      </c>
      <c r="E379" s="1">
        <v>0.54311635999999996</v>
      </c>
      <c r="F379" s="1">
        <v>22.273986871198801</v>
      </c>
      <c r="G379" s="1">
        <f t="shared" si="10"/>
        <v>41.011445265980946</v>
      </c>
      <c r="H379" s="1">
        <f t="shared" si="11"/>
        <v>1026.4627107399988</v>
      </c>
    </row>
    <row r="380" spans="1:8">
      <c r="A380" s="1">
        <v>489</v>
      </c>
      <c r="B380" s="1" t="s">
        <v>281</v>
      </c>
      <c r="C380" s="1" t="s">
        <v>21</v>
      </c>
      <c r="D380" s="1" t="s">
        <v>23</v>
      </c>
      <c r="E380" s="1">
        <v>4.4936480000000001E-2</v>
      </c>
      <c r="F380" s="1">
        <v>1.88823323674902</v>
      </c>
      <c r="G380" s="1">
        <f t="shared" si="10"/>
        <v>42.020052232596321</v>
      </c>
      <c r="H380" s="1">
        <f t="shared" si="11"/>
        <v>1026.5076472199987</v>
      </c>
    </row>
    <row r="381" spans="1:8">
      <c r="A381" s="1">
        <v>403</v>
      </c>
      <c r="B381" s="1" t="s">
        <v>707</v>
      </c>
      <c r="C381" s="1" t="s">
        <v>21</v>
      </c>
      <c r="D381" s="1" t="s">
        <v>23</v>
      </c>
      <c r="E381" s="1">
        <v>0.2322794299999989</v>
      </c>
      <c r="F381" s="1">
        <v>9.8007737973125799</v>
      </c>
      <c r="G381" s="1">
        <f t="shared" si="10"/>
        <v>42.1938946436739</v>
      </c>
      <c r="H381" s="1">
        <f t="shared" si="11"/>
        <v>1026.7399266499988</v>
      </c>
    </row>
    <row r="382" spans="1:8">
      <c r="A382" s="1">
        <v>521</v>
      </c>
      <c r="B382" s="1" t="s">
        <v>486</v>
      </c>
      <c r="C382" s="1" t="s">
        <v>21</v>
      </c>
      <c r="D382" s="1" t="s">
        <v>23</v>
      </c>
      <c r="E382" s="1">
        <v>6.4315839999999999E-2</v>
      </c>
      <c r="F382" s="1">
        <v>2.7392370073739403</v>
      </c>
      <c r="G382" s="1">
        <f t="shared" si="10"/>
        <v>42.590394642656307</v>
      </c>
      <c r="H382" s="1">
        <f t="shared" si="11"/>
        <v>1026.8042424899988</v>
      </c>
    </row>
    <row r="383" spans="1:8">
      <c r="A383" s="1">
        <v>554</v>
      </c>
      <c r="B383" s="1" t="s">
        <v>321</v>
      </c>
      <c r="C383" s="1" t="s">
        <v>21</v>
      </c>
      <c r="D383" s="1" t="s">
        <v>23</v>
      </c>
      <c r="E383" s="1">
        <v>2.778361E-2</v>
      </c>
      <c r="F383" s="1">
        <v>1.18870245930914</v>
      </c>
      <c r="G383" s="1">
        <f t="shared" si="10"/>
        <v>42.784305542337371</v>
      </c>
      <c r="H383" s="1">
        <f t="shared" si="11"/>
        <v>1026.8320260999988</v>
      </c>
    </row>
    <row r="384" spans="1:8">
      <c r="A384" s="1">
        <v>698</v>
      </c>
      <c r="B384" s="1" t="s">
        <v>397</v>
      </c>
      <c r="C384" s="1" t="s">
        <v>21</v>
      </c>
      <c r="D384" s="1" t="s">
        <v>23</v>
      </c>
      <c r="E384" s="1">
        <v>0.18743419</v>
      </c>
      <c r="F384" s="1">
        <v>8.3101249575588803</v>
      </c>
      <c r="G384" s="1">
        <f t="shared" si="10"/>
        <v>44.336227865144991</v>
      </c>
      <c r="H384" s="1">
        <f t="shared" si="11"/>
        <v>1027.0194602899987</v>
      </c>
    </row>
    <row r="385" spans="1:8">
      <c r="A385" s="1">
        <v>344</v>
      </c>
      <c r="B385" s="1" t="s">
        <v>492</v>
      </c>
      <c r="C385" s="1" t="s">
        <v>21</v>
      </c>
      <c r="D385" s="1" t="s">
        <v>23</v>
      </c>
      <c r="E385" s="1">
        <v>8.054115999999989E-2</v>
      </c>
      <c r="F385" s="1">
        <v>3.5902706122777599</v>
      </c>
      <c r="G385" s="1">
        <f t="shared" si="10"/>
        <v>44.57684260169291</v>
      </c>
      <c r="H385" s="1">
        <f t="shared" si="11"/>
        <v>1027.1000014499987</v>
      </c>
    </row>
    <row r="386" spans="1:8">
      <c r="A386" s="1">
        <v>456</v>
      </c>
      <c r="B386" s="1" t="s">
        <v>241</v>
      </c>
      <c r="C386" s="1" t="s">
        <v>21</v>
      </c>
      <c r="D386" s="1" t="s">
        <v>23</v>
      </c>
      <c r="E386" s="1">
        <v>3.0634909999999901E-2</v>
      </c>
      <c r="F386" s="1">
        <v>1.3775823245401599</v>
      </c>
      <c r="G386" s="1">
        <f t="shared" ref="G386:G449" si="12">F386/E386</f>
        <v>44.967728795030389</v>
      </c>
      <c r="H386" s="1">
        <f t="shared" si="11"/>
        <v>1027.1306363599986</v>
      </c>
    </row>
    <row r="387" spans="1:8">
      <c r="A387" s="1">
        <v>493</v>
      </c>
      <c r="B387" s="1" t="s">
        <v>301</v>
      </c>
      <c r="C387" s="1" t="s">
        <v>21</v>
      </c>
      <c r="D387" s="1" t="s">
        <v>23</v>
      </c>
      <c r="E387" s="1">
        <v>6.119045E-2</v>
      </c>
      <c r="F387" s="1">
        <v>2.76877263677562</v>
      </c>
      <c r="G387" s="1">
        <f t="shared" si="12"/>
        <v>45.248443781270119</v>
      </c>
      <c r="H387" s="1">
        <f t="shared" ref="H387:H443" si="13">H386+E387</f>
        <v>1027.1918268099985</v>
      </c>
    </row>
    <row r="388" spans="1:8">
      <c r="A388" s="1">
        <v>745</v>
      </c>
      <c r="B388" s="1" t="s">
        <v>419</v>
      </c>
      <c r="C388" s="1" t="s">
        <v>21</v>
      </c>
      <c r="D388" s="1" t="s">
        <v>23</v>
      </c>
      <c r="E388" s="1">
        <v>3.59702599999999E-2</v>
      </c>
      <c r="F388" s="1">
        <v>1.6307994569397799</v>
      </c>
      <c r="G388" s="1">
        <f t="shared" si="12"/>
        <v>45.33743867683426</v>
      </c>
      <c r="H388" s="1">
        <f t="shared" si="13"/>
        <v>1027.2277970699986</v>
      </c>
    </row>
    <row r="389" spans="1:8">
      <c r="A389" s="1">
        <v>564</v>
      </c>
      <c r="B389" s="1" t="s">
        <v>196</v>
      </c>
      <c r="C389" s="1" t="s">
        <v>21</v>
      </c>
      <c r="D389" s="1" t="s">
        <v>23</v>
      </c>
      <c r="E389" s="1">
        <v>3.7006620000000004E-2</v>
      </c>
      <c r="F389" s="1">
        <v>1.6832355295085799</v>
      </c>
      <c r="G389" s="1">
        <f t="shared" si="12"/>
        <v>45.484714073011254</v>
      </c>
      <c r="H389" s="1">
        <f t="shared" si="13"/>
        <v>1027.2648036899986</v>
      </c>
    </row>
    <row r="390" spans="1:8">
      <c r="A390" s="1">
        <v>61</v>
      </c>
      <c r="B390" s="1" t="s">
        <v>770</v>
      </c>
      <c r="C390" s="1" t="s">
        <v>21</v>
      </c>
      <c r="D390" s="1" t="s">
        <v>23</v>
      </c>
      <c r="E390" s="1">
        <v>2.5739529999999899E-2</v>
      </c>
      <c r="F390" s="1">
        <v>1.1869699614303599</v>
      </c>
      <c r="G390" s="1">
        <f t="shared" si="12"/>
        <v>46.114671147078617</v>
      </c>
      <c r="H390" s="1">
        <f t="shared" si="13"/>
        <v>1027.2905432199987</v>
      </c>
    </row>
    <row r="391" spans="1:8">
      <c r="A391" s="1">
        <v>204</v>
      </c>
      <c r="B391" s="1" t="s">
        <v>886</v>
      </c>
      <c r="C391" s="1" t="s">
        <v>21</v>
      </c>
      <c r="D391" s="1" t="s">
        <v>23</v>
      </c>
      <c r="E391" s="1">
        <v>7.645262999999998E-2</v>
      </c>
      <c r="F391" s="1">
        <v>3.5666489693613599</v>
      </c>
      <c r="G391" s="1">
        <f t="shared" si="12"/>
        <v>46.651749839885966</v>
      </c>
      <c r="H391" s="1">
        <f t="shared" si="13"/>
        <v>1027.3669958499986</v>
      </c>
    </row>
    <row r="392" spans="1:8">
      <c r="A392" s="1">
        <v>369</v>
      </c>
      <c r="B392" s="1" t="s">
        <v>518</v>
      </c>
      <c r="C392" s="1" t="s">
        <v>21</v>
      </c>
      <c r="D392" s="1" t="s">
        <v>23</v>
      </c>
      <c r="E392" s="1">
        <v>0.14469599999999999</v>
      </c>
      <c r="F392" s="1">
        <v>6.7542085386770996</v>
      </c>
      <c r="G392" s="1">
        <f t="shared" si="12"/>
        <v>46.678612668471139</v>
      </c>
      <c r="H392" s="1">
        <f t="shared" si="13"/>
        <v>1027.5116918499987</v>
      </c>
    </row>
    <row r="393" spans="1:8">
      <c r="A393" s="1">
        <v>679</v>
      </c>
      <c r="B393" s="1" t="s">
        <v>53</v>
      </c>
      <c r="C393" s="1" t="s">
        <v>21</v>
      </c>
      <c r="D393" s="1" t="s">
        <v>23</v>
      </c>
      <c r="E393" s="1">
        <v>2.2556575499999889</v>
      </c>
      <c r="F393" s="1">
        <v>108.08892305077461</v>
      </c>
      <c r="G393" s="1">
        <f t="shared" si="12"/>
        <v>47.91903055088089</v>
      </c>
      <c r="H393" s="1">
        <f t="shared" si="13"/>
        <v>1029.7673493999987</v>
      </c>
    </row>
    <row r="394" spans="1:8">
      <c r="A394" s="1">
        <v>804</v>
      </c>
      <c r="B394" s="1" t="s">
        <v>312</v>
      </c>
      <c r="C394" s="1" t="s">
        <v>21</v>
      </c>
      <c r="D394" s="1" t="s">
        <v>23</v>
      </c>
      <c r="E394" s="1">
        <v>0.15727679</v>
      </c>
      <c r="F394" s="1">
        <v>7.5461916260873796</v>
      </c>
      <c r="G394" s="1">
        <f t="shared" si="12"/>
        <v>47.980325807052516</v>
      </c>
      <c r="H394" s="1">
        <f t="shared" si="13"/>
        <v>1029.9246261899987</v>
      </c>
    </row>
    <row r="395" spans="1:8">
      <c r="A395" s="1">
        <v>59</v>
      </c>
      <c r="B395" s="1" t="s">
        <v>702</v>
      </c>
      <c r="C395" s="1" t="s">
        <v>21</v>
      </c>
      <c r="D395" s="1" t="s">
        <v>23</v>
      </c>
      <c r="E395" s="1">
        <v>1.7835490000000002E-2</v>
      </c>
      <c r="F395" s="1">
        <v>0.91100674811245996</v>
      </c>
      <c r="G395" s="1">
        <f t="shared" si="12"/>
        <v>51.078313414011042</v>
      </c>
      <c r="H395" s="1">
        <f t="shared" si="13"/>
        <v>1029.9424616799986</v>
      </c>
    </row>
    <row r="396" spans="1:8">
      <c r="A396" s="1">
        <v>106</v>
      </c>
      <c r="B396" s="1" t="s">
        <v>398</v>
      </c>
      <c r="C396" s="1" t="s">
        <v>21</v>
      </c>
      <c r="D396" s="1" t="s">
        <v>23</v>
      </c>
      <c r="E396" s="1">
        <v>5.3649369999999898E-2</v>
      </c>
      <c r="F396" s="1">
        <v>2.7567277000540202</v>
      </c>
      <c r="G396" s="1">
        <f t="shared" si="12"/>
        <v>51.38415791376535</v>
      </c>
      <c r="H396" s="1">
        <f t="shared" si="13"/>
        <v>1029.9961110499985</v>
      </c>
    </row>
    <row r="397" spans="1:8">
      <c r="A397" s="1">
        <v>468</v>
      </c>
      <c r="B397" s="1" t="s">
        <v>381</v>
      </c>
      <c r="C397" s="1" t="s">
        <v>21</v>
      </c>
      <c r="D397" s="1" t="s">
        <v>23</v>
      </c>
      <c r="E397" s="1">
        <v>0.19940545999999998</v>
      </c>
      <c r="F397" s="1">
        <v>10.312518115575939</v>
      </c>
      <c r="G397" s="1">
        <f t="shared" si="12"/>
        <v>51.716327705249093</v>
      </c>
      <c r="H397" s="1">
        <f t="shared" si="13"/>
        <v>1030.1955165099985</v>
      </c>
    </row>
    <row r="398" spans="1:8">
      <c r="A398" s="1">
        <v>756</v>
      </c>
      <c r="B398" s="1" t="s">
        <v>346</v>
      </c>
      <c r="C398" s="1" t="s">
        <v>21</v>
      </c>
      <c r="D398" s="1" t="s">
        <v>23</v>
      </c>
      <c r="E398" s="1">
        <v>0.12736807999999999</v>
      </c>
      <c r="F398" s="1">
        <v>6.5916985209760801</v>
      </c>
      <c r="G398" s="1">
        <f t="shared" si="12"/>
        <v>51.753143495419579</v>
      </c>
      <c r="H398" s="1">
        <f t="shared" si="13"/>
        <v>1030.3228845899985</v>
      </c>
    </row>
    <row r="399" spans="1:8">
      <c r="A399" s="1">
        <v>92</v>
      </c>
      <c r="B399" s="1" t="s">
        <v>317</v>
      </c>
      <c r="C399" s="1" t="s">
        <v>21</v>
      </c>
      <c r="D399" s="1" t="s">
        <v>23</v>
      </c>
      <c r="E399" s="1">
        <v>1.9965699999999999E-2</v>
      </c>
      <c r="F399" s="1">
        <v>1.03400267680578</v>
      </c>
      <c r="G399" s="1">
        <f t="shared" si="12"/>
        <v>51.788951892785128</v>
      </c>
      <c r="H399" s="1">
        <f t="shared" si="13"/>
        <v>1030.3428502899985</v>
      </c>
    </row>
    <row r="400" spans="1:8">
      <c r="A400" s="1">
        <v>203</v>
      </c>
      <c r="B400" s="1" t="s">
        <v>887</v>
      </c>
      <c r="C400" s="1" t="s">
        <v>21</v>
      </c>
      <c r="D400" s="1" t="s">
        <v>23</v>
      </c>
      <c r="E400" s="1">
        <v>0.16351611000000002</v>
      </c>
      <c r="F400" s="1">
        <v>8.5002468331080809</v>
      </c>
      <c r="G400" s="1">
        <f t="shared" si="12"/>
        <v>51.984155158217007</v>
      </c>
      <c r="H400" s="1">
        <f t="shared" si="13"/>
        <v>1030.5063663999986</v>
      </c>
    </row>
    <row r="401" spans="1:8">
      <c r="A401" s="1">
        <v>164</v>
      </c>
      <c r="B401" s="1" t="s">
        <v>84</v>
      </c>
      <c r="C401" s="1" t="s">
        <v>21</v>
      </c>
      <c r="D401" s="1" t="s">
        <v>23</v>
      </c>
      <c r="E401" s="1">
        <v>0.52758997999999901</v>
      </c>
      <c r="F401" s="1">
        <v>27.584462503419196</v>
      </c>
      <c r="G401" s="1">
        <f t="shared" si="12"/>
        <v>52.283901417951967</v>
      </c>
      <c r="H401" s="1">
        <f t="shared" si="13"/>
        <v>1031.0339563799985</v>
      </c>
    </row>
    <row r="402" spans="1:8">
      <c r="A402" s="1">
        <v>727</v>
      </c>
      <c r="B402" s="1" t="s">
        <v>842</v>
      </c>
      <c r="C402" s="1" t="s">
        <v>21</v>
      </c>
      <c r="D402" s="1" t="s">
        <v>23</v>
      </c>
      <c r="E402" s="1">
        <v>0.75985445999999901</v>
      </c>
      <c r="F402" s="1">
        <v>40.404957776368796</v>
      </c>
      <c r="G402" s="1">
        <f t="shared" si="12"/>
        <v>53.174601062904664</v>
      </c>
      <c r="H402" s="1">
        <f t="shared" si="13"/>
        <v>1031.7938108399985</v>
      </c>
    </row>
    <row r="403" spans="1:8">
      <c r="A403" s="1">
        <v>258</v>
      </c>
      <c r="B403" s="1" t="s">
        <v>439</v>
      </c>
      <c r="C403" s="1" t="s">
        <v>21</v>
      </c>
      <c r="D403" s="1" t="s">
        <v>23</v>
      </c>
      <c r="E403" s="1">
        <v>0.26988584999999998</v>
      </c>
      <c r="F403" s="1">
        <v>14.435631242497839</v>
      </c>
      <c r="G403" s="1">
        <f t="shared" si="12"/>
        <v>53.487914399728034</v>
      </c>
      <c r="H403" s="1">
        <f t="shared" si="13"/>
        <v>1032.0636966899986</v>
      </c>
    </row>
    <row r="404" spans="1:8">
      <c r="A404" s="1">
        <v>181</v>
      </c>
      <c r="B404" s="1" t="s">
        <v>313</v>
      </c>
      <c r="C404" s="1" t="s">
        <v>21</v>
      </c>
      <c r="D404" s="1" t="s">
        <v>23</v>
      </c>
      <c r="E404" s="1">
        <v>0.32454146</v>
      </c>
      <c r="F404" s="1">
        <v>17.475727466806703</v>
      </c>
      <c r="G404" s="1">
        <f t="shared" si="12"/>
        <v>53.847442070442099</v>
      </c>
      <c r="H404" s="1">
        <f t="shared" si="13"/>
        <v>1032.3882381499986</v>
      </c>
    </row>
    <row r="405" spans="1:8">
      <c r="A405" s="1">
        <v>796</v>
      </c>
      <c r="B405" s="1" t="s">
        <v>384</v>
      </c>
      <c r="C405" s="1" t="s">
        <v>21</v>
      </c>
      <c r="D405" s="1" t="s">
        <v>23</v>
      </c>
      <c r="E405" s="1">
        <v>0.15128397999999899</v>
      </c>
      <c r="F405" s="1">
        <v>8.2073084230170608</v>
      </c>
      <c r="G405" s="1">
        <f t="shared" si="12"/>
        <v>54.251008090989643</v>
      </c>
      <c r="H405" s="1">
        <f t="shared" si="13"/>
        <v>1032.5395221299987</v>
      </c>
    </row>
    <row r="406" spans="1:8">
      <c r="A406" s="1">
        <v>816</v>
      </c>
      <c r="B406" s="1" t="s">
        <v>832</v>
      </c>
      <c r="C406" s="1" t="s">
        <v>21</v>
      </c>
      <c r="D406" s="1" t="s">
        <v>23</v>
      </c>
      <c r="E406" s="1">
        <v>9.4834199999999994E-3</v>
      </c>
      <c r="F406" s="1">
        <v>0.52792218095920007</v>
      </c>
      <c r="G406" s="1">
        <f t="shared" si="12"/>
        <v>55.667911044665331</v>
      </c>
      <c r="H406" s="1">
        <f t="shared" si="13"/>
        <v>1032.5490055499986</v>
      </c>
    </row>
    <row r="407" spans="1:8">
      <c r="A407" s="1">
        <v>739</v>
      </c>
      <c r="B407" s="1" t="s">
        <v>203</v>
      </c>
      <c r="C407" s="1" t="s">
        <v>21</v>
      </c>
      <c r="D407" s="1" t="s">
        <v>23</v>
      </c>
      <c r="E407" s="1">
        <v>2.5338349999999902E-2</v>
      </c>
      <c r="F407" s="1">
        <v>1.4206185086626399</v>
      </c>
      <c r="G407" s="1">
        <f t="shared" si="12"/>
        <v>56.065943862273805</v>
      </c>
      <c r="H407" s="1">
        <f t="shared" si="13"/>
        <v>1032.5743438999987</v>
      </c>
    </row>
    <row r="408" spans="1:8">
      <c r="A408" s="1">
        <v>451</v>
      </c>
      <c r="B408" s="1" t="s">
        <v>598</v>
      </c>
      <c r="C408" s="1" t="s">
        <v>21</v>
      </c>
      <c r="D408" s="1" t="s">
        <v>23</v>
      </c>
      <c r="E408" s="1">
        <v>0.13495108</v>
      </c>
      <c r="F408" s="1">
        <v>7.6804007195159993</v>
      </c>
      <c r="G408" s="1">
        <f t="shared" si="12"/>
        <v>56.912480578265836</v>
      </c>
      <c r="H408" s="1">
        <f t="shared" si="13"/>
        <v>1032.7092949799987</v>
      </c>
    </row>
    <row r="409" spans="1:8">
      <c r="A409" s="1">
        <v>37</v>
      </c>
      <c r="B409" s="1" t="s">
        <v>394</v>
      </c>
      <c r="C409" s="1" t="s">
        <v>21</v>
      </c>
      <c r="D409" s="1" t="s">
        <v>23</v>
      </c>
      <c r="E409" s="1">
        <v>4.1030059999999903E-2</v>
      </c>
      <c r="F409" s="1">
        <v>2.36942702271172</v>
      </c>
      <c r="G409" s="1">
        <f t="shared" si="12"/>
        <v>57.748563436459165</v>
      </c>
      <c r="H409" s="1">
        <f t="shared" si="13"/>
        <v>1032.7503250399986</v>
      </c>
    </row>
    <row r="410" spans="1:8">
      <c r="A410" s="1">
        <v>152</v>
      </c>
      <c r="B410" s="1" t="s">
        <v>323</v>
      </c>
      <c r="C410" s="1" t="s">
        <v>21</v>
      </c>
      <c r="D410" s="1" t="s">
        <v>23</v>
      </c>
      <c r="E410" s="1">
        <v>3.9679319999999997E-2</v>
      </c>
      <c r="F410" s="1">
        <v>2.31399551400906</v>
      </c>
      <c r="G410" s="1">
        <f t="shared" si="12"/>
        <v>58.317418595103447</v>
      </c>
      <c r="H410" s="1">
        <f t="shared" si="13"/>
        <v>1032.7900043599986</v>
      </c>
    </row>
    <row r="411" spans="1:8">
      <c r="A411" s="1">
        <v>643</v>
      </c>
      <c r="B411" s="1" t="s">
        <v>383</v>
      </c>
      <c r="C411" s="1" t="s">
        <v>21</v>
      </c>
      <c r="D411" s="1" t="s">
        <v>23</v>
      </c>
      <c r="E411" s="1">
        <v>7.8440819999999911E-2</v>
      </c>
      <c r="F411" s="1">
        <v>4.5791077276539198</v>
      </c>
      <c r="G411" s="1">
        <f t="shared" si="12"/>
        <v>58.376591775225258</v>
      </c>
      <c r="H411" s="1">
        <f t="shared" si="13"/>
        <v>1032.8684451799986</v>
      </c>
    </row>
    <row r="412" spans="1:8">
      <c r="A412" s="1">
        <v>710</v>
      </c>
      <c r="B412" s="1" t="s">
        <v>450</v>
      </c>
      <c r="C412" s="1" t="s">
        <v>21</v>
      </c>
      <c r="D412" s="1" t="s">
        <v>23</v>
      </c>
      <c r="E412" s="1">
        <v>0.23036267999999999</v>
      </c>
      <c r="F412" s="1">
        <v>13.482910710905021</v>
      </c>
      <c r="G412" s="1">
        <f t="shared" si="12"/>
        <v>58.529058226380336</v>
      </c>
      <c r="H412" s="1">
        <f t="shared" si="13"/>
        <v>1033.0988078599987</v>
      </c>
    </row>
    <row r="413" spans="1:8">
      <c r="A413" s="1">
        <v>645</v>
      </c>
      <c r="B413" s="1" t="s">
        <v>289</v>
      </c>
      <c r="C413" s="1" t="s">
        <v>21</v>
      </c>
      <c r="D413" s="1" t="s">
        <v>23</v>
      </c>
      <c r="E413" s="1">
        <v>0.117978739999999</v>
      </c>
      <c r="F413" s="1">
        <v>6.9205595793679802</v>
      </c>
      <c r="G413" s="1">
        <f t="shared" si="12"/>
        <v>58.65937862506447</v>
      </c>
      <c r="H413" s="1">
        <f t="shared" si="13"/>
        <v>1033.2167865999986</v>
      </c>
    </row>
    <row r="414" spans="1:8">
      <c r="A414" s="1">
        <v>413</v>
      </c>
      <c r="B414" s="1" t="s">
        <v>406</v>
      </c>
      <c r="C414" s="1" t="s">
        <v>21</v>
      </c>
      <c r="D414" s="1" t="s">
        <v>23</v>
      </c>
      <c r="E414" s="1">
        <v>4.9189339999999901E-2</v>
      </c>
      <c r="F414" s="1">
        <v>2.8939304217941197</v>
      </c>
      <c r="G414" s="1">
        <f t="shared" si="12"/>
        <v>58.832471055601182</v>
      </c>
      <c r="H414" s="1">
        <f t="shared" si="13"/>
        <v>1033.2659759399987</v>
      </c>
    </row>
    <row r="415" spans="1:8">
      <c r="A415" s="1">
        <v>378</v>
      </c>
      <c r="B415" s="1" t="s">
        <v>74</v>
      </c>
      <c r="C415" s="1" t="s">
        <v>21</v>
      </c>
      <c r="D415" s="1" t="s">
        <v>23</v>
      </c>
      <c r="E415" s="1">
        <v>1.5160291499999898</v>
      </c>
      <c r="F415" s="1">
        <v>92.036076122837414</v>
      </c>
      <c r="G415" s="1">
        <f t="shared" si="12"/>
        <v>60.708645426005184</v>
      </c>
      <c r="H415" s="1">
        <f t="shared" si="13"/>
        <v>1034.7820050899986</v>
      </c>
    </row>
    <row r="416" spans="1:8">
      <c r="A416" s="1">
        <v>414</v>
      </c>
      <c r="B416" s="1" t="s">
        <v>342</v>
      </c>
      <c r="C416" s="1" t="s">
        <v>21</v>
      </c>
      <c r="D416" s="1" t="s">
        <v>23</v>
      </c>
      <c r="E416" s="1">
        <v>5.5107830000000003E-2</v>
      </c>
      <c r="F416" s="1">
        <v>3.41282830034912</v>
      </c>
      <c r="G416" s="1">
        <f t="shared" si="12"/>
        <v>61.930007048891596</v>
      </c>
      <c r="H416" s="1">
        <f t="shared" si="13"/>
        <v>1034.8371129199986</v>
      </c>
    </row>
    <row r="417" spans="1:8">
      <c r="A417" s="1">
        <v>541</v>
      </c>
      <c r="B417" s="1" t="s">
        <v>319</v>
      </c>
      <c r="C417" s="1" t="s">
        <v>21</v>
      </c>
      <c r="D417" s="1" t="s">
        <v>23</v>
      </c>
      <c r="E417" s="1">
        <v>0.15734888999999999</v>
      </c>
      <c r="F417" s="1">
        <v>9.8404827456956987</v>
      </c>
      <c r="G417" s="1">
        <f t="shared" si="12"/>
        <v>62.539257478687645</v>
      </c>
      <c r="H417" s="1">
        <f t="shared" si="13"/>
        <v>1034.9944618099987</v>
      </c>
    </row>
    <row r="418" spans="1:8">
      <c r="A418" s="1">
        <v>524</v>
      </c>
      <c r="B418" s="1" t="s">
        <v>859</v>
      </c>
      <c r="C418" s="1" t="s">
        <v>21</v>
      </c>
      <c r="D418" s="1" t="s">
        <v>23</v>
      </c>
      <c r="E418" s="1">
        <v>2.32505E-2</v>
      </c>
      <c r="F418" s="1">
        <v>1.5130450584051203</v>
      </c>
      <c r="G418" s="1">
        <f t="shared" si="12"/>
        <v>65.075807333395858</v>
      </c>
      <c r="H418" s="1">
        <f t="shared" si="13"/>
        <v>1035.0177123099986</v>
      </c>
    </row>
    <row r="419" spans="1:8">
      <c r="A419" s="1">
        <v>308</v>
      </c>
      <c r="B419" s="1" t="s">
        <v>689</v>
      </c>
      <c r="C419" s="1" t="s">
        <v>21</v>
      </c>
      <c r="D419" s="1" t="s">
        <v>23</v>
      </c>
      <c r="E419" s="1">
        <v>0.41646682000000002</v>
      </c>
      <c r="F419" s="1">
        <v>28.2662247661214</v>
      </c>
      <c r="G419" s="1">
        <f t="shared" si="12"/>
        <v>67.871492778515702</v>
      </c>
      <c r="H419" s="1">
        <f t="shared" si="13"/>
        <v>1035.4341791299987</v>
      </c>
    </row>
    <row r="420" spans="1:8">
      <c r="A420" s="1">
        <v>722</v>
      </c>
      <c r="B420" s="1" t="s">
        <v>390</v>
      </c>
      <c r="C420" s="1" t="s">
        <v>21</v>
      </c>
      <c r="D420" s="1" t="s">
        <v>23</v>
      </c>
      <c r="E420" s="1">
        <v>0.64779633000000003</v>
      </c>
      <c r="F420" s="1">
        <v>44.035164820595604</v>
      </c>
      <c r="G420" s="1">
        <f t="shared" si="12"/>
        <v>67.976866773227329</v>
      </c>
      <c r="H420" s="1">
        <f t="shared" si="13"/>
        <v>1036.0819754599986</v>
      </c>
    </row>
    <row r="421" spans="1:8">
      <c r="A421" s="1">
        <v>648</v>
      </c>
      <c r="B421" s="1" t="s">
        <v>354</v>
      </c>
      <c r="C421" s="1" t="s">
        <v>21</v>
      </c>
      <c r="D421" s="1" t="s">
        <v>23</v>
      </c>
      <c r="E421" s="1">
        <v>0.40150978999999998</v>
      </c>
      <c r="F421" s="1">
        <v>28.652230825282004</v>
      </c>
      <c r="G421" s="1">
        <f t="shared" si="12"/>
        <v>71.361225900075823</v>
      </c>
      <c r="H421" s="1">
        <f t="shared" si="13"/>
        <v>1036.4834852499987</v>
      </c>
    </row>
    <row r="422" spans="1:8">
      <c r="A422" s="1">
        <v>74</v>
      </c>
      <c r="B422" s="1" t="s">
        <v>271</v>
      </c>
      <c r="C422" s="1" t="s">
        <v>21</v>
      </c>
      <c r="D422" s="1" t="s">
        <v>23</v>
      </c>
      <c r="E422" s="1">
        <v>0.29257184999999897</v>
      </c>
      <c r="F422" s="1">
        <v>22.508888532485798</v>
      </c>
      <c r="G422" s="1">
        <f t="shared" si="12"/>
        <v>76.934566782436107</v>
      </c>
      <c r="H422" s="1">
        <f t="shared" si="13"/>
        <v>1036.7760570999988</v>
      </c>
    </row>
    <row r="423" spans="1:8">
      <c r="A423" s="1">
        <v>472</v>
      </c>
      <c r="B423" s="1" t="s">
        <v>692</v>
      </c>
      <c r="C423" s="1" t="s">
        <v>21</v>
      </c>
      <c r="D423" s="1" t="s">
        <v>23</v>
      </c>
      <c r="E423" s="1">
        <v>0.17383733999999978</v>
      </c>
      <c r="F423" s="1">
        <v>14.27801129894668</v>
      </c>
      <c r="G423" s="1">
        <f t="shared" si="12"/>
        <v>82.134317626734841</v>
      </c>
      <c r="H423" s="1">
        <f t="shared" si="13"/>
        <v>1036.9498944399988</v>
      </c>
    </row>
    <row r="424" spans="1:8">
      <c r="A424" s="1">
        <v>398</v>
      </c>
      <c r="B424" s="1" t="s">
        <v>583</v>
      </c>
      <c r="C424" s="1" t="s">
        <v>21</v>
      </c>
      <c r="D424" s="1" t="s">
        <v>23</v>
      </c>
      <c r="E424" s="1">
        <v>0.28787452999999902</v>
      </c>
      <c r="F424" s="1">
        <v>24.214675122834798</v>
      </c>
      <c r="G424" s="1">
        <f t="shared" si="12"/>
        <v>84.115378747938834</v>
      </c>
      <c r="H424" s="1">
        <f t="shared" si="13"/>
        <v>1037.2377689699988</v>
      </c>
    </row>
    <row r="425" spans="1:8">
      <c r="A425" s="1">
        <v>462</v>
      </c>
      <c r="B425" s="1" t="s">
        <v>585</v>
      </c>
      <c r="C425" s="1" t="s">
        <v>21</v>
      </c>
      <c r="D425" s="1" t="s">
        <v>23</v>
      </c>
      <c r="E425" s="1">
        <v>0.20714544999999898</v>
      </c>
      <c r="F425" s="1">
        <v>20.723358368375202</v>
      </c>
      <c r="G425" s="1">
        <f t="shared" si="12"/>
        <v>100.04254676303681</v>
      </c>
      <c r="H425" s="1">
        <f t="shared" si="13"/>
        <v>1037.4449144199989</v>
      </c>
    </row>
    <row r="426" spans="1:8">
      <c r="A426" s="1">
        <v>404</v>
      </c>
      <c r="B426" s="1" t="s">
        <v>417</v>
      </c>
      <c r="C426" s="1" t="s">
        <v>21</v>
      </c>
      <c r="D426" s="1" t="s">
        <v>23</v>
      </c>
      <c r="E426" s="1">
        <v>1.9574650000000002E-2</v>
      </c>
      <c r="F426" s="1">
        <v>2.2191857615779602</v>
      </c>
      <c r="G426" s="1">
        <f t="shared" si="12"/>
        <v>113.37039291011385</v>
      </c>
      <c r="H426" s="1">
        <f t="shared" si="13"/>
        <v>1037.464489069999</v>
      </c>
    </row>
    <row r="427" spans="1:8">
      <c r="A427" s="1">
        <v>219</v>
      </c>
      <c r="B427" s="1" t="s">
        <v>242</v>
      </c>
      <c r="C427" s="1" t="s">
        <v>21</v>
      </c>
      <c r="D427" s="1" t="s">
        <v>23</v>
      </c>
      <c r="E427" s="1">
        <v>5.8916699999999995E-2</v>
      </c>
      <c r="F427" s="1">
        <v>6.92454640954388</v>
      </c>
      <c r="G427" s="1">
        <f t="shared" si="12"/>
        <v>117.53113140321642</v>
      </c>
      <c r="H427" s="1">
        <f t="shared" si="13"/>
        <v>1037.523405769999</v>
      </c>
    </row>
    <row r="428" spans="1:8">
      <c r="A428" s="1">
        <v>390</v>
      </c>
      <c r="B428" s="1" t="s">
        <v>545</v>
      </c>
      <c r="C428" s="1" t="s">
        <v>21</v>
      </c>
      <c r="D428" s="1" t="s">
        <v>23</v>
      </c>
      <c r="E428" s="1">
        <v>0.61127732000000001</v>
      </c>
      <c r="F428" s="1">
        <v>72.109106789361206</v>
      </c>
      <c r="G428" s="1">
        <f t="shared" si="12"/>
        <v>117.96463639344775</v>
      </c>
      <c r="H428" s="1">
        <f t="shared" si="13"/>
        <v>1038.134683089999</v>
      </c>
    </row>
    <row r="429" spans="1:8">
      <c r="A429" s="1">
        <v>687</v>
      </c>
      <c r="B429" s="1" t="s">
        <v>844</v>
      </c>
      <c r="C429" s="1" t="s">
        <v>21</v>
      </c>
      <c r="D429" s="1" t="s">
        <v>23</v>
      </c>
      <c r="E429" s="1">
        <v>1.532786E-2</v>
      </c>
      <c r="F429" s="1">
        <v>1.8767182315747599</v>
      </c>
      <c r="G429" s="1">
        <f t="shared" si="12"/>
        <v>122.4383724521727</v>
      </c>
      <c r="H429" s="1">
        <f t="shared" si="13"/>
        <v>1038.1500109499991</v>
      </c>
    </row>
    <row r="430" spans="1:8">
      <c r="A430" s="1">
        <v>676</v>
      </c>
      <c r="B430" s="1" t="s">
        <v>371</v>
      </c>
      <c r="C430" s="1" t="s">
        <v>21</v>
      </c>
      <c r="D430" s="1" t="s">
        <v>23</v>
      </c>
      <c r="E430" s="1">
        <v>0.70890750999999996</v>
      </c>
      <c r="F430" s="1">
        <v>87.084470356146809</v>
      </c>
      <c r="G430" s="1">
        <f t="shared" si="12"/>
        <v>122.84320468850275</v>
      </c>
      <c r="H430" s="1">
        <f t="shared" si="13"/>
        <v>1038.8589184599991</v>
      </c>
    </row>
    <row r="431" spans="1:8">
      <c r="A431" s="1">
        <v>410</v>
      </c>
      <c r="B431" s="1" t="s">
        <v>284</v>
      </c>
      <c r="C431" s="1" t="s">
        <v>21</v>
      </c>
      <c r="D431" s="1" t="s">
        <v>23</v>
      </c>
      <c r="E431" s="1">
        <v>1.259616E-2</v>
      </c>
      <c r="F431" s="1">
        <v>1.5710492854746998</v>
      </c>
      <c r="G431" s="1">
        <f t="shared" si="12"/>
        <v>124.72446249291052</v>
      </c>
      <c r="H431" s="1">
        <f t="shared" si="13"/>
        <v>1038.8715146199991</v>
      </c>
    </row>
    <row r="432" spans="1:8">
      <c r="A432" s="1">
        <v>603</v>
      </c>
      <c r="B432" s="1" t="s">
        <v>567</v>
      </c>
      <c r="C432" s="1" t="s">
        <v>21</v>
      </c>
      <c r="D432" s="1" t="s">
        <v>23</v>
      </c>
      <c r="E432" s="1">
        <v>0.21284227</v>
      </c>
      <c r="F432" s="1">
        <v>26.957314082351196</v>
      </c>
      <c r="G432" s="1">
        <f t="shared" si="12"/>
        <v>126.65394934169419</v>
      </c>
      <c r="H432" s="1">
        <f t="shared" si="13"/>
        <v>1039.0843568899991</v>
      </c>
    </row>
    <row r="433" spans="1:8">
      <c r="A433" s="1">
        <v>591</v>
      </c>
      <c r="B433" s="1" t="s">
        <v>662</v>
      </c>
      <c r="C433" s="1" t="s">
        <v>21</v>
      </c>
      <c r="D433" s="1" t="s">
        <v>23</v>
      </c>
      <c r="E433" s="1">
        <v>0.5209478099999979</v>
      </c>
      <c r="F433" s="1">
        <v>66.727882445339205</v>
      </c>
      <c r="G433" s="1">
        <f t="shared" si="12"/>
        <v>128.08938086396691</v>
      </c>
      <c r="H433" s="1">
        <f t="shared" si="13"/>
        <v>1039.6053046999991</v>
      </c>
    </row>
    <row r="434" spans="1:8">
      <c r="A434" s="1">
        <v>159</v>
      </c>
      <c r="B434" s="1" t="s">
        <v>231</v>
      </c>
      <c r="C434" s="1" t="s">
        <v>21</v>
      </c>
      <c r="D434" s="1" t="s">
        <v>23</v>
      </c>
      <c r="E434" s="1">
        <v>0.19667287</v>
      </c>
      <c r="F434" s="1">
        <v>25.518371533599197</v>
      </c>
      <c r="G434" s="1">
        <f t="shared" si="12"/>
        <v>129.75033889320471</v>
      </c>
      <c r="H434" s="1">
        <f t="shared" si="13"/>
        <v>1039.8019775699991</v>
      </c>
    </row>
    <row r="435" spans="1:8">
      <c r="A435" s="1">
        <v>725</v>
      </c>
      <c r="B435" s="1" t="s">
        <v>172</v>
      </c>
      <c r="C435" s="1" t="s">
        <v>21</v>
      </c>
      <c r="D435" s="1" t="s">
        <v>23</v>
      </c>
      <c r="E435" s="1">
        <v>0.34979097999999897</v>
      </c>
      <c r="F435" s="1">
        <v>50.914972087321999</v>
      </c>
      <c r="G435" s="1">
        <f t="shared" si="12"/>
        <v>145.55827622348107</v>
      </c>
      <c r="H435" s="1">
        <f t="shared" si="13"/>
        <v>1040.1517685499991</v>
      </c>
    </row>
    <row r="436" spans="1:8">
      <c r="A436" s="1">
        <v>790</v>
      </c>
      <c r="B436" s="1" t="s">
        <v>311</v>
      </c>
      <c r="C436" s="1" t="s">
        <v>21</v>
      </c>
      <c r="D436" s="1" t="s">
        <v>23</v>
      </c>
      <c r="E436" s="1">
        <v>1.2140879999999899E-2</v>
      </c>
      <c r="F436" s="1">
        <v>2.2305150539375602</v>
      </c>
      <c r="G436" s="1">
        <f t="shared" si="12"/>
        <v>183.71938886947063</v>
      </c>
      <c r="H436" s="1">
        <f t="shared" si="13"/>
        <v>1040.1639094299992</v>
      </c>
    </row>
    <row r="437" spans="1:8">
      <c r="A437" s="1">
        <v>57</v>
      </c>
      <c r="B437" s="1" t="s">
        <v>367</v>
      </c>
      <c r="C437" s="1" t="s">
        <v>21</v>
      </c>
      <c r="D437" s="1" t="s">
        <v>23</v>
      </c>
      <c r="E437" s="1">
        <v>1.8062830000000002E-2</v>
      </c>
      <c r="F437" s="1">
        <v>3.4239612824374799</v>
      </c>
      <c r="G437" s="1">
        <f t="shared" si="12"/>
        <v>189.55840709553706</v>
      </c>
      <c r="H437" s="1">
        <f t="shared" si="13"/>
        <v>1040.1819722599992</v>
      </c>
    </row>
    <row r="438" spans="1:8">
      <c r="A438" s="1">
        <v>136</v>
      </c>
      <c r="B438" s="1" t="s">
        <v>305</v>
      </c>
      <c r="C438" s="1" t="s">
        <v>21</v>
      </c>
      <c r="D438" s="1" t="s">
        <v>23</v>
      </c>
      <c r="E438" s="1">
        <v>9.4308219999999998E-2</v>
      </c>
      <c r="F438" s="1">
        <v>18.10282753789156</v>
      </c>
      <c r="G438" s="1">
        <f t="shared" si="12"/>
        <v>191.95386720151816</v>
      </c>
      <c r="H438" s="1">
        <f t="shared" si="13"/>
        <v>1040.2762804799991</v>
      </c>
    </row>
    <row r="439" spans="1:8">
      <c r="A439" s="1">
        <v>512</v>
      </c>
      <c r="B439" s="1" t="s">
        <v>407</v>
      </c>
      <c r="C439" s="1" t="s">
        <v>21</v>
      </c>
      <c r="D439" s="1" t="s">
        <v>23</v>
      </c>
      <c r="E439" s="1">
        <v>4.1444309999999998E-2</v>
      </c>
      <c r="F439" s="1">
        <v>11.18645515631014</v>
      </c>
      <c r="G439" s="1">
        <f t="shared" si="12"/>
        <v>269.91534317521854</v>
      </c>
      <c r="H439" s="1">
        <f t="shared" si="13"/>
        <v>1040.3177247899991</v>
      </c>
    </row>
    <row r="440" spans="1:8">
      <c r="A440" s="1">
        <v>435</v>
      </c>
      <c r="B440" s="1" t="s">
        <v>751</v>
      </c>
      <c r="C440" s="1" t="s">
        <v>21</v>
      </c>
      <c r="D440" s="1" t="s">
        <v>23</v>
      </c>
      <c r="E440" s="1">
        <v>6.1969989999999996E-2</v>
      </c>
      <c r="F440" s="1">
        <v>17.119052424142041</v>
      </c>
      <c r="G440" s="1">
        <f t="shared" si="12"/>
        <v>276.24746145903913</v>
      </c>
      <c r="H440" s="1">
        <f t="shared" si="13"/>
        <v>1040.3796947799992</v>
      </c>
    </row>
    <row r="441" spans="1:8">
      <c r="A441" s="1">
        <v>103</v>
      </c>
      <c r="B441" s="1" t="s">
        <v>377</v>
      </c>
      <c r="C441" s="1" t="s">
        <v>21</v>
      </c>
      <c r="D441" s="1" t="s">
        <v>23</v>
      </c>
      <c r="E441" s="1">
        <v>5.2025779999999897E-2</v>
      </c>
      <c r="F441" s="1">
        <v>15.993602053954522</v>
      </c>
      <c r="G441" s="1">
        <f t="shared" si="12"/>
        <v>307.41686244693597</v>
      </c>
      <c r="H441" s="1">
        <f t="shared" si="13"/>
        <v>1040.4317205599991</v>
      </c>
    </row>
    <row r="442" spans="1:8">
      <c r="A442" s="1">
        <v>188</v>
      </c>
      <c r="B442" s="1" t="s">
        <v>234</v>
      </c>
      <c r="C442" s="1" t="s">
        <v>21</v>
      </c>
      <c r="D442" s="1" t="s">
        <v>23</v>
      </c>
      <c r="E442" s="1">
        <v>0.15155238999999898</v>
      </c>
      <c r="F442" s="1">
        <v>47.074170394717399</v>
      </c>
      <c r="G442" s="1">
        <f t="shared" si="12"/>
        <v>310.61318396046221</v>
      </c>
      <c r="H442" s="1">
        <f t="shared" si="13"/>
        <v>1040.5832729499991</v>
      </c>
    </row>
    <row r="443" spans="1:8">
      <c r="A443" s="1">
        <v>383</v>
      </c>
      <c r="B443" s="1" t="s">
        <v>469</v>
      </c>
      <c r="C443" s="1" t="s">
        <v>21</v>
      </c>
      <c r="D443" s="1" t="s">
        <v>23</v>
      </c>
      <c r="E443" s="1">
        <v>3.0809380000000001E-2</v>
      </c>
      <c r="F443" s="1">
        <v>12.23819687875914</v>
      </c>
      <c r="G443" s="1">
        <f t="shared" si="12"/>
        <v>397.22308202109684</v>
      </c>
      <c r="H443" s="1">
        <f t="shared" si="13"/>
        <v>1040.6140823299991</v>
      </c>
    </row>
    <row r="444" spans="1:8">
      <c r="A444" s="1">
        <v>19</v>
      </c>
      <c r="B444" s="1" t="s">
        <v>728</v>
      </c>
      <c r="C444" s="1" t="s">
        <v>21</v>
      </c>
      <c r="D444" s="1" t="s">
        <v>23</v>
      </c>
      <c r="E444" s="1">
        <v>0</v>
      </c>
      <c r="F444" s="1" t="e">
        <v>#DIV/0!</v>
      </c>
      <c r="G444" s="1" t="e">
        <f t="shared" si="12"/>
        <v>#DIV/0!</v>
      </c>
    </row>
    <row r="445" spans="1:8">
      <c r="A445" s="1">
        <v>25</v>
      </c>
      <c r="B445" s="1" t="s">
        <v>541</v>
      </c>
      <c r="C445" s="1" t="s">
        <v>21</v>
      </c>
      <c r="D445" s="1" t="s">
        <v>23</v>
      </c>
      <c r="E445" s="1">
        <v>0</v>
      </c>
      <c r="F445" s="1" t="e">
        <v>#DIV/0!</v>
      </c>
      <c r="G445" s="1" t="e">
        <f t="shared" si="12"/>
        <v>#DIV/0!</v>
      </c>
    </row>
    <row r="446" spans="1:8">
      <c r="A446" s="1">
        <v>230</v>
      </c>
      <c r="B446" s="1" t="s">
        <v>399</v>
      </c>
      <c r="C446" s="1" t="s">
        <v>21</v>
      </c>
      <c r="D446" s="1" t="s">
        <v>23</v>
      </c>
      <c r="E446" s="1">
        <v>0</v>
      </c>
      <c r="F446" s="1" t="e">
        <v>#DIV/0!</v>
      </c>
      <c r="G446" s="1" t="e">
        <f t="shared" si="12"/>
        <v>#DIV/0!</v>
      </c>
    </row>
    <row r="447" spans="1:8">
      <c r="A447" s="1">
        <v>482</v>
      </c>
      <c r="B447" s="1" t="s">
        <v>487</v>
      </c>
      <c r="C447" s="1" t="s">
        <v>21</v>
      </c>
      <c r="D447" s="1" t="s">
        <v>23</v>
      </c>
      <c r="E447" s="1">
        <v>0</v>
      </c>
      <c r="F447" s="1" t="e">
        <v>#DIV/0!</v>
      </c>
      <c r="G447" s="1" t="e">
        <f t="shared" si="12"/>
        <v>#DIV/0!</v>
      </c>
    </row>
    <row r="448" spans="1:8">
      <c r="A448" s="1">
        <v>556</v>
      </c>
      <c r="B448" s="1" t="s">
        <v>854</v>
      </c>
      <c r="C448" s="1" t="s">
        <v>21</v>
      </c>
      <c r="D448" s="1" t="s">
        <v>23</v>
      </c>
      <c r="E448" s="1">
        <v>0</v>
      </c>
      <c r="F448" s="1" t="e">
        <v>#DIV/0!</v>
      </c>
      <c r="G448" s="1" t="e">
        <f t="shared" si="12"/>
        <v>#DIV/0!</v>
      </c>
    </row>
    <row r="449" spans="1:7">
      <c r="A449" s="1">
        <v>814</v>
      </c>
      <c r="B449" s="1" t="s">
        <v>834</v>
      </c>
      <c r="C449" s="1" t="s">
        <v>21</v>
      </c>
      <c r="D449" s="1" t="s">
        <v>23</v>
      </c>
      <c r="E449" s="1">
        <v>0</v>
      </c>
      <c r="F449" s="1" t="e">
        <v>#DIV/0!</v>
      </c>
      <c r="G449" s="1" t="e">
        <f t="shared" si="12"/>
        <v>#DIV/0!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>
    <tabColor rgb="FF0070C0"/>
  </sheetPr>
  <dimension ref="A1"/>
  <sheetViews>
    <sheetView zoomScale="85" zoomScaleNormal="85" workbookViewId="0">
      <selection activeCell="D29" sqref="D29"/>
    </sheetView>
  </sheetViews>
  <sheetFormatPr defaultColWidth="9.109375" defaultRowHeight="14.4"/>
  <cols>
    <col min="1" max="16384" width="9.1093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25"/>
  <sheetViews>
    <sheetView workbookViewId="0">
      <selection activeCell="C26" sqref="C26"/>
    </sheetView>
  </sheetViews>
  <sheetFormatPr defaultColWidth="9.109375" defaultRowHeight="13.8"/>
  <cols>
    <col min="1" max="1" width="9.109375" style="125"/>
    <col min="2" max="2" width="24" style="125" bestFit="1" customWidth="1"/>
    <col min="3" max="3" width="138.44140625" style="125" customWidth="1"/>
    <col min="4" max="16384" width="9.109375" style="125"/>
  </cols>
  <sheetData>
    <row r="1" spans="2:3" ht="18">
      <c r="B1" s="124" t="s">
        <v>962</v>
      </c>
    </row>
    <row r="3" spans="2:3" ht="14.4">
      <c r="B3" s="126" t="s">
        <v>963</v>
      </c>
      <c r="C3" s="125" t="s">
        <v>972</v>
      </c>
    </row>
    <row r="4" spans="2:3" ht="14.4">
      <c r="B4" s="126" t="s">
        <v>964</v>
      </c>
      <c r="C4" s="125" t="s">
        <v>965</v>
      </c>
    </row>
    <row r="5" spans="2:3" ht="14.4">
      <c r="B5" s="126"/>
      <c r="C5" s="125" t="s">
        <v>966</v>
      </c>
    </row>
    <row r="6" spans="2:3" ht="14.4">
      <c r="B6" s="126"/>
      <c r="C6" s="125" t="s">
        <v>967</v>
      </c>
    </row>
    <row r="7" spans="2:3" ht="14.4">
      <c r="B7" s="126"/>
      <c r="C7" s="125" t="s">
        <v>968</v>
      </c>
    </row>
    <row r="8" spans="2:3" ht="14.4">
      <c r="B8" s="126"/>
    </row>
    <row r="9" spans="2:3" ht="14.4">
      <c r="B9" s="126" t="s">
        <v>969</v>
      </c>
      <c r="C9" s="125" t="s">
        <v>970</v>
      </c>
    </row>
    <row r="10" spans="2:3" ht="14.4">
      <c r="B10" s="126"/>
    </row>
    <row r="11" spans="2:3" ht="14.4">
      <c r="B11" s="127" t="s">
        <v>971</v>
      </c>
    </row>
    <row r="12" spans="2:3" ht="14.4">
      <c r="B12" s="126"/>
    </row>
    <row r="13" spans="2:3" ht="14.4">
      <c r="B13" s="128" t="s">
        <v>973</v>
      </c>
      <c r="C13" s="129" t="s">
        <v>975</v>
      </c>
    </row>
    <row r="14" spans="2:3" ht="14.4">
      <c r="B14" s="128" t="s">
        <v>974</v>
      </c>
      <c r="C14" s="129" t="s">
        <v>976</v>
      </c>
    </row>
    <row r="15" spans="2:3">
      <c r="B15" s="130" t="s">
        <v>977</v>
      </c>
      <c r="C15" s="125" t="s">
        <v>988</v>
      </c>
    </row>
    <row r="16" spans="2:3">
      <c r="B16" s="130" t="s">
        <v>978</v>
      </c>
      <c r="C16" s="125" t="s">
        <v>989</v>
      </c>
    </row>
    <row r="17" spans="2:3">
      <c r="B17" s="130" t="s">
        <v>979</v>
      </c>
      <c r="C17" s="125" t="s">
        <v>990</v>
      </c>
    </row>
    <row r="18" spans="2:3">
      <c r="B18" s="130" t="s">
        <v>980</v>
      </c>
      <c r="C18" s="125" t="s">
        <v>991</v>
      </c>
    </row>
    <row r="19" spans="2:3">
      <c r="B19" s="130" t="s">
        <v>981</v>
      </c>
      <c r="C19" s="125" t="s">
        <v>992</v>
      </c>
    </row>
    <row r="20" spans="2:3">
      <c r="B20" s="130" t="s">
        <v>982</v>
      </c>
      <c r="C20" s="125" t="s">
        <v>993</v>
      </c>
    </row>
    <row r="21" spans="2:3">
      <c r="B21" s="130" t="s">
        <v>983</v>
      </c>
      <c r="C21" s="125" t="s">
        <v>994</v>
      </c>
    </row>
    <row r="22" spans="2:3">
      <c r="B22" s="130" t="s">
        <v>984</v>
      </c>
      <c r="C22" s="125" t="s">
        <v>995</v>
      </c>
    </row>
    <row r="23" spans="2:3">
      <c r="B23" s="130" t="s">
        <v>985</v>
      </c>
      <c r="C23" s="125" t="s">
        <v>996</v>
      </c>
    </row>
    <row r="24" spans="2:3">
      <c r="B24" s="130" t="s">
        <v>986</v>
      </c>
      <c r="C24" s="125" t="s">
        <v>997</v>
      </c>
    </row>
    <row r="25" spans="2:3">
      <c r="B25" s="130" t="s">
        <v>987</v>
      </c>
      <c r="C25" s="125" t="s">
        <v>998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92D050"/>
  </sheetPr>
  <dimension ref="B2:M28"/>
  <sheetViews>
    <sheetView zoomScaleNormal="100" workbookViewId="0">
      <selection activeCell="F9" sqref="F9"/>
    </sheetView>
  </sheetViews>
  <sheetFormatPr defaultColWidth="9.109375" defaultRowHeight="14.4"/>
  <cols>
    <col min="1" max="3" width="9.109375" style="1"/>
    <col min="4" max="4" width="11.5546875" style="1" bestFit="1" customWidth="1"/>
    <col min="5" max="6" width="9.109375" style="1"/>
    <col min="7" max="8" width="10.44140625" style="1" bestFit="1" customWidth="1"/>
    <col min="9" max="10" width="10.44140625" style="1" customWidth="1"/>
    <col min="11" max="11" width="14.5546875" style="1" bestFit="1" customWidth="1"/>
    <col min="12" max="16384" width="9.109375" style="1"/>
  </cols>
  <sheetData>
    <row r="2" spans="2:13">
      <c r="M2" s="118" t="s">
        <v>18</v>
      </c>
    </row>
    <row r="3" spans="2:13">
      <c r="B3" s="12" t="s">
        <v>0</v>
      </c>
      <c r="K3" s="11"/>
    </row>
    <row r="4" spans="2:13" ht="15" thickBot="1">
      <c r="B4" s="10" t="s">
        <v>1</v>
      </c>
      <c r="C4" s="10" t="s">
        <v>2</v>
      </c>
      <c r="D4" s="10" t="s">
        <v>3</v>
      </c>
      <c r="E4" s="10" t="s">
        <v>4</v>
      </c>
      <c r="F4" s="160" t="s">
        <v>1015</v>
      </c>
      <c r="G4" s="9" t="s">
        <v>1001</v>
      </c>
      <c r="H4" s="9" t="s">
        <v>1002</v>
      </c>
      <c r="I4" s="9" t="s">
        <v>1003</v>
      </c>
      <c r="J4" s="9" t="s">
        <v>1004</v>
      </c>
      <c r="K4" s="8" t="s">
        <v>5</v>
      </c>
    </row>
    <row r="5" spans="2:13" ht="15" thickBot="1">
      <c r="B5" s="119" t="s">
        <v>951</v>
      </c>
      <c r="C5" s="119"/>
      <c r="D5" s="119" t="s">
        <v>952</v>
      </c>
      <c r="E5" s="119"/>
      <c r="F5" s="119"/>
      <c r="G5" s="119" t="s">
        <v>953</v>
      </c>
      <c r="H5" s="119" t="s">
        <v>953</v>
      </c>
      <c r="I5" s="119"/>
      <c r="J5" s="119"/>
      <c r="K5" s="119"/>
    </row>
    <row r="6" spans="2:13">
      <c r="D6" s="1" t="s">
        <v>14</v>
      </c>
      <c r="E6" s="1">
        <v>2010</v>
      </c>
      <c r="F6" s="161" t="s">
        <v>1016</v>
      </c>
      <c r="G6" s="133">
        <f>AVERAGE(B23:C23)</f>
        <v>0</v>
      </c>
      <c r="H6" s="133">
        <f>G6</f>
        <v>0</v>
      </c>
      <c r="I6" s="133">
        <f t="shared" ref="I6:J6" si="0">H6</f>
        <v>0</v>
      </c>
      <c r="J6" s="133">
        <f t="shared" si="0"/>
        <v>0</v>
      </c>
      <c r="K6" s="5" t="s">
        <v>8</v>
      </c>
      <c r="M6" s="1" t="s">
        <v>17</v>
      </c>
    </row>
    <row r="7" spans="2:13">
      <c r="D7" s="1" t="s">
        <v>14</v>
      </c>
      <c r="E7" s="1">
        <v>2012</v>
      </c>
      <c r="F7" s="1" t="s">
        <v>1016</v>
      </c>
      <c r="G7" s="133">
        <f t="shared" ref="G7:G11" si="1">AVERAGE(B24:C24)</f>
        <v>2.8795874635885395</v>
      </c>
      <c r="H7" s="133">
        <f t="shared" ref="H7:J11" si="2">G7</f>
        <v>2.8795874635885395</v>
      </c>
      <c r="I7" s="133">
        <f t="shared" si="2"/>
        <v>2.8795874635885395</v>
      </c>
      <c r="J7" s="133">
        <f t="shared" si="2"/>
        <v>2.8795874635885395</v>
      </c>
      <c r="K7" s="1" t="s">
        <v>9</v>
      </c>
      <c r="M7" s="1" t="s">
        <v>16</v>
      </c>
    </row>
    <row r="8" spans="2:13">
      <c r="B8" s="6"/>
      <c r="C8" s="6"/>
      <c r="D8" s="6" t="s">
        <v>14</v>
      </c>
      <c r="E8" s="6">
        <v>2012</v>
      </c>
      <c r="F8" s="6" t="s">
        <v>1016</v>
      </c>
      <c r="G8" s="134">
        <f t="shared" si="1"/>
        <v>22.100668459885416</v>
      </c>
      <c r="H8" s="134">
        <f t="shared" si="2"/>
        <v>22.100668459885416</v>
      </c>
      <c r="I8" s="134">
        <f t="shared" si="2"/>
        <v>22.100668459885416</v>
      </c>
      <c r="J8" s="134">
        <f t="shared" si="2"/>
        <v>22.100668459885416</v>
      </c>
      <c r="K8" s="6" t="s">
        <v>10</v>
      </c>
      <c r="M8" s="1" t="s">
        <v>15</v>
      </c>
    </row>
    <row r="9" spans="2:13">
      <c r="D9" s="1" t="s">
        <v>14</v>
      </c>
      <c r="E9" s="1">
        <v>2010</v>
      </c>
      <c r="F9" s="1" t="s">
        <v>1016</v>
      </c>
      <c r="G9" s="133">
        <f t="shared" si="1"/>
        <v>0</v>
      </c>
      <c r="H9" s="133">
        <f t="shared" si="2"/>
        <v>0</v>
      </c>
      <c r="I9" s="133">
        <f t="shared" si="2"/>
        <v>0</v>
      </c>
      <c r="J9" s="133">
        <f t="shared" si="2"/>
        <v>0</v>
      </c>
      <c r="K9" s="5" t="s">
        <v>11</v>
      </c>
    </row>
    <row r="10" spans="2:13">
      <c r="D10" s="1" t="s">
        <v>14</v>
      </c>
      <c r="E10" s="1">
        <v>2012</v>
      </c>
      <c r="F10" s="1" t="s">
        <v>1016</v>
      </c>
      <c r="G10" s="133">
        <f t="shared" si="1"/>
        <v>4.8537934616155907</v>
      </c>
      <c r="H10" s="133">
        <f t="shared" si="2"/>
        <v>4.8537934616155907</v>
      </c>
      <c r="I10" s="133">
        <f t="shared" si="2"/>
        <v>4.8537934616155907</v>
      </c>
      <c r="J10" s="133">
        <f t="shared" si="2"/>
        <v>4.8537934616155907</v>
      </c>
      <c r="K10" s="1" t="s">
        <v>12</v>
      </c>
    </row>
    <row r="11" spans="2:13" ht="15" thickBot="1">
      <c r="B11" s="2"/>
      <c r="C11" s="2"/>
      <c r="D11" s="2" t="s">
        <v>14</v>
      </c>
      <c r="E11" s="2">
        <v>2010</v>
      </c>
      <c r="F11" s="2" t="s">
        <v>1016</v>
      </c>
      <c r="G11" s="135">
        <f t="shared" si="1"/>
        <v>11.771191267053851</v>
      </c>
      <c r="H11" s="135">
        <f t="shared" si="2"/>
        <v>11.771191267053851</v>
      </c>
      <c r="I11" s="135">
        <f t="shared" si="2"/>
        <v>11.771191267053851</v>
      </c>
      <c r="J11" s="135">
        <f t="shared" si="2"/>
        <v>11.771191267053851</v>
      </c>
      <c r="K11" s="2" t="s">
        <v>13</v>
      </c>
    </row>
    <row r="14" spans="2:13">
      <c r="G14" s="137" t="s">
        <v>1005</v>
      </c>
      <c r="H14" s="5"/>
      <c r="I14" s="5"/>
    </row>
    <row r="21" spans="2:3" ht="15" thickBot="1">
      <c r="B21" s="9" t="s">
        <v>7</v>
      </c>
      <c r="C21" s="9" t="s">
        <v>6</v>
      </c>
    </row>
    <row r="22" spans="2:3" ht="15" thickBot="1">
      <c r="B22" s="119" t="s">
        <v>953</v>
      </c>
      <c r="C22" s="119" t="s">
        <v>953</v>
      </c>
    </row>
    <row r="23" spans="2:3">
      <c r="B23" s="4">
        <v>0</v>
      </c>
      <c r="C23" s="4">
        <v>0</v>
      </c>
    </row>
    <row r="24" spans="2:3">
      <c r="B24" s="4">
        <f>Next_to_DH_pot_costs!G3</f>
        <v>2.8219628410861568</v>
      </c>
      <c r="C24" s="4">
        <f>Next_to_DH_pot_costs!G5</f>
        <v>2.9372120860909221</v>
      </c>
    </row>
    <row r="25" spans="2:3">
      <c r="B25" s="7">
        <f>Next_to_DH_pot_costs!J3</f>
        <v>13.791952902678101</v>
      </c>
      <c r="C25" s="7">
        <f>Next_to_DH_pot_costs!J5</f>
        <v>30.40938401709273</v>
      </c>
    </row>
    <row r="26" spans="2:3">
      <c r="B26" s="4">
        <v>0</v>
      </c>
      <c r="C26" s="4">
        <v>0</v>
      </c>
    </row>
    <row r="27" spans="2:3">
      <c r="B27" s="4">
        <f>Next_to_DH_pot_costs!G4</f>
        <v>3.5950883047691202</v>
      </c>
      <c r="C27" s="4">
        <f>Next_to_DH_pot_costs!G6</f>
        <v>6.1124986184620616</v>
      </c>
    </row>
    <row r="28" spans="2:3" ht="15" thickBot="1">
      <c r="B28" s="3">
        <f>Next_to_DH_pot_costs!J4</f>
        <v>7.4642913477930453</v>
      </c>
      <c r="C28" s="3">
        <f>Next_to_DH_pot_costs!J6</f>
        <v>16.078091186314659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92D050"/>
  </sheetPr>
  <dimension ref="B1:Z55"/>
  <sheetViews>
    <sheetView tabSelected="1" zoomScale="85" zoomScaleNormal="85" workbookViewId="0">
      <selection activeCell="F7" sqref="F7"/>
    </sheetView>
  </sheetViews>
  <sheetFormatPr defaultColWidth="9.109375" defaultRowHeight="14.4"/>
  <cols>
    <col min="1" max="1" width="9.109375" style="1"/>
    <col min="2" max="2" width="22.33203125" style="1" bestFit="1" customWidth="1"/>
    <col min="3" max="3" width="9.109375" style="1"/>
    <col min="4" max="4" width="14.44140625" style="1" customWidth="1"/>
    <col min="5" max="5" width="10" style="1" customWidth="1"/>
    <col min="6" max="6" width="12.5546875" style="1" customWidth="1"/>
    <col min="7" max="7" width="12" style="1" bestFit="1" customWidth="1"/>
    <col min="8" max="9" width="12" style="1" customWidth="1"/>
    <col min="10" max="10" width="14.5546875" style="1" bestFit="1" customWidth="1"/>
    <col min="11" max="11" width="9.109375" style="1"/>
    <col min="12" max="12" width="34.88671875" style="1" bestFit="1" customWidth="1"/>
    <col min="13" max="13" width="11.5546875" style="1" bestFit="1" customWidth="1"/>
    <col min="14" max="14" width="20.33203125" style="1" customWidth="1"/>
    <col min="15" max="15" width="13.33203125" style="1" bestFit="1" customWidth="1"/>
    <col min="16" max="16384" width="9.109375" style="1"/>
  </cols>
  <sheetData>
    <row r="1" spans="2:19">
      <c r="E1" s="97"/>
      <c r="F1" s="98"/>
      <c r="G1" s="98"/>
      <c r="H1" s="98"/>
      <c r="I1" s="98"/>
    </row>
    <row r="3" spans="2:19">
      <c r="F3" s="155"/>
    </row>
    <row r="4" spans="2:19">
      <c r="B4" s="12" t="s">
        <v>0</v>
      </c>
      <c r="J4" s="11"/>
    </row>
    <row r="5" spans="2:19" ht="15" thickBot="1">
      <c r="B5" s="10" t="s">
        <v>1</v>
      </c>
      <c r="C5" s="10" t="s">
        <v>2</v>
      </c>
      <c r="D5" s="10" t="s">
        <v>3</v>
      </c>
      <c r="E5" s="10" t="s">
        <v>4</v>
      </c>
      <c r="F5" s="9" t="s">
        <v>1001</v>
      </c>
      <c r="G5" s="9" t="s">
        <v>1002</v>
      </c>
      <c r="H5" s="9" t="s">
        <v>1003</v>
      </c>
      <c r="I5" s="9" t="s">
        <v>1004</v>
      </c>
      <c r="J5" s="8" t="s">
        <v>5</v>
      </c>
      <c r="O5" s="85" t="s">
        <v>941</v>
      </c>
      <c r="P5" s="80"/>
      <c r="Q5" s="81"/>
      <c r="R5" s="82"/>
      <c r="S5" s="82"/>
    </row>
    <row r="6" spans="2:19" ht="15" thickBot="1">
      <c r="B6" s="119" t="s">
        <v>954</v>
      </c>
      <c r="C6" s="119"/>
      <c r="D6" s="119"/>
      <c r="E6" s="119"/>
      <c r="F6" s="119"/>
      <c r="G6" s="119"/>
      <c r="H6" s="119"/>
      <c r="I6" s="119"/>
      <c r="J6" s="119"/>
      <c r="O6" s="85"/>
      <c r="P6" s="80"/>
      <c r="Q6" s="81"/>
      <c r="R6" s="82"/>
      <c r="S6" s="82"/>
    </row>
    <row r="7" spans="2:19" ht="15" thickTop="1">
      <c r="B7" s="83"/>
      <c r="C7" s="84" t="s">
        <v>937</v>
      </c>
      <c r="D7" s="1" t="s">
        <v>19</v>
      </c>
      <c r="E7" s="1">
        <v>2010</v>
      </c>
      <c r="F7" s="113">
        <f>O32/(8760*$C$20)*1000000*C22</f>
        <v>769.95207474579195</v>
      </c>
      <c r="G7" s="113">
        <f>P32/(8760*$C$20)*1000000*C22</f>
        <v>1509.5894832833603</v>
      </c>
      <c r="H7" s="113">
        <f>Q32/(8760*$C$20)*1000000*C22</f>
        <v>7823.5233846491865</v>
      </c>
      <c r="I7" s="113">
        <f>R32/(8760*$C$20)*1000000*C22</f>
        <v>3176.7523516357078</v>
      </c>
      <c r="J7" s="162" t="s">
        <v>8</v>
      </c>
      <c r="O7" s="86"/>
      <c r="P7" s="87" t="s">
        <v>7</v>
      </c>
      <c r="Q7" s="88" t="s">
        <v>6</v>
      </c>
      <c r="R7" s="91" t="s">
        <v>940</v>
      </c>
      <c r="S7" s="82"/>
    </row>
    <row r="8" spans="2:19">
      <c r="C8" s="1" t="s">
        <v>937</v>
      </c>
      <c r="D8" s="1" t="s">
        <v>19</v>
      </c>
      <c r="E8" s="1">
        <v>2012</v>
      </c>
      <c r="F8" s="116">
        <f>F7*$D47</f>
        <v>822.08853587092574</v>
      </c>
      <c r="G8" s="116">
        <f t="shared" ref="G8:I8" si="0">G7*$D47</f>
        <v>1611.8096811263219</v>
      </c>
      <c r="H8" s="116">
        <f t="shared" si="0"/>
        <v>8353.2846986114964</v>
      </c>
      <c r="I8" s="116">
        <f t="shared" si="0"/>
        <v>3391.8626564425558</v>
      </c>
      <c r="J8" s="5" t="s">
        <v>8</v>
      </c>
      <c r="L8" s="1" t="s">
        <v>17</v>
      </c>
      <c r="O8" s="89" t="s">
        <v>938</v>
      </c>
      <c r="P8" s="103">
        <f>E28</f>
        <v>19.423179977569902</v>
      </c>
      <c r="Q8" s="102">
        <f>F28</f>
        <v>23.602878135349101</v>
      </c>
      <c r="R8" s="82"/>
      <c r="S8" s="82"/>
    </row>
    <row r="9" spans="2:19" ht="15" thickBot="1">
      <c r="C9" s="1" t="s">
        <v>937</v>
      </c>
      <c r="D9" s="1" t="s">
        <v>19</v>
      </c>
      <c r="E9" s="1">
        <v>2012</v>
      </c>
      <c r="F9" s="116">
        <f t="shared" ref="F9:F10" si="1">F8*$D48</f>
        <v>74.8361060011175</v>
      </c>
      <c r="G9" s="116">
        <f t="shared" ref="G9:G10" si="2">G8*$D48</f>
        <v>146.72575384184088</v>
      </c>
      <c r="H9" s="116">
        <f t="shared" ref="H9:H10" si="3">H8*$D48</f>
        <v>760.41359523465326</v>
      </c>
      <c r="I9" s="116">
        <f t="shared" ref="I9:I10" si="4">I8*$D48</f>
        <v>308.76697852239721</v>
      </c>
      <c r="J9" s="1" t="s">
        <v>9</v>
      </c>
      <c r="L9" s="1" t="s">
        <v>16</v>
      </c>
      <c r="O9" s="90" t="s">
        <v>939</v>
      </c>
      <c r="P9" s="101">
        <f>E29</f>
        <v>6.8360591546522</v>
      </c>
      <c r="Q9" s="100">
        <f>F29</f>
        <v>19.292415079879198</v>
      </c>
    </row>
    <row r="10" spans="2:19" ht="15" thickTop="1">
      <c r="B10" s="6"/>
      <c r="C10" s="6" t="s">
        <v>937</v>
      </c>
      <c r="D10" s="6" t="s">
        <v>19</v>
      </c>
      <c r="E10" s="6">
        <v>2012</v>
      </c>
      <c r="F10" s="115">
        <f t="shared" si="1"/>
        <v>1.0133460896136695</v>
      </c>
      <c r="G10" s="115">
        <f t="shared" si="2"/>
        <v>1.9867945681062971</v>
      </c>
      <c r="H10" s="115">
        <f t="shared" si="3"/>
        <v>10.296662725992197</v>
      </c>
      <c r="I10" s="115">
        <f t="shared" si="4"/>
        <v>4.1809739577153691</v>
      </c>
      <c r="J10" s="6" t="s">
        <v>10</v>
      </c>
      <c r="L10" s="1" t="s">
        <v>15</v>
      </c>
    </row>
    <row r="11" spans="2:19">
      <c r="B11" s="20"/>
      <c r="C11" s="20" t="s">
        <v>937</v>
      </c>
      <c r="D11" s="1" t="s">
        <v>19</v>
      </c>
      <c r="E11" s="1">
        <v>2010</v>
      </c>
      <c r="F11" s="113">
        <f>O33/(8760*$C$20)*1000000*C22</f>
        <v>386.17533967000787</v>
      </c>
      <c r="G11" s="113">
        <f>P33/(8760*$C$20)*1000000*C22</f>
        <v>757.1461271296605</v>
      </c>
      <c r="H11" s="113">
        <f>Q33/(8760*$C$20)*1000000*C22</f>
        <v>3923.9478658209318</v>
      </c>
      <c r="I11" s="113">
        <f>R33/(8760*$C$20)*1000000*C22</f>
        <v>1593.3243882035795</v>
      </c>
      <c r="J11" s="5" t="s">
        <v>11</v>
      </c>
    </row>
    <row r="12" spans="2:19" ht="15" thickBot="1">
      <c r="C12" s="1" t="s">
        <v>937</v>
      </c>
      <c r="D12" s="1" t="s">
        <v>19</v>
      </c>
      <c r="E12" s="1">
        <v>2012</v>
      </c>
      <c r="F12" s="116">
        <f>F11*$D51</f>
        <v>470.66516774033119</v>
      </c>
      <c r="G12" s="116">
        <f t="shared" ref="G12:I12" si="5">G11*$D51</f>
        <v>922.79923734627971</v>
      </c>
      <c r="H12" s="116">
        <f t="shared" si="5"/>
        <v>4782.4534369519697</v>
      </c>
      <c r="I12" s="116">
        <f t="shared" si="5"/>
        <v>1941.9217474617028</v>
      </c>
      <c r="J12" s="5" t="s">
        <v>11</v>
      </c>
      <c r="O12" s="85" t="s">
        <v>942</v>
      </c>
      <c r="P12" s="80"/>
      <c r="Q12" s="81"/>
    </row>
    <row r="13" spans="2:19" ht="15" thickTop="1">
      <c r="C13" s="1" t="s">
        <v>937</v>
      </c>
      <c r="D13" s="1" t="s">
        <v>19</v>
      </c>
      <c r="E13" s="1">
        <v>2012</v>
      </c>
      <c r="F13" s="116">
        <f t="shared" ref="F13:F14" si="6">F12*$D52</f>
        <v>216.38812861109992</v>
      </c>
      <c r="G13" s="116">
        <f t="shared" ref="G13:G14" si="7">G12*$D52</f>
        <v>424.2565920307872</v>
      </c>
      <c r="H13" s="116">
        <f t="shared" ref="H13:H14" si="8">H12*$D52</f>
        <v>2198.7311157104823</v>
      </c>
      <c r="I13" s="116">
        <f t="shared" ref="I13:I14" si="9">I12*$D52</f>
        <v>892.7977714175496</v>
      </c>
      <c r="J13" s="1" t="s">
        <v>12</v>
      </c>
      <c r="O13" s="86"/>
      <c r="P13" s="87" t="s">
        <v>7</v>
      </c>
      <c r="Q13" s="88" t="s">
        <v>6</v>
      </c>
    </row>
    <row r="14" spans="2:19" ht="15" thickBot="1">
      <c r="B14" s="2"/>
      <c r="C14" s="2" t="s">
        <v>937</v>
      </c>
      <c r="D14" s="2" t="s">
        <v>19</v>
      </c>
      <c r="E14" s="2">
        <v>2012</v>
      </c>
      <c r="F14" s="117">
        <f t="shared" si="6"/>
        <v>42.939768292626596</v>
      </c>
      <c r="G14" s="117">
        <f t="shared" si="7"/>
        <v>84.188905719326613</v>
      </c>
      <c r="H14" s="117">
        <f t="shared" si="8"/>
        <v>436.31323609290376</v>
      </c>
      <c r="I14" s="117">
        <f t="shared" si="9"/>
        <v>177.16558520519715</v>
      </c>
      <c r="J14" s="2" t="s">
        <v>13</v>
      </c>
      <c r="O14" s="89" t="s">
        <v>938</v>
      </c>
      <c r="P14" s="92">
        <f>P8/3.6</f>
        <v>5.395327771547195</v>
      </c>
      <c r="Q14" s="93">
        <f>Q8/3.6</f>
        <v>6.5563550375969726</v>
      </c>
    </row>
    <row r="15" spans="2:19" ht="15" thickBot="1">
      <c r="B15" s="131"/>
      <c r="C15" s="132" t="s">
        <v>937</v>
      </c>
      <c r="D15" s="131" t="s">
        <v>19</v>
      </c>
      <c r="E15" s="131">
        <v>0</v>
      </c>
      <c r="F15" s="131">
        <v>5</v>
      </c>
      <c r="G15" s="131">
        <v>5</v>
      </c>
      <c r="H15" s="131">
        <v>5</v>
      </c>
      <c r="I15" s="131">
        <v>5</v>
      </c>
      <c r="J15" s="132" t="s">
        <v>1000</v>
      </c>
      <c r="O15" s="90" t="s">
        <v>939</v>
      </c>
      <c r="P15" s="94">
        <f>P9/3.6</f>
        <v>1.8989053207367221</v>
      </c>
      <c r="Q15" s="95">
        <f>Q9/3.6</f>
        <v>5.3590041888553328</v>
      </c>
    </row>
    <row r="16" spans="2:19" ht="15" thickTop="1"/>
    <row r="19" spans="2:18">
      <c r="B19" s="118" t="s">
        <v>945</v>
      </c>
      <c r="C19" s="118" t="s">
        <v>944</v>
      </c>
      <c r="O19" s="99"/>
      <c r="P19" s="99"/>
    </row>
    <row r="20" spans="2:18">
      <c r="C20" s="1">
        <v>0.2</v>
      </c>
      <c r="D20" s="96"/>
      <c r="O20" s="99"/>
      <c r="P20" s="99"/>
    </row>
    <row r="21" spans="2:18">
      <c r="O21" s="20"/>
      <c r="P21" s="20"/>
    </row>
    <row r="22" spans="2:18">
      <c r="B22" s="156" t="s">
        <v>1013</v>
      </c>
      <c r="C22" s="157">
        <v>1.1000000000000001</v>
      </c>
    </row>
    <row r="26" spans="2:18">
      <c r="B26" s="106" t="s">
        <v>1017</v>
      </c>
      <c r="C26" s="104"/>
      <c r="D26" s="104"/>
      <c r="E26" s="104"/>
      <c r="F26" s="104"/>
      <c r="G26" s="105"/>
      <c r="H26" s="105"/>
      <c r="I26" s="105"/>
      <c r="O26" s="192"/>
      <c r="P26" s="192"/>
      <c r="Q26" s="192"/>
      <c r="R26" s="192"/>
    </row>
    <row r="27" spans="2:18" ht="15" thickBot="1">
      <c r="B27" s="107" t="s">
        <v>946</v>
      </c>
      <c r="C27" s="107" t="s">
        <v>3</v>
      </c>
      <c r="D27" s="107" t="s">
        <v>4</v>
      </c>
      <c r="E27" s="109" t="s">
        <v>7</v>
      </c>
      <c r="F27" s="109" t="s">
        <v>6</v>
      </c>
      <c r="G27" s="108" t="s">
        <v>5</v>
      </c>
      <c r="H27" s="153"/>
      <c r="I27" s="153"/>
      <c r="O27" s="192"/>
      <c r="P27" s="192"/>
      <c r="Q27" s="192"/>
      <c r="R27" s="192"/>
    </row>
    <row r="28" spans="2:18">
      <c r="B28" s="104" t="s">
        <v>947</v>
      </c>
      <c r="C28" s="110" t="s">
        <v>950</v>
      </c>
      <c r="D28" s="111">
        <v>2009</v>
      </c>
      <c r="E28" s="112">
        <v>19.423179977569902</v>
      </c>
      <c r="F28" s="112">
        <v>23.602878135349101</v>
      </c>
      <c r="G28" t="s">
        <v>948</v>
      </c>
      <c r="H28"/>
      <c r="I28"/>
      <c r="O28" s="136" t="s">
        <v>1009</v>
      </c>
    </row>
    <row r="29" spans="2:18">
      <c r="B29" s="104" t="s">
        <v>947</v>
      </c>
      <c r="C29" s="1" t="s">
        <v>950</v>
      </c>
      <c r="D29" s="1">
        <v>2009</v>
      </c>
      <c r="E29" s="112">
        <v>6.8360591546522</v>
      </c>
      <c r="F29" s="112">
        <v>19.292415079879198</v>
      </c>
      <c r="G29" s="81" t="s">
        <v>949</v>
      </c>
      <c r="H29" s="81"/>
      <c r="I29" s="81"/>
      <c r="O29" s="138" t="s">
        <v>1006</v>
      </c>
      <c r="P29" s="99"/>
    </row>
    <row r="30" spans="2:18" ht="15" thickBot="1">
      <c r="O30" s="99"/>
      <c r="P30" s="99"/>
    </row>
    <row r="31" spans="2:18" ht="15" thickBot="1">
      <c r="O31" s="139" t="s">
        <v>1001</v>
      </c>
      <c r="P31" s="140" t="s">
        <v>1002</v>
      </c>
      <c r="Q31" s="140" t="s">
        <v>1003</v>
      </c>
      <c r="R31" s="141" t="s">
        <v>1004</v>
      </c>
    </row>
    <row r="32" spans="2:18" ht="15.6" thickTop="1" thickBot="1">
      <c r="N32" s="146" t="s">
        <v>1007</v>
      </c>
      <c r="O32" s="142">
        <f>O40/3.6</f>
        <v>1.2263236681405703</v>
      </c>
      <c r="P32" s="142">
        <f>R40/3.6</f>
        <v>2.4043643406476791</v>
      </c>
      <c r="Q32" s="142">
        <f>U40/3.6</f>
        <v>12.460739063550339</v>
      </c>
      <c r="R32" s="143">
        <f>X40/3.6</f>
        <v>5.0597001091506906</v>
      </c>
    </row>
    <row r="33" spans="2:26" ht="15.6" thickTop="1" thickBot="1">
      <c r="N33" s="147" t="s">
        <v>1008</v>
      </c>
      <c r="O33" s="144">
        <f>P40/3.6</f>
        <v>0.61507199554713976</v>
      </c>
      <c r="P33" s="144">
        <f>S40/3.6</f>
        <v>1.2059272861192409</v>
      </c>
      <c r="Q33" s="144">
        <f>V40/3.6</f>
        <v>6.2497787826529745</v>
      </c>
      <c r="R33" s="145">
        <f>Y40/3.6</f>
        <v>2.5377312073933376</v>
      </c>
    </row>
    <row r="34" spans="2:26" ht="15" thickBot="1">
      <c r="E34" s="9" t="s">
        <v>7</v>
      </c>
      <c r="F34" s="9" t="s">
        <v>6</v>
      </c>
    </row>
    <row r="35" spans="2:26" ht="15" thickBot="1">
      <c r="E35" s="119" t="s">
        <v>943</v>
      </c>
      <c r="F35" s="119" t="s">
        <v>943</v>
      </c>
    </row>
    <row r="36" spans="2:26" ht="15" thickBot="1">
      <c r="E36" s="113">
        <f>P14/(8760*$C$20)*1000000</f>
        <v>3079.5249837598149</v>
      </c>
      <c r="F36" s="113">
        <f>Q14/(8760*$C$20)*1000000</f>
        <v>3742.211779450327</v>
      </c>
      <c r="O36" s="136" t="s">
        <v>1001</v>
      </c>
      <c r="R36" s="136" t="s">
        <v>1002</v>
      </c>
      <c r="U36" s="136" t="s">
        <v>1003</v>
      </c>
      <c r="X36" s="136" t="s">
        <v>1004</v>
      </c>
    </row>
    <row r="37" spans="2:26" ht="15.6" thickTop="1" thickBot="1">
      <c r="E37" s="114">
        <f>DHareas_potentials!E3+E36</f>
        <v>3379.9996920988547</v>
      </c>
      <c r="F37" s="114">
        <f>DHareas_potentials!E5+F36</f>
        <v>3883.8770872471305</v>
      </c>
      <c r="O37" s="146" t="s">
        <v>1007</v>
      </c>
      <c r="P37" s="147" t="s">
        <v>1008</v>
      </c>
      <c r="R37" s="146" t="s">
        <v>1007</v>
      </c>
      <c r="S37" s="147" t="s">
        <v>1008</v>
      </c>
      <c r="U37" s="146" t="s">
        <v>1007</v>
      </c>
      <c r="V37" s="147" t="s">
        <v>1008</v>
      </c>
      <c r="X37" s="146" t="s">
        <v>1007</v>
      </c>
      <c r="Y37" s="147" t="s">
        <v>1008</v>
      </c>
    </row>
    <row r="38" spans="2:26">
      <c r="E38" s="114">
        <f>Next_to_DH_pot_costs!F3</f>
        <v>513.69863013698637</v>
      </c>
      <c r="F38" s="114">
        <f>Next_to_DH_pot_costs!F5</f>
        <v>57.077625570776256</v>
      </c>
      <c r="O38" s="194">
        <f>O44/1.015</f>
        <v>1.7063376587699037</v>
      </c>
      <c r="P38" s="194">
        <f>P44/1.015</f>
        <v>0.85582667620546593</v>
      </c>
      <c r="R38" s="194">
        <f>R44/1.015</f>
        <v>1.7600537015309772</v>
      </c>
      <c r="S38" s="194">
        <f>S44/1.015</f>
        <v>0.88276836743454012</v>
      </c>
      <c r="U38" s="194">
        <f>U44/1.015</f>
        <v>7.0541746941111541</v>
      </c>
      <c r="V38" s="194">
        <f>V44/1.015</f>
        <v>3.5380751581055949</v>
      </c>
      <c r="X38" s="194">
        <f>X44/1.015</f>
        <v>2.5639708178157514</v>
      </c>
      <c r="Y38" s="194">
        <f>Y44/1.015</f>
        <v>1.2859791329231651</v>
      </c>
    </row>
    <row r="39" spans="2:26" ht="15" thickBot="1">
      <c r="E39" s="115">
        <f>Next_to_DH_pot_costs!I3</f>
        <v>55.560577460044229</v>
      </c>
      <c r="F39" s="115">
        <f>Next_to_DH_pot_costs!I5</f>
        <v>33.828890188355899</v>
      </c>
      <c r="O39" s="194">
        <f>O45/1.015</f>
        <v>2.7084275465361496</v>
      </c>
      <c r="P39" s="194">
        <f>P45/1.015</f>
        <v>1.3584325077642374</v>
      </c>
      <c r="R39" s="194">
        <f>R45/1.015</f>
        <v>6.895657924800668</v>
      </c>
      <c r="S39" s="194">
        <f>S45/1.015</f>
        <v>3.4585698625947274</v>
      </c>
      <c r="U39" s="194">
        <f>U45/1.015</f>
        <v>37.804485934670069</v>
      </c>
      <c r="V39" s="194">
        <f>V45/1.015</f>
        <v>18.961128459445113</v>
      </c>
      <c r="X39" s="194">
        <f>X45/1.015</f>
        <v>15.650949575126734</v>
      </c>
      <c r="Y39" s="194">
        <f>Y45/1.015</f>
        <v>7.8498532136928496</v>
      </c>
    </row>
    <row r="40" spans="2:26" ht="15" thickBot="1">
      <c r="E40" s="116">
        <f>P15/(8750*$C$20)*1000000</f>
        <v>1085.0887547066982</v>
      </c>
      <c r="F40" s="116">
        <f>Q15/(8750*$C$20)*1000000</f>
        <v>3062.288107917333</v>
      </c>
      <c r="O40" s="150">
        <f>SUM(O38:O39)</f>
        <v>4.4147652053060531</v>
      </c>
      <c r="P40" s="150">
        <f>SUM(P38:P39)</f>
        <v>2.2142591839697032</v>
      </c>
      <c r="R40" s="151">
        <f>SUM(R38:R39)</f>
        <v>8.6557116263316445</v>
      </c>
      <c r="S40" s="151">
        <f>SUM(S38:S39)</f>
        <v>4.3413382300292671</v>
      </c>
      <c r="U40" s="150">
        <f>SUM(U38:U39)</f>
        <v>44.858660628781223</v>
      </c>
      <c r="V40" s="150">
        <f>SUM(V38:V39)</f>
        <v>22.499203617550709</v>
      </c>
      <c r="X40" s="151">
        <f>SUM(X38:X39)</f>
        <v>18.214920392942485</v>
      </c>
      <c r="Y40" s="151">
        <f>SUM(Y38:Y39)</f>
        <v>9.1358323466160147</v>
      </c>
      <c r="Z40" s="152">
        <f>SUM(O40:Y40)</f>
        <v>114.33469123152709</v>
      </c>
    </row>
    <row r="41" spans="2:26">
      <c r="E41" s="114">
        <f>DHareas_potentials!E4+E40</f>
        <v>1435.7619649920853</v>
      </c>
      <c r="F41" s="114">
        <f>DHareas_potentials!E6+F40</f>
        <v>3412.6067761821728</v>
      </c>
    </row>
    <row r="42" spans="2:26">
      <c r="E42" s="114">
        <f>Next_to_DH_pot_costs!F4</f>
        <v>856.16438356164383</v>
      </c>
      <c r="F42" s="114">
        <f>Next_to_DH_pot_costs!F6</f>
        <v>399.54337899543378</v>
      </c>
      <c r="N42" s="193" t="s">
        <v>1030</v>
      </c>
    </row>
    <row r="43" spans="2:26" ht="15" thickBot="1">
      <c r="E43" s="117">
        <f>Next_to_DH_pot_costs!I4</f>
        <v>370.97073867008953</v>
      </c>
      <c r="F43" s="117">
        <f>Next_to_DH_pot_costs!I6</f>
        <v>168.41590293378914</v>
      </c>
      <c r="O43" s="1" t="str">
        <f>O36</f>
        <v>SE1</v>
      </c>
      <c r="R43" s="1" t="str">
        <f>R36</f>
        <v>SE2</v>
      </c>
      <c r="U43" s="1" t="str">
        <f>U36</f>
        <v>SE3</v>
      </c>
      <c r="X43" s="1" t="str">
        <f>X36</f>
        <v>SE4</v>
      </c>
    </row>
    <row r="44" spans="2:26">
      <c r="E44" s="131">
        <v>5</v>
      </c>
      <c r="F44" s="131">
        <v>5</v>
      </c>
      <c r="O44" s="194">
        <v>1.7319327236514521</v>
      </c>
      <c r="P44" s="148">
        <v>0.86866407634854781</v>
      </c>
      <c r="R44" s="148">
        <v>1.7864545070539417</v>
      </c>
      <c r="S44" s="148">
        <v>0.89600989294605815</v>
      </c>
      <c r="U44" s="148">
        <v>7.1599873145228203</v>
      </c>
      <c r="V44" s="148">
        <v>3.5911462854771785</v>
      </c>
      <c r="X44" s="148">
        <v>2.6024303800829873</v>
      </c>
      <c r="Y44" s="148">
        <v>1.3052688199170124</v>
      </c>
    </row>
    <row r="45" spans="2:26">
      <c r="O45" s="194">
        <v>2.7490539597341916</v>
      </c>
      <c r="P45" s="149">
        <v>1.3788089953807008</v>
      </c>
      <c r="R45" s="149">
        <v>6.999092793672677</v>
      </c>
      <c r="S45" s="149">
        <v>3.5104484105336482</v>
      </c>
      <c r="U45" s="149">
        <v>38.371553223690114</v>
      </c>
      <c r="V45" s="149">
        <v>19.24554538633679</v>
      </c>
      <c r="X45" s="149">
        <v>15.885713818753635</v>
      </c>
      <c r="Y45" s="149">
        <v>7.9676010118982417</v>
      </c>
    </row>
    <row r="47" spans="2:26">
      <c r="B47" s="154" t="s">
        <v>1010</v>
      </c>
      <c r="C47" s="70"/>
      <c r="D47" s="96">
        <f>AVERAGE(E47:F47)</f>
        <v>1.0677139043262494</v>
      </c>
      <c r="E47" s="96">
        <f>E37/E$36</f>
        <v>1.097571771595822</v>
      </c>
      <c r="F47" s="96">
        <f>F37/F$36</f>
        <v>1.0378560370566767</v>
      </c>
    </row>
    <row r="48" spans="2:26">
      <c r="D48" s="96">
        <f t="shared" ref="D48:D53" si="10">AVERAGE(E48:F48)</f>
        <v>9.1031686656274396E-2</v>
      </c>
      <c r="E48" s="96">
        <f t="shared" ref="E48:F48" si="11">E38/E$36</f>
        <v>0.16681099612635969</v>
      </c>
      <c r="F48" s="96">
        <f t="shared" si="11"/>
        <v>1.5252377186189093E-2</v>
      </c>
    </row>
    <row r="49" spans="4:6">
      <c r="D49" s="96">
        <f t="shared" si="10"/>
        <v>1.354087142907379E-2</v>
      </c>
      <c r="E49" s="96">
        <f t="shared" ref="E49:F49" si="12">E39/E$36</f>
        <v>1.8041931061786649E-2</v>
      </c>
      <c r="F49" s="96">
        <f t="shared" si="12"/>
        <v>9.0398117963609321E-3</v>
      </c>
    </row>
    <row r="50" spans="4:6">
      <c r="D50" s="96"/>
    </row>
    <row r="51" spans="4:6">
      <c r="D51" s="96">
        <f t="shared" si="10"/>
        <v>1.2187861817963856</v>
      </c>
      <c r="E51" s="96">
        <f>E41/E$40</f>
        <v>1.3231746792732866</v>
      </c>
      <c r="F51" s="96">
        <f>F41/F$40</f>
        <v>1.1143976843194849</v>
      </c>
    </row>
    <row r="52" spans="4:6">
      <c r="D52" s="96">
        <f t="shared" si="10"/>
        <v>0.45974961276608123</v>
      </c>
      <c r="E52" s="96">
        <f t="shared" ref="E52:F52" si="13">E42/E$40</f>
        <v>0.78902705409850726</v>
      </c>
      <c r="F52" s="96">
        <f t="shared" si="13"/>
        <v>0.13047217143365517</v>
      </c>
    </row>
    <row r="53" spans="4:6">
      <c r="D53" s="96">
        <f t="shared" si="10"/>
        <v>0.19843865080879461</v>
      </c>
      <c r="E53" s="96">
        <f t="shared" ref="E53:F53" si="14">E43/E$40</f>
        <v>0.34188054853666205</v>
      </c>
      <c r="F53" s="96">
        <f t="shared" si="14"/>
        <v>5.4996753080927142E-2</v>
      </c>
    </row>
    <row r="54" spans="4:6">
      <c r="E54" s="96"/>
      <c r="F54" s="96"/>
    </row>
    <row r="55" spans="4:6">
      <c r="E55" s="96"/>
      <c r="F55" s="96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N78"/>
  <sheetViews>
    <sheetView zoomScale="70" zoomScaleNormal="70" workbookViewId="0">
      <selection activeCell="J10" sqref="J10"/>
    </sheetView>
  </sheetViews>
  <sheetFormatPr defaultColWidth="9.109375" defaultRowHeight="14.4"/>
  <cols>
    <col min="1" max="1" width="9.109375" style="1"/>
    <col min="2" max="2" width="22.33203125" style="1" bestFit="1" customWidth="1"/>
    <col min="3" max="3" width="9.109375" style="1"/>
    <col min="4" max="4" width="14.44140625" style="1" customWidth="1"/>
    <col min="5" max="5" width="10" style="1" customWidth="1"/>
    <col min="6" max="6" width="12.5546875" style="1" customWidth="1"/>
    <col min="7" max="7" width="12" style="1" bestFit="1" customWidth="1"/>
    <col min="8" max="9" width="12" style="1" customWidth="1"/>
    <col min="10" max="10" width="14.5546875" style="1" bestFit="1" customWidth="1"/>
    <col min="11" max="16384" width="9.109375" style="1"/>
  </cols>
  <sheetData>
    <row r="1" spans="2:14">
      <c r="E1" s="97"/>
      <c r="F1" s="98"/>
      <c r="G1" s="98"/>
      <c r="H1" s="98"/>
      <c r="I1" s="98"/>
    </row>
    <row r="3" spans="2:14">
      <c r="F3" s="155"/>
    </row>
    <row r="4" spans="2:14">
      <c r="B4" s="12" t="s">
        <v>1027</v>
      </c>
      <c r="J4" s="11"/>
    </row>
    <row r="5" spans="2:14" ht="15" thickBot="1">
      <c r="B5" s="10" t="s">
        <v>1</v>
      </c>
      <c r="C5" s="10" t="s">
        <v>2</v>
      </c>
      <c r="D5" s="10" t="s">
        <v>3</v>
      </c>
      <c r="E5" s="10" t="s">
        <v>4</v>
      </c>
      <c r="F5" s="9" t="s">
        <v>1001</v>
      </c>
      <c r="G5" s="9" t="s">
        <v>1002</v>
      </c>
      <c r="H5" s="9" t="s">
        <v>1003</v>
      </c>
      <c r="I5" s="9" t="s">
        <v>1004</v>
      </c>
      <c r="J5" s="8" t="s">
        <v>5</v>
      </c>
      <c r="N5" s="163" t="s">
        <v>1018</v>
      </c>
    </row>
    <row r="6" spans="2:14" ht="15" thickBot="1">
      <c r="B6" s="119" t="s">
        <v>954</v>
      </c>
      <c r="C6" s="119"/>
      <c r="D6" s="119"/>
      <c r="E6" s="119"/>
      <c r="F6" s="119"/>
      <c r="G6" s="119"/>
      <c r="H6" s="119"/>
      <c r="I6" s="119"/>
      <c r="J6" s="119"/>
    </row>
    <row r="7" spans="2:14">
      <c r="B7" s="83"/>
      <c r="C7" s="84"/>
      <c r="D7" s="163" t="s">
        <v>1019</v>
      </c>
      <c r="F7" s="191">
        <f t="shared" ref="F7:I12" si="0">$H$78</f>
        <v>0.89503277861030917</v>
      </c>
      <c r="G7" s="191">
        <f t="shared" si="0"/>
        <v>0.89503277861030917</v>
      </c>
      <c r="H7" s="191">
        <f t="shared" si="0"/>
        <v>0.89503277861030917</v>
      </c>
      <c r="I7" s="191">
        <f t="shared" si="0"/>
        <v>0.89503277861030917</v>
      </c>
      <c r="J7" s="1" t="s">
        <v>8</v>
      </c>
    </row>
    <row r="8" spans="2:14">
      <c r="D8" s="163" t="s">
        <v>1019</v>
      </c>
      <c r="F8" s="191">
        <f t="shared" si="0"/>
        <v>0.89503277861030917</v>
      </c>
      <c r="G8" s="191">
        <f t="shared" si="0"/>
        <v>0.89503277861030917</v>
      </c>
      <c r="H8" s="191">
        <f t="shared" si="0"/>
        <v>0.89503277861030917</v>
      </c>
      <c r="I8" s="191">
        <f t="shared" si="0"/>
        <v>0.89503277861030917</v>
      </c>
      <c r="J8" s="1" t="s">
        <v>9</v>
      </c>
    </row>
    <row r="9" spans="2:14">
      <c r="B9" s="6"/>
      <c r="C9" s="6"/>
      <c r="D9" s="163" t="s">
        <v>1019</v>
      </c>
      <c r="E9" s="6"/>
      <c r="F9" s="191">
        <f t="shared" si="0"/>
        <v>0.89503277861030917</v>
      </c>
      <c r="G9" s="191">
        <f t="shared" si="0"/>
        <v>0.89503277861030917</v>
      </c>
      <c r="H9" s="191">
        <f t="shared" si="0"/>
        <v>0.89503277861030917</v>
      </c>
      <c r="I9" s="191">
        <f t="shared" si="0"/>
        <v>0.89503277861030917</v>
      </c>
      <c r="J9" s="1" t="s">
        <v>10</v>
      </c>
    </row>
    <row r="10" spans="2:14">
      <c r="B10" s="20"/>
      <c r="C10" s="20"/>
      <c r="D10" s="163" t="s">
        <v>1019</v>
      </c>
      <c r="F10" s="191">
        <f t="shared" si="0"/>
        <v>0.89503277861030917</v>
      </c>
      <c r="G10" s="191">
        <f t="shared" si="0"/>
        <v>0.89503277861030917</v>
      </c>
      <c r="H10" s="191">
        <f t="shared" si="0"/>
        <v>0.89503277861030917</v>
      </c>
      <c r="I10" s="191">
        <f t="shared" si="0"/>
        <v>0.89503277861030917</v>
      </c>
      <c r="J10" s="1" t="s">
        <v>11</v>
      </c>
    </row>
    <row r="11" spans="2:14">
      <c r="D11" s="163" t="s">
        <v>1019</v>
      </c>
      <c r="F11" s="191">
        <f t="shared" si="0"/>
        <v>0.89503277861030917</v>
      </c>
      <c r="G11" s="191">
        <f t="shared" si="0"/>
        <v>0.89503277861030917</v>
      </c>
      <c r="H11" s="191">
        <f t="shared" si="0"/>
        <v>0.89503277861030917</v>
      </c>
      <c r="I11" s="191">
        <f t="shared" si="0"/>
        <v>0.89503277861030917</v>
      </c>
      <c r="J11" s="1" t="s">
        <v>12</v>
      </c>
    </row>
    <row r="12" spans="2:14" ht="15" thickBot="1">
      <c r="B12" s="2"/>
      <c r="C12" s="2"/>
      <c r="D12" s="163" t="s">
        <v>1019</v>
      </c>
      <c r="E12" s="2"/>
      <c r="F12" s="191">
        <f t="shared" si="0"/>
        <v>0.89503277861030917</v>
      </c>
      <c r="G12" s="191">
        <f t="shared" si="0"/>
        <v>0.89503277861030917</v>
      </c>
      <c r="H12" s="191">
        <f t="shared" si="0"/>
        <v>0.89503277861030917</v>
      </c>
      <c r="I12" s="191">
        <f t="shared" si="0"/>
        <v>0.89503277861030917</v>
      </c>
      <c r="J12" s="2" t="s">
        <v>13</v>
      </c>
    </row>
    <row r="13" spans="2:14">
      <c r="B13" s="131"/>
      <c r="C13" s="132"/>
      <c r="D13" s="131"/>
      <c r="E13" s="131"/>
      <c r="F13" s="131"/>
      <c r="G13" s="131"/>
      <c r="H13" s="131"/>
      <c r="I13" s="131"/>
      <c r="J13" s="132"/>
    </row>
    <row r="26" spans="2:8">
      <c r="B26" s="163" t="s">
        <v>1026</v>
      </c>
    </row>
    <row r="27" spans="2:8" ht="15.6">
      <c r="B27" s="164" t="s">
        <v>1020</v>
      </c>
      <c r="C27" s="164"/>
      <c r="D27" s="164"/>
      <c r="E27" s="164"/>
      <c r="F27" s="164"/>
      <c r="G27" s="165"/>
      <c r="H27" s="165"/>
    </row>
    <row r="28" spans="2:8" ht="15.6">
      <c r="B28" s="166"/>
      <c r="C28" s="167"/>
      <c r="D28" s="167"/>
      <c r="E28" s="167"/>
      <c r="F28" s="167"/>
      <c r="G28" s="167"/>
      <c r="H28" s="167"/>
    </row>
    <row r="29" spans="2:8" ht="15.6">
      <c r="B29" s="168"/>
      <c r="C29" s="167"/>
      <c r="D29" s="167"/>
      <c r="E29" s="167"/>
      <c r="F29" s="167"/>
      <c r="G29" s="167"/>
      <c r="H29" s="167"/>
    </row>
    <row r="30" spans="2:8" ht="27.6">
      <c r="B30" s="169"/>
      <c r="C30" s="170" t="s">
        <v>1021</v>
      </c>
      <c r="D30" s="170" t="s">
        <v>1022</v>
      </c>
      <c r="E30" s="171" t="s">
        <v>1023</v>
      </c>
      <c r="F30" s="172" t="s">
        <v>1024</v>
      </c>
      <c r="G30" s="165"/>
      <c r="H30" s="165"/>
    </row>
    <row r="31" spans="2:8" ht="21">
      <c r="B31" s="173">
        <v>1970</v>
      </c>
      <c r="C31" s="174">
        <v>0</v>
      </c>
      <c r="D31" s="175">
        <v>12.1</v>
      </c>
      <c r="E31" s="175">
        <v>1.2990532995466884</v>
      </c>
      <c r="F31" s="176">
        <v>13.399053299546688</v>
      </c>
      <c r="G31" s="177"/>
      <c r="H31" s="165">
        <f>E31/F31</f>
        <v>9.6951125613526548E-2</v>
      </c>
    </row>
    <row r="32" spans="2:8">
      <c r="B32" s="178">
        <v>1971</v>
      </c>
      <c r="C32" s="179">
        <v>0</v>
      </c>
      <c r="D32" s="180">
        <v>12.8</v>
      </c>
      <c r="E32" s="180">
        <v>1.3742051433221167</v>
      </c>
      <c r="F32" s="181">
        <v>14.174205143322117</v>
      </c>
      <c r="G32" s="165"/>
      <c r="H32" s="165">
        <f t="shared" ref="H32:H74" si="1">E32/F32</f>
        <v>9.6951125613526548E-2</v>
      </c>
    </row>
    <row r="33" spans="2:8">
      <c r="B33" s="173">
        <v>1972</v>
      </c>
      <c r="C33" s="174">
        <v>0</v>
      </c>
      <c r="D33" s="175">
        <v>14</v>
      </c>
      <c r="E33" s="175">
        <v>1.5030368755085652</v>
      </c>
      <c r="F33" s="176">
        <v>15.503036875508565</v>
      </c>
      <c r="G33" s="165"/>
      <c r="H33" s="165">
        <f t="shared" si="1"/>
        <v>9.6951125613526562E-2</v>
      </c>
    </row>
    <row r="34" spans="2:8">
      <c r="B34" s="178">
        <v>1973</v>
      </c>
      <c r="C34" s="179">
        <v>0.8</v>
      </c>
      <c r="D34" s="180">
        <v>15.1</v>
      </c>
      <c r="E34" s="180">
        <v>1.7070204514704419</v>
      </c>
      <c r="F34" s="181">
        <v>17.607020451470444</v>
      </c>
      <c r="G34" s="165"/>
      <c r="H34" s="165">
        <f t="shared" si="1"/>
        <v>9.6951125613526548E-2</v>
      </c>
    </row>
    <row r="35" spans="2:8">
      <c r="B35" s="173">
        <v>1974</v>
      </c>
      <c r="C35" s="175">
        <v>1.1000000000000001</v>
      </c>
      <c r="D35" s="175">
        <v>14.6</v>
      </c>
      <c r="E35" s="175">
        <v>1.6855484961060336</v>
      </c>
      <c r="F35" s="176">
        <v>17.385548496106033</v>
      </c>
      <c r="G35" s="165"/>
      <c r="H35" s="165">
        <f t="shared" si="1"/>
        <v>9.6951125613526548E-2</v>
      </c>
    </row>
    <row r="36" spans="2:8">
      <c r="B36" s="178">
        <v>1975</v>
      </c>
      <c r="C36" s="180">
        <v>1.3</v>
      </c>
      <c r="D36" s="180">
        <v>16.600000000000001</v>
      </c>
      <c r="E36" s="180">
        <v>1.9217400051145228</v>
      </c>
      <c r="F36" s="181">
        <v>19.821740005114524</v>
      </c>
      <c r="G36" s="165"/>
      <c r="H36" s="165">
        <f t="shared" si="1"/>
        <v>9.6951125613526562E-2</v>
      </c>
    </row>
    <row r="37" spans="2:8">
      <c r="B37" s="173">
        <v>1976</v>
      </c>
      <c r="C37" s="175">
        <v>1.7</v>
      </c>
      <c r="D37" s="175">
        <v>20</v>
      </c>
      <c r="E37" s="175">
        <v>2.3297071570382761</v>
      </c>
      <c r="F37" s="176">
        <v>24.029707157038274</v>
      </c>
      <c r="G37" s="165"/>
      <c r="H37" s="165">
        <f t="shared" si="1"/>
        <v>9.6951125613526576E-2</v>
      </c>
    </row>
    <row r="38" spans="2:8">
      <c r="B38" s="178">
        <v>1977</v>
      </c>
      <c r="C38" s="180">
        <v>1.9</v>
      </c>
      <c r="D38" s="180">
        <v>21.3</v>
      </c>
      <c r="E38" s="180">
        <v>2.4907468222713365</v>
      </c>
      <c r="F38" s="181">
        <v>25.690746822271336</v>
      </c>
      <c r="G38" s="165"/>
      <c r="H38" s="165">
        <f t="shared" si="1"/>
        <v>9.6951125613526548E-2</v>
      </c>
    </row>
    <row r="39" spans="2:8">
      <c r="B39" s="173">
        <v>1978</v>
      </c>
      <c r="C39" s="175">
        <v>2.2000000000000002</v>
      </c>
      <c r="D39" s="175">
        <v>22.9</v>
      </c>
      <c r="E39" s="175">
        <v>2.6947303982332129</v>
      </c>
      <c r="F39" s="176">
        <v>27.794730398233209</v>
      </c>
      <c r="G39" s="165"/>
      <c r="H39" s="165">
        <f t="shared" si="1"/>
        <v>9.6951125613526562E-2</v>
      </c>
    </row>
    <row r="40" spans="2:8">
      <c r="B40" s="178">
        <v>1979</v>
      </c>
      <c r="C40" s="180">
        <v>2.2999999999999998</v>
      </c>
      <c r="D40" s="180">
        <v>24.1</v>
      </c>
      <c r="E40" s="180">
        <v>2.8342981081018661</v>
      </c>
      <c r="F40" s="181">
        <v>29.234298108101868</v>
      </c>
      <c r="G40" s="165"/>
      <c r="H40" s="165">
        <f t="shared" si="1"/>
        <v>9.6951125613526562E-2</v>
      </c>
    </row>
    <row r="41" spans="2:8">
      <c r="B41" s="173">
        <v>1980</v>
      </c>
      <c r="C41" s="175">
        <v>3.1</v>
      </c>
      <c r="D41" s="175">
        <v>24.7</v>
      </c>
      <c r="E41" s="175">
        <v>2.9846017956527224</v>
      </c>
      <c r="F41" s="176">
        <v>30.784601795652723</v>
      </c>
      <c r="G41" s="165"/>
      <c r="H41" s="165">
        <f t="shared" si="1"/>
        <v>9.6951125613526562E-2</v>
      </c>
    </row>
    <row r="42" spans="2:8">
      <c r="B42" s="178">
        <v>1981</v>
      </c>
      <c r="C42" s="180">
        <v>3</v>
      </c>
      <c r="D42" s="180">
        <v>25.4</v>
      </c>
      <c r="E42" s="180">
        <v>3.0490176617459466</v>
      </c>
      <c r="F42" s="181">
        <v>31.449017661745945</v>
      </c>
      <c r="G42" s="165"/>
      <c r="H42" s="165">
        <f t="shared" si="1"/>
        <v>9.6951125613526562E-2</v>
      </c>
    </row>
    <row r="43" spans="2:8">
      <c r="B43" s="173">
        <v>1982</v>
      </c>
      <c r="C43" s="175">
        <v>2.7</v>
      </c>
      <c r="D43" s="175">
        <v>25.6</v>
      </c>
      <c r="E43" s="175">
        <v>3.0382816840637425</v>
      </c>
      <c r="F43" s="176">
        <v>31.338281684063745</v>
      </c>
      <c r="G43" s="165"/>
      <c r="H43" s="165">
        <f t="shared" si="1"/>
        <v>9.6951125613526548E-2</v>
      </c>
    </row>
    <row r="44" spans="2:8">
      <c r="B44" s="178">
        <v>1983</v>
      </c>
      <c r="C44" s="180">
        <v>2.5</v>
      </c>
      <c r="D44" s="180">
        <v>26.1</v>
      </c>
      <c r="E44" s="180">
        <v>3.0080555555555555</v>
      </c>
      <c r="F44" s="181">
        <v>31.608055555555556</v>
      </c>
      <c r="G44" s="165"/>
      <c r="H44" s="165">
        <f t="shared" si="1"/>
        <v>9.5167371187021593E-2</v>
      </c>
    </row>
    <row r="45" spans="2:8">
      <c r="B45" s="173">
        <v>1984</v>
      </c>
      <c r="C45" s="175">
        <v>2.6</v>
      </c>
      <c r="D45" s="175">
        <v>27.3</v>
      </c>
      <c r="E45" s="175">
        <v>3.0661111111111108</v>
      </c>
      <c r="F45" s="176">
        <v>32.966111111111111</v>
      </c>
      <c r="G45" s="165"/>
      <c r="H45" s="165">
        <f t="shared" si="1"/>
        <v>9.3007971148822852E-2</v>
      </c>
    </row>
    <row r="46" spans="2:8">
      <c r="B46" s="178">
        <v>1985</v>
      </c>
      <c r="C46" s="180">
        <v>3.4</v>
      </c>
      <c r="D46" s="180">
        <v>33.9</v>
      </c>
      <c r="E46" s="180">
        <v>3.67</v>
      </c>
      <c r="F46" s="181">
        <v>40.97</v>
      </c>
      <c r="G46" s="165"/>
      <c r="H46" s="165">
        <f t="shared" si="1"/>
        <v>8.9577739809616794E-2</v>
      </c>
    </row>
    <row r="47" spans="2:8">
      <c r="B47" s="173">
        <v>1986</v>
      </c>
      <c r="C47" s="175">
        <v>3.6</v>
      </c>
      <c r="D47" s="175">
        <v>33</v>
      </c>
      <c r="E47" s="175">
        <v>3.2838888888888889</v>
      </c>
      <c r="F47" s="176">
        <v>39.88388888888889</v>
      </c>
      <c r="G47" s="165"/>
      <c r="H47" s="165">
        <f t="shared" si="1"/>
        <v>8.2336225989330131E-2</v>
      </c>
    </row>
    <row r="48" spans="2:8">
      <c r="B48" s="178">
        <v>1987</v>
      </c>
      <c r="C48" s="180">
        <v>4</v>
      </c>
      <c r="D48" s="180">
        <v>35.299999999999997</v>
      </c>
      <c r="E48" s="180">
        <v>4.0350000000000001</v>
      </c>
      <c r="F48" s="181">
        <v>43.334999999999994</v>
      </c>
      <c r="G48" s="165"/>
      <c r="H48" s="165">
        <f t="shared" si="1"/>
        <v>9.3111803392177242E-2</v>
      </c>
    </row>
    <row r="49" spans="2:8">
      <c r="B49" s="173">
        <v>1988</v>
      </c>
      <c r="C49" s="175">
        <v>3.9670000000000001</v>
      </c>
      <c r="D49" s="175">
        <v>32.18</v>
      </c>
      <c r="E49" s="175">
        <v>3.9019444444444442</v>
      </c>
      <c r="F49" s="176">
        <v>40.048944444444444</v>
      </c>
      <c r="G49" s="165"/>
      <c r="H49" s="165">
        <f t="shared" si="1"/>
        <v>9.7429395420325957E-2</v>
      </c>
    </row>
    <row r="50" spans="2:8">
      <c r="B50" s="178">
        <v>1989</v>
      </c>
      <c r="C50" s="180">
        <v>3.34</v>
      </c>
      <c r="D50" s="180">
        <v>29.911944444444444</v>
      </c>
      <c r="E50" s="180">
        <v>3.9911111111111111</v>
      </c>
      <c r="F50" s="181">
        <v>37.243055555555557</v>
      </c>
      <c r="G50" s="165"/>
      <c r="H50" s="165">
        <f t="shared" si="1"/>
        <v>0.10716390080179004</v>
      </c>
    </row>
    <row r="51" spans="2:8">
      <c r="B51" s="173">
        <v>1990</v>
      </c>
      <c r="C51" s="175">
        <v>3.5950000000000002</v>
      </c>
      <c r="D51" s="175">
        <v>30.693055555555556</v>
      </c>
      <c r="E51" s="175">
        <v>3.750833333333333</v>
      </c>
      <c r="F51" s="176">
        <v>38.038888888888891</v>
      </c>
      <c r="G51" s="165"/>
      <c r="H51" s="165">
        <f t="shared" si="1"/>
        <v>9.8605228567255718E-2</v>
      </c>
    </row>
    <row r="52" spans="2:8">
      <c r="B52" s="178">
        <v>1991</v>
      </c>
      <c r="C52" s="180">
        <v>3.5870000000000002</v>
      </c>
      <c r="D52" s="180">
        <v>34.308055555555555</v>
      </c>
      <c r="E52" s="180">
        <v>3.8238888888888889</v>
      </c>
      <c r="F52" s="181">
        <v>41.718944444444446</v>
      </c>
      <c r="G52" s="165"/>
      <c r="H52" s="165">
        <f t="shared" si="1"/>
        <v>9.1658332678599241E-2</v>
      </c>
    </row>
    <row r="53" spans="2:8">
      <c r="B53" s="173">
        <v>1992</v>
      </c>
      <c r="C53" s="175">
        <v>3.3860000000000001</v>
      </c>
      <c r="D53" s="175">
        <v>34.116944444444442</v>
      </c>
      <c r="E53" s="175">
        <v>3.6388888888888888</v>
      </c>
      <c r="F53" s="176">
        <v>41.141833333333331</v>
      </c>
      <c r="G53" s="165"/>
      <c r="H53" s="165">
        <f t="shared" si="1"/>
        <v>8.8447416997838105E-2</v>
      </c>
    </row>
    <row r="54" spans="2:8">
      <c r="B54" s="178">
        <v>1993</v>
      </c>
      <c r="C54" s="180">
        <v>3.7949999999999999</v>
      </c>
      <c r="D54" s="180">
        <v>36.361111111111107</v>
      </c>
      <c r="E54" s="180">
        <v>3.5138888888888888</v>
      </c>
      <c r="F54" s="181">
        <v>43.669999999999995</v>
      </c>
      <c r="G54" s="165"/>
      <c r="H54" s="165">
        <f t="shared" si="1"/>
        <v>8.0464595577945719E-2</v>
      </c>
    </row>
    <row r="55" spans="2:8">
      <c r="B55" s="173">
        <v>1994</v>
      </c>
      <c r="C55" s="175">
        <v>3.8580000000000001</v>
      </c>
      <c r="D55" s="175">
        <v>36.614166666666662</v>
      </c>
      <c r="E55" s="175">
        <v>3.2680555555555557</v>
      </c>
      <c r="F55" s="176">
        <v>43.740222222222215</v>
      </c>
      <c r="G55" s="165"/>
      <c r="H55" s="165">
        <f t="shared" si="1"/>
        <v>7.4715110932729104E-2</v>
      </c>
    </row>
    <row r="56" spans="2:8">
      <c r="B56" s="178">
        <v>1995</v>
      </c>
      <c r="C56" s="180">
        <v>4.0469999999999997</v>
      </c>
      <c r="D56" s="180">
        <v>37.123888888888892</v>
      </c>
      <c r="E56" s="180">
        <v>3.8011111111111107</v>
      </c>
      <c r="F56" s="181">
        <v>44.972000000000001</v>
      </c>
      <c r="G56" s="165"/>
      <c r="H56" s="165">
        <f t="shared" si="1"/>
        <v>8.4521727099330923E-2</v>
      </c>
    </row>
    <row r="57" spans="2:8">
      <c r="B57" s="173">
        <v>1996</v>
      </c>
      <c r="C57" s="175">
        <v>4.3659999999999997</v>
      </c>
      <c r="D57" s="175">
        <v>41.046944444444442</v>
      </c>
      <c r="E57" s="175">
        <v>3.7949999999999999</v>
      </c>
      <c r="F57" s="176">
        <v>49.207944444444443</v>
      </c>
      <c r="G57" s="165"/>
      <c r="H57" s="165">
        <f t="shared" si="1"/>
        <v>7.7121693312845824E-2</v>
      </c>
    </row>
    <row r="58" spans="2:8">
      <c r="B58" s="178">
        <v>1997</v>
      </c>
      <c r="C58" s="180">
        <v>4.2720000000000002</v>
      </c>
      <c r="D58" s="180">
        <v>37.603888888888889</v>
      </c>
      <c r="E58" s="180">
        <v>3.2430555555555558</v>
      </c>
      <c r="F58" s="181">
        <v>45.118944444444445</v>
      </c>
      <c r="G58" s="165"/>
      <c r="H58" s="165">
        <f t="shared" si="1"/>
        <v>7.1877912825482282E-2</v>
      </c>
    </row>
    <row r="59" spans="2:8">
      <c r="B59" s="173">
        <v>1998</v>
      </c>
      <c r="C59" s="175">
        <v>4.1950000000000003</v>
      </c>
      <c r="D59" s="175">
        <v>38.966944444444437</v>
      </c>
      <c r="E59" s="175">
        <v>4.2949999999999999</v>
      </c>
      <c r="F59" s="176">
        <v>47.456944444444439</v>
      </c>
      <c r="G59" s="165"/>
      <c r="H59" s="165">
        <f t="shared" si="1"/>
        <v>9.0503087594017984E-2</v>
      </c>
    </row>
    <row r="60" spans="2:8">
      <c r="B60" s="178">
        <v>1999</v>
      </c>
      <c r="C60" s="180">
        <v>4.1399999999999997</v>
      </c>
      <c r="D60" s="180">
        <v>39.291944444444447</v>
      </c>
      <c r="E60" s="180">
        <v>4.3250000000000002</v>
      </c>
      <c r="F60" s="181">
        <v>47.75694444444445</v>
      </c>
      <c r="G60" s="165"/>
      <c r="H60" s="165">
        <f t="shared" si="1"/>
        <v>9.0562745383161253E-2</v>
      </c>
    </row>
    <row r="61" spans="2:8">
      <c r="B61" s="173">
        <v>2000</v>
      </c>
      <c r="C61" s="175">
        <v>4.0030000000000001</v>
      </c>
      <c r="D61" s="175">
        <v>37.347777777777772</v>
      </c>
      <c r="E61" s="175">
        <v>4.1288888888888886</v>
      </c>
      <c r="F61" s="176">
        <v>45.47966666666666</v>
      </c>
      <c r="G61" s="165"/>
      <c r="H61" s="165">
        <f t="shared" si="1"/>
        <v>9.0785381501379131E-2</v>
      </c>
    </row>
    <row r="62" spans="2:8">
      <c r="B62" s="178">
        <v>2001</v>
      </c>
      <c r="C62" s="180">
        <v>4.476</v>
      </c>
      <c r="D62" s="180">
        <v>40.599166666666669</v>
      </c>
      <c r="E62" s="180">
        <v>5.5261111111111116</v>
      </c>
      <c r="F62" s="181">
        <v>50.601277777777781</v>
      </c>
      <c r="G62" s="165"/>
      <c r="H62" s="165">
        <f t="shared" si="1"/>
        <v>0.10920892423665191</v>
      </c>
    </row>
    <row r="63" spans="2:8">
      <c r="B63" s="173">
        <v>2002</v>
      </c>
      <c r="C63" s="175">
        <v>4.5529999999999999</v>
      </c>
      <c r="D63" s="175">
        <v>41.096944444444446</v>
      </c>
      <c r="E63" s="175">
        <v>5.1863888888888887</v>
      </c>
      <c r="F63" s="176">
        <v>50.836333333333329</v>
      </c>
      <c r="G63" s="165"/>
      <c r="H63" s="165">
        <f t="shared" si="1"/>
        <v>0.1020213014751042</v>
      </c>
    </row>
    <row r="64" spans="2:8">
      <c r="B64" s="178">
        <v>2003</v>
      </c>
      <c r="C64" s="180">
        <v>4.4160000000000004</v>
      </c>
      <c r="D64" s="180">
        <v>42.106944444444444</v>
      </c>
      <c r="E64" s="180">
        <v>4.947222222222222</v>
      </c>
      <c r="F64" s="181">
        <v>51.470166666666671</v>
      </c>
      <c r="G64" s="165"/>
      <c r="H64" s="165">
        <f t="shared" si="1"/>
        <v>9.6118247571678514E-2</v>
      </c>
    </row>
    <row r="65" spans="2:8">
      <c r="B65" s="173">
        <v>2004</v>
      </c>
      <c r="C65" s="175">
        <v>4.7149999999999999</v>
      </c>
      <c r="D65" s="175">
        <v>42.006944444444436</v>
      </c>
      <c r="E65" s="175">
        <v>5.7561111111111112</v>
      </c>
      <c r="F65" s="176">
        <v>52.478055555555542</v>
      </c>
      <c r="G65" s="165"/>
      <c r="H65" s="165">
        <f t="shared" si="1"/>
        <v>0.10968605925228009</v>
      </c>
    </row>
    <row r="66" spans="2:8">
      <c r="B66" s="178">
        <v>2005</v>
      </c>
      <c r="C66" s="180">
        <v>4.3963888888888887</v>
      </c>
      <c r="D66" s="180">
        <v>42.610833333333332</v>
      </c>
      <c r="E66" s="180">
        <v>4.3372222222222216</v>
      </c>
      <c r="F66" s="181">
        <v>51.344444444444441</v>
      </c>
      <c r="G66" s="165"/>
      <c r="H66" s="165">
        <f t="shared" si="1"/>
        <v>8.4473057779701363E-2</v>
      </c>
    </row>
    <row r="67" spans="2:8">
      <c r="B67" s="173">
        <v>2006</v>
      </c>
      <c r="C67" s="175">
        <v>4.3966666666666674</v>
      </c>
      <c r="D67" s="175">
        <v>42.039166666666674</v>
      </c>
      <c r="E67" s="175">
        <v>4.7347222222222216</v>
      </c>
      <c r="F67" s="176">
        <v>51.170555555555566</v>
      </c>
      <c r="G67" s="165"/>
      <c r="H67" s="165">
        <f t="shared" si="1"/>
        <v>9.2528255181473687E-2</v>
      </c>
    </row>
    <row r="68" spans="2:8">
      <c r="B68" s="178">
        <v>2007</v>
      </c>
      <c r="C68" s="180">
        <v>4.3761111111111113</v>
      </c>
      <c r="D68" s="180">
        <v>42.432222222222222</v>
      </c>
      <c r="E68" s="180">
        <v>5.0991666666666671</v>
      </c>
      <c r="F68" s="181">
        <v>51.907500000000006</v>
      </c>
      <c r="G68" s="165"/>
      <c r="H68" s="165">
        <f t="shared" si="1"/>
        <v>9.8235643532565933E-2</v>
      </c>
    </row>
    <row r="69" spans="2:8">
      <c r="B69" s="173">
        <v>2008</v>
      </c>
      <c r="C69" s="175">
        <v>4.2233333333333327</v>
      </c>
      <c r="D69" s="175">
        <v>42.588888888888889</v>
      </c>
      <c r="E69" s="175">
        <v>5.4338888888888883</v>
      </c>
      <c r="F69" s="176">
        <v>52.246111111111105</v>
      </c>
      <c r="G69" s="165"/>
      <c r="H69" s="165">
        <f t="shared" si="1"/>
        <v>0.10400561445296301</v>
      </c>
    </row>
    <row r="70" spans="2:8">
      <c r="B70" s="182">
        <v>2009</v>
      </c>
      <c r="C70" s="183">
        <v>4.4994444444444444</v>
      </c>
      <c r="D70" s="183">
        <v>43.601666666666674</v>
      </c>
      <c r="E70" s="183">
        <v>6.040277777777777</v>
      </c>
      <c r="F70" s="184">
        <v>54.141388888888891</v>
      </c>
      <c r="G70" s="165"/>
      <c r="H70" s="165">
        <f t="shared" si="1"/>
        <v>0.11156488412541235</v>
      </c>
    </row>
    <row r="71" spans="2:8">
      <c r="B71" s="173">
        <v>2010</v>
      </c>
      <c r="C71" s="175">
        <v>4.527222222222222</v>
      </c>
      <c r="D71" s="175">
        <v>49.314722222222215</v>
      </c>
      <c r="E71" s="175">
        <v>6.8369444444444447</v>
      </c>
      <c r="F71" s="176">
        <v>60.678888888888878</v>
      </c>
      <c r="G71" s="165"/>
      <c r="H71" s="165">
        <f t="shared" si="1"/>
        <v>0.11267418651919946</v>
      </c>
    </row>
    <row r="72" spans="2:8">
      <c r="B72" s="185">
        <v>2011</v>
      </c>
      <c r="C72" s="186">
        <v>4.1194444444444445</v>
      </c>
      <c r="D72" s="186">
        <v>42.858888888888892</v>
      </c>
      <c r="E72" s="186">
        <v>6.3097222222222218</v>
      </c>
      <c r="F72" s="187">
        <v>53.288055555555559</v>
      </c>
      <c r="G72" s="165"/>
      <c r="H72" s="165">
        <f t="shared" si="1"/>
        <v>0.11840781496791546</v>
      </c>
    </row>
    <row r="73" spans="2:8">
      <c r="B73" s="173">
        <v>2012</v>
      </c>
      <c r="C73" s="175">
        <v>4.2686111111111114</v>
      </c>
      <c r="D73" s="175">
        <v>45.67</v>
      </c>
      <c r="E73" s="175">
        <v>7.5052777777777777</v>
      </c>
      <c r="F73" s="176">
        <v>57.443888888888893</v>
      </c>
      <c r="G73" s="165"/>
      <c r="H73" s="165">
        <f t="shared" si="1"/>
        <v>0.13065406822116268</v>
      </c>
    </row>
    <row r="74" spans="2:8">
      <c r="B74" s="185">
        <v>2013</v>
      </c>
      <c r="C74" s="186">
        <v>4.1830555555555557</v>
      </c>
      <c r="D74" s="186">
        <v>46.797222222222217</v>
      </c>
      <c r="E74" s="186">
        <v>6.2480555555555553</v>
      </c>
      <c r="F74" s="187">
        <v>57.228333333333325</v>
      </c>
      <c r="G74" s="165"/>
      <c r="H74" s="165">
        <f t="shared" si="1"/>
        <v>0.10917766063818428</v>
      </c>
    </row>
    <row r="75" spans="2:8">
      <c r="B75" s="188"/>
      <c r="C75" s="165"/>
      <c r="D75" s="165"/>
      <c r="E75" s="165"/>
      <c r="F75" s="165"/>
      <c r="G75" s="165"/>
      <c r="H75" s="165"/>
    </row>
    <row r="76" spans="2:8">
      <c r="B76" s="189" t="s">
        <v>1025</v>
      </c>
      <c r="C76" s="165"/>
      <c r="D76" s="165"/>
      <c r="E76" s="165"/>
      <c r="F76" s="165"/>
      <c r="G76" s="165"/>
      <c r="H76" s="165"/>
    </row>
    <row r="77" spans="2:8">
      <c r="B77" s="188"/>
      <c r="C77" s="165"/>
      <c r="D77" s="165"/>
      <c r="E77" s="165"/>
      <c r="F77" s="165"/>
      <c r="G77" s="165"/>
      <c r="H77" s="165">
        <f>AVERAGE(H61:H74)</f>
        <v>0.10496722138969086</v>
      </c>
    </row>
    <row r="78" spans="2:8">
      <c r="B78" s="188"/>
      <c r="C78" s="165"/>
      <c r="D78" s="165"/>
      <c r="E78" s="165"/>
      <c r="F78" s="165"/>
      <c r="G78" s="165"/>
      <c r="H78" s="190">
        <f>1-H77</f>
        <v>0.89503277861030917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rgb="FF0070C0"/>
  </sheetPr>
  <dimension ref="B1:F9"/>
  <sheetViews>
    <sheetView workbookViewId="0">
      <selection activeCell="D10" sqref="D10"/>
    </sheetView>
  </sheetViews>
  <sheetFormatPr defaultColWidth="9.109375" defaultRowHeight="14.4"/>
  <cols>
    <col min="1" max="3" width="9.109375" style="1"/>
    <col min="4" max="4" width="15.44140625" style="1" bestFit="1" customWidth="1"/>
    <col min="5" max="5" width="14.6640625" style="1" bestFit="1" customWidth="1"/>
    <col min="6" max="6" width="12.88671875" style="1" bestFit="1" customWidth="1"/>
    <col min="7" max="16384" width="9.109375" style="1"/>
  </cols>
  <sheetData>
    <row r="1" spans="2:6" ht="15" thickBot="1"/>
    <row r="2" spans="2:6" ht="15" thickTop="1">
      <c r="B2" s="23"/>
      <c r="C2" s="22"/>
      <c r="D2" s="22" t="s">
        <v>27</v>
      </c>
      <c r="E2" s="22" t="s">
        <v>26</v>
      </c>
      <c r="F2" s="21" t="s">
        <v>25</v>
      </c>
    </row>
    <row r="3" spans="2:6">
      <c r="B3" s="195" t="s">
        <v>24</v>
      </c>
      <c r="C3" s="20" t="s">
        <v>22</v>
      </c>
      <c r="D3" s="19">
        <f>SUM(DH_areas!S2:S963,DH_areas!W2:W963)</f>
        <v>526.43168900999797</v>
      </c>
      <c r="E3" s="19">
        <f>D3/(8760*$C$9)*1000</f>
        <v>300.47470833903992</v>
      </c>
      <c r="F3" s="18">
        <v>0</v>
      </c>
    </row>
    <row r="4" spans="2:6">
      <c r="B4" s="195"/>
      <c r="C4" s="20" t="s">
        <v>21</v>
      </c>
      <c r="D4" s="19">
        <f>SUM(DH_areas!U2:U963,DH_areas!Y2:Y963)</f>
        <v>614.37946441999838</v>
      </c>
      <c r="E4" s="19">
        <f>D4/(8760*$C$9)*1000</f>
        <v>350.6732102853872</v>
      </c>
      <c r="F4" s="18">
        <v>0</v>
      </c>
    </row>
    <row r="5" spans="2:6">
      <c r="B5" s="195" t="s">
        <v>23</v>
      </c>
      <c r="C5" s="20" t="s">
        <v>22</v>
      </c>
      <c r="D5" s="19">
        <f>SUM(DH_areas!AA2:AA963,DH_areas!AE2:AE963)</f>
        <v>248.19761925999964</v>
      </c>
      <c r="E5" s="19">
        <f>D5/(8760*$C$9)*1000</f>
        <v>141.66530779680346</v>
      </c>
      <c r="F5" s="18">
        <v>0</v>
      </c>
    </row>
    <row r="6" spans="2:6" ht="15" thickBot="1">
      <c r="B6" s="196"/>
      <c r="C6" s="17" t="s">
        <v>21</v>
      </c>
      <c r="D6" s="16">
        <f>SUM(DH_areas!AC2:AC963,DH_areas!AG2:AG963)</f>
        <v>613.75830679999922</v>
      </c>
      <c r="E6" s="16">
        <f>D6/(8760*$C$9)*1000</f>
        <v>350.31866826483974</v>
      </c>
      <c r="F6" s="15">
        <v>0</v>
      </c>
    </row>
    <row r="7" spans="2:6" ht="15" thickTop="1"/>
    <row r="8" spans="2:6" ht="15" thickBot="1"/>
    <row r="9" spans="2:6" ht="15" thickBot="1">
      <c r="B9" s="14" t="s">
        <v>20</v>
      </c>
      <c r="C9" s="13">
        <v>0.2</v>
      </c>
    </row>
  </sheetData>
  <mergeCells count="2">
    <mergeCell ref="B3:B4"/>
    <mergeCell ref="B5:B6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rgb="FF0070C0"/>
  </sheetPr>
  <dimension ref="B1:J7"/>
  <sheetViews>
    <sheetView workbookViewId="0">
      <selection activeCell="D3" sqref="D3"/>
    </sheetView>
  </sheetViews>
  <sheetFormatPr defaultColWidth="9.109375" defaultRowHeight="14.4"/>
  <cols>
    <col min="1" max="2" width="9.109375" style="1"/>
    <col min="3" max="3" width="9.5546875" style="1" bestFit="1" customWidth="1"/>
    <col min="4" max="4" width="13.88671875" style="1" bestFit="1" customWidth="1"/>
    <col min="5" max="5" width="16.88671875" style="1" bestFit="1" customWidth="1"/>
    <col min="6" max="6" width="16.109375" style="1" bestFit="1" customWidth="1"/>
    <col min="7" max="7" width="19" style="1" bestFit="1" customWidth="1"/>
    <col min="8" max="8" width="16.88671875" style="1" bestFit="1" customWidth="1"/>
    <col min="9" max="9" width="16.109375" style="1" bestFit="1" customWidth="1"/>
    <col min="10" max="10" width="19" style="1" bestFit="1" customWidth="1"/>
    <col min="11" max="16384" width="9.109375" style="1"/>
  </cols>
  <sheetData>
    <row r="1" spans="2:10" ht="15" thickBot="1">
      <c r="E1" s="1">
        <v>0.2</v>
      </c>
    </row>
    <row r="2" spans="2:10" ht="15.6" thickTop="1" thickBot="1">
      <c r="B2" s="23"/>
      <c r="C2" s="22"/>
      <c r="D2" s="41" t="s">
        <v>34</v>
      </c>
      <c r="E2" s="40" t="s">
        <v>33</v>
      </c>
      <c r="F2" s="40" t="s">
        <v>32</v>
      </c>
      <c r="G2" s="40" t="s">
        <v>31</v>
      </c>
      <c r="H2" s="40" t="s">
        <v>30</v>
      </c>
      <c r="I2" s="40" t="s">
        <v>29</v>
      </c>
      <c r="J2" s="39" t="s">
        <v>28</v>
      </c>
    </row>
    <row r="3" spans="2:10">
      <c r="B3" s="197" t="s">
        <v>24</v>
      </c>
      <c r="C3" s="32" t="s">
        <v>22</v>
      </c>
      <c r="D3" s="33">
        <v>900</v>
      </c>
      <c r="E3" s="32">
        <f>D3</f>
        <v>900</v>
      </c>
      <c r="F3" s="30">
        <f>E3/($E$1*8760)*1000</f>
        <v>513.69863013698637</v>
      </c>
      <c r="G3" s="31">
        <f>(SUMPRODUCT(--(Next_to_DH_E_C!H2:H20&lt;D3),Next_to_DH_E_C!E2:E20,Next_to_DH_E_C!G2:G20)/F3)</f>
        <v>2.8219628410861568</v>
      </c>
      <c r="H3" s="30">
        <f>Next_to_DH_E_C!H20-Next_to_DH_pot_costs!D3</f>
        <v>97.342131709997489</v>
      </c>
      <c r="I3" s="30">
        <f>H3/($E$1*8760)*1000</f>
        <v>55.560577460044229</v>
      </c>
      <c r="J3" s="29">
        <f>(SUMPRODUCT(--(Next_to_DH_E_C!H2:H20&gt;D3),Next_to_DH_E_C!E2:E20,Next_to_DH_E_C!G2:G20)/I3)</f>
        <v>13.791952902678101</v>
      </c>
    </row>
    <row r="4" spans="2:10" ht="15" thickBot="1">
      <c r="B4" s="198"/>
      <c r="C4" s="37" t="s">
        <v>21</v>
      </c>
      <c r="D4" s="38">
        <v>1500</v>
      </c>
      <c r="E4" s="37">
        <f>D4</f>
        <v>1500</v>
      </c>
      <c r="F4" s="35">
        <f>E4/($E$1*8760)*1000</f>
        <v>856.16438356164383</v>
      </c>
      <c r="G4" s="36">
        <f>(SUMPRODUCT(--(Next_to_DH_E_D!H2:H145&lt;D4),Next_to_DH_E_D!E2:E145,Next_to_DH_E_D!G2:G145)/F4)</f>
        <v>3.5950883047691202</v>
      </c>
      <c r="H4" s="35">
        <f>Next_to_DH_E_D!H145-Next_to_DH_pot_costs!D4</f>
        <v>649.94073414999684</v>
      </c>
      <c r="I4" s="35">
        <f>H4/($E$1*8760)*1000</f>
        <v>370.97073867008953</v>
      </c>
      <c r="J4" s="34">
        <f>(SUMPRODUCT(--(Next_to_DH_E_D!H2:H145&gt;D4),Next_to_DH_E_D!E2:E145,Next_to_DH_E_D!G2:G145)/I4)</f>
        <v>7.4642913477930453</v>
      </c>
    </row>
    <row r="5" spans="2:10">
      <c r="B5" s="197" t="s">
        <v>23</v>
      </c>
      <c r="C5" s="32" t="s">
        <v>22</v>
      </c>
      <c r="D5" s="33">
        <v>100</v>
      </c>
      <c r="E5" s="32">
        <f>D5</f>
        <v>100</v>
      </c>
      <c r="F5" s="30">
        <f>E5/($E$1*8760)*1000</f>
        <v>57.077625570776256</v>
      </c>
      <c r="G5" s="31">
        <f>(SUMPRODUCT(--(Next_to_DH_W_C!H2:H80&lt;D5),Next_to_DH_W_C!E2:E80,Next_to_DH_W_C!G2:G80)/F5)</f>
        <v>2.9372120860909221</v>
      </c>
      <c r="H5" s="30">
        <f>Next_to_DH_W_C!H80-Next_to_DH_pot_costs!D5</f>
        <v>59.268215609999544</v>
      </c>
      <c r="I5" s="30">
        <f>H5/($E$1*8760)*1000</f>
        <v>33.828890188355899</v>
      </c>
      <c r="J5" s="29">
        <f>(SUMPRODUCT(--(Next_to_DH_W_C!H2:H80&gt;D5),Next_to_DH_W_C!E2:E80,Next_to_DH_W_C!G2:G80)/I5)</f>
        <v>30.40938401709273</v>
      </c>
    </row>
    <row r="6" spans="2:10" ht="15" thickBot="1">
      <c r="B6" s="196"/>
      <c r="C6" s="27" t="s">
        <v>21</v>
      </c>
      <c r="D6" s="28">
        <v>700</v>
      </c>
      <c r="E6" s="27">
        <f>D6</f>
        <v>700</v>
      </c>
      <c r="F6" s="25">
        <f>E6/($E$1*8760)*1000</f>
        <v>399.54337899543378</v>
      </c>
      <c r="G6" s="26">
        <f>(SUMPRODUCT(--(Next_to_DH_W_D!H2:H288&lt;D6),Next_to_DH_W_D!E2:E288,Next_to_DH_W_D!G2:G288)/F6)</f>
        <v>6.1124986184620616</v>
      </c>
      <c r="H6" s="25">
        <f>Next_to_DH_W_D!H288-Next_to_DH_pot_costs!D6</f>
        <v>295.06466193999859</v>
      </c>
      <c r="I6" s="25">
        <f>H6/($E$1*8760)*1000</f>
        <v>168.41590293378914</v>
      </c>
      <c r="J6" s="24">
        <f>(SUMPRODUCT(--(Next_to_DH_W_D!H2:H288&gt;D6),Next_to_DH_W_D!E2:E288,Next_to_DH_W_D!G2:G288)/I6)</f>
        <v>16.078091186314659</v>
      </c>
    </row>
    <row r="7" spans="2:10" ht="15" thickTop="1">
      <c r="H7" s="4"/>
    </row>
  </sheetData>
  <mergeCells count="2">
    <mergeCell ref="B3:B4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rgb="FF0070C0"/>
  </sheetPr>
  <dimension ref="B1:R10"/>
  <sheetViews>
    <sheetView workbookViewId="0">
      <selection activeCell="A3" sqref="A3"/>
    </sheetView>
  </sheetViews>
  <sheetFormatPr defaultColWidth="9.109375" defaultRowHeight="14.4"/>
  <cols>
    <col min="1" max="1" width="9.109375" style="1"/>
    <col min="2" max="2" width="9.33203125" style="1" bestFit="1" customWidth="1"/>
    <col min="3" max="3" width="10.6640625" style="1" bestFit="1" customWidth="1"/>
    <col min="4" max="4" width="15.33203125" style="1" bestFit="1" customWidth="1"/>
    <col min="5" max="5" width="14.6640625" style="1" bestFit="1" customWidth="1"/>
    <col min="6" max="6" width="30" style="1" bestFit="1" customWidth="1"/>
    <col min="7" max="7" width="39.44140625" style="1" bestFit="1" customWidth="1"/>
    <col min="8" max="8" width="22.6640625" style="1" bestFit="1" customWidth="1"/>
    <col min="9" max="9" width="32.109375" style="1" bestFit="1" customWidth="1"/>
    <col min="10" max="10" width="33.33203125" style="1" bestFit="1" customWidth="1"/>
    <col min="11" max="12" width="9.109375" style="1"/>
    <col min="13" max="13" width="21.109375" style="1" bestFit="1" customWidth="1"/>
    <col min="14" max="16384" width="9.109375" style="1"/>
  </cols>
  <sheetData>
    <row r="1" spans="2:18" ht="16.2" thickBot="1">
      <c r="E1" s="60">
        <v>0.2</v>
      </c>
    </row>
    <row r="2" spans="2:18" ht="16.8" thickTop="1" thickBot="1">
      <c r="B2" s="59"/>
      <c r="C2" s="58"/>
      <c r="D2" s="57" t="s">
        <v>27</v>
      </c>
      <c r="E2" s="56" t="s">
        <v>26</v>
      </c>
      <c r="F2" s="56" t="s">
        <v>41</v>
      </c>
      <c r="G2" s="56" t="s">
        <v>40</v>
      </c>
      <c r="H2" s="56" t="s">
        <v>39</v>
      </c>
      <c r="I2" s="56" t="s">
        <v>38</v>
      </c>
      <c r="J2" s="55" t="s">
        <v>37</v>
      </c>
    </row>
    <row r="3" spans="2:18" ht="15.6">
      <c r="B3" s="199" t="s">
        <v>22</v>
      </c>
      <c r="C3" s="54" t="s">
        <v>36</v>
      </c>
      <c r="D3" s="53">
        <f>(SUMIF(DH_areas!B2:B963,"Central",DH_areas!E2:E963) + SUMIF(DH_areas!B2:B963,"Central",DH_areas!I2:I963)+ SUMIF(DH_areas!B2:B963,"Central",DH_areas!G2:G963))/1000000+(SUMIF(Next_to_DH_areas!C2:C817,"Central",Next_to_DH_areas!F2:F817) + SUMIF(Next_to_DH_areas!C2:C817,"Central",Next_to_DH_areas!H2:H817)+ SUMIF(Next_to_DH_areas!C2:C817,"Central",Next_to_DH_areas!J2:J817))/1000000</f>
        <v>1320.2911640199964</v>
      </c>
      <c r="E3" s="52">
        <f>D3/(8760*$E$1)*1000</f>
        <v>753.59084704337681</v>
      </c>
      <c r="F3" s="52">
        <f>(SUMIF(DH_areas!B2:B963,"Central",DH_areas!F2:F963)+SUMIF(Next_to_DH_areas!B2:B817,"Central",Next_to_DH_areas!G2:G817))*'Connecting shares (%)'!$R$16+(SUMIF(DH_areas!B2:B963,"Central",DH_areas!H2:H963)+SUMIF(Next_to_DH_areas!B2:B817,"Central",Next_to_DH_areas!I2:I817))*'Connecting shares (%)'!$R$17+(SUMIF(DH_areas!B2:B963,"Central",DH_areas!J2:J963)+SUMIF(Next_to_DH_areas!B2:B817,"Central",Next_to_DH_areas!K2:K817))*'Connecting shares (%)'!$R$18</f>
        <v>568.71994399999994</v>
      </c>
      <c r="G3" s="52">
        <f>F3/E3</f>
        <v>0.75468000471516383</v>
      </c>
      <c r="H3" s="52">
        <f>(SUMIF(DH_areas!B2:B963,"Central",DH_areas!F2:F963)+SUMIF(Next_to_DH_areas!B2:B817,"Central",Next_to_DH_areas!G2:G817))*'Connecting shares (%)'!$Q$16+(SUMIF(DH_areas!B2:B963,"Central",DH_areas!H2:H963)+SUMIF(Next_to_DH_areas!B2:B817,"Central",Next_to_DH_areas!I2:I817))*'Connecting shares (%)'!$Q$17+(SUMIF(DH_areas!B2:B963,"Central",DH_areas!J2:J963)+SUMIF(Next_to_DH_areas!B2:B817,"Central",Next_to_DH_areas!K2:K817))*'Connecting shares (%)'!$Q$18</f>
        <v>474.48983699999991</v>
      </c>
      <c r="I3" s="52">
        <f>H3/E3</f>
        <v>0.62963853510376855</v>
      </c>
      <c r="J3" s="51">
        <f>I3+G3</f>
        <v>1.3843185398189324</v>
      </c>
      <c r="K3" s="42">
        <f>G3/I3-1</f>
        <v>0.19859246637562866</v>
      </c>
    </row>
    <row r="4" spans="2:18" ht="15.6">
      <c r="B4" s="200"/>
      <c r="C4" s="50" t="s">
        <v>35</v>
      </c>
      <c r="D4" s="49">
        <f>(SUMIF(DH_areas!B2:B963,"Central",DH_areas!K2:K963) + SUMIF(DH_areas!B2:B963,"Central",DH_areas!M2:M963)+ SUMIF(DH_areas!B2:B963,"Central",DH_areas!O2:O963))/1000000+(SUMIF(Next_to_DH_areas!C2:C817,"Central",Next_to_DH_areas!L2:L817) + SUMIF(Next_to_DH_areas!C2:C817,"Central",Next_to_DH_areas!N2:N817)+ SUMIF(Next_to_DH_areas!C2:C817,"Central",Next_to_DH_areas!P2:P817))/1000000</f>
        <v>652.83091744999888</v>
      </c>
      <c r="E4" s="48">
        <f>D4/(8760*$E$1)*1000</f>
        <v>372.6203866723738</v>
      </c>
      <c r="F4" s="48">
        <f>(SUMIF(DH_areas!B2:B963,"Central",DH_areas!L2:L963)+SUMIF(Next_to_DH_areas!B2:B817,"Central",Next_to_DH_areas!M2:M817))*'Connecting shares (%)'!$R$16+(SUMIF(DH_areas!B2:B963,"Central",DH_areas!N2:N963)+SUMIF(Next_to_DH_areas!B2:B817,"Central",Next_to_DH_areas!O2:O817))*'Connecting shares (%)'!$R$17+(SUMIF(DH_areas!B2:B963,"Central",DH_areas!P2:P963)+SUMIF(Next_to_DH_areas!B2:B817,"Central",Next_to_DH_areas!Q2:Q817))*'Connecting shares (%)'!$R$18</f>
        <v>214.12013200000001</v>
      </c>
      <c r="G4" s="48">
        <f>F4/E4</f>
        <v>0.57463343300178849</v>
      </c>
      <c r="H4" s="48">
        <f>(SUMIF(DH_areas!B2:B963,"Central",DH_areas!L2:L963)+SUMIF(Next_to_DH_areas!B2:B817,"Central",Next_to_DH_areas!M2:M817))*'Connecting shares (%)'!$Q$16+(SUMIF(DH_areas!B2:B963,"Central",DH_areas!N2:N963)+SUMIF(Next_to_DH_areas!B2:B817,"Central",Next_to_DH_areas!O2:O817))*'Connecting shares (%)'!$Q$17+(SUMIF(DH_areas!B2:B963,"Central",DH_areas!P2:P963)+SUMIF(Next_to_DH_areas!B2:B817,"Central",Next_to_DH_areas!Q2:Q817))*'Connecting shares (%)'!$Q$18</f>
        <v>226.87107899999998</v>
      </c>
      <c r="I4" s="48">
        <f>H4/E4</f>
        <v>0.60885310389491976</v>
      </c>
      <c r="J4" s="47">
        <f>I4+G4</f>
        <v>1.1834865368967082</v>
      </c>
      <c r="K4" s="42">
        <f>G4/I4-1</f>
        <v>-5.6203492557109769E-2</v>
      </c>
    </row>
    <row r="5" spans="2:18" ht="15.6">
      <c r="B5" s="200" t="s">
        <v>21</v>
      </c>
      <c r="C5" s="50" t="s">
        <v>36</v>
      </c>
      <c r="D5" s="49">
        <f>(SUMIF(DH_areas!B2:B963,"Decentral",DH_areas!E2:E963) + SUMIF(DH_areas!B2:B963,"Decentral",DH_areas!I2:I963)+ SUMIF(DH_areas!B2:B963,"Decentral",DH_areas!G2:G963))/1000000+(SUMIF(Next_to_DH_areas!C2:C817,"Decentral",Next_to_DH_areas!F2:F817) + SUMIF(Next_to_DH_areas!C2:C817,"Decentral",Next_to_DH_areas!H2:H817)+ SUMIF(Next_to_DH_areas!C2:C817,"Decentral",Next_to_DH_areas!J2:J817))/1000000</f>
        <v>3443.755495689998</v>
      </c>
      <c r="E5" s="48">
        <f>D5/(8760*$E$1)*1000</f>
        <v>1965.6138674029669</v>
      </c>
      <c r="F5" s="48">
        <f>(SUMIF(DH_areas!B2:B963,"Decentral",DH_areas!F2:F963)+SUMIF(Next_to_DH_areas!B2:B817,"Decentral",Next_to_DH_areas!G2:G817))*'Connecting shares (%)'!$R$16+(SUMIF(DH_areas!B2:B963,"Decentral",DH_areas!H2:H963)+SUMIF(Next_to_DH_areas!B2:B817,"Decentral",Next_to_DH_areas!I2:I817))*'Connecting shares (%)'!$R$17+(SUMIF(DH_areas!B2:B963,"Decentral",DH_areas!J2:J963)+SUMIF(Next_to_DH_areas!B2:B817,"Decentral",Next_to_DH_areas!K2:K817))*'Connecting shares (%)'!$R$18</f>
        <v>1257.036916</v>
      </c>
      <c r="G5" s="48">
        <f>F5/E5</f>
        <v>0.63951365873341037</v>
      </c>
      <c r="H5" s="48">
        <f>(SUMIF(DH_areas!B2:B963,"Decentral",DH_areas!F2:F963)+SUMIF(Next_to_DH_areas!B2:B817,"Decentral",Next_to_DH_areas!G2:G817))*'Connecting shares (%)'!$Q$16+(SUMIF(DH_areas!B2:B963,"Decentral",DH_areas!H2:H963)+SUMIF(Next_to_DH_areas!B2:B817,"Decentral",Next_to_DH_areas!I2:I817))*'Connecting shares (%)'!$Q$17+(SUMIF(DH_areas!B2:B963,"Decentral",DH_areas!J2:J963)+SUMIF(Next_to_DH_areas!B2:B817,"Decentral",Next_to_DH_areas!K2:K817))*'Connecting shares (%)'!$Q$18</f>
        <v>1048.3334889999999</v>
      </c>
      <c r="I5" s="48">
        <f>H5/E5</f>
        <v>0.53333643315464208</v>
      </c>
      <c r="J5" s="47">
        <f>I5+G5</f>
        <v>1.1728500918880524</v>
      </c>
      <c r="K5" s="42">
        <f>G5/I5-1</f>
        <v>0.19908114086776063</v>
      </c>
    </row>
    <row r="6" spans="2:18" ht="16.2" thickBot="1">
      <c r="B6" s="201"/>
      <c r="C6" s="46" t="s">
        <v>35</v>
      </c>
      <c r="D6" s="45">
        <f>(SUMIF(DH_areas!B2:B963,"Decentral",DH_areas!K2:K963) + SUMIF(DH_areas!B2:B963,"Decentral",DH_areas!M2:M963)+ SUMIF(DH_areas!B2:B963,"Decentral",DH_areas!O2:O963))/1000000+(SUMIF(Next_to_DH_areas!C2:C817,"Decentral",Next_to_DH_areas!L2:L817) + SUMIF(Next_to_DH_areas!C2:C817,"Decentral",Next_to_DH_areas!N2:N817)+ SUMIF(Next_to_DH_areas!C2:C817,"Decentral",Next_to_DH_areas!P2:P817))/1000000</f>
        <v>981.27755474999822</v>
      </c>
      <c r="E6" s="44">
        <f>D6/(8760*$E$1)*1000</f>
        <v>560.0899285102729</v>
      </c>
      <c r="F6" s="44">
        <f>(SUMIF(DH_areas!B2:B963,"Decentral",DH_areas!L2:L963)+SUMIF(Next_to_DH_areas!B2:B817,"Decentral",Next_to_DH_areas!M2:M817))*'Connecting shares (%)'!$R$16+(SUMIF(DH_areas!B2:B963,"Decentral",DH_areas!N2:N963)+SUMIF(Next_to_DH_areas!B2:B817,"Decentral",Next_to_DH_areas!O2:O817))*'Connecting shares (%)'!$R$17+(SUMIF(DH_areas!B2:B963,"Decentral",DH_areas!P2:P963)+SUMIF(Next_to_DH_areas!B2:B817,"Decentral",Next_to_DH_areas!Q2:Q817))*'Connecting shares (%)'!$R$18</f>
        <v>362.16975000000002</v>
      </c>
      <c r="G6" s="44">
        <f>F6/E6</f>
        <v>0.64662785664312705</v>
      </c>
      <c r="H6" s="44">
        <f>(SUMIF(DH_areas!B2:B963,"Decentral",DH_areas!L2:L963)+SUMIF(Next_to_DH_areas!B2:B817,"Decentral",Next_to_DH_areas!M2:M817))*'Connecting shares (%)'!$Q$16+(SUMIF(DH_areas!B2:B963,"Decentral",DH_areas!N2:N963)+SUMIF(Next_to_DH_areas!B2:B817,"Decentral",Next_to_DH_areas!O2:O817))*'Connecting shares (%)'!$Q$17+(SUMIF(DH_areas!B2:B963,"Decentral",DH_areas!P2:P963)+SUMIF(Next_to_DH_areas!B2:B817,"Decentral",Next_to_DH_areas!Q2:Q817))*'Connecting shares (%)'!$Q$18</f>
        <v>336.63638399999996</v>
      </c>
      <c r="I6" s="44">
        <f>H6/E6</f>
        <v>0.60103988103372141</v>
      </c>
      <c r="J6" s="43">
        <f>I6+G6</f>
        <v>1.2476677376768484</v>
      </c>
      <c r="K6" s="42">
        <f>G6/I6-1</f>
        <v>7.5848503648375809E-2</v>
      </c>
    </row>
    <row r="7" spans="2:18" ht="15" thickTop="1"/>
    <row r="10" spans="2:18">
      <c r="R10" s="1" t="e">
        <f>IF(#REF!="East", IF(C3="Central",K3*'Connecting shares (%)'!$R$16*'Connecting shares (%)'!$F$3/100+M3*'Connecting shares (%)'!$G$3/100*'Connecting shares (%)'!$R$17+O3*'Connecting shares (%)'!$H$3/100*'Connecting shares (%)'!R19+G3*'Connecting shares (%)'!$M$16*(J3+L3+N3)/(J3+L3+N3+P3+R3+T3),0),0)</f>
        <v>#REF!</v>
      </c>
    </row>
  </sheetData>
  <mergeCells count="2">
    <mergeCell ref="B3:B4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rgb="FF0070C0"/>
  </sheetPr>
  <dimension ref="A1:AJ963"/>
  <sheetViews>
    <sheetView zoomScale="70" zoomScaleNormal="70" workbookViewId="0">
      <selection activeCell="A23" sqref="A23:XFD23"/>
    </sheetView>
  </sheetViews>
  <sheetFormatPr defaultColWidth="9.109375" defaultRowHeight="14.4"/>
  <cols>
    <col min="1" max="1" width="11.5546875" style="1" bestFit="1" customWidth="1"/>
    <col min="2" max="2" width="13.33203125" style="1" bestFit="1" customWidth="1"/>
    <col min="3" max="3" width="10.5546875" style="1" bestFit="1" customWidth="1"/>
    <col min="4" max="4" width="22.6640625" style="1" bestFit="1" customWidth="1"/>
    <col min="5" max="5" width="12" style="1" bestFit="1" customWidth="1"/>
    <col min="6" max="6" width="10.33203125" style="1" bestFit="1" customWidth="1"/>
    <col min="7" max="7" width="11.44140625" style="1" bestFit="1" customWidth="1"/>
    <col min="8" max="8" width="11.109375" style="1" bestFit="1" customWidth="1"/>
    <col min="9" max="9" width="10.33203125" style="1" bestFit="1" customWidth="1"/>
    <col min="10" max="10" width="10" style="1" bestFit="1" customWidth="1"/>
    <col min="11" max="11" width="12" style="1" bestFit="1" customWidth="1"/>
    <col min="12" max="12" width="10.6640625" style="1" bestFit="1" customWidth="1"/>
    <col min="13" max="13" width="12" style="1" bestFit="1" customWidth="1"/>
    <col min="14" max="14" width="11.5546875" style="1" bestFit="1" customWidth="1"/>
    <col min="15" max="15" width="12" style="1" bestFit="1" customWidth="1"/>
    <col min="16" max="16" width="10.44140625" style="1" bestFit="1" customWidth="1"/>
    <col min="17" max="17" width="15.88671875" style="1" bestFit="1" customWidth="1"/>
    <col min="18" max="18" width="13.88671875" style="1" bestFit="1" customWidth="1"/>
    <col min="19" max="19" width="26.33203125" style="61" bestFit="1" customWidth="1"/>
    <col min="20" max="20" width="22.88671875" style="1" bestFit="1" customWidth="1"/>
    <col min="21" max="21" width="26.44140625" style="1" bestFit="1" customWidth="1"/>
    <col min="22" max="22" width="23" style="1" bestFit="1" customWidth="1"/>
    <col min="23" max="23" width="26.5546875" style="1" bestFit="1" customWidth="1"/>
    <col min="24" max="24" width="23.109375" style="1" bestFit="1" customWidth="1"/>
    <col min="25" max="25" width="26.6640625" style="1" bestFit="1" customWidth="1"/>
    <col min="26" max="26" width="23.33203125" style="1" bestFit="1" customWidth="1"/>
    <col min="27" max="27" width="27.109375" style="1" bestFit="1" customWidth="1"/>
    <col min="28" max="28" width="23.88671875" style="1" bestFit="1" customWidth="1"/>
    <col min="29" max="29" width="27.33203125" style="1" bestFit="1" customWidth="1"/>
    <col min="30" max="30" width="24" style="1" bestFit="1" customWidth="1"/>
    <col min="31" max="31" width="27.44140625" style="1" bestFit="1" customWidth="1"/>
    <col min="32" max="32" width="24.109375" style="1" bestFit="1" customWidth="1"/>
    <col min="33" max="33" width="27.5546875" style="1" bestFit="1" customWidth="1"/>
    <col min="34" max="34" width="24.33203125" style="1" bestFit="1" customWidth="1"/>
    <col min="35" max="35" width="26" style="1" bestFit="1" customWidth="1"/>
    <col min="36" max="36" width="21.6640625" style="1" bestFit="1" customWidth="1"/>
    <col min="37" max="16384" width="9.109375" style="1"/>
  </cols>
  <sheetData>
    <row r="1" spans="1:36">
      <c r="A1" s="1" t="s">
        <v>831</v>
      </c>
      <c r="B1" s="1" t="s">
        <v>830</v>
      </c>
      <c r="C1" s="1" t="s">
        <v>829</v>
      </c>
      <c r="D1" s="1" t="s">
        <v>828</v>
      </c>
      <c r="E1" s="1" t="s">
        <v>827</v>
      </c>
      <c r="F1" s="1" t="s">
        <v>826</v>
      </c>
      <c r="G1" s="1" t="s">
        <v>825</v>
      </c>
      <c r="H1" s="1" t="s">
        <v>824</v>
      </c>
      <c r="I1" s="1" t="s">
        <v>823</v>
      </c>
      <c r="J1" s="1" t="s">
        <v>822</v>
      </c>
      <c r="K1" s="1" t="s">
        <v>821</v>
      </c>
      <c r="L1" s="1" t="s">
        <v>820</v>
      </c>
      <c r="M1" s="1" t="s">
        <v>819</v>
      </c>
      <c r="N1" s="1" t="s">
        <v>818</v>
      </c>
      <c r="O1" s="1" t="s">
        <v>817</v>
      </c>
      <c r="P1" s="1" t="s">
        <v>816</v>
      </c>
      <c r="Q1" s="1" t="s">
        <v>815</v>
      </c>
      <c r="R1" s="1" t="s">
        <v>814</v>
      </c>
      <c r="S1" s="61" t="s">
        <v>813</v>
      </c>
      <c r="T1" s="1" t="s">
        <v>812</v>
      </c>
      <c r="U1" s="61" t="s">
        <v>811</v>
      </c>
      <c r="V1" s="1" t="s">
        <v>810</v>
      </c>
      <c r="W1" s="61" t="s">
        <v>809</v>
      </c>
      <c r="X1" s="1" t="s">
        <v>808</v>
      </c>
      <c r="Y1" s="61" t="s">
        <v>807</v>
      </c>
      <c r="Z1" s="1" t="s">
        <v>806</v>
      </c>
      <c r="AA1" s="61" t="s">
        <v>805</v>
      </c>
      <c r="AB1" s="1" t="s">
        <v>804</v>
      </c>
      <c r="AC1" s="61" t="s">
        <v>803</v>
      </c>
      <c r="AD1" s="1" t="s">
        <v>802</v>
      </c>
      <c r="AE1" s="61" t="s">
        <v>801</v>
      </c>
      <c r="AF1" s="1" t="s">
        <v>800</v>
      </c>
      <c r="AG1" s="61" t="s">
        <v>799</v>
      </c>
      <c r="AH1" s="1" t="s">
        <v>798</v>
      </c>
      <c r="AI1" s="61"/>
      <c r="AJ1" s="62"/>
    </row>
    <row r="2" spans="1:36">
      <c r="A2" s="1">
        <v>1</v>
      </c>
      <c r="B2" s="1" t="s">
        <v>22</v>
      </c>
      <c r="C2" s="1" t="s">
        <v>23</v>
      </c>
      <c r="D2" s="1" t="s">
        <v>787</v>
      </c>
      <c r="E2" s="1">
        <v>3468379.1299999901</v>
      </c>
      <c r="F2" s="1">
        <v>206</v>
      </c>
      <c r="G2" s="1">
        <v>184869.109999999</v>
      </c>
      <c r="H2" s="1">
        <v>3</v>
      </c>
      <c r="I2" s="1">
        <v>0</v>
      </c>
      <c r="J2" s="1">
        <v>0</v>
      </c>
      <c r="K2" s="1">
        <v>1107228.45</v>
      </c>
      <c r="L2" s="1">
        <v>93</v>
      </c>
      <c r="M2" s="1">
        <v>353080.77</v>
      </c>
      <c r="N2" s="1">
        <v>4</v>
      </c>
      <c r="O2" s="1">
        <v>0</v>
      </c>
      <c r="P2" s="1">
        <v>0</v>
      </c>
      <c r="Q2" s="1">
        <v>167750.771918802</v>
      </c>
      <c r="R2" s="1">
        <v>82577689.5</v>
      </c>
      <c r="S2" s="61">
        <f>IF(C2="East", IF(B2="Central",('Connecting shares (%)'!$F$2/100*E2+'Connecting shares (%)'!$G$2/100*G2+'Connecting shares (%)'!$H$2/100*I2)/1000000,0),0)</f>
        <v>0</v>
      </c>
      <c r="T2" s="61">
        <f>IF(C2="East", IF(B2="Central",F2*'Connecting shares (%)'!$R$16*'Connecting shares (%)'!$F$2/100+H2*'Connecting shares (%)'!$G$2/100*'Connecting shares (%)'!$R$17+J2*'Connecting shares (%)'!$H$2/100*'Connecting shares (%)'!$R$18,0),0)</f>
        <v>0</v>
      </c>
      <c r="U2" s="1">
        <f>IF(C2="East", IF(B2="Decentral",('Connecting shares (%)'!$F$6/100*E2+'Connecting shares (%)'!$G$6/100*G2+'Connecting shares (%)'!$H$6/100*I2)/1000000,0),0)</f>
        <v>0</v>
      </c>
      <c r="V2" s="1">
        <f>IF(C2="East", IF(B2="Decentral",F2*'Connecting shares (%)'!$R$16*'Connecting shares (%)'!$F$6/100+H2*'Connecting shares (%)'!$G$6/100*'Connecting shares (%)'!$R$17+J2*'Connecting shares (%)'!$H$6/100*'Connecting shares (%)'!$R$18,0),0)</f>
        <v>0</v>
      </c>
      <c r="W2" s="1">
        <f>IF(C2="East", IF(B2="Central",('Connecting shares (%)'!$F$4/100*K2+'Connecting shares (%)'!$G$4/100*M2+'Connecting shares (%)'!$H$4/100*O2)/1000000,0),0)</f>
        <v>0</v>
      </c>
      <c r="X2" s="1">
        <f>IF(C2="East", IF(B2="Central",L2*'Connecting shares (%)'!$R$16*'Connecting shares (%)'!$F$4/100+N2*'Connecting shares (%)'!$G$4/100*'Connecting shares (%)'!$R$17+P2*'Connecting shares (%)'!$H$4/100*'Connecting shares (%)'!$R$18,0),0)</f>
        <v>0</v>
      </c>
      <c r="Y2" s="1">
        <f>IF(C2="East", IF(B2="Decentral",('Connecting shares (%)'!$F$4/100*K2+'Connecting shares (%)'!$G$4/100*M2+'Connecting shares (%)'!$H$4/100*O2)/1000000,0),0)</f>
        <v>0</v>
      </c>
      <c r="Z2" s="1">
        <f>IF(C2="East", IF(B2="Decentral",L2*'Connecting shares (%)'!$R$16*'Connecting shares (%)'!$F$8/100+N2*'Connecting shares (%)'!$G$8/100*'Connecting shares (%)'!$R$17+P2*'Connecting shares (%)'!$H$8/100*'Connecting shares (%)'!$R$18,0),0)</f>
        <v>0</v>
      </c>
      <c r="AA2" s="1">
        <f>IF(C2="West", IF(B2="Central",('Connecting shares (%)'!$F$10/100*E2+'Connecting shares (%)'!$G$10/100*G2+'Connecting shares (%)'!$H$10/100*I2)/1000000,0),0)</f>
        <v>3.6532482399999893</v>
      </c>
      <c r="AB2" s="1">
        <f>IF(C2="West", IF(B2="Central",F2*'Connecting shares (%)'!$R$16*'Connecting shares (%)'!$F$10/100+H2*'Connecting shares (%)'!$G$10/100*'Connecting shares (%)'!$R$17+J2*'Connecting shares (%)'!$H$10/100*'Connecting shares (%)'!$R$18,0),0)</f>
        <v>4.8289470000000003</v>
      </c>
      <c r="AC2" s="1">
        <f>IF(C2="West", IF(B2="Decentral",('Connecting shares (%)'!$F$14/100*E2+'Connecting shares (%)'!$G$14/100*G2+'Connecting shares (%)'!$H$14/100*I2)/1000000,0),0)</f>
        <v>0</v>
      </c>
      <c r="AD2" s="1">
        <f>IF(C2="west", IF(B2="Decentral",F2*'Connecting shares (%)'!$R$16*'Connecting shares (%)'!$F$14/100+H2*'Connecting shares (%)'!$G$14/100*'Connecting shares (%)'!$R$17+J2*'Connecting shares (%)'!$H$14/100*'Connecting shares (%)'!$R$18,0),0)</f>
        <v>0</v>
      </c>
      <c r="AE2" s="1">
        <f>IF(C2="west", IF(B2="Central",('Connecting shares (%)'!$F$12/100*K2+'Connecting shares (%)'!$G$12/100*M2+'Connecting shares (%)'!$H$12/100*O2)/1000000,0),0)</f>
        <v>1.4603092200000001</v>
      </c>
      <c r="AF2" s="1">
        <f>IF(C2="west", IF(B2="Central",L2*'Connecting shares (%)'!$R$16*'Connecting shares (%)'!$F$12/100+N2*'Connecting shares (%)'!$G$12/100*'Connecting shares (%)'!$R$17+P2*'Connecting shares (%)'!$H$12/100*'Connecting shares (%)'!$R$18,0),0)</f>
        <v>2.261171</v>
      </c>
      <c r="AG2" s="1">
        <f>IF(C2="West", IF(B2="Decentral",(K2*'Connecting shares (%)'!$F$16/100+M2*'Connecting shares (%)'!$G$16/100+O2*'Connecting shares (%)'!$H$16/100)/1000000,0),0)</f>
        <v>0</v>
      </c>
      <c r="AH2" s="1">
        <f>IF(C2="west", IF(B2="Decentral",L2*'Connecting shares (%)'!$R$16*'Connecting shares (%)'!$F$16/100+N2*'Connecting shares (%)'!$G$16/100*'Connecting shares (%)'!$R$17+P2*'Connecting shares (%)'!$H$16/100*'Connecting shares (%)'!$R$18,0),0)</f>
        <v>0</v>
      </c>
    </row>
    <row r="3" spans="1:36">
      <c r="A3" s="1">
        <v>2</v>
      </c>
      <c r="B3" s="1" t="s">
        <v>22</v>
      </c>
      <c r="C3" s="1" t="s">
        <v>23</v>
      </c>
      <c r="D3" s="1" t="s">
        <v>797</v>
      </c>
      <c r="E3" s="1">
        <v>48497.98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4274.6788816862099</v>
      </c>
      <c r="R3" s="1">
        <v>270472.5</v>
      </c>
      <c r="S3" s="61">
        <f>IF(C3="East", IF(B3="Central",('Connecting shares (%)'!$F$2/100*E3+'Connecting shares (%)'!$G$2/100*G3+'Connecting shares (%)'!$H$2/100*I3)/1000000,0),0)</f>
        <v>0</v>
      </c>
      <c r="T3" s="61">
        <f>IF(C3="East", IF(B3="Central",F3*'Connecting shares (%)'!$R$16*'Connecting shares (%)'!$F$2/100+H3*'Connecting shares (%)'!$G$2/100*'Connecting shares (%)'!$R$17+J3*'Connecting shares (%)'!$H$2/100*'Connecting shares (%)'!$R$18,0),0)</f>
        <v>0</v>
      </c>
      <c r="U3" s="1">
        <f>IF(C3="East", IF(B3="Decentral",('Connecting shares (%)'!$F$6/100*E3+'Connecting shares (%)'!$G$6/100*G3+'Connecting shares (%)'!$H$6/100*I3)/1000000,0),0)</f>
        <v>0</v>
      </c>
      <c r="V3" s="1">
        <f>IF(C3="East", IF(B3="Decentral",F3*'Connecting shares (%)'!$R$16*'Connecting shares (%)'!$F$6/100+H3*'Connecting shares (%)'!$G$6/100*'Connecting shares (%)'!$R$17+J3*'Connecting shares (%)'!$H$6/100*'Connecting shares (%)'!$R$18,0),0)</f>
        <v>0</v>
      </c>
      <c r="W3" s="1">
        <f>IF(C3="East", IF(B3="Central",('Connecting shares (%)'!$F$4/100*K3+'Connecting shares (%)'!$G$4/100*M3+'Connecting shares (%)'!$H$4/100*O3)/1000000,0),0)</f>
        <v>0</v>
      </c>
      <c r="X3" s="1">
        <f>IF(C3="East", IF(B3="Central",L3*'Connecting shares (%)'!$R$16*'Connecting shares (%)'!$F$4/100+N3*'Connecting shares (%)'!$G$4/100*'Connecting shares (%)'!$R$17+P3*'Connecting shares (%)'!$H$4/100*'Connecting shares (%)'!$R$18,0),0)</f>
        <v>0</v>
      </c>
      <c r="Y3" s="1">
        <f>IF(C3="East", IF(B3="Decentral",('Connecting shares (%)'!$F$4/100*K3+'Connecting shares (%)'!$G$4/100*M3+'Connecting shares (%)'!$H$4/100*O3)/1000000,0),0)</f>
        <v>0</v>
      </c>
      <c r="Z3" s="1">
        <f>IF(C3="East", IF(B3="Decentral",L3*'Connecting shares (%)'!$R$16*'Connecting shares (%)'!$F$8/100+N3*'Connecting shares (%)'!$G$8/100*'Connecting shares (%)'!$R$17+P3*'Connecting shares (%)'!$H$8/100*'Connecting shares (%)'!$R$18,0),0)</f>
        <v>0</v>
      </c>
      <c r="AA3" s="1">
        <f>IF(C3="West", IF(B3="Central",('Connecting shares (%)'!$F$10/100*E3+'Connecting shares (%)'!$G$10/100*G3+'Connecting shares (%)'!$H$10/100*I3)/1000000,0),0)</f>
        <v>4.8497980000000003E-2</v>
      </c>
      <c r="AB3" s="1">
        <f>IF(C3="West", IF(B3="Central",F3*'Connecting shares (%)'!$R$16*'Connecting shares (%)'!$F$10/100+H3*'Connecting shares (%)'!$G$10/100*'Connecting shares (%)'!$R$17+J3*'Connecting shares (%)'!$H$10/100*'Connecting shares (%)'!$R$18,0),0)</f>
        <v>4.5990000000000003E-2</v>
      </c>
      <c r="AC3" s="1">
        <f>IF(C3="West", IF(B3="Decentral",('Connecting shares (%)'!$F$14/100*E3+'Connecting shares (%)'!$G$14/100*G3+'Connecting shares (%)'!$H$14/100*I3)/1000000,0),0)</f>
        <v>0</v>
      </c>
      <c r="AD3" s="1">
        <f>IF(C3="west", IF(B3="Decentral",F3*'Connecting shares (%)'!$R$16*'Connecting shares (%)'!$F$14/100+H3*'Connecting shares (%)'!$G$14/100*'Connecting shares (%)'!$R$17+J3*'Connecting shares (%)'!$H$14/100*'Connecting shares (%)'!$R$18,0),0)</f>
        <v>0</v>
      </c>
      <c r="AE3" s="1">
        <f>IF(C3="west", IF(B3="Central",('Connecting shares (%)'!$F$12/100*K3+'Connecting shares (%)'!$G$12/100*M3+'Connecting shares (%)'!$H$12/100*O3)/1000000,0),0)</f>
        <v>0</v>
      </c>
      <c r="AF3" s="1">
        <f>IF(C3="west", IF(B3="Central",L3*'Connecting shares (%)'!$R$16*'Connecting shares (%)'!$F$12/100+N3*'Connecting shares (%)'!$G$12/100*'Connecting shares (%)'!$R$17+P3*'Connecting shares (%)'!$H$12/100*'Connecting shares (%)'!$R$18,0),0)</f>
        <v>0</v>
      </c>
      <c r="AG3" s="1">
        <f>IF(C3="West", IF(B3="Decentral",(K3*'Connecting shares (%)'!$F$16/100+M3*'Connecting shares (%)'!$G$16/100+O3*'Connecting shares (%)'!$H$16/100)/1000000,0),0)</f>
        <v>0</v>
      </c>
      <c r="AH3" s="1">
        <f>IF(C3="west", IF(B3="Decentral",L3*'Connecting shares (%)'!$R$16*'Connecting shares (%)'!$F$16/100+N3*'Connecting shares (%)'!$G$16/100*'Connecting shares (%)'!$R$17+P3*'Connecting shares (%)'!$H$16/100*'Connecting shares (%)'!$R$18,0),0)</f>
        <v>0</v>
      </c>
    </row>
    <row r="4" spans="1:36">
      <c r="A4" s="1">
        <v>3</v>
      </c>
      <c r="B4" s="1" t="s">
        <v>22</v>
      </c>
      <c r="C4" s="1" t="s">
        <v>23</v>
      </c>
      <c r="D4" s="1" t="s">
        <v>796</v>
      </c>
      <c r="E4" s="1">
        <v>164455.09</v>
      </c>
      <c r="F4" s="1">
        <v>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3433.8536332869298</v>
      </c>
      <c r="R4" s="1">
        <v>384677</v>
      </c>
      <c r="S4" s="61">
        <f>IF(C4="East", IF(B4="Central",('Connecting shares (%)'!$F$2/100*E4+'Connecting shares (%)'!$G$2/100*G4+'Connecting shares (%)'!$H$2/100*I4)/1000000,0),0)</f>
        <v>0</v>
      </c>
      <c r="T4" s="61">
        <f>IF(C4="East", IF(B4="Central",F4*'Connecting shares (%)'!$R$16*'Connecting shares (%)'!$F$2/100+H4*'Connecting shares (%)'!$G$2/100*'Connecting shares (%)'!$R$17+J4*'Connecting shares (%)'!$H$2/100*'Connecting shares (%)'!$R$18,0),0)</f>
        <v>0</v>
      </c>
      <c r="U4" s="1">
        <f>IF(C4="East", IF(B4="Decentral",('Connecting shares (%)'!$F$6/100*E4+'Connecting shares (%)'!$G$6/100*G4+'Connecting shares (%)'!$H$6/100*I4)/1000000,0),0)</f>
        <v>0</v>
      </c>
      <c r="V4" s="1">
        <f>IF(C4="East", IF(B4="Decentral",F4*'Connecting shares (%)'!$R$16*'Connecting shares (%)'!$F$6/100+H4*'Connecting shares (%)'!$G$6/100*'Connecting shares (%)'!$R$17+J4*'Connecting shares (%)'!$H$6/100*'Connecting shares (%)'!$R$18,0),0)</f>
        <v>0</v>
      </c>
      <c r="W4" s="1">
        <f>IF(C4="East", IF(B4="Central",('Connecting shares (%)'!$F$4/100*K4+'Connecting shares (%)'!$G$4/100*M4+'Connecting shares (%)'!$H$4/100*O4)/1000000,0),0)</f>
        <v>0</v>
      </c>
      <c r="X4" s="1">
        <f>IF(C4="East", IF(B4="Central",L4*'Connecting shares (%)'!$R$16*'Connecting shares (%)'!$F$4/100+N4*'Connecting shares (%)'!$G$4/100*'Connecting shares (%)'!$R$17+P4*'Connecting shares (%)'!$H$4/100*'Connecting shares (%)'!$R$18,0),0)</f>
        <v>0</v>
      </c>
      <c r="Y4" s="1">
        <f>IF(C4="East", IF(B4="Decentral",('Connecting shares (%)'!$F$4/100*K4+'Connecting shares (%)'!$G$4/100*M4+'Connecting shares (%)'!$H$4/100*O4)/1000000,0),0)</f>
        <v>0</v>
      </c>
      <c r="Z4" s="1">
        <f>IF(C4="East", IF(B4="Decentral",L4*'Connecting shares (%)'!$R$16*'Connecting shares (%)'!$F$8/100+N4*'Connecting shares (%)'!$G$8/100*'Connecting shares (%)'!$R$17+P4*'Connecting shares (%)'!$H$8/100*'Connecting shares (%)'!$R$18,0),0)</f>
        <v>0</v>
      </c>
      <c r="AA4" s="1">
        <f>IF(C4="West", IF(B4="Central",('Connecting shares (%)'!$F$10/100*E4+'Connecting shares (%)'!$G$10/100*G4+'Connecting shares (%)'!$H$10/100*I4)/1000000,0),0)</f>
        <v>0.16445509</v>
      </c>
      <c r="AB4" s="1">
        <f>IF(C4="West", IF(B4="Central",F4*'Connecting shares (%)'!$R$16*'Connecting shares (%)'!$F$10/100+H4*'Connecting shares (%)'!$G$10/100*'Connecting shares (%)'!$R$17+J4*'Connecting shares (%)'!$H$10/100*'Connecting shares (%)'!$R$18,0),0)</f>
        <v>0.13797000000000001</v>
      </c>
      <c r="AC4" s="1">
        <f>IF(C4="West", IF(B4="Decentral",('Connecting shares (%)'!$F$14/100*E4+'Connecting shares (%)'!$G$14/100*G4+'Connecting shares (%)'!$H$14/100*I4)/1000000,0),0)</f>
        <v>0</v>
      </c>
      <c r="AD4" s="1">
        <f>IF(C4="west", IF(B4="Decentral",F4*'Connecting shares (%)'!$R$16*'Connecting shares (%)'!$F$14/100+H4*'Connecting shares (%)'!$G$14/100*'Connecting shares (%)'!$R$17+J4*'Connecting shares (%)'!$H$14/100*'Connecting shares (%)'!$R$18,0),0)</f>
        <v>0</v>
      </c>
      <c r="AE4" s="1">
        <f>IF(C4="west", IF(B4="Central",('Connecting shares (%)'!$F$12/100*K4+'Connecting shares (%)'!$G$12/100*M4+'Connecting shares (%)'!$H$12/100*O4)/1000000,0),0)</f>
        <v>0</v>
      </c>
      <c r="AF4" s="1">
        <f>IF(C4="west", IF(B4="Central",L4*'Connecting shares (%)'!$R$16*'Connecting shares (%)'!$F$12/100+N4*'Connecting shares (%)'!$G$12/100*'Connecting shares (%)'!$R$17+P4*'Connecting shares (%)'!$H$12/100*'Connecting shares (%)'!$R$18,0),0)</f>
        <v>0</v>
      </c>
      <c r="AG4" s="1">
        <f>IF(C4="West", IF(B4="Decentral",(K4*'Connecting shares (%)'!$F$16/100+M4*'Connecting shares (%)'!$G$16/100+O4*'Connecting shares (%)'!$H$16/100)/1000000,0),0)</f>
        <v>0</v>
      </c>
      <c r="AH4" s="1">
        <f>IF(C4="west", IF(B4="Decentral",L4*'Connecting shares (%)'!$R$16*'Connecting shares (%)'!$F$16/100+N4*'Connecting shares (%)'!$G$16/100*'Connecting shares (%)'!$R$17+P4*'Connecting shares (%)'!$H$16/100*'Connecting shares (%)'!$R$18,0),0)</f>
        <v>0</v>
      </c>
    </row>
    <row r="5" spans="1:36">
      <c r="A5" s="1">
        <v>4</v>
      </c>
      <c r="B5" s="1" t="s">
        <v>22</v>
      </c>
      <c r="C5" s="1" t="s">
        <v>23</v>
      </c>
      <c r="D5" s="1" t="s">
        <v>795</v>
      </c>
      <c r="E5" s="1">
        <v>31010.83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3758.0887275762002</v>
      </c>
      <c r="R5" s="1">
        <v>511623.5</v>
      </c>
      <c r="S5" s="61">
        <f>IF(C5="East", IF(B5="Central",('Connecting shares (%)'!$F$2/100*E5+'Connecting shares (%)'!$G$2/100*G5+'Connecting shares (%)'!$H$2/100*I5)/1000000,0),0)</f>
        <v>0</v>
      </c>
      <c r="T5" s="61">
        <f>IF(C5="East", IF(B5="Central",F5*'Connecting shares (%)'!$R$16*'Connecting shares (%)'!$F$2/100+H5*'Connecting shares (%)'!$G$2/100*'Connecting shares (%)'!$R$17+J5*'Connecting shares (%)'!$H$2/100*'Connecting shares (%)'!$R$18,0),0)</f>
        <v>0</v>
      </c>
      <c r="U5" s="1">
        <f>IF(C5="East", IF(B5="Decentral",('Connecting shares (%)'!$F$6/100*E5+'Connecting shares (%)'!$G$6/100*G5+'Connecting shares (%)'!$H$6/100*I5)/1000000,0),0)</f>
        <v>0</v>
      </c>
      <c r="V5" s="1">
        <f>IF(C5="East", IF(B5="Decentral",F5*'Connecting shares (%)'!$R$16*'Connecting shares (%)'!$F$6/100+H5*'Connecting shares (%)'!$G$6/100*'Connecting shares (%)'!$R$17+J5*'Connecting shares (%)'!$H$6/100*'Connecting shares (%)'!$R$18,0),0)</f>
        <v>0</v>
      </c>
      <c r="W5" s="1">
        <f>IF(C5="East", IF(B5="Central",('Connecting shares (%)'!$F$4/100*K5+'Connecting shares (%)'!$G$4/100*M5+'Connecting shares (%)'!$H$4/100*O5)/1000000,0),0)</f>
        <v>0</v>
      </c>
      <c r="X5" s="1">
        <f>IF(C5="East", IF(B5="Central",L5*'Connecting shares (%)'!$R$16*'Connecting shares (%)'!$F$4/100+N5*'Connecting shares (%)'!$G$4/100*'Connecting shares (%)'!$R$17+P5*'Connecting shares (%)'!$H$4/100*'Connecting shares (%)'!$R$18,0),0)</f>
        <v>0</v>
      </c>
      <c r="Y5" s="1">
        <f>IF(C5="East", IF(B5="Decentral",('Connecting shares (%)'!$F$4/100*K5+'Connecting shares (%)'!$G$4/100*M5+'Connecting shares (%)'!$H$4/100*O5)/1000000,0),0)</f>
        <v>0</v>
      </c>
      <c r="Z5" s="1">
        <f>IF(C5="East", IF(B5="Decentral",L5*'Connecting shares (%)'!$R$16*'Connecting shares (%)'!$F$8/100+N5*'Connecting shares (%)'!$G$8/100*'Connecting shares (%)'!$R$17+P5*'Connecting shares (%)'!$H$8/100*'Connecting shares (%)'!$R$18,0),0)</f>
        <v>0</v>
      </c>
      <c r="AA5" s="1">
        <f>IF(C5="West", IF(B5="Central",('Connecting shares (%)'!$F$10/100*E5+'Connecting shares (%)'!$G$10/100*G5+'Connecting shares (%)'!$H$10/100*I5)/1000000,0),0)</f>
        <v>3.1010830000000003E-2</v>
      </c>
      <c r="AB5" s="1">
        <f>IF(C5="West", IF(B5="Central",F5*'Connecting shares (%)'!$R$16*'Connecting shares (%)'!$F$10/100+H5*'Connecting shares (%)'!$G$10/100*'Connecting shares (%)'!$R$17+J5*'Connecting shares (%)'!$H$10/100*'Connecting shares (%)'!$R$18,0),0)</f>
        <v>4.5990000000000003E-2</v>
      </c>
      <c r="AC5" s="1">
        <f>IF(C5="West", IF(B5="Decentral",('Connecting shares (%)'!$F$14/100*E5+'Connecting shares (%)'!$G$14/100*G5+'Connecting shares (%)'!$H$14/100*I5)/1000000,0),0)</f>
        <v>0</v>
      </c>
      <c r="AD5" s="1">
        <f>IF(C5="west", IF(B5="Decentral",F5*'Connecting shares (%)'!$R$16*'Connecting shares (%)'!$F$14/100+H5*'Connecting shares (%)'!$G$14/100*'Connecting shares (%)'!$R$17+J5*'Connecting shares (%)'!$H$14/100*'Connecting shares (%)'!$R$18,0),0)</f>
        <v>0</v>
      </c>
      <c r="AE5" s="1">
        <f>IF(C5="west", IF(B5="Central",('Connecting shares (%)'!$F$12/100*K5+'Connecting shares (%)'!$G$12/100*M5+'Connecting shares (%)'!$H$12/100*O5)/1000000,0),0)</f>
        <v>0</v>
      </c>
      <c r="AF5" s="1">
        <f>IF(C5="west", IF(B5="Central",L5*'Connecting shares (%)'!$R$16*'Connecting shares (%)'!$F$12/100+N5*'Connecting shares (%)'!$G$12/100*'Connecting shares (%)'!$R$17+P5*'Connecting shares (%)'!$H$12/100*'Connecting shares (%)'!$R$18,0),0)</f>
        <v>0</v>
      </c>
      <c r="AG5" s="1">
        <f>IF(C5="West", IF(B5="Decentral",(K5*'Connecting shares (%)'!$F$16/100+M5*'Connecting shares (%)'!$G$16/100+O5*'Connecting shares (%)'!$H$16/100)/1000000,0),0)</f>
        <v>0</v>
      </c>
      <c r="AH5" s="1">
        <f>IF(C5="west", IF(B5="Decentral",L5*'Connecting shares (%)'!$R$16*'Connecting shares (%)'!$F$16/100+N5*'Connecting shares (%)'!$G$16/100*'Connecting shares (%)'!$R$17+P5*'Connecting shares (%)'!$H$16/100*'Connecting shares (%)'!$R$18,0),0)</f>
        <v>0</v>
      </c>
    </row>
    <row r="6" spans="1:36">
      <c r="A6" s="1">
        <v>5</v>
      </c>
      <c r="B6" s="1" t="s">
        <v>22</v>
      </c>
      <c r="C6" s="1" t="s">
        <v>23</v>
      </c>
      <c r="D6" s="1" t="s">
        <v>736</v>
      </c>
      <c r="E6" s="1">
        <v>5066673.02999999</v>
      </c>
      <c r="F6" s="1">
        <v>339</v>
      </c>
      <c r="G6" s="1">
        <v>0</v>
      </c>
      <c r="H6" s="1">
        <v>0</v>
      </c>
      <c r="I6" s="1">
        <v>0</v>
      </c>
      <c r="J6" s="1">
        <v>0</v>
      </c>
      <c r="K6" s="1">
        <v>839827.50999999896</v>
      </c>
      <c r="L6" s="1">
        <v>59</v>
      </c>
      <c r="M6" s="1">
        <v>1365220.19</v>
      </c>
      <c r="N6" s="1">
        <v>17</v>
      </c>
      <c r="O6" s="1">
        <v>1593546.82</v>
      </c>
      <c r="P6" s="1">
        <v>2</v>
      </c>
      <c r="Q6" s="1">
        <v>23589.941884004402</v>
      </c>
      <c r="R6" s="1">
        <v>11133621.5</v>
      </c>
      <c r="S6" s="61">
        <f>IF(C6="East", IF(B6="Central",('Connecting shares (%)'!$F$2/100*E6+'Connecting shares (%)'!$G$2/100*G6+'Connecting shares (%)'!$H$2/100*I6)/1000000,0),0)</f>
        <v>0</v>
      </c>
      <c r="T6" s="61">
        <f>IF(C6="East", IF(B6="Central",F6*'Connecting shares (%)'!$R$16*'Connecting shares (%)'!$F$2/100+H6*'Connecting shares (%)'!$G$2/100*'Connecting shares (%)'!$R$17+J6*'Connecting shares (%)'!$H$2/100*'Connecting shares (%)'!$R$18,0),0)</f>
        <v>0</v>
      </c>
      <c r="U6" s="1">
        <f>IF(C6="East", IF(B6="Decentral",('Connecting shares (%)'!$F$6/100*E6+'Connecting shares (%)'!$G$6/100*G6+'Connecting shares (%)'!$H$6/100*I6)/1000000,0),0)</f>
        <v>0</v>
      </c>
      <c r="V6" s="1">
        <f>IF(C6="East", IF(B6="Decentral",F6*'Connecting shares (%)'!$R$16*'Connecting shares (%)'!$F$6/100+H6*'Connecting shares (%)'!$G$6/100*'Connecting shares (%)'!$R$17+J6*'Connecting shares (%)'!$H$6/100*'Connecting shares (%)'!$R$18,0),0)</f>
        <v>0</v>
      </c>
      <c r="W6" s="1">
        <f>IF(C6="East", IF(B6="Central",('Connecting shares (%)'!$F$4/100*K6+'Connecting shares (%)'!$G$4/100*M6+'Connecting shares (%)'!$H$4/100*O6)/1000000,0),0)</f>
        <v>0</v>
      </c>
      <c r="X6" s="1">
        <f>IF(C6="East", IF(B6="Central",L6*'Connecting shares (%)'!$R$16*'Connecting shares (%)'!$F$4/100+N6*'Connecting shares (%)'!$G$4/100*'Connecting shares (%)'!$R$17+P6*'Connecting shares (%)'!$H$4/100*'Connecting shares (%)'!$R$18,0),0)</f>
        <v>0</v>
      </c>
      <c r="Y6" s="1">
        <f>IF(C6="East", IF(B6="Decentral",('Connecting shares (%)'!$F$4/100*K6+'Connecting shares (%)'!$G$4/100*M6+'Connecting shares (%)'!$H$4/100*O6)/1000000,0),0)</f>
        <v>0</v>
      </c>
      <c r="Z6" s="1">
        <f>IF(C6="East", IF(B6="Decentral",L6*'Connecting shares (%)'!$R$16*'Connecting shares (%)'!$F$8/100+N6*'Connecting shares (%)'!$G$8/100*'Connecting shares (%)'!$R$17+P6*'Connecting shares (%)'!$H$8/100*'Connecting shares (%)'!$R$18,0),0)</f>
        <v>0</v>
      </c>
      <c r="AA6" s="1">
        <f>IF(C6="West", IF(B6="Central",('Connecting shares (%)'!$F$10/100*E6+'Connecting shares (%)'!$G$10/100*G6+'Connecting shares (%)'!$H$10/100*I6)/1000000,0),0)</f>
        <v>5.0666730299999898</v>
      </c>
      <c r="AB6" s="1">
        <f>IF(C6="West", IF(B6="Central",F6*'Connecting shares (%)'!$R$16*'Connecting shares (%)'!$F$10/100+H6*'Connecting shares (%)'!$G$10/100*'Connecting shares (%)'!$R$17+J6*'Connecting shares (%)'!$H$10/100*'Connecting shares (%)'!$R$18,0),0)</f>
        <v>7.7953050000000008</v>
      </c>
      <c r="AC6" s="1">
        <f>IF(C6="West", IF(B6="Decentral",('Connecting shares (%)'!$F$14/100*E6+'Connecting shares (%)'!$G$14/100*G6+'Connecting shares (%)'!$H$14/100*I6)/1000000,0),0)</f>
        <v>0</v>
      </c>
      <c r="AD6" s="1">
        <f>IF(C6="west", IF(B6="Decentral",F6*'Connecting shares (%)'!$R$16*'Connecting shares (%)'!$F$14/100+H6*'Connecting shares (%)'!$G$14/100*'Connecting shares (%)'!$R$17+J6*'Connecting shares (%)'!$H$14/100*'Connecting shares (%)'!$R$18,0),0)</f>
        <v>0</v>
      </c>
      <c r="AE6" s="1">
        <f>IF(C6="west", IF(B6="Central",('Connecting shares (%)'!$F$12/100*K6+'Connecting shares (%)'!$G$12/100*M6+'Connecting shares (%)'!$H$12/100*O6)/1000000,0),0)</f>
        <v>3.7985945199999986</v>
      </c>
      <c r="AF6" s="1">
        <f>IF(C6="west", IF(B6="Central",L6*'Connecting shares (%)'!$R$16*'Connecting shares (%)'!$F$12/100+N6*'Connecting shares (%)'!$G$12/100*'Connecting shares (%)'!$R$17+P6*'Connecting shares (%)'!$H$12/100*'Connecting shares (%)'!$R$18,0),0)</f>
        <v>1.9392260000000001</v>
      </c>
      <c r="AG6" s="1">
        <f>IF(C6="West", IF(B6="Decentral",(K6*'Connecting shares (%)'!$F$16/100+M6*'Connecting shares (%)'!$G$16/100+O6*'Connecting shares (%)'!$H$16/100)/1000000,0),0)</f>
        <v>0</v>
      </c>
      <c r="AH6" s="1">
        <f>IF(C6="west", IF(B6="Decentral",L6*'Connecting shares (%)'!$R$16*'Connecting shares (%)'!$F$16/100+N6*'Connecting shares (%)'!$G$16/100*'Connecting shares (%)'!$R$17+P6*'Connecting shares (%)'!$H$16/100*'Connecting shares (%)'!$R$18,0),0)</f>
        <v>0</v>
      </c>
    </row>
    <row r="7" spans="1:36">
      <c r="A7" s="1">
        <v>6</v>
      </c>
      <c r="B7" s="1" t="s">
        <v>22</v>
      </c>
      <c r="C7" s="1" t="s">
        <v>23</v>
      </c>
      <c r="D7" s="1" t="s">
        <v>786</v>
      </c>
      <c r="E7" s="1">
        <v>276296.56</v>
      </c>
      <c r="F7" s="1">
        <v>18</v>
      </c>
      <c r="G7" s="1">
        <v>0</v>
      </c>
      <c r="H7" s="1">
        <v>0</v>
      </c>
      <c r="I7" s="1">
        <v>0</v>
      </c>
      <c r="J7" s="1">
        <v>0</v>
      </c>
      <c r="K7" s="1">
        <v>124576.51</v>
      </c>
      <c r="L7" s="1">
        <v>26</v>
      </c>
      <c r="M7" s="1">
        <v>0</v>
      </c>
      <c r="N7" s="1">
        <v>0</v>
      </c>
      <c r="O7" s="1">
        <v>0</v>
      </c>
      <c r="P7" s="1">
        <v>0</v>
      </c>
      <c r="Q7" s="1">
        <v>5324.7949508208903</v>
      </c>
      <c r="R7" s="1">
        <v>1773631.5</v>
      </c>
      <c r="S7" s="61">
        <f>IF(C7="East", IF(B7="Central",('Connecting shares (%)'!$F$2/100*E7+'Connecting shares (%)'!$G$2/100*G7+'Connecting shares (%)'!$H$2/100*I7)/1000000,0),0)</f>
        <v>0</v>
      </c>
      <c r="T7" s="61">
        <f>IF(C7="East", IF(B7="Central",F7*'Connecting shares (%)'!$R$16*'Connecting shares (%)'!$F$2/100+H7*'Connecting shares (%)'!$G$2/100*'Connecting shares (%)'!$R$17+J7*'Connecting shares (%)'!$H$2/100*'Connecting shares (%)'!$R$18,0),0)</f>
        <v>0</v>
      </c>
      <c r="U7" s="1">
        <f>IF(C7="East", IF(B7="Decentral",('Connecting shares (%)'!$F$6/100*E7+'Connecting shares (%)'!$G$6/100*G7+'Connecting shares (%)'!$H$6/100*I7)/1000000,0),0)</f>
        <v>0</v>
      </c>
      <c r="V7" s="1">
        <f>IF(C7="East", IF(B7="Decentral",F7*'Connecting shares (%)'!$R$16*'Connecting shares (%)'!$F$6/100+H7*'Connecting shares (%)'!$G$6/100*'Connecting shares (%)'!$R$17+J7*'Connecting shares (%)'!$H$6/100*'Connecting shares (%)'!$R$18,0),0)</f>
        <v>0</v>
      </c>
      <c r="W7" s="1">
        <f>IF(C7="East", IF(B7="Central",('Connecting shares (%)'!$F$4/100*K7+'Connecting shares (%)'!$G$4/100*M7+'Connecting shares (%)'!$H$4/100*O7)/1000000,0),0)</f>
        <v>0</v>
      </c>
      <c r="X7" s="1">
        <f>IF(C7="East", IF(B7="Central",L7*'Connecting shares (%)'!$R$16*'Connecting shares (%)'!$F$4/100+N7*'Connecting shares (%)'!$G$4/100*'Connecting shares (%)'!$R$17+P7*'Connecting shares (%)'!$H$4/100*'Connecting shares (%)'!$R$18,0),0)</f>
        <v>0</v>
      </c>
      <c r="Y7" s="1">
        <f>IF(C7="East", IF(B7="Decentral",('Connecting shares (%)'!$F$4/100*K7+'Connecting shares (%)'!$G$4/100*M7+'Connecting shares (%)'!$H$4/100*O7)/1000000,0),0)</f>
        <v>0</v>
      </c>
      <c r="Z7" s="1">
        <f>IF(C7="East", IF(B7="Decentral",L7*'Connecting shares (%)'!$R$16*'Connecting shares (%)'!$F$8/100+N7*'Connecting shares (%)'!$G$8/100*'Connecting shares (%)'!$R$17+P7*'Connecting shares (%)'!$H$8/100*'Connecting shares (%)'!$R$18,0),0)</f>
        <v>0</v>
      </c>
      <c r="AA7" s="1">
        <f>IF(C7="West", IF(B7="Central",('Connecting shares (%)'!$F$10/100*E7+'Connecting shares (%)'!$G$10/100*G7+'Connecting shares (%)'!$H$10/100*I7)/1000000,0),0)</f>
        <v>0.27629656000000002</v>
      </c>
      <c r="AB7" s="1">
        <f>IF(C7="West", IF(B7="Central",F7*'Connecting shares (%)'!$R$16*'Connecting shares (%)'!$F$10/100+H7*'Connecting shares (%)'!$G$10/100*'Connecting shares (%)'!$R$17+J7*'Connecting shares (%)'!$H$10/100*'Connecting shares (%)'!$R$18,0),0)</f>
        <v>0.41391</v>
      </c>
      <c r="AC7" s="1">
        <f>IF(C7="West", IF(B7="Decentral",('Connecting shares (%)'!$F$14/100*E7+'Connecting shares (%)'!$G$14/100*G7+'Connecting shares (%)'!$H$14/100*I7)/1000000,0),0)</f>
        <v>0</v>
      </c>
      <c r="AD7" s="1">
        <f>IF(C7="west", IF(B7="Decentral",F7*'Connecting shares (%)'!$R$16*'Connecting shares (%)'!$F$14/100+H7*'Connecting shares (%)'!$G$14/100*'Connecting shares (%)'!$R$17+J7*'Connecting shares (%)'!$H$14/100*'Connecting shares (%)'!$R$18,0),0)</f>
        <v>0</v>
      </c>
      <c r="AE7" s="1">
        <f>IF(C7="west", IF(B7="Central",('Connecting shares (%)'!$F$12/100*K7+'Connecting shares (%)'!$G$12/100*M7+'Connecting shares (%)'!$H$12/100*O7)/1000000,0),0)</f>
        <v>0.12457651</v>
      </c>
      <c r="AF7" s="1">
        <f>IF(C7="west", IF(B7="Central",L7*'Connecting shares (%)'!$R$16*'Connecting shares (%)'!$F$12/100+N7*'Connecting shares (%)'!$G$12/100*'Connecting shares (%)'!$R$17+P7*'Connecting shares (%)'!$H$12/100*'Connecting shares (%)'!$R$18,0),0)</f>
        <v>0.59787000000000001</v>
      </c>
      <c r="AG7" s="1">
        <f>IF(C7="West", IF(B7="Decentral",(K7*'Connecting shares (%)'!$F$16/100+M7*'Connecting shares (%)'!$G$16/100+O7*'Connecting shares (%)'!$H$16/100)/1000000,0),0)</f>
        <v>0</v>
      </c>
      <c r="AH7" s="1">
        <f>IF(C7="west", IF(B7="Decentral",L7*'Connecting shares (%)'!$R$16*'Connecting shares (%)'!$F$16/100+N7*'Connecting shares (%)'!$G$16/100*'Connecting shares (%)'!$R$17+P7*'Connecting shares (%)'!$H$16/100*'Connecting shares (%)'!$R$18,0),0)</f>
        <v>0</v>
      </c>
    </row>
    <row r="8" spans="1:36">
      <c r="A8" s="1">
        <v>7</v>
      </c>
      <c r="B8" s="1" t="s">
        <v>21</v>
      </c>
      <c r="C8" s="1" t="s">
        <v>23</v>
      </c>
      <c r="D8" s="1" t="s">
        <v>794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931.81181680209204</v>
      </c>
      <c r="R8" s="1">
        <v>30120.5</v>
      </c>
      <c r="S8" s="61">
        <f>IF(C8="East", IF(B8="Central",('Connecting shares (%)'!$F$2/100*E8+'Connecting shares (%)'!$G$2/100*G8+'Connecting shares (%)'!$H$2/100*I8)/1000000,0),0)</f>
        <v>0</v>
      </c>
      <c r="T8" s="61">
        <f>IF(C8="East", IF(B8="Central",F8*'Connecting shares (%)'!$R$16*'Connecting shares (%)'!$F$2/100+H8*'Connecting shares (%)'!$G$2/100*'Connecting shares (%)'!$R$17+J8*'Connecting shares (%)'!$H$2/100*'Connecting shares (%)'!$R$18,0),0)</f>
        <v>0</v>
      </c>
      <c r="U8" s="1">
        <f>IF(C8="East", IF(B8="Decentral",('Connecting shares (%)'!$F$6/100*E8+'Connecting shares (%)'!$G$6/100*G8+'Connecting shares (%)'!$H$6/100*I8)/1000000,0),0)</f>
        <v>0</v>
      </c>
      <c r="V8" s="1">
        <f>IF(C8="East", IF(B8="Decentral",F8*'Connecting shares (%)'!$R$16*'Connecting shares (%)'!$F$6/100+H8*'Connecting shares (%)'!$G$6/100*'Connecting shares (%)'!$R$17+J8*'Connecting shares (%)'!$H$6/100*'Connecting shares (%)'!$R$18,0),0)</f>
        <v>0</v>
      </c>
      <c r="W8" s="1">
        <f>IF(C8="East", IF(B8="Central",('Connecting shares (%)'!$F$4/100*K8+'Connecting shares (%)'!$G$4/100*M8+'Connecting shares (%)'!$H$4/100*O8)/1000000,0),0)</f>
        <v>0</v>
      </c>
      <c r="X8" s="1">
        <f>IF(C8="East", IF(B8="Central",L8*'Connecting shares (%)'!$R$16*'Connecting shares (%)'!$F$4/100+N8*'Connecting shares (%)'!$G$4/100*'Connecting shares (%)'!$R$17+P8*'Connecting shares (%)'!$H$4/100*'Connecting shares (%)'!$R$18,0),0)</f>
        <v>0</v>
      </c>
      <c r="Y8" s="1">
        <f>IF(C8="East", IF(B8="Decentral",('Connecting shares (%)'!$F$4/100*K8+'Connecting shares (%)'!$G$4/100*M8+'Connecting shares (%)'!$H$4/100*O8)/1000000,0),0)</f>
        <v>0</v>
      </c>
      <c r="Z8" s="1">
        <f>IF(C8="East", IF(B8="Decentral",L8*'Connecting shares (%)'!$R$16*'Connecting shares (%)'!$F$8/100+N8*'Connecting shares (%)'!$G$8/100*'Connecting shares (%)'!$R$17+P8*'Connecting shares (%)'!$H$8/100*'Connecting shares (%)'!$R$18,0),0)</f>
        <v>0</v>
      </c>
      <c r="AA8" s="1">
        <f>IF(C8="West", IF(B8="Central",('Connecting shares (%)'!$F$10/100*E8+'Connecting shares (%)'!$G$10/100*G8+'Connecting shares (%)'!$H$10/100*I8)/1000000,0),0)</f>
        <v>0</v>
      </c>
      <c r="AB8" s="1">
        <f>IF(C8="West", IF(B8="Central",F8*'Connecting shares (%)'!$R$16*'Connecting shares (%)'!$F$10/100+H8*'Connecting shares (%)'!$G$10/100*'Connecting shares (%)'!$R$17+J8*'Connecting shares (%)'!$H$10/100*'Connecting shares (%)'!$R$18,0),0)</f>
        <v>0</v>
      </c>
      <c r="AC8" s="1">
        <f>IF(C8="West", IF(B8="Decentral",('Connecting shares (%)'!$F$14/100*E8+'Connecting shares (%)'!$G$14/100*G8+'Connecting shares (%)'!$H$14/100*I8)/1000000,0),0)</f>
        <v>0</v>
      </c>
      <c r="AD8" s="1">
        <f>IF(C8="west", IF(B8="Decentral",F8*'Connecting shares (%)'!$R$16*'Connecting shares (%)'!$F$14/100+H8*'Connecting shares (%)'!$G$14/100*'Connecting shares (%)'!$R$17+J8*'Connecting shares (%)'!$H$14/100*'Connecting shares (%)'!$R$18,0),0)</f>
        <v>0</v>
      </c>
      <c r="AE8" s="1">
        <f>IF(C8="west", IF(B8="Central",('Connecting shares (%)'!$F$12/100*K8+'Connecting shares (%)'!$G$12/100*M8+'Connecting shares (%)'!$H$12/100*O8)/1000000,0),0)</f>
        <v>0</v>
      </c>
      <c r="AF8" s="1">
        <f>IF(C8="west", IF(B8="Central",L8*'Connecting shares (%)'!$R$16*'Connecting shares (%)'!$F$12/100+N8*'Connecting shares (%)'!$G$12/100*'Connecting shares (%)'!$R$17+P8*'Connecting shares (%)'!$H$12/100*'Connecting shares (%)'!$R$18,0),0)</f>
        <v>0</v>
      </c>
      <c r="AG8" s="1">
        <f>IF(C8="West", IF(B8="Decentral",(K8*'Connecting shares (%)'!$F$16/100+M8*'Connecting shares (%)'!$G$16/100+O8*'Connecting shares (%)'!$H$16/100)/1000000,0),0)</f>
        <v>0</v>
      </c>
      <c r="AH8" s="1">
        <f>IF(C8="west", IF(B8="Decentral",L8*'Connecting shares (%)'!$R$16*'Connecting shares (%)'!$F$16/100+N8*'Connecting shares (%)'!$G$16/100*'Connecting shares (%)'!$R$17+P8*'Connecting shares (%)'!$H$16/100*'Connecting shares (%)'!$R$18,0),0)</f>
        <v>0</v>
      </c>
    </row>
    <row r="9" spans="1:36">
      <c r="A9" s="1">
        <v>8</v>
      </c>
      <c r="B9" s="1" t="s">
        <v>22</v>
      </c>
      <c r="C9" s="1" t="s">
        <v>23</v>
      </c>
      <c r="D9" s="1" t="s">
        <v>784</v>
      </c>
      <c r="E9" s="1">
        <v>94435.839999999997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3456.7546964696999</v>
      </c>
      <c r="R9" s="1">
        <v>309031</v>
      </c>
      <c r="S9" s="61">
        <f>IF(C9="East", IF(B9="Central",('Connecting shares (%)'!$F$2/100*E9+'Connecting shares (%)'!$G$2/100*G9+'Connecting shares (%)'!$H$2/100*I9)/1000000,0),0)</f>
        <v>0</v>
      </c>
      <c r="T9" s="61">
        <f>IF(C9="East", IF(B9="Central",F9*'Connecting shares (%)'!$R$16*'Connecting shares (%)'!$F$2/100+H9*'Connecting shares (%)'!$G$2/100*'Connecting shares (%)'!$R$17+J9*'Connecting shares (%)'!$H$2/100*'Connecting shares (%)'!$R$18,0),0)</f>
        <v>0</v>
      </c>
      <c r="U9" s="1">
        <f>IF(C9="East", IF(B9="Decentral",('Connecting shares (%)'!$F$6/100*E9+'Connecting shares (%)'!$G$6/100*G9+'Connecting shares (%)'!$H$6/100*I9)/1000000,0),0)</f>
        <v>0</v>
      </c>
      <c r="V9" s="1">
        <f>IF(C9="East", IF(B9="Decentral",F9*'Connecting shares (%)'!$R$16*'Connecting shares (%)'!$F$6/100+H9*'Connecting shares (%)'!$G$6/100*'Connecting shares (%)'!$R$17+J9*'Connecting shares (%)'!$H$6/100*'Connecting shares (%)'!$R$18,0),0)</f>
        <v>0</v>
      </c>
      <c r="W9" s="1">
        <f>IF(C9="East", IF(B9="Central",('Connecting shares (%)'!$F$4/100*K9+'Connecting shares (%)'!$G$4/100*M9+'Connecting shares (%)'!$H$4/100*O9)/1000000,0),0)</f>
        <v>0</v>
      </c>
      <c r="X9" s="1">
        <f>IF(C9="East", IF(B9="Central",L9*'Connecting shares (%)'!$R$16*'Connecting shares (%)'!$F$4/100+N9*'Connecting shares (%)'!$G$4/100*'Connecting shares (%)'!$R$17+P9*'Connecting shares (%)'!$H$4/100*'Connecting shares (%)'!$R$18,0),0)</f>
        <v>0</v>
      </c>
      <c r="Y9" s="1">
        <f>IF(C9="East", IF(B9="Decentral",('Connecting shares (%)'!$F$4/100*K9+'Connecting shares (%)'!$G$4/100*M9+'Connecting shares (%)'!$H$4/100*O9)/1000000,0),0)</f>
        <v>0</v>
      </c>
      <c r="Z9" s="1">
        <f>IF(C9="East", IF(B9="Decentral",L9*'Connecting shares (%)'!$R$16*'Connecting shares (%)'!$F$8/100+N9*'Connecting shares (%)'!$G$8/100*'Connecting shares (%)'!$R$17+P9*'Connecting shares (%)'!$H$8/100*'Connecting shares (%)'!$R$18,0),0)</f>
        <v>0</v>
      </c>
      <c r="AA9" s="1">
        <f>IF(C9="West", IF(B9="Central",('Connecting shares (%)'!$F$10/100*E9+'Connecting shares (%)'!$G$10/100*G9+'Connecting shares (%)'!$H$10/100*I9)/1000000,0),0)</f>
        <v>9.4435839999999993E-2</v>
      </c>
      <c r="AB9" s="1">
        <f>IF(C9="West", IF(B9="Central",F9*'Connecting shares (%)'!$R$16*'Connecting shares (%)'!$F$10/100+H9*'Connecting shares (%)'!$G$10/100*'Connecting shares (%)'!$R$17+J9*'Connecting shares (%)'!$H$10/100*'Connecting shares (%)'!$R$18,0),0)</f>
        <v>9.1980000000000006E-2</v>
      </c>
      <c r="AC9" s="1">
        <f>IF(C9="West", IF(B9="Decentral",('Connecting shares (%)'!$F$14/100*E9+'Connecting shares (%)'!$G$14/100*G9+'Connecting shares (%)'!$H$14/100*I9)/1000000,0),0)</f>
        <v>0</v>
      </c>
      <c r="AD9" s="1">
        <f>IF(C9="west", IF(B9="Decentral",F9*'Connecting shares (%)'!$R$16*'Connecting shares (%)'!$F$14/100+H9*'Connecting shares (%)'!$G$14/100*'Connecting shares (%)'!$R$17+J9*'Connecting shares (%)'!$H$14/100*'Connecting shares (%)'!$R$18,0),0)</f>
        <v>0</v>
      </c>
      <c r="AE9" s="1">
        <f>IF(C9="west", IF(B9="Central",('Connecting shares (%)'!$F$12/100*K9+'Connecting shares (%)'!$G$12/100*M9+'Connecting shares (%)'!$H$12/100*O9)/1000000,0),0)</f>
        <v>0</v>
      </c>
      <c r="AF9" s="1">
        <f>IF(C9="west", IF(B9="Central",L9*'Connecting shares (%)'!$R$16*'Connecting shares (%)'!$F$12/100+N9*'Connecting shares (%)'!$G$12/100*'Connecting shares (%)'!$R$17+P9*'Connecting shares (%)'!$H$12/100*'Connecting shares (%)'!$R$18,0),0)</f>
        <v>0</v>
      </c>
      <c r="AG9" s="1">
        <f>IF(C9="West", IF(B9="Decentral",(K9*'Connecting shares (%)'!$F$16/100+M9*'Connecting shares (%)'!$G$16/100+O9*'Connecting shares (%)'!$H$16/100)/1000000,0),0)</f>
        <v>0</v>
      </c>
      <c r="AH9" s="1">
        <f>IF(C9="west", IF(B9="Decentral",L9*'Connecting shares (%)'!$R$16*'Connecting shares (%)'!$F$16/100+N9*'Connecting shares (%)'!$G$16/100*'Connecting shares (%)'!$R$17+P9*'Connecting shares (%)'!$H$16/100*'Connecting shares (%)'!$R$18,0),0)</f>
        <v>0</v>
      </c>
    </row>
    <row r="10" spans="1:36">
      <c r="A10" s="1">
        <v>9</v>
      </c>
      <c r="B10" s="1" t="s">
        <v>22</v>
      </c>
      <c r="C10" s="1" t="s">
        <v>23</v>
      </c>
      <c r="D10" s="1" t="s">
        <v>793</v>
      </c>
      <c r="E10" s="1">
        <v>83830.009999999893</v>
      </c>
      <c r="F10" s="1">
        <v>6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2845.9705727307801</v>
      </c>
      <c r="R10" s="1">
        <v>332821</v>
      </c>
      <c r="S10" s="61">
        <f>IF(C10="East", IF(B10="Central",('Connecting shares (%)'!$F$2/100*E10+'Connecting shares (%)'!$G$2/100*G10+'Connecting shares (%)'!$H$2/100*I10)/1000000,0),0)</f>
        <v>0</v>
      </c>
      <c r="T10" s="61">
        <f>IF(C10="East", IF(B10="Central",F10*'Connecting shares (%)'!$R$16*'Connecting shares (%)'!$F$2/100+H10*'Connecting shares (%)'!$G$2/100*'Connecting shares (%)'!$R$17+J10*'Connecting shares (%)'!$H$2/100*'Connecting shares (%)'!$R$18,0),0)</f>
        <v>0</v>
      </c>
      <c r="U10" s="1">
        <f>IF(C10="East", IF(B10="Decentral",('Connecting shares (%)'!$F$6/100*E10+'Connecting shares (%)'!$G$6/100*G10+'Connecting shares (%)'!$H$6/100*I10)/1000000,0),0)</f>
        <v>0</v>
      </c>
      <c r="V10" s="1">
        <f>IF(C10="East", IF(B10="Decentral",F10*'Connecting shares (%)'!$R$16*'Connecting shares (%)'!$F$6/100+H10*'Connecting shares (%)'!$G$6/100*'Connecting shares (%)'!$R$17+J10*'Connecting shares (%)'!$H$6/100*'Connecting shares (%)'!$R$18,0),0)</f>
        <v>0</v>
      </c>
      <c r="W10" s="1">
        <f>IF(C10="East", IF(B10="Central",('Connecting shares (%)'!$F$4/100*K10+'Connecting shares (%)'!$G$4/100*M10+'Connecting shares (%)'!$H$4/100*O10)/1000000,0),0)</f>
        <v>0</v>
      </c>
      <c r="X10" s="1">
        <f>IF(C10="East", IF(B10="Central",L10*'Connecting shares (%)'!$R$16*'Connecting shares (%)'!$F$4/100+N10*'Connecting shares (%)'!$G$4/100*'Connecting shares (%)'!$R$17+P10*'Connecting shares (%)'!$H$4/100*'Connecting shares (%)'!$R$18,0),0)</f>
        <v>0</v>
      </c>
      <c r="Y10" s="1">
        <f>IF(C10="East", IF(B10="Decentral",('Connecting shares (%)'!$F$4/100*K10+'Connecting shares (%)'!$G$4/100*M10+'Connecting shares (%)'!$H$4/100*O10)/1000000,0),0)</f>
        <v>0</v>
      </c>
      <c r="Z10" s="1">
        <f>IF(C10="East", IF(B10="Decentral",L10*'Connecting shares (%)'!$R$16*'Connecting shares (%)'!$F$8/100+N10*'Connecting shares (%)'!$G$8/100*'Connecting shares (%)'!$R$17+P10*'Connecting shares (%)'!$H$8/100*'Connecting shares (%)'!$R$18,0),0)</f>
        <v>0</v>
      </c>
      <c r="AA10" s="1">
        <f>IF(C10="West", IF(B10="Central",('Connecting shares (%)'!$F$10/100*E10+'Connecting shares (%)'!$G$10/100*G10+'Connecting shares (%)'!$H$10/100*I10)/1000000,0),0)</f>
        <v>8.3830009999999899E-2</v>
      </c>
      <c r="AB10" s="1">
        <f>IF(C10="West", IF(B10="Central",F10*'Connecting shares (%)'!$R$16*'Connecting shares (%)'!$F$10/100+H10*'Connecting shares (%)'!$G$10/100*'Connecting shares (%)'!$R$17+J10*'Connecting shares (%)'!$H$10/100*'Connecting shares (%)'!$R$18,0),0)</f>
        <v>0.13797000000000001</v>
      </c>
      <c r="AC10" s="1">
        <f>IF(C10="West", IF(B10="Decentral",('Connecting shares (%)'!$F$14/100*E10+'Connecting shares (%)'!$G$14/100*G10+'Connecting shares (%)'!$H$14/100*I10)/1000000,0),0)</f>
        <v>0</v>
      </c>
      <c r="AD10" s="1">
        <f>IF(C10="west", IF(B10="Decentral",F10*'Connecting shares (%)'!$R$16*'Connecting shares (%)'!$F$14/100+H10*'Connecting shares (%)'!$G$14/100*'Connecting shares (%)'!$R$17+J10*'Connecting shares (%)'!$H$14/100*'Connecting shares (%)'!$R$18,0),0)</f>
        <v>0</v>
      </c>
      <c r="AE10" s="1">
        <f>IF(C10="west", IF(B10="Central",('Connecting shares (%)'!$F$12/100*K10+'Connecting shares (%)'!$G$12/100*M10+'Connecting shares (%)'!$H$12/100*O10)/1000000,0),0)</f>
        <v>0</v>
      </c>
      <c r="AF10" s="1">
        <f>IF(C10="west", IF(B10="Central",L10*'Connecting shares (%)'!$R$16*'Connecting shares (%)'!$F$12/100+N10*'Connecting shares (%)'!$G$12/100*'Connecting shares (%)'!$R$17+P10*'Connecting shares (%)'!$H$12/100*'Connecting shares (%)'!$R$18,0),0)</f>
        <v>0</v>
      </c>
      <c r="AG10" s="1">
        <f>IF(C10="West", IF(B10="Decentral",(K10*'Connecting shares (%)'!$F$16/100+M10*'Connecting shares (%)'!$G$16/100+O10*'Connecting shares (%)'!$H$16/100)/1000000,0),0)</f>
        <v>0</v>
      </c>
      <c r="AH10" s="1">
        <f>IF(C10="west", IF(B10="Decentral",L10*'Connecting shares (%)'!$R$16*'Connecting shares (%)'!$F$16/100+N10*'Connecting shares (%)'!$G$16/100*'Connecting shares (%)'!$R$17+P10*'Connecting shares (%)'!$H$16/100*'Connecting shares (%)'!$R$18,0),0)</f>
        <v>0</v>
      </c>
    </row>
    <row r="11" spans="1:36">
      <c r="A11" s="1">
        <v>10</v>
      </c>
      <c r="B11" s="1" t="s">
        <v>22</v>
      </c>
      <c r="C11" s="1" t="s">
        <v>23</v>
      </c>
      <c r="D11" s="1" t="s">
        <v>792</v>
      </c>
      <c r="E11" s="1">
        <v>25436.549999999901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1564.4109665491101</v>
      </c>
      <c r="R11" s="1">
        <v>166860</v>
      </c>
      <c r="S11" s="61">
        <f>IF(C11="East", IF(B11="Central",('Connecting shares (%)'!$F$2/100*E11+'Connecting shares (%)'!$G$2/100*G11+'Connecting shares (%)'!$H$2/100*I11)/1000000,0),0)</f>
        <v>0</v>
      </c>
      <c r="T11" s="61">
        <f>IF(C11="East", IF(B11="Central",F11*'Connecting shares (%)'!$R$16*'Connecting shares (%)'!$F$2/100+H11*'Connecting shares (%)'!$G$2/100*'Connecting shares (%)'!$R$17+J11*'Connecting shares (%)'!$H$2/100*'Connecting shares (%)'!$R$18,0),0)</f>
        <v>0</v>
      </c>
      <c r="U11" s="1">
        <f>IF(C11="East", IF(B11="Decentral",('Connecting shares (%)'!$F$6/100*E11+'Connecting shares (%)'!$G$6/100*G11+'Connecting shares (%)'!$H$6/100*I11)/1000000,0),0)</f>
        <v>0</v>
      </c>
      <c r="V11" s="1">
        <f>IF(C11="East", IF(B11="Decentral",F11*'Connecting shares (%)'!$R$16*'Connecting shares (%)'!$F$6/100+H11*'Connecting shares (%)'!$G$6/100*'Connecting shares (%)'!$R$17+J11*'Connecting shares (%)'!$H$6/100*'Connecting shares (%)'!$R$18,0),0)</f>
        <v>0</v>
      </c>
      <c r="W11" s="1">
        <f>IF(C11="East", IF(B11="Central",('Connecting shares (%)'!$F$4/100*K11+'Connecting shares (%)'!$G$4/100*M11+'Connecting shares (%)'!$H$4/100*O11)/1000000,0),0)</f>
        <v>0</v>
      </c>
      <c r="X11" s="1">
        <f>IF(C11="East", IF(B11="Central",L11*'Connecting shares (%)'!$R$16*'Connecting shares (%)'!$F$4/100+N11*'Connecting shares (%)'!$G$4/100*'Connecting shares (%)'!$R$17+P11*'Connecting shares (%)'!$H$4/100*'Connecting shares (%)'!$R$18,0),0)</f>
        <v>0</v>
      </c>
      <c r="Y11" s="1">
        <f>IF(C11="East", IF(B11="Decentral",('Connecting shares (%)'!$F$4/100*K11+'Connecting shares (%)'!$G$4/100*M11+'Connecting shares (%)'!$H$4/100*O11)/1000000,0),0)</f>
        <v>0</v>
      </c>
      <c r="Z11" s="1">
        <f>IF(C11="East", IF(B11="Decentral",L11*'Connecting shares (%)'!$R$16*'Connecting shares (%)'!$F$8/100+N11*'Connecting shares (%)'!$G$8/100*'Connecting shares (%)'!$R$17+P11*'Connecting shares (%)'!$H$8/100*'Connecting shares (%)'!$R$18,0),0)</f>
        <v>0</v>
      </c>
      <c r="AA11" s="1">
        <f>IF(C11="West", IF(B11="Central",('Connecting shares (%)'!$F$10/100*E11+'Connecting shares (%)'!$G$10/100*G11+'Connecting shares (%)'!$H$10/100*I11)/1000000,0),0)</f>
        <v>2.5436549999999902E-2</v>
      </c>
      <c r="AB11" s="1">
        <f>IF(C11="West", IF(B11="Central",F11*'Connecting shares (%)'!$R$16*'Connecting shares (%)'!$F$10/100+H11*'Connecting shares (%)'!$G$10/100*'Connecting shares (%)'!$R$17+J11*'Connecting shares (%)'!$H$10/100*'Connecting shares (%)'!$R$18,0),0)</f>
        <v>4.5990000000000003E-2</v>
      </c>
      <c r="AC11" s="1">
        <f>IF(C11="West", IF(B11="Decentral",('Connecting shares (%)'!$F$14/100*E11+'Connecting shares (%)'!$G$14/100*G11+'Connecting shares (%)'!$H$14/100*I11)/1000000,0),0)</f>
        <v>0</v>
      </c>
      <c r="AD11" s="1">
        <f>IF(C11="west", IF(B11="Decentral",F11*'Connecting shares (%)'!$R$16*'Connecting shares (%)'!$F$14/100+H11*'Connecting shares (%)'!$G$14/100*'Connecting shares (%)'!$R$17+J11*'Connecting shares (%)'!$H$14/100*'Connecting shares (%)'!$R$18,0),0)</f>
        <v>0</v>
      </c>
      <c r="AE11" s="1">
        <f>IF(C11="west", IF(B11="Central",('Connecting shares (%)'!$F$12/100*K11+'Connecting shares (%)'!$G$12/100*M11+'Connecting shares (%)'!$H$12/100*O11)/1000000,0),0)</f>
        <v>0</v>
      </c>
      <c r="AF11" s="1">
        <f>IF(C11="west", IF(B11="Central",L11*'Connecting shares (%)'!$R$16*'Connecting shares (%)'!$F$12/100+N11*'Connecting shares (%)'!$G$12/100*'Connecting shares (%)'!$R$17+P11*'Connecting shares (%)'!$H$12/100*'Connecting shares (%)'!$R$18,0),0)</f>
        <v>0</v>
      </c>
      <c r="AG11" s="1">
        <f>IF(C11="West", IF(B11="Decentral",(K11*'Connecting shares (%)'!$F$16/100+M11*'Connecting shares (%)'!$G$16/100+O11*'Connecting shares (%)'!$H$16/100)/1000000,0),0)</f>
        <v>0</v>
      </c>
      <c r="AH11" s="1">
        <f>IF(C11="west", IF(B11="Decentral",L11*'Connecting shares (%)'!$R$16*'Connecting shares (%)'!$F$16/100+N11*'Connecting shares (%)'!$G$16/100*'Connecting shares (%)'!$R$17+P11*'Connecting shares (%)'!$H$16/100*'Connecting shares (%)'!$R$18,0),0)</f>
        <v>0</v>
      </c>
    </row>
    <row r="12" spans="1:36">
      <c r="A12" s="1">
        <v>11</v>
      </c>
      <c r="B12" s="1" t="s">
        <v>22</v>
      </c>
      <c r="C12" s="1" t="s">
        <v>23</v>
      </c>
      <c r="D12" s="1" t="s">
        <v>791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3169.10736526246</v>
      </c>
      <c r="R12" s="1">
        <v>173981</v>
      </c>
      <c r="S12" s="61">
        <f>IF(C12="East", IF(B12="Central",('Connecting shares (%)'!$F$2/100*E12+'Connecting shares (%)'!$G$2/100*G12+'Connecting shares (%)'!$H$2/100*I12)/1000000,0),0)</f>
        <v>0</v>
      </c>
      <c r="T12" s="61">
        <f>IF(C12="East", IF(B12="Central",F12*'Connecting shares (%)'!$R$16*'Connecting shares (%)'!$F$2/100+H12*'Connecting shares (%)'!$G$2/100*'Connecting shares (%)'!$R$17+J12*'Connecting shares (%)'!$H$2/100*'Connecting shares (%)'!$R$18,0),0)</f>
        <v>0</v>
      </c>
      <c r="U12" s="1">
        <f>IF(C12="East", IF(B12="Decentral",('Connecting shares (%)'!$F$6/100*E12+'Connecting shares (%)'!$G$6/100*G12+'Connecting shares (%)'!$H$6/100*I12)/1000000,0),0)</f>
        <v>0</v>
      </c>
      <c r="V12" s="1">
        <f>IF(C12="East", IF(B12="Decentral",F12*'Connecting shares (%)'!$R$16*'Connecting shares (%)'!$F$6/100+H12*'Connecting shares (%)'!$G$6/100*'Connecting shares (%)'!$R$17+J12*'Connecting shares (%)'!$H$6/100*'Connecting shares (%)'!$R$18,0),0)</f>
        <v>0</v>
      </c>
      <c r="W12" s="1">
        <f>IF(C12="East", IF(B12="Central",('Connecting shares (%)'!$F$4/100*K12+'Connecting shares (%)'!$G$4/100*M12+'Connecting shares (%)'!$H$4/100*O12)/1000000,0),0)</f>
        <v>0</v>
      </c>
      <c r="X12" s="1">
        <f>IF(C12="East", IF(B12="Central",L12*'Connecting shares (%)'!$R$16*'Connecting shares (%)'!$F$4/100+N12*'Connecting shares (%)'!$G$4/100*'Connecting shares (%)'!$R$17+P12*'Connecting shares (%)'!$H$4/100*'Connecting shares (%)'!$R$18,0),0)</f>
        <v>0</v>
      </c>
      <c r="Y12" s="1">
        <f>IF(C12="East", IF(B12="Decentral",('Connecting shares (%)'!$F$4/100*K12+'Connecting shares (%)'!$G$4/100*M12+'Connecting shares (%)'!$H$4/100*O12)/1000000,0),0)</f>
        <v>0</v>
      </c>
      <c r="Z12" s="1">
        <f>IF(C12="East", IF(B12="Decentral",L12*'Connecting shares (%)'!$R$16*'Connecting shares (%)'!$F$8/100+N12*'Connecting shares (%)'!$G$8/100*'Connecting shares (%)'!$R$17+P12*'Connecting shares (%)'!$H$8/100*'Connecting shares (%)'!$R$18,0),0)</f>
        <v>0</v>
      </c>
      <c r="AA12" s="1">
        <f>IF(C12="West", IF(B12="Central",('Connecting shares (%)'!$F$10/100*E12+'Connecting shares (%)'!$G$10/100*G12+'Connecting shares (%)'!$H$10/100*I12)/1000000,0),0)</f>
        <v>0</v>
      </c>
      <c r="AB12" s="1">
        <f>IF(C12="West", IF(B12="Central",F12*'Connecting shares (%)'!$R$16*'Connecting shares (%)'!$F$10/100+H12*'Connecting shares (%)'!$G$10/100*'Connecting shares (%)'!$R$17+J12*'Connecting shares (%)'!$H$10/100*'Connecting shares (%)'!$R$18,0),0)</f>
        <v>0</v>
      </c>
      <c r="AC12" s="1">
        <f>IF(C12="West", IF(B12="Decentral",('Connecting shares (%)'!$F$14/100*E12+'Connecting shares (%)'!$G$14/100*G12+'Connecting shares (%)'!$H$14/100*I12)/1000000,0),0)</f>
        <v>0</v>
      </c>
      <c r="AD12" s="1">
        <f>IF(C12="west", IF(B12="Decentral",F12*'Connecting shares (%)'!$R$16*'Connecting shares (%)'!$F$14/100+H12*'Connecting shares (%)'!$G$14/100*'Connecting shares (%)'!$R$17+J12*'Connecting shares (%)'!$H$14/100*'Connecting shares (%)'!$R$18,0),0)</f>
        <v>0</v>
      </c>
      <c r="AE12" s="1">
        <f>IF(C12="west", IF(B12="Central",('Connecting shares (%)'!$F$12/100*K12+'Connecting shares (%)'!$G$12/100*M12+'Connecting shares (%)'!$H$12/100*O12)/1000000,0),0)</f>
        <v>0</v>
      </c>
      <c r="AF12" s="1">
        <f>IF(C12="west", IF(B12="Central",L12*'Connecting shares (%)'!$R$16*'Connecting shares (%)'!$F$12/100+N12*'Connecting shares (%)'!$G$12/100*'Connecting shares (%)'!$R$17+P12*'Connecting shares (%)'!$H$12/100*'Connecting shares (%)'!$R$18,0),0)</f>
        <v>0</v>
      </c>
      <c r="AG12" s="1">
        <f>IF(C12="West", IF(B12="Decentral",(K12*'Connecting shares (%)'!$F$16/100+M12*'Connecting shares (%)'!$G$16/100+O12*'Connecting shares (%)'!$H$16/100)/1000000,0),0)</f>
        <v>0</v>
      </c>
      <c r="AH12" s="1">
        <f>IF(C12="west", IF(B12="Decentral",L12*'Connecting shares (%)'!$R$16*'Connecting shares (%)'!$F$16/100+N12*'Connecting shares (%)'!$G$16/100*'Connecting shares (%)'!$R$17+P12*'Connecting shares (%)'!$H$16/100*'Connecting shares (%)'!$R$18,0),0)</f>
        <v>0</v>
      </c>
    </row>
    <row r="13" spans="1:36">
      <c r="A13" s="1">
        <v>12</v>
      </c>
      <c r="B13" s="1" t="s">
        <v>22</v>
      </c>
      <c r="C13" s="1" t="s">
        <v>23</v>
      </c>
      <c r="D13" s="1" t="s">
        <v>787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1988.4876889152399</v>
      </c>
      <c r="R13" s="1">
        <v>102900</v>
      </c>
      <c r="S13" s="61">
        <f>IF(C13="East", IF(B13="Central",('Connecting shares (%)'!$F$2/100*E13+'Connecting shares (%)'!$G$2/100*G13+'Connecting shares (%)'!$H$2/100*I13)/1000000,0),0)</f>
        <v>0</v>
      </c>
      <c r="T13" s="61">
        <f>IF(C13="East", IF(B13="Central",F13*'Connecting shares (%)'!$R$16*'Connecting shares (%)'!$F$2/100+H13*'Connecting shares (%)'!$G$2/100*'Connecting shares (%)'!$R$17+J13*'Connecting shares (%)'!$H$2/100*'Connecting shares (%)'!$R$18,0),0)</f>
        <v>0</v>
      </c>
      <c r="U13" s="1">
        <f>IF(C13="East", IF(B13="Decentral",('Connecting shares (%)'!$F$6/100*E13+'Connecting shares (%)'!$G$6/100*G13+'Connecting shares (%)'!$H$6/100*I13)/1000000,0),0)</f>
        <v>0</v>
      </c>
      <c r="V13" s="1">
        <f>IF(C13="East", IF(B13="Decentral",F13*'Connecting shares (%)'!$R$16*'Connecting shares (%)'!$F$6/100+H13*'Connecting shares (%)'!$G$6/100*'Connecting shares (%)'!$R$17+J13*'Connecting shares (%)'!$H$6/100*'Connecting shares (%)'!$R$18,0),0)</f>
        <v>0</v>
      </c>
      <c r="W13" s="1">
        <f>IF(C13="East", IF(B13="Central",('Connecting shares (%)'!$F$4/100*K13+'Connecting shares (%)'!$G$4/100*M13+'Connecting shares (%)'!$H$4/100*O13)/1000000,0),0)</f>
        <v>0</v>
      </c>
      <c r="X13" s="1">
        <f>IF(C13="East", IF(B13="Central",L13*'Connecting shares (%)'!$R$16*'Connecting shares (%)'!$F$4/100+N13*'Connecting shares (%)'!$G$4/100*'Connecting shares (%)'!$R$17+P13*'Connecting shares (%)'!$H$4/100*'Connecting shares (%)'!$R$18,0),0)</f>
        <v>0</v>
      </c>
      <c r="Y13" s="1">
        <f>IF(C13="East", IF(B13="Decentral",('Connecting shares (%)'!$F$4/100*K13+'Connecting shares (%)'!$G$4/100*M13+'Connecting shares (%)'!$H$4/100*O13)/1000000,0),0)</f>
        <v>0</v>
      </c>
      <c r="Z13" s="1">
        <f>IF(C13="East", IF(B13="Decentral",L13*'Connecting shares (%)'!$R$16*'Connecting shares (%)'!$F$8/100+N13*'Connecting shares (%)'!$G$8/100*'Connecting shares (%)'!$R$17+P13*'Connecting shares (%)'!$H$8/100*'Connecting shares (%)'!$R$18,0),0)</f>
        <v>0</v>
      </c>
      <c r="AA13" s="1">
        <f>IF(C13="West", IF(B13="Central",('Connecting shares (%)'!$F$10/100*E13+'Connecting shares (%)'!$G$10/100*G13+'Connecting shares (%)'!$H$10/100*I13)/1000000,0),0)</f>
        <v>0</v>
      </c>
      <c r="AB13" s="1">
        <f>IF(C13="West", IF(B13="Central",F13*'Connecting shares (%)'!$R$16*'Connecting shares (%)'!$F$10/100+H13*'Connecting shares (%)'!$G$10/100*'Connecting shares (%)'!$R$17+J13*'Connecting shares (%)'!$H$10/100*'Connecting shares (%)'!$R$18,0),0)</f>
        <v>0</v>
      </c>
      <c r="AC13" s="1">
        <f>IF(C13="West", IF(B13="Decentral",('Connecting shares (%)'!$F$14/100*E13+'Connecting shares (%)'!$G$14/100*G13+'Connecting shares (%)'!$H$14/100*I13)/1000000,0),0)</f>
        <v>0</v>
      </c>
      <c r="AD13" s="1">
        <f>IF(C13="west", IF(B13="Decentral",F13*'Connecting shares (%)'!$R$16*'Connecting shares (%)'!$F$14/100+H13*'Connecting shares (%)'!$G$14/100*'Connecting shares (%)'!$R$17+J13*'Connecting shares (%)'!$H$14/100*'Connecting shares (%)'!$R$18,0),0)</f>
        <v>0</v>
      </c>
      <c r="AE13" s="1">
        <f>IF(C13="west", IF(B13="Central",('Connecting shares (%)'!$F$12/100*K13+'Connecting shares (%)'!$G$12/100*M13+'Connecting shares (%)'!$H$12/100*O13)/1000000,0),0)</f>
        <v>0</v>
      </c>
      <c r="AF13" s="1">
        <f>IF(C13="west", IF(B13="Central",L13*'Connecting shares (%)'!$R$16*'Connecting shares (%)'!$F$12/100+N13*'Connecting shares (%)'!$G$12/100*'Connecting shares (%)'!$R$17+P13*'Connecting shares (%)'!$H$12/100*'Connecting shares (%)'!$R$18,0),0)</f>
        <v>0</v>
      </c>
      <c r="AG13" s="1">
        <f>IF(C13="West", IF(B13="Decentral",(K13*'Connecting shares (%)'!$F$16/100+M13*'Connecting shares (%)'!$G$16/100+O13*'Connecting shares (%)'!$H$16/100)/1000000,0),0)</f>
        <v>0</v>
      </c>
      <c r="AH13" s="1">
        <f>IF(C13="west", IF(B13="Decentral",L13*'Connecting shares (%)'!$R$16*'Connecting shares (%)'!$F$16/100+N13*'Connecting shares (%)'!$G$16/100*'Connecting shares (%)'!$R$17+P13*'Connecting shares (%)'!$H$16/100*'Connecting shares (%)'!$R$18,0),0)</f>
        <v>0</v>
      </c>
    </row>
    <row r="14" spans="1:36">
      <c r="A14" s="1">
        <v>13</v>
      </c>
      <c r="B14" s="1" t="s">
        <v>21</v>
      </c>
      <c r="C14" s="1" t="s">
        <v>23</v>
      </c>
      <c r="D14" s="1" t="s">
        <v>790</v>
      </c>
      <c r="E14" s="1">
        <v>49289.779999999897</v>
      </c>
      <c r="F14" s="1">
        <v>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2801.2644500269198</v>
      </c>
      <c r="R14" s="1">
        <v>128025.5</v>
      </c>
      <c r="S14" s="61">
        <f>IF(C14="East", IF(B14="Central",('Connecting shares (%)'!$F$2/100*E14+'Connecting shares (%)'!$G$2/100*G14+'Connecting shares (%)'!$H$2/100*I14)/1000000,0),0)</f>
        <v>0</v>
      </c>
      <c r="T14" s="61">
        <f>IF(C14="East", IF(B14="Central",F14*'Connecting shares (%)'!$R$16*'Connecting shares (%)'!$F$2/100+H14*'Connecting shares (%)'!$G$2/100*'Connecting shares (%)'!$R$17+J14*'Connecting shares (%)'!$H$2/100*'Connecting shares (%)'!$R$18,0),0)</f>
        <v>0</v>
      </c>
      <c r="U14" s="1">
        <f>IF(C14="East", IF(B14="Decentral",('Connecting shares (%)'!$F$6/100*E14+'Connecting shares (%)'!$G$6/100*G14+'Connecting shares (%)'!$H$6/100*I14)/1000000,0),0)</f>
        <v>0</v>
      </c>
      <c r="V14" s="1">
        <f>IF(C14="East", IF(B14="Decentral",F14*'Connecting shares (%)'!$R$16*'Connecting shares (%)'!$F$6/100+H14*'Connecting shares (%)'!$G$6/100*'Connecting shares (%)'!$R$17+J14*'Connecting shares (%)'!$H$6/100*'Connecting shares (%)'!$R$18,0),0)</f>
        <v>0</v>
      </c>
      <c r="W14" s="1">
        <f>IF(C14="East", IF(B14="Central",('Connecting shares (%)'!$F$4/100*K14+'Connecting shares (%)'!$G$4/100*M14+'Connecting shares (%)'!$H$4/100*O14)/1000000,0),0)</f>
        <v>0</v>
      </c>
      <c r="X14" s="1">
        <f>IF(C14="East", IF(B14="Central",L14*'Connecting shares (%)'!$R$16*'Connecting shares (%)'!$F$4/100+N14*'Connecting shares (%)'!$G$4/100*'Connecting shares (%)'!$R$17+P14*'Connecting shares (%)'!$H$4/100*'Connecting shares (%)'!$R$18,0),0)</f>
        <v>0</v>
      </c>
      <c r="Y14" s="1">
        <f>IF(C14="East", IF(B14="Decentral",('Connecting shares (%)'!$F$4/100*K14+'Connecting shares (%)'!$G$4/100*M14+'Connecting shares (%)'!$H$4/100*O14)/1000000,0),0)</f>
        <v>0</v>
      </c>
      <c r="Z14" s="1">
        <f>IF(C14="East", IF(B14="Decentral",L14*'Connecting shares (%)'!$R$16*'Connecting shares (%)'!$F$8/100+N14*'Connecting shares (%)'!$G$8/100*'Connecting shares (%)'!$R$17+P14*'Connecting shares (%)'!$H$8/100*'Connecting shares (%)'!$R$18,0),0)</f>
        <v>0</v>
      </c>
      <c r="AA14" s="1">
        <f>IF(C14="West", IF(B14="Central",('Connecting shares (%)'!$F$10/100*E14+'Connecting shares (%)'!$G$10/100*G14+'Connecting shares (%)'!$H$10/100*I14)/1000000,0),0)</f>
        <v>0</v>
      </c>
      <c r="AB14" s="1">
        <f>IF(C14="West", IF(B14="Central",F14*'Connecting shares (%)'!$R$16*'Connecting shares (%)'!$F$10/100+H14*'Connecting shares (%)'!$G$10/100*'Connecting shares (%)'!$R$17+J14*'Connecting shares (%)'!$H$10/100*'Connecting shares (%)'!$R$18,0),0)</f>
        <v>0</v>
      </c>
      <c r="AC14" s="1">
        <f>IF(C14="West", IF(B14="Decentral",('Connecting shares (%)'!$F$14/100*E14+'Connecting shares (%)'!$G$14/100*G14+'Connecting shares (%)'!$H$14/100*I14)/1000000,0),0)</f>
        <v>4.9289779999999894E-2</v>
      </c>
      <c r="AD14" s="1">
        <f>IF(C14="west", IF(B14="Decentral",F14*'Connecting shares (%)'!$R$16*'Connecting shares (%)'!$F$14/100+H14*'Connecting shares (%)'!$G$14/100*'Connecting shares (%)'!$R$17+J14*'Connecting shares (%)'!$H$14/100*'Connecting shares (%)'!$R$18,0),0)</f>
        <v>6.8985000000000005E-2</v>
      </c>
      <c r="AE14" s="1">
        <f>IF(C14="west", IF(B14="Central",('Connecting shares (%)'!$F$12/100*K14+'Connecting shares (%)'!$G$12/100*M14+'Connecting shares (%)'!$H$12/100*O14)/1000000,0),0)</f>
        <v>0</v>
      </c>
      <c r="AF14" s="1">
        <f>IF(C14="west", IF(B14="Central",L14*'Connecting shares (%)'!$R$16*'Connecting shares (%)'!$F$12/100+N14*'Connecting shares (%)'!$G$12/100*'Connecting shares (%)'!$R$17+P14*'Connecting shares (%)'!$H$12/100*'Connecting shares (%)'!$R$18,0),0)</f>
        <v>0</v>
      </c>
      <c r="AG14" s="1">
        <f>IF(C14="West", IF(B14="Decentral",(K14*'Connecting shares (%)'!$F$16/100+M14*'Connecting shares (%)'!$G$16/100+O14*'Connecting shares (%)'!$H$16/100)/1000000,0),0)</f>
        <v>0</v>
      </c>
      <c r="AH14" s="1">
        <f>IF(C14="west", IF(B14="Decentral",L14*'Connecting shares (%)'!$R$16*'Connecting shares (%)'!$F$16/100+N14*'Connecting shares (%)'!$G$16/100*'Connecting shares (%)'!$R$17+P14*'Connecting shares (%)'!$H$16/100*'Connecting shares (%)'!$R$18,0),0)</f>
        <v>0</v>
      </c>
    </row>
    <row r="15" spans="1:36">
      <c r="A15" s="1">
        <v>14</v>
      </c>
      <c r="B15" s="1" t="s">
        <v>21</v>
      </c>
      <c r="C15" s="1" t="s">
        <v>23</v>
      </c>
      <c r="D15" s="1" t="s">
        <v>789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289.50599195154501</v>
      </c>
      <c r="R15" s="1">
        <v>1278.5</v>
      </c>
      <c r="S15" s="61">
        <f>IF(C15="East", IF(B15="Central",('Connecting shares (%)'!$F$2/100*E15+'Connecting shares (%)'!$G$2/100*G15+'Connecting shares (%)'!$H$2/100*I15)/1000000,0),0)</f>
        <v>0</v>
      </c>
      <c r="T15" s="61">
        <f>IF(C15="East", IF(B15="Central",F15*'Connecting shares (%)'!$R$16*'Connecting shares (%)'!$F$2/100+H15*'Connecting shares (%)'!$G$2/100*'Connecting shares (%)'!$R$17+J15*'Connecting shares (%)'!$H$2/100*'Connecting shares (%)'!$R$18,0),0)</f>
        <v>0</v>
      </c>
      <c r="U15" s="1">
        <f>IF(C15="East", IF(B15="Decentral",('Connecting shares (%)'!$F$6/100*E15+'Connecting shares (%)'!$G$6/100*G15+'Connecting shares (%)'!$H$6/100*I15)/1000000,0),0)</f>
        <v>0</v>
      </c>
      <c r="V15" s="1">
        <f>IF(C15="East", IF(B15="Decentral",F15*'Connecting shares (%)'!$R$16*'Connecting shares (%)'!$F$6/100+H15*'Connecting shares (%)'!$G$6/100*'Connecting shares (%)'!$R$17+J15*'Connecting shares (%)'!$H$6/100*'Connecting shares (%)'!$R$18,0),0)</f>
        <v>0</v>
      </c>
      <c r="W15" s="1">
        <f>IF(C15="East", IF(B15="Central",('Connecting shares (%)'!$F$4/100*K15+'Connecting shares (%)'!$G$4/100*M15+'Connecting shares (%)'!$H$4/100*O15)/1000000,0),0)</f>
        <v>0</v>
      </c>
      <c r="X15" s="1">
        <f>IF(C15="East", IF(B15="Central",L15*'Connecting shares (%)'!$R$16*'Connecting shares (%)'!$F$4/100+N15*'Connecting shares (%)'!$G$4/100*'Connecting shares (%)'!$R$17+P15*'Connecting shares (%)'!$H$4/100*'Connecting shares (%)'!$R$18,0),0)</f>
        <v>0</v>
      </c>
      <c r="Y15" s="1">
        <f>IF(C15="East", IF(B15="Decentral",('Connecting shares (%)'!$F$4/100*K15+'Connecting shares (%)'!$G$4/100*M15+'Connecting shares (%)'!$H$4/100*O15)/1000000,0),0)</f>
        <v>0</v>
      </c>
      <c r="Z15" s="1">
        <f>IF(C15="East", IF(B15="Decentral",L15*'Connecting shares (%)'!$R$16*'Connecting shares (%)'!$F$8/100+N15*'Connecting shares (%)'!$G$8/100*'Connecting shares (%)'!$R$17+P15*'Connecting shares (%)'!$H$8/100*'Connecting shares (%)'!$R$18,0),0)</f>
        <v>0</v>
      </c>
      <c r="AA15" s="1">
        <f>IF(C15="West", IF(B15="Central",('Connecting shares (%)'!$F$10/100*E15+'Connecting shares (%)'!$G$10/100*G15+'Connecting shares (%)'!$H$10/100*I15)/1000000,0),0)</f>
        <v>0</v>
      </c>
      <c r="AB15" s="1">
        <f>IF(C15="West", IF(B15="Central",F15*'Connecting shares (%)'!$R$16*'Connecting shares (%)'!$F$10/100+H15*'Connecting shares (%)'!$G$10/100*'Connecting shares (%)'!$R$17+J15*'Connecting shares (%)'!$H$10/100*'Connecting shares (%)'!$R$18,0),0)</f>
        <v>0</v>
      </c>
      <c r="AC15" s="1">
        <f>IF(C15="West", IF(B15="Decentral",('Connecting shares (%)'!$F$14/100*E15+'Connecting shares (%)'!$G$14/100*G15+'Connecting shares (%)'!$H$14/100*I15)/1000000,0),0)</f>
        <v>0</v>
      </c>
      <c r="AD15" s="1">
        <f>IF(C15="west", IF(B15="Decentral",F15*'Connecting shares (%)'!$R$16*'Connecting shares (%)'!$F$14/100+H15*'Connecting shares (%)'!$G$14/100*'Connecting shares (%)'!$R$17+J15*'Connecting shares (%)'!$H$14/100*'Connecting shares (%)'!$R$18,0),0)</f>
        <v>0</v>
      </c>
      <c r="AE15" s="1">
        <f>IF(C15="west", IF(B15="Central",('Connecting shares (%)'!$F$12/100*K15+'Connecting shares (%)'!$G$12/100*M15+'Connecting shares (%)'!$H$12/100*O15)/1000000,0),0)</f>
        <v>0</v>
      </c>
      <c r="AF15" s="1">
        <f>IF(C15="west", IF(B15="Central",L15*'Connecting shares (%)'!$R$16*'Connecting shares (%)'!$F$12/100+N15*'Connecting shares (%)'!$G$12/100*'Connecting shares (%)'!$R$17+P15*'Connecting shares (%)'!$H$12/100*'Connecting shares (%)'!$R$18,0),0)</f>
        <v>0</v>
      </c>
      <c r="AG15" s="1">
        <f>IF(C15="West", IF(B15="Decentral",(K15*'Connecting shares (%)'!$F$16/100+M15*'Connecting shares (%)'!$G$16/100+O15*'Connecting shares (%)'!$H$16/100)/1000000,0),0)</f>
        <v>0</v>
      </c>
      <c r="AH15" s="1">
        <f>IF(C15="west", IF(B15="Decentral",L15*'Connecting shares (%)'!$R$16*'Connecting shares (%)'!$F$16/100+N15*'Connecting shares (%)'!$G$16/100*'Connecting shares (%)'!$R$17+P15*'Connecting shares (%)'!$H$16/100*'Connecting shares (%)'!$R$18,0),0)</f>
        <v>0</v>
      </c>
    </row>
    <row r="16" spans="1:36">
      <c r="A16" s="1">
        <v>15</v>
      </c>
      <c r="B16" s="1" t="s">
        <v>22</v>
      </c>
      <c r="C16" s="1" t="s">
        <v>23</v>
      </c>
      <c r="D16" s="1" t="s">
        <v>788</v>
      </c>
      <c r="E16" s="1">
        <v>47526.209999999897</v>
      </c>
      <c r="F16" s="1">
        <v>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2198.8577805648101</v>
      </c>
      <c r="R16" s="1">
        <v>121506</v>
      </c>
      <c r="S16" s="61">
        <f>IF(C16="East", IF(B16="Central",('Connecting shares (%)'!$F$2/100*E16+'Connecting shares (%)'!$G$2/100*G16+'Connecting shares (%)'!$H$2/100*I16)/1000000,0),0)</f>
        <v>0</v>
      </c>
      <c r="T16" s="61">
        <f>IF(C16="East", IF(B16="Central",F16*'Connecting shares (%)'!$R$16*'Connecting shares (%)'!$F$2/100+H16*'Connecting shares (%)'!$G$2/100*'Connecting shares (%)'!$R$17+J16*'Connecting shares (%)'!$H$2/100*'Connecting shares (%)'!$R$18,0),0)</f>
        <v>0</v>
      </c>
      <c r="U16" s="1">
        <f>IF(C16="East", IF(B16="Decentral",('Connecting shares (%)'!$F$6/100*E16+'Connecting shares (%)'!$G$6/100*G16+'Connecting shares (%)'!$H$6/100*I16)/1000000,0),0)</f>
        <v>0</v>
      </c>
      <c r="V16" s="1">
        <f>IF(C16="East", IF(B16="Decentral",F16*'Connecting shares (%)'!$R$16*'Connecting shares (%)'!$F$6/100+H16*'Connecting shares (%)'!$G$6/100*'Connecting shares (%)'!$R$17+J16*'Connecting shares (%)'!$H$6/100*'Connecting shares (%)'!$R$18,0),0)</f>
        <v>0</v>
      </c>
      <c r="W16" s="1">
        <f>IF(C16="East", IF(B16="Central",('Connecting shares (%)'!$F$4/100*K16+'Connecting shares (%)'!$G$4/100*M16+'Connecting shares (%)'!$H$4/100*O16)/1000000,0),0)</f>
        <v>0</v>
      </c>
      <c r="X16" s="1">
        <f>IF(C16="East", IF(B16="Central",L16*'Connecting shares (%)'!$R$16*'Connecting shares (%)'!$F$4/100+N16*'Connecting shares (%)'!$G$4/100*'Connecting shares (%)'!$R$17+P16*'Connecting shares (%)'!$H$4/100*'Connecting shares (%)'!$R$18,0),0)</f>
        <v>0</v>
      </c>
      <c r="Y16" s="1">
        <f>IF(C16="East", IF(B16="Decentral",('Connecting shares (%)'!$F$4/100*K16+'Connecting shares (%)'!$G$4/100*M16+'Connecting shares (%)'!$H$4/100*O16)/1000000,0),0)</f>
        <v>0</v>
      </c>
      <c r="Z16" s="1">
        <f>IF(C16="East", IF(B16="Decentral",L16*'Connecting shares (%)'!$R$16*'Connecting shares (%)'!$F$8/100+N16*'Connecting shares (%)'!$G$8/100*'Connecting shares (%)'!$R$17+P16*'Connecting shares (%)'!$H$8/100*'Connecting shares (%)'!$R$18,0),0)</f>
        <v>0</v>
      </c>
      <c r="AA16" s="1">
        <f>IF(C16="West", IF(B16="Central",('Connecting shares (%)'!$F$10/100*E16+'Connecting shares (%)'!$G$10/100*G16+'Connecting shares (%)'!$H$10/100*I16)/1000000,0),0)</f>
        <v>4.7526209999999895E-2</v>
      </c>
      <c r="AB16" s="1">
        <f>IF(C16="West", IF(B16="Central",F16*'Connecting shares (%)'!$R$16*'Connecting shares (%)'!$F$10/100+H16*'Connecting shares (%)'!$G$10/100*'Connecting shares (%)'!$R$17+J16*'Connecting shares (%)'!$H$10/100*'Connecting shares (%)'!$R$18,0),0)</f>
        <v>6.8985000000000005E-2</v>
      </c>
      <c r="AC16" s="1">
        <f>IF(C16="West", IF(B16="Decentral",('Connecting shares (%)'!$F$14/100*E16+'Connecting shares (%)'!$G$14/100*G16+'Connecting shares (%)'!$H$14/100*I16)/1000000,0),0)</f>
        <v>0</v>
      </c>
      <c r="AD16" s="1">
        <f>IF(C16="west", IF(B16="Decentral",F16*'Connecting shares (%)'!$R$16*'Connecting shares (%)'!$F$14/100+H16*'Connecting shares (%)'!$G$14/100*'Connecting shares (%)'!$R$17+J16*'Connecting shares (%)'!$H$14/100*'Connecting shares (%)'!$R$18,0),0)</f>
        <v>0</v>
      </c>
      <c r="AE16" s="1">
        <f>IF(C16="west", IF(B16="Central",('Connecting shares (%)'!$F$12/100*K16+'Connecting shares (%)'!$G$12/100*M16+'Connecting shares (%)'!$H$12/100*O16)/1000000,0),0)</f>
        <v>0</v>
      </c>
      <c r="AF16" s="1">
        <f>IF(C16="west", IF(B16="Central",L16*'Connecting shares (%)'!$R$16*'Connecting shares (%)'!$F$12/100+N16*'Connecting shares (%)'!$G$12/100*'Connecting shares (%)'!$R$17+P16*'Connecting shares (%)'!$H$12/100*'Connecting shares (%)'!$R$18,0),0)</f>
        <v>0</v>
      </c>
      <c r="AG16" s="1">
        <f>IF(C16="West", IF(B16="Decentral",(K16*'Connecting shares (%)'!$F$16/100+M16*'Connecting shares (%)'!$G$16/100+O16*'Connecting shares (%)'!$H$16/100)/1000000,0),0)</f>
        <v>0</v>
      </c>
      <c r="AH16" s="1">
        <f>IF(C16="west", IF(B16="Decentral",L16*'Connecting shares (%)'!$R$16*'Connecting shares (%)'!$F$16/100+N16*'Connecting shares (%)'!$G$16/100*'Connecting shares (%)'!$R$17+P16*'Connecting shares (%)'!$H$16/100*'Connecting shares (%)'!$R$18,0),0)</f>
        <v>0</v>
      </c>
    </row>
    <row r="17" spans="1:34">
      <c r="A17" s="1">
        <v>16</v>
      </c>
      <c r="B17" s="1" t="s">
        <v>21</v>
      </c>
      <c r="C17" s="1" t="s">
        <v>23</v>
      </c>
      <c r="D17" s="1" t="s">
        <v>788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1506.32551085973</v>
      </c>
      <c r="R17" s="1">
        <v>13608</v>
      </c>
      <c r="S17" s="61">
        <f>IF(C17="East", IF(B17="Central",('Connecting shares (%)'!$F$2/100*E17+'Connecting shares (%)'!$G$2/100*G17+'Connecting shares (%)'!$H$2/100*I17)/1000000,0),0)</f>
        <v>0</v>
      </c>
      <c r="T17" s="61">
        <f>IF(C17="East", IF(B17="Central",F17*'Connecting shares (%)'!$R$16*'Connecting shares (%)'!$F$2/100+H17*'Connecting shares (%)'!$G$2/100*'Connecting shares (%)'!$R$17+J17*'Connecting shares (%)'!$H$2/100*'Connecting shares (%)'!$R$18,0),0)</f>
        <v>0</v>
      </c>
      <c r="U17" s="1">
        <f>IF(C17="East", IF(B17="Decentral",('Connecting shares (%)'!$F$6/100*E17+'Connecting shares (%)'!$G$6/100*G17+'Connecting shares (%)'!$H$6/100*I17)/1000000,0),0)</f>
        <v>0</v>
      </c>
      <c r="V17" s="1">
        <f>IF(C17="East", IF(B17="Decentral",F17*'Connecting shares (%)'!$R$16*'Connecting shares (%)'!$F$6/100+H17*'Connecting shares (%)'!$G$6/100*'Connecting shares (%)'!$R$17+J17*'Connecting shares (%)'!$H$6/100*'Connecting shares (%)'!$R$18,0),0)</f>
        <v>0</v>
      </c>
      <c r="W17" s="1">
        <f>IF(C17="East", IF(B17="Central",('Connecting shares (%)'!$F$4/100*K17+'Connecting shares (%)'!$G$4/100*M17+'Connecting shares (%)'!$H$4/100*O17)/1000000,0),0)</f>
        <v>0</v>
      </c>
      <c r="X17" s="1">
        <f>IF(C17="East", IF(B17="Central",L17*'Connecting shares (%)'!$R$16*'Connecting shares (%)'!$F$4/100+N17*'Connecting shares (%)'!$G$4/100*'Connecting shares (%)'!$R$17+P17*'Connecting shares (%)'!$H$4/100*'Connecting shares (%)'!$R$18,0),0)</f>
        <v>0</v>
      </c>
      <c r="Y17" s="1">
        <f>IF(C17="East", IF(B17="Decentral",('Connecting shares (%)'!$F$4/100*K17+'Connecting shares (%)'!$G$4/100*M17+'Connecting shares (%)'!$H$4/100*O17)/1000000,0),0)</f>
        <v>0</v>
      </c>
      <c r="Z17" s="1">
        <f>IF(C17="East", IF(B17="Decentral",L17*'Connecting shares (%)'!$R$16*'Connecting shares (%)'!$F$8/100+N17*'Connecting shares (%)'!$G$8/100*'Connecting shares (%)'!$R$17+P17*'Connecting shares (%)'!$H$8/100*'Connecting shares (%)'!$R$18,0),0)</f>
        <v>0</v>
      </c>
      <c r="AA17" s="1">
        <f>IF(C17="West", IF(B17="Central",('Connecting shares (%)'!$F$10/100*E17+'Connecting shares (%)'!$G$10/100*G17+'Connecting shares (%)'!$H$10/100*I17)/1000000,0),0)</f>
        <v>0</v>
      </c>
      <c r="AB17" s="1">
        <f>IF(C17="West", IF(B17="Central",F17*'Connecting shares (%)'!$R$16*'Connecting shares (%)'!$F$10/100+H17*'Connecting shares (%)'!$G$10/100*'Connecting shares (%)'!$R$17+J17*'Connecting shares (%)'!$H$10/100*'Connecting shares (%)'!$R$18,0),0)</f>
        <v>0</v>
      </c>
      <c r="AC17" s="1">
        <f>IF(C17="West", IF(B17="Decentral",('Connecting shares (%)'!$F$14/100*E17+'Connecting shares (%)'!$G$14/100*G17+'Connecting shares (%)'!$H$14/100*I17)/1000000,0),0)</f>
        <v>0</v>
      </c>
      <c r="AD17" s="1">
        <f>IF(C17="west", IF(B17="Decentral",F17*'Connecting shares (%)'!$R$16*'Connecting shares (%)'!$F$14/100+H17*'Connecting shares (%)'!$G$14/100*'Connecting shares (%)'!$R$17+J17*'Connecting shares (%)'!$H$14/100*'Connecting shares (%)'!$R$18,0),0)</f>
        <v>0</v>
      </c>
      <c r="AE17" s="1">
        <f>IF(C17="west", IF(B17="Central",('Connecting shares (%)'!$F$12/100*K17+'Connecting shares (%)'!$G$12/100*M17+'Connecting shares (%)'!$H$12/100*O17)/1000000,0),0)</f>
        <v>0</v>
      </c>
      <c r="AF17" s="1">
        <f>IF(C17="west", IF(B17="Central",L17*'Connecting shares (%)'!$R$16*'Connecting shares (%)'!$F$12/100+N17*'Connecting shares (%)'!$G$12/100*'Connecting shares (%)'!$R$17+P17*'Connecting shares (%)'!$H$12/100*'Connecting shares (%)'!$R$18,0),0)</f>
        <v>0</v>
      </c>
      <c r="AG17" s="1">
        <f>IF(C17="West", IF(B17="Decentral",(K17*'Connecting shares (%)'!$F$16/100+M17*'Connecting shares (%)'!$G$16/100+O17*'Connecting shares (%)'!$H$16/100)/1000000,0),0)</f>
        <v>0</v>
      </c>
      <c r="AH17" s="1">
        <f>IF(C17="west", IF(B17="Decentral",L17*'Connecting shares (%)'!$R$16*'Connecting shares (%)'!$F$16/100+N17*'Connecting shares (%)'!$G$16/100*'Connecting shares (%)'!$R$17+P17*'Connecting shares (%)'!$H$16/100*'Connecting shares (%)'!$R$18,0),0)</f>
        <v>0</v>
      </c>
    </row>
    <row r="18" spans="1:34">
      <c r="A18" s="1">
        <v>17</v>
      </c>
      <c r="B18" s="1" t="s">
        <v>21</v>
      </c>
      <c r="C18" s="1" t="s">
        <v>23</v>
      </c>
      <c r="D18" s="1" t="s">
        <v>787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544.24734263755704</v>
      </c>
      <c r="R18" s="1">
        <v>7042</v>
      </c>
      <c r="S18" s="61">
        <f>IF(C18="East", IF(B18="Central",('Connecting shares (%)'!$F$2/100*E18+'Connecting shares (%)'!$G$2/100*G18+'Connecting shares (%)'!$H$2/100*I18)/1000000,0),0)</f>
        <v>0</v>
      </c>
      <c r="T18" s="61">
        <f>IF(C18="East", IF(B18="Central",F18*'Connecting shares (%)'!$R$16*'Connecting shares (%)'!$F$2/100+H18*'Connecting shares (%)'!$G$2/100*'Connecting shares (%)'!$R$17+J18*'Connecting shares (%)'!$H$2/100*'Connecting shares (%)'!$R$18,0),0)</f>
        <v>0</v>
      </c>
      <c r="U18" s="1">
        <f>IF(C18="East", IF(B18="Decentral",('Connecting shares (%)'!$F$6/100*E18+'Connecting shares (%)'!$G$6/100*G18+'Connecting shares (%)'!$H$6/100*I18)/1000000,0),0)</f>
        <v>0</v>
      </c>
      <c r="V18" s="1">
        <f>IF(C18="East", IF(B18="Decentral",F18*'Connecting shares (%)'!$R$16*'Connecting shares (%)'!$F$6/100+H18*'Connecting shares (%)'!$G$6/100*'Connecting shares (%)'!$R$17+J18*'Connecting shares (%)'!$H$6/100*'Connecting shares (%)'!$R$18,0),0)</f>
        <v>0</v>
      </c>
      <c r="W18" s="1">
        <f>IF(C18="East", IF(B18="Central",('Connecting shares (%)'!$F$4/100*K18+'Connecting shares (%)'!$G$4/100*M18+'Connecting shares (%)'!$H$4/100*O18)/1000000,0),0)</f>
        <v>0</v>
      </c>
      <c r="X18" s="1">
        <f>IF(C18="East", IF(B18="Central",L18*'Connecting shares (%)'!$R$16*'Connecting shares (%)'!$F$4/100+N18*'Connecting shares (%)'!$G$4/100*'Connecting shares (%)'!$R$17+P18*'Connecting shares (%)'!$H$4/100*'Connecting shares (%)'!$R$18,0),0)</f>
        <v>0</v>
      </c>
      <c r="Y18" s="1">
        <f>IF(C18="East", IF(B18="Decentral",('Connecting shares (%)'!$F$4/100*K18+'Connecting shares (%)'!$G$4/100*M18+'Connecting shares (%)'!$H$4/100*O18)/1000000,0),0)</f>
        <v>0</v>
      </c>
      <c r="Z18" s="1">
        <f>IF(C18="East", IF(B18="Decentral",L18*'Connecting shares (%)'!$R$16*'Connecting shares (%)'!$F$8/100+N18*'Connecting shares (%)'!$G$8/100*'Connecting shares (%)'!$R$17+P18*'Connecting shares (%)'!$H$8/100*'Connecting shares (%)'!$R$18,0),0)</f>
        <v>0</v>
      </c>
      <c r="AA18" s="1">
        <f>IF(C18="West", IF(B18="Central",('Connecting shares (%)'!$F$10/100*E18+'Connecting shares (%)'!$G$10/100*G18+'Connecting shares (%)'!$H$10/100*I18)/1000000,0),0)</f>
        <v>0</v>
      </c>
      <c r="AB18" s="1">
        <f>IF(C18="West", IF(B18="Central",F18*'Connecting shares (%)'!$R$16*'Connecting shares (%)'!$F$10/100+H18*'Connecting shares (%)'!$G$10/100*'Connecting shares (%)'!$R$17+J18*'Connecting shares (%)'!$H$10/100*'Connecting shares (%)'!$R$18,0),0)</f>
        <v>0</v>
      </c>
      <c r="AC18" s="1">
        <f>IF(C18="West", IF(B18="Decentral",('Connecting shares (%)'!$F$14/100*E18+'Connecting shares (%)'!$G$14/100*G18+'Connecting shares (%)'!$H$14/100*I18)/1000000,0),0)</f>
        <v>0</v>
      </c>
      <c r="AD18" s="1">
        <f>IF(C18="west", IF(B18="Decentral",F18*'Connecting shares (%)'!$R$16*'Connecting shares (%)'!$F$14/100+H18*'Connecting shares (%)'!$G$14/100*'Connecting shares (%)'!$R$17+J18*'Connecting shares (%)'!$H$14/100*'Connecting shares (%)'!$R$18,0),0)</f>
        <v>0</v>
      </c>
      <c r="AE18" s="1">
        <f>IF(C18="west", IF(B18="Central",('Connecting shares (%)'!$F$12/100*K18+'Connecting shares (%)'!$G$12/100*M18+'Connecting shares (%)'!$H$12/100*O18)/1000000,0),0)</f>
        <v>0</v>
      </c>
      <c r="AF18" s="1">
        <f>IF(C18="west", IF(B18="Central",L18*'Connecting shares (%)'!$R$16*'Connecting shares (%)'!$F$12/100+N18*'Connecting shares (%)'!$G$12/100*'Connecting shares (%)'!$R$17+P18*'Connecting shares (%)'!$H$12/100*'Connecting shares (%)'!$R$18,0),0)</f>
        <v>0</v>
      </c>
      <c r="AG18" s="1">
        <f>IF(C18="West", IF(B18="Decentral",(K18*'Connecting shares (%)'!$F$16/100+M18*'Connecting shares (%)'!$G$16/100+O18*'Connecting shares (%)'!$H$16/100)/1000000,0),0)</f>
        <v>0</v>
      </c>
      <c r="AH18" s="1">
        <f>IF(C18="west", IF(B18="Decentral",L18*'Connecting shares (%)'!$R$16*'Connecting shares (%)'!$F$16/100+N18*'Connecting shares (%)'!$G$16/100*'Connecting shares (%)'!$R$17+P18*'Connecting shares (%)'!$H$16/100*'Connecting shares (%)'!$R$18,0),0)</f>
        <v>0</v>
      </c>
    </row>
    <row r="19" spans="1:34">
      <c r="A19" s="1">
        <v>18</v>
      </c>
      <c r="B19" s="1" t="s">
        <v>22</v>
      </c>
      <c r="C19" s="1" t="s">
        <v>23</v>
      </c>
      <c r="D19" s="1" t="s">
        <v>786</v>
      </c>
      <c r="E19" s="1">
        <v>807686.82</v>
      </c>
      <c r="F19" s="1">
        <v>49</v>
      </c>
      <c r="G19" s="1">
        <v>0</v>
      </c>
      <c r="H19" s="1">
        <v>0</v>
      </c>
      <c r="I19" s="1">
        <v>0</v>
      </c>
      <c r="J19" s="1">
        <v>0</v>
      </c>
      <c r="K19" s="1">
        <v>55642.2</v>
      </c>
      <c r="L19" s="1">
        <v>4</v>
      </c>
      <c r="M19" s="1">
        <v>0</v>
      </c>
      <c r="N19" s="1">
        <v>0</v>
      </c>
      <c r="O19" s="1">
        <v>0</v>
      </c>
      <c r="P19" s="1">
        <v>0</v>
      </c>
      <c r="Q19" s="1">
        <v>6249.50118928754</v>
      </c>
      <c r="R19" s="1">
        <v>1708874</v>
      </c>
      <c r="S19" s="61">
        <f>IF(C19="East", IF(B19="Central",('Connecting shares (%)'!$F$2/100*E19+'Connecting shares (%)'!$G$2/100*G19+'Connecting shares (%)'!$H$2/100*I19)/1000000,0),0)</f>
        <v>0</v>
      </c>
      <c r="T19" s="61">
        <f>IF(C19="East", IF(B19="Central",F19*'Connecting shares (%)'!$R$16*'Connecting shares (%)'!$F$2/100+H19*'Connecting shares (%)'!$G$2/100*'Connecting shares (%)'!$R$17+J19*'Connecting shares (%)'!$H$2/100*'Connecting shares (%)'!$R$18,0),0)</f>
        <v>0</v>
      </c>
      <c r="U19" s="1">
        <f>IF(C19="East", IF(B19="Decentral",('Connecting shares (%)'!$F$6/100*E19+'Connecting shares (%)'!$G$6/100*G19+'Connecting shares (%)'!$H$6/100*I19)/1000000,0),0)</f>
        <v>0</v>
      </c>
      <c r="V19" s="1">
        <f>IF(C19="East", IF(B19="Decentral",F19*'Connecting shares (%)'!$R$16*'Connecting shares (%)'!$F$6/100+H19*'Connecting shares (%)'!$G$6/100*'Connecting shares (%)'!$R$17+J19*'Connecting shares (%)'!$H$6/100*'Connecting shares (%)'!$R$18,0),0)</f>
        <v>0</v>
      </c>
      <c r="W19" s="1">
        <f>IF(C19="East", IF(B19="Central",('Connecting shares (%)'!$F$4/100*K19+'Connecting shares (%)'!$G$4/100*M19+'Connecting shares (%)'!$H$4/100*O19)/1000000,0),0)</f>
        <v>0</v>
      </c>
      <c r="X19" s="1">
        <f>IF(C19="East", IF(B19="Central",L19*'Connecting shares (%)'!$R$16*'Connecting shares (%)'!$F$4/100+N19*'Connecting shares (%)'!$G$4/100*'Connecting shares (%)'!$R$17+P19*'Connecting shares (%)'!$H$4/100*'Connecting shares (%)'!$R$18,0),0)</f>
        <v>0</v>
      </c>
      <c r="Y19" s="1">
        <f>IF(C19="East", IF(B19="Decentral",('Connecting shares (%)'!$F$4/100*K19+'Connecting shares (%)'!$G$4/100*M19+'Connecting shares (%)'!$H$4/100*O19)/1000000,0),0)</f>
        <v>0</v>
      </c>
      <c r="Z19" s="1">
        <f>IF(C19="East", IF(B19="Decentral",L19*'Connecting shares (%)'!$R$16*'Connecting shares (%)'!$F$8/100+N19*'Connecting shares (%)'!$G$8/100*'Connecting shares (%)'!$R$17+P19*'Connecting shares (%)'!$H$8/100*'Connecting shares (%)'!$R$18,0),0)</f>
        <v>0</v>
      </c>
      <c r="AA19" s="1">
        <f>IF(C19="West", IF(B19="Central",('Connecting shares (%)'!$F$10/100*E19+'Connecting shares (%)'!$G$10/100*G19+'Connecting shares (%)'!$H$10/100*I19)/1000000,0),0)</f>
        <v>0.80768681999999992</v>
      </c>
      <c r="AB19" s="1">
        <f>IF(C19="West", IF(B19="Central",F19*'Connecting shares (%)'!$R$16*'Connecting shares (%)'!$F$10/100+H19*'Connecting shares (%)'!$G$10/100*'Connecting shares (%)'!$R$17+J19*'Connecting shares (%)'!$H$10/100*'Connecting shares (%)'!$R$18,0),0)</f>
        <v>1.1267550000000002</v>
      </c>
      <c r="AC19" s="1">
        <f>IF(C19="West", IF(B19="Decentral",('Connecting shares (%)'!$F$14/100*E19+'Connecting shares (%)'!$G$14/100*G19+'Connecting shares (%)'!$H$14/100*I19)/1000000,0),0)</f>
        <v>0</v>
      </c>
      <c r="AD19" s="1">
        <f>IF(C19="west", IF(B19="Decentral",F19*'Connecting shares (%)'!$R$16*'Connecting shares (%)'!$F$14/100+H19*'Connecting shares (%)'!$G$14/100*'Connecting shares (%)'!$R$17+J19*'Connecting shares (%)'!$H$14/100*'Connecting shares (%)'!$R$18,0),0)</f>
        <v>0</v>
      </c>
      <c r="AE19" s="1">
        <f>IF(C19="west", IF(B19="Central",('Connecting shares (%)'!$F$12/100*K19+'Connecting shares (%)'!$G$12/100*M19+'Connecting shares (%)'!$H$12/100*O19)/1000000,0),0)</f>
        <v>5.5642199999999996E-2</v>
      </c>
      <c r="AF19" s="1">
        <f>IF(C19="west", IF(B19="Central",L19*'Connecting shares (%)'!$R$16*'Connecting shares (%)'!$F$12/100+N19*'Connecting shares (%)'!$G$12/100*'Connecting shares (%)'!$R$17+P19*'Connecting shares (%)'!$H$12/100*'Connecting shares (%)'!$R$18,0),0)</f>
        <v>9.1980000000000006E-2</v>
      </c>
      <c r="AG19" s="1">
        <f>IF(C19="West", IF(B19="Decentral",(K19*'Connecting shares (%)'!$F$16/100+M19*'Connecting shares (%)'!$G$16/100+O19*'Connecting shares (%)'!$H$16/100)/1000000,0),0)</f>
        <v>0</v>
      </c>
      <c r="AH19" s="1">
        <f>IF(C19="west", IF(B19="Decentral",L19*'Connecting shares (%)'!$R$16*'Connecting shares (%)'!$F$16/100+N19*'Connecting shares (%)'!$G$16/100*'Connecting shares (%)'!$R$17+P19*'Connecting shares (%)'!$H$16/100*'Connecting shares (%)'!$R$18,0),0)</f>
        <v>0</v>
      </c>
    </row>
    <row r="20" spans="1:34">
      <c r="A20" s="1">
        <v>19</v>
      </c>
      <c r="B20" s="1" t="s">
        <v>22</v>
      </c>
      <c r="C20" s="1" t="s">
        <v>23</v>
      </c>
      <c r="D20" s="1" t="s">
        <v>785</v>
      </c>
      <c r="E20" s="1">
        <v>1307269.24</v>
      </c>
      <c r="F20" s="1">
        <v>86</v>
      </c>
      <c r="G20" s="1">
        <v>0</v>
      </c>
      <c r="H20" s="1">
        <v>0</v>
      </c>
      <c r="I20" s="1">
        <v>0</v>
      </c>
      <c r="J20" s="1">
        <v>0</v>
      </c>
      <c r="K20" s="1">
        <v>219662.16999999899</v>
      </c>
      <c r="L20" s="1">
        <v>25</v>
      </c>
      <c r="M20" s="1">
        <v>142430.209999999</v>
      </c>
      <c r="N20" s="1">
        <v>2</v>
      </c>
      <c r="O20" s="1">
        <v>0</v>
      </c>
      <c r="P20" s="1">
        <v>0</v>
      </c>
      <c r="Q20" s="1">
        <v>10605.835062108001</v>
      </c>
      <c r="R20" s="1">
        <v>2664472</v>
      </c>
      <c r="S20" s="61">
        <f>IF(C20="East", IF(B20="Central",('Connecting shares (%)'!$F$2/100*E20+'Connecting shares (%)'!$G$2/100*G20+'Connecting shares (%)'!$H$2/100*I20)/1000000,0),0)</f>
        <v>0</v>
      </c>
      <c r="T20" s="61">
        <f>IF(C20="East", IF(B20="Central",F20*'Connecting shares (%)'!$R$16*'Connecting shares (%)'!$F$2/100+H20*'Connecting shares (%)'!$G$2/100*'Connecting shares (%)'!$R$17+J20*'Connecting shares (%)'!$H$2/100*'Connecting shares (%)'!$R$18,0),0)</f>
        <v>0</v>
      </c>
      <c r="U20" s="1">
        <f>IF(C20="East", IF(B20="Decentral",('Connecting shares (%)'!$F$6/100*E20+'Connecting shares (%)'!$G$6/100*G20+'Connecting shares (%)'!$H$6/100*I20)/1000000,0),0)</f>
        <v>0</v>
      </c>
      <c r="V20" s="1">
        <f>IF(C20="East", IF(B20="Decentral",F20*'Connecting shares (%)'!$R$16*'Connecting shares (%)'!$F$6/100+H20*'Connecting shares (%)'!$G$6/100*'Connecting shares (%)'!$R$17+J20*'Connecting shares (%)'!$H$6/100*'Connecting shares (%)'!$R$18,0),0)</f>
        <v>0</v>
      </c>
      <c r="W20" s="1">
        <f>IF(C20="East", IF(B20="Central",('Connecting shares (%)'!$F$4/100*K20+'Connecting shares (%)'!$G$4/100*M20+'Connecting shares (%)'!$H$4/100*O20)/1000000,0),0)</f>
        <v>0</v>
      </c>
      <c r="X20" s="1">
        <f>IF(C20="East", IF(B20="Central",L20*'Connecting shares (%)'!$R$16*'Connecting shares (%)'!$F$4/100+N20*'Connecting shares (%)'!$G$4/100*'Connecting shares (%)'!$R$17+P20*'Connecting shares (%)'!$H$4/100*'Connecting shares (%)'!$R$18,0),0)</f>
        <v>0</v>
      </c>
      <c r="Y20" s="1">
        <f>IF(C20="East", IF(B20="Decentral",('Connecting shares (%)'!$F$4/100*K20+'Connecting shares (%)'!$G$4/100*M20+'Connecting shares (%)'!$H$4/100*O20)/1000000,0),0)</f>
        <v>0</v>
      </c>
      <c r="Z20" s="1">
        <f>IF(C20="East", IF(B20="Decentral",L20*'Connecting shares (%)'!$R$16*'Connecting shares (%)'!$F$8/100+N20*'Connecting shares (%)'!$G$8/100*'Connecting shares (%)'!$R$17+P20*'Connecting shares (%)'!$H$8/100*'Connecting shares (%)'!$R$18,0),0)</f>
        <v>0</v>
      </c>
      <c r="AA20" s="1">
        <f>IF(C20="West", IF(B20="Central",('Connecting shares (%)'!$F$10/100*E20+'Connecting shares (%)'!$G$10/100*G20+'Connecting shares (%)'!$H$10/100*I20)/1000000,0),0)</f>
        <v>1.3072692399999999</v>
      </c>
      <c r="AB20" s="1">
        <f>IF(C20="West", IF(B20="Central",F20*'Connecting shares (%)'!$R$16*'Connecting shares (%)'!$F$10/100+H20*'Connecting shares (%)'!$G$10/100*'Connecting shares (%)'!$R$17+J20*'Connecting shares (%)'!$H$10/100*'Connecting shares (%)'!$R$18,0),0)</f>
        <v>1.9775700000000001</v>
      </c>
      <c r="AC20" s="1">
        <f>IF(C20="West", IF(B20="Decentral",('Connecting shares (%)'!$F$14/100*E20+'Connecting shares (%)'!$G$14/100*G20+'Connecting shares (%)'!$H$14/100*I20)/1000000,0),0)</f>
        <v>0</v>
      </c>
      <c r="AD20" s="1">
        <f>IF(C20="west", IF(B20="Decentral",F20*'Connecting shares (%)'!$R$16*'Connecting shares (%)'!$F$14/100+H20*'Connecting shares (%)'!$G$14/100*'Connecting shares (%)'!$R$17+J20*'Connecting shares (%)'!$H$14/100*'Connecting shares (%)'!$R$18,0),0)</f>
        <v>0</v>
      </c>
      <c r="AE20" s="1">
        <f>IF(C20="west", IF(B20="Central",('Connecting shares (%)'!$F$12/100*K20+'Connecting shares (%)'!$G$12/100*M20+'Connecting shares (%)'!$H$12/100*O20)/1000000,0),0)</f>
        <v>0.36209237999999805</v>
      </c>
      <c r="AF20" s="1">
        <f>IF(C20="west", IF(B20="Central",L20*'Connecting shares (%)'!$R$16*'Connecting shares (%)'!$F$12/100+N20*'Connecting shares (%)'!$G$12/100*'Connecting shares (%)'!$R$17+P20*'Connecting shares (%)'!$H$12/100*'Connecting shares (%)'!$R$18,0),0)</f>
        <v>0.63619300000000001</v>
      </c>
      <c r="AG20" s="1">
        <f>IF(C20="West", IF(B20="Decentral",(K20*'Connecting shares (%)'!$F$16/100+M20*'Connecting shares (%)'!$G$16/100+O20*'Connecting shares (%)'!$H$16/100)/1000000,0),0)</f>
        <v>0</v>
      </c>
      <c r="AH20" s="1">
        <f>IF(C20="west", IF(B20="Decentral",L20*'Connecting shares (%)'!$R$16*'Connecting shares (%)'!$F$16/100+N20*'Connecting shares (%)'!$G$16/100*'Connecting shares (%)'!$R$17+P20*'Connecting shares (%)'!$H$16/100*'Connecting shares (%)'!$R$18,0),0)</f>
        <v>0</v>
      </c>
    </row>
    <row r="21" spans="1:34">
      <c r="A21" s="1">
        <v>20</v>
      </c>
      <c r="B21" s="1" t="s">
        <v>22</v>
      </c>
      <c r="C21" s="1" t="s">
        <v>23</v>
      </c>
      <c r="D21" s="1" t="s">
        <v>42</v>
      </c>
      <c r="E21" s="1">
        <v>25239033.41</v>
      </c>
      <c r="F21" s="1">
        <v>1569</v>
      </c>
      <c r="G21" s="1">
        <v>169941.12</v>
      </c>
      <c r="H21" s="1">
        <v>3</v>
      </c>
      <c r="I21" s="1">
        <v>0</v>
      </c>
      <c r="J21" s="1">
        <v>0</v>
      </c>
      <c r="K21" s="1">
        <v>3075997.52999999</v>
      </c>
      <c r="L21" s="1">
        <v>332</v>
      </c>
      <c r="M21" s="1">
        <v>2341994.5</v>
      </c>
      <c r="N21" s="1">
        <v>25</v>
      </c>
      <c r="O21" s="1">
        <v>0</v>
      </c>
      <c r="P21" s="1">
        <v>0</v>
      </c>
      <c r="Q21" s="1">
        <v>122437.050654739</v>
      </c>
      <c r="R21" s="1">
        <v>81075774</v>
      </c>
      <c r="S21" s="61">
        <f>IF(C21="East", IF(B21="Central",('Connecting shares (%)'!$F$2/100*E21+'Connecting shares (%)'!$G$2/100*G21+'Connecting shares (%)'!$H$2/100*I21)/1000000,0),0)</f>
        <v>0</v>
      </c>
      <c r="T21" s="61">
        <f>IF(C21="East", IF(B21="Central",F21*'Connecting shares (%)'!$R$16*'Connecting shares (%)'!$F$2/100+H21*'Connecting shares (%)'!$G$2/100*'Connecting shares (%)'!$R$17+J21*'Connecting shares (%)'!$H$2/100*'Connecting shares (%)'!$R$18,0),0)</f>
        <v>0</v>
      </c>
      <c r="U21" s="1">
        <f>IF(C21="East", IF(B21="Decentral",('Connecting shares (%)'!$F$6/100*E21+'Connecting shares (%)'!$G$6/100*G21+'Connecting shares (%)'!$H$6/100*I21)/1000000,0),0)</f>
        <v>0</v>
      </c>
      <c r="V21" s="1">
        <f>IF(C21="East", IF(B21="Decentral",F21*'Connecting shares (%)'!$R$16*'Connecting shares (%)'!$F$6/100+H21*'Connecting shares (%)'!$G$6/100*'Connecting shares (%)'!$R$17+J21*'Connecting shares (%)'!$H$6/100*'Connecting shares (%)'!$R$18,0),0)</f>
        <v>0</v>
      </c>
      <c r="W21" s="1">
        <f>IF(C21="East", IF(B21="Central",('Connecting shares (%)'!$F$4/100*K21+'Connecting shares (%)'!$G$4/100*M21+'Connecting shares (%)'!$H$4/100*O21)/1000000,0),0)</f>
        <v>0</v>
      </c>
      <c r="X21" s="1">
        <f>IF(C21="East", IF(B21="Central",L21*'Connecting shares (%)'!$R$16*'Connecting shares (%)'!$F$4/100+N21*'Connecting shares (%)'!$G$4/100*'Connecting shares (%)'!$R$17+P21*'Connecting shares (%)'!$H$4/100*'Connecting shares (%)'!$R$18,0),0)</f>
        <v>0</v>
      </c>
      <c r="Y21" s="1">
        <f>IF(C21="East", IF(B21="Decentral",('Connecting shares (%)'!$F$4/100*K21+'Connecting shares (%)'!$G$4/100*M21+'Connecting shares (%)'!$H$4/100*O21)/1000000,0),0)</f>
        <v>0</v>
      </c>
      <c r="Z21" s="1">
        <f>IF(C21="East", IF(B21="Decentral",L21*'Connecting shares (%)'!$R$16*'Connecting shares (%)'!$F$8/100+N21*'Connecting shares (%)'!$G$8/100*'Connecting shares (%)'!$R$17+P21*'Connecting shares (%)'!$H$8/100*'Connecting shares (%)'!$R$18,0),0)</f>
        <v>0</v>
      </c>
      <c r="AA21" s="1">
        <f>IF(C21="West", IF(B21="Central",('Connecting shares (%)'!$F$10/100*E21+'Connecting shares (%)'!$G$10/100*G21+'Connecting shares (%)'!$H$10/100*I21)/1000000,0),0)</f>
        <v>25.408974530000002</v>
      </c>
      <c r="AB21" s="1">
        <f>IF(C21="West", IF(B21="Central",F21*'Connecting shares (%)'!$R$16*'Connecting shares (%)'!$F$10/100+H21*'Connecting shares (%)'!$G$10/100*'Connecting shares (%)'!$R$17+J21*'Connecting shares (%)'!$H$10/100*'Connecting shares (%)'!$R$18,0),0)</f>
        <v>36.171132</v>
      </c>
      <c r="AC21" s="1">
        <f>IF(C21="West", IF(B21="Decentral",('Connecting shares (%)'!$F$14/100*E21+'Connecting shares (%)'!$G$14/100*G21+'Connecting shares (%)'!$H$14/100*I21)/1000000,0),0)</f>
        <v>0</v>
      </c>
      <c r="AD21" s="1">
        <f>IF(C21="west", IF(B21="Decentral",F21*'Connecting shares (%)'!$R$16*'Connecting shares (%)'!$F$14/100+H21*'Connecting shares (%)'!$G$14/100*'Connecting shares (%)'!$R$17+J21*'Connecting shares (%)'!$H$14/100*'Connecting shares (%)'!$R$18,0),0)</f>
        <v>0</v>
      </c>
      <c r="AE21" s="1">
        <f>IF(C21="west", IF(B21="Central",('Connecting shares (%)'!$F$12/100*K21+'Connecting shares (%)'!$G$12/100*M21+'Connecting shares (%)'!$H$12/100*O21)/1000000,0),0)</f>
        <v>5.41799202999999</v>
      </c>
      <c r="AF21" s="1">
        <f>IF(C21="west", IF(B21="Central",L21*'Connecting shares (%)'!$R$16*'Connecting shares (%)'!$F$12/100+N21*'Connecting shares (%)'!$G$12/100*'Connecting shares (%)'!$R$17+P21*'Connecting shares (%)'!$H$12/100*'Connecting shares (%)'!$R$18,0),0)</f>
        <v>8.4008150000000015</v>
      </c>
      <c r="AG21" s="1">
        <f>IF(C21="West", IF(B21="Decentral",(K21*'Connecting shares (%)'!$F$16/100+M21*'Connecting shares (%)'!$G$16/100+O21*'Connecting shares (%)'!$H$16/100)/1000000,0),0)</f>
        <v>0</v>
      </c>
      <c r="AH21" s="1">
        <f>IF(C21="west", IF(B21="Decentral",L21*'Connecting shares (%)'!$R$16*'Connecting shares (%)'!$F$16/100+N21*'Connecting shares (%)'!$G$16/100*'Connecting shares (%)'!$R$17+P21*'Connecting shares (%)'!$H$16/100*'Connecting shares (%)'!$R$18,0),0)</f>
        <v>0</v>
      </c>
    </row>
    <row r="22" spans="1:34">
      <c r="A22" s="1">
        <v>21</v>
      </c>
      <c r="B22" s="1" t="s">
        <v>22</v>
      </c>
      <c r="C22" s="1" t="s">
        <v>23</v>
      </c>
      <c r="D22" s="1" t="s">
        <v>784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536.412896828263</v>
      </c>
      <c r="R22" s="1">
        <v>7253.5</v>
      </c>
      <c r="S22" s="61">
        <f>IF(C22="East", IF(B22="Central",('Connecting shares (%)'!$F$2/100*E22+'Connecting shares (%)'!$G$2/100*G22+'Connecting shares (%)'!$H$2/100*I22)/1000000,0),0)</f>
        <v>0</v>
      </c>
      <c r="T22" s="61">
        <f>IF(C22="East", IF(B22="Central",F22*'Connecting shares (%)'!$R$16*'Connecting shares (%)'!$F$2/100+H22*'Connecting shares (%)'!$G$2/100*'Connecting shares (%)'!$R$17+J22*'Connecting shares (%)'!$H$2/100*'Connecting shares (%)'!$R$18,0),0)</f>
        <v>0</v>
      </c>
      <c r="U22" s="1">
        <f>IF(C22="East", IF(B22="Decentral",('Connecting shares (%)'!$F$6/100*E22+'Connecting shares (%)'!$G$6/100*G22+'Connecting shares (%)'!$H$6/100*I22)/1000000,0),0)</f>
        <v>0</v>
      </c>
      <c r="V22" s="1">
        <f>IF(C22="East", IF(B22="Decentral",F22*'Connecting shares (%)'!$R$16*'Connecting shares (%)'!$F$6/100+H22*'Connecting shares (%)'!$G$6/100*'Connecting shares (%)'!$R$17+J22*'Connecting shares (%)'!$H$6/100*'Connecting shares (%)'!$R$18,0),0)</f>
        <v>0</v>
      </c>
      <c r="W22" s="1">
        <f>IF(C22="East", IF(B22="Central",('Connecting shares (%)'!$F$4/100*K22+'Connecting shares (%)'!$G$4/100*M22+'Connecting shares (%)'!$H$4/100*O22)/1000000,0),0)</f>
        <v>0</v>
      </c>
      <c r="X22" s="1">
        <f>IF(C22="East", IF(B22="Central",L22*'Connecting shares (%)'!$R$16*'Connecting shares (%)'!$F$4/100+N22*'Connecting shares (%)'!$G$4/100*'Connecting shares (%)'!$R$17+P22*'Connecting shares (%)'!$H$4/100*'Connecting shares (%)'!$R$18,0),0)</f>
        <v>0</v>
      </c>
      <c r="Y22" s="1">
        <f>IF(C22="East", IF(B22="Decentral",('Connecting shares (%)'!$F$4/100*K22+'Connecting shares (%)'!$G$4/100*M22+'Connecting shares (%)'!$H$4/100*O22)/1000000,0),0)</f>
        <v>0</v>
      </c>
      <c r="Z22" s="1">
        <f>IF(C22="East", IF(B22="Decentral",L22*'Connecting shares (%)'!$R$16*'Connecting shares (%)'!$F$8/100+N22*'Connecting shares (%)'!$G$8/100*'Connecting shares (%)'!$R$17+P22*'Connecting shares (%)'!$H$8/100*'Connecting shares (%)'!$R$18,0),0)</f>
        <v>0</v>
      </c>
      <c r="AA22" s="1">
        <f>IF(C22="West", IF(B22="Central",('Connecting shares (%)'!$F$10/100*E22+'Connecting shares (%)'!$G$10/100*G22+'Connecting shares (%)'!$H$10/100*I22)/1000000,0),0)</f>
        <v>0</v>
      </c>
      <c r="AB22" s="1">
        <f>IF(C22="West", IF(B22="Central",F22*'Connecting shares (%)'!$R$16*'Connecting shares (%)'!$F$10/100+H22*'Connecting shares (%)'!$G$10/100*'Connecting shares (%)'!$R$17+J22*'Connecting shares (%)'!$H$10/100*'Connecting shares (%)'!$R$18,0),0)</f>
        <v>0</v>
      </c>
      <c r="AC22" s="1">
        <f>IF(C22="West", IF(B22="Decentral",('Connecting shares (%)'!$F$14/100*E22+'Connecting shares (%)'!$G$14/100*G22+'Connecting shares (%)'!$H$14/100*I22)/1000000,0),0)</f>
        <v>0</v>
      </c>
      <c r="AD22" s="1">
        <f>IF(C22="west", IF(B22="Decentral",F22*'Connecting shares (%)'!$R$16*'Connecting shares (%)'!$F$14/100+H22*'Connecting shares (%)'!$G$14/100*'Connecting shares (%)'!$R$17+J22*'Connecting shares (%)'!$H$14/100*'Connecting shares (%)'!$R$18,0),0)</f>
        <v>0</v>
      </c>
      <c r="AE22" s="1">
        <f>IF(C22="west", IF(B22="Central",('Connecting shares (%)'!$F$12/100*K22+'Connecting shares (%)'!$G$12/100*M22+'Connecting shares (%)'!$H$12/100*O22)/1000000,0),0)</f>
        <v>0</v>
      </c>
      <c r="AF22" s="1">
        <f>IF(C22="west", IF(B22="Central",L22*'Connecting shares (%)'!$R$16*'Connecting shares (%)'!$F$12/100+N22*'Connecting shares (%)'!$G$12/100*'Connecting shares (%)'!$R$17+P22*'Connecting shares (%)'!$H$12/100*'Connecting shares (%)'!$R$18,0),0)</f>
        <v>0</v>
      </c>
      <c r="AG22" s="1">
        <f>IF(C22="West", IF(B22="Decentral",(K22*'Connecting shares (%)'!$F$16/100+M22*'Connecting shares (%)'!$G$16/100+O22*'Connecting shares (%)'!$H$16/100)/1000000,0),0)</f>
        <v>0</v>
      </c>
      <c r="AH22" s="1">
        <f>IF(C22="west", IF(B22="Decentral",L22*'Connecting shares (%)'!$R$16*'Connecting shares (%)'!$F$16/100+N22*'Connecting shares (%)'!$G$16/100*'Connecting shares (%)'!$R$17+P22*'Connecting shares (%)'!$H$16/100*'Connecting shares (%)'!$R$18,0),0)</f>
        <v>0</v>
      </c>
    </row>
    <row r="23" spans="1:34">
      <c r="A23" s="1">
        <v>22</v>
      </c>
      <c r="B23" s="1" t="s">
        <v>22</v>
      </c>
      <c r="C23" s="1" t="s">
        <v>23</v>
      </c>
      <c r="D23" s="1" t="s">
        <v>783</v>
      </c>
      <c r="E23" s="1">
        <v>29913.63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2854.8900893437999</v>
      </c>
      <c r="R23" s="1">
        <v>121789.5</v>
      </c>
      <c r="S23" s="61">
        <f>IF(C23="East", IF(B23="Central",('Connecting shares (%)'!$F$2/100*E23+'Connecting shares (%)'!$G$2/100*G23+'Connecting shares (%)'!$H$2/100*I23)/1000000,0),0)</f>
        <v>0</v>
      </c>
      <c r="T23" s="61">
        <f>IF(C23="East", IF(B23="Central",F23*'Connecting shares (%)'!$R$16*'Connecting shares (%)'!$F$2/100+H23*'Connecting shares (%)'!$G$2/100*'Connecting shares (%)'!$R$17+J23*'Connecting shares (%)'!$H$2/100*'Connecting shares (%)'!$R$18,0),0)</f>
        <v>0</v>
      </c>
      <c r="U23" s="1">
        <f>IF(C23="East", IF(B23="Decentral",('Connecting shares (%)'!$F$6/100*E23+'Connecting shares (%)'!$G$6/100*G23+'Connecting shares (%)'!$H$6/100*I23)/1000000,0),0)</f>
        <v>0</v>
      </c>
      <c r="V23" s="1">
        <f>IF(C23="East", IF(B23="Decentral",F23*'Connecting shares (%)'!$R$16*'Connecting shares (%)'!$F$6/100+H23*'Connecting shares (%)'!$G$6/100*'Connecting shares (%)'!$R$17+J23*'Connecting shares (%)'!$H$6/100*'Connecting shares (%)'!$R$18,0),0)</f>
        <v>0</v>
      </c>
      <c r="W23" s="1">
        <f>IF(C23="East", IF(B23="Central",('Connecting shares (%)'!$F$4/100*K23+'Connecting shares (%)'!$G$4/100*M23+'Connecting shares (%)'!$H$4/100*O23)/1000000,0),0)</f>
        <v>0</v>
      </c>
      <c r="X23" s="1">
        <f>IF(C23="East", IF(B23="Central",L23*'Connecting shares (%)'!$R$16*'Connecting shares (%)'!$F$4/100+N23*'Connecting shares (%)'!$G$4/100*'Connecting shares (%)'!$R$17+P23*'Connecting shares (%)'!$H$4/100*'Connecting shares (%)'!$R$18,0),0)</f>
        <v>0</v>
      </c>
      <c r="Y23" s="1">
        <f>IF(C23="East", IF(B23="Decentral",('Connecting shares (%)'!$F$4/100*K23+'Connecting shares (%)'!$G$4/100*M23+'Connecting shares (%)'!$H$4/100*O23)/1000000,0),0)</f>
        <v>0</v>
      </c>
      <c r="Z23" s="1">
        <f>IF(C23="East", IF(B23="Decentral",L23*'Connecting shares (%)'!$R$16*'Connecting shares (%)'!$F$8/100+N23*'Connecting shares (%)'!$G$8/100*'Connecting shares (%)'!$R$17+P23*'Connecting shares (%)'!$H$8/100*'Connecting shares (%)'!$R$18,0),0)</f>
        <v>0</v>
      </c>
      <c r="AA23" s="1">
        <f>IF(C23="West", IF(B23="Central",('Connecting shares (%)'!$F$10/100*E23+'Connecting shares (%)'!$G$10/100*G23+'Connecting shares (%)'!$H$10/100*I23)/1000000,0),0)</f>
        <v>2.991363E-2</v>
      </c>
      <c r="AB23" s="1">
        <f>IF(C23="West", IF(B23="Central",F23*'Connecting shares (%)'!$R$16*'Connecting shares (%)'!$F$10/100+H23*'Connecting shares (%)'!$G$10/100*'Connecting shares (%)'!$R$17+J23*'Connecting shares (%)'!$H$10/100*'Connecting shares (%)'!$R$18,0),0)</f>
        <v>2.2995000000000002E-2</v>
      </c>
      <c r="AC23" s="1">
        <f>IF(C23="West", IF(B23="Decentral",('Connecting shares (%)'!$F$14/100*E23+'Connecting shares (%)'!$G$14/100*G23+'Connecting shares (%)'!$H$14/100*I23)/1000000,0),0)</f>
        <v>0</v>
      </c>
      <c r="AD23" s="1">
        <f>IF(C23="west", IF(B23="Decentral",F23*'Connecting shares (%)'!$R$16*'Connecting shares (%)'!$F$14/100+H23*'Connecting shares (%)'!$G$14/100*'Connecting shares (%)'!$R$17+J23*'Connecting shares (%)'!$H$14/100*'Connecting shares (%)'!$R$18,0),0)</f>
        <v>0</v>
      </c>
      <c r="AE23" s="1">
        <f>IF(C23="west", IF(B23="Central",('Connecting shares (%)'!$F$12/100*K23+'Connecting shares (%)'!$G$12/100*M23+'Connecting shares (%)'!$H$12/100*O23)/1000000,0),0)</f>
        <v>0</v>
      </c>
      <c r="AF23" s="1">
        <f>IF(C23="west", IF(B23="Central",L23*'Connecting shares (%)'!$R$16*'Connecting shares (%)'!$F$12/100+N23*'Connecting shares (%)'!$G$12/100*'Connecting shares (%)'!$R$17+P23*'Connecting shares (%)'!$H$12/100*'Connecting shares (%)'!$R$18,0),0)</f>
        <v>0</v>
      </c>
      <c r="AG23" s="1">
        <f>IF(C23="West", IF(B23="Decentral",(K23*'Connecting shares (%)'!$F$16/100+M23*'Connecting shares (%)'!$G$16/100+O23*'Connecting shares (%)'!$H$16/100)/1000000,0),0)</f>
        <v>0</v>
      </c>
      <c r="AH23" s="1">
        <f>IF(C23="west", IF(B23="Decentral",L23*'Connecting shares (%)'!$R$16*'Connecting shares (%)'!$F$16/100+N23*'Connecting shares (%)'!$G$16/100*'Connecting shares (%)'!$R$17+P23*'Connecting shares (%)'!$H$16/100*'Connecting shares (%)'!$R$18,0),0)</f>
        <v>0</v>
      </c>
    </row>
    <row r="24" spans="1:34">
      <c r="A24" s="1">
        <v>23</v>
      </c>
      <c r="B24" s="1" t="s">
        <v>22</v>
      </c>
      <c r="C24" s="1" t="s">
        <v>23</v>
      </c>
      <c r="D24" s="1" t="s">
        <v>782</v>
      </c>
      <c r="E24" s="1">
        <v>1255205.8799999999</v>
      </c>
      <c r="F24" s="1">
        <v>76</v>
      </c>
      <c r="G24" s="1">
        <v>0</v>
      </c>
      <c r="H24" s="1">
        <v>0</v>
      </c>
      <c r="I24" s="1">
        <v>0</v>
      </c>
      <c r="J24" s="1">
        <v>0</v>
      </c>
      <c r="K24" s="1">
        <v>49070.18</v>
      </c>
      <c r="L24" s="1">
        <v>10</v>
      </c>
      <c r="M24" s="1">
        <v>0</v>
      </c>
      <c r="N24" s="1">
        <v>0</v>
      </c>
      <c r="O24" s="1">
        <v>0</v>
      </c>
      <c r="P24" s="1">
        <v>0</v>
      </c>
      <c r="Q24" s="1">
        <v>6477.0458411934997</v>
      </c>
      <c r="R24" s="1">
        <v>1733298</v>
      </c>
      <c r="S24" s="61">
        <f>IF(C24="East", IF(B24="Central",('Connecting shares (%)'!$F$2/100*E24+'Connecting shares (%)'!$G$2/100*G24+'Connecting shares (%)'!$H$2/100*I24)/1000000,0),0)</f>
        <v>0</v>
      </c>
      <c r="T24" s="61">
        <f>IF(C24="East", IF(B24="Central",F24*'Connecting shares (%)'!$R$16*'Connecting shares (%)'!$F$2/100+H24*'Connecting shares (%)'!$G$2/100*'Connecting shares (%)'!$R$17+J24*'Connecting shares (%)'!$H$2/100*'Connecting shares (%)'!$R$18,0),0)</f>
        <v>0</v>
      </c>
      <c r="U24" s="1">
        <f>IF(C24="East", IF(B24="Decentral",('Connecting shares (%)'!$F$6/100*E24+'Connecting shares (%)'!$G$6/100*G24+'Connecting shares (%)'!$H$6/100*I24)/1000000,0),0)</f>
        <v>0</v>
      </c>
      <c r="V24" s="1">
        <f>IF(C24="East", IF(B24="Decentral",F24*'Connecting shares (%)'!$R$16*'Connecting shares (%)'!$F$6/100+H24*'Connecting shares (%)'!$G$6/100*'Connecting shares (%)'!$R$17+J24*'Connecting shares (%)'!$H$6/100*'Connecting shares (%)'!$R$18,0),0)</f>
        <v>0</v>
      </c>
      <c r="W24" s="1">
        <f>IF(C24="East", IF(B24="Central",('Connecting shares (%)'!$F$4/100*K24+'Connecting shares (%)'!$G$4/100*M24+'Connecting shares (%)'!$H$4/100*O24)/1000000,0),0)</f>
        <v>0</v>
      </c>
      <c r="X24" s="1">
        <f>IF(C24="East", IF(B24="Central",L24*'Connecting shares (%)'!$R$16*'Connecting shares (%)'!$F$4/100+N24*'Connecting shares (%)'!$G$4/100*'Connecting shares (%)'!$R$17+P24*'Connecting shares (%)'!$H$4/100*'Connecting shares (%)'!$R$18,0),0)</f>
        <v>0</v>
      </c>
      <c r="Y24" s="1">
        <f>IF(C24="East", IF(B24="Decentral",('Connecting shares (%)'!$F$4/100*K24+'Connecting shares (%)'!$G$4/100*M24+'Connecting shares (%)'!$H$4/100*O24)/1000000,0),0)</f>
        <v>0</v>
      </c>
      <c r="Z24" s="1">
        <f>IF(C24="East", IF(B24="Decentral",L24*'Connecting shares (%)'!$R$16*'Connecting shares (%)'!$F$8/100+N24*'Connecting shares (%)'!$G$8/100*'Connecting shares (%)'!$R$17+P24*'Connecting shares (%)'!$H$8/100*'Connecting shares (%)'!$R$18,0),0)</f>
        <v>0</v>
      </c>
      <c r="AA24" s="1">
        <f>IF(C24="West", IF(B24="Central",('Connecting shares (%)'!$F$10/100*E24+'Connecting shares (%)'!$G$10/100*G24+'Connecting shares (%)'!$H$10/100*I24)/1000000,0),0)</f>
        <v>1.2552058799999999</v>
      </c>
      <c r="AB24" s="1">
        <f>IF(C24="West", IF(B24="Central",F24*'Connecting shares (%)'!$R$16*'Connecting shares (%)'!$F$10/100+H24*'Connecting shares (%)'!$G$10/100*'Connecting shares (%)'!$R$17+J24*'Connecting shares (%)'!$H$10/100*'Connecting shares (%)'!$R$18,0),0)</f>
        <v>1.7476200000000004</v>
      </c>
      <c r="AC24" s="1">
        <f>IF(C24="West", IF(B24="Decentral",('Connecting shares (%)'!$F$14/100*E24+'Connecting shares (%)'!$G$14/100*G24+'Connecting shares (%)'!$H$14/100*I24)/1000000,0),0)</f>
        <v>0</v>
      </c>
      <c r="AD24" s="1">
        <f>IF(C24="west", IF(B24="Decentral",F24*'Connecting shares (%)'!$R$16*'Connecting shares (%)'!$F$14/100+H24*'Connecting shares (%)'!$G$14/100*'Connecting shares (%)'!$R$17+J24*'Connecting shares (%)'!$H$14/100*'Connecting shares (%)'!$R$18,0),0)</f>
        <v>0</v>
      </c>
      <c r="AE24" s="1">
        <f>IF(C24="west", IF(B24="Central",('Connecting shares (%)'!$F$12/100*K24+'Connecting shares (%)'!$G$12/100*M24+'Connecting shares (%)'!$H$12/100*O24)/1000000,0),0)</f>
        <v>4.9070179999999998E-2</v>
      </c>
      <c r="AF24" s="1">
        <f>IF(C24="west", IF(B24="Central",L24*'Connecting shares (%)'!$R$16*'Connecting shares (%)'!$F$12/100+N24*'Connecting shares (%)'!$G$12/100*'Connecting shares (%)'!$R$17+P24*'Connecting shares (%)'!$H$12/100*'Connecting shares (%)'!$R$18,0),0)</f>
        <v>0.22995000000000002</v>
      </c>
      <c r="AG24" s="1">
        <f>IF(C24="West", IF(B24="Decentral",(K24*'Connecting shares (%)'!$F$16/100+M24*'Connecting shares (%)'!$G$16/100+O24*'Connecting shares (%)'!$H$16/100)/1000000,0),0)</f>
        <v>0</v>
      </c>
      <c r="AH24" s="1">
        <f>IF(C24="west", IF(B24="Decentral",L24*'Connecting shares (%)'!$R$16*'Connecting shares (%)'!$F$16/100+N24*'Connecting shares (%)'!$G$16/100*'Connecting shares (%)'!$R$17+P24*'Connecting shares (%)'!$H$16/100*'Connecting shares (%)'!$R$18,0),0)</f>
        <v>0</v>
      </c>
    </row>
    <row r="25" spans="1:34">
      <c r="A25" s="1">
        <v>24</v>
      </c>
      <c r="B25" s="1" t="s">
        <v>21</v>
      </c>
      <c r="C25" s="1" t="s">
        <v>23</v>
      </c>
      <c r="D25" s="1" t="s">
        <v>781</v>
      </c>
      <c r="E25" s="1">
        <v>14010.8499999999</v>
      </c>
      <c r="F25" s="1">
        <v>2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525.15445076678998</v>
      </c>
      <c r="R25" s="1">
        <v>5827</v>
      </c>
      <c r="S25" s="61">
        <f>IF(C25="East", IF(B25="Central",('Connecting shares (%)'!$F$2/100*E25+'Connecting shares (%)'!$G$2/100*G25+'Connecting shares (%)'!$H$2/100*I25)/1000000,0),0)</f>
        <v>0</v>
      </c>
      <c r="T25" s="61">
        <f>IF(C25="East", IF(B25="Central",F25*'Connecting shares (%)'!$R$16*'Connecting shares (%)'!$F$2/100+H25*'Connecting shares (%)'!$G$2/100*'Connecting shares (%)'!$R$17+J25*'Connecting shares (%)'!$H$2/100*'Connecting shares (%)'!$R$18,0),0)</f>
        <v>0</v>
      </c>
      <c r="U25" s="1">
        <f>IF(C25="East", IF(B25="Decentral",('Connecting shares (%)'!$F$6/100*E25+'Connecting shares (%)'!$G$6/100*G25+'Connecting shares (%)'!$H$6/100*I25)/1000000,0),0)</f>
        <v>0</v>
      </c>
      <c r="V25" s="1">
        <f>IF(C25="East", IF(B25="Decentral",F25*'Connecting shares (%)'!$R$16*'Connecting shares (%)'!$F$6/100+H25*'Connecting shares (%)'!$G$6/100*'Connecting shares (%)'!$R$17+J25*'Connecting shares (%)'!$H$6/100*'Connecting shares (%)'!$R$18,0),0)</f>
        <v>0</v>
      </c>
      <c r="W25" s="1">
        <f>IF(C25="East", IF(B25="Central",('Connecting shares (%)'!$F$4/100*K25+'Connecting shares (%)'!$G$4/100*M25+'Connecting shares (%)'!$H$4/100*O25)/1000000,0),0)</f>
        <v>0</v>
      </c>
      <c r="X25" s="1">
        <f>IF(C25="East", IF(B25="Central",L25*'Connecting shares (%)'!$R$16*'Connecting shares (%)'!$F$4/100+N25*'Connecting shares (%)'!$G$4/100*'Connecting shares (%)'!$R$17+P25*'Connecting shares (%)'!$H$4/100*'Connecting shares (%)'!$R$18,0),0)</f>
        <v>0</v>
      </c>
      <c r="Y25" s="1">
        <f>IF(C25="East", IF(B25="Decentral",('Connecting shares (%)'!$F$4/100*K25+'Connecting shares (%)'!$G$4/100*M25+'Connecting shares (%)'!$H$4/100*O25)/1000000,0),0)</f>
        <v>0</v>
      </c>
      <c r="Z25" s="1">
        <f>IF(C25="East", IF(B25="Decentral",L25*'Connecting shares (%)'!$R$16*'Connecting shares (%)'!$F$8/100+N25*'Connecting shares (%)'!$G$8/100*'Connecting shares (%)'!$R$17+P25*'Connecting shares (%)'!$H$8/100*'Connecting shares (%)'!$R$18,0),0)</f>
        <v>0</v>
      </c>
      <c r="AA25" s="1">
        <f>IF(C25="West", IF(B25="Central",('Connecting shares (%)'!$F$10/100*E25+'Connecting shares (%)'!$G$10/100*G25+'Connecting shares (%)'!$H$10/100*I25)/1000000,0),0)</f>
        <v>0</v>
      </c>
      <c r="AB25" s="1">
        <f>IF(C25="West", IF(B25="Central",F25*'Connecting shares (%)'!$R$16*'Connecting shares (%)'!$F$10/100+H25*'Connecting shares (%)'!$G$10/100*'Connecting shares (%)'!$R$17+J25*'Connecting shares (%)'!$H$10/100*'Connecting shares (%)'!$R$18,0),0)</f>
        <v>0</v>
      </c>
      <c r="AC25" s="1">
        <f>IF(C25="West", IF(B25="Decentral",('Connecting shares (%)'!$F$14/100*E25+'Connecting shares (%)'!$G$14/100*G25+'Connecting shares (%)'!$H$14/100*I25)/1000000,0),0)</f>
        <v>1.4010849999999901E-2</v>
      </c>
      <c r="AD25" s="1">
        <f>IF(C25="west", IF(B25="Decentral",F25*'Connecting shares (%)'!$R$16*'Connecting shares (%)'!$F$14/100+H25*'Connecting shares (%)'!$G$14/100*'Connecting shares (%)'!$R$17+J25*'Connecting shares (%)'!$H$14/100*'Connecting shares (%)'!$R$18,0),0)</f>
        <v>4.5990000000000003E-2</v>
      </c>
      <c r="AE25" s="1">
        <f>IF(C25="west", IF(B25="Central",('Connecting shares (%)'!$F$12/100*K25+'Connecting shares (%)'!$G$12/100*M25+'Connecting shares (%)'!$H$12/100*O25)/1000000,0),0)</f>
        <v>0</v>
      </c>
      <c r="AF25" s="1">
        <f>IF(C25="west", IF(B25="Central",L25*'Connecting shares (%)'!$R$16*'Connecting shares (%)'!$F$12/100+N25*'Connecting shares (%)'!$G$12/100*'Connecting shares (%)'!$R$17+P25*'Connecting shares (%)'!$H$12/100*'Connecting shares (%)'!$R$18,0),0)</f>
        <v>0</v>
      </c>
      <c r="AG25" s="1">
        <f>IF(C25="West", IF(B25="Decentral",(K25*'Connecting shares (%)'!$F$16/100+M25*'Connecting shares (%)'!$G$16/100+O25*'Connecting shares (%)'!$H$16/100)/1000000,0),0)</f>
        <v>0</v>
      </c>
      <c r="AH25" s="1">
        <f>IF(C25="west", IF(B25="Decentral",L25*'Connecting shares (%)'!$R$16*'Connecting shares (%)'!$F$16/100+N25*'Connecting shares (%)'!$G$16/100*'Connecting shares (%)'!$R$17+P25*'Connecting shares (%)'!$H$16/100*'Connecting shares (%)'!$R$18,0),0)</f>
        <v>0</v>
      </c>
    </row>
    <row r="26" spans="1:34">
      <c r="A26" s="1">
        <v>25</v>
      </c>
      <c r="B26" s="1" t="s">
        <v>22</v>
      </c>
      <c r="C26" s="1" t="s">
        <v>23</v>
      </c>
      <c r="D26" s="1" t="s">
        <v>780</v>
      </c>
      <c r="E26" s="1">
        <v>52281.94</v>
      </c>
      <c r="F26" s="1">
        <v>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2317.1060901475798</v>
      </c>
      <c r="R26" s="1">
        <v>259756</v>
      </c>
      <c r="S26" s="61">
        <f>IF(C26="East", IF(B26="Central",('Connecting shares (%)'!$F$2/100*E26+'Connecting shares (%)'!$G$2/100*G26+'Connecting shares (%)'!$H$2/100*I26)/1000000,0),0)</f>
        <v>0</v>
      </c>
      <c r="T26" s="61">
        <f>IF(C26="East", IF(B26="Central",F26*'Connecting shares (%)'!$R$16*'Connecting shares (%)'!$F$2/100+H26*'Connecting shares (%)'!$G$2/100*'Connecting shares (%)'!$R$17+J26*'Connecting shares (%)'!$H$2/100*'Connecting shares (%)'!$R$18,0),0)</f>
        <v>0</v>
      </c>
      <c r="U26" s="1">
        <f>IF(C26="East", IF(B26="Decentral",('Connecting shares (%)'!$F$6/100*E26+'Connecting shares (%)'!$G$6/100*G26+'Connecting shares (%)'!$H$6/100*I26)/1000000,0),0)</f>
        <v>0</v>
      </c>
      <c r="V26" s="1">
        <f>IF(C26="East", IF(B26="Decentral",F26*'Connecting shares (%)'!$R$16*'Connecting shares (%)'!$F$6/100+H26*'Connecting shares (%)'!$G$6/100*'Connecting shares (%)'!$R$17+J26*'Connecting shares (%)'!$H$6/100*'Connecting shares (%)'!$R$18,0),0)</f>
        <v>0</v>
      </c>
      <c r="W26" s="1">
        <f>IF(C26="East", IF(B26="Central",('Connecting shares (%)'!$F$4/100*K26+'Connecting shares (%)'!$G$4/100*M26+'Connecting shares (%)'!$H$4/100*O26)/1000000,0),0)</f>
        <v>0</v>
      </c>
      <c r="X26" s="1">
        <f>IF(C26="East", IF(B26="Central",L26*'Connecting shares (%)'!$R$16*'Connecting shares (%)'!$F$4/100+N26*'Connecting shares (%)'!$G$4/100*'Connecting shares (%)'!$R$17+P26*'Connecting shares (%)'!$H$4/100*'Connecting shares (%)'!$R$18,0),0)</f>
        <v>0</v>
      </c>
      <c r="Y26" s="1">
        <f>IF(C26="East", IF(B26="Decentral",('Connecting shares (%)'!$F$4/100*K26+'Connecting shares (%)'!$G$4/100*M26+'Connecting shares (%)'!$H$4/100*O26)/1000000,0),0)</f>
        <v>0</v>
      </c>
      <c r="Z26" s="1">
        <f>IF(C26="East", IF(B26="Decentral",L26*'Connecting shares (%)'!$R$16*'Connecting shares (%)'!$F$8/100+N26*'Connecting shares (%)'!$G$8/100*'Connecting shares (%)'!$R$17+P26*'Connecting shares (%)'!$H$8/100*'Connecting shares (%)'!$R$18,0),0)</f>
        <v>0</v>
      </c>
      <c r="AA26" s="1">
        <f>IF(C26="West", IF(B26="Central",('Connecting shares (%)'!$F$10/100*E26+'Connecting shares (%)'!$G$10/100*G26+'Connecting shares (%)'!$H$10/100*I26)/1000000,0),0)</f>
        <v>5.2281939999999999E-2</v>
      </c>
      <c r="AB26" s="1">
        <f>IF(C26="West", IF(B26="Central",F26*'Connecting shares (%)'!$R$16*'Connecting shares (%)'!$F$10/100+H26*'Connecting shares (%)'!$G$10/100*'Connecting shares (%)'!$R$17+J26*'Connecting shares (%)'!$H$10/100*'Connecting shares (%)'!$R$18,0),0)</f>
        <v>6.8985000000000005E-2</v>
      </c>
      <c r="AC26" s="1">
        <f>IF(C26="West", IF(B26="Decentral",('Connecting shares (%)'!$F$14/100*E26+'Connecting shares (%)'!$G$14/100*G26+'Connecting shares (%)'!$H$14/100*I26)/1000000,0),0)</f>
        <v>0</v>
      </c>
      <c r="AD26" s="1">
        <f>IF(C26="west", IF(B26="Decentral",F26*'Connecting shares (%)'!$R$16*'Connecting shares (%)'!$F$14/100+H26*'Connecting shares (%)'!$G$14/100*'Connecting shares (%)'!$R$17+J26*'Connecting shares (%)'!$H$14/100*'Connecting shares (%)'!$R$18,0),0)</f>
        <v>0</v>
      </c>
      <c r="AE26" s="1">
        <f>IF(C26="west", IF(B26="Central",('Connecting shares (%)'!$F$12/100*K26+'Connecting shares (%)'!$G$12/100*M26+'Connecting shares (%)'!$H$12/100*O26)/1000000,0),0)</f>
        <v>0</v>
      </c>
      <c r="AF26" s="1">
        <f>IF(C26="west", IF(B26="Central",L26*'Connecting shares (%)'!$R$16*'Connecting shares (%)'!$F$12/100+N26*'Connecting shares (%)'!$G$12/100*'Connecting shares (%)'!$R$17+P26*'Connecting shares (%)'!$H$12/100*'Connecting shares (%)'!$R$18,0),0)</f>
        <v>0</v>
      </c>
      <c r="AG26" s="1">
        <f>IF(C26="West", IF(B26="Decentral",(K26*'Connecting shares (%)'!$F$16/100+M26*'Connecting shares (%)'!$G$16/100+O26*'Connecting shares (%)'!$H$16/100)/1000000,0),0)</f>
        <v>0</v>
      </c>
      <c r="AH26" s="1">
        <f>IF(C26="west", IF(B26="Decentral",L26*'Connecting shares (%)'!$R$16*'Connecting shares (%)'!$F$16/100+N26*'Connecting shares (%)'!$G$16/100*'Connecting shares (%)'!$R$17+P26*'Connecting shares (%)'!$H$16/100*'Connecting shares (%)'!$R$18,0),0)</f>
        <v>0</v>
      </c>
    </row>
    <row r="27" spans="1:34">
      <c r="A27" s="1">
        <v>26</v>
      </c>
      <c r="B27" s="1" t="s">
        <v>21</v>
      </c>
      <c r="C27" s="1" t="s">
        <v>23</v>
      </c>
      <c r="D27" s="1" t="s">
        <v>779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552.16018615283201</v>
      </c>
      <c r="R27" s="1">
        <v>9205.5</v>
      </c>
      <c r="S27" s="61">
        <f>IF(C27="East", IF(B27="Central",('Connecting shares (%)'!$F$2/100*E27+'Connecting shares (%)'!$G$2/100*G27+'Connecting shares (%)'!$H$2/100*I27)/1000000,0),0)</f>
        <v>0</v>
      </c>
      <c r="T27" s="61">
        <f>IF(C27="East", IF(B27="Central",F27*'Connecting shares (%)'!$R$16*'Connecting shares (%)'!$F$2/100+H27*'Connecting shares (%)'!$G$2/100*'Connecting shares (%)'!$R$17+J27*'Connecting shares (%)'!$H$2/100*'Connecting shares (%)'!$R$18,0),0)</f>
        <v>0</v>
      </c>
      <c r="U27" s="1">
        <f>IF(C27="East", IF(B27="Decentral",('Connecting shares (%)'!$F$6/100*E27+'Connecting shares (%)'!$G$6/100*G27+'Connecting shares (%)'!$H$6/100*I27)/1000000,0),0)</f>
        <v>0</v>
      </c>
      <c r="V27" s="1">
        <f>IF(C27="East", IF(B27="Decentral",F27*'Connecting shares (%)'!$R$16*'Connecting shares (%)'!$F$6/100+H27*'Connecting shares (%)'!$G$6/100*'Connecting shares (%)'!$R$17+J27*'Connecting shares (%)'!$H$6/100*'Connecting shares (%)'!$R$18,0),0)</f>
        <v>0</v>
      </c>
      <c r="W27" s="1">
        <f>IF(C27="East", IF(B27="Central",('Connecting shares (%)'!$F$4/100*K27+'Connecting shares (%)'!$G$4/100*M27+'Connecting shares (%)'!$H$4/100*O27)/1000000,0),0)</f>
        <v>0</v>
      </c>
      <c r="X27" s="1">
        <f>IF(C27="East", IF(B27="Central",L27*'Connecting shares (%)'!$R$16*'Connecting shares (%)'!$F$4/100+N27*'Connecting shares (%)'!$G$4/100*'Connecting shares (%)'!$R$17+P27*'Connecting shares (%)'!$H$4/100*'Connecting shares (%)'!$R$18,0),0)</f>
        <v>0</v>
      </c>
      <c r="Y27" s="1">
        <f>IF(C27="East", IF(B27="Decentral",('Connecting shares (%)'!$F$4/100*K27+'Connecting shares (%)'!$G$4/100*M27+'Connecting shares (%)'!$H$4/100*O27)/1000000,0),0)</f>
        <v>0</v>
      </c>
      <c r="Z27" s="1">
        <f>IF(C27="East", IF(B27="Decentral",L27*'Connecting shares (%)'!$R$16*'Connecting shares (%)'!$F$8/100+N27*'Connecting shares (%)'!$G$8/100*'Connecting shares (%)'!$R$17+P27*'Connecting shares (%)'!$H$8/100*'Connecting shares (%)'!$R$18,0),0)</f>
        <v>0</v>
      </c>
      <c r="AA27" s="1">
        <f>IF(C27="West", IF(B27="Central",('Connecting shares (%)'!$F$10/100*E27+'Connecting shares (%)'!$G$10/100*G27+'Connecting shares (%)'!$H$10/100*I27)/1000000,0),0)</f>
        <v>0</v>
      </c>
      <c r="AB27" s="1">
        <f>IF(C27="West", IF(B27="Central",F27*'Connecting shares (%)'!$R$16*'Connecting shares (%)'!$F$10/100+H27*'Connecting shares (%)'!$G$10/100*'Connecting shares (%)'!$R$17+J27*'Connecting shares (%)'!$H$10/100*'Connecting shares (%)'!$R$18,0),0)</f>
        <v>0</v>
      </c>
      <c r="AC27" s="1">
        <f>IF(C27="West", IF(B27="Decentral",('Connecting shares (%)'!$F$14/100*E27+'Connecting shares (%)'!$G$14/100*G27+'Connecting shares (%)'!$H$14/100*I27)/1000000,0),0)</f>
        <v>0</v>
      </c>
      <c r="AD27" s="1">
        <f>IF(C27="west", IF(B27="Decentral",F27*'Connecting shares (%)'!$R$16*'Connecting shares (%)'!$F$14/100+H27*'Connecting shares (%)'!$G$14/100*'Connecting shares (%)'!$R$17+J27*'Connecting shares (%)'!$H$14/100*'Connecting shares (%)'!$R$18,0),0)</f>
        <v>0</v>
      </c>
      <c r="AE27" s="1">
        <f>IF(C27="west", IF(B27="Central",('Connecting shares (%)'!$F$12/100*K27+'Connecting shares (%)'!$G$12/100*M27+'Connecting shares (%)'!$H$12/100*O27)/1000000,0),0)</f>
        <v>0</v>
      </c>
      <c r="AF27" s="1">
        <f>IF(C27="west", IF(B27="Central",L27*'Connecting shares (%)'!$R$16*'Connecting shares (%)'!$F$12/100+N27*'Connecting shares (%)'!$G$12/100*'Connecting shares (%)'!$R$17+P27*'Connecting shares (%)'!$H$12/100*'Connecting shares (%)'!$R$18,0),0)</f>
        <v>0</v>
      </c>
      <c r="AG27" s="1">
        <f>IF(C27="West", IF(B27="Decentral",(K27*'Connecting shares (%)'!$F$16/100+M27*'Connecting shares (%)'!$G$16/100+O27*'Connecting shares (%)'!$H$16/100)/1000000,0),0)</f>
        <v>0</v>
      </c>
      <c r="AH27" s="1">
        <f>IF(C27="west", IF(B27="Decentral",L27*'Connecting shares (%)'!$R$16*'Connecting shares (%)'!$F$16/100+N27*'Connecting shares (%)'!$G$16/100*'Connecting shares (%)'!$R$17+P27*'Connecting shares (%)'!$H$16/100*'Connecting shares (%)'!$R$18,0),0)</f>
        <v>0</v>
      </c>
    </row>
    <row r="28" spans="1:34">
      <c r="A28" s="1">
        <v>27</v>
      </c>
      <c r="B28" s="1" t="s">
        <v>21</v>
      </c>
      <c r="C28" s="1" t="s">
        <v>23</v>
      </c>
      <c r="D28" s="1" t="s">
        <v>778</v>
      </c>
      <c r="E28" s="1">
        <v>2190522.3199999998</v>
      </c>
      <c r="F28" s="1">
        <v>153</v>
      </c>
      <c r="G28" s="1">
        <v>0</v>
      </c>
      <c r="H28" s="1">
        <v>0</v>
      </c>
      <c r="I28" s="1">
        <v>0</v>
      </c>
      <c r="J28" s="1">
        <v>0</v>
      </c>
      <c r="K28" s="1">
        <v>72727.02</v>
      </c>
      <c r="L28" s="1">
        <v>2</v>
      </c>
      <c r="M28" s="1">
        <v>0</v>
      </c>
      <c r="N28" s="1">
        <v>0</v>
      </c>
      <c r="O28" s="1">
        <v>0</v>
      </c>
      <c r="P28" s="1">
        <v>0</v>
      </c>
      <c r="Q28" s="1">
        <v>4945.9451917345796</v>
      </c>
      <c r="R28" s="1">
        <v>978802</v>
      </c>
      <c r="S28" s="61">
        <f>IF(C28="East", IF(B28="Central",('Connecting shares (%)'!$F$2/100*E28+'Connecting shares (%)'!$G$2/100*G28+'Connecting shares (%)'!$H$2/100*I28)/1000000,0),0)</f>
        <v>0</v>
      </c>
      <c r="T28" s="61">
        <f>IF(C28="East", IF(B28="Central",F28*'Connecting shares (%)'!$R$16*'Connecting shares (%)'!$F$2/100+H28*'Connecting shares (%)'!$G$2/100*'Connecting shares (%)'!$R$17+J28*'Connecting shares (%)'!$H$2/100*'Connecting shares (%)'!$R$18,0),0)</f>
        <v>0</v>
      </c>
      <c r="U28" s="1">
        <f>IF(C28="East", IF(B28="Decentral",('Connecting shares (%)'!$F$6/100*E28+'Connecting shares (%)'!$G$6/100*G28+'Connecting shares (%)'!$H$6/100*I28)/1000000,0),0)</f>
        <v>0</v>
      </c>
      <c r="V28" s="1">
        <f>IF(C28="East", IF(B28="Decentral",F28*'Connecting shares (%)'!$R$16*'Connecting shares (%)'!$F$6/100+H28*'Connecting shares (%)'!$G$6/100*'Connecting shares (%)'!$R$17+J28*'Connecting shares (%)'!$H$6/100*'Connecting shares (%)'!$R$18,0),0)</f>
        <v>0</v>
      </c>
      <c r="W28" s="1">
        <f>IF(C28="East", IF(B28="Central",('Connecting shares (%)'!$F$4/100*K28+'Connecting shares (%)'!$G$4/100*M28+'Connecting shares (%)'!$H$4/100*O28)/1000000,0),0)</f>
        <v>0</v>
      </c>
      <c r="X28" s="1">
        <f>IF(C28="East", IF(B28="Central",L28*'Connecting shares (%)'!$R$16*'Connecting shares (%)'!$F$4/100+N28*'Connecting shares (%)'!$G$4/100*'Connecting shares (%)'!$R$17+P28*'Connecting shares (%)'!$H$4/100*'Connecting shares (%)'!$R$18,0),0)</f>
        <v>0</v>
      </c>
      <c r="Y28" s="1">
        <f>IF(C28="East", IF(B28="Decentral",('Connecting shares (%)'!$F$4/100*K28+'Connecting shares (%)'!$G$4/100*M28+'Connecting shares (%)'!$H$4/100*O28)/1000000,0),0)</f>
        <v>0</v>
      </c>
      <c r="Z28" s="1">
        <f>IF(C28="East", IF(B28="Decentral",L28*'Connecting shares (%)'!$R$16*'Connecting shares (%)'!$F$8/100+N28*'Connecting shares (%)'!$G$8/100*'Connecting shares (%)'!$R$17+P28*'Connecting shares (%)'!$H$8/100*'Connecting shares (%)'!$R$18,0),0)</f>
        <v>0</v>
      </c>
      <c r="AA28" s="1">
        <f>IF(C28="West", IF(B28="Central",('Connecting shares (%)'!$F$10/100*E28+'Connecting shares (%)'!$G$10/100*G28+'Connecting shares (%)'!$H$10/100*I28)/1000000,0),0)</f>
        <v>0</v>
      </c>
      <c r="AB28" s="1">
        <f>IF(C28="West", IF(B28="Central",F28*'Connecting shares (%)'!$R$16*'Connecting shares (%)'!$F$10/100+H28*'Connecting shares (%)'!$G$10/100*'Connecting shares (%)'!$R$17+J28*'Connecting shares (%)'!$H$10/100*'Connecting shares (%)'!$R$18,0),0)</f>
        <v>0</v>
      </c>
      <c r="AC28" s="1">
        <f>IF(C28="West", IF(B28="Decentral",('Connecting shares (%)'!$F$14/100*E28+'Connecting shares (%)'!$G$14/100*G28+'Connecting shares (%)'!$H$14/100*I28)/1000000,0),0)</f>
        <v>2.1905223199999999</v>
      </c>
      <c r="AD28" s="1">
        <f>IF(C28="west", IF(B28="Decentral",F28*'Connecting shares (%)'!$R$16*'Connecting shares (%)'!$F$14/100+H28*'Connecting shares (%)'!$G$14/100*'Connecting shares (%)'!$R$17+J28*'Connecting shares (%)'!$H$14/100*'Connecting shares (%)'!$R$18,0),0)</f>
        <v>3.5182350000000002</v>
      </c>
      <c r="AE28" s="1">
        <f>IF(C28="west", IF(B28="Central",('Connecting shares (%)'!$F$12/100*K28+'Connecting shares (%)'!$G$12/100*M28+'Connecting shares (%)'!$H$12/100*O28)/1000000,0),0)</f>
        <v>0</v>
      </c>
      <c r="AF28" s="1">
        <f>IF(C28="west", IF(B28="Central",L28*'Connecting shares (%)'!$R$16*'Connecting shares (%)'!$F$12/100+N28*'Connecting shares (%)'!$G$12/100*'Connecting shares (%)'!$R$17+P28*'Connecting shares (%)'!$H$12/100*'Connecting shares (%)'!$R$18,0),0)</f>
        <v>0</v>
      </c>
      <c r="AG28" s="1">
        <f>IF(C28="West", IF(B28="Decentral",(K28*'Connecting shares (%)'!$F$16/100+M28*'Connecting shares (%)'!$G$16/100+O28*'Connecting shares (%)'!$H$16/100)/1000000,0),0)</f>
        <v>7.2727020000000003E-2</v>
      </c>
      <c r="AH28" s="1">
        <f>IF(C28="west", IF(B28="Decentral",L28*'Connecting shares (%)'!$R$16*'Connecting shares (%)'!$F$16/100+N28*'Connecting shares (%)'!$G$16/100*'Connecting shares (%)'!$R$17+P28*'Connecting shares (%)'!$H$16/100*'Connecting shares (%)'!$R$18,0),0)</f>
        <v>4.5990000000000003E-2</v>
      </c>
    </row>
    <row r="29" spans="1:34">
      <c r="A29" s="1">
        <v>28</v>
      </c>
      <c r="B29" s="1" t="s">
        <v>22</v>
      </c>
      <c r="C29" s="1" t="s">
        <v>23</v>
      </c>
      <c r="D29" s="1" t="s">
        <v>777</v>
      </c>
      <c r="E29" s="1">
        <v>61306.54</v>
      </c>
      <c r="F29" s="1">
        <v>6</v>
      </c>
      <c r="G29" s="1">
        <v>0</v>
      </c>
      <c r="H29" s="1">
        <v>0</v>
      </c>
      <c r="I29" s="1">
        <v>0</v>
      </c>
      <c r="J29" s="1">
        <v>0</v>
      </c>
      <c r="K29" s="1">
        <v>357699.74</v>
      </c>
      <c r="L29" s="1">
        <v>60</v>
      </c>
      <c r="M29" s="1">
        <v>0</v>
      </c>
      <c r="N29" s="1">
        <v>0</v>
      </c>
      <c r="O29" s="1">
        <v>0</v>
      </c>
      <c r="P29" s="1">
        <v>0</v>
      </c>
      <c r="Q29" s="1">
        <v>3913.10222570323</v>
      </c>
      <c r="R29" s="1">
        <v>920039</v>
      </c>
      <c r="S29" s="61">
        <f>IF(C29="East", IF(B29="Central",('Connecting shares (%)'!$F$2/100*E29+'Connecting shares (%)'!$G$2/100*G29+'Connecting shares (%)'!$H$2/100*I29)/1000000,0),0)</f>
        <v>0</v>
      </c>
      <c r="T29" s="61">
        <f>IF(C29="East", IF(B29="Central",F29*'Connecting shares (%)'!$R$16*'Connecting shares (%)'!$F$2/100+H29*'Connecting shares (%)'!$G$2/100*'Connecting shares (%)'!$R$17+J29*'Connecting shares (%)'!$H$2/100*'Connecting shares (%)'!$R$18,0),0)</f>
        <v>0</v>
      </c>
      <c r="U29" s="1">
        <f>IF(C29="East", IF(B29="Decentral",('Connecting shares (%)'!$F$6/100*E29+'Connecting shares (%)'!$G$6/100*G29+'Connecting shares (%)'!$H$6/100*I29)/1000000,0),0)</f>
        <v>0</v>
      </c>
      <c r="V29" s="1">
        <f>IF(C29="East", IF(B29="Decentral",F29*'Connecting shares (%)'!$R$16*'Connecting shares (%)'!$F$6/100+H29*'Connecting shares (%)'!$G$6/100*'Connecting shares (%)'!$R$17+J29*'Connecting shares (%)'!$H$6/100*'Connecting shares (%)'!$R$18,0),0)</f>
        <v>0</v>
      </c>
      <c r="W29" s="1">
        <f>IF(C29="East", IF(B29="Central",('Connecting shares (%)'!$F$4/100*K29+'Connecting shares (%)'!$G$4/100*M29+'Connecting shares (%)'!$H$4/100*O29)/1000000,0),0)</f>
        <v>0</v>
      </c>
      <c r="X29" s="1">
        <f>IF(C29="East", IF(B29="Central",L29*'Connecting shares (%)'!$R$16*'Connecting shares (%)'!$F$4/100+N29*'Connecting shares (%)'!$G$4/100*'Connecting shares (%)'!$R$17+P29*'Connecting shares (%)'!$H$4/100*'Connecting shares (%)'!$R$18,0),0)</f>
        <v>0</v>
      </c>
      <c r="Y29" s="1">
        <f>IF(C29="East", IF(B29="Decentral",('Connecting shares (%)'!$F$4/100*K29+'Connecting shares (%)'!$G$4/100*M29+'Connecting shares (%)'!$H$4/100*O29)/1000000,0),0)</f>
        <v>0</v>
      </c>
      <c r="Z29" s="1">
        <f>IF(C29="East", IF(B29="Decentral",L29*'Connecting shares (%)'!$R$16*'Connecting shares (%)'!$F$8/100+N29*'Connecting shares (%)'!$G$8/100*'Connecting shares (%)'!$R$17+P29*'Connecting shares (%)'!$H$8/100*'Connecting shares (%)'!$R$18,0),0)</f>
        <v>0</v>
      </c>
      <c r="AA29" s="1">
        <f>IF(C29="West", IF(B29="Central",('Connecting shares (%)'!$F$10/100*E29+'Connecting shares (%)'!$G$10/100*G29+'Connecting shares (%)'!$H$10/100*I29)/1000000,0),0)</f>
        <v>6.130654E-2</v>
      </c>
      <c r="AB29" s="1">
        <f>IF(C29="West", IF(B29="Central",F29*'Connecting shares (%)'!$R$16*'Connecting shares (%)'!$F$10/100+H29*'Connecting shares (%)'!$G$10/100*'Connecting shares (%)'!$R$17+J29*'Connecting shares (%)'!$H$10/100*'Connecting shares (%)'!$R$18,0),0)</f>
        <v>0.13797000000000001</v>
      </c>
      <c r="AC29" s="1">
        <f>IF(C29="West", IF(B29="Decentral",('Connecting shares (%)'!$F$14/100*E29+'Connecting shares (%)'!$G$14/100*G29+'Connecting shares (%)'!$H$14/100*I29)/1000000,0),0)</f>
        <v>0</v>
      </c>
      <c r="AD29" s="1">
        <f>IF(C29="west", IF(B29="Decentral",F29*'Connecting shares (%)'!$R$16*'Connecting shares (%)'!$F$14/100+H29*'Connecting shares (%)'!$G$14/100*'Connecting shares (%)'!$R$17+J29*'Connecting shares (%)'!$H$14/100*'Connecting shares (%)'!$R$18,0),0)</f>
        <v>0</v>
      </c>
      <c r="AE29" s="1">
        <f>IF(C29="west", IF(B29="Central",('Connecting shares (%)'!$F$12/100*K29+'Connecting shares (%)'!$G$12/100*M29+'Connecting shares (%)'!$H$12/100*O29)/1000000,0),0)</f>
        <v>0.35769973999999999</v>
      </c>
      <c r="AF29" s="1">
        <f>IF(C29="west", IF(B29="Central",L29*'Connecting shares (%)'!$R$16*'Connecting shares (%)'!$F$12/100+N29*'Connecting shares (%)'!$G$12/100*'Connecting shares (%)'!$R$17+P29*'Connecting shares (%)'!$H$12/100*'Connecting shares (%)'!$R$18,0),0)</f>
        <v>1.3797000000000004</v>
      </c>
      <c r="AG29" s="1">
        <f>IF(C29="West", IF(B29="Decentral",(K29*'Connecting shares (%)'!$F$16/100+M29*'Connecting shares (%)'!$G$16/100+O29*'Connecting shares (%)'!$H$16/100)/1000000,0),0)</f>
        <v>0</v>
      </c>
      <c r="AH29" s="1">
        <f>IF(C29="west", IF(B29="Decentral",L29*'Connecting shares (%)'!$R$16*'Connecting shares (%)'!$F$16/100+N29*'Connecting shares (%)'!$G$16/100*'Connecting shares (%)'!$R$17+P29*'Connecting shares (%)'!$H$16/100*'Connecting shares (%)'!$R$18,0),0)</f>
        <v>0</v>
      </c>
    </row>
    <row r="30" spans="1:34">
      <c r="A30" s="1">
        <v>29</v>
      </c>
      <c r="B30" s="1" t="s">
        <v>21</v>
      </c>
      <c r="C30" s="1" t="s">
        <v>23</v>
      </c>
      <c r="D30" s="1" t="s">
        <v>630</v>
      </c>
      <c r="E30" s="1">
        <v>585234.65</v>
      </c>
      <c r="F30" s="1">
        <v>38</v>
      </c>
      <c r="G30" s="1">
        <v>58493.01</v>
      </c>
      <c r="H30" s="1">
        <v>1</v>
      </c>
      <c r="I30" s="1">
        <v>0</v>
      </c>
      <c r="J30" s="1">
        <v>0</v>
      </c>
      <c r="K30" s="1">
        <v>43736.809999999903</v>
      </c>
      <c r="L30" s="1">
        <v>5</v>
      </c>
      <c r="M30" s="1">
        <v>0</v>
      </c>
      <c r="N30" s="1">
        <v>0</v>
      </c>
      <c r="O30" s="1">
        <v>0</v>
      </c>
      <c r="P30" s="1">
        <v>0</v>
      </c>
      <c r="Q30" s="1">
        <v>3911.99273806671</v>
      </c>
      <c r="R30" s="1">
        <v>967413.5</v>
      </c>
      <c r="S30" s="61">
        <f>IF(C30="East", IF(B30="Central",('Connecting shares (%)'!$F$2/100*E30+'Connecting shares (%)'!$G$2/100*G30+'Connecting shares (%)'!$H$2/100*I30)/1000000,0),0)</f>
        <v>0</v>
      </c>
      <c r="T30" s="61">
        <f>IF(C30="East", IF(B30="Central",F30*'Connecting shares (%)'!$R$16*'Connecting shares (%)'!$F$2/100+H30*'Connecting shares (%)'!$G$2/100*'Connecting shares (%)'!$R$17+J30*'Connecting shares (%)'!$H$2/100*'Connecting shares (%)'!$R$18,0),0)</f>
        <v>0</v>
      </c>
      <c r="U30" s="1">
        <f>IF(C30="East", IF(B30="Decentral",('Connecting shares (%)'!$F$6/100*E30+'Connecting shares (%)'!$G$6/100*G30+'Connecting shares (%)'!$H$6/100*I30)/1000000,0),0)</f>
        <v>0</v>
      </c>
      <c r="V30" s="1">
        <f>IF(C30="East", IF(B30="Decentral",F30*'Connecting shares (%)'!$R$16*'Connecting shares (%)'!$F$6/100+H30*'Connecting shares (%)'!$G$6/100*'Connecting shares (%)'!$R$17+J30*'Connecting shares (%)'!$H$6/100*'Connecting shares (%)'!$R$18,0),0)</f>
        <v>0</v>
      </c>
      <c r="W30" s="1">
        <f>IF(C30="East", IF(B30="Central",('Connecting shares (%)'!$F$4/100*K30+'Connecting shares (%)'!$G$4/100*M30+'Connecting shares (%)'!$H$4/100*O30)/1000000,0),0)</f>
        <v>0</v>
      </c>
      <c r="X30" s="1">
        <f>IF(C30="East", IF(B30="Central",L30*'Connecting shares (%)'!$R$16*'Connecting shares (%)'!$F$4/100+N30*'Connecting shares (%)'!$G$4/100*'Connecting shares (%)'!$R$17+P30*'Connecting shares (%)'!$H$4/100*'Connecting shares (%)'!$R$18,0),0)</f>
        <v>0</v>
      </c>
      <c r="Y30" s="1">
        <f>IF(C30="East", IF(B30="Decentral",('Connecting shares (%)'!$F$4/100*K30+'Connecting shares (%)'!$G$4/100*M30+'Connecting shares (%)'!$H$4/100*O30)/1000000,0),0)</f>
        <v>0</v>
      </c>
      <c r="Z30" s="1">
        <f>IF(C30="East", IF(B30="Decentral",L30*'Connecting shares (%)'!$R$16*'Connecting shares (%)'!$F$8/100+N30*'Connecting shares (%)'!$G$8/100*'Connecting shares (%)'!$R$17+P30*'Connecting shares (%)'!$H$8/100*'Connecting shares (%)'!$R$18,0),0)</f>
        <v>0</v>
      </c>
      <c r="AA30" s="1">
        <f>IF(C30="West", IF(B30="Central",('Connecting shares (%)'!$F$10/100*E30+'Connecting shares (%)'!$G$10/100*G30+'Connecting shares (%)'!$H$10/100*I30)/1000000,0),0)</f>
        <v>0</v>
      </c>
      <c r="AB30" s="1">
        <f>IF(C30="West", IF(B30="Central",F30*'Connecting shares (%)'!$R$16*'Connecting shares (%)'!$F$10/100+H30*'Connecting shares (%)'!$G$10/100*'Connecting shares (%)'!$R$17+J30*'Connecting shares (%)'!$H$10/100*'Connecting shares (%)'!$R$18,0),0)</f>
        <v>0</v>
      </c>
      <c r="AC30" s="1">
        <f>IF(C30="West", IF(B30="Decentral",('Connecting shares (%)'!$F$14/100*E30+'Connecting shares (%)'!$G$14/100*G30+'Connecting shares (%)'!$H$14/100*I30)/1000000,0),0)</f>
        <v>0.64372766000000003</v>
      </c>
      <c r="AD30" s="1">
        <f>IF(C30="west", IF(B30="Decentral",F30*'Connecting shares (%)'!$R$16*'Connecting shares (%)'!$F$14/100+H30*'Connecting shares (%)'!$G$14/100*'Connecting shares (%)'!$R$17+J30*'Connecting shares (%)'!$H$14/100*'Connecting shares (%)'!$R$18,0),0)</f>
        <v>0.90446900000000019</v>
      </c>
      <c r="AE30" s="1">
        <f>IF(C30="west", IF(B30="Central",('Connecting shares (%)'!$F$12/100*K30+'Connecting shares (%)'!$G$12/100*M30+'Connecting shares (%)'!$H$12/100*O30)/1000000,0),0)</f>
        <v>0</v>
      </c>
      <c r="AF30" s="1">
        <f>IF(C30="west", IF(B30="Central",L30*'Connecting shares (%)'!$R$16*'Connecting shares (%)'!$F$12/100+N30*'Connecting shares (%)'!$G$12/100*'Connecting shares (%)'!$R$17+P30*'Connecting shares (%)'!$H$12/100*'Connecting shares (%)'!$R$18,0),0)</f>
        <v>0</v>
      </c>
      <c r="AG30" s="1">
        <f>IF(C30="West", IF(B30="Decentral",(K30*'Connecting shares (%)'!$F$16/100+M30*'Connecting shares (%)'!$G$16/100+O30*'Connecting shares (%)'!$H$16/100)/1000000,0),0)</f>
        <v>4.3736809999999911E-2</v>
      </c>
      <c r="AH30" s="1">
        <f>IF(C30="west", IF(B30="Decentral",L30*'Connecting shares (%)'!$R$16*'Connecting shares (%)'!$F$16/100+N30*'Connecting shares (%)'!$G$16/100*'Connecting shares (%)'!$R$17+P30*'Connecting shares (%)'!$H$16/100*'Connecting shares (%)'!$R$18,0),0)</f>
        <v>0.11497500000000001</v>
      </c>
    </row>
    <row r="31" spans="1:34">
      <c r="A31" s="1">
        <v>30</v>
      </c>
      <c r="B31" s="1" t="s">
        <v>21</v>
      </c>
      <c r="C31" s="1" t="s">
        <v>23</v>
      </c>
      <c r="D31" s="1" t="s">
        <v>776</v>
      </c>
      <c r="E31" s="1">
        <v>714625.03999999899</v>
      </c>
      <c r="F31" s="1">
        <v>54</v>
      </c>
      <c r="G31" s="1">
        <v>0</v>
      </c>
      <c r="H31" s="1">
        <v>0</v>
      </c>
      <c r="I31" s="1">
        <v>0</v>
      </c>
      <c r="J31" s="1">
        <v>0</v>
      </c>
      <c r="K31" s="1">
        <v>328703.02</v>
      </c>
      <c r="L31" s="1">
        <v>48</v>
      </c>
      <c r="M31" s="1">
        <v>0</v>
      </c>
      <c r="N31" s="1">
        <v>0</v>
      </c>
      <c r="O31" s="1">
        <v>0</v>
      </c>
      <c r="P31" s="1">
        <v>0</v>
      </c>
      <c r="Q31" s="1">
        <v>3188.4517170046001</v>
      </c>
      <c r="R31" s="1">
        <v>523473</v>
      </c>
      <c r="S31" s="61">
        <f>IF(C31="East", IF(B31="Central",('Connecting shares (%)'!$F$2/100*E31+'Connecting shares (%)'!$G$2/100*G31+'Connecting shares (%)'!$H$2/100*I31)/1000000,0),0)</f>
        <v>0</v>
      </c>
      <c r="T31" s="61">
        <f>IF(C31="East", IF(B31="Central",F31*'Connecting shares (%)'!$R$16*'Connecting shares (%)'!$F$2/100+H31*'Connecting shares (%)'!$G$2/100*'Connecting shares (%)'!$R$17+J31*'Connecting shares (%)'!$H$2/100*'Connecting shares (%)'!$R$18,0),0)</f>
        <v>0</v>
      </c>
      <c r="U31" s="1">
        <f>IF(C31="East", IF(B31="Decentral",('Connecting shares (%)'!$F$6/100*E31+'Connecting shares (%)'!$G$6/100*G31+'Connecting shares (%)'!$H$6/100*I31)/1000000,0),0)</f>
        <v>0</v>
      </c>
      <c r="V31" s="1">
        <f>IF(C31="East", IF(B31="Decentral",F31*'Connecting shares (%)'!$R$16*'Connecting shares (%)'!$F$6/100+H31*'Connecting shares (%)'!$G$6/100*'Connecting shares (%)'!$R$17+J31*'Connecting shares (%)'!$H$6/100*'Connecting shares (%)'!$R$18,0),0)</f>
        <v>0</v>
      </c>
      <c r="W31" s="1">
        <f>IF(C31="East", IF(B31="Central",('Connecting shares (%)'!$F$4/100*K31+'Connecting shares (%)'!$G$4/100*M31+'Connecting shares (%)'!$H$4/100*O31)/1000000,0),0)</f>
        <v>0</v>
      </c>
      <c r="X31" s="1">
        <f>IF(C31="East", IF(B31="Central",L31*'Connecting shares (%)'!$R$16*'Connecting shares (%)'!$F$4/100+N31*'Connecting shares (%)'!$G$4/100*'Connecting shares (%)'!$R$17+P31*'Connecting shares (%)'!$H$4/100*'Connecting shares (%)'!$R$18,0),0)</f>
        <v>0</v>
      </c>
      <c r="Y31" s="1">
        <f>IF(C31="East", IF(B31="Decentral",('Connecting shares (%)'!$F$4/100*K31+'Connecting shares (%)'!$G$4/100*M31+'Connecting shares (%)'!$H$4/100*O31)/1000000,0),0)</f>
        <v>0</v>
      </c>
      <c r="Z31" s="1">
        <f>IF(C31="East", IF(B31="Decentral",L31*'Connecting shares (%)'!$R$16*'Connecting shares (%)'!$F$8/100+N31*'Connecting shares (%)'!$G$8/100*'Connecting shares (%)'!$R$17+P31*'Connecting shares (%)'!$H$8/100*'Connecting shares (%)'!$R$18,0),0)</f>
        <v>0</v>
      </c>
      <c r="AA31" s="1">
        <f>IF(C31="West", IF(B31="Central",('Connecting shares (%)'!$F$10/100*E31+'Connecting shares (%)'!$G$10/100*G31+'Connecting shares (%)'!$H$10/100*I31)/1000000,0),0)</f>
        <v>0</v>
      </c>
      <c r="AB31" s="1">
        <f>IF(C31="West", IF(B31="Central",F31*'Connecting shares (%)'!$R$16*'Connecting shares (%)'!$F$10/100+H31*'Connecting shares (%)'!$G$10/100*'Connecting shares (%)'!$R$17+J31*'Connecting shares (%)'!$H$10/100*'Connecting shares (%)'!$R$18,0),0)</f>
        <v>0</v>
      </c>
      <c r="AC31" s="1">
        <f>IF(C31="West", IF(B31="Decentral",('Connecting shares (%)'!$F$14/100*E31+'Connecting shares (%)'!$G$14/100*G31+'Connecting shares (%)'!$H$14/100*I31)/1000000,0),0)</f>
        <v>0.71462503999999893</v>
      </c>
      <c r="AD31" s="1">
        <f>IF(C31="west", IF(B31="Decentral",F31*'Connecting shares (%)'!$R$16*'Connecting shares (%)'!$F$14/100+H31*'Connecting shares (%)'!$G$14/100*'Connecting shares (%)'!$R$17+J31*'Connecting shares (%)'!$H$14/100*'Connecting shares (%)'!$R$18,0),0)</f>
        <v>1.24173</v>
      </c>
      <c r="AE31" s="1">
        <f>IF(C31="west", IF(B31="Central",('Connecting shares (%)'!$F$12/100*K31+'Connecting shares (%)'!$G$12/100*M31+'Connecting shares (%)'!$H$12/100*O31)/1000000,0),0)</f>
        <v>0</v>
      </c>
      <c r="AF31" s="1">
        <f>IF(C31="west", IF(B31="Central",L31*'Connecting shares (%)'!$R$16*'Connecting shares (%)'!$F$12/100+N31*'Connecting shares (%)'!$G$12/100*'Connecting shares (%)'!$R$17+P31*'Connecting shares (%)'!$H$12/100*'Connecting shares (%)'!$R$18,0),0)</f>
        <v>0</v>
      </c>
      <c r="AG31" s="1">
        <f>IF(C31="West", IF(B31="Decentral",(K31*'Connecting shares (%)'!$F$16/100+M31*'Connecting shares (%)'!$G$16/100+O31*'Connecting shares (%)'!$H$16/100)/1000000,0),0)</f>
        <v>0.32870302000000001</v>
      </c>
      <c r="AH31" s="1">
        <f>IF(C31="west", IF(B31="Decentral",L31*'Connecting shares (%)'!$R$16*'Connecting shares (%)'!$F$16/100+N31*'Connecting shares (%)'!$G$16/100*'Connecting shares (%)'!$R$17+P31*'Connecting shares (%)'!$H$16/100*'Connecting shares (%)'!$R$18,0),0)</f>
        <v>1.1037600000000001</v>
      </c>
    </row>
    <row r="32" spans="1:34">
      <c r="A32" s="1">
        <v>31</v>
      </c>
      <c r="B32" s="1" t="s">
        <v>22</v>
      </c>
      <c r="C32" s="1" t="s">
        <v>23</v>
      </c>
      <c r="D32" s="1" t="s">
        <v>775</v>
      </c>
      <c r="E32" s="1">
        <v>286634.18</v>
      </c>
      <c r="F32" s="1">
        <v>16</v>
      </c>
      <c r="G32" s="1">
        <v>0</v>
      </c>
      <c r="H32" s="1">
        <v>0</v>
      </c>
      <c r="I32" s="1">
        <v>0</v>
      </c>
      <c r="J32" s="1">
        <v>0</v>
      </c>
      <c r="K32" s="1">
        <v>15026.1899999999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  <c r="Q32" s="1">
        <v>8707.6976538192102</v>
      </c>
      <c r="R32" s="1">
        <v>3353154</v>
      </c>
      <c r="S32" s="61">
        <f>IF(C32="East", IF(B32="Central",('Connecting shares (%)'!$F$2/100*E32+'Connecting shares (%)'!$G$2/100*G32+'Connecting shares (%)'!$H$2/100*I32)/1000000,0),0)</f>
        <v>0</v>
      </c>
      <c r="T32" s="61">
        <f>IF(C32="East", IF(B32="Central",F32*'Connecting shares (%)'!$R$16*'Connecting shares (%)'!$F$2/100+H32*'Connecting shares (%)'!$G$2/100*'Connecting shares (%)'!$R$17+J32*'Connecting shares (%)'!$H$2/100*'Connecting shares (%)'!$R$18,0),0)</f>
        <v>0</v>
      </c>
      <c r="U32" s="1">
        <f>IF(C32="East", IF(B32="Decentral",('Connecting shares (%)'!$F$6/100*E32+'Connecting shares (%)'!$G$6/100*G32+'Connecting shares (%)'!$H$6/100*I32)/1000000,0),0)</f>
        <v>0</v>
      </c>
      <c r="V32" s="1">
        <f>IF(C32="East", IF(B32="Decentral",F32*'Connecting shares (%)'!$R$16*'Connecting shares (%)'!$F$6/100+H32*'Connecting shares (%)'!$G$6/100*'Connecting shares (%)'!$R$17+J32*'Connecting shares (%)'!$H$6/100*'Connecting shares (%)'!$R$18,0),0)</f>
        <v>0</v>
      </c>
      <c r="W32" s="1">
        <f>IF(C32="East", IF(B32="Central",('Connecting shares (%)'!$F$4/100*K32+'Connecting shares (%)'!$G$4/100*M32+'Connecting shares (%)'!$H$4/100*O32)/1000000,0),0)</f>
        <v>0</v>
      </c>
      <c r="X32" s="1">
        <f>IF(C32="East", IF(B32="Central",L32*'Connecting shares (%)'!$R$16*'Connecting shares (%)'!$F$4/100+N32*'Connecting shares (%)'!$G$4/100*'Connecting shares (%)'!$R$17+P32*'Connecting shares (%)'!$H$4/100*'Connecting shares (%)'!$R$18,0),0)</f>
        <v>0</v>
      </c>
      <c r="Y32" s="1">
        <f>IF(C32="East", IF(B32="Decentral",('Connecting shares (%)'!$F$4/100*K32+'Connecting shares (%)'!$G$4/100*M32+'Connecting shares (%)'!$H$4/100*O32)/1000000,0),0)</f>
        <v>0</v>
      </c>
      <c r="Z32" s="1">
        <f>IF(C32="East", IF(B32="Decentral",L32*'Connecting shares (%)'!$R$16*'Connecting shares (%)'!$F$8/100+N32*'Connecting shares (%)'!$G$8/100*'Connecting shares (%)'!$R$17+P32*'Connecting shares (%)'!$H$8/100*'Connecting shares (%)'!$R$18,0),0)</f>
        <v>0</v>
      </c>
      <c r="AA32" s="1">
        <f>IF(C32="West", IF(B32="Central",('Connecting shares (%)'!$F$10/100*E32+'Connecting shares (%)'!$G$10/100*G32+'Connecting shares (%)'!$H$10/100*I32)/1000000,0),0)</f>
        <v>0.28663418000000002</v>
      </c>
      <c r="AB32" s="1">
        <f>IF(C32="West", IF(B32="Central",F32*'Connecting shares (%)'!$R$16*'Connecting shares (%)'!$F$10/100+H32*'Connecting shares (%)'!$G$10/100*'Connecting shares (%)'!$R$17+J32*'Connecting shares (%)'!$H$10/100*'Connecting shares (%)'!$R$18,0),0)</f>
        <v>0.36792000000000002</v>
      </c>
      <c r="AC32" s="1">
        <f>IF(C32="West", IF(B32="Decentral",('Connecting shares (%)'!$F$14/100*E32+'Connecting shares (%)'!$G$14/100*G32+'Connecting shares (%)'!$H$14/100*I32)/1000000,0),0)</f>
        <v>0</v>
      </c>
      <c r="AD32" s="1">
        <f>IF(C32="west", IF(B32="Decentral",F32*'Connecting shares (%)'!$R$16*'Connecting shares (%)'!$F$14/100+H32*'Connecting shares (%)'!$G$14/100*'Connecting shares (%)'!$R$17+J32*'Connecting shares (%)'!$H$14/100*'Connecting shares (%)'!$R$18,0),0)</f>
        <v>0</v>
      </c>
      <c r="AE32" s="1">
        <f>IF(C32="west", IF(B32="Central",('Connecting shares (%)'!$F$12/100*K32+'Connecting shares (%)'!$G$12/100*M32+'Connecting shares (%)'!$H$12/100*O32)/1000000,0),0)</f>
        <v>1.5026189999999901E-2</v>
      </c>
      <c r="AF32" s="1">
        <f>IF(C32="west", IF(B32="Central",L32*'Connecting shares (%)'!$R$16*'Connecting shares (%)'!$F$12/100+N32*'Connecting shares (%)'!$G$12/100*'Connecting shares (%)'!$R$17+P32*'Connecting shares (%)'!$H$12/100*'Connecting shares (%)'!$R$18,0),0)</f>
        <v>4.5990000000000003E-2</v>
      </c>
      <c r="AG32" s="1">
        <f>IF(C32="West", IF(B32="Decentral",(K32*'Connecting shares (%)'!$F$16/100+M32*'Connecting shares (%)'!$G$16/100+O32*'Connecting shares (%)'!$H$16/100)/1000000,0),0)</f>
        <v>0</v>
      </c>
      <c r="AH32" s="1">
        <f>IF(C32="west", IF(B32="Decentral",L32*'Connecting shares (%)'!$R$16*'Connecting shares (%)'!$F$16/100+N32*'Connecting shares (%)'!$G$16/100*'Connecting shares (%)'!$R$17+P32*'Connecting shares (%)'!$H$16/100*'Connecting shares (%)'!$R$18,0),0)</f>
        <v>0</v>
      </c>
    </row>
    <row r="33" spans="1:34">
      <c r="A33" s="1">
        <v>32</v>
      </c>
      <c r="B33" s="1" t="s">
        <v>21</v>
      </c>
      <c r="C33" s="1" t="s">
        <v>23</v>
      </c>
      <c r="D33" s="1" t="s">
        <v>774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1095.9655255369</v>
      </c>
      <c r="R33" s="1">
        <v>52939.5</v>
      </c>
      <c r="S33" s="61">
        <f>IF(C33="East", IF(B33="Central",('Connecting shares (%)'!$F$2/100*E33+'Connecting shares (%)'!$G$2/100*G33+'Connecting shares (%)'!$H$2/100*I33)/1000000,0),0)</f>
        <v>0</v>
      </c>
      <c r="T33" s="61">
        <f>IF(C33="East", IF(B33="Central",F33*'Connecting shares (%)'!$R$16*'Connecting shares (%)'!$F$2/100+H33*'Connecting shares (%)'!$G$2/100*'Connecting shares (%)'!$R$17+J33*'Connecting shares (%)'!$H$2/100*'Connecting shares (%)'!$R$18,0),0)</f>
        <v>0</v>
      </c>
      <c r="U33" s="1">
        <f>IF(C33="East", IF(B33="Decentral",('Connecting shares (%)'!$F$6/100*E33+'Connecting shares (%)'!$G$6/100*G33+'Connecting shares (%)'!$H$6/100*I33)/1000000,0),0)</f>
        <v>0</v>
      </c>
      <c r="V33" s="1">
        <f>IF(C33="East", IF(B33="Decentral",F33*'Connecting shares (%)'!$R$16*'Connecting shares (%)'!$F$6/100+H33*'Connecting shares (%)'!$G$6/100*'Connecting shares (%)'!$R$17+J33*'Connecting shares (%)'!$H$6/100*'Connecting shares (%)'!$R$18,0),0)</f>
        <v>0</v>
      </c>
      <c r="W33" s="1">
        <f>IF(C33="East", IF(B33="Central",('Connecting shares (%)'!$F$4/100*K33+'Connecting shares (%)'!$G$4/100*M33+'Connecting shares (%)'!$H$4/100*O33)/1000000,0),0)</f>
        <v>0</v>
      </c>
      <c r="X33" s="1">
        <f>IF(C33="East", IF(B33="Central",L33*'Connecting shares (%)'!$R$16*'Connecting shares (%)'!$F$4/100+N33*'Connecting shares (%)'!$G$4/100*'Connecting shares (%)'!$R$17+P33*'Connecting shares (%)'!$H$4/100*'Connecting shares (%)'!$R$18,0),0)</f>
        <v>0</v>
      </c>
      <c r="Y33" s="1">
        <f>IF(C33="East", IF(B33="Decentral",('Connecting shares (%)'!$F$4/100*K33+'Connecting shares (%)'!$G$4/100*M33+'Connecting shares (%)'!$H$4/100*O33)/1000000,0),0)</f>
        <v>0</v>
      </c>
      <c r="Z33" s="1">
        <f>IF(C33="East", IF(B33="Decentral",L33*'Connecting shares (%)'!$R$16*'Connecting shares (%)'!$F$8/100+N33*'Connecting shares (%)'!$G$8/100*'Connecting shares (%)'!$R$17+P33*'Connecting shares (%)'!$H$8/100*'Connecting shares (%)'!$R$18,0),0)</f>
        <v>0</v>
      </c>
      <c r="AA33" s="1">
        <f>IF(C33="West", IF(B33="Central",('Connecting shares (%)'!$F$10/100*E33+'Connecting shares (%)'!$G$10/100*G33+'Connecting shares (%)'!$H$10/100*I33)/1000000,0),0)</f>
        <v>0</v>
      </c>
      <c r="AB33" s="1">
        <f>IF(C33="West", IF(B33="Central",F33*'Connecting shares (%)'!$R$16*'Connecting shares (%)'!$F$10/100+H33*'Connecting shares (%)'!$G$10/100*'Connecting shares (%)'!$R$17+J33*'Connecting shares (%)'!$H$10/100*'Connecting shares (%)'!$R$18,0),0)</f>
        <v>0</v>
      </c>
      <c r="AC33" s="1">
        <f>IF(C33="West", IF(B33="Decentral",('Connecting shares (%)'!$F$14/100*E33+'Connecting shares (%)'!$G$14/100*G33+'Connecting shares (%)'!$H$14/100*I33)/1000000,0),0)</f>
        <v>0</v>
      </c>
      <c r="AD33" s="1">
        <f>IF(C33="west", IF(B33="Decentral",F33*'Connecting shares (%)'!$R$16*'Connecting shares (%)'!$F$14/100+H33*'Connecting shares (%)'!$G$14/100*'Connecting shares (%)'!$R$17+J33*'Connecting shares (%)'!$H$14/100*'Connecting shares (%)'!$R$18,0),0)</f>
        <v>0</v>
      </c>
      <c r="AE33" s="1">
        <f>IF(C33="west", IF(B33="Central",('Connecting shares (%)'!$F$12/100*K33+'Connecting shares (%)'!$G$12/100*M33+'Connecting shares (%)'!$H$12/100*O33)/1000000,0),0)</f>
        <v>0</v>
      </c>
      <c r="AF33" s="1">
        <f>IF(C33="west", IF(B33="Central",L33*'Connecting shares (%)'!$R$16*'Connecting shares (%)'!$F$12/100+N33*'Connecting shares (%)'!$G$12/100*'Connecting shares (%)'!$R$17+P33*'Connecting shares (%)'!$H$12/100*'Connecting shares (%)'!$R$18,0),0)</f>
        <v>0</v>
      </c>
      <c r="AG33" s="1">
        <f>IF(C33="West", IF(B33="Decentral",(K33*'Connecting shares (%)'!$F$16/100+M33*'Connecting shares (%)'!$G$16/100+O33*'Connecting shares (%)'!$H$16/100)/1000000,0),0)</f>
        <v>0</v>
      </c>
      <c r="AH33" s="1">
        <f>IF(C33="west", IF(B33="Decentral",L33*'Connecting shares (%)'!$R$16*'Connecting shares (%)'!$F$16/100+N33*'Connecting shares (%)'!$G$16/100*'Connecting shares (%)'!$R$17+P33*'Connecting shares (%)'!$H$16/100*'Connecting shares (%)'!$R$18,0),0)</f>
        <v>0</v>
      </c>
    </row>
    <row r="34" spans="1:34">
      <c r="A34" s="1">
        <v>33</v>
      </c>
      <c r="B34" s="1" t="s">
        <v>22</v>
      </c>
      <c r="C34" s="1" t="s">
        <v>23</v>
      </c>
      <c r="D34" s="1" t="s">
        <v>718</v>
      </c>
      <c r="E34" s="1">
        <v>1868955.28999999</v>
      </c>
      <c r="F34" s="1">
        <v>137</v>
      </c>
      <c r="G34" s="1">
        <v>0</v>
      </c>
      <c r="H34" s="1">
        <v>0</v>
      </c>
      <c r="I34" s="1">
        <v>0</v>
      </c>
      <c r="J34" s="1">
        <v>0</v>
      </c>
      <c r="K34" s="1">
        <v>677111.10999999905</v>
      </c>
      <c r="L34" s="1">
        <v>90</v>
      </c>
      <c r="M34" s="1">
        <v>73363.289999999906</v>
      </c>
      <c r="N34" s="1">
        <v>1</v>
      </c>
      <c r="O34" s="1">
        <v>0</v>
      </c>
      <c r="P34" s="1">
        <v>0</v>
      </c>
      <c r="Q34" s="1">
        <v>5629.2150010750702</v>
      </c>
      <c r="R34" s="1">
        <v>1307534.5</v>
      </c>
      <c r="S34" s="61">
        <f>IF(C34="East", IF(B34="Central",('Connecting shares (%)'!$F$2/100*E34+'Connecting shares (%)'!$G$2/100*G34+'Connecting shares (%)'!$H$2/100*I34)/1000000,0),0)</f>
        <v>0</v>
      </c>
      <c r="T34" s="61">
        <f>IF(C34="East", IF(B34="Central",F34*'Connecting shares (%)'!$R$16*'Connecting shares (%)'!$F$2/100+H34*'Connecting shares (%)'!$G$2/100*'Connecting shares (%)'!$R$17+J34*'Connecting shares (%)'!$H$2/100*'Connecting shares (%)'!$R$18,0),0)</f>
        <v>0</v>
      </c>
      <c r="U34" s="1">
        <f>IF(C34="East", IF(B34="Decentral",('Connecting shares (%)'!$F$6/100*E34+'Connecting shares (%)'!$G$6/100*G34+'Connecting shares (%)'!$H$6/100*I34)/1000000,0),0)</f>
        <v>0</v>
      </c>
      <c r="V34" s="1">
        <f>IF(C34="East", IF(B34="Decentral",F34*'Connecting shares (%)'!$R$16*'Connecting shares (%)'!$F$6/100+H34*'Connecting shares (%)'!$G$6/100*'Connecting shares (%)'!$R$17+J34*'Connecting shares (%)'!$H$6/100*'Connecting shares (%)'!$R$18,0),0)</f>
        <v>0</v>
      </c>
      <c r="W34" s="1">
        <f>IF(C34="East", IF(B34="Central",('Connecting shares (%)'!$F$4/100*K34+'Connecting shares (%)'!$G$4/100*M34+'Connecting shares (%)'!$H$4/100*O34)/1000000,0),0)</f>
        <v>0</v>
      </c>
      <c r="X34" s="1">
        <f>IF(C34="East", IF(B34="Central",L34*'Connecting shares (%)'!$R$16*'Connecting shares (%)'!$F$4/100+N34*'Connecting shares (%)'!$G$4/100*'Connecting shares (%)'!$R$17+P34*'Connecting shares (%)'!$H$4/100*'Connecting shares (%)'!$R$18,0),0)</f>
        <v>0</v>
      </c>
      <c r="Y34" s="1">
        <f>IF(C34="East", IF(B34="Decentral",('Connecting shares (%)'!$F$4/100*K34+'Connecting shares (%)'!$G$4/100*M34+'Connecting shares (%)'!$H$4/100*O34)/1000000,0),0)</f>
        <v>0</v>
      </c>
      <c r="Z34" s="1">
        <f>IF(C34="East", IF(B34="Decentral",L34*'Connecting shares (%)'!$R$16*'Connecting shares (%)'!$F$8/100+N34*'Connecting shares (%)'!$G$8/100*'Connecting shares (%)'!$R$17+P34*'Connecting shares (%)'!$H$8/100*'Connecting shares (%)'!$R$18,0),0)</f>
        <v>0</v>
      </c>
      <c r="AA34" s="1">
        <f>IF(C34="West", IF(B34="Central",('Connecting shares (%)'!$F$10/100*E34+'Connecting shares (%)'!$G$10/100*G34+'Connecting shares (%)'!$H$10/100*I34)/1000000,0),0)</f>
        <v>1.8689552899999899</v>
      </c>
      <c r="AB34" s="1">
        <f>IF(C34="West", IF(B34="Central",F34*'Connecting shares (%)'!$R$16*'Connecting shares (%)'!$F$10/100+H34*'Connecting shares (%)'!$G$10/100*'Connecting shares (%)'!$R$17+J34*'Connecting shares (%)'!$H$10/100*'Connecting shares (%)'!$R$18,0),0)</f>
        <v>3.1503150000000004</v>
      </c>
      <c r="AC34" s="1">
        <f>IF(C34="West", IF(B34="Decentral",('Connecting shares (%)'!$F$14/100*E34+'Connecting shares (%)'!$G$14/100*G34+'Connecting shares (%)'!$H$14/100*I34)/1000000,0),0)</f>
        <v>0</v>
      </c>
      <c r="AD34" s="1">
        <f>IF(C34="west", IF(B34="Decentral",F34*'Connecting shares (%)'!$R$16*'Connecting shares (%)'!$F$14/100+H34*'Connecting shares (%)'!$G$14/100*'Connecting shares (%)'!$R$17+J34*'Connecting shares (%)'!$H$14/100*'Connecting shares (%)'!$R$18,0),0)</f>
        <v>0</v>
      </c>
      <c r="AE34" s="1">
        <f>IF(C34="west", IF(B34="Central",('Connecting shares (%)'!$F$12/100*K34+'Connecting shares (%)'!$G$12/100*M34+'Connecting shares (%)'!$H$12/100*O34)/1000000,0),0)</f>
        <v>0.75047439999999899</v>
      </c>
      <c r="AF34" s="1">
        <f>IF(C34="west", IF(B34="Central",L34*'Connecting shares (%)'!$R$16*'Connecting shares (%)'!$F$12/100+N34*'Connecting shares (%)'!$G$12/100*'Connecting shares (%)'!$R$17+P34*'Connecting shares (%)'!$H$12/100*'Connecting shares (%)'!$R$18,0),0)</f>
        <v>2.100209</v>
      </c>
      <c r="AG34" s="1">
        <f>IF(C34="West", IF(B34="Decentral",(K34*'Connecting shares (%)'!$F$16/100+M34*'Connecting shares (%)'!$G$16/100+O34*'Connecting shares (%)'!$H$16/100)/1000000,0),0)</f>
        <v>0</v>
      </c>
      <c r="AH34" s="1">
        <f>IF(C34="west", IF(B34="Decentral",L34*'Connecting shares (%)'!$R$16*'Connecting shares (%)'!$F$16/100+N34*'Connecting shares (%)'!$G$16/100*'Connecting shares (%)'!$R$17+P34*'Connecting shares (%)'!$H$16/100*'Connecting shares (%)'!$R$18,0),0)</f>
        <v>0</v>
      </c>
    </row>
    <row r="35" spans="1:34">
      <c r="A35" s="1">
        <v>34</v>
      </c>
      <c r="B35" s="1" t="s">
        <v>21</v>
      </c>
      <c r="C35" s="1" t="s">
        <v>23</v>
      </c>
      <c r="D35" s="1" t="s">
        <v>773</v>
      </c>
      <c r="E35" s="1">
        <v>25242.639999999901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1191.13205028527</v>
      </c>
      <c r="R35" s="1">
        <v>57332</v>
      </c>
      <c r="S35" s="61">
        <f>IF(C35="East", IF(B35="Central",('Connecting shares (%)'!$F$2/100*E35+'Connecting shares (%)'!$G$2/100*G35+'Connecting shares (%)'!$H$2/100*I35)/1000000,0),0)</f>
        <v>0</v>
      </c>
      <c r="T35" s="61">
        <f>IF(C35="East", IF(B35="Central",F35*'Connecting shares (%)'!$R$16*'Connecting shares (%)'!$F$2/100+H35*'Connecting shares (%)'!$G$2/100*'Connecting shares (%)'!$R$17+J35*'Connecting shares (%)'!$H$2/100*'Connecting shares (%)'!$R$18,0),0)</f>
        <v>0</v>
      </c>
      <c r="U35" s="1">
        <f>IF(C35="East", IF(B35="Decentral",('Connecting shares (%)'!$F$6/100*E35+'Connecting shares (%)'!$G$6/100*G35+'Connecting shares (%)'!$H$6/100*I35)/1000000,0),0)</f>
        <v>0</v>
      </c>
      <c r="V35" s="1">
        <f>IF(C35="East", IF(B35="Decentral",F35*'Connecting shares (%)'!$R$16*'Connecting shares (%)'!$F$6/100+H35*'Connecting shares (%)'!$G$6/100*'Connecting shares (%)'!$R$17+J35*'Connecting shares (%)'!$H$6/100*'Connecting shares (%)'!$R$18,0),0)</f>
        <v>0</v>
      </c>
      <c r="W35" s="1">
        <f>IF(C35="East", IF(B35="Central",('Connecting shares (%)'!$F$4/100*K35+'Connecting shares (%)'!$G$4/100*M35+'Connecting shares (%)'!$H$4/100*O35)/1000000,0),0)</f>
        <v>0</v>
      </c>
      <c r="X35" s="1">
        <f>IF(C35="East", IF(B35="Central",L35*'Connecting shares (%)'!$R$16*'Connecting shares (%)'!$F$4/100+N35*'Connecting shares (%)'!$G$4/100*'Connecting shares (%)'!$R$17+P35*'Connecting shares (%)'!$H$4/100*'Connecting shares (%)'!$R$18,0),0)</f>
        <v>0</v>
      </c>
      <c r="Y35" s="1">
        <f>IF(C35="East", IF(B35="Decentral",('Connecting shares (%)'!$F$4/100*K35+'Connecting shares (%)'!$G$4/100*M35+'Connecting shares (%)'!$H$4/100*O35)/1000000,0),0)</f>
        <v>0</v>
      </c>
      <c r="Z35" s="1">
        <f>IF(C35="East", IF(B35="Decentral",L35*'Connecting shares (%)'!$R$16*'Connecting shares (%)'!$F$8/100+N35*'Connecting shares (%)'!$G$8/100*'Connecting shares (%)'!$R$17+P35*'Connecting shares (%)'!$H$8/100*'Connecting shares (%)'!$R$18,0),0)</f>
        <v>0</v>
      </c>
      <c r="AA35" s="1">
        <f>IF(C35="West", IF(B35="Central",('Connecting shares (%)'!$F$10/100*E35+'Connecting shares (%)'!$G$10/100*G35+'Connecting shares (%)'!$H$10/100*I35)/1000000,0),0)</f>
        <v>0</v>
      </c>
      <c r="AB35" s="1">
        <f>IF(C35="West", IF(B35="Central",F35*'Connecting shares (%)'!$R$16*'Connecting shares (%)'!$F$10/100+H35*'Connecting shares (%)'!$G$10/100*'Connecting shares (%)'!$R$17+J35*'Connecting shares (%)'!$H$10/100*'Connecting shares (%)'!$R$18,0),0)</f>
        <v>0</v>
      </c>
      <c r="AC35" s="1">
        <f>IF(C35="West", IF(B35="Decentral",('Connecting shares (%)'!$F$14/100*E35+'Connecting shares (%)'!$G$14/100*G35+'Connecting shares (%)'!$H$14/100*I35)/1000000,0),0)</f>
        <v>2.52426399999999E-2</v>
      </c>
      <c r="AD35" s="1">
        <f>IF(C35="west", IF(B35="Decentral",F35*'Connecting shares (%)'!$R$16*'Connecting shares (%)'!$F$14/100+H35*'Connecting shares (%)'!$G$14/100*'Connecting shares (%)'!$R$17+J35*'Connecting shares (%)'!$H$14/100*'Connecting shares (%)'!$R$18,0),0)</f>
        <v>2.2995000000000002E-2</v>
      </c>
      <c r="AE35" s="1">
        <f>IF(C35="west", IF(B35="Central",('Connecting shares (%)'!$F$12/100*K35+'Connecting shares (%)'!$G$12/100*M35+'Connecting shares (%)'!$H$12/100*O35)/1000000,0),0)</f>
        <v>0</v>
      </c>
      <c r="AF35" s="1">
        <f>IF(C35="west", IF(B35="Central",L35*'Connecting shares (%)'!$R$16*'Connecting shares (%)'!$F$12/100+N35*'Connecting shares (%)'!$G$12/100*'Connecting shares (%)'!$R$17+P35*'Connecting shares (%)'!$H$12/100*'Connecting shares (%)'!$R$18,0),0)</f>
        <v>0</v>
      </c>
      <c r="AG35" s="1">
        <f>IF(C35="West", IF(B35="Decentral",(K35*'Connecting shares (%)'!$F$16/100+M35*'Connecting shares (%)'!$G$16/100+O35*'Connecting shares (%)'!$H$16/100)/1000000,0),0)</f>
        <v>0</v>
      </c>
      <c r="AH35" s="1">
        <f>IF(C35="west", IF(B35="Decentral",L35*'Connecting shares (%)'!$R$16*'Connecting shares (%)'!$F$16/100+N35*'Connecting shares (%)'!$G$16/100*'Connecting shares (%)'!$R$17+P35*'Connecting shares (%)'!$H$16/100*'Connecting shares (%)'!$R$18,0),0)</f>
        <v>0</v>
      </c>
    </row>
    <row r="36" spans="1:34">
      <c r="A36" s="1">
        <v>35</v>
      </c>
      <c r="B36" s="1" t="s">
        <v>22</v>
      </c>
      <c r="C36" s="1" t="s">
        <v>23</v>
      </c>
      <c r="D36" s="1" t="s">
        <v>772</v>
      </c>
      <c r="E36" s="1">
        <v>959611.02999999898</v>
      </c>
      <c r="F36" s="1">
        <v>69</v>
      </c>
      <c r="G36" s="1">
        <v>0</v>
      </c>
      <c r="H36" s="1">
        <v>0</v>
      </c>
      <c r="I36" s="1">
        <v>0</v>
      </c>
      <c r="J36" s="1">
        <v>0</v>
      </c>
      <c r="K36" s="1">
        <v>49985.11</v>
      </c>
      <c r="L36" s="1">
        <v>5</v>
      </c>
      <c r="M36" s="1">
        <v>0</v>
      </c>
      <c r="N36" s="1">
        <v>0</v>
      </c>
      <c r="O36" s="1">
        <v>0</v>
      </c>
      <c r="P36" s="1">
        <v>0</v>
      </c>
      <c r="Q36" s="1">
        <v>5752.7903162809498</v>
      </c>
      <c r="R36" s="1">
        <v>1279565</v>
      </c>
      <c r="S36" s="61">
        <f>IF(C36="East", IF(B36="Central",('Connecting shares (%)'!$F$2/100*E36+'Connecting shares (%)'!$G$2/100*G36+'Connecting shares (%)'!$H$2/100*I36)/1000000,0),0)</f>
        <v>0</v>
      </c>
      <c r="T36" s="61">
        <f>IF(C36="East", IF(B36="Central",F36*'Connecting shares (%)'!$R$16*'Connecting shares (%)'!$F$2/100+H36*'Connecting shares (%)'!$G$2/100*'Connecting shares (%)'!$R$17+J36*'Connecting shares (%)'!$H$2/100*'Connecting shares (%)'!$R$18,0),0)</f>
        <v>0</v>
      </c>
      <c r="U36" s="1">
        <f>IF(C36="East", IF(B36="Decentral",('Connecting shares (%)'!$F$6/100*E36+'Connecting shares (%)'!$G$6/100*G36+'Connecting shares (%)'!$H$6/100*I36)/1000000,0),0)</f>
        <v>0</v>
      </c>
      <c r="V36" s="1">
        <f>IF(C36="East", IF(B36="Decentral",F36*'Connecting shares (%)'!$R$16*'Connecting shares (%)'!$F$6/100+H36*'Connecting shares (%)'!$G$6/100*'Connecting shares (%)'!$R$17+J36*'Connecting shares (%)'!$H$6/100*'Connecting shares (%)'!$R$18,0),0)</f>
        <v>0</v>
      </c>
      <c r="W36" s="1">
        <f>IF(C36="East", IF(B36="Central",('Connecting shares (%)'!$F$4/100*K36+'Connecting shares (%)'!$G$4/100*M36+'Connecting shares (%)'!$H$4/100*O36)/1000000,0),0)</f>
        <v>0</v>
      </c>
      <c r="X36" s="1">
        <f>IF(C36="East", IF(B36="Central",L36*'Connecting shares (%)'!$R$16*'Connecting shares (%)'!$F$4/100+N36*'Connecting shares (%)'!$G$4/100*'Connecting shares (%)'!$R$17+P36*'Connecting shares (%)'!$H$4/100*'Connecting shares (%)'!$R$18,0),0)</f>
        <v>0</v>
      </c>
      <c r="Y36" s="1">
        <f>IF(C36="East", IF(B36="Decentral",('Connecting shares (%)'!$F$4/100*K36+'Connecting shares (%)'!$G$4/100*M36+'Connecting shares (%)'!$H$4/100*O36)/1000000,0),0)</f>
        <v>0</v>
      </c>
      <c r="Z36" s="1">
        <f>IF(C36="East", IF(B36="Decentral",L36*'Connecting shares (%)'!$R$16*'Connecting shares (%)'!$F$8/100+N36*'Connecting shares (%)'!$G$8/100*'Connecting shares (%)'!$R$17+P36*'Connecting shares (%)'!$H$8/100*'Connecting shares (%)'!$R$18,0),0)</f>
        <v>0</v>
      </c>
      <c r="AA36" s="1">
        <f>IF(C36="West", IF(B36="Central",('Connecting shares (%)'!$F$10/100*E36+'Connecting shares (%)'!$G$10/100*G36+'Connecting shares (%)'!$H$10/100*I36)/1000000,0),0)</f>
        <v>0.95961102999999903</v>
      </c>
      <c r="AB36" s="1">
        <f>IF(C36="West", IF(B36="Central",F36*'Connecting shares (%)'!$R$16*'Connecting shares (%)'!$F$10/100+H36*'Connecting shares (%)'!$G$10/100*'Connecting shares (%)'!$R$17+J36*'Connecting shares (%)'!$H$10/100*'Connecting shares (%)'!$R$18,0),0)</f>
        <v>1.5866550000000001</v>
      </c>
      <c r="AC36" s="1">
        <f>IF(C36="West", IF(B36="Decentral",('Connecting shares (%)'!$F$14/100*E36+'Connecting shares (%)'!$G$14/100*G36+'Connecting shares (%)'!$H$14/100*I36)/1000000,0),0)</f>
        <v>0</v>
      </c>
      <c r="AD36" s="1">
        <f>IF(C36="west", IF(B36="Decentral",F36*'Connecting shares (%)'!$R$16*'Connecting shares (%)'!$F$14/100+H36*'Connecting shares (%)'!$G$14/100*'Connecting shares (%)'!$R$17+J36*'Connecting shares (%)'!$H$14/100*'Connecting shares (%)'!$R$18,0),0)</f>
        <v>0</v>
      </c>
      <c r="AE36" s="1">
        <f>IF(C36="west", IF(B36="Central",('Connecting shares (%)'!$F$12/100*K36+'Connecting shares (%)'!$G$12/100*M36+'Connecting shares (%)'!$H$12/100*O36)/1000000,0),0)</f>
        <v>4.9985109999999999E-2</v>
      </c>
      <c r="AF36" s="1">
        <f>IF(C36="west", IF(B36="Central",L36*'Connecting shares (%)'!$R$16*'Connecting shares (%)'!$F$12/100+N36*'Connecting shares (%)'!$G$12/100*'Connecting shares (%)'!$R$17+P36*'Connecting shares (%)'!$H$12/100*'Connecting shares (%)'!$R$18,0),0)</f>
        <v>0.11497500000000001</v>
      </c>
      <c r="AG36" s="1">
        <f>IF(C36="West", IF(B36="Decentral",(K36*'Connecting shares (%)'!$F$16/100+M36*'Connecting shares (%)'!$G$16/100+O36*'Connecting shares (%)'!$H$16/100)/1000000,0),0)</f>
        <v>0</v>
      </c>
      <c r="AH36" s="1">
        <f>IF(C36="west", IF(B36="Decentral",L36*'Connecting shares (%)'!$R$16*'Connecting shares (%)'!$F$16/100+N36*'Connecting shares (%)'!$G$16/100*'Connecting shares (%)'!$R$17+P36*'Connecting shares (%)'!$H$16/100*'Connecting shares (%)'!$R$18,0),0)</f>
        <v>0</v>
      </c>
    </row>
    <row r="37" spans="1:34">
      <c r="A37" s="1">
        <v>36</v>
      </c>
      <c r="B37" s="1" t="s">
        <v>22</v>
      </c>
      <c r="C37" s="1" t="s">
        <v>24</v>
      </c>
      <c r="D37" s="1" t="s">
        <v>622</v>
      </c>
      <c r="E37" s="1">
        <v>124095834.50999901</v>
      </c>
      <c r="F37" s="1">
        <v>8080</v>
      </c>
      <c r="G37" s="1">
        <v>1798776.1499999899</v>
      </c>
      <c r="H37" s="1">
        <v>29</v>
      </c>
      <c r="I37" s="1">
        <v>0</v>
      </c>
      <c r="J37" s="1">
        <v>0</v>
      </c>
      <c r="K37" s="1">
        <v>40995853.449999303</v>
      </c>
      <c r="L37" s="1">
        <v>2850</v>
      </c>
      <c r="M37" s="1">
        <v>162705385.78</v>
      </c>
      <c r="N37" s="1">
        <v>1110</v>
      </c>
      <c r="O37" s="1">
        <v>109482998.15000001</v>
      </c>
      <c r="P37" s="1">
        <v>191</v>
      </c>
      <c r="Q37" s="1">
        <v>175044.54483931401</v>
      </c>
      <c r="R37" s="1">
        <v>111147680.5</v>
      </c>
      <c r="S37" s="61">
        <f>IF(C37="East", IF(B37="Central",('Connecting shares (%)'!$F$2/100*E37+'Connecting shares (%)'!$G$2/100*G37+'Connecting shares (%)'!$H$2/100*I37)/1000000,0),0)</f>
        <v>125.894610659999</v>
      </c>
      <c r="T37" s="61">
        <f>IF(C37="East", IF(B37="Central",F37*'Connecting shares (%)'!$R$16*'Connecting shares (%)'!$F$2/100+H37*'Connecting shares (%)'!$G$2/100*'Connecting shares (%)'!$R$17+J37*'Connecting shares (%)'!$H$2/100*'Connecting shares (%)'!$R$18,0),0)</f>
        <v>186.68871100000004</v>
      </c>
      <c r="U37" s="1">
        <f>IF(C37="East", IF(B37="Decentral",('Connecting shares (%)'!$F$6/100*E37+'Connecting shares (%)'!$G$6/100*G37+'Connecting shares (%)'!$H$6/100*I37)/1000000,0),0)</f>
        <v>0</v>
      </c>
      <c r="V37" s="1">
        <f>IF(C37="East", IF(B37="Decentral",F37*'Connecting shares (%)'!$R$16*'Connecting shares (%)'!$F$6/100+H37*'Connecting shares (%)'!$G$6/100*'Connecting shares (%)'!$R$17+J37*'Connecting shares (%)'!$H$6/100*'Connecting shares (%)'!$R$18,0),0)</f>
        <v>0</v>
      </c>
      <c r="W37" s="1">
        <f>IF(C37="East", IF(B37="Central",('Connecting shares (%)'!$F$4/100*K37+'Connecting shares (%)'!$G$4/100*M37+'Connecting shares (%)'!$H$4/100*O37)/1000000,0),0)</f>
        <v>313.18423737999927</v>
      </c>
      <c r="X37" s="1">
        <f>IF(C37="East", IF(B37="Central",L37*'Connecting shares (%)'!$R$16*'Connecting shares (%)'!$F$4/100+N37*'Connecting shares (%)'!$G$4/100*'Connecting shares (%)'!$R$17+P37*'Connecting shares (%)'!$H$4/100*'Connecting shares (%)'!$R$18,0),0)</f>
        <v>105.423109</v>
      </c>
      <c r="Y37" s="1">
        <f>IF(C37="East", IF(B37="Decentral",('Connecting shares (%)'!$F$4/100*K37+'Connecting shares (%)'!$G$4/100*M37+'Connecting shares (%)'!$H$4/100*O37)/1000000,0),0)</f>
        <v>0</v>
      </c>
      <c r="Z37" s="1">
        <f>IF(C37="East", IF(B37="Decentral",L37*'Connecting shares (%)'!$R$16*'Connecting shares (%)'!$F$8/100+N37*'Connecting shares (%)'!$G$8/100*'Connecting shares (%)'!$R$17+P37*'Connecting shares (%)'!$H$8/100*'Connecting shares (%)'!$R$18,0),0)</f>
        <v>0</v>
      </c>
      <c r="AA37" s="1">
        <f>IF(C37="West", IF(B37="Central",('Connecting shares (%)'!$F$10/100*E37+'Connecting shares (%)'!$G$10/100*G37+'Connecting shares (%)'!$H$10/100*I37)/1000000,0),0)</f>
        <v>0</v>
      </c>
      <c r="AB37" s="1">
        <f>IF(C37="West", IF(B37="Central",F37*'Connecting shares (%)'!$R$16*'Connecting shares (%)'!$F$10/100+H37*'Connecting shares (%)'!$G$10/100*'Connecting shares (%)'!$R$17+J37*'Connecting shares (%)'!$H$10/100*'Connecting shares (%)'!$R$18,0),0)</f>
        <v>0</v>
      </c>
      <c r="AC37" s="1">
        <f>IF(C37="West", IF(B37="Decentral",('Connecting shares (%)'!$F$14/100*E37+'Connecting shares (%)'!$G$14/100*G37+'Connecting shares (%)'!$H$14/100*I37)/1000000,0),0)</f>
        <v>0</v>
      </c>
      <c r="AD37" s="1">
        <f>IF(C37="west", IF(B37="Decentral",F37*'Connecting shares (%)'!$R$16*'Connecting shares (%)'!$F$14/100+H37*'Connecting shares (%)'!$G$14/100*'Connecting shares (%)'!$R$17+J37*'Connecting shares (%)'!$H$14/100*'Connecting shares (%)'!$R$18,0),0)</f>
        <v>0</v>
      </c>
      <c r="AE37" s="1">
        <f>IF(C37="west", IF(B37="Central",('Connecting shares (%)'!$F$12/100*K37+'Connecting shares (%)'!$G$12/100*M37+'Connecting shares (%)'!$H$12/100*O37)/1000000,0),0)</f>
        <v>0</v>
      </c>
      <c r="AF37" s="1">
        <f>IF(C37="west", IF(B37="Central",L37*'Connecting shares (%)'!$R$16*'Connecting shares (%)'!$F$12/100+N37*'Connecting shares (%)'!$G$12/100*'Connecting shares (%)'!$R$17+P37*'Connecting shares (%)'!$H$12/100*'Connecting shares (%)'!$R$18,0),0)</f>
        <v>0</v>
      </c>
      <c r="AG37" s="1">
        <f>IF(C37="West", IF(B37="Decentral",(K37*'Connecting shares (%)'!$F$16/100+M37*'Connecting shares (%)'!$G$16/100+O37*'Connecting shares (%)'!$H$16/100)/1000000,0),0)</f>
        <v>0</v>
      </c>
      <c r="AH37" s="1">
        <f>IF(C37="west", IF(B37="Decentral",L37*'Connecting shares (%)'!$R$16*'Connecting shares (%)'!$F$16/100+N37*'Connecting shares (%)'!$G$16/100*'Connecting shares (%)'!$R$17+P37*'Connecting shares (%)'!$H$16/100*'Connecting shares (%)'!$R$18,0),0)</f>
        <v>0</v>
      </c>
    </row>
    <row r="38" spans="1:34">
      <c r="A38" s="1">
        <v>37</v>
      </c>
      <c r="B38" s="1" t="s">
        <v>21</v>
      </c>
      <c r="C38" s="1" t="s">
        <v>23</v>
      </c>
      <c r="D38" s="1" t="s">
        <v>771</v>
      </c>
      <c r="E38" s="1">
        <v>1811102</v>
      </c>
      <c r="F38" s="1">
        <v>136</v>
      </c>
      <c r="G38" s="1">
        <v>60810.83</v>
      </c>
      <c r="H38" s="1">
        <v>1</v>
      </c>
      <c r="I38" s="1">
        <v>0</v>
      </c>
      <c r="J38" s="1">
        <v>0</v>
      </c>
      <c r="K38" s="1">
        <v>232632.95</v>
      </c>
      <c r="L38" s="1">
        <v>34</v>
      </c>
      <c r="M38" s="1">
        <v>56179.809999999903</v>
      </c>
      <c r="N38" s="1">
        <v>1</v>
      </c>
      <c r="O38" s="1">
        <v>0</v>
      </c>
      <c r="P38" s="1">
        <v>0</v>
      </c>
      <c r="Q38" s="1">
        <v>7705.3897085153403</v>
      </c>
      <c r="R38" s="1">
        <v>1300876.5</v>
      </c>
      <c r="S38" s="61">
        <f>IF(C38="East", IF(B38="Central",('Connecting shares (%)'!$F$2/100*E38+'Connecting shares (%)'!$G$2/100*G38+'Connecting shares (%)'!$H$2/100*I38)/1000000,0),0)</f>
        <v>0</v>
      </c>
      <c r="T38" s="61">
        <f>IF(C38="East", IF(B38="Central",F38*'Connecting shares (%)'!$R$16*'Connecting shares (%)'!$F$2/100+H38*'Connecting shares (%)'!$G$2/100*'Connecting shares (%)'!$R$17+J38*'Connecting shares (%)'!$H$2/100*'Connecting shares (%)'!$R$18,0),0)</f>
        <v>0</v>
      </c>
      <c r="U38" s="1">
        <f>IF(C38="East", IF(B38="Decentral",('Connecting shares (%)'!$F$6/100*E38+'Connecting shares (%)'!$G$6/100*G38+'Connecting shares (%)'!$H$6/100*I38)/1000000,0),0)</f>
        <v>0</v>
      </c>
      <c r="V38" s="1">
        <f>IF(C38="East", IF(B38="Decentral",F38*'Connecting shares (%)'!$R$16*'Connecting shares (%)'!$F$6/100+H38*'Connecting shares (%)'!$G$6/100*'Connecting shares (%)'!$R$17+J38*'Connecting shares (%)'!$H$6/100*'Connecting shares (%)'!$R$18,0),0)</f>
        <v>0</v>
      </c>
      <c r="W38" s="1">
        <f>IF(C38="East", IF(B38="Central",('Connecting shares (%)'!$F$4/100*K38+'Connecting shares (%)'!$G$4/100*M38+'Connecting shares (%)'!$H$4/100*O38)/1000000,0),0)</f>
        <v>0</v>
      </c>
      <c r="X38" s="1">
        <f>IF(C38="East", IF(B38="Central",L38*'Connecting shares (%)'!$R$16*'Connecting shares (%)'!$F$4/100+N38*'Connecting shares (%)'!$G$4/100*'Connecting shares (%)'!$R$17+P38*'Connecting shares (%)'!$H$4/100*'Connecting shares (%)'!$R$18,0),0)</f>
        <v>0</v>
      </c>
      <c r="Y38" s="1">
        <f>IF(C38="East", IF(B38="Decentral",('Connecting shares (%)'!$F$4/100*K38+'Connecting shares (%)'!$G$4/100*M38+'Connecting shares (%)'!$H$4/100*O38)/1000000,0),0)</f>
        <v>0</v>
      </c>
      <c r="Z38" s="1">
        <f>IF(C38="East", IF(B38="Decentral",L38*'Connecting shares (%)'!$R$16*'Connecting shares (%)'!$F$8/100+N38*'Connecting shares (%)'!$G$8/100*'Connecting shares (%)'!$R$17+P38*'Connecting shares (%)'!$H$8/100*'Connecting shares (%)'!$R$18,0),0)</f>
        <v>0</v>
      </c>
      <c r="AA38" s="1">
        <f>IF(C38="West", IF(B38="Central",('Connecting shares (%)'!$F$10/100*E38+'Connecting shares (%)'!$G$10/100*G38+'Connecting shares (%)'!$H$10/100*I38)/1000000,0),0)</f>
        <v>0</v>
      </c>
      <c r="AB38" s="1">
        <f>IF(C38="West", IF(B38="Central",F38*'Connecting shares (%)'!$R$16*'Connecting shares (%)'!$F$10/100+H38*'Connecting shares (%)'!$G$10/100*'Connecting shares (%)'!$R$17+J38*'Connecting shares (%)'!$H$10/100*'Connecting shares (%)'!$R$18,0),0)</f>
        <v>0</v>
      </c>
      <c r="AC38" s="1">
        <f>IF(C38="West", IF(B38="Decentral",('Connecting shares (%)'!$F$14/100*E38+'Connecting shares (%)'!$G$14/100*G38+'Connecting shares (%)'!$H$14/100*I38)/1000000,0),0)</f>
        <v>1.8719128300000001</v>
      </c>
      <c r="AD38" s="1">
        <f>IF(C38="west", IF(B38="Decentral",F38*'Connecting shares (%)'!$R$16*'Connecting shares (%)'!$F$14/100+H38*'Connecting shares (%)'!$G$14/100*'Connecting shares (%)'!$R$17+J38*'Connecting shares (%)'!$H$14/100*'Connecting shares (%)'!$R$18,0),0)</f>
        <v>3.1579790000000001</v>
      </c>
      <c r="AE38" s="1">
        <f>IF(C38="west", IF(B38="Central",('Connecting shares (%)'!$F$12/100*K38+'Connecting shares (%)'!$G$12/100*M38+'Connecting shares (%)'!$H$12/100*O38)/1000000,0),0)</f>
        <v>0</v>
      </c>
      <c r="AF38" s="1">
        <f>IF(C38="west", IF(B38="Central",L38*'Connecting shares (%)'!$R$16*'Connecting shares (%)'!$F$12/100+N38*'Connecting shares (%)'!$G$12/100*'Connecting shares (%)'!$R$17+P38*'Connecting shares (%)'!$H$12/100*'Connecting shares (%)'!$R$18,0),0)</f>
        <v>0</v>
      </c>
      <c r="AG38" s="1">
        <f>IF(C38="West", IF(B38="Decentral",(K38*'Connecting shares (%)'!$F$16/100+M38*'Connecting shares (%)'!$G$16/100+O38*'Connecting shares (%)'!$H$16/100)/1000000,0),0)</f>
        <v>0.28881275999999989</v>
      </c>
      <c r="AH38" s="1">
        <f>IF(C38="west", IF(B38="Decentral",L38*'Connecting shares (%)'!$R$16*'Connecting shares (%)'!$F$16/100+N38*'Connecting shares (%)'!$G$16/100*'Connecting shares (%)'!$R$17+P38*'Connecting shares (%)'!$H$16/100*'Connecting shares (%)'!$R$18,0),0)</f>
        <v>0.81248900000000002</v>
      </c>
    </row>
    <row r="39" spans="1:34">
      <c r="A39" s="1">
        <v>38</v>
      </c>
      <c r="B39" s="1" t="s">
        <v>21</v>
      </c>
      <c r="C39" s="1" t="s">
        <v>23</v>
      </c>
      <c r="D39" s="1" t="s">
        <v>770</v>
      </c>
      <c r="E39" s="1">
        <v>730382.74999999895</v>
      </c>
      <c r="F39" s="1">
        <v>48</v>
      </c>
      <c r="G39" s="1">
        <v>0</v>
      </c>
      <c r="H39" s="1">
        <v>0</v>
      </c>
      <c r="I39" s="1">
        <v>0</v>
      </c>
      <c r="J39" s="1">
        <v>0</v>
      </c>
      <c r="K39" s="1">
        <v>63780.29</v>
      </c>
      <c r="L39" s="1">
        <v>5</v>
      </c>
      <c r="M39" s="1">
        <v>136168.23000000001</v>
      </c>
      <c r="N39" s="1">
        <v>1</v>
      </c>
      <c r="O39" s="1">
        <v>0</v>
      </c>
      <c r="P39" s="1">
        <v>0</v>
      </c>
      <c r="Q39" s="1">
        <v>3421.8136319577302</v>
      </c>
      <c r="R39" s="1">
        <v>367771.5</v>
      </c>
      <c r="S39" s="61">
        <f>IF(C39="East", IF(B39="Central",('Connecting shares (%)'!$F$2/100*E39+'Connecting shares (%)'!$G$2/100*G39+'Connecting shares (%)'!$H$2/100*I39)/1000000,0),0)</f>
        <v>0</v>
      </c>
      <c r="T39" s="61">
        <f>IF(C39="East", IF(B39="Central",F39*'Connecting shares (%)'!$R$16*'Connecting shares (%)'!$F$2/100+H39*'Connecting shares (%)'!$G$2/100*'Connecting shares (%)'!$R$17+J39*'Connecting shares (%)'!$H$2/100*'Connecting shares (%)'!$R$18,0),0)</f>
        <v>0</v>
      </c>
      <c r="U39" s="1">
        <f>IF(C39="East", IF(B39="Decentral",('Connecting shares (%)'!$F$6/100*E39+'Connecting shares (%)'!$G$6/100*G39+'Connecting shares (%)'!$H$6/100*I39)/1000000,0),0)</f>
        <v>0</v>
      </c>
      <c r="V39" s="1">
        <f>IF(C39="East", IF(B39="Decentral",F39*'Connecting shares (%)'!$R$16*'Connecting shares (%)'!$F$6/100+H39*'Connecting shares (%)'!$G$6/100*'Connecting shares (%)'!$R$17+J39*'Connecting shares (%)'!$H$6/100*'Connecting shares (%)'!$R$18,0),0)</f>
        <v>0</v>
      </c>
      <c r="W39" s="1">
        <f>IF(C39="East", IF(B39="Central",('Connecting shares (%)'!$F$4/100*K39+'Connecting shares (%)'!$G$4/100*M39+'Connecting shares (%)'!$H$4/100*O39)/1000000,0),0)</f>
        <v>0</v>
      </c>
      <c r="X39" s="1">
        <f>IF(C39="East", IF(B39="Central",L39*'Connecting shares (%)'!$R$16*'Connecting shares (%)'!$F$4/100+N39*'Connecting shares (%)'!$G$4/100*'Connecting shares (%)'!$R$17+P39*'Connecting shares (%)'!$H$4/100*'Connecting shares (%)'!$R$18,0),0)</f>
        <v>0</v>
      </c>
      <c r="Y39" s="1">
        <f>IF(C39="East", IF(B39="Decentral",('Connecting shares (%)'!$F$4/100*K39+'Connecting shares (%)'!$G$4/100*M39+'Connecting shares (%)'!$H$4/100*O39)/1000000,0),0)</f>
        <v>0</v>
      </c>
      <c r="Z39" s="1">
        <f>IF(C39="East", IF(B39="Decentral",L39*'Connecting shares (%)'!$R$16*'Connecting shares (%)'!$F$8/100+N39*'Connecting shares (%)'!$G$8/100*'Connecting shares (%)'!$R$17+P39*'Connecting shares (%)'!$H$8/100*'Connecting shares (%)'!$R$18,0),0)</f>
        <v>0</v>
      </c>
      <c r="AA39" s="1">
        <f>IF(C39="West", IF(B39="Central",('Connecting shares (%)'!$F$10/100*E39+'Connecting shares (%)'!$G$10/100*G39+'Connecting shares (%)'!$H$10/100*I39)/1000000,0),0)</f>
        <v>0</v>
      </c>
      <c r="AB39" s="1">
        <f>IF(C39="West", IF(B39="Central",F39*'Connecting shares (%)'!$R$16*'Connecting shares (%)'!$F$10/100+H39*'Connecting shares (%)'!$G$10/100*'Connecting shares (%)'!$R$17+J39*'Connecting shares (%)'!$H$10/100*'Connecting shares (%)'!$R$18,0),0)</f>
        <v>0</v>
      </c>
      <c r="AC39" s="1">
        <f>IF(C39="West", IF(B39="Decentral",('Connecting shares (%)'!$F$14/100*E39+'Connecting shares (%)'!$G$14/100*G39+'Connecting shares (%)'!$H$14/100*I39)/1000000,0),0)</f>
        <v>0.73038274999999897</v>
      </c>
      <c r="AD39" s="1">
        <f>IF(C39="west", IF(B39="Decentral",F39*'Connecting shares (%)'!$R$16*'Connecting shares (%)'!$F$14/100+H39*'Connecting shares (%)'!$G$14/100*'Connecting shares (%)'!$R$17+J39*'Connecting shares (%)'!$H$14/100*'Connecting shares (%)'!$R$18,0),0)</f>
        <v>1.1037600000000001</v>
      </c>
      <c r="AE39" s="1">
        <f>IF(C39="west", IF(B39="Central",('Connecting shares (%)'!$F$12/100*K39+'Connecting shares (%)'!$G$12/100*M39+'Connecting shares (%)'!$H$12/100*O39)/1000000,0),0)</f>
        <v>0</v>
      </c>
      <c r="AF39" s="1">
        <f>IF(C39="west", IF(B39="Central",L39*'Connecting shares (%)'!$R$16*'Connecting shares (%)'!$F$12/100+N39*'Connecting shares (%)'!$G$12/100*'Connecting shares (%)'!$R$17+P39*'Connecting shares (%)'!$H$12/100*'Connecting shares (%)'!$R$18,0),0)</f>
        <v>0</v>
      </c>
      <c r="AG39" s="1">
        <f>IF(C39="West", IF(B39="Decentral",(K39*'Connecting shares (%)'!$F$16/100+M39*'Connecting shares (%)'!$G$16/100+O39*'Connecting shares (%)'!$H$16/100)/1000000,0),0)</f>
        <v>0.19994852000000002</v>
      </c>
      <c r="AH39" s="1">
        <f>IF(C39="west", IF(B39="Decentral",L39*'Connecting shares (%)'!$R$16*'Connecting shares (%)'!$F$16/100+N39*'Connecting shares (%)'!$G$16/100*'Connecting shares (%)'!$R$17+P39*'Connecting shares (%)'!$H$16/100*'Connecting shares (%)'!$R$18,0),0)</f>
        <v>0.14563400000000001</v>
      </c>
    </row>
    <row r="40" spans="1:34">
      <c r="A40" s="1">
        <v>39</v>
      </c>
      <c r="B40" s="1" t="s">
        <v>22</v>
      </c>
      <c r="C40" s="1" t="s">
        <v>23</v>
      </c>
      <c r="D40" s="1" t="s">
        <v>695</v>
      </c>
      <c r="E40" s="1">
        <v>877285.12</v>
      </c>
      <c r="F40" s="1">
        <v>58</v>
      </c>
      <c r="G40" s="1">
        <v>0</v>
      </c>
      <c r="H40" s="1">
        <v>0</v>
      </c>
      <c r="I40" s="1">
        <v>0</v>
      </c>
      <c r="J40" s="1">
        <v>0</v>
      </c>
      <c r="K40" s="1">
        <v>99110.2</v>
      </c>
      <c r="L40" s="1">
        <v>22</v>
      </c>
      <c r="M40" s="1">
        <v>0</v>
      </c>
      <c r="N40" s="1">
        <v>0</v>
      </c>
      <c r="O40" s="1">
        <v>0</v>
      </c>
      <c r="P40" s="1">
        <v>0</v>
      </c>
      <c r="Q40" s="1">
        <v>7510.8977697256896</v>
      </c>
      <c r="R40" s="1">
        <v>1843007.5</v>
      </c>
      <c r="S40" s="61">
        <f>IF(C40="East", IF(B40="Central",('Connecting shares (%)'!$F$2/100*E40+'Connecting shares (%)'!$G$2/100*G40+'Connecting shares (%)'!$H$2/100*I40)/1000000,0),0)</f>
        <v>0</v>
      </c>
      <c r="T40" s="61">
        <f>IF(C40="East", IF(B40="Central",F40*'Connecting shares (%)'!$R$16*'Connecting shares (%)'!$F$2/100+H40*'Connecting shares (%)'!$G$2/100*'Connecting shares (%)'!$R$17+J40*'Connecting shares (%)'!$H$2/100*'Connecting shares (%)'!$R$18,0),0)</f>
        <v>0</v>
      </c>
      <c r="U40" s="1">
        <f>IF(C40="East", IF(B40="Decentral",('Connecting shares (%)'!$F$6/100*E40+'Connecting shares (%)'!$G$6/100*G40+'Connecting shares (%)'!$H$6/100*I40)/1000000,0),0)</f>
        <v>0</v>
      </c>
      <c r="V40" s="1">
        <f>IF(C40="East", IF(B40="Decentral",F40*'Connecting shares (%)'!$R$16*'Connecting shares (%)'!$F$6/100+H40*'Connecting shares (%)'!$G$6/100*'Connecting shares (%)'!$R$17+J40*'Connecting shares (%)'!$H$6/100*'Connecting shares (%)'!$R$18,0),0)</f>
        <v>0</v>
      </c>
      <c r="W40" s="1">
        <f>IF(C40="East", IF(B40="Central",('Connecting shares (%)'!$F$4/100*K40+'Connecting shares (%)'!$G$4/100*M40+'Connecting shares (%)'!$H$4/100*O40)/1000000,0),0)</f>
        <v>0</v>
      </c>
      <c r="X40" s="1">
        <f>IF(C40="East", IF(B40="Central",L40*'Connecting shares (%)'!$R$16*'Connecting shares (%)'!$F$4/100+N40*'Connecting shares (%)'!$G$4/100*'Connecting shares (%)'!$R$17+P40*'Connecting shares (%)'!$H$4/100*'Connecting shares (%)'!$R$18,0),0)</f>
        <v>0</v>
      </c>
      <c r="Y40" s="1">
        <f>IF(C40="East", IF(B40="Decentral",('Connecting shares (%)'!$F$4/100*K40+'Connecting shares (%)'!$G$4/100*M40+'Connecting shares (%)'!$H$4/100*O40)/1000000,0),0)</f>
        <v>0</v>
      </c>
      <c r="Z40" s="1">
        <f>IF(C40="East", IF(B40="Decentral",L40*'Connecting shares (%)'!$R$16*'Connecting shares (%)'!$F$8/100+N40*'Connecting shares (%)'!$G$8/100*'Connecting shares (%)'!$R$17+P40*'Connecting shares (%)'!$H$8/100*'Connecting shares (%)'!$R$18,0),0)</f>
        <v>0</v>
      </c>
      <c r="AA40" s="1">
        <f>IF(C40="West", IF(B40="Central",('Connecting shares (%)'!$F$10/100*E40+'Connecting shares (%)'!$G$10/100*G40+'Connecting shares (%)'!$H$10/100*I40)/1000000,0),0)</f>
        <v>0.87728512000000003</v>
      </c>
      <c r="AB40" s="1">
        <f>IF(C40="West", IF(B40="Central",F40*'Connecting shares (%)'!$R$16*'Connecting shares (%)'!$F$10/100+H40*'Connecting shares (%)'!$G$10/100*'Connecting shares (%)'!$R$17+J40*'Connecting shares (%)'!$H$10/100*'Connecting shares (%)'!$R$18,0),0)</f>
        <v>1.3337100000000002</v>
      </c>
      <c r="AC40" s="1">
        <f>IF(C40="West", IF(B40="Decentral",('Connecting shares (%)'!$F$14/100*E40+'Connecting shares (%)'!$G$14/100*G40+'Connecting shares (%)'!$H$14/100*I40)/1000000,0),0)</f>
        <v>0</v>
      </c>
      <c r="AD40" s="1">
        <f>IF(C40="west", IF(B40="Decentral",F40*'Connecting shares (%)'!$R$16*'Connecting shares (%)'!$F$14/100+H40*'Connecting shares (%)'!$G$14/100*'Connecting shares (%)'!$R$17+J40*'Connecting shares (%)'!$H$14/100*'Connecting shares (%)'!$R$18,0),0)</f>
        <v>0</v>
      </c>
      <c r="AE40" s="1">
        <f>IF(C40="west", IF(B40="Central",('Connecting shares (%)'!$F$12/100*K40+'Connecting shares (%)'!$G$12/100*M40+'Connecting shares (%)'!$H$12/100*O40)/1000000,0),0)</f>
        <v>9.9110199999999996E-2</v>
      </c>
      <c r="AF40" s="1">
        <f>IF(C40="west", IF(B40="Central",L40*'Connecting shares (%)'!$R$16*'Connecting shares (%)'!$F$12/100+N40*'Connecting shares (%)'!$G$12/100*'Connecting shares (%)'!$R$17+P40*'Connecting shares (%)'!$H$12/100*'Connecting shares (%)'!$R$18,0),0)</f>
        <v>0.50589000000000006</v>
      </c>
      <c r="AG40" s="1">
        <f>IF(C40="West", IF(B40="Decentral",(K40*'Connecting shares (%)'!$F$16/100+M40*'Connecting shares (%)'!$G$16/100+O40*'Connecting shares (%)'!$H$16/100)/1000000,0),0)</f>
        <v>0</v>
      </c>
      <c r="AH40" s="1">
        <f>IF(C40="west", IF(B40="Decentral",L40*'Connecting shares (%)'!$R$16*'Connecting shares (%)'!$F$16/100+N40*'Connecting shares (%)'!$G$16/100*'Connecting shares (%)'!$R$17+P40*'Connecting shares (%)'!$H$16/100*'Connecting shares (%)'!$R$18,0),0)</f>
        <v>0</v>
      </c>
    </row>
    <row r="41" spans="1:34">
      <c r="A41" s="1">
        <v>40</v>
      </c>
      <c r="B41" s="1" t="s">
        <v>22</v>
      </c>
      <c r="C41" s="1" t="s">
        <v>23</v>
      </c>
      <c r="D41" s="1" t="s">
        <v>760</v>
      </c>
      <c r="E41" s="1">
        <v>1369424.75999999</v>
      </c>
      <c r="F41" s="1">
        <v>90</v>
      </c>
      <c r="G41" s="1">
        <v>0</v>
      </c>
      <c r="H41" s="1">
        <v>0</v>
      </c>
      <c r="I41" s="1">
        <v>0</v>
      </c>
      <c r="J41" s="1">
        <v>0</v>
      </c>
      <c r="K41" s="1">
        <v>79489.789999999906</v>
      </c>
      <c r="L41" s="1">
        <v>14</v>
      </c>
      <c r="M41" s="1">
        <v>0</v>
      </c>
      <c r="N41" s="1">
        <v>0</v>
      </c>
      <c r="O41" s="1">
        <v>0</v>
      </c>
      <c r="P41" s="1">
        <v>0</v>
      </c>
      <c r="Q41" s="1">
        <v>6999.4464603073202</v>
      </c>
      <c r="R41" s="1">
        <v>2208347.5</v>
      </c>
      <c r="S41" s="61">
        <f>IF(C41="East", IF(B41="Central",('Connecting shares (%)'!$F$2/100*E41+'Connecting shares (%)'!$G$2/100*G41+'Connecting shares (%)'!$H$2/100*I41)/1000000,0),0)</f>
        <v>0</v>
      </c>
      <c r="T41" s="61">
        <f>IF(C41="East", IF(B41="Central",F41*'Connecting shares (%)'!$R$16*'Connecting shares (%)'!$F$2/100+H41*'Connecting shares (%)'!$G$2/100*'Connecting shares (%)'!$R$17+J41*'Connecting shares (%)'!$H$2/100*'Connecting shares (%)'!$R$18,0),0)</f>
        <v>0</v>
      </c>
      <c r="U41" s="1">
        <f>IF(C41="East", IF(B41="Decentral",('Connecting shares (%)'!$F$6/100*E41+'Connecting shares (%)'!$G$6/100*G41+'Connecting shares (%)'!$H$6/100*I41)/1000000,0),0)</f>
        <v>0</v>
      </c>
      <c r="V41" s="1">
        <f>IF(C41="East", IF(B41="Decentral",F41*'Connecting shares (%)'!$R$16*'Connecting shares (%)'!$F$6/100+H41*'Connecting shares (%)'!$G$6/100*'Connecting shares (%)'!$R$17+J41*'Connecting shares (%)'!$H$6/100*'Connecting shares (%)'!$R$18,0),0)</f>
        <v>0</v>
      </c>
      <c r="W41" s="1">
        <f>IF(C41="East", IF(B41="Central",('Connecting shares (%)'!$F$4/100*K41+'Connecting shares (%)'!$G$4/100*M41+'Connecting shares (%)'!$H$4/100*O41)/1000000,0),0)</f>
        <v>0</v>
      </c>
      <c r="X41" s="1">
        <f>IF(C41="East", IF(B41="Central",L41*'Connecting shares (%)'!$R$16*'Connecting shares (%)'!$F$4/100+N41*'Connecting shares (%)'!$G$4/100*'Connecting shares (%)'!$R$17+P41*'Connecting shares (%)'!$H$4/100*'Connecting shares (%)'!$R$18,0),0)</f>
        <v>0</v>
      </c>
      <c r="Y41" s="1">
        <f>IF(C41="East", IF(B41="Decentral",('Connecting shares (%)'!$F$4/100*K41+'Connecting shares (%)'!$G$4/100*M41+'Connecting shares (%)'!$H$4/100*O41)/1000000,0),0)</f>
        <v>0</v>
      </c>
      <c r="Z41" s="1">
        <f>IF(C41="East", IF(B41="Decentral",L41*'Connecting shares (%)'!$R$16*'Connecting shares (%)'!$F$8/100+N41*'Connecting shares (%)'!$G$8/100*'Connecting shares (%)'!$R$17+P41*'Connecting shares (%)'!$H$8/100*'Connecting shares (%)'!$R$18,0),0)</f>
        <v>0</v>
      </c>
      <c r="AA41" s="1">
        <f>IF(C41="West", IF(B41="Central",('Connecting shares (%)'!$F$10/100*E41+'Connecting shares (%)'!$G$10/100*G41+'Connecting shares (%)'!$H$10/100*I41)/1000000,0),0)</f>
        <v>1.36942475999999</v>
      </c>
      <c r="AB41" s="1">
        <f>IF(C41="West", IF(B41="Central",F41*'Connecting shares (%)'!$R$16*'Connecting shares (%)'!$F$10/100+H41*'Connecting shares (%)'!$G$10/100*'Connecting shares (%)'!$R$17+J41*'Connecting shares (%)'!$H$10/100*'Connecting shares (%)'!$R$18,0),0)</f>
        <v>2.06955</v>
      </c>
      <c r="AC41" s="1">
        <f>IF(C41="West", IF(B41="Decentral",('Connecting shares (%)'!$F$14/100*E41+'Connecting shares (%)'!$G$14/100*G41+'Connecting shares (%)'!$H$14/100*I41)/1000000,0),0)</f>
        <v>0</v>
      </c>
      <c r="AD41" s="1">
        <f>IF(C41="west", IF(B41="Decentral",F41*'Connecting shares (%)'!$R$16*'Connecting shares (%)'!$F$14/100+H41*'Connecting shares (%)'!$G$14/100*'Connecting shares (%)'!$R$17+J41*'Connecting shares (%)'!$H$14/100*'Connecting shares (%)'!$R$18,0),0)</f>
        <v>0</v>
      </c>
      <c r="AE41" s="1">
        <f>IF(C41="west", IF(B41="Central",('Connecting shares (%)'!$F$12/100*K41+'Connecting shares (%)'!$G$12/100*M41+'Connecting shares (%)'!$H$12/100*O41)/1000000,0),0)</f>
        <v>7.9489789999999907E-2</v>
      </c>
      <c r="AF41" s="1">
        <f>IF(C41="west", IF(B41="Central",L41*'Connecting shares (%)'!$R$16*'Connecting shares (%)'!$F$12/100+N41*'Connecting shares (%)'!$G$12/100*'Connecting shares (%)'!$R$17+P41*'Connecting shares (%)'!$H$12/100*'Connecting shares (%)'!$R$18,0),0)</f>
        <v>0.32193000000000005</v>
      </c>
      <c r="AG41" s="1">
        <f>IF(C41="West", IF(B41="Decentral",(K41*'Connecting shares (%)'!$F$16/100+M41*'Connecting shares (%)'!$G$16/100+O41*'Connecting shares (%)'!$H$16/100)/1000000,0),0)</f>
        <v>0</v>
      </c>
      <c r="AH41" s="1">
        <f>IF(C41="west", IF(B41="Decentral",L41*'Connecting shares (%)'!$R$16*'Connecting shares (%)'!$F$16/100+N41*'Connecting shares (%)'!$G$16/100*'Connecting shares (%)'!$R$17+P41*'Connecting shares (%)'!$H$16/100*'Connecting shares (%)'!$R$18,0),0)</f>
        <v>0</v>
      </c>
    </row>
    <row r="42" spans="1:34">
      <c r="A42" s="1">
        <v>41</v>
      </c>
      <c r="B42" s="1" t="s">
        <v>22</v>
      </c>
      <c r="C42" s="1" t="s">
        <v>23</v>
      </c>
      <c r="D42" s="1" t="s">
        <v>769</v>
      </c>
      <c r="E42" s="1">
        <v>2400938.02</v>
      </c>
      <c r="F42" s="1">
        <v>165</v>
      </c>
      <c r="G42" s="1">
        <v>0</v>
      </c>
      <c r="H42" s="1">
        <v>0</v>
      </c>
      <c r="I42" s="1">
        <v>0</v>
      </c>
      <c r="J42" s="1">
        <v>0</v>
      </c>
      <c r="K42" s="1">
        <v>62298.799999999901</v>
      </c>
      <c r="L42" s="1">
        <v>9</v>
      </c>
      <c r="M42" s="1">
        <v>52494.080000000002</v>
      </c>
      <c r="N42" s="1">
        <v>1</v>
      </c>
      <c r="O42" s="1">
        <v>0</v>
      </c>
      <c r="P42" s="1">
        <v>0</v>
      </c>
      <c r="Q42" s="1">
        <v>9292.7349174197498</v>
      </c>
      <c r="R42" s="1">
        <v>2818208.5</v>
      </c>
      <c r="S42" s="61">
        <f>IF(C42="East", IF(B42="Central",('Connecting shares (%)'!$F$2/100*E42+'Connecting shares (%)'!$G$2/100*G42+'Connecting shares (%)'!$H$2/100*I42)/1000000,0),0)</f>
        <v>0</v>
      </c>
      <c r="T42" s="61">
        <f>IF(C42="East", IF(B42="Central",F42*'Connecting shares (%)'!$R$16*'Connecting shares (%)'!$F$2/100+H42*'Connecting shares (%)'!$G$2/100*'Connecting shares (%)'!$R$17+J42*'Connecting shares (%)'!$H$2/100*'Connecting shares (%)'!$R$18,0),0)</f>
        <v>0</v>
      </c>
      <c r="U42" s="1">
        <f>IF(C42="East", IF(B42="Decentral",('Connecting shares (%)'!$F$6/100*E42+'Connecting shares (%)'!$G$6/100*G42+'Connecting shares (%)'!$H$6/100*I42)/1000000,0),0)</f>
        <v>0</v>
      </c>
      <c r="V42" s="1">
        <f>IF(C42="East", IF(B42="Decentral",F42*'Connecting shares (%)'!$R$16*'Connecting shares (%)'!$F$6/100+H42*'Connecting shares (%)'!$G$6/100*'Connecting shares (%)'!$R$17+J42*'Connecting shares (%)'!$H$6/100*'Connecting shares (%)'!$R$18,0),0)</f>
        <v>0</v>
      </c>
      <c r="W42" s="1">
        <f>IF(C42="East", IF(B42="Central",('Connecting shares (%)'!$F$4/100*K42+'Connecting shares (%)'!$G$4/100*M42+'Connecting shares (%)'!$H$4/100*O42)/1000000,0),0)</f>
        <v>0</v>
      </c>
      <c r="X42" s="1">
        <f>IF(C42="East", IF(B42="Central",L42*'Connecting shares (%)'!$R$16*'Connecting shares (%)'!$F$4/100+N42*'Connecting shares (%)'!$G$4/100*'Connecting shares (%)'!$R$17+P42*'Connecting shares (%)'!$H$4/100*'Connecting shares (%)'!$R$18,0),0)</f>
        <v>0</v>
      </c>
      <c r="Y42" s="1">
        <f>IF(C42="East", IF(B42="Decentral",('Connecting shares (%)'!$F$4/100*K42+'Connecting shares (%)'!$G$4/100*M42+'Connecting shares (%)'!$H$4/100*O42)/1000000,0),0)</f>
        <v>0</v>
      </c>
      <c r="Z42" s="1">
        <f>IF(C42="East", IF(B42="Decentral",L42*'Connecting shares (%)'!$R$16*'Connecting shares (%)'!$F$8/100+N42*'Connecting shares (%)'!$G$8/100*'Connecting shares (%)'!$R$17+P42*'Connecting shares (%)'!$H$8/100*'Connecting shares (%)'!$R$18,0),0)</f>
        <v>0</v>
      </c>
      <c r="AA42" s="1">
        <f>IF(C42="West", IF(B42="Central",('Connecting shares (%)'!$F$10/100*E42+'Connecting shares (%)'!$G$10/100*G42+'Connecting shares (%)'!$H$10/100*I42)/1000000,0),0)</f>
        <v>2.4009380199999999</v>
      </c>
      <c r="AB42" s="1">
        <f>IF(C42="West", IF(B42="Central",F42*'Connecting shares (%)'!$R$16*'Connecting shares (%)'!$F$10/100+H42*'Connecting shares (%)'!$G$10/100*'Connecting shares (%)'!$R$17+J42*'Connecting shares (%)'!$H$10/100*'Connecting shares (%)'!$R$18,0),0)</f>
        <v>3.7941750000000001</v>
      </c>
      <c r="AC42" s="1">
        <f>IF(C42="West", IF(B42="Decentral",('Connecting shares (%)'!$F$14/100*E42+'Connecting shares (%)'!$G$14/100*G42+'Connecting shares (%)'!$H$14/100*I42)/1000000,0),0)</f>
        <v>0</v>
      </c>
      <c r="AD42" s="1">
        <f>IF(C42="west", IF(B42="Decentral",F42*'Connecting shares (%)'!$R$16*'Connecting shares (%)'!$F$14/100+H42*'Connecting shares (%)'!$G$14/100*'Connecting shares (%)'!$R$17+J42*'Connecting shares (%)'!$H$14/100*'Connecting shares (%)'!$R$18,0),0)</f>
        <v>0</v>
      </c>
      <c r="AE42" s="1">
        <f>IF(C42="west", IF(B42="Central",('Connecting shares (%)'!$F$12/100*K42+'Connecting shares (%)'!$G$12/100*M42+'Connecting shares (%)'!$H$12/100*O42)/1000000,0),0)</f>
        <v>0.1147928799999999</v>
      </c>
      <c r="AF42" s="1">
        <f>IF(C42="west", IF(B42="Central",L42*'Connecting shares (%)'!$R$16*'Connecting shares (%)'!$F$12/100+N42*'Connecting shares (%)'!$G$12/100*'Connecting shares (%)'!$R$17+P42*'Connecting shares (%)'!$H$12/100*'Connecting shares (%)'!$R$18,0),0)</f>
        <v>0.23761399999999999</v>
      </c>
      <c r="AG42" s="1">
        <f>IF(C42="West", IF(B42="Decentral",(K42*'Connecting shares (%)'!$F$16/100+M42*'Connecting shares (%)'!$G$16/100+O42*'Connecting shares (%)'!$H$16/100)/1000000,0),0)</f>
        <v>0</v>
      </c>
      <c r="AH42" s="1">
        <f>IF(C42="west", IF(B42="Decentral",L42*'Connecting shares (%)'!$R$16*'Connecting shares (%)'!$F$16/100+N42*'Connecting shares (%)'!$G$16/100*'Connecting shares (%)'!$R$17+P42*'Connecting shares (%)'!$H$16/100*'Connecting shares (%)'!$R$18,0),0)</f>
        <v>0</v>
      </c>
    </row>
    <row r="43" spans="1:34">
      <c r="A43" s="1">
        <v>42</v>
      </c>
      <c r="B43" s="1" t="s">
        <v>22</v>
      </c>
      <c r="C43" s="1" t="s">
        <v>23</v>
      </c>
      <c r="D43" s="1" t="s">
        <v>768</v>
      </c>
      <c r="E43" s="1">
        <v>2720835.3299999898</v>
      </c>
      <c r="F43" s="1">
        <v>166</v>
      </c>
      <c r="G43" s="1">
        <v>0</v>
      </c>
      <c r="H43" s="1">
        <v>0</v>
      </c>
      <c r="I43" s="1">
        <v>0</v>
      </c>
      <c r="J43" s="1">
        <v>0</v>
      </c>
      <c r="K43" s="1">
        <v>436310.12</v>
      </c>
      <c r="L43" s="1">
        <v>39</v>
      </c>
      <c r="M43" s="1">
        <v>0</v>
      </c>
      <c r="N43" s="1">
        <v>0</v>
      </c>
      <c r="O43" s="1">
        <v>0</v>
      </c>
      <c r="P43" s="1">
        <v>0</v>
      </c>
      <c r="Q43" s="1">
        <v>14734.5364180335</v>
      </c>
      <c r="R43" s="1">
        <v>6182138</v>
      </c>
      <c r="S43" s="61">
        <f>IF(C43="East", IF(B43="Central",('Connecting shares (%)'!$F$2/100*E43+'Connecting shares (%)'!$G$2/100*G43+'Connecting shares (%)'!$H$2/100*I43)/1000000,0),0)</f>
        <v>0</v>
      </c>
      <c r="T43" s="61">
        <f>IF(C43="East", IF(B43="Central",F43*'Connecting shares (%)'!$R$16*'Connecting shares (%)'!$F$2/100+H43*'Connecting shares (%)'!$G$2/100*'Connecting shares (%)'!$R$17+J43*'Connecting shares (%)'!$H$2/100*'Connecting shares (%)'!$R$18,0),0)</f>
        <v>0</v>
      </c>
      <c r="U43" s="1">
        <f>IF(C43="East", IF(B43="Decentral",('Connecting shares (%)'!$F$6/100*E43+'Connecting shares (%)'!$G$6/100*G43+'Connecting shares (%)'!$H$6/100*I43)/1000000,0),0)</f>
        <v>0</v>
      </c>
      <c r="V43" s="1">
        <f>IF(C43="East", IF(B43="Decentral",F43*'Connecting shares (%)'!$R$16*'Connecting shares (%)'!$F$6/100+H43*'Connecting shares (%)'!$G$6/100*'Connecting shares (%)'!$R$17+J43*'Connecting shares (%)'!$H$6/100*'Connecting shares (%)'!$R$18,0),0)</f>
        <v>0</v>
      </c>
      <c r="W43" s="1">
        <f>IF(C43="East", IF(B43="Central",('Connecting shares (%)'!$F$4/100*K43+'Connecting shares (%)'!$G$4/100*M43+'Connecting shares (%)'!$H$4/100*O43)/1000000,0),0)</f>
        <v>0</v>
      </c>
      <c r="X43" s="1">
        <f>IF(C43="East", IF(B43="Central",L43*'Connecting shares (%)'!$R$16*'Connecting shares (%)'!$F$4/100+N43*'Connecting shares (%)'!$G$4/100*'Connecting shares (%)'!$R$17+P43*'Connecting shares (%)'!$H$4/100*'Connecting shares (%)'!$R$18,0),0)</f>
        <v>0</v>
      </c>
      <c r="Y43" s="1">
        <f>IF(C43="East", IF(B43="Decentral",('Connecting shares (%)'!$F$4/100*K43+'Connecting shares (%)'!$G$4/100*M43+'Connecting shares (%)'!$H$4/100*O43)/1000000,0),0)</f>
        <v>0</v>
      </c>
      <c r="Z43" s="1">
        <f>IF(C43="East", IF(B43="Decentral",L43*'Connecting shares (%)'!$R$16*'Connecting shares (%)'!$F$8/100+N43*'Connecting shares (%)'!$G$8/100*'Connecting shares (%)'!$R$17+P43*'Connecting shares (%)'!$H$8/100*'Connecting shares (%)'!$R$18,0),0)</f>
        <v>0</v>
      </c>
      <c r="AA43" s="1">
        <f>IF(C43="West", IF(B43="Central",('Connecting shares (%)'!$F$10/100*E43+'Connecting shares (%)'!$G$10/100*G43+'Connecting shares (%)'!$H$10/100*I43)/1000000,0),0)</f>
        <v>2.7208353299999897</v>
      </c>
      <c r="AB43" s="1">
        <f>IF(C43="West", IF(B43="Central",F43*'Connecting shares (%)'!$R$16*'Connecting shares (%)'!$F$10/100+H43*'Connecting shares (%)'!$G$10/100*'Connecting shares (%)'!$R$17+J43*'Connecting shares (%)'!$H$10/100*'Connecting shares (%)'!$R$18,0),0)</f>
        <v>3.8171700000000004</v>
      </c>
      <c r="AC43" s="1">
        <f>IF(C43="West", IF(B43="Decentral",('Connecting shares (%)'!$F$14/100*E43+'Connecting shares (%)'!$G$14/100*G43+'Connecting shares (%)'!$H$14/100*I43)/1000000,0),0)</f>
        <v>0</v>
      </c>
      <c r="AD43" s="1">
        <f>IF(C43="west", IF(B43="Decentral",F43*'Connecting shares (%)'!$R$16*'Connecting shares (%)'!$F$14/100+H43*'Connecting shares (%)'!$G$14/100*'Connecting shares (%)'!$R$17+J43*'Connecting shares (%)'!$H$14/100*'Connecting shares (%)'!$R$18,0),0)</f>
        <v>0</v>
      </c>
      <c r="AE43" s="1">
        <f>IF(C43="west", IF(B43="Central",('Connecting shares (%)'!$F$12/100*K43+'Connecting shares (%)'!$G$12/100*M43+'Connecting shares (%)'!$H$12/100*O43)/1000000,0),0)</f>
        <v>0.43631011999999997</v>
      </c>
      <c r="AF43" s="1">
        <f>IF(C43="west", IF(B43="Central",L43*'Connecting shares (%)'!$R$16*'Connecting shares (%)'!$F$12/100+N43*'Connecting shares (%)'!$G$12/100*'Connecting shares (%)'!$R$17+P43*'Connecting shares (%)'!$H$12/100*'Connecting shares (%)'!$R$18,0),0)</f>
        <v>0.89680500000000007</v>
      </c>
      <c r="AG43" s="1">
        <f>IF(C43="West", IF(B43="Decentral",(K43*'Connecting shares (%)'!$F$16/100+M43*'Connecting shares (%)'!$G$16/100+O43*'Connecting shares (%)'!$H$16/100)/1000000,0),0)</f>
        <v>0</v>
      </c>
      <c r="AH43" s="1">
        <f>IF(C43="west", IF(B43="Decentral",L43*'Connecting shares (%)'!$R$16*'Connecting shares (%)'!$F$16/100+N43*'Connecting shares (%)'!$G$16/100*'Connecting shares (%)'!$R$17+P43*'Connecting shares (%)'!$H$16/100*'Connecting shares (%)'!$R$18,0),0)</f>
        <v>0</v>
      </c>
    </row>
    <row r="44" spans="1:34">
      <c r="A44" s="1">
        <v>43</v>
      </c>
      <c r="B44" s="1" t="s">
        <v>22</v>
      </c>
      <c r="C44" s="1" t="s">
        <v>23</v>
      </c>
      <c r="D44" s="1" t="s">
        <v>767</v>
      </c>
      <c r="E44" s="1">
        <v>338801.35</v>
      </c>
      <c r="F44" s="1">
        <v>22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3369.04436905789</v>
      </c>
      <c r="R44" s="1">
        <v>394338</v>
      </c>
      <c r="S44" s="61">
        <f>IF(C44="East", IF(B44="Central",('Connecting shares (%)'!$F$2/100*E44+'Connecting shares (%)'!$G$2/100*G44+'Connecting shares (%)'!$H$2/100*I44)/1000000,0),0)</f>
        <v>0</v>
      </c>
      <c r="T44" s="61">
        <f>IF(C44="East", IF(B44="Central",F44*'Connecting shares (%)'!$R$16*'Connecting shares (%)'!$F$2/100+H44*'Connecting shares (%)'!$G$2/100*'Connecting shares (%)'!$R$17+J44*'Connecting shares (%)'!$H$2/100*'Connecting shares (%)'!$R$18,0),0)</f>
        <v>0</v>
      </c>
      <c r="U44" s="1">
        <f>IF(C44="East", IF(B44="Decentral",('Connecting shares (%)'!$F$6/100*E44+'Connecting shares (%)'!$G$6/100*G44+'Connecting shares (%)'!$H$6/100*I44)/1000000,0),0)</f>
        <v>0</v>
      </c>
      <c r="V44" s="1">
        <f>IF(C44="East", IF(B44="Decentral",F44*'Connecting shares (%)'!$R$16*'Connecting shares (%)'!$F$6/100+H44*'Connecting shares (%)'!$G$6/100*'Connecting shares (%)'!$R$17+J44*'Connecting shares (%)'!$H$6/100*'Connecting shares (%)'!$R$18,0),0)</f>
        <v>0</v>
      </c>
      <c r="W44" s="1">
        <f>IF(C44="East", IF(B44="Central",('Connecting shares (%)'!$F$4/100*K44+'Connecting shares (%)'!$G$4/100*M44+'Connecting shares (%)'!$H$4/100*O44)/1000000,0),0)</f>
        <v>0</v>
      </c>
      <c r="X44" s="1">
        <f>IF(C44="East", IF(B44="Central",L44*'Connecting shares (%)'!$R$16*'Connecting shares (%)'!$F$4/100+N44*'Connecting shares (%)'!$G$4/100*'Connecting shares (%)'!$R$17+P44*'Connecting shares (%)'!$H$4/100*'Connecting shares (%)'!$R$18,0),0)</f>
        <v>0</v>
      </c>
      <c r="Y44" s="1">
        <f>IF(C44="East", IF(B44="Decentral",('Connecting shares (%)'!$F$4/100*K44+'Connecting shares (%)'!$G$4/100*M44+'Connecting shares (%)'!$H$4/100*O44)/1000000,0),0)</f>
        <v>0</v>
      </c>
      <c r="Z44" s="1">
        <f>IF(C44="East", IF(B44="Decentral",L44*'Connecting shares (%)'!$R$16*'Connecting shares (%)'!$F$8/100+N44*'Connecting shares (%)'!$G$8/100*'Connecting shares (%)'!$R$17+P44*'Connecting shares (%)'!$H$8/100*'Connecting shares (%)'!$R$18,0),0)</f>
        <v>0</v>
      </c>
      <c r="AA44" s="1">
        <f>IF(C44="West", IF(B44="Central",('Connecting shares (%)'!$F$10/100*E44+'Connecting shares (%)'!$G$10/100*G44+'Connecting shares (%)'!$H$10/100*I44)/1000000,0),0)</f>
        <v>0.33880135</v>
      </c>
      <c r="AB44" s="1">
        <f>IF(C44="West", IF(B44="Central",F44*'Connecting shares (%)'!$R$16*'Connecting shares (%)'!$F$10/100+H44*'Connecting shares (%)'!$G$10/100*'Connecting shares (%)'!$R$17+J44*'Connecting shares (%)'!$H$10/100*'Connecting shares (%)'!$R$18,0),0)</f>
        <v>0.50589000000000006</v>
      </c>
      <c r="AC44" s="1">
        <f>IF(C44="West", IF(B44="Decentral",('Connecting shares (%)'!$F$14/100*E44+'Connecting shares (%)'!$G$14/100*G44+'Connecting shares (%)'!$H$14/100*I44)/1000000,0),0)</f>
        <v>0</v>
      </c>
      <c r="AD44" s="1">
        <f>IF(C44="west", IF(B44="Decentral",F44*'Connecting shares (%)'!$R$16*'Connecting shares (%)'!$F$14/100+H44*'Connecting shares (%)'!$G$14/100*'Connecting shares (%)'!$R$17+J44*'Connecting shares (%)'!$H$14/100*'Connecting shares (%)'!$R$18,0),0)</f>
        <v>0</v>
      </c>
      <c r="AE44" s="1">
        <f>IF(C44="west", IF(B44="Central",('Connecting shares (%)'!$F$12/100*K44+'Connecting shares (%)'!$G$12/100*M44+'Connecting shares (%)'!$H$12/100*O44)/1000000,0),0)</f>
        <v>0</v>
      </c>
      <c r="AF44" s="1">
        <f>IF(C44="west", IF(B44="Central",L44*'Connecting shares (%)'!$R$16*'Connecting shares (%)'!$F$12/100+N44*'Connecting shares (%)'!$G$12/100*'Connecting shares (%)'!$R$17+P44*'Connecting shares (%)'!$H$12/100*'Connecting shares (%)'!$R$18,0),0)</f>
        <v>0</v>
      </c>
      <c r="AG44" s="1">
        <f>IF(C44="West", IF(B44="Decentral",(K44*'Connecting shares (%)'!$F$16/100+M44*'Connecting shares (%)'!$G$16/100+O44*'Connecting shares (%)'!$H$16/100)/1000000,0),0)</f>
        <v>0</v>
      </c>
      <c r="AH44" s="1">
        <f>IF(C44="west", IF(B44="Decentral",L44*'Connecting shares (%)'!$R$16*'Connecting shares (%)'!$F$16/100+N44*'Connecting shares (%)'!$G$16/100*'Connecting shares (%)'!$R$17+P44*'Connecting shares (%)'!$H$16/100*'Connecting shares (%)'!$R$18,0),0)</f>
        <v>0</v>
      </c>
    </row>
    <row r="45" spans="1:34">
      <c r="A45" s="1">
        <v>44</v>
      </c>
      <c r="B45" s="1" t="s">
        <v>22</v>
      </c>
      <c r="C45" s="1" t="s">
        <v>23</v>
      </c>
      <c r="D45" s="1" t="s">
        <v>766</v>
      </c>
      <c r="E45" s="1">
        <v>421053.53</v>
      </c>
      <c r="F45" s="1">
        <v>22</v>
      </c>
      <c r="G45" s="1">
        <v>0</v>
      </c>
      <c r="H45" s="1">
        <v>0</v>
      </c>
      <c r="I45" s="1">
        <v>0</v>
      </c>
      <c r="J45" s="1">
        <v>0</v>
      </c>
      <c r="K45" s="1">
        <v>52719.809999999903</v>
      </c>
      <c r="L45" s="1">
        <v>9</v>
      </c>
      <c r="M45" s="1">
        <v>0</v>
      </c>
      <c r="N45" s="1">
        <v>0</v>
      </c>
      <c r="O45" s="1">
        <v>0</v>
      </c>
      <c r="P45" s="1">
        <v>0</v>
      </c>
      <c r="Q45" s="1">
        <v>2139.6388259389801</v>
      </c>
      <c r="R45" s="1">
        <v>206470.5</v>
      </c>
      <c r="S45" s="61">
        <f>IF(C45="East", IF(B45="Central",('Connecting shares (%)'!$F$2/100*E45+'Connecting shares (%)'!$G$2/100*G45+'Connecting shares (%)'!$H$2/100*I45)/1000000,0),0)</f>
        <v>0</v>
      </c>
      <c r="T45" s="61">
        <f>IF(C45="East", IF(B45="Central",F45*'Connecting shares (%)'!$R$16*'Connecting shares (%)'!$F$2/100+H45*'Connecting shares (%)'!$G$2/100*'Connecting shares (%)'!$R$17+J45*'Connecting shares (%)'!$H$2/100*'Connecting shares (%)'!$R$18,0),0)</f>
        <v>0</v>
      </c>
      <c r="U45" s="1">
        <f>IF(C45="East", IF(B45="Decentral",('Connecting shares (%)'!$F$6/100*E45+'Connecting shares (%)'!$G$6/100*G45+'Connecting shares (%)'!$H$6/100*I45)/1000000,0),0)</f>
        <v>0</v>
      </c>
      <c r="V45" s="1">
        <f>IF(C45="East", IF(B45="Decentral",F45*'Connecting shares (%)'!$R$16*'Connecting shares (%)'!$F$6/100+H45*'Connecting shares (%)'!$G$6/100*'Connecting shares (%)'!$R$17+J45*'Connecting shares (%)'!$H$6/100*'Connecting shares (%)'!$R$18,0),0)</f>
        <v>0</v>
      </c>
      <c r="W45" s="1">
        <f>IF(C45="East", IF(B45="Central",('Connecting shares (%)'!$F$4/100*K45+'Connecting shares (%)'!$G$4/100*M45+'Connecting shares (%)'!$H$4/100*O45)/1000000,0),0)</f>
        <v>0</v>
      </c>
      <c r="X45" s="1">
        <f>IF(C45="East", IF(B45="Central",L45*'Connecting shares (%)'!$R$16*'Connecting shares (%)'!$F$4/100+N45*'Connecting shares (%)'!$G$4/100*'Connecting shares (%)'!$R$17+P45*'Connecting shares (%)'!$H$4/100*'Connecting shares (%)'!$R$18,0),0)</f>
        <v>0</v>
      </c>
      <c r="Y45" s="1">
        <f>IF(C45="East", IF(B45="Decentral",('Connecting shares (%)'!$F$4/100*K45+'Connecting shares (%)'!$G$4/100*M45+'Connecting shares (%)'!$H$4/100*O45)/1000000,0),0)</f>
        <v>0</v>
      </c>
      <c r="Z45" s="1">
        <f>IF(C45="East", IF(B45="Decentral",L45*'Connecting shares (%)'!$R$16*'Connecting shares (%)'!$F$8/100+N45*'Connecting shares (%)'!$G$8/100*'Connecting shares (%)'!$R$17+P45*'Connecting shares (%)'!$H$8/100*'Connecting shares (%)'!$R$18,0),0)</f>
        <v>0</v>
      </c>
      <c r="AA45" s="1">
        <f>IF(C45="West", IF(B45="Central",('Connecting shares (%)'!$F$10/100*E45+'Connecting shares (%)'!$G$10/100*G45+'Connecting shares (%)'!$H$10/100*I45)/1000000,0),0)</f>
        <v>0.42105353000000001</v>
      </c>
      <c r="AB45" s="1">
        <f>IF(C45="West", IF(B45="Central",F45*'Connecting shares (%)'!$R$16*'Connecting shares (%)'!$F$10/100+H45*'Connecting shares (%)'!$G$10/100*'Connecting shares (%)'!$R$17+J45*'Connecting shares (%)'!$H$10/100*'Connecting shares (%)'!$R$18,0),0)</f>
        <v>0.50589000000000006</v>
      </c>
      <c r="AC45" s="1">
        <f>IF(C45="West", IF(B45="Decentral",('Connecting shares (%)'!$F$14/100*E45+'Connecting shares (%)'!$G$14/100*G45+'Connecting shares (%)'!$H$14/100*I45)/1000000,0),0)</f>
        <v>0</v>
      </c>
      <c r="AD45" s="1">
        <f>IF(C45="west", IF(B45="Decentral",F45*'Connecting shares (%)'!$R$16*'Connecting shares (%)'!$F$14/100+H45*'Connecting shares (%)'!$G$14/100*'Connecting shares (%)'!$R$17+J45*'Connecting shares (%)'!$H$14/100*'Connecting shares (%)'!$R$18,0),0)</f>
        <v>0</v>
      </c>
      <c r="AE45" s="1">
        <f>IF(C45="west", IF(B45="Central",('Connecting shares (%)'!$F$12/100*K45+'Connecting shares (%)'!$G$12/100*M45+'Connecting shares (%)'!$H$12/100*O45)/1000000,0),0)</f>
        <v>5.2719809999999902E-2</v>
      </c>
      <c r="AF45" s="1">
        <f>IF(C45="west", IF(B45="Central",L45*'Connecting shares (%)'!$R$16*'Connecting shares (%)'!$F$12/100+N45*'Connecting shares (%)'!$G$12/100*'Connecting shares (%)'!$R$17+P45*'Connecting shares (%)'!$H$12/100*'Connecting shares (%)'!$R$18,0),0)</f>
        <v>0.206955</v>
      </c>
      <c r="AG45" s="1">
        <f>IF(C45="West", IF(B45="Decentral",(K45*'Connecting shares (%)'!$F$16/100+M45*'Connecting shares (%)'!$G$16/100+O45*'Connecting shares (%)'!$H$16/100)/1000000,0),0)</f>
        <v>0</v>
      </c>
      <c r="AH45" s="1">
        <f>IF(C45="west", IF(B45="Decentral",L45*'Connecting shares (%)'!$R$16*'Connecting shares (%)'!$F$16/100+N45*'Connecting shares (%)'!$G$16/100*'Connecting shares (%)'!$R$17+P45*'Connecting shares (%)'!$H$16/100*'Connecting shares (%)'!$R$18,0),0)</f>
        <v>0</v>
      </c>
    </row>
    <row r="46" spans="1:34">
      <c r="A46" s="1">
        <v>45</v>
      </c>
      <c r="B46" s="1" t="s">
        <v>21</v>
      </c>
      <c r="C46" s="1" t="s">
        <v>23</v>
      </c>
      <c r="D46" s="1" t="s">
        <v>69</v>
      </c>
      <c r="E46" s="1">
        <v>6066349.7699999902</v>
      </c>
      <c r="F46" s="1">
        <v>407</v>
      </c>
      <c r="G46" s="1">
        <v>0</v>
      </c>
      <c r="H46" s="1">
        <v>0</v>
      </c>
      <c r="I46" s="1">
        <v>0</v>
      </c>
      <c r="J46" s="1">
        <v>0</v>
      </c>
      <c r="K46" s="1">
        <v>467382.739999999</v>
      </c>
      <c r="L46" s="1">
        <v>43</v>
      </c>
      <c r="M46" s="1">
        <v>115752.66</v>
      </c>
      <c r="N46" s="1">
        <v>1</v>
      </c>
      <c r="O46" s="1">
        <v>0</v>
      </c>
      <c r="P46" s="1">
        <v>0</v>
      </c>
      <c r="Q46" s="1">
        <v>10768.3462729562</v>
      </c>
      <c r="R46" s="1">
        <v>4207332</v>
      </c>
      <c r="S46" s="61">
        <f>IF(C46="East", IF(B46="Central",('Connecting shares (%)'!$F$2/100*E46+'Connecting shares (%)'!$G$2/100*G46+'Connecting shares (%)'!$H$2/100*I46)/1000000,0),0)</f>
        <v>0</v>
      </c>
      <c r="T46" s="61">
        <f>IF(C46="East", IF(B46="Central",F46*'Connecting shares (%)'!$R$16*'Connecting shares (%)'!$F$2/100+H46*'Connecting shares (%)'!$G$2/100*'Connecting shares (%)'!$R$17+J46*'Connecting shares (%)'!$H$2/100*'Connecting shares (%)'!$R$18,0),0)</f>
        <v>0</v>
      </c>
      <c r="U46" s="1">
        <f>IF(C46="East", IF(B46="Decentral",('Connecting shares (%)'!$F$6/100*E46+'Connecting shares (%)'!$G$6/100*G46+'Connecting shares (%)'!$H$6/100*I46)/1000000,0),0)</f>
        <v>0</v>
      </c>
      <c r="V46" s="1">
        <f>IF(C46="East", IF(B46="Decentral",F46*'Connecting shares (%)'!$R$16*'Connecting shares (%)'!$F$6/100+H46*'Connecting shares (%)'!$G$6/100*'Connecting shares (%)'!$R$17+J46*'Connecting shares (%)'!$H$6/100*'Connecting shares (%)'!$R$18,0),0)</f>
        <v>0</v>
      </c>
      <c r="W46" s="1">
        <f>IF(C46="East", IF(B46="Central",('Connecting shares (%)'!$F$4/100*K46+'Connecting shares (%)'!$G$4/100*M46+'Connecting shares (%)'!$H$4/100*O46)/1000000,0),0)</f>
        <v>0</v>
      </c>
      <c r="X46" s="1">
        <f>IF(C46="East", IF(B46="Central",L46*'Connecting shares (%)'!$R$16*'Connecting shares (%)'!$F$4/100+N46*'Connecting shares (%)'!$G$4/100*'Connecting shares (%)'!$R$17+P46*'Connecting shares (%)'!$H$4/100*'Connecting shares (%)'!$R$18,0),0)</f>
        <v>0</v>
      </c>
      <c r="Y46" s="1">
        <f>IF(C46="East", IF(B46="Decentral",('Connecting shares (%)'!$F$4/100*K46+'Connecting shares (%)'!$G$4/100*M46+'Connecting shares (%)'!$H$4/100*O46)/1000000,0),0)</f>
        <v>0</v>
      </c>
      <c r="Z46" s="1">
        <f>IF(C46="East", IF(B46="Decentral",L46*'Connecting shares (%)'!$R$16*'Connecting shares (%)'!$F$8/100+N46*'Connecting shares (%)'!$G$8/100*'Connecting shares (%)'!$R$17+P46*'Connecting shares (%)'!$H$8/100*'Connecting shares (%)'!$R$18,0),0)</f>
        <v>0</v>
      </c>
      <c r="AA46" s="1">
        <f>IF(C46="West", IF(B46="Central",('Connecting shares (%)'!$F$10/100*E46+'Connecting shares (%)'!$G$10/100*G46+'Connecting shares (%)'!$H$10/100*I46)/1000000,0),0)</f>
        <v>0</v>
      </c>
      <c r="AB46" s="1">
        <f>IF(C46="West", IF(B46="Central",F46*'Connecting shares (%)'!$R$16*'Connecting shares (%)'!$F$10/100+H46*'Connecting shares (%)'!$G$10/100*'Connecting shares (%)'!$R$17+J46*'Connecting shares (%)'!$H$10/100*'Connecting shares (%)'!$R$18,0),0)</f>
        <v>0</v>
      </c>
      <c r="AC46" s="1">
        <f>IF(C46="West", IF(B46="Decentral",('Connecting shares (%)'!$F$14/100*E46+'Connecting shares (%)'!$G$14/100*G46+'Connecting shares (%)'!$H$14/100*I46)/1000000,0),0)</f>
        <v>6.0663497699999906</v>
      </c>
      <c r="AD46" s="1">
        <f>IF(C46="west", IF(B46="Decentral",F46*'Connecting shares (%)'!$R$16*'Connecting shares (%)'!$F$14/100+H46*'Connecting shares (%)'!$G$14/100*'Connecting shares (%)'!$R$17+J46*'Connecting shares (%)'!$H$14/100*'Connecting shares (%)'!$R$18,0),0)</f>
        <v>9.3589650000000013</v>
      </c>
      <c r="AE46" s="1">
        <f>IF(C46="west", IF(B46="Central",('Connecting shares (%)'!$F$12/100*K46+'Connecting shares (%)'!$G$12/100*M46+'Connecting shares (%)'!$H$12/100*O46)/1000000,0),0)</f>
        <v>0</v>
      </c>
      <c r="AF46" s="1">
        <f>IF(C46="west", IF(B46="Central",L46*'Connecting shares (%)'!$R$16*'Connecting shares (%)'!$F$12/100+N46*'Connecting shares (%)'!$G$12/100*'Connecting shares (%)'!$R$17+P46*'Connecting shares (%)'!$H$12/100*'Connecting shares (%)'!$R$18,0),0)</f>
        <v>0</v>
      </c>
      <c r="AG46" s="1">
        <f>IF(C46="West", IF(B46="Decentral",(K46*'Connecting shares (%)'!$F$16/100+M46*'Connecting shares (%)'!$G$16/100+O46*'Connecting shares (%)'!$H$16/100)/1000000,0),0)</f>
        <v>0.58313539999999908</v>
      </c>
      <c r="AH46" s="1">
        <f>IF(C46="west", IF(B46="Decentral",L46*'Connecting shares (%)'!$R$16*'Connecting shares (%)'!$F$16/100+N46*'Connecting shares (%)'!$G$16/100*'Connecting shares (%)'!$R$17+P46*'Connecting shares (%)'!$H$16/100*'Connecting shares (%)'!$R$18,0),0)</f>
        <v>1.019444</v>
      </c>
    </row>
    <row r="47" spans="1:34">
      <c r="A47" s="1">
        <v>46</v>
      </c>
      <c r="B47" s="1" t="s">
        <v>22</v>
      </c>
      <c r="C47" s="1" t="s">
        <v>23</v>
      </c>
      <c r="D47" s="1" t="s">
        <v>758</v>
      </c>
      <c r="E47" s="1">
        <v>619844.82999999996</v>
      </c>
      <c r="F47" s="1">
        <v>39</v>
      </c>
      <c r="G47" s="1">
        <v>0</v>
      </c>
      <c r="H47" s="1">
        <v>0</v>
      </c>
      <c r="I47" s="1">
        <v>0</v>
      </c>
      <c r="J47" s="1">
        <v>0</v>
      </c>
      <c r="K47" s="1">
        <v>46046.61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2944.97389880744</v>
      </c>
      <c r="R47" s="1">
        <v>435359.5</v>
      </c>
      <c r="S47" s="61">
        <f>IF(C47="East", IF(B47="Central",('Connecting shares (%)'!$F$2/100*E47+'Connecting shares (%)'!$G$2/100*G47+'Connecting shares (%)'!$H$2/100*I47)/1000000,0),0)</f>
        <v>0</v>
      </c>
      <c r="T47" s="61">
        <f>IF(C47="East", IF(B47="Central",F47*'Connecting shares (%)'!$R$16*'Connecting shares (%)'!$F$2/100+H47*'Connecting shares (%)'!$G$2/100*'Connecting shares (%)'!$R$17+J47*'Connecting shares (%)'!$H$2/100*'Connecting shares (%)'!$R$18,0),0)</f>
        <v>0</v>
      </c>
      <c r="U47" s="1">
        <f>IF(C47="East", IF(B47="Decentral",('Connecting shares (%)'!$F$6/100*E47+'Connecting shares (%)'!$G$6/100*G47+'Connecting shares (%)'!$H$6/100*I47)/1000000,0),0)</f>
        <v>0</v>
      </c>
      <c r="V47" s="1">
        <f>IF(C47="East", IF(B47="Decentral",F47*'Connecting shares (%)'!$R$16*'Connecting shares (%)'!$F$6/100+H47*'Connecting shares (%)'!$G$6/100*'Connecting shares (%)'!$R$17+J47*'Connecting shares (%)'!$H$6/100*'Connecting shares (%)'!$R$18,0),0)</f>
        <v>0</v>
      </c>
      <c r="W47" s="1">
        <f>IF(C47="East", IF(B47="Central",('Connecting shares (%)'!$F$4/100*K47+'Connecting shares (%)'!$G$4/100*M47+'Connecting shares (%)'!$H$4/100*O47)/1000000,0),0)</f>
        <v>0</v>
      </c>
      <c r="X47" s="1">
        <f>IF(C47="East", IF(B47="Central",L47*'Connecting shares (%)'!$R$16*'Connecting shares (%)'!$F$4/100+N47*'Connecting shares (%)'!$G$4/100*'Connecting shares (%)'!$R$17+P47*'Connecting shares (%)'!$H$4/100*'Connecting shares (%)'!$R$18,0),0)</f>
        <v>0</v>
      </c>
      <c r="Y47" s="1">
        <f>IF(C47="East", IF(B47="Decentral",('Connecting shares (%)'!$F$4/100*K47+'Connecting shares (%)'!$G$4/100*M47+'Connecting shares (%)'!$H$4/100*O47)/1000000,0),0)</f>
        <v>0</v>
      </c>
      <c r="Z47" s="1">
        <f>IF(C47="East", IF(B47="Decentral",L47*'Connecting shares (%)'!$R$16*'Connecting shares (%)'!$F$8/100+N47*'Connecting shares (%)'!$G$8/100*'Connecting shares (%)'!$R$17+P47*'Connecting shares (%)'!$H$8/100*'Connecting shares (%)'!$R$18,0),0)</f>
        <v>0</v>
      </c>
      <c r="AA47" s="1">
        <f>IF(C47="West", IF(B47="Central",('Connecting shares (%)'!$F$10/100*E47+'Connecting shares (%)'!$G$10/100*G47+'Connecting shares (%)'!$H$10/100*I47)/1000000,0),0)</f>
        <v>0.61984483000000001</v>
      </c>
      <c r="AB47" s="1">
        <f>IF(C47="West", IF(B47="Central",F47*'Connecting shares (%)'!$R$16*'Connecting shares (%)'!$F$10/100+H47*'Connecting shares (%)'!$G$10/100*'Connecting shares (%)'!$R$17+J47*'Connecting shares (%)'!$H$10/100*'Connecting shares (%)'!$R$18,0),0)</f>
        <v>0.89680500000000007</v>
      </c>
      <c r="AC47" s="1">
        <f>IF(C47="West", IF(B47="Decentral",('Connecting shares (%)'!$F$14/100*E47+'Connecting shares (%)'!$G$14/100*G47+'Connecting shares (%)'!$H$14/100*I47)/1000000,0),0)</f>
        <v>0</v>
      </c>
      <c r="AD47" s="1">
        <f>IF(C47="west", IF(B47="Decentral",F47*'Connecting shares (%)'!$R$16*'Connecting shares (%)'!$F$14/100+H47*'Connecting shares (%)'!$G$14/100*'Connecting shares (%)'!$R$17+J47*'Connecting shares (%)'!$H$14/100*'Connecting shares (%)'!$R$18,0),0)</f>
        <v>0</v>
      </c>
      <c r="AE47" s="1">
        <f>IF(C47="west", IF(B47="Central",('Connecting shares (%)'!$F$12/100*K47+'Connecting shares (%)'!$G$12/100*M47+'Connecting shares (%)'!$H$12/100*O47)/1000000,0),0)</f>
        <v>4.6046610000000002E-2</v>
      </c>
      <c r="AF47" s="1">
        <f>IF(C47="west", IF(B47="Central",L47*'Connecting shares (%)'!$R$16*'Connecting shares (%)'!$F$12/100+N47*'Connecting shares (%)'!$G$12/100*'Connecting shares (%)'!$R$17+P47*'Connecting shares (%)'!$H$12/100*'Connecting shares (%)'!$R$18,0),0)</f>
        <v>2.2995000000000002E-2</v>
      </c>
      <c r="AG47" s="1">
        <f>IF(C47="West", IF(B47="Decentral",(K47*'Connecting shares (%)'!$F$16/100+M47*'Connecting shares (%)'!$G$16/100+O47*'Connecting shares (%)'!$H$16/100)/1000000,0),0)</f>
        <v>0</v>
      </c>
      <c r="AH47" s="1">
        <f>IF(C47="west", IF(B47="Decentral",L47*'Connecting shares (%)'!$R$16*'Connecting shares (%)'!$F$16/100+N47*'Connecting shares (%)'!$G$16/100*'Connecting shares (%)'!$R$17+P47*'Connecting shares (%)'!$H$16/100*'Connecting shares (%)'!$R$18,0),0)</f>
        <v>0</v>
      </c>
    </row>
    <row r="48" spans="1:34">
      <c r="A48" s="1">
        <v>47</v>
      </c>
      <c r="B48" s="1" t="s">
        <v>22</v>
      </c>
      <c r="C48" s="1" t="s">
        <v>23</v>
      </c>
      <c r="D48" s="1" t="s">
        <v>765</v>
      </c>
      <c r="E48" s="1">
        <v>145778.209999999</v>
      </c>
      <c r="F48" s="1">
        <v>8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1221.9516491167899</v>
      </c>
      <c r="R48" s="1">
        <v>85894</v>
      </c>
      <c r="S48" s="61">
        <f>IF(C48="East", IF(B48="Central",('Connecting shares (%)'!$F$2/100*E48+'Connecting shares (%)'!$G$2/100*G48+'Connecting shares (%)'!$H$2/100*I48)/1000000,0),0)</f>
        <v>0</v>
      </c>
      <c r="T48" s="61">
        <f>IF(C48="East", IF(B48="Central",F48*'Connecting shares (%)'!$R$16*'Connecting shares (%)'!$F$2/100+H48*'Connecting shares (%)'!$G$2/100*'Connecting shares (%)'!$R$17+J48*'Connecting shares (%)'!$H$2/100*'Connecting shares (%)'!$R$18,0),0)</f>
        <v>0</v>
      </c>
      <c r="U48" s="1">
        <f>IF(C48="East", IF(B48="Decentral",('Connecting shares (%)'!$F$6/100*E48+'Connecting shares (%)'!$G$6/100*G48+'Connecting shares (%)'!$H$6/100*I48)/1000000,0),0)</f>
        <v>0</v>
      </c>
      <c r="V48" s="1">
        <f>IF(C48="East", IF(B48="Decentral",F48*'Connecting shares (%)'!$R$16*'Connecting shares (%)'!$F$6/100+H48*'Connecting shares (%)'!$G$6/100*'Connecting shares (%)'!$R$17+J48*'Connecting shares (%)'!$H$6/100*'Connecting shares (%)'!$R$18,0),0)</f>
        <v>0</v>
      </c>
      <c r="W48" s="1">
        <f>IF(C48="East", IF(B48="Central",('Connecting shares (%)'!$F$4/100*K48+'Connecting shares (%)'!$G$4/100*M48+'Connecting shares (%)'!$H$4/100*O48)/1000000,0),0)</f>
        <v>0</v>
      </c>
      <c r="X48" s="1">
        <f>IF(C48="East", IF(B48="Central",L48*'Connecting shares (%)'!$R$16*'Connecting shares (%)'!$F$4/100+N48*'Connecting shares (%)'!$G$4/100*'Connecting shares (%)'!$R$17+P48*'Connecting shares (%)'!$H$4/100*'Connecting shares (%)'!$R$18,0),0)</f>
        <v>0</v>
      </c>
      <c r="Y48" s="1">
        <f>IF(C48="East", IF(B48="Decentral",('Connecting shares (%)'!$F$4/100*K48+'Connecting shares (%)'!$G$4/100*M48+'Connecting shares (%)'!$H$4/100*O48)/1000000,0),0)</f>
        <v>0</v>
      </c>
      <c r="Z48" s="1">
        <f>IF(C48="East", IF(B48="Decentral",L48*'Connecting shares (%)'!$R$16*'Connecting shares (%)'!$F$8/100+N48*'Connecting shares (%)'!$G$8/100*'Connecting shares (%)'!$R$17+P48*'Connecting shares (%)'!$H$8/100*'Connecting shares (%)'!$R$18,0),0)</f>
        <v>0</v>
      </c>
      <c r="AA48" s="1">
        <f>IF(C48="West", IF(B48="Central",('Connecting shares (%)'!$F$10/100*E48+'Connecting shares (%)'!$G$10/100*G48+'Connecting shares (%)'!$H$10/100*I48)/1000000,0),0)</f>
        <v>0.14577820999999899</v>
      </c>
      <c r="AB48" s="1">
        <f>IF(C48="West", IF(B48="Central",F48*'Connecting shares (%)'!$R$16*'Connecting shares (%)'!$F$10/100+H48*'Connecting shares (%)'!$G$10/100*'Connecting shares (%)'!$R$17+J48*'Connecting shares (%)'!$H$10/100*'Connecting shares (%)'!$R$18,0),0)</f>
        <v>0.18396000000000001</v>
      </c>
      <c r="AC48" s="1">
        <f>IF(C48="West", IF(B48="Decentral",('Connecting shares (%)'!$F$14/100*E48+'Connecting shares (%)'!$G$14/100*G48+'Connecting shares (%)'!$H$14/100*I48)/1000000,0),0)</f>
        <v>0</v>
      </c>
      <c r="AD48" s="1">
        <f>IF(C48="west", IF(B48="Decentral",F48*'Connecting shares (%)'!$R$16*'Connecting shares (%)'!$F$14/100+H48*'Connecting shares (%)'!$G$14/100*'Connecting shares (%)'!$R$17+J48*'Connecting shares (%)'!$H$14/100*'Connecting shares (%)'!$R$18,0),0)</f>
        <v>0</v>
      </c>
      <c r="AE48" s="1">
        <f>IF(C48="west", IF(B48="Central",('Connecting shares (%)'!$F$12/100*K48+'Connecting shares (%)'!$G$12/100*M48+'Connecting shares (%)'!$H$12/100*O48)/1000000,0),0)</f>
        <v>0</v>
      </c>
      <c r="AF48" s="1">
        <f>IF(C48="west", IF(B48="Central",L48*'Connecting shares (%)'!$R$16*'Connecting shares (%)'!$F$12/100+N48*'Connecting shares (%)'!$G$12/100*'Connecting shares (%)'!$R$17+P48*'Connecting shares (%)'!$H$12/100*'Connecting shares (%)'!$R$18,0),0)</f>
        <v>0</v>
      </c>
      <c r="AG48" s="1">
        <f>IF(C48="West", IF(B48="Decentral",(K48*'Connecting shares (%)'!$F$16/100+M48*'Connecting shares (%)'!$G$16/100+O48*'Connecting shares (%)'!$H$16/100)/1000000,0),0)</f>
        <v>0</v>
      </c>
      <c r="AH48" s="1">
        <f>IF(C48="west", IF(B48="Decentral",L48*'Connecting shares (%)'!$R$16*'Connecting shares (%)'!$F$16/100+N48*'Connecting shares (%)'!$G$16/100*'Connecting shares (%)'!$R$17+P48*'Connecting shares (%)'!$H$16/100*'Connecting shares (%)'!$R$18,0),0)</f>
        <v>0</v>
      </c>
    </row>
    <row r="49" spans="1:34">
      <c r="A49" s="1">
        <v>48</v>
      </c>
      <c r="B49" s="1" t="s">
        <v>21</v>
      </c>
      <c r="C49" s="1" t="s">
        <v>23</v>
      </c>
      <c r="D49" s="1" t="s">
        <v>764</v>
      </c>
      <c r="E49" s="1">
        <v>1010253.92</v>
      </c>
      <c r="F49" s="1">
        <v>69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3129.67403036839</v>
      </c>
      <c r="R49" s="1">
        <v>532667.5</v>
      </c>
      <c r="S49" s="61">
        <f>IF(C49="East", IF(B49="Central",('Connecting shares (%)'!$F$2/100*E49+'Connecting shares (%)'!$G$2/100*G49+'Connecting shares (%)'!$H$2/100*I49)/1000000,0),0)</f>
        <v>0</v>
      </c>
      <c r="T49" s="61">
        <f>IF(C49="East", IF(B49="Central",F49*'Connecting shares (%)'!$R$16*'Connecting shares (%)'!$F$2/100+H49*'Connecting shares (%)'!$G$2/100*'Connecting shares (%)'!$R$17+J49*'Connecting shares (%)'!$H$2/100*'Connecting shares (%)'!$R$18,0),0)</f>
        <v>0</v>
      </c>
      <c r="U49" s="1">
        <f>IF(C49="East", IF(B49="Decentral",('Connecting shares (%)'!$F$6/100*E49+'Connecting shares (%)'!$G$6/100*G49+'Connecting shares (%)'!$H$6/100*I49)/1000000,0),0)</f>
        <v>0</v>
      </c>
      <c r="V49" s="1">
        <f>IF(C49="East", IF(B49="Decentral",F49*'Connecting shares (%)'!$R$16*'Connecting shares (%)'!$F$6/100+H49*'Connecting shares (%)'!$G$6/100*'Connecting shares (%)'!$R$17+J49*'Connecting shares (%)'!$H$6/100*'Connecting shares (%)'!$R$18,0),0)</f>
        <v>0</v>
      </c>
      <c r="W49" s="1">
        <f>IF(C49="East", IF(B49="Central",('Connecting shares (%)'!$F$4/100*K49+'Connecting shares (%)'!$G$4/100*M49+'Connecting shares (%)'!$H$4/100*O49)/1000000,0),0)</f>
        <v>0</v>
      </c>
      <c r="X49" s="1">
        <f>IF(C49="East", IF(B49="Central",L49*'Connecting shares (%)'!$R$16*'Connecting shares (%)'!$F$4/100+N49*'Connecting shares (%)'!$G$4/100*'Connecting shares (%)'!$R$17+P49*'Connecting shares (%)'!$H$4/100*'Connecting shares (%)'!$R$18,0),0)</f>
        <v>0</v>
      </c>
      <c r="Y49" s="1">
        <f>IF(C49="East", IF(B49="Decentral",('Connecting shares (%)'!$F$4/100*K49+'Connecting shares (%)'!$G$4/100*M49+'Connecting shares (%)'!$H$4/100*O49)/1000000,0),0)</f>
        <v>0</v>
      </c>
      <c r="Z49" s="1">
        <f>IF(C49="East", IF(B49="Decentral",L49*'Connecting shares (%)'!$R$16*'Connecting shares (%)'!$F$8/100+N49*'Connecting shares (%)'!$G$8/100*'Connecting shares (%)'!$R$17+P49*'Connecting shares (%)'!$H$8/100*'Connecting shares (%)'!$R$18,0),0)</f>
        <v>0</v>
      </c>
      <c r="AA49" s="1">
        <f>IF(C49="West", IF(B49="Central",('Connecting shares (%)'!$F$10/100*E49+'Connecting shares (%)'!$G$10/100*G49+'Connecting shares (%)'!$H$10/100*I49)/1000000,0),0)</f>
        <v>0</v>
      </c>
      <c r="AB49" s="1">
        <f>IF(C49="West", IF(B49="Central",F49*'Connecting shares (%)'!$R$16*'Connecting shares (%)'!$F$10/100+H49*'Connecting shares (%)'!$G$10/100*'Connecting shares (%)'!$R$17+J49*'Connecting shares (%)'!$H$10/100*'Connecting shares (%)'!$R$18,0),0)</f>
        <v>0</v>
      </c>
      <c r="AC49" s="1">
        <f>IF(C49="West", IF(B49="Decentral",('Connecting shares (%)'!$F$14/100*E49+'Connecting shares (%)'!$G$14/100*G49+'Connecting shares (%)'!$H$14/100*I49)/1000000,0),0)</f>
        <v>1.01025392</v>
      </c>
      <c r="AD49" s="1">
        <f>IF(C49="west", IF(B49="Decentral",F49*'Connecting shares (%)'!$R$16*'Connecting shares (%)'!$F$14/100+H49*'Connecting shares (%)'!$G$14/100*'Connecting shares (%)'!$R$17+J49*'Connecting shares (%)'!$H$14/100*'Connecting shares (%)'!$R$18,0),0)</f>
        <v>1.5866550000000001</v>
      </c>
      <c r="AE49" s="1">
        <f>IF(C49="west", IF(B49="Central",('Connecting shares (%)'!$F$12/100*K49+'Connecting shares (%)'!$G$12/100*M49+'Connecting shares (%)'!$H$12/100*O49)/1000000,0),0)</f>
        <v>0</v>
      </c>
      <c r="AF49" s="1">
        <f>IF(C49="west", IF(B49="Central",L49*'Connecting shares (%)'!$R$16*'Connecting shares (%)'!$F$12/100+N49*'Connecting shares (%)'!$G$12/100*'Connecting shares (%)'!$R$17+P49*'Connecting shares (%)'!$H$12/100*'Connecting shares (%)'!$R$18,0),0)</f>
        <v>0</v>
      </c>
      <c r="AG49" s="1">
        <f>IF(C49="West", IF(B49="Decentral",(K49*'Connecting shares (%)'!$F$16/100+M49*'Connecting shares (%)'!$G$16/100+O49*'Connecting shares (%)'!$H$16/100)/1000000,0),0)</f>
        <v>0</v>
      </c>
      <c r="AH49" s="1">
        <f>IF(C49="west", IF(B49="Decentral",L49*'Connecting shares (%)'!$R$16*'Connecting shares (%)'!$F$16/100+N49*'Connecting shares (%)'!$G$16/100*'Connecting shares (%)'!$R$17+P49*'Connecting shares (%)'!$H$16/100*'Connecting shares (%)'!$R$18,0),0)</f>
        <v>0</v>
      </c>
    </row>
    <row r="50" spans="1:34">
      <c r="A50" s="1">
        <v>49</v>
      </c>
      <c r="B50" s="1" t="s">
        <v>22</v>
      </c>
      <c r="C50" s="1" t="s">
        <v>23</v>
      </c>
      <c r="D50" s="1" t="s">
        <v>443</v>
      </c>
      <c r="E50" s="1">
        <v>829533.28</v>
      </c>
      <c r="F50" s="1">
        <v>53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3975.0494275286301</v>
      </c>
      <c r="R50" s="1">
        <v>534576.5</v>
      </c>
      <c r="S50" s="61">
        <f>IF(C50="East", IF(B50="Central",('Connecting shares (%)'!$F$2/100*E50+'Connecting shares (%)'!$G$2/100*G50+'Connecting shares (%)'!$H$2/100*I50)/1000000,0),0)</f>
        <v>0</v>
      </c>
      <c r="T50" s="61">
        <f>IF(C50="East", IF(B50="Central",F50*'Connecting shares (%)'!$R$16*'Connecting shares (%)'!$F$2/100+H50*'Connecting shares (%)'!$G$2/100*'Connecting shares (%)'!$R$17+J50*'Connecting shares (%)'!$H$2/100*'Connecting shares (%)'!$R$18,0),0)</f>
        <v>0</v>
      </c>
      <c r="U50" s="1">
        <f>IF(C50="East", IF(B50="Decentral",('Connecting shares (%)'!$F$6/100*E50+'Connecting shares (%)'!$G$6/100*G50+'Connecting shares (%)'!$H$6/100*I50)/1000000,0),0)</f>
        <v>0</v>
      </c>
      <c r="V50" s="1">
        <f>IF(C50="East", IF(B50="Decentral",F50*'Connecting shares (%)'!$R$16*'Connecting shares (%)'!$F$6/100+H50*'Connecting shares (%)'!$G$6/100*'Connecting shares (%)'!$R$17+J50*'Connecting shares (%)'!$H$6/100*'Connecting shares (%)'!$R$18,0),0)</f>
        <v>0</v>
      </c>
      <c r="W50" s="1">
        <f>IF(C50="East", IF(B50="Central",('Connecting shares (%)'!$F$4/100*K50+'Connecting shares (%)'!$G$4/100*M50+'Connecting shares (%)'!$H$4/100*O50)/1000000,0),0)</f>
        <v>0</v>
      </c>
      <c r="X50" s="1">
        <f>IF(C50="East", IF(B50="Central",L50*'Connecting shares (%)'!$R$16*'Connecting shares (%)'!$F$4/100+N50*'Connecting shares (%)'!$G$4/100*'Connecting shares (%)'!$R$17+P50*'Connecting shares (%)'!$H$4/100*'Connecting shares (%)'!$R$18,0),0)</f>
        <v>0</v>
      </c>
      <c r="Y50" s="1">
        <f>IF(C50="East", IF(B50="Decentral",('Connecting shares (%)'!$F$4/100*K50+'Connecting shares (%)'!$G$4/100*M50+'Connecting shares (%)'!$H$4/100*O50)/1000000,0),0)</f>
        <v>0</v>
      </c>
      <c r="Z50" s="1">
        <f>IF(C50="East", IF(B50="Decentral",L50*'Connecting shares (%)'!$R$16*'Connecting shares (%)'!$F$8/100+N50*'Connecting shares (%)'!$G$8/100*'Connecting shares (%)'!$R$17+P50*'Connecting shares (%)'!$H$8/100*'Connecting shares (%)'!$R$18,0),0)</f>
        <v>0</v>
      </c>
      <c r="AA50" s="1">
        <f>IF(C50="West", IF(B50="Central",('Connecting shares (%)'!$F$10/100*E50+'Connecting shares (%)'!$G$10/100*G50+'Connecting shares (%)'!$H$10/100*I50)/1000000,0),0)</f>
        <v>0.82953328000000004</v>
      </c>
      <c r="AB50" s="1">
        <f>IF(C50="West", IF(B50="Central",F50*'Connecting shares (%)'!$R$16*'Connecting shares (%)'!$F$10/100+H50*'Connecting shares (%)'!$G$10/100*'Connecting shares (%)'!$R$17+J50*'Connecting shares (%)'!$H$10/100*'Connecting shares (%)'!$R$18,0),0)</f>
        <v>1.2187350000000001</v>
      </c>
      <c r="AC50" s="1">
        <f>IF(C50="West", IF(B50="Decentral",('Connecting shares (%)'!$F$14/100*E50+'Connecting shares (%)'!$G$14/100*G50+'Connecting shares (%)'!$H$14/100*I50)/1000000,0),0)</f>
        <v>0</v>
      </c>
      <c r="AD50" s="1">
        <f>IF(C50="west", IF(B50="Decentral",F50*'Connecting shares (%)'!$R$16*'Connecting shares (%)'!$F$14/100+H50*'Connecting shares (%)'!$G$14/100*'Connecting shares (%)'!$R$17+J50*'Connecting shares (%)'!$H$14/100*'Connecting shares (%)'!$R$18,0),0)</f>
        <v>0</v>
      </c>
      <c r="AE50" s="1">
        <f>IF(C50="west", IF(B50="Central",('Connecting shares (%)'!$F$12/100*K50+'Connecting shares (%)'!$G$12/100*M50+'Connecting shares (%)'!$H$12/100*O50)/1000000,0),0)</f>
        <v>0</v>
      </c>
      <c r="AF50" s="1">
        <f>IF(C50="west", IF(B50="Central",L50*'Connecting shares (%)'!$R$16*'Connecting shares (%)'!$F$12/100+N50*'Connecting shares (%)'!$G$12/100*'Connecting shares (%)'!$R$17+P50*'Connecting shares (%)'!$H$12/100*'Connecting shares (%)'!$R$18,0),0)</f>
        <v>0</v>
      </c>
      <c r="AG50" s="1">
        <f>IF(C50="West", IF(B50="Decentral",(K50*'Connecting shares (%)'!$F$16/100+M50*'Connecting shares (%)'!$G$16/100+O50*'Connecting shares (%)'!$H$16/100)/1000000,0),0)</f>
        <v>0</v>
      </c>
      <c r="AH50" s="1">
        <f>IF(C50="west", IF(B50="Decentral",L50*'Connecting shares (%)'!$R$16*'Connecting shares (%)'!$F$16/100+N50*'Connecting shares (%)'!$G$16/100*'Connecting shares (%)'!$R$17+P50*'Connecting shares (%)'!$H$16/100*'Connecting shares (%)'!$R$18,0),0)</f>
        <v>0</v>
      </c>
    </row>
    <row r="51" spans="1:34">
      <c r="A51" s="1">
        <v>50</v>
      </c>
      <c r="B51" s="1" t="s">
        <v>22</v>
      </c>
      <c r="C51" s="1" t="s">
        <v>23</v>
      </c>
      <c r="D51" s="1" t="s">
        <v>743</v>
      </c>
      <c r="E51" s="1">
        <v>947231.86</v>
      </c>
      <c r="F51" s="1">
        <v>69</v>
      </c>
      <c r="G51" s="1">
        <v>0</v>
      </c>
      <c r="H51" s="1">
        <v>0</v>
      </c>
      <c r="I51" s="1">
        <v>0</v>
      </c>
      <c r="J51" s="1">
        <v>0</v>
      </c>
      <c r="K51" s="1">
        <v>24780.07</v>
      </c>
      <c r="L51" s="1">
        <v>2</v>
      </c>
      <c r="M51" s="1">
        <v>0</v>
      </c>
      <c r="N51" s="1">
        <v>0</v>
      </c>
      <c r="O51" s="1">
        <v>0</v>
      </c>
      <c r="P51" s="1">
        <v>0</v>
      </c>
      <c r="Q51" s="1">
        <v>5423.7406258496603</v>
      </c>
      <c r="R51" s="1">
        <v>1077110.5</v>
      </c>
      <c r="S51" s="61">
        <f>IF(C51="East", IF(B51="Central",('Connecting shares (%)'!$F$2/100*E51+'Connecting shares (%)'!$G$2/100*G51+'Connecting shares (%)'!$H$2/100*I51)/1000000,0),0)</f>
        <v>0</v>
      </c>
      <c r="T51" s="61">
        <f>IF(C51="East", IF(B51="Central",F51*'Connecting shares (%)'!$R$16*'Connecting shares (%)'!$F$2/100+H51*'Connecting shares (%)'!$G$2/100*'Connecting shares (%)'!$R$17+J51*'Connecting shares (%)'!$H$2/100*'Connecting shares (%)'!$R$18,0),0)</f>
        <v>0</v>
      </c>
      <c r="U51" s="1">
        <f>IF(C51="East", IF(B51="Decentral",('Connecting shares (%)'!$F$6/100*E51+'Connecting shares (%)'!$G$6/100*G51+'Connecting shares (%)'!$H$6/100*I51)/1000000,0),0)</f>
        <v>0</v>
      </c>
      <c r="V51" s="1">
        <f>IF(C51="East", IF(B51="Decentral",F51*'Connecting shares (%)'!$R$16*'Connecting shares (%)'!$F$6/100+H51*'Connecting shares (%)'!$G$6/100*'Connecting shares (%)'!$R$17+J51*'Connecting shares (%)'!$H$6/100*'Connecting shares (%)'!$R$18,0),0)</f>
        <v>0</v>
      </c>
      <c r="W51" s="1">
        <f>IF(C51="East", IF(B51="Central",('Connecting shares (%)'!$F$4/100*K51+'Connecting shares (%)'!$G$4/100*M51+'Connecting shares (%)'!$H$4/100*O51)/1000000,0),0)</f>
        <v>0</v>
      </c>
      <c r="X51" s="1">
        <f>IF(C51="East", IF(B51="Central",L51*'Connecting shares (%)'!$R$16*'Connecting shares (%)'!$F$4/100+N51*'Connecting shares (%)'!$G$4/100*'Connecting shares (%)'!$R$17+P51*'Connecting shares (%)'!$H$4/100*'Connecting shares (%)'!$R$18,0),0)</f>
        <v>0</v>
      </c>
      <c r="Y51" s="1">
        <f>IF(C51="East", IF(B51="Decentral",('Connecting shares (%)'!$F$4/100*K51+'Connecting shares (%)'!$G$4/100*M51+'Connecting shares (%)'!$H$4/100*O51)/1000000,0),0)</f>
        <v>0</v>
      </c>
      <c r="Z51" s="1">
        <f>IF(C51="East", IF(B51="Decentral",L51*'Connecting shares (%)'!$R$16*'Connecting shares (%)'!$F$8/100+N51*'Connecting shares (%)'!$G$8/100*'Connecting shares (%)'!$R$17+P51*'Connecting shares (%)'!$H$8/100*'Connecting shares (%)'!$R$18,0),0)</f>
        <v>0</v>
      </c>
      <c r="AA51" s="1">
        <f>IF(C51="West", IF(B51="Central",('Connecting shares (%)'!$F$10/100*E51+'Connecting shares (%)'!$G$10/100*G51+'Connecting shares (%)'!$H$10/100*I51)/1000000,0),0)</f>
        <v>0.94723186000000004</v>
      </c>
      <c r="AB51" s="1">
        <f>IF(C51="West", IF(B51="Central",F51*'Connecting shares (%)'!$R$16*'Connecting shares (%)'!$F$10/100+H51*'Connecting shares (%)'!$G$10/100*'Connecting shares (%)'!$R$17+J51*'Connecting shares (%)'!$H$10/100*'Connecting shares (%)'!$R$18,0),0)</f>
        <v>1.5866550000000001</v>
      </c>
      <c r="AC51" s="1">
        <f>IF(C51="West", IF(B51="Decentral",('Connecting shares (%)'!$F$14/100*E51+'Connecting shares (%)'!$G$14/100*G51+'Connecting shares (%)'!$H$14/100*I51)/1000000,0),0)</f>
        <v>0</v>
      </c>
      <c r="AD51" s="1">
        <f>IF(C51="west", IF(B51="Decentral",F51*'Connecting shares (%)'!$R$16*'Connecting shares (%)'!$F$14/100+H51*'Connecting shares (%)'!$G$14/100*'Connecting shares (%)'!$R$17+J51*'Connecting shares (%)'!$H$14/100*'Connecting shares (%)'!$R$18,0),0)</f>
        <v>0</v>
      </c>
      <c r="AE51" s="1">
        <f>IF(C51="west", IF(B51="Central",('Connecting shares (%)'!$F$12/100*K51+'Connecting shares (%)'!$G$12/100*M51+'Connecting shares (%)'!$H$12/100*O51)/1000000,0),0)</f>
        <v>2.4780070000000001E-2</v>
      </c>
      <c r="AF51" s="1">
        <f>IF(C51="west", IF(B51="Central",L51*'Connecting shares (%)'!$R$16*'Connecting shares (%)'!$F$12/100+N51*'Connecting shares (%)'!$G$12/100*'Connecting shares (%)'!$R$17+P51*'Connecting shares (%)'!$H$12/100*'Connecting shares (%)'!$R$18,0),0)</f>
        <v>4.5990000000000003E-2</v>
      </c>
      <c r="AG51" s="1">
        <f>IF(C51="West", IF(B51="Decentral",(K51*'Connecting shares (%)'!$F$16/100+M51*'Connecting shares (%)'!$G$16/100+O51*'Connecting shares (%)'!$H$16/100)/1000000,0),0)</f>
        <v>0</v>
      </c>
      <c r="AH51" s="1">
        <f>IF(C51="west", IF(B51="Decentral",L51*'Connecting shares (%)'!$R$16*'Connecting shares (%)'!$F$16/100+N51*'Connecting shares (%)'!$G$16/100*'Connecting shares (%)'!$R$17+P51*'Connecting shares (%)'!$H$16/100*'Connecting shares (%)'!$R$18,0),0)</f>
        <v>0</v>
      </c>
    </row>
    <row r="52" spans="1:34">
      <c r="A52" s="1">
        <v>51</v>
      </c>
      <c r="B52" s="1" t="s">
        <v>22</v>
      </c>
      <c r="C52" s="1" t="s">
        <v>23</v>
      </c>
      <c r="D52" s="1" t="s">
        <v>741</v>
      </c>
      <c r="E52" s="1">
        <v>217919.389999999</v>
      </c>
      <c r="F52" s="1">
        <v>15</v>
      </c>
      <c r="G52" s="1">
        <v>0</v>
      </c>
      <c r="H52" s="1">
        <v>0</v>
      </c>
      <c r="I52" s="1">
        <v>0</v>
      </c>
      <c r="J52" s="1">
        <v>0</v>
      </c>
      <c r="K52" s="1">
        <v>28931.22</v>
      </c>
      <c r="L52" s="1">
        <v>5</v>
      </c>
      <c r="M52" s="1">
        <v>0</v>
      </c>
      <c r="N52" s="1">
        <v>0</v>
      </c>
      <c r="O52" s="1">
        <v>0</v>
      </c>
      <c r="P52" s="1">
        <v>0</v>
      </c>
      <c r="Q52" s="1">
        <v>4775.4618115742196</v>
      </c>
      <c r="R52" s="1">
        <v>414504</v>
      </c>
      <c r="S52" s="61">
        <f>IF(C52="East", IF(B52="Central",('Connecting shares (%)'!$F$2/100*E52+'Connecting shares (%)'!$G$2/100*G52+'Connecting shares (%)'!$H$2/100*I52)/1000000,0),0)</f>
        <v>0</v>
      </c>
      <c r="T52" s="61">
        <f>IF(C52="East", IF(B52="Central",F52*'Connecting shares (%)'!$R$16*'Connecting shares (%)'!$F$2/100+H52*'Connecting shares (%)'!$G$2/100*'Connecting shares (%)'!$R$17+J52*'Connecting shares (%)'!$H$2/100*'Connecting shares (%)'!$R$18,0),0)</f>
        <v>0</v>
      </c>
      <c r="U52" s="1">
        <f>IF(C52="East", IF(B52="Decentral",('Connecting shares (%)'!$F$6/100*E52+'Connecting shares (%)'!$G$6/100*G52+'Connecting shares (%)'!$H$6/100*I52)/1000000,0),0)</f>
        <v>0</v>
      </c>
      <c r="V52" s="1">
        <f>IF(C52="East", IF(B52="Decentral",F52*'Connecting shares (%)'!$R$16*'Connecting shares (%)'!$F$6/100+H52*'Connecting shares (%)'!$G$6/100*'Connecting shares (%)'!$R$17+J52*'Connecting shares (%)'!$H$6/100*'Connecting shares (%)'!$R$18,0),0)</f>
        <v>0</v>
      </c>
      <c r="W52" s="1">
        <f>IF(C52="East", IF(B52="Central",('Connecting shares (%)'!$F$4/100*K52+'Connecting shares (%)'!$G$4/100*M52+'Connecting shares (%)'!$H$4/100*O52)/1000000,0),0)</f>
        <v>0</v>
      </c>
      <c r="X52" s="1">
        <f>IF(C52="East", IF(B52="Central",L52*'Connecting shares (%)'!$R$16*'Connecting shares (%)'!$F$4/100+N52*'Connecting shares (%)'!$G$4/100*'Connecting shares (%)'!$R$17+P52*'Connecting shares (%)'!$H$4/100*'Connecting shares (%)'!$R$18,0),0)</f>
        <v>0</v>
      </c>
      <c r="Y52" s="1">
        <f>IF(C52="East", IF(B52="Decentral",('Connecting shares (%)'!$F$4/100*K52+'Connecting shares (%)'!$G$4/100*M52+'Connecting shares (%)'!$H$4/100*O52)/1000000,0),0)</f>
        <v>0</v>
      </c>
      <c r="Z52" s="1">
        <f>IF(C52="East", IF(B52="Decentral",L52*'Connecting shares (%)'!$R$16*'Connecting shares (%)'!$F$8/100+N52*'Connecting shares (%)'!$G$8/100*'Connecting shares (%)'!$R$17+P52*'Connecting shares (%)'!$H$8/100*'Connecting shares (%)'!$R$18,0),0)</f>
        <v>0</v>
      </c>
      <c r="AA52" s="1">
        <f>IF(C52="West", IF(B52="Central",('Connecting shares (%)'!$F$10/100*E52+'Connecting shares (%)'!$G$10/100*G52+'Connecting shares (%)'!$H$10/100*I52)/1000000,0),0)</f>
        <v>0.21791938999999899</v>
      </c>
      <c r="AB52" s="1">
        <f>IF(C52="West", IF(B52="Central",F52*'Connecting shares (%)'!$R$16*'Connecting shares (%)'!$F$10/100+H52*'Connecting shares (%)'!$G$10/100*'Connecting shares (%)'!$R$17+J52*'Connecting shares (%)'!$H$10/100*'Connecting shares (%)'!$R$18,0),0)</f>
        <v>0.34492500000000009</v>
      </c>
      <c r="AC52" s="1">
        <f>IF(C52="West", IF(B52="Decentral",('Connecting shares (%)'!$F$14/100*E52+'Connecting shares (%)'!$G$14/100*G52+'Connecting shares (%)'!$H$14/100*I52)/1000000,0),0)</f>
        <v>0</v>
      </c>
      <c r="AD52" s="1">
        <f>IF(C52="west", IF(B52="Decentral",F52*'Connecting shares (%)'!$R$16*'Connecting shares (%)'!$F$14/100+H52*'Connecting shares (%)'!$G$14/100*'Connecting shares (%)'!$R$17+J52*'Connecting shares (%)'!$H$14/100*'Connecting shares (%)'!$R$18,0),0)</f>
        <v>0</v>
      </c>
      <c r="AE52" s="1">
        <f>IF(C52="west", IF(B52="Central",('Connecting shares (%)'!$F$12/100*K52+'Connecting shares (%)'!$G$12/100*M52+'Connecting shares (%)'!$H$12/100*O52)/1000000,0),0)</f>
        <v>2.8931220000000001E-2</v>
      </c>
      <c r="AF52" s="1">
        <f>IF(C52="west", IF(B52="Central",L52*'Connecting shares (%)'!$R$16*'Connecting shares (%)'!$F$12/100+N52*'Connecting shares (%)'!$G$12/100*'Connecting shares (%)'!$R$17+P52*'Connecting shares (%)'!$H$12/100*'Connecting shares (%)'!$R$18,0),0)</f>
        <v>0.11497500000000001</v>
      </c>
      <c r="AG52" s="1">
        <f>IF(C52="West", IF(B52="Decentral",(K52*'Connecting shares (%)'!$F$16/100+M52*'Connecting shares (%)'!$G$16/100+O52*'Connecting shares (%)'!$H$16/100)/1000000,0),0)</f>
        <v>0</v>
      </c>
      <c r="AH52" s="1">
        <f>IF(C52="west", IF(B52="Decentral",L52*'Connecting shares (%)'!$R$16*'Connecting shares (%)'!$F$16/100+N52*'Connecting shares (%)'!$G$16/100*'Connecting shares (%)'!$R$17+P52*'Connecting shares (%)'!$H$16/100*'Connecting shares (%)'!$R$18,0),0)</f>
        <v>0</v>
      </c>
    </row>
    <row r="53" spans="1:34">
      <c r="A53" s="1">
        <v>52</v>
      </c>
      <c r="B53" s="1" t="s">
        <v>22</v>
      </c>
      <c r="C53" s="1" t="s">
        <v>23</v>
      </c>
      <c r="D53" s="1" t="s">
        <v>512</v>
      </c>
      <c r="E53" s="1">
        <v>354563.66999999899</v>
      </c>
      <c r="F53" s="1">
        <v>23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2382.2971524325999</v>
      </c>
      <c r="R53" s="1">
        <v>215984</v>
      </c>
      <c r="S53" s="61">
        <f>IF(C53="East", IF(B53="Central",('Connecting shares (%)'!$F$2/100*E53+'Connecting shares (%)'!$G$2/100*G53+'Connecting shares (%)'!$H$2/100*I53)/1000000,0),0)</f>
        <v>0</v>
      </c>
      <c r="T53" s="61">
        <f>IF(C53="East", IF(B53="Central",F53*'Connecting shares (%)'!$R$16*'Connecting shares (%)'!$F$2/100+H53*'Connecting shares (%)'!$G$2/100*'Connecting shares (%)'!$R$17+J53*'Connecting shares (%)'!$H$2/100*'Connecting shares (%)'!$R$18,0),0)</f>
        <v>0</v>
      </c>
      <c r="U53" s="1">
        <f>IF(C53="East", IF(B53="Decentral",('Connecting shares (%)'!$F$6/100*E53+'Connecting shares (%)'!$G$6/100*G53+'Connecting shares (%)'!$H$6/100*I53)/1000000,0),0)</f>
        <v>0</v>
      </c>
      <c r="V53" s="1">
        <f>IF(C53="East", IF(B53="Decentral",F53*'Connecting shares (%)'!$R$16*'Connecting shares (%)'!$F$6/100+H53*'Connecting shares (%)'!$G$6/100*'Connecting shares (%)'!$R$17+J53*'Connecting shares (%)'!$H$6/100*'Connecting shares (%)'!$R$18,0),0)</f>
        <v>0</v>
      </c>
      <c r="W53" s="1">
        <f>IF(C53="East", IF(B53="Central",('Connecting shares (%)'!$F$4/100*K53+'Connecting shares (%)'!$G$4/100*M53+'Connecting shares (%)'!$H$4/100*O53)/1000000,0),0)</f>
        <v>0</v>
      </c>
      <c r="X53" s="1">
        <f>IF(C53="East", IF(B53="Central",L53*'Connecting shares (%)'!$R$16*'Connecting shares (%)'!$F$4/100+N53*'Connecting shares (%)'!$G$4/100*'Connecting shares (%)'!$R$17+P53*'Connecting shares (%)'!$H$4/100*'Connecting shares (%)'!$R$18,0),0)</f>
        <v>0</v>
      </c>
      <c r="Y53" s="1">
        <f>IF(C53="East", IF(B53="Decentral",('Connecting shares (%)'!$F$4/100*K53+'Connecting shares (%)'!$G$4/100*M53+'Connecting shares (%)'!$H$4/100*O53)/1000000,0),0)</f>
        <v>0</v>
      </c>
      <c r="Z53" s="1">
        <f>IF(C53="East", IF(B53="Decentral",L53*'Connecting shares (%)'!$R$16*'Connecting shares (%)'!$F$8/100+N53*'Connecting shares (%)'!$G$8/100*'Connecting shares (%)'!$R$17+P53*'Connecting shares (%)'!$H$8/100*'Connecting shares (%)'!$R$18,0),0)</f>
        <v>0</v>
      </c>
      <c r="AA53" s="1">
        <f>IF(C53="West", IF(B53="Central",('Connecting shares (%)'!$F$10/100*E53+'Connecting shares (%)'!$G$10/100*G53+'Connecting shares (%)'!$H$10/100*I53)/1000000,0),0)</f>
        <v>0.354563669999999</v>
      </c>
      <c r="AB53" s="1">
        <f>IF(C53="West", IF(B53="Central",F53*'Connecting shares (%)'!$R$16*'Connecting shares (%)'!$F$10/100+H53*'Connecting shares (%)'!$G$10/100*'Connecting shares (%)'!$R$17+J53*'Connecting shares (%)'!$H$10/100*'Connecting shares (%)'!$R$18,0),0)</f>
        <v>0.52888500000000005</v>
      </c>
      <c r="AC53" s="1">
        <f>IF(C53="West", IF(B53="Decentral",('Connecting shares (%)'!$F$14/100*E53+'Connecting shares (%)'!$G$14/100*G53+'Connecting shares (%)'!$H$14/100*I53)/1000000,0),0)</f>
        <v>0</v>
      </c>
      <c r="AD53" s="1">
        <f>IF(C53="west", IF(B53="Decentral",F53*'Connecting shares (%)'!$R$16*'Connecting shares (%)'!$F$14/100+H53*'Connecting shares (%)'!$G$14/100*'Connecting shares (%)'!$R$17+J53*'Connecting shares (%)'!$H$14/100*'Connecting shares (%)'!$R$18,0),0)</f>
        <v>0</v>
      </c>
      <c r="AE53" s="1">
        <f>IF(C53="west", IF(B53="Central",('Connecting shares (%)'!$F$12/100*K53+'Connecting shares (%)'!$G$12/100*M53+'Connecting shares (%)'!$H$12/100*O53)/1000000,0),0)</f>
        <v>0</v>
      </c>
      <c r="AF53" s="1">
        <f>IF(C53="west", IF(B53="Central",L53*'Connecting shares (%)'!$R$16*'Connecting shares (%)'!$F$12/100+N53*'Connecting shares (%)'!$G$12/100*'Connecting shares (%)'!$R$17+P53*'Connecting shares (%)'!$H$12/100*'Connecting shares (%)'!$R$18,0),0)</f>
        <v>0</v>
      </c>
      <c r="AG53" s="1">
        <f>IF(C53="West", IF(B53="Decentral",(K53*'Connecting shares (%)'!$F$16/100+M53*'Connecting shares (%)'!$G$16/100+O53*'Connecting shares (%)'!$H$16/100)/1000000,0),0)</f>
        <v>0</v>
      </c>
      <c r="AH53" s="1">
        <f>IF(C53="west", IF(B53="Decentral",L53*'Connecting shares (%)'!$R$16*'Connecting shares (%)'!$F$16/100+N53*'Connecting shares (%)'!$G$16/100*'Connecting shares (%)'!$R$17+P53*'Connecting shares (%)'!$H$16/100*'Connecting shares (%)'!$R$18,0),0)</f>
        <v>0</v>
      </c>
    </row>
    <row r="54" spans="1:34">
      <c r="A54" s="1">
        <v>53</v>
      </c>
      <c r="B54" s="1" t="s">
        <v>22</v>
      </c>
      <c r="C54" s="1" t="s">
        <v>23</v>
      </c>
      <c r="D54" s="1" t="s">
        <v>763</v>
      </c>
      <c r="E54" s="1">
        <v>208201.609999999</v>
      </c>
      <c r="F54" s="1">
        <v>14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1795.1898112610399</v>
      </c>
      <c r="R54" s="1">
        <v>163617.5</v>
      </c>
      <c r="S54" s="61">
        <f>IF(C54="East", IF(B54="Central",('Connecting shares (%)'!$F$2/100*E54+'Connecting shares (%)'!$G$2/100*G54+'Connecting shares (%)'!$H$2/100*I54)/1000000,0),0)</f>
        <v>0</v>
      </c>
      <c r="T54" s="61">
        <f>IF(C54="East", IF(B54="Central",F54*'Connecting shares (%)'!$R$16*'Connecting shares (%)'!$F$2/100+H54*'Connecting shares (%)'!$G$2/100*'Connecting shares (%)'!$R$17+J54*'Connecting shares (%)'!$H$2/100*'Connecting shares (%)'!$R$18,0),0)</f>
        <v>0</v>
      </c>
      <c r="U54" s="1">
        <f>IF(C54="East", IF(B54="Decentral",('Connecting shares (%)'!$F$6/100*E54+'Connecting shares (%)'!$G$6/100*G54+'Connecting shares (%)'!$H$6/100*I54)/1000000,0),0)</f>
        <v>0</v>
      </c>
      <c r="V54" s="1">
        <f>IF(C54="East", IF(B54="Decentral",F54*'Connecting shares (%)'!$R$16*'Connecting shares (%)'!$F$6/100+H54*'Connecting shares (%)'!$G$6/100*'Connecting shares (%)'!$R$17+J54*'Connecting shares (%)'!$H$6/100*'Connecting shares (%)'!$R$18,0),0)</f>
        <v>0</v>
      </c>
      <c r="W54" s="1">
        <f>IF(C54="East", IF(B54="Central",('Connecting shares (%)'!$F$4/100*K54+'Connecting shares (%)'!$G$4/100*M54+'Connecting shares (%)'!$H$4/100*O54)/1000000,0),0)</f>
        <v>0</v>
      </c>
      <c r="X54" s="1">
        <f>IF(C54="East", IF(B54="Central",L54*'Connecting shares (%)'!$R$16*'Connecting shares (%)'!$F$4/100+N54*'Connecting shares (%)'!$G$4/100*'Connecting shares (%)'!$R$17+P54*'Connecting shares (%)'!$H$4/100*'Connecting shares (%)'!$R$18,0),0)</f>
        <v>0</v>
      </c>
      <c r="Y54" s="1">
        <f>IF(C54="East", IF(B54="Decentral",('Connecting shares (%)'!$F$4/100*K54+'Connecting shares (%)'!$G$4/100*M54+'Connecting shares (%)'!$H$4/100*O54)/1000000,0),0)</f>
        <v>0</v>
      </c>
      <c r="Z54" s="1">
        <f>IF(C54="East", IF(B54="Decentral",L54*'Connecting shares (%)'!$R$16*'Connecting shares (%)'!$F$8/100+N54*'Connecting shares (%)'!$G$8/100*'Connecting shares (%)'!$R$17+P54*'Connecting shares (%)'!$H$8/100*'Connecting shares (%)'!$R$18,0),0)</f>
        <v>0</v>
      </c>
      <c r="AA54" s="1">
        <f>IF(C54="West", IF(B54="Central",('Connecting shares (%)'!$F$10/100*E54+'Connecting shares (%)'!$G$10/100*G54+'Connecting shares (%)'!$H$10/100*I54)/1000000,0),0)</f>
        <v>0.20820160999999901</v>
      </c>
      <c r="AB54" s="1">
        <f>IF(C54="West", IF(B54="Central",F54*'Connecting shares (%)'!$R$16*'Connecting shares (%)'!$F$10/100+H54*'Connecting shares (%)'!$G$10/100*'Connecting shares (%)'!$R$17+J54*'Connecting shares (%)'!$H$10/100*'Connecting shares (%)'!$R$18,0),0)</f>
        <v>0.32193000000000005</v>
      </c>
      <c r="AC54" s="1">
        <f>IF(C54="West", IF(B54="Decentral",('Connecting shares (%)'!$F$14/100*E54+'Connecting shares (%)'!$G$14/100*G54+'Connecting shares (%)'!$H$14/100*I54)/1000000,0),0)</f>
        <v>0</v>
      </c>
      <c r="AD54" s="1">
        <f>IF(C54="west", IF(B54="Decentral",F54*'Connecting shares (%)'!$R$16*'Connecting shares (%)'!$F$14/100+H54*'Connecting shares (%)'!$G$14/100*'Connecting shares (%)'!$R$17+J54*'Connecting shares (%)'!$H$14/100*'Connecting shares (%)'!$R$18,0),0)</f>
        <v>0</v>
      </c>
      <c r="AE54" s="1">
        <f>IF(C54="west", IF(B54="Central",('Connecting shares (%)'!$F$12/100*K54+'Connecting shares (%)'!$G$12/100*M54+'Connecting shares (%)'!$H$12/100*O54)/1000000,0),0)</f>
        <v>0</v>
      </c>
      <c r="AF54" s="1">
        <f>IF(C54="west", IF(B54="Central",L54*'Connecting shares (%)'!$R$16*'Connecting shares (%)'!$F$12/100+N54*'Connecting shares (%)'!$G$12/100*'Connecting shares (%)'!$R$17+P54*'Connecting shares (%)'!$H$12/100*'Connecting shares (%)'!$R$18,0),0)</f>
        <v>0</v>
      </c>
      <c r="AG54" s="1">
        <f>IF(C54="West", IF(B54="Decentral",(K54*'Connecting shares (%)'!$F$16/100+M54*'Connecting shares (%)'!$G$16/100+O54*'Connecting shares (%)'!$H$16/100)/1000000,0),0)</f>
        <v>0</v>
      </c>
      <c r="AH54" s="1">
        <f>IF(C54="west", IF(B54="Decentral",L54*'Connecting shares (%)'!$R$16*'Connecting shares (%)'!$F$16/100+N54*'Connecting shares (%)'!$G$16/100*'Connecting shares (%)'!$R$17+P54*'Connecting shares (%)'!$H$16/100*'Connecting shares (%)'!$R$18,0),0)</f>
        <v>0</v>
      </c>
    </row>
    <row r="55" spans="1:34">
      <c r="A55" s="1">
        <v>54</v>
      </c>
      <c r="B55" s="1" t="s">
        <v>22</v>
      </c>
      <c r="C55" s="1" t="s">
        <v>23</v>
      </c>
      <c r="D55" s="1" t="s">
        <v>762</v>
      </c>
      <c r="E55" s="1">
        <v>1728982.6999999899</v>
      </c>
      <c r="F55" s="1">
        <v>112</v>
      </c>
      <c r="G55" s="1">
        <v>0</v>
      </c>
      <c r="H55" s="1">
        <v>0</v>
      </c>
      <c r="I55" s="1">
        <v>0</v>
      </c>
      <c r="J55" s="1">
        <v>0</v>
      </c>
      <c r="K55" s="1">
        <v>63118.789999999899</v>
      </c>
      <c r="L55" s="1">
        <v>9</v>
      </c>
      <c r="M55" s="1">
        <v>0</v>
      </c>
      <c r="N55" s="1">
        <v>0</v>
      </c>
      <c r="O55" s="1">
        <v>0</v>
      </c>
      <c r="P55" s="1">
        <v>0</v>
      </c>
      <c r="Q55" s="1">
        <v>5365.9269709201599</v>
      </c>
      <c r="R55" s="1">
        <v>506408.5</v>
      </c>
      <c r="S55" s="61">
        <f>IF(C55="East", IF(B55="Central",('Connecting shares (%)'!$F$2/100*E55+'Connecting shares (%)'!$G$2/100*G55+'Connecting shares (%)'!$H$2/100*I55)/1000000,0),0)</f>
        <v>0</v>
      </c>
      <c r="T55" s="61">
        <f>IF(C55="East", IF(B55="Central",F55*'Connecting shares (%)'!$R$16*'Connecting shares (%)'!$F$2/100+H55*'Connecting shares (%)'!$G$2/100*'Connecting shares (%)'!$R$17+J55*'Connecting shares (%)'!$H$2/100*'Connecting shares (%)'!$R$18,0),0)</f>
        <v>0</v>
      </c>
      <c r="U55" s="1">
        <f>IF(C55="East", IF(B55="Decentral",('Connecting shares (%)'!$F$6/100*E55+'Connecting shares (%)'!$G$6/100*G55+'Connecting shares (%)'!$H$6/100*I55)/1000000,0),0)</f>
        <v>0</v>
      </c>
      <c r="V55" s="1">
        <f>IF(C55="East", IF(B55="Decentral",F55*'Connecting shares (%)'!$R$16*'Connecting shares (%)'!$F$6/100+H55*'Connecting shares (%)'!$G$6/100*'Connecting shares (%)'!$R$17+J55*'Connecting shares (%)'!$H$6/100*'Connecting shares (%)'!$R$18,0),0)</f>
        <v>0</v>
      </c>
      <c r="W55" s="1">
        <f>IF(C55="East", IF(B55="Central",('Connecting shares (%)'!$F$4/100*K55+'Connecting shares (%)'!$G$4/100*M55+'Connecting shares (%)'!$H$4/100*O55)/1000000,0),0)</f>
        <v>0</v>
      </c>
      <c r="X55" s="1">
        <f>IF(C55="East", IF(B55="Central",L55*'Connecting shares (%)'!$R$16*'Connecting shares (%)'!$F$4/100+N55*'Connecting shares (%)'!$G$4/100*'Connecting shares (%)'!$R$17+P55*'Connecting shares (%)'!$H$4/100*'Connecting shares (%)'!$R$18,0),0)</f>
        <v>0</v>
      </c>
      <c r="Y55" s="1">
        <f>IF(C55="East", IF(B55="Decentral",('Connecting shares (%)'!$F$4/100*K55+'Connecting shares (%)'!$G$4/100*M55+'Connecting shares (%)'!$H$4/100*O55)/1000000,0),0)</f>
        <v>0</v>
      </c>
      <c r="Z55" s="1">
        <f>IF(C55="East", IF(B55="Decentral",L55*'Connecting shares (%)'!$R$16*'Connecting shares (%)'!$F$8/100+N55*'Connecting shares (%)'!$G$8/100*'Connecting shares (%)'!$R$17+P55*'Connecting shares (%)'!$H$8/100*'Connecting shares (%)'!$R$18,0),0)</f>
        <v>0</v>
      </c>
      <c r="AA55" s="1">
        <f>IF(C55="West", IF(B55="Central",('Connecting shares (%)'!$F$10/100*E55+'Connecting shares (%)'!$G$10/100*G55+'Connecting shares (%)'!$H$10/100*I55)/1000000,0),0)</f>
        <v>1.72898269999999</v>
      </c>
      <c r="AB55" s="1">
        <f>IF(C55="West", IF(B55="Central",F55*'Connecting shares (%)'!$R$16*'Connecting shares (%)'!$F$10/100+H55*'Connecting shares (%)'!$G$10/100*'Connecting shares (%)'!$R$17+J55*'Connecting shares (%)'!$H$10/100*'Connecting shares (%)'!$R$18,0),0)</f>
        <v>2.5754400000000004</v>
      </c>
      <c r="AC55" s="1">
        <f>IF(C55="West", IF(B55="Decentral",('Connecting shares (%)'!$F$14/100*E55+'Connecting shares (%)'!$G$14/100*G55+'Connecting shares (%)'!$H$14/100*I55)/1000000,0),0)</f>
        <v>0</v>
      </c>
      <c r="AD55" s="1">
        <f>IF(C55="west", IF(B55="Decentral",F55*'Connecting shares (%)'!$R$16*'Connecting shares (%)'!$F$14/100+H55*'Connecting shares (%)'!$G$14/100*'Connecting shares (%)'!$R$17+J55*'Connecting shares (%)'!$H$14/100*'Connecting shares (%)'!$R$18,0),0)</f>
        <v>0</v>
      </c>
      <c r="AE55" s="1">
        <f>IF(C55="west", IF(B55="Central",('Connecting shares (%)'!$F$12/100*K55+'Connecting shares (%)'!$G$12/100*M55+'Connecting shares (%)'!$H$12/100*O55)/1000000,0),0)</f>
        <v>6.3118789999999897E-2</v>
      </c>
      <c r="AF55" s="1">
        <f>IF(C55="west", IF(B55="Central",L55*'Connecting shares (%)'!$R$16*'Connecting shares (%)'!$F$12/100+N55*'Connecting shares (%)'!$G$12/100*'Connecting shares (%)'!$R$17+P55*'Connecting shares (%)'!$H$12/100*'Connecting shares (%)'!$R$18,0),0)</f>
        <v>0.206955</v>
      </c>
      <c r="AG55" s="1">
        <f>IF(C55="West", IF(B55="Decentral",(K55*'Connecting shares (%)'!$F$16/100+M55*'Connecting shares (%)'!$G$16/100+O55*'Connecting shares (%)'!$H$16/100)/1000000,0),0)</f>
        <v>0</v>
      </c>
      <c r="AH55" s="1">
        <f>IF(C55="west", IF(B55="Decentral",L55*'Connecting shares (%)'!$R$16*'Connecting shares (%)'!$F$16/100+N55*'Connecting shares (%)'!$G$16/100*'Connecting shares (%)'!$R$17+P55*'Connecting shares (%)'!$H$16/100*'Connecting shares (%)'!$R$18,0),0)</f>
        <v>0</v>
      </c>
    </row>
    <row r="56" spans="1:34">
      <c r="A56" s="1">
        <v>55</v>
      </c>
      <c r="B56" s="1" t="s">
        <v>22</v>
      </c>
      <c r="C56" s="1" t="s">
        <v>23</v>
      </c>
      <c r="D56" s="1" t="s">
        <v>761</v>
      </c>
      <c r="E56" s="1">
        <v>3791925.57</v>
      </c>
      <c r="F56" s="1">
        <v>237</v>
      </c>
      <c r="G56" s="1">
        <v>52414.389999999898</v>
      </c>
      <c r="H56" s="1">
        <v>1</v>
      </c>
      <c r="I56" s="1">
        <v>0</v>
      </c>
      <c r="J56" s="1">
        <v>0</v>
      </c>
      <c r="K56" s="1">
        <v>273118.57</v>
      </c>
      <c r="L56" s="1">
        <v>14</v>
      </c>
      <c r="M56" s="1">
        <v>97790.19</v>
      </c>
      <c r="N56" s="1">
        <v>1</v>
      </c>
      <c r="O56" s="1">
        <v>0</v>
      </c>
      <c r="P56" s="1">
        <v>0</v>
      </c>
      <c r="Q56" s="1">
        <v>11285.024451412</v>
      </c>
      <c r="R56" s="1">
        <v>6019303</v>
      </c>
      <c r="S56" s="61">
        <f>IF(C56="East", IF(B56="Central",('Connecting shares (%)'!$F$2/100*E56+'Connecting shares (%)'!$G$2/100*G56+'Connecting shares (%)'!$H$2/100*I56)/1000000,0),0)</f>
        <v>0</v>
      </c>
      <c r="T56" s="61">
        <f>IF(C56="East", IF(B56="Central",F56*'Connecting shares (%)'!$R$16*'Connecting shares (%)'!$F$2/100+H56*'Connecting shares (%)'!$G$2/100*'Connecting shares (%)'!$R$17+J56*'Connecting shares (%)'!$H$2/100*'Connecting shares (%)'!$R$18,0),0)</f>
        <v>0</v>
      </c>
      <c r="U56" s="1">
        <f>IF(C56="East", IF(B56="Decentral",('Connecting shares (%)'!$F$6/100*E56+'Connecting shares (%)'!$G$6/100*G56+'Connecting shares (%)'!$H$6/100*I56)/1000000,0),0)</f>
        <v>0</v>
      </c>
      <c r="V56" s="1">
        <f>IF(C56="East", IF(B56="Decentral",F56*'Connecting shares (%)'!$R$16*'Connecting shares (%)'!$F$6/100+H56*'Connecting shares (%)'!$G$6/100*'Connecting shares (%)'!$R$17+J56*'Connecting shares (%)'!$H$6/100*'Connecting shares (%)'!$R$18,0),0)</f>
        <v>0</v>
      </c>
      <c r="W56" s="1">
        <f>IF(C56="East", IF(B56="Central",('Connecting shares (%)'!$F$4/100*K56+'Connecting shares (%)'!$G$4/100*M56+'Connecting shares (%)'!$H$4/100*O56)/1000000,0),0)</f>
        <v>0</v>
      </c>
      <c r="X56" s="1">
        <f>IF(C56="East", IF(B56="Central",L56*'Connecting shares (%)'!$R$16*'Connecting shares (%)'!$F$4/100+N56*'Connecting shares (%)'!$G$4/100*'Connecting shares (%)'!$R$17+P56*'Connecting shares (%)'!$H$4/100*'Connecting shares (%)'!$R$18,0),0)</f>
        <v>0</v>
      </c>
      <c r="Y56" s="1">
        <f>IF(C56="East", IF(B56="Decentral",('Connecting shares (%)'!$F$4/100*K56+'Connecting shares (%)'!$G$4/100*M56+'Connecting shares (%)'!$H$4/100*O56)/1000000,0),0)</f>
        <v>0</v>
      </c>
      <c r="Z56" s="1">
        <f>IF(C56="East", IF(B56="Decentral",L56*'Connecting shares (%)'!$R$16*'Connecting shares (%)'!$F$8/100+N56*'Connecting shares (%)'!$G$8/100*'Connecting shares (%)'!$R$17+P56*'Connecting shares (%)'!$H$8/100*'Connecting shares (%)'!$R$18,0),0)</f>
        <v>0</v>
      </c>
      <c r="AA56" s="1">
        <f>IF(C56="West", IF(B56="Central",('Connecting shares (%)'!$F$10/100*E56+'Connecting shares (%)'!$G$10/100*G56+'Connecting shares (%)'!$H$10/100*I56)/1000000,0),0)</f>
        <v>3.8443399600000001</v>
      </c>
      <c r="AB56" s="1">
        <f>IF(C56="West", IF(B56="Central",F56*'Connecting shares (%)'!$R$16*'Connecting shares (%)'!$F$10/100+H56*'Connecting shares (%)'!$G$10/100*'Connecting shares (%)'!$R$17+J56*'Connecting shares (%)'!$H$10/100*'Connecting shares (%)'!$R$18,0),0)</f>
        <v>5.4804740000000001</v>
      </c>
      <c r="AC56" s="1">
        <f>IF(C56="West", IF(B56="Decentral",('Connecting shares (%)'!$F$14/100*E56+'Connecting shares (%)'!$G$14/100*G56+'Connecting shares (%)'!$H$14/100*I56)/1000000,0),0)</f>
        <v>0</v>
      </c>
      <c r="AD56" s="1">
        <f>IF(C56="west", IF(B56="Decentral",F56*'Connecting shares (%)'!$R$16*'Connecting shares (%)'!$F$14/100+H56*'Connecting shares (%)'!$G$14/100*'Connecting shares (%)'!$R$17+J56*'Connecting shares (%)'!$H$14/100*'Connecting shares (%)'!$R$18,0),0)</f>
        <v>0</v>
      </c>
      <c r="AE56" s="1">
        <f>IF(C56="west", IF(B56="Central",('Connecting shares (%)'!$F$12/100*K56+'Connecting shares (%)'!$G$12/100*M56+'Connecting shares (%)'!$H$12/100*O56)/1000000,0),0)</f>
        <v>0.37090876</v>
      </c>
      <c r="AF56" s="1">
        <f>IF(C56="west", IF(B56="Central",L56*'Connecting shares (%)'!$R$16*'Connecting shares (%)'!$F$12/100+N56*'Connecting shares (%)'!$G$12/100*'Connecting shares (%)'!$R$17+P56*'Connecting shares (%)'!$H$12/100*'Connecting shares (%)'!$R$18,0),0)</f>
        <v>0.35258900000000004</v>
      </c>
      <c r="AG56" s="1">
        <f>IF(C56="West", IF(B56="Decentral",(K56*'Connecting shares (%)'!$F$16/100+M56*'Connecting shares (%)'!$G$16/100+O56*'Connecting shares (%)'!$H$16/100)/1000000,0),0)</f>
        <v>0</v>
      </c>
      <c r="AH56" s="1">
        <f>IF(C56="west", IF(B56="Decentral",L56*'Connecting shares (%)'!$R$16*'Connecting shares (%)'!$F$16/100+N56*'Connecting shares (%)'!$G$16/100*'Connecting shares (%)'!$R$17+P56*'Connecting shares (%)'!$H$16/100*'Connecting shares (%)'!$R$18,0),0)</f>
        <v>0</v>
      </c>
    </row>
    <row r="57" spans="1:34">
      <c r="A57" s="1">
        <v>56</v>
      </c>
      <c r="B57" s="1" t="s">
        <v>22</v>
      </c>
      <c r="C57" s="1" t="s">
        <v>23</v>
      </c>
      <c r="D57" s="1" t="s">
        <v>760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210.091856560655</v>
      </c>
      <c r="R57" s="1">
        <v>333</v>
      </c>
      <c r="S57" s="61">
        <f>IF(C57="East", IF(B57="Central",('Connecting shares (%)'!$F$2/100*E57+'Connecting shares (%)'!$G$2/100*G57+'Connecting shares (%)'!$H$2/100*I57)/1000000,0),0)</f>
        <v>0</v>
      </c>
      <c r="T57" s="61">
        <f>IF(C57="East", IF(B57="Central",F57*'Connecting shares (%)'!$R$16*'Connecting shares (%)'!$F$2/100+H57*'Connecting shares (%)'!$G$2/100*'Connecting shares (%)'!$R$17+J57*'Connecting shares (%)'!$H$2/100*'Connecting shares (%)'!$R$18,0),0)</f>
        <v>0</v>
      </c>
      <c r="U57" s="1">
        <f>IF(C57="East", IF(B57="Decentral",('Connecting shares (%)'!$F$6/100*E57+'Connecting shares (%)'!$G$6/100*G57+'Connecting shares (%)'!$H$6/100*I57)/1000000,0),0)</f>
        <v>0</v>
      </c>
      <c r="V57" s="1">
        <f>IF(C57="East", IF(B57="Decentral",F57*'Connecting shares (%)'!$R$16*'Connecting shares (%)'!$F$6/100+H57*'Connecting shares (%)'!$G$6/100*'Connecting shares (%)'!$R$17+J57*'Connecting shares (%)'!$H$6/100*'Connecting shares (%)'!$R$18,0),0)</f>
        <v>0</v>
      </c>
      <c r="W57" s="1">
        <f>IF(C57="East", IF(B57="Central",('Connecting shares (%)'!$F$4/100*K57+'Connecting shares (%)'!$G$4/100*M57+'Connecting shares (%)'!$H$4/100*O57)/1000000,0),0)</f>
        <v>0</v>
      </c>
      <c r="X57" s="1">
        <f>IF(C57="East", IF(B57="Central",L57*'Connecting shares (%)'!$R$16*'Connecting shares (%)'!$F$4/100+N57*'Connecting shares (%)'!$G$4/100*'Connecting shares (%)'!$R$17+P57*'Connecting shares (%)'!$H$4/100*'Connecting shares (%)'!$R$18,0),0)</f>
        <v>0</v>
      </c>
      <c r="Y57" s="1">
        <f>IF(C57="East", IF(B57="Decentral",('Connecting shares (%)'!$F$4/100*K57+'Connecting shares (%)'!$G$4/100*M57+'Connecting shares (%)'!$H$4/100*O57)/1000000,0),0)</f>
        <v>0</v>
      </c>
      <c r="Z57" s="1">
        <f>IF(C57="East", IF(B57="Decentral",L57*'Connecting shares (%)'!$R$16*'Connecting shares (%)'!$F$8/100+N57*'Connecting shares (%)'!$G$8/100*'Connecting shares (%)'!$R$17+P57*'Connecting shares (%)'!$H$8/100*'Connecting shares (%)'!$R$18,0),0)</f>
        <v>0</v>
      </c>
      <c r="AA57" s="1">
        <f>IF(C57="West", IF(B57="Central",('Connecting shares (%)'!$F$10/100*E57+'Connecting shares (%)'!$G$10/100*G57+'Connecting shares (%)'!$H$10/100*I57)/1000000,0),0)</f>
        <v>0</v>
      </c>
      <c r="AB57" s="1">
        <f>IF(C57="West", IF(B57="Central",F57*'Connecting shares (%)'!$R$16*'Connecting shares (%)'!$F$10/100+H57*'Connecting shares (%)'!$G$10/100*'Connecting shares (%)'!$R$17+J57*'Connecting shares (%)'!$H$10/100*'Connecting shares (%)'!$R$18,0),0)</f>
        <v>0</v>
      </c>
      <c r="AC57" s="1">
        <f>IF(C57="West", IF(B57="Decentral",('Connecting shares (%)'!$F$14/100*E57+'Connecting shares (%)'!$G$14/100*G57+'Connecting shares (%)'!$H$14/100*I57)/1000000,0),0)</f>
        <v>0</v>
      </c>
      <c r="AD57" s="1">
        <f>IF(C57="west", IF(B57="Decentral",F57*'Connecting shares (%)'!$R$16*'Connecting shares (%)'!$F$14/100+H57*'Connecting shares (%)'!$G$14/100*'Connecting shares (%)'!$R$17+J57*'Connecting shares (%)'!$H$14/100*'Connecting shares (%)'!$R$18,0),0)</f>
        <v>0</v>
      </c>
      <c r="AE57" s="1">
        <f>IF(C57="west", IF(B57="Central",('Connecting shares (%)'!$F$12/100*K57+'Connecting shares (%)'!$G$12/100*M57+'Connecting shares (%)'!$H$12/100*O57)/1000000,0),0)</f>
        <v>0</v>
      </c>
      <c r="AF57" s="1">
        <f>IF(C57="west", IF(B57="Central",L57*'Connecting shares (%)'!$R$16*'Connecting shares (%)'!$F$12/100+N57*'Connecting shares (%)'!$G$12/100*'Connecting shares (%)'!$R$17+P57*'Connecting shares (%)'!$H$12/100*'Connecting shares (%)'!$R$18,0),0)</f>
        <v>0</v>
      </c>
      <c r="AG57" s="1">
        <f>IF(C57="West", IF(B57="Decentral",(K57*'Connecting shares (%)'!$F$16/100+M57*'Connecting shares (%)'!$G$16/100+O57*'Connecting shares (%)'!$H$16/100)/1000000,0),0)</f>
        <v>0</v>
      </c>
      <c r="AH57" s="1">
        <f>IF(C57="west", IF(B57="Decentral",L57*'Connecting shares (%)'!$R$16*'Connecting shares (%)'!$F$16/100+N57*'Connecting shares (%)'!$G$16/100*'Connecting shares (%)'!$R$17+P57*'Connecting shares (%)'!$H$16/100*'Connecting shares (%)'!$R$18,0),0)</f>
        <v>0</v>
      </c>
    </row>
    <row r="58" spans="1:34">
      <c r="A58" s="1">
        <v>57</v>
      </c>
      <c r="B58" s="1" t="s">
        <v>21</v>
      </c>
      <c r="C58" s="1" t="s">
        <v>23</v>
      </c>
      <c r="D58" s="1" t="s">
        <v>759</v>
      </c>
      <c r="E58" s="1">
        <v>928391.26999999897</v>
      </c>
      <c r="F58" s="1">
        <v>64</v>
      </c>
      <c r="G58" s="1">
        <v>0</v>
      </c>
      <c r="H58" s="1">
        <v>0</v>
      </c>
      <c r="I58" s="1">
        <v>0</v>
      </c>
      <c r="J58" s="1">
        <v>0</v>
      </c>
      <c r="K58" s="1">
        <v>274155.19</v>
      </c>
      <c r="L58" s="1">
        <v>13</v>
      </c>
      <c r="M58" s="1">
        <v>0</v>
      </c>
      <c r="N58" s="1">
        <v>0</v>
      </c>
      <c r="O58" s="1">
        <v>0</v>
      </c>
      <c r="P58" s="1">
        <v>0</v>
      </c>
      <c r="Q58" s="1">
        <v>3775.9353171543098</v>
      </c>
      <c r="R58" s="1">
        <v>876763.5</v>
      </c>
      <c r="S58" s="61">
        <f>IF(C58="East", IF(B58="Central",('Connecting shares (%)'!$F$2/100*E58+'Connecting shares (%)'!$G$2/100*G58+'Connecting shares (%)'!$H$2/100*I58)/1000000,0),0)</f>
        <v>0</v>
      </c>
      <c r="T58" s="61">
        <f>IF(C58="East", IF(B58="Central",F58*'Connecting shares (%)'!$R$16*'Connecting shares (%)'!$F$2/100+H58*'Connecting shares (%)'!$G$2/100*'Connecting shares (%)'!$R$17+J58*'Connecting shares (%)'!$H$2/100*'Connecting shares (%)'!$R$18,0),0)</f>
        <v>0</v>
      </c>
      <c r="U58" s="1">
        <f>IF(C58="East", IF(B58="Decentral",('Connecting shares (%)'!$F$6/100*E58+'Connecting shares (%)'!$G$6/100*G58+'Connecting shares (%)'!$H$6/100*I58)/1000000,0),0)</f>
        <v>0</v>
      </c>
      <c r="V58" s="1">
        <f>IF(C58="East", IF(B58="Decentral",F58*'Connecting shares (%)'!$R$16*'Connecting shares (%)'!$F$6/100+H58*'Connecting shares (%)'!$G$6/100*'Connecting shares (%)'!$R$17+J58*'Connecting shares (%)'!$H$6/100*'Connecting shares (%)'!$R$18,0),0)</f>
        <v>0</v>
      </c>
      <c r="W58" s="1">
        <f>IF(C58="East", IF(B58="Central",('Connecting shares (%)'!$F$4/100*K58+'Connecting shares (%)'!$G$4/100*M58+'Connecting shares (%)'!$H$4/100*O58)/1000000,0),0)</f>
        <v>0</v>
      </c>
      <c r="X58" s="1">
        <f>IF(C58="East", IF(B58="Central",L58*'Connecting shares (%)'!$R$16*'Connecting shares (%)'!$F$4/100+N58*'Connecting shares (%)'!$G$4/100*'Connecting shares (%)'!$R$17+P58*'Connecting shares (%)'!$H$4/100*'Connecting shares (%)'!$R$18,0),0)</f>
        <v>0</v>
      </c>
      <c r="Y58" s="1">
        <f>IF(C58="East", IF(B58="Decentral",('Connecting shares (%)'!$F$4/100*K58+'Connecting shares (%)'!$G$4/100*M58+'Connecting shares (%)'!$H$4/100*O58)/1000000,0),0)</f>
        <v>0</v>
      </c>
      <c r="Z58" s="1">
        <f>IF(C58="East", IF(B58="Decentral",L58*'Connecting shares (%)'!$R$16*'Connecting shares (%)'!$F$8/100+N58*'Connecting shares (%)'!$G$8/100*'Connecting shares (%)'!$R$17+P58*'Connecting shares (%)'!$H$8/100*'Connecting shares (%)'!$R$18,0),0)</f>
        <v>0</v>
      </c>
      <c r="AA58" s="1">
        <f>IF(C58="West", IF(B58="Central",('Connecting shares (%)'!$F$10/100*E58+'Connecting shares (%)'!$G$10/100*G58+'Connecting shares (%)'!$H$10/100*I58)/1000000,0),0)</f>
        <v>0</v>
      </c>
      <c r="AB58" s="1">
        <f>IF(C58="West", IF(B58="Central",F58*'Connecting shares (%)'!$R$16*'Connecting shares (%)'!$F$10/100+H58*'Connecting shares (%)'!$G$10/100*'Connecting shares (%)'!$R$17+J58*'Connecting shares (%)'!$H$10/100*'Connecting shares (%)'!$R$18,0),0)</f>
        <v>0</v>
      </c>
      <c r="AC58" s="1">
        <f>IF(C58="West", IF(B58="Decentral",('Connecting shares (%)'!$F$14/100*E58+'Connecting shares (%)'!$G$14/100*G58+'Connecting shares (%)'!$H$14/100*I58)/1000000,0),0)</f>
        <v>0.92839126999999899</v>
      </c>
      <c r="AD58" s="1">
        <f>IF(C58="west", IF(B58="Decentral",F58*'Connecting shares (%)'!$R$16*'Connecting shares (%)'!$F$14/100+H58*'Connecting shares (%)'!$G$14/100*'Connecting shares (%)'!$R$17+J58*'Connecting shares (%)'!$H$14/100*'Connecting shares (%)'!$R$18,0),0)</f>
        <v>1.4716800000000001</v>
      </c>
      <c r="AE58" s="1">
        <f>IF(C58="west", IF(B58="Central",('Connecting shares (%)'!$F$12/100*K58+'Connecting shares (%)'!$G$12/100*M58+'Connecting shares (%)'!$H$12/100*O58)/1000000,0),0)</f>
        <v>0</v>
      </c>
      <c r="AF58" s="1">
        <f>IF(C58="west", IF(B58="Central",L58*'Connecting shares (%)'!$R$16*'Connecting shares (%)'!$F$12/100+N58*'Connecting shares (%)'!$G$12/100*'Connecting shares (%)'!$R$17+P58*'Connecting shares (%)'!$H$12/100*'Connecting shares (%)'!$R$18,0),0)</f>
        <v>0</v>
      </c>
      <c r="AG58" s="1">
        <f>IF(C58="West", IF(B58="Decentral",(K58*'Connecting shares (%)'!$F$16/100+M58*'Connecting shares (%)'!$G$16/100+O58*'Connecting shares (%)'!$H$16/100)/1000000,0),0)</f>
        <v>0.27415518999999999</v>
      </c>
      <c r="AH58" s="1">
        <f>IF(C58="west", IF(B58="Decentral",L58*'Connecting shares (%)'!$R$16*'Connecting shares (%)'!$F$16/100+N58*'Connecting shares (%)'!$G$16/100*'Connecting shares (%)'!$R$17+P58*'Connecting shares (%)'!$H$16/100*'Connecting shares (%)'!$R$18,0),0)</f>
        <v>0.29893500000000001</v>
      </c>
    </row>
    <row r="59" spans="1:34">
      <c r="A59" s="1">
        <v>58</v>
      </c>
      <c r="B59" s="1" t="s">
        <v>22</v>
      </c>
      <c r="C59" s="1" t="s">
        <v>23</v>
      </c>
      <c r="D59" s="1" t="s">
        <v>758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722.64945582587404</v>
      </c>
      <c r="R59" s="1">
        <v>5217</v>
      </c>
      <c r="S59" s="61">
        <f>IF(C59="East", IF(B59="Central",('Connecting shares (%)'!$F$2/100*E59+'Connecting shares (%)'!$G$2/100*G59+'Connecting shares (%)'!$H$2/100*I59)/1000000,0),0)</f>
        <v>0</v>
      </c>
      <c r="T59" s="61">
        <f>IF(C59="East", IF(B59="Central",F59*'Connecting shares (%)'!$R$16*'Connecting shares (%)'!$F$2/100+H59*'Connecting shares (%)'!$G$2/100*'Connecting shares (%)'!$R$17+J59*'Connecting shares (%)'!$H$2/100*'Connecting shares (%)'!$R$18,0),0)</f>
        <v>0</v>
      </c>
      <c r="U59" s="1">
        <f>IF(C59="East", IF(B59="Decentral",('Connecting shares (%)'!$F$6/100*E59+'Connecting shares (%)'!$G$6/100*G59+'Connecting shares (%)'!$H$6/100*I59)/1000000,0),0)</f>
        <v>0</v>
      </c>
      <c r="V59" s="1">
        <f>IF(C59="East", IF(B59="Decentral",F59*'Connecting shares (%)'!$R$16*'Connecting shares (%)'!$F$6/100+H59*'Connecting shares (%)'!$G$6/100*'Connecting shares (%)'!$R$17+J59*'Connecting shares (%)'!$H$6/100*'Connecting shares (%)'!$R$18,0),0)</f>
        <v>0</v>
      </c>
      <c r="W59" s="1">
        <f>IF(C59="East", IF(B59="Central",('Connecting shares (%)'!$F$4/100*K59+'Connecting shares (%)'!$G$4/100*M59+'Connecting shares (%)'!$H$4/100*O59)/1000000,0),0)</f>
        <v>0</v>
      </c>
      <c r="X59" s="1">
        <f>IF(C59="East", IF(B59="Central",L59*'Connecting shares (%)'!$R$16*'Connecting shares (%)'!$F$4/100+N59*'Connecting shares (%)'!$G$4/100*'Connecting shares (%)'!$R$17+P59*'Connecting shares (%)'!$H$4/100*'Connecting shares (%)'!$R$18,0),0)</f>
        <v>0</v>
      </c>
      <c r="Y59" s="1">
        <f>IF(C59="East", IF(B59="Decentral",('Connecting shares (%)'!$F$4/100*K59+'Connecting shares (%)'!$G$4/100*M59+'Connecting shares (%)'!$H$4/100*O59)/1000000,0),0)</f>
        <v>0</v>
      </c>
      <c r="Z59" s="1">
        <f>IF(C59="East", IF(B59="Decentral",L59*'Connecting shares (%)'!$R$16*'Connecting shares (%)'!$F$8/100+N59*'Connecting shares (%)'!$G$8/100*'Connecting shares (%)'!$R$17+P59*'Connecting shares (%)'!$H$8/100*'Connecting shares (%)'!$R$18,0),0)</f>
        <v>0</v>
      </c>
      <c r="AA59" s="1">
        <f>IF(C59="West", IF(B59="Central",('Connecting shares (%)'!$F$10/100*E59+'Connecting shares (%)'!$G$10/100*G59+'Connecting shares (%)'!$H$10/100*I59)/1000000,0),0)</f>
        <v>0</v>
      </c>
      <c r="AB59" s="1">
        <f>IF(C59="West", IF(B59="Central",F59*'Connecting shares (%)'!$R$16*'Connecting shares (%)'!$F$10/100+H59*'Connecting shares (%)'!$G$10/100*'Connecting shares (%)'!$R$17+J59*'Connecting shares (%)'!$H$10/100*'Connecting shares (%)'!$R$18,0),0)</f>
        <v>0</v>
      </c>
      <c r="AC59" s="1">
        <f>IF(C59="West", IF(B59="Decentral",('Connecting shares (%)'!$F$14/100*E59+'Connecting shares (%)'!$G$14/100*G59+'Connecting shares (%)'!$H$14/100*I59)/1000000,0),0)</f>
        <v>0</v>
      </c>
      <c r="AD59" s="1">
        <f>IF(C59="west", IF(B59="Decentral",F59*'Connecting shares (%)'!$R$16*'Connecting shares (%)'!$F$14/100+H59*'Connecting shares (%)'!$G$14/100*'Connecting shares (%)'!$R$17+J59*'Connecting shares (%)'!$H$14/100*'Connecting shares (%)'!$R$18,0),0)</f>
        <v>0</v>
      </c>
      <c r="AE59" s="1">
        <f>IF(C59="west", IF(B59="Central",('Connecting shares (%)'!$F$12/100*K59+'Connecting shares (%)'!$G$12/100*M59+'Connecting shares (%)'!$H$12/100*O59)/1000000,0),0)</f>
        <v>0</v>
      </c>
      <c r="AF59" s="1">
        <f>IF(C59="west", IF(B59="Central",L59*'Connecting shares (%)'!$R$16*'Connecting shares (%)'!$F$12/100+N59*'Connecting shares (%)'!$G$12/100*'Connecting shares (%)'!$R$17+P59*'Connecting shares (%)'!$H$12/100*'Connecting shares (%)'!$R$18,0),0)</f>
        <v>0</v>
      </c>
      <c r="AG59" s="1">
        <f>IF(C59="West", IF(B59="Decentral",(K59*'Connecting shares (%)'!$F$16/100+M59*'Connecting shares (%)'!$G$16/100+O59*'Connecting shares (%)'!$H$16/100)/1000000,0),0)</f>
        <v>0</v>
      </c>
      <c r="AH59" s="1">
        <f>IF(C59="west", IF(B59="Decentral",L59*'Connecting shares (%)'!$R$16*'Connecting shares (%)'!$F$16/100+N59*'Connecting shares (%)'!$G$16/100*'Connecting shares (%)'!$R$17+P59*'Connecting shares (%)'!$H$16/100*'Connecting shares (%)'!$R$18,0),0)</f>
        <v>0</v>
      </c>
    </row>
    <row r="60" spans="1:34">
      <c r="A60" s="1">
        <v>59</v>
      </c>
      <c r="B60" s="1" t="s">
        <v>21</v>
      </c>
      <c r="C60" s="1" t="s">
        <v>23</v>
      </c>
      <c r="D60" s="1" t="s">
        <v>628</v>
      </c>
      <c r="E60" s="1">
        <v>4360815.25</v>
      </c>
      <c r="F60" s="1">
        <v>297</v>
      </c>
      <c r="G60" s="1">
        <v>0</v>
      </c>
      <c r="H60" s="1">
        <v>0</v>
      </c>
      <c r="I60" s="1">
        <v>0</v>
      </c>
      <c r="J60" s="1">
        <v>0</v>
      </c>
      <c r="K60" s="1">
        <v>1271736.6699999899</v>
      </c>
      <c r="L60" s="1">
        <v>139</v>
      </c>
      <c r="M60" s="1">
        <v>375956.16</v>
      </c>
      <c r="N60" s="1">
        <v>6</v>
      </c>
      <c r="O60" s="1">
        <v>793950.73999999894</v>
      </c>
      <c r="P60" s="1">
        <v>2</v>
      </c>
      <c r="Q60" s="1">
        <v>7082.9000930190596</v>
      </c>
      <c r="R60" s="1">
        <v>2061258.5</v>
      </c>
      <c r="S60" s="61">
        <f>IF(C60="East", IF(B60="Central",('Connecting shares (%)'!$F$2/100*E60+'Connecting shares (%)'!$G$2/100*G60+'Connecting shares (%)'!$H$2/100*I60)/1000000,0),0)</f>
        <v>0</v>
      </c>
      <c r="T60" s="61">
        <f>IF(C60="East", IF(B60="Central",F60*'Connecting shares (%)'!$R$16*'Connecting shares (%)'!$F$2/100+H60*'Connecting shares (%)'!$G$2/100*'Connecting shares (%)'!$R$17+J60*'Connecting shares (%)'!$H$2/100*'Connecting shares (%)'!$R$18,0),0)</f>
        <v>0</v>
      </c>
      <c r="U60" s="1">
        <f>IF(C60="East", IF(B60="Decentral",('Connecting shares (%)'!$F$6/100*E60+'Connecting shares (%)'!$G$6/100*G60+'Connecting shares (%)'!$H$6/100*I60)/1000000,0),0)</f>
        <v>0</v>
      </c>
      <c r="V60" s="1">
        <f>IF(C60="East", IF(B60="Decentral",F60*'Connecting shares (%)'!$R$16*'Connecting shares (%)'!$F$6/100+H60*'Connecting shares (%)'!$G$6/100*'Connecting shares (%)'!$R$17+J60*'Connecting shares (%)'!$H$6/100*'Connecting shares (%)'!$R$18,0),0)</f>
        <v>0</v>
      </c>
      <c r="W60" s="1">
        <f>IF(C60="East", IF(B60="Central",('Connecting shares (%)'!$F$4/100*K60+'Connecting shares (%)'!$G$4/100*M60+'Connecting shares (%)'!$H$4/100*O60)/1000000,0),0)</f>
        <v>0</v>
      </c>
      <c r="X60" s="1">
        <f>IF(C60="East", IF(B60="Central",L60*'Connecting shares (%)'!$R$16*'Connecting shares (%)'!$F$4/100+N60*'Connecting shares (%)'!$G$4/100*'Connecting shares (%)'!$R$17+P60*'Connecting shares (%)'!$H$4/100*'Connecting shares (%)'!$R$18,0),0)</f>
        <v>0</v>
      </c>
      <c r="Y60" s="1">
        <f>IF(C60="East", IF(B60="Decentral",('Connecting shares (%)'!$F$4/100*K60+'Connecting shares (%)'!$G$4/100*M60+'Connecting shares (%)'!$H$4/100*O60)/1000000,0),0)</f>
        <v>0</v>
      </c>
      <c r="Z60" s="1">
        <f>IF(C60="East", IF(B60="Decentral",L60*'Connecting shares (%)'!$R$16*'Connecting shares (%)'!$F$8/100+N60*'Connecting shares (%)'!$G$8/100*'Connecting shares (%)'!$R$17+P60*'Connecting shares (%)'!$H$8/100*'Connecting shares (%)'!$R$18,0),0)</f>
        <v>0</v>
      </c>
      <c r="AA60" s="1">
        <f>IF(C60="West", IF(B60="Central",('Connecting shares (%)'!$F$10/100*E60+'Connecting shares (%)'!$G$10/100*G60+'Connecting shares (%)'!$H$10/100*I60)/1000000,0),0)</f>
        <v>0</v>
      </c>
      <c r="AB60" s="1">
        <f>IF(C60="West", IF(B60="Central",F60*'Connecting shares (%)'!$R$16*'Connecting shares (%)'!$F$10/100+H60*'Connecting shares (%)'!$G$10/100*'Connecting shares (%)'!$R$17+J60*'Connecting shares (%)'!$H$10/100*'Connecting shares (%)'!$R$18,0),0)</f>
        <v>0</v>
      </c>
      <c r="AC60" s="1">
        <f>IF(C60="West", IF(B60="Decentral",('Connecting shares (%)'!$F$14/100*E60+'Connecting shares (%)'!$G$14/100*G60+'Connecting shares (%)'!$H$14/100*I60)/1000000,0),0)</f>
        <v>4.3608152499999999</v>
      </c>
      <c r="AD60" s="1">
        <f>IF(C60="west", IF(B60="Decentral",F60*'Connecting shares (%)'!$R$16*'Connecting shares (%)'!$F$14/100+H60*'Connecting shares (%)'!$G$14/100*'Connecting shares (%)'!$R$17+J60*'Connecting shares (%)'!$H$14/100*'Connecting shares (%)'!$R$18,0),0)</f>
        <v>6.8295150000000016</v>
      </c>
      <c r="AE60" s="1">
        <f>IF(C60="west", IF(B60="Central",('Connecting shares (%)'!$F$12/100*K60+'Connecting shares (%)'!$G$12/100*M60+'Connecting shares (%)'!$H$12/100*O60)/1000000,0),0)</f>
        <v>0</v>
      </c>
      <c r="AF60" s="1">
        <f>IF(C60="west", IF(B60="Central",L60*'Connecting shares (%)'!$R$16*'Connecting shares (%)'!$F$12/100+N60*'Connecting shares (%)'!$G$12/100*'Connecting shares (%)'!$R$17+P60*'Connecting shares (%)'!$H$12/100*'Connecting shares (%)'!$R$18,0),0)</f>
        <v>0</v>
      </c>
      <c r="AG60" s="1">
        <f>IF(C60="West", IF(B60="Decentral",(K60*'Connecting shares (%)'!$F$16/100+M60*'Connecting shares (%)'!$G$16/100+O60*'Connecting shares (%)'!$H$16/100)/1000000,0),0)</f>
        <v>2.4416435699999886</v>
      </c>
      <c r="AH60" s="1">
        <f>IF(C60="west", IF(B60="Decentral",L60*'Connecting shares (%)'!$R$16*'Connecting shares (%)'!$F$16/100+N60*'Connecting shares (%)'!$G$16/100*'Connecting shares (%)'!$R$17+P60*'Connecting shares (%)'!$H$16/100*'Connecting shares (%)'!$R$18,0),0)</f>
        <v>3.4415770000000006</v>
      </c>
    </row>
    <row r="61" spans="1:34">
      <c r="A61" s="1">
        <v>60</v>
      </c>
      <c r="B61" s="1" t="s">
        <v>22</v>
      </c>
      <c r="C61" s="1" t="s">
        <v>23</v>
      </c>
      <c r="D61" s="1" t="s">
        <v>658</v>
      </c>
      <c r="E61" s="1">
        <v>302187.59000000003</v>
      </c>
      <c r="F61" s="1">
        <v>17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2326.3777248753399</v>
      </c>
      <c r="R61" s="1">
        <v>190085.5</v>
      </c>
      <c r="S61" s="61">
        <f>IF(C61="East", IF(B61="Central",('Connecting shares (%)'!$F$2/100*E61+'Connecting shares (%)'!$G$2/100*G61+'Connecting shares (%)'!$H$2/100*I61)/1000000,0),0)</f>
        <v>0</v>
      </c>
      <c r="T61" s="61">
        <f>IF(C61="East", IF(B61="Central",F61*'Connecting shares (%)'!$R$16*'Connecting shares (%)'!$F$2/100+H61*'Connecting shares (%)'!$G$2/100*'Connecting shares (%)'!$R$17+J61*'Connecting shares (%)'!$H$2/100*'Connecting shares (%)'!$R$18,0),0)</f>
        <v>0</v>
      </c>
      <c r="U61" s="1">
        <f>IF(C61="East", IF(B61="Decentral",('Connecting shares (%)'!$F$6/100*E61+'Connecting shares (%)'!$G$6/100*G61+'Connecting shares (%)'!$H$6/100*I61)/1000000,0),0)</f>
        <v>0</v>
      </c>
      <c r="V61" s="1">
        <f>IF(C61="East", IF(B61="Decentral",F61*'Connecting shares (%)'!$R$16*'Connecting shares (%)'!$F$6/100+H61*'Connecting shares (%)'!$G$6/100*'Connecting shares (%)'!$R$17+J61*'Connecting shares (%)'!$H$6/100*'Connecting shares (%)'!$R$18,0),0)</f>
        <v>0</v>
      </c>
      <c r="W61" s="1">
        <f>IF(C61="East", IF(B61="Central",('Connecting shares (%)'!$F$4/100*K61+'Connecting shares (%)'!$G$4/100*M61+'Connecting shares (%)'!$H$4/100*O61)/1000000,0),0)</f>
        <v>0</v>
      </c>
      <c r="X61" s="1">
        <f>IF(C61="East", IF(B61="Central",L61*'Connecting shares (%)'!$R$16*'Connecting shares (%)'!$F$4/100+N61*'Connecting shares (%)'!$G$4/100*'Connecting shares (%)'!$R$17+P61*'Connecting shares (%)'!$H$4/100*'Connecting shares (%)'!$R$18,0),0)</f>
        <v>0</v>
      </c>
      <c r="Y61" s="1">
        <f>IF(C61="East", IF(B61="Decentral",('Connecting shares (%)'!$F$4/100*K61+'Connecting shares (%)'!$G$4/100*M61+'Connecting shares (%)'!$H$4/100*O61)/1000000,0),0)</f>
        <v>0</v>
      </c>
      <c r="Z61" s="1">
        <f>IF(C61="East", IF(B61="Decentral",L61*'Connecting shares (%)'!$R$16*'Connecting shares (%)'!$F$8/100+N61*'Connecting shares (%)'!$G$8/100*'Connecting shares (%)'!$R$17+P61*'Connecting shares (%)'!$H$8/100*'Connecting shares (%)'!$R$18,0),0)</f>
        <v>0</v>
      </c>
      <c r="AA61" s="1">
        <f>IF(C61="West", IF(B61="Central",('Connecting shares (%)'!$F$10/100*E61+'Connecting shares (%)'!$G$10/100*G61+'Connecting shares (%)'!$H$10/100*I61)/1000000,0),0)</f>
        <v>0.30218759000000001</v>
      </c>
      <c r="AB61" s="1">
        <f>IF(C61="West", IF(B61="Central",F61*'Connecting shares (%)'!$R$16*'Connecting shares (%)'!$F$10/100+H61*'Connecting shares (%)'!$G$10/100*'Connecting shares (%)'!$R$17+J61*'Connecting shares (%)'!$H$10/100*'Connecting shares (%)'!$R$18,0),0)</f>
        <v>0.39091500000000001</v>
      </c>
      <c r="AC61" s="1">
        <f>IF(C61="West", IF(B61="Decentral",('Connecting shares (%)'!$F$14/100*E61+'Connecting shares (%)'!$G$14/100*G61+'Connecting shares (%)'!$H$14/100*I61)/1000000,0),0)</f>
        <v>0</v>
      </c>
      <c r="AD61" s="1">
        <f>IF(C61="west", IF(B61="Decentral",F61*'Connecting shares (%)'!$R$16*'Connecting shares (%)'!$F$14/100+H61*'Connecting shares (%)'!$G$14/100*'Connecting shares (%)'!$R$17+J61*'Connecting shares (%)'!$H$14/100*'Connecting shares (%)'!$R$18,0),0)</f>
        <v>0</v>
      </c>
      <c r="AE61" s="1">
        <f>IF(C61="west", IF(B61="Central",('Connecting shares (%)'!$F$12/100*K61+'Connecting shares (%)'!$G$12/100*M61+'Connecting shares (%)'!$H$12/100*O61)/1000000,0),0)</f>
        <v>0</v>
      </c>
      <c r="AF61" s="1">
        <f>IF(C61="west", IF(B61="Central",L61*'Connecting shares (%)'!$R$16*'Connecting shares (%)'!$F$12/100+N61*'Connecting shares (%)'!$G$12/100*'Connecting shares (%)'!$R$17+P61*'Connecting shares (%)'!$H$12/100*'Connecting shares (%)'!$R$18,0),0)</f>
        <v>0</v>
      </c>
      <c r="AG61" s="1">
        <f>IF(C61="West", IF(B61="Decentral",(K61*'Connecting shares (%)'!$F$16/100+M61*'Connecting shares (%)'!$G$16/100+O61*'Connecting shares (%)'!$H$16/100)/1000000,0),0)</f>
        <v>0</v>
      </c>
      <c r="AH61" s="1">
        <f>IF(C61="west", IF(B61="Decentral",L61*'Connecting shares (%)'!$R$16*'Connecting shares (%)'!$F$16/100+N61*'Connecting shares (%)'!$G$16/100*'Connecting shares (%)'!$R$17+P61*'Connecting shares (%)'!$H$16/100*'Connecting shares (%)'!$R$18,0),0)</f>
        <v>0</v>
      </c>
    </row>
    <row r="62" spans="1:34">
      <c r="A62" s="1">
        <v>61</v>
      </c>
      <c r="B62" s="1" t="s">
        <v>22</v>
      </c>
      <c r="C62" s="1" t="s">
        <v>23</v>
      </c>
      <c r="D62" s="1" t="s">
        <v>755</v>
      </c>
      <c r="E62" s="1">
        <v>40573.33</v>
      </c>
      <c r="F62" s="1">
        <v>2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2158.5747333146901</v>
      </c>
      <c r="R62" s="1">
        <v>48315</v>
      </c>
      <c r="S62" s="61">
        <f>IF(C62="East", IF(B62="Central",('Connecting shares (%)'!$F$2/100*E62+'Connecting shares (%)'!$G$2/100*G62+'Connecting shares (%)'!$H$2/100*I62)/1000000,0),0)</f>
        <v>0</v>
      </c>
      <c r="T62" s="61">
        <f>IF(C62="East", IF(B62="Central",F62*'Connecting shares (%)'!$R$16*'Connecting shares (%)'!$F$2/100+H62*'Connecting shares (%)'!$G$2/100*'Connecting shares (%)'!$R$17+J62*'Connecting shares (%)'!$H$2/100*'Connecting shares (%)'!$R$18,0),0)</f>
        <v>0</v>
      </c>
      <c r="U62" s="1">
        <f>IF(C62="East", IF(B62="Decentral",('Connecting shares (%)'!$F$6/100*E62+'Connecting shares (%)'!$G$6/100*G62+'Connecting shares (%)'!$H$6/100*I62)/1000000,0),0)</f>
        <v>0</v>
      </c>
      <c r="V62" s="1">
        <f>IF(C62="East", IF(B62="Decentral",F62*'Connecting shares (%)'!$R$16*'Connecting shares (%)'!$F$6/100+H62*'Connecting shares (%)'!$G$6/100*'Connecting shares (%)'!$R$17+J62*'Connecting shares (%)'!$H$6/100*'Connecting shares (%)'!$R$18,0),0)</f>
        <v>0</v>
      </c>
      <c r="W62" s="1">
        <f>IF(C62="East", IF(B62="Central",('Connecting shares (%)'!$F$4/100*K62+'Connecting shares (%)'!$G$4/100*M62+'Connecting shares (%)'!$H$4/100*O62)/1000000,0),0)</f>
        <v>0</v>
      </c>
      <c r="X62" s="1">
        <f>IF(C62="East", IF(B62="Central",L62*'Connecting shares (%)'!$R$16*'Connecting shares (%)'!$F$4/100+N62*'Connecting shares (%)'!$G$4/100*'Connecting shares (%)'!$R$17+P62*'Connecting shares (%)'!$H$4/100*'Connecting shares (%)'!$R$18,0),0)</f>
        <v>0</v>
      </c>
      <c r="Y62" s="1">
        <f>IF(C62="East", IF(B62="Decentral",('Connecting shares (%)'!$F$4/100*K62+'Connecting shares (%)'!$G$4/100*M62+'Connecting shares (%)'!$H$4/100*O62)/1000000,0),0)</f>
        <v>0</v>
      </c>
      <c r="Z62" s="1">
        <f>IF(C62="East", IF(B62="Decentral",L62*'Connecting shares (%)'!$R$16*'Connecting shares (%)'!$F$8/100+N62*'Connecting shares (%)'!$G$8/100*'Connecting shares (%)'!$R$17+P62*'Connecting shares (%)'!$H$8/100*'Connecting shares (%)'!$R$18,0),0)</f>
        <v>0</v>
      </c>
      <c r="AA62" s="1">
        <f>IF(C62="West", IF(B62="Central",('Connecting shares (%)'!$F$10/100*E62+'Connecting shares (%)'!$G$10/100*G62+'Connecting shares (%)'!$H$10/100*I62)/1000000,0),0)</f>
        <v>4.0573330000000005E-2</v>
      </c>
      <c r="AB62" s="1">
        <f>IF(C62="West", IF(B62="Central",F62*'Connecting shares (%)'!$R$16*'Connecting shares (%)'!$F$10/100+H62*'Connecting shares (%)'!$G$10/100*'Connecting shares (%)'!$R$17+J62*'Connecting shares (%)'!$H$10/100*'Connecting shares (%)'!$R$18,0),0)</f>
        <v>4.5990000000000003E-2</v>
      </c>
      <c r="AC62" s="1">
        <f>IF(C62="West", IF(B62="Decentral",('Connecting shares (%)'!$F$14/100*E62+'Connecting shares (%)'!$G$14/100*G62+'Connecting shares (%)'!$H$14/100*I62)/1000000,0),0)</f>
        <v>0</v>
      </c>
      <c r="AD62" s="1">
        <f>IF(C62="west", IF(B62="Decentral",F62*'Connecting shares (%)'!$R$16*'Connecting shares (%)'!$F$14/100+H62*'Connecting shares (%)'!$G$14/100*'Connecting shares (%)'!$R$17+J62*'Connecting shares (%)'!$H$14/100*'Connecting shares (%)'!$R$18,0),0)</f>
        <v>0</v>
      </c>
      <c r="AE62" s="1">
        <f>IF(C62="west", IF(B62="Central",('Connecting shares (%)'!$F$12/100*K62+'Connecting shares (%)'!$G$12/100*M62+'Connecting shares (%)'!$H$12/100*O62)/1000000,0),0)</f>
        <v>0</v>
      </c>
      <c r="AF62" s="1">
        <f>IF(C62="west", IF(B62="Central",L62*'Connecting shares (%)'!$R$16*'Connecting shares (%)'!$F$12/100+N62*'Connecting shares (%)'!$G$12/100*'Connecting shares (%)'!$R$17+P62*'Connecting shares (%)'!$H$12/100*'Connecting shares (%)'!$R$18,0),0)</f>
        <v>0</v>
      </c>
      <c r="AG62" s="1">
        <f>IF(C62="West", IF(B62="Decentral",(K62*'Connecting shares (%)'!$F$16/100+M62*'Connecting shares (%)'!$G$16/100+O62*'Connecting shares (%)'!$H$16/100)/1000000,0),0)</f>
        <v>0</v>
      </c>
      <c r="AH62" s="1">
        <f>IF(C62="west", IF(B62="Decentral",L62*'Connecting shares (%)'!$R$16*'Connecting shares (%)'!$F$16/100+N62*'Connecting shares (%)'!$G$16/100*'Connecting shares (%)'!$R$17+P62*'Connecting shares (%)'!$H$16/100*'Connecting shares (%)'!$R$18,0),0)</f>
        <v>0</v>
      </c>
    </row>
    <row r="63" spans="1:34">
      <c r="A63" s="1">
        <v>62</v>
      </c>
      <c r="B63" s="1" t="s">
        <v>22</v>
      </c>
      <c r="C63" s="1" t="s">
        <v>23</v>
      </c>
      <c r="D63" s="1" t="s">
        <v>757</v>
      </c>
      <c r="E63" s="1">
        <v>182475.65999999901</v>
      </c>
      <c r="F63" s="1">
        <v>14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2961.7294599031302</v>
      </c>
      <c r="R63" s="1">
        <v>319689.5</v>
      </c>
      <c r="S63" s="61">
        <f>IF(C63="East", IF(B63="Central",('Connecting shares (%)'!$F$2/100*E63+'Connecting shares (%)'!$G$2/100*G63+'Connecting shares (%)'!$H$2/100*I63)/1000000,0),0)</f>
        <v>0</v>
      </c>
      <c r="T63" s="61">
        <f>IF(C63="East", IF(B63="Central",F63*'Connecting shares (%)'!$R$16*'Connecting shares (%)'!$F$2/100+H63*'Connecting shares (%)'!$G$2/100*'Connecting shares (%)'!$R$17+J63*'Connecting shares (%)'!$H$2/100*'Connecting shares (%)'!$R$18,0),0)</f>
        <v>0</v>
      </c>
      <c r="U63" s="1">
        <f>IF(C63="East", IF(B63="Decentral",('Connecting shares (%)'!$F$6/100*E63+'Connecting shares (%)'!$G$6/100*G63+'Connecting shares (%)'!$H$6/100*I63)/1000000,0),0)</f>
        <v>0</v>
      </c>
      <c r="V63" s="1">
        <f>IF(C63="East", IF(B63="Decentral",F63*'Connecting shares (%)'!$R$16*'Connecting shares (%)'!$F$6/100+H63*'Connecting shares (%)'!$G$6/100*'Connecting shares (%)'!$R$17+J63*'Connecting shares (%)'!$H$6/100*'Connecting shares (%)'!$R$18,0),0)</f>
        <v>0</v>
      </c>
      <c r="W63" s="1">
        <f>IF(C63="East", IF(B63="Central",('Connecting shares (%)'!$F$4/100*K63+'Connecting shares (%)'!$G$4/100*M63+'Connecting shares (%)'!$H$4/100*O63)/1000000,0),0)</f>
        <v>0</v>
      </c>
      <c r="X63" s="1">
        <f>IF(C63="East", IF(B63="Central",L63*'Connecting shares (%)'!$R$16*'Connecting shares (%)'!$F$4/100+N63*'Connecting shares (%)'!$G$4/100*'Connecting shares (%)'!$R$17+P63*'Connecting shares (%)'!$H$4/100*'Connecting shares (%)'!$R$18,0),0)</f>
        <v>0</v>
      </c>
      <c r="Y63" s="1">
        <f>IF(C63="East", IF(B63="Decentral",('Connecting shares (%)'!$F$4/100*K63+'Connecting shares (%)'!$G$4/100*M63+'Connecting shares (%)'!$H$4/100*O63)/1000000,0),0)</f>
        <v>0</v>
      </c>
      <c r="Z63" s="1">
        <f>IF(C63="East", IF(B63="Decentral",L63*'Connecting shares (%)'!$R$16*'Connecting shares (%)'!$F$8/100+N63*'Connecting shares (%)'!$G$8/100*'Connecting shares (%)'!$R$17+P63*'Connecting shares (%)'!$H$8/100*'Connecting shares (%)'!$R$18,0),0)</f>
        <v>0</v>
      </c>
      <c r="AA63" s="1">
        <f>IF(C63="West", IF(B63="Central",('Connecting shares (%)'!$F$10/100*E63+'Connecting shares (%)'!$G$10/100*G63+'Connecting shares (%)'!$H$10/100*I63)/1000000,0),0)</f>
        <v>0.18247565999999901</v>
      </c>
      <c r="AB63" s="1">
        <f>IF(C63="West", IF(B63="Central",F63*'Connecting shares (%)'!$R$16*'Connecting shares (%)'!$F$10/100+H63*'Connecting shares (%)'!$G$10/100*'Connecting shares (%)'!$R$17+J63*'Connecting shares (%)'!$H$10/100*'Connecting shares (%)'!$R$18,0),0)</f>
        <v>0.32193000000000005</v>
      </c>
      <c r="AC63" s="1">
        <f>IF(C63="West", IF(B63="Decentral",('Connecting shares (%)'!$F$14/100*E63+'Connecting shares (%)'!$G$14/100*G63+'Connecting shares (%)'!$H$14/100*I63)/1000000,0),0)</f>
        <v>0</v>
      </c>
      <c r="AD63" s="1">
        <f>IF(C63="west", IF(B63="Decentral",F63*'Connecting shares (%)'!$R$16*'Connecting shares (%)'!$F$14/100+H63*'Connecting shares (%)'!$G$14/100*'Connecting shares (%)'!$R$17+J63*'Connecting shares (%)'!$H$14/100*'Connecting shares (%)'!$R$18,0),0)</f>
        <v>0</v>
      </c>
      <c r="AE63" s="1">
        <f>IF(C63="west", IF(B63="Central",('Connecting shares (%)'!$F$12/100*K63+'Connecting shares (%)'!$G$12/100*M63+'Connecting shares (%)'!$H$12/100*O63)/1000000,0),0)</f>
        <v>0</v>
      </c>
      <c r="AF63" s="1">
        <f>IF(C63="west", IF(B63="Central",L63*'Connecting shares (%)'!$R$16*'Connecting shares (%)'!$F$12/100+N63*'Connecting shares (%)'!$G$12/100*'Connecting shares (%)'!$R$17+P63*'Connecting shares (%)'!$H$12/100*'Connecting shares (%)'!$R$18,0),0)</f>
        <v>0</v>
      </c>
      <c r="AG63" s="1">
        <f>IF(C63="West", IF(B63="Decentral",(K63*'Connecting shares (%)'!$F$16/100+M63*'Connecting shares (%)'!$G$16/100+O63*'Connecting shares (%)'!$H$16/100)/1000000,0),0)</f>
        <v>0</v>
      </c>
      <c r="AH63" s="1">
        <f>IF(C63="west", IF(B63="Decentral",L63*'Connecting shares (%)'!$R$16*'Connecting shares (%)'!$F$16/100+N63*'Connecting shares (%)'!$G$16/100*'Connecting shares (%)'!$R$17+P63*'Connecting shares (%)'!$H$16/100*'Connecting shares (%)'!$R$18,0),0)</f>
        <v>0</v>
      </c>
    </row>
    <row r="64" spans="1:34">
      <c r="A64" s="1">
        <v>63</v>
      </c>
      <c r="B64" s="1" t="s">
        <v>22</v>
      </c>
      <c r="C64" s="1" t="s">
        <v>23</v>
      </c>
      <c r="D64" s="1" t="s">
        <v>756</v>
      </c>
      <c r="E64" s="1">
        <v>240543.29</v>
      </c>
      <c r="F64" s="1">
        <v>11</v>
      </c>
      <c r="G64" s="1">
        <v>0</v>
      </c>
      <c r="H64" s="1">
        <v>0</v>
      </c>
      <c r="I64" s="1">
        <v>0</v>
      </c>
      <c r="J64" s="1">
        <v>0</v>
      </c>
      <c r="K64" s="1">
        <v>29962.369999999901</v>
      </c>
      <c r="L64" s="1">
        <v>6</v>
      </c>
      <c r="M64" s="1">
        <v>0</v>
      </c>
      <c r="N64" s="1">
        <v>0</v>
      </c>
      <c r="O64" s="1">
        <v>0</v>
      </c>
      <c r="P64" s="1">
        <v>0</v>
      </c>
      <c r="Q64" s="1">
        <v>1215.96974191613</v>
      </c>
      <c r="R64" s="1">
        <v>86818</v>
      </c>
      <c r="S64" s="61">
        <f>IF(C64="East", IF(B64="Central",('Connecting shares (%)'!$F$2/100*E64+'Connecting shares (%)'!$G$2/100*G64+'Connecting shares (%)'!$H$2/100*I64)/1000000,0),0)</f>
        <v>0</v>
      </c>
      <c r="T64" s="61">
        <f>IF(C64="East", IF(B64="Central",F64*'Connecting shares (%)'!$R$16*'Connecting shares (%)'!$F$2/100+H64*'Connecting shares (%)'!$G$2/100*'Connecting shares (%)'!$R$17+J64*'Connecting shares (%)'!$H$2/100*'Connecting shares (%)'!$R$18,0),0)</f>
        <v>0</v>
      </c>
      <c r="U64" s="1">
        <f>IF(C64="East", IF(B64="Decentral",('Connecting shares (%)'!$F$6/100*E64+'Connecting shares (%)'!$G$6/100*G64+'Connecting shares (%)'!$H$6/100*I64)/1000000,0),0)</f>
        <v>0</v>
      </c>
      <c r="V64" s="1">
        <f>IF(C64="East", IF(B64="Decentral",F64*'Connecting shares (%)'!$R$16*'Connecting shares (%)'!$F$6/100+H64*'Connecting shares (%)'!$G$6/100*'Connecting shares (%)'!$R$17+J64*'Connecting shares (%)'!$H$6/100*'Connecting shares (%)'!$R$18,0),0)</f>
        <v>0</v>
      </c>
      <c r="W64" s="1">
        <f>IF(C64="East", IF(B64="Central",('Connecting shares (%)'!$F$4/100*K64+'Connecting shares (%)'!$G$4/100*M64+'Connecting shares (%)'!$H$4/100*O64)/1000000,0),0)</f>
        <v>0</v>
      </c>
      <c r="X64" s="1">
        <f>IF(C64="East", IF(B64="Central",L64*'Connecting shares (%)'!$R$16*'Connecting shares (%)'!$F$4/100+N64*'Connecting shares (%)'!$G$4/100*'Connecting shares (%)'!$R$17+P64*'Connecting shares (%)'!$H$4/100*'Connecting shares (%)'!$R$18,0),0)</f>
        <v>0</v>
      </c>
      <c r="Y64" s="1">
        <f>IF(C64="East", IF(B64="Decentral",('Connecting shares (%)'!$F$4/100*K64+'Connecting shares (%)'!$G$4/100*M64+'Connecting shares (%)'!$H$4/100*O64)/1000000,0),0)</f>
        <v>0</v>
      </c>
      <c r="Z64" s="1">
        <f>IF(C64="East", IF(B64="Decentral",L64*'Connecting shares (%)'!$R$16*'Connecting shares (%)'!$F$8/100+N64*'Connecting shares (%)'!$G$8/100*'Connecting shares (%)'!$R$17+P64*'Connecting shares (%)'!$H$8/100*'Connecting shares (%)'!$R$18,0),0)</f>
        <v>0</v>
      </c>
      <c r="AA64" s="1">
        <f>IF(C64="West", IF(B64="Central",('Connecting shares (%)'!$F$10/100*E64+'Connecting shares (%)'!$G$10/100*G64+'Connecting shares (%)'!$H$10/100*I64)/1000000,0),0)</f>
        <v>0.24054329000000002</v>
      </c>
      <c r="AB64" s="1">
        <f>IF(C64="West", IF(B64="Central",F64*'Connecting shares (%)'!$R$16*'Connecting shares (%)'!$F$10/100+H64*'Connecting shares (%)'!$G$10/100*'Connecting shares (%)'!$R$17+J64*'Connecting shares (%)'!$H$10/100*'Connecting shares (%)'!$R$18,0),0)</f>
        <v>0.25294500000000003</v>
      </c>
      <c r="AC64" s="1">
        <f>IF(C64="West", IF(B64="Decentral",('Connecting shares (%)'!$F$14/100*E64+'Connecting shares (%)'!$G$14/100*G64+'Connecting shares (%)'!$H$14/100*I64)/1000000,0),0)</f>
        <v>0</v>
      </c>
      <c r="AD64" s="1">
        <f>IF(C64="west", IF(B64="Decentral",F64*'Connecting shares (%)'!$R$16*'Connecting shares (%)'!$F$14/100+H64*'Connecting shares (%)'!$G$14/100*'Connecting shares (%)'!$R$17+J64*'Connecting shares (%)'!$H$14/100*'Connecting shares (%)'!$R$18,0),0)</f>
        <v>0</v>
      </c>
      <c r="AE64" s="1">
        <f>IF(C64="west", IF(B64="Central",('Connecting shares (%)'!$F$12/100*K64+'Connecting shares (%)'!$G$12/100*M64+'Connecting shares (%)'!$H$12/100*O64)/1000000,0),0)</f>
        <v>2.9962369999999901E-2</v>
      </c>
      <c r="AF64" s="1">
        <f>IF(C64="west", IF(B64="Central",L64*'Connecting shares (%)'!$R$16*'Connecting shares (%)'!$F$12/100+N64*'Connecting shares (%)'!$G$12/100*'Connecting shares (%)'!$R$17+P64*'Connecting shares (%)'!$H$12/100*'Connecting shares (%)'!$R$18,0),0)</f>
        <v>0.13797000000000001</v>
      </c>
      <c r="AG64" s="1">
        <f>IF(C64="West", IF(B64="Decentral",(K64*'Connecting shares (%)'!$F$16/100+M64*'Connecting shares (%)'!$G$16/100+O64*'Connecting shares (%)'!$H$16/100)/1000000,0),0)</f>
        <v>0</v>
      </c>
      <c r="AH64" s="1">
        <f>IF(C64="west", IF(B64="Decentral",L64*'Connecting shares (%)'!$R$16*'Connecting shares (%)'!$F$16/100+N64*'Connecting shares (%)'!$G$16/100*'Connecting shares (%)'!$R$17+P64*'Connecting shares (%)'!$H$16/100*'Connecting shares (%)'!$R$18,0),0)</f>
        <v>0</v>
      </c>
    </row>
    <row r="65" spans="1:34">
      <c r="A65" s="1">
        <v>64</v>
      </c>
      <c r="B65" s="1" t="s">
        <v>22</v>
      </c>
      <c r="C65" s="1" t="s">
        <v>23</v>
      </c>
      <c r="D65" s="1" t="s">
        <v>743</v>
      </c>
      <c r="E65" s="1">
        <v>12666.809999999899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172.43012589580201</v>
      </c>
      <c r="R65" s="1">
        <v>172</v>
      </c>
      <c r="S65" s="61">
        <f>IF(C65="East", IF(B65="Central",('Connecting shares (%)'!$F$2/100*E65+'Connecting shares (%)'!$G$2/100*G65+'Connecting shares (%)'!$H$2/100*I65)/1000000,0),0)</f>
        <v>0</v>
      </c>
      <c r="T65" s="61">
        <f>IF(C65="East", IF(B65="Central",F65*'Connecting shares (%)'!$R$16*'Connecting shares (%)'!$F$2/100+H65*'Connecting shares (%)'!$G$2/100*'Connecting shares (%)'!$R$17+J65*'Connecting shares (%)'!$H$2/100*'Connecting shares (%)'!$R$18,0),0)</f>
        <v>0</v>
      </c>
      <c r="U65" s="1">
        <f>IF(C65="East", IF(B65="Decentral",('Connecting shares (%)'!$F$6/100*E65+'Connecting shares (%)'!$G$6/100*G65+'Connecting shares (%)'!$H$6/100*I65)/1000000,0),0)</f>
        <v>0</v>
      </c>
      <c r="V65" s="1">
        <f>IF(C65="East", IF(B65="Decentral",F65*'Connecting shares (%)'!$R$16*'Connecting shares (%)'!$F$6/100+H65*'Connecting shares (%)'!$G$6/100*'Connecting shares (%)'!$R$17+J65*'Connecting shares (%)'!$H$6/100*'Connecting shares (%)'!$R$18,0),0)</f>
        <v>0</v>
      </c>
      <c r="W65" s="1">
        <f>IF(C65="East", IF(B65="Central",('Connecting shares (%)'!$F$4/100*K65+'Connecting shares (%)'!$G$4/100*M65+'Connecting shares (%)'!$H$4/100*O65)/1000000,0),0)</f>
        <v>0</v>
      </c>
      <c r="X65" s="1">
        <f>IF(C65="East", IF(B65="Central",L65*'Connecting shares (%)'!$R$16*'Connecting shares (%)'!$F$4/100+N65*'Connecting shares (%)'!$G$4/100*'Connecting shares (%)'!$R$17+P65*'Connecting shares (%)'!$H$4/100*'Connecting shares (%)'!$R$18,0),0)</f>
        <v>0</v>
      </c>
      <c r="Y65" s="1">
        <f>IF(C65="East", IF(B65="Decentral",('Connecting shares (%)'!$F$4/100*K65+'Connecting shares (%)'!$G$4/100*M65+'Connecting shares (%)'!$H$4/100*O65)/1000000,0),0)</f>
        <v>0</v>
      </c>
      <c r="Z65" s="1">
        <f>IF(C65="East", IF(B65="Decentral",L65*'Connecting shares (%)'!$R$16*'Connecting shares (%)'!$F$8/100+N65*'Connecting shares (%)'!$G$8/100*'Connecting shares (%)'!$R$17+P65*'Connecting shares (%)'!$H$8/100*'Connecting shares (%)'!$R$18,0),0)</f>
        <v>0</v>
      </c>
      <c r="AA65" s="1">
        <f>IF(C65="West", IF(B65="Central",('Connecting shares (%)'!$F$10/100*E65+'Connecting shares (%)'!$G$10/100*G65+'Connecting shares (%)'!$H$10/100*I65)/1000000,0),0)</f>
        <v>1.26668099999999E-2</v>
      </c>
      <c r="AB65" s="1">
        <f>IF(C65="West", IF(B65="Central",F65*'Connecting shares (%)'!$R$16*'Connecting shares (%)'!$F$10/100+H65*'Connecting shares (%)'!$G$10/100*'Connecting shares (%)'!$R$17+J65*'Connecting shares (%)'!$H$10/100*'Connecting shares (%)'!$R$18,0),0)</f>
        <v>2.2995000000000002E-2</v>
      </c>
      <c r="AC65" s="1">
        <f>IF(C65="West", IF(B65="Decentral",('Connecting shares (%)'!$F$14/100*E65+'Connecting shares (%)'!$G$14/100*G65+'Connecting shares (%)'!$H$14/100*I65)/1000000,0),0)</f>
        <v>0</v>
      </c>
      <c r="AD65" s="1">
        <f>IF(C65="west", IF(B65="Decentral",F65*'Connecting shares (%)'!$R$16*'Connecting shares (%)'!$F$14/100+H65*'Connecting shares (%)'!$G$14/100*'Connecting shares (%)'!$R$17+J65*'Connecting shares (%)'!$H$14/100*'Connecting shares (%)'!$R$18,0),0)</f>
        <v>0</v>
      </c>
      <c r="AE65" s="1">
        <f>IF(C65="west", IF(B65="Central",('Connecting shares (%)'!$F$12/100*K65+'Connecting shares (%)'!$G$12/100*M65+'Connecting shares (%)'!$H$12/100*O65)/1000000,0),0)</f>
        <v>0</v>
      </c>
      <c r="AF65" s="1">
        <f>IF(C65="west", IF(B65="Central",L65*'Connecting shares (%)'!$R$16*'Connecting shares (%)'!$F$12/100+N65*'Connecting shares (%)'!$G$12/100*'Connecting shares (%)'!$R$17+P65*'Connecting shares (%)'!$H$12/100*'Connecting shares (%)'!$R$18,0),0)</f>
        <v>0</v>
      </c>
      <c r="AG65" s="1">
        <f>IF(C65="West", IF(B65="Decentral",(K65*'Connecting shares (%)'!$F$16/100+M65*'Connecting shares (%)'!$G$16/100+O65*'Connecting shares (%)'!$H$16/100)/1000000,0),0)</f>
        <v>0</v>
      </c>
      <c r="AH65" s="1">
        <f>IF(C65="west", IF(B65="Decentral",L65*'Connecting shares (%)'!$R$16*'Connecting shares (%)'!$F$16/100+N65*'Connecting shares (%)'!$G$16/100*'Connecting shares (%)'!$R$17+P65*'Connecting shares (%)'!$H$16/100*'Connecting shares (%)'!$R$18,0),0)</f>
        <v>0</v>
      </c>
    </row>
    <row r="66" spans="1:34">
      <c r="A66" s="1">
        <v>65</v>
      </c>
      <c r="B66" s="1" t="s">
        <v>22</v>
      </c>
      <c r="C66" s="1" t="s">
        <v>23</v>
      </c>
      <c r="D66" s="1" t="s">
        <v>755</v>
      </c>
      <c r="E66" s="1">
        <v>206604.709999999</v>
      </c>
      <c r="F66" s="1">
        <v>15</v>
      </c>
      <c r="G66" s="1">
        <v>0</v>
      </c>
      <c r="H66" s="1">
        <v>0</v>
      </c>
      <c r="I66" s="1">
        <v>0</v>
      </c>
      <c r="J66" s="1">
        <v>0</v>
      </c>
      <c r="K66" s="1">
        <v>43340.93</v>
      </c>
      <c r="L66" s="1">
        <v>4</v>
      </c>
      <c r="M66" s="1">
        <v>287030.15999999898</v>
      </c>
      <c r="N66" s="1">
        <v>1</v>
      </c>
      <c r="O66" s="1">
        <v>0</v>
      </c>
      <c r="P66" s="1">
        <v>0</v>
      </c>
      <c r="Q66" s="1">
        <v>2987.6609596058402</v>
      </c>
      <c r="R66" s="1">
        <v>335681</v>
      </c>
      <c r="S66" s="61">
        <f>IF(C66="East", IF(B66="Central",('Connecting shares (%)'!$F$2/100*E66+'Connecting shares (%)'!$G$2/100*G66+'Connecting shares (%)'!$H$2/100*I66)/1000000,0),0)</f>
        <v>0</v>
      </c>
      <c r="T66" s="61">
        <f>IF(C66="East", IF(B66="Central",F66*'Connecting shares (%)'!$R$16*'Connecting shares (%)'!$F$2/100+H66*'Connecting shares (%)'!$G$2/100*'Connecting shares (%)'!$R$17+J66*'Connecting shares (%)'!$H$2/100*'Connecting shares (%)'!$R$18,0),0)</f>
        <v>0</v>
      </c>
      <c r="U66" s="1">
        <f>IF(C66="East", IF(B66="Decentral",('Connecting shares (%)'!$F$6/100*E66+'Connecting shares (%)'!$G$6/100*G66+'Connecting shares (%)'!$H$6/100*I66)/1000000,0),0)</f>
        <v>0</v>
      </c>
      <c r="V66" s="1">
        <f>IF(C66="East", IF(B66="Decentral",F66*'Connecting shares (%)'!$R$16*'Connecting shares (%)'!$F$6/100+H66*'Connecting shares (%)'!$G$6/100*'Connecting shares (%)'!$R$17+J66*'Connecting shares (%)'!$H$6/100*'Connecting shares (%)'!$R$18,0),0)</f>
        <v>0</v>
      </c>
      <c r="W66" s="1">
        <f>IF(C66="East", IF(B66="Central",('Connecting shares (%)'!$F$4/100*K66+'Connecting shares (%)'!$G$4/100*M66+'Connecting shares (%)'!$H$4/100*O66)/1000000,0),0)</f>
        <v>0</v>
      </c>
      <c r="X66" s="1">
        <f>IF(C66="East", IF(B66="Central",L66*'Connecting shares (%)'!$R$16*'Connecting shares (%)'!$F$4/100+N66*'Connecting shares (%)'!$G$4/100*'Connecting shares (%)'!$R$17+P66*'Connecting shares (%)'!$H$4/100*'Connecting shares (%)'!$R$18,0),0)</f>
        <v>0</v>
      </c>
      <c r="Y66" s="1">
        <f>IF(C66="East", IF(B66="Decentral",('Connecting shares (%)'!$F$4/100*K66+'Connecting shares (%)'!$G$4/100*M66+'Connecting shares (%)'!$H$4/100*O66)/1000000,0),0)</f>
        <v>0</v>
      </c>
      <c r="Z66" s="1">
        <f>IF(C66="East", IF(B66="Decentral",L66*'Connecting shares (%)'!$R$16*'Connecting shares (%)'!$F$8/100+N66*'Connecting shares (%)'!$G$8/100*'Connecting shares (%)'!$R$17+P66*'Connecting shares (%)'!$H$8/100*'Connecting shares (%)'!$R$18,0),0)</f>
        <v>0</v>
      </c>
      <c r="AA66" s="1">
        <f>IF(C66="West", IF(B66="Central",('Connecting shares (%)'!$F$10/100*E66+'Connecting shares (%)'!$G$10/100*G66+'Connecting shares (%)'!$H$10/100*I66)/1000000,0),0)</f>
        <v>0.206604709999999</v>
      </c>
      <c r="AB66" s="1">
        <f>IF(C66="West", IF(B66="Central",F66*'Connecting shares (%)'!$R$16*'Connecting shares (%)'!$F$10/100+H66*'Connecting shares (%)'!$G$10/100*'Connecting shares (%)'!$R$17+J66*'Connecting shares (%)'!$H$10/100*'Connecting shares (%)'!$R$18,0),0)</f>
        <v>0.34492500000000009</v>
      </c>
      <c r="AC66" s="1">
        <f>IF(C66="West", IF(B66="Decentral",('Connecting shares (%)'!$F$14/100*E66+'Connecting shares (%)'!$G$14/100*G66+'Connecting shares (%)'!$H$14/100*I66)/1000000,0),0)</f>
        <v>0</v>
      </c>
      <c r="AD66" s="1">
        <f>IF(C66="west", IF(B66="Decentral",F66*'Connecting shares (%)'!$R$16*'Connecting shares (%)'!$F$14/100+H66*'Connecting shares (%)'!$G$14/100*'Connecting shares (%)'!$R$17+J66*'Connecting shares (%)'!$H$14/100*'Connecting shares (%)'!$R$18,0),0)</f>
        <v>0</v>
      </c>
      <c r="AE66" s="1">
        <f>IF(C66="west", IF(B66="Central",('Connecting shares (%)'!$F$12/100*K66+'Connecting shares (%)'!$G$12/100*M66+'Connecting shares (%)'!$H$12/100*O66)/1000000,0),0)</f>
        <v>0.33037108999999898</v>
      </c>
      <c r="AF66" s="1">
        <f>IF(C66="west", IF(B66="Central",L66*'Connecting shares (%)'!$R$16*'Connecting shares (%)'!$F$12/100+N66*'Connecting shares (%)'!$G$12/100*'Connecting shares (%)'!$R$17+P66*'Connecting shares (%)'!$H$12/100*'Connecting shares (%)'!$R$18,0),0)</f>
        <v>0.122639</v>
      </c>
      <c r="AG66" s="1">
        <f>IF(C66="West", IF(B66="Decentral",(K66*'Connecting shares (%)'!$F$16/100+M66*'Connecting shares (%)'!$G$16/100+O66*'Connecting shares (%)'!$H$16/100)/1000000,0),0)</f>
        <v>0</v>
      </c>
      <c r="AH66" s="1">
        <f>IF(C66="west", IF(B66="Decentral",L66*'Connecting shares (%)'!$R$16*'Connecting shares (%)'!$F$16/100+N66*'Connecting shares (%)'!$G$16/100*'Connecting shares (%)'!$R$17+P66*'Connecting shares (%)'!$H$16/100*'Connecting shares (%)'!$R$18,0),0)</f>
        <v>0</v>
      </c>
    </row>
    <row r="67" spans="1:34">
      <c r="A67" s="1">
        <v>66</v>
      </c>
      <c r="B67" s="1" t="s">
        <v>22</v>
      </c>
      <c r="C67" s="1" t="s">
        <v>23</v>
      </c>
      <c r="D67" s="1" t="s">
        <v>754</v>
      </c>
      <c r="E67" s="1">
        <v>1261298.6100000001</v>
      </c>
      <c r="F67" s="1">
        <v>91</v>
      </c>
      <c r="G67" s="1">
        <v>0</v>
      </c>
      <c r="H67" s="1">
        <v>0</v>
      </c>
      <c r="I67" s="1">
        <v>0</v>
      </c>
      <c r="J67" s="1">
        <v>0</v>
      </c>
      <c r="K67" s="1">
        <v>194407.2</v>
      </c>
      <c r="L67" s="1">
        <v>16</v>
      </c>
      <c r="M67" s="1">
        <v>0</v>
      </c>
      <c r="N67" s="1">
        <v>0</v>
      </c>
      <c r="O67" s="1">
        <v>0</v>
      </c>
      <c r="P67" s="1">
        <v>0</v>
      </c>
      <c r="Q67" s="1">
        <v>8662.0361340869895</v>
      </c>
      <c r="R67" s="1">
        <v>3616571</v>
      </c>
      <c r="S67" s="61">
        <f>IF(C67="East", IF(B67="Central",('Connecting shares (%)'!$F$2/100*E67+'Connecting shares (%)'!$G$2/100*G67+'Connecting shares (%)'!$H$2/100*I67)/1000000,0),0)</f>
        <v>0</v>
      </c>
      <c r="T67" s="61">
        <f>IF(C67="East", IF(B67="Central",F67*'Connecting shares (%)'!$R$16*'Connecting shares (%)'!$F$2/100+H67*'Connecting shares (%)'!$G$2/100*'Connecting shares (%)'!$R$17+J67*'Connecting shares (%)'!$H$2/100*'Connecting shares (%)'!$R$18,0),0)</f>
        <v>0</v>
      </c>
      <c r="U67" s="1">
        <f>IF(C67="East", IF(B67="Decentral",('Connecting shares (%)'!$F$6/100*E67+'Connecting shares (%)'!$G$6/100*G67+'Connecting shares (%)'!$H$6/100*I67)/1000000,0),0)</f>
        <v>0</v>
      </c>
      <c r="V67" s="1">
        <f>IF(C67="East", IF(B67="Decentral",F67*'Connecting shares (%)'!$R$16*'Connecting shares (%)'!$F$6/100+H67*'Connecting shares (%)'!$G$6/100*'Connecting shares (%)'!$R$17+J67*'Connecting shares (%)'!$H$6/100*'Connecting shares (%)'!$R$18,0),0)</f>
        <v>0</v>
      </c>
      <c r="W67" s="1">
        <f>IF(C67="East", IF(B67="Central",('Connecting shares (%)'!$F$4/100*K67+'Connecting shares (%)'!$G$4/100*M67+'Connecting shares (%)'!$H$4/100*O67)/1000000,0),0)</f>
        <v>0</v>
      </c>
      <c r="X67" s="1">
        <f>IF(C67="East", IF(B67="Central",L67*'Connecting shares (%)'!$R$16*'Connecting shares (%)'!$F$4/100+N67*'Connecting shares (%)'!$G$4/100*'Connecting shares (%)'!$R$17+P67*'Connecting shares (%)'!$H$4/100*'Connecting shares (%)'!$R$18,0),0)</f>
        <v>0</v>
      </c>
      <c r="Y67" s="1">
        <f>IF(C67="East", IF(B67="Decentral",('Connecting shares (%)'!$F$4/100*K67+'Connecting shares (%)'!$G$4/100*M67+'Connecting shares (%)'!$H$4/100*O67)/1000000,0),0)</f>
        <v>0</v>
      </c>
      <c r="Z67" s="1">
        <f>IF(C67="East", IF(B67="Decentral",L67*'Connecting shares (%)'!$R$16*'Connecting shares (%)'!$F$8/100+N67*'Connecting shares (%)'!$G$8/100*'Connecting shares (%)'!$R$17+P67*'Connecting shares (%)'!$H$8/100*'Connecting shares (%)'!$R$18,0),0)</f>
        <v>0</v>
      </c>
      <c r="AA67" s="1">
        <f>IF(C67="West", IF(B67="Central",('Connecting shares (%)'!$F$10/100*E67+'Connecting shares (%)'!$G$10/100*G67+'Connecting shares (%)'!$H$10/100*I67)/1000000,0),0)</f>
        <v>1.2612986100000001</v>
      </c>
      <c r="AB67" s="1">
        <f>IF(C67="West", IF(B67="Central",F67*'Connecting shares (%)'!$R$16*'Connecting shares (%)'!$F$10/100+H67*'Connecting shares (%)'!$G$10/100*'Connecting shares (%)'!$R$17+J67*'Connecting shares (%)'!$H$10/100*'Connecting shares (%)'!$R$18,0),0)</f>
        <v>2.0925450000000003</v>
      </c>
      <c r="AC67" s="1">
        <f>IF(C67="West", IF(B67="Decentral",('Connecting shares (%)'!$F$14/100*E67+'Connecting shares (%)'!$G$14/100*G67+'Connecting shares (%)'!$H$14/100*I67)/1000000,0),0)</f>
        <v>0</v>
      </c>
      <c r="AD67" s="1">
        <f>IF(C67="west", IF(B67="Decentral",F67*'Connecting shares (%)'!$R$16*'Connecting shares (%)'!$F$14/100+H67*'Connecting shares (%)'!$G$14/100*'Connecting shares (%)'!$R$17+J67*'Connecting shares (%)'!$H$14/100*'Connecting shares (%)'!$R$18,0),0)</f>
        <v>0</v>
      </c>
      <c r="AE67" s="1">
        <f>IF(C67="west", IF(B67="Central",('Connecting shares (%)'!$F$12/100*K67+'Connecting shares (%)'!$G$12/100*M67+'Connecting shares (%)'!$H$12/100*O67)/1000000,0),0)</f>
        <v>0.1944072</v>
      </c>
      <c r="AF67" s="1">
        <f>IF(C67="west", IF(B67="Central",L67*'Connecting shares (%)'!$R$16*'Connecting shares (%)'!$F$12/100+N67*'Connecting shares (%)'!$G$12/100*'Connecting shares (%)'!$R$17+P67*'Connecting shares (%)'!$H$12/100*'Connecting shares (%)'!$R$18,0),0)</f>
        <v>0.36792000000000002</v>
      </c>
      <c r="AG67" s="1">
        <f>IF(C67="West", IF(B67="Decentral",(K67*'Connecting shares (%)'!$F$16/100+M67*'Connecting shares (%)'!$G$16/100+O67*'Connecting shares (%)'!$H$16/100)/1000000,0),0)</f>
        <v>0</v>
      </c>
      <c r="AH67" s="1">
        <f>IF(C67="west", IF(B67="Decentral",L67*'Connecting shares (%)'!$R$16*'Connecting shares (%)'!$F$16/100+N67*'Connecting shares (%)'!$G$16/100*'Connecting shares (%)'!$R$17+P67*'Connecting shares (%)'!$H$16/100*'Connecting shares (%)'!$R$18,0),0)</f>
        <v>0</v>
      </c>
    </row>
    <row r="68" spans="1:34">
      <c r="A68" s="1">
        <v>67</v>
      </c>
      <c r="B68" s="1" t="s">
        <v>21</v>
      </c>
      <c r="C68" s="1" t="s">
        <v>23</v>
      </c>
      <c r="D68" s="1" t="s">
        <v>753</v>
      </c>
      <c r="E68" s="1">
        <v>2300372.4500000002</v>
      </c>
      <c r="F68" s="1">
        <v>145</v>
      </c>
      <c r="G68" s="1">
        <v>0</v>
      </c>
      <c r="H68" s="1">
        <v>0</v>
      </c>
      <c r="I68" s="1">
        <v>0</v>
      </c>
      <c r="J68" s="1">
        <v>0</v>
      </c>
      <c r="K68" s="1">
        <v>164986.95000000001</v>
      </c>
      <c r="L68" s="1">
        <v>38</v>
      </c>
      <c r="M68" s="1">
        <v>0</v>
      </c>
      <c r="N68" s="1">
        <v>0</v>
      </c>
      <c r="O68" s="1">
        <v>0</v>
      </c>
      <c r="P68" s="1">
        <v>0</v>
      </c>
      <c r="Q68" s="1">
        <v>11148.341623001401</v>
      </c>
      <c r="R68" s="1">
        <v>3387564.5</v>
      </c>
      <c r="S68" s="61">
        <f>IF(C68="East", IF(B68="Central",('Connecting shares (%)'!$F$2/100*E68+'Connecting shares (%)'!$G$2/100*G68+'Connecting shares (%)'!$H$2/100*I68)/1000000,0),0)</f>
        <v>0</v>
      </c>
      <c r="T68" s="61">
        <f>IF(C68="East", IF(B68="Central",F68*'Connecting shares (%)'!$R$16*'Connecting shares (%)'!$F$2/100+H68*'Connecting shares (%)'!$G$2/100*'Connecting shares (%)'!$R$17+J68*'Connecting shares (%)'!$H$2/100*'Connecting shares (%)'!$R$18,0),0)</f>
        <v>0</v>
      </c>
      <c r="U68" s="1">
        <f>IF(C68="East", IF(B68="Decentral",('Connecting shares (%)'!$F$6/100*E68+'Connecting shares (%)'!$G$6/100*G68+'Connecting shares (%)'!$H$6/100*I68)/1000000,0),0)</f>
        <v>0</v>
      </c>
      <c r="V68" s="1">
        <f>IF(C68="East", IF(B68="Decentral",F68*'Connecting shares (%)'!$R$16*'Connecting shares (%)'!$F$6/100+H68*'Connecting shares (%)'!$G$6/100*'Connecting shares (%)'!$R$17+J68*'Connecting shares (%)'!$H$6/100*'Connecting shares (%)'!$R$18,0),0)</f>
        <v>0</v>
      </c>
      <c r="W68" s="1">
        <f>IF(C68="East", IF(B68="Central",('Connecting shares (%)'!$F$4/100*K68+'Connecting shares (%)'!$G$4/100*M68+'Connecting shares (%)'!$H$4/100*O68)/1000000,0),0)</f>
        <v>0</v>
      </c>
      <c r="X68" s="1">
        <f>IF(C68="East", IF(B68="Central",L68*'Connecting shares (%)'!$R$16*'Connecting shares (%)'!$F$4/100+N68*'Connecting shares (%)'!$G$4/100*'Connecting shares (%)'!$R$17+P68*'Connecting shares (%)'!$H$4/100*'Connecting shares (%)'!$R$18,0),0)</f>
        <v>0</v>
      </c>
      <c r="Y68" s="1">
        <f>IF(C68="East", IF(B68="Decentral",('Connecting shares (%)'!$F$4/100*K68+'Connecting shares (%)'!$G$4/100*M68+'Connecting shares (%)'!$H$4/100*O68)/1000000,0),0)</f>
        <v>0</v>
      </c>
      <c r="Z68" s="1">
        <f>IF(C68="East", IF(B68="Decentral",L68*'Connecting shares (%)'!$R$16*'Connecting shares (%)'!$F$8/100+N68*'Connecting shares (%)'!$G$8/100*'Connecting shares (%)'!$R$17+P68*'Connecting shares (%)'!$H$8/100*'Connecting shares (%)'!$R$18,0),0)</f>
        <v>0</v>
      </c>
      <c r="AA68" s="1">
        <f>IF(C68="West", IF(B68="Central",('Connecting shares (%)'!$F$10/100*E68+'Connecting shares (%)'!$G$10/100*G68+'Connecting shares (%)'!$H$10/100*I68)/1000000,0),0)</f>
        <v>0</v>
      </c>
      <c r="AB68" s="1">
        <f>IF(C68="West", IF(B68="Central",F68*'Connecting shares (%)'!$R$16*'Connecting shares (%)'!$F$10/100+H68*'Connecting shares (%)'!$G$10/100*'Connecting shares (%)'!$R$17+J68*'Connecting shares (%)'!$H$10/100*'Connecting shares (%)'!$R$18,0),0)</f>
        <v>0</v>
      </c>
      <c r="AC68" s="1">
        <f>IF(C68="West", IF(B68="Decentral",('Connecting shares (%)'!$F$14/100*E68+'Connecting shares (%)'!$G$14/100*G68+'Connecting shares (%)'!$H$14/100*I68)/1000000,0),0)</f>
        <v>2.3003724500000002</v>
      </c>
      <c r="AD68" s="1">
        <f>IF(C68="west", IF(B68="Decentral",F68*'Connecting shares (%)'!$R$16*'Connecting shares (%)'!$F$14/100+H68*'Connecting shares (%)'!$G$14/100*'Connecting shares (%)'!$R$17+J68*'Connecting shares (%)'!$H$14/100*'Connecting shares (%)'!$R$18,0),0)</f>
        <v>3.3342749999999999</v>
      </c>
      <c r="AE68" s="1">
        <f>IF(C68="west", IF(B68="Central",('Connecting shares (%)'!$F$12/100*K68+'Connecting shares (%)'!$G$12/100*M68+'Connecting shares (%)'!$H$12/100*O68)/1000000,0),0)</f>
        <v>0</v>
      </c>
      <c r="AF68" s="1">
        <f>IF(C68="west", IF(B68="Central",L68*'Connecting shares (%)'!$R$16*'Connecting shares (%)'!$F$12/100+N68*'Connecting shares (%)'!$G$12/100*'Connecting shares (%)'!$R$17+P68*'Connecting shares (%)'!$H$12/100*'Connecting shares (%)'!$R$18,0),0)</f>
        <v>0</v>
      </c>
      <c r="AG68" s="1">
        <f>IF(C68="West", IF(B68="Decentral",(K68*'Connecting shares (%)'!$F$16/100+M68*'Connecting shares (%)'!$G$16/100+O68*'Connecting shares (%)'!$H$16/100)/1000000,0),0)</f>
        <v>0.16498695000000002</v>
      </c>
      <c r="AH68" s="1">
        <f>IF(C68="west", IF(B68="Decentral",L68*'Connecting shares (%)'!$R$16*'Connecting shares (%)'!$F$16/100+N68*'Connecting shares (%)'!$G$16/100*'Connecting shares (%)'!$R$17+P68*'Connecting shares (%)'!$H$16/100*'Connecting shares (%)'!$R$18,0),0)</f>
        <v>0.8738100000000002</v>
      </c>
    </row>
    <row r="69" spans="1:34">
      <c r="A69" s="1">
        <v>68</v>
      </c>
      <c r="B69" s="1" t="s">
        <v>21</v>
      </c>
      <c r="C69" s="1" t="s">
        <v>23</v>
      </c>
      <c r="D69" s="1" t="s">
        <v>752</v>
      </c>
      <c r="E69" s="1">
        <v>421937.06</v>
      </c>
      <c r="F69" s="1">
        <v>27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5711.6786380703497</v>
      </c>
      <c r="R69" s="1">
        <v>639776.5</v>
      </c>
      <c r="S69" s="61">
        <f>IF(C69="East", IF(B69="Central",('Connecting shares (%)'!$F$2/100*E69+'Connecting shares (%)'!$G$2/100*G69+'Connecting shares (%)'!$H$2/100*I69)/1000000,0),0)</f>
        <v>0</v>
      </c>
      <c r="T69" s="61">
        <f>IF(C69="East", IF(B69="Central",F69*'Connecting shares (%)'!$R$16*'Connecting shares (%)'!$F$2/100+H69*'Connecting shares (%)'!$G$2/100*'Connecting shares (%)'!$R$17+J69*'Connecting shares (%)'!$H$2/100*'Connecting shares (%)'!$R$18,0),0)</f>
        <v>0</v>
      </c>
      <c r="U69" s="1">
        <f>IF(C69="East", IF(B69="Decentral",('Connecting shares (%)'!$F$6/100*E69+'Connecting shares (%)'!$G$6/100*G69+'Connecting shares (%)'!$H$6/100*I69)/1000000,0),0)</f>
        <v>0</v>
      </c>
      <c r="V69" s="1">
        <f>IF(C69="East", IF(B69="Decentral",F69*'Connecting shares (%)'!$R$16*'Connecting shares (%)'!$F$6/100+H69*'Connecting shares (%)'!$G$6/100*'Connecting shares (%)'!$R$17+J69*'Connecting shares (%)'!$H$6/100*'Connecting shares (%)'!$R$18,0),0)</f>
        <v>0</v>
      </c>
      <c r="W69" s="1">
        <f>IF(C69="East", IF(B69="Central",('Connecting shares (%)'!$F$4/100*K69+'Connecting shares (%)'!$G$4/100*M69+'Connecting shares (%)'!$H$4/100*O69)/1000000,0),0)</f>
        <v>0</v>
      </c>
      <c r="X69" s="1">
        <f>IF(C69="East", IF(B69="Central",L69*'Connecting shares (%)'!$R$16*'Connecting shares (%)'!$F$4/100+N69*'Connecting shares (%)'!$G$4/100*'Connecting shares (%)'!$R$17+P69*'Connecting shares (%)'!$H$4/100*'Connecting shares (%)'!$R$18,0),0)</f>
        <v>0</v>
      </c>
      <c r="Y69" s="1">
        <f>IF(C69="East", IF(B69="Decentral",('Connecting shares (%)'!$F$4/100*K69+'Connecting shares (%)'!$G$4/100*M69+'Connecting shares (%)'!$H$4/100*O69)/1000000,0),0)</f>
        <v>0</v>
      </c>
      <c r="Z69" s="1">
        <f>IF(C69="East", IF(B69="Decentral",L69*'Connecting shares (%)'!$R$16*'Connecting shares (%)'!$F$8/100+N69*'Connecting shares (%)'!$G$8/100*'Connecting shares (%)'!$R$17+P69*'Connecting shares (%)'!$H$8/100*'Connecting shares (%)'!$R$18,0),0)</f>
        <v>0</v>
      </c>
      <c r="AA69" s="1">
        <f>IF(C69="West", IF(B69="Central",('Connecting shares (%)'!$F$10/100*E69+'Connecting shares (%)'!$G$10/100*G69+'Connecting shares (%)'!$H$10/100*I69)/1000000,0),0)</f>
        <v>0</v>
      </c>
      <c r="AB69" s="1">
        <f>IF(C69="West", IF(B69="Central",F69*'Connecting shares (%)'!$R$16*'Connecting shares (%)'!$F$10/100+H69*'Connecting shares (%)'!$G$10/100*'Connecting shares (%)'!$R$17+J69*'Connecting shares (%)'!$H$10/100*'Connecting shares (%)'!$R$18,0),0)</f>
        <v>0</v>
      </c>
      <c r="AC69" s="1">
        <f>IF(C69="West", IF(B69="Decentral",('Connecting shares (%)'!$F$14/100*E69+'Connecting shares (%)'!$G$14/100*G69+'Connecting shares (%)'!$H$14/100*I69)/1000000,0),0)</f>
        <v>0.42193705999999997</v>
      </c>
      <c r="AD69" s="1">
        <f>IF(C69="west", IF(B69="Decentral",F69*'Connecting shares (%)'!$R$16*'Connecting shares (%)'!$F$14/100+H69*'Connecting shares (%)'!$G$14/100*'Connecting shares (%)'!$R$17+J69*'Connecting shares (%)'!$H$14/100*'Connecting shares (%)'!$R$18,0),0)</f>
        <v>0.620865</v>
      </c>
      <c r="AE69" s="1">
        <f>IF(C69="west", IF(B69="Central",('Connecting shares (%)'!$F$12/100*K69+'Connecting shares (%)'!$G$12/100*M69+'Connecting shares (%)'!$H$12/100*O69)/1000000,0),0)</f>
        <v>0</v>
      </c>
      <c r="AF69" s="1">
        <f>IF(C69="west", IF(B69="Central",L69*'Connecting shares (%)'!$R$16*'Connecting shares (%)'!$F$12/100+N69*'Connecting shares (%)'!$G$12/100*'Connecting shares (%)'!$R$17+P69*'Connecting shares (%)'!$H$12/100*'Connecting shares (%)'!$R$18,0),0)</f>
        <v>0</v>
      </c>
      <c r="AG69" s="1">
        <f>IF(C69="West", IF(B69="Decentral",(K69*'Connecting shares (%)'!$F$16/100+M69*'Connecting shares (%)'!$G$16/100+O69*'Connecting shares (%)'!$H$16/100)/1000000,0),0)</f>
        <v>0</v>
      </c>
      <c r="AH69" s="1">
        <f>IF(C69="west", IF(B69="Decentral",L69*'Connecting shares (%)'!$R$16*'Connecting shares (%)'!$F$16/100+N69*'Connecting shares (%)'!$G$16/100*'Connecting shares (%)'!$R$17+P69*'Connecting shares (%)'!$H$16/100*'Connecting shares (%)'!$R$18,0),0)</f>
        <v>0</v>
      </c>
    </row>
    <row r="70" spans="1:34">
      <c r="A70" s="1">
        <v>69</v>
      </c>
      <c r="B70" s="1" t="s">
        <v>21</v>
      </c>
      <c r="C70" s="1" t="s">
        <v>23</v>
      </c>
      <c r="D70" s="1" t="s">
        <v>751</v>
      </c>
      <c r="E70" s="1">
        <v>753375.06999999902</v>
      </c>
      <c r="F70" s="1">
        <v>50</v>
      </c>
      <c r="G70" s="1">
        <v>0</v>
      </c>
      <c r="H70" s="1">
        <v>0</v>
      </c>
      <c r="I70" s="1">
        <v>0</v>
      </c>
      <c r="J70" s="1">
        <v>0</v>
      </c>
      <c r="K70" s="1">
        <v>39422.059999999903</v>
      </c>
      <c r="L70" s="1">
        <v>3</v>
      </c>
      <c r="M70" s="1">
        <v>0</v>
      </c>
      <c r="N70" s="1">
        <v>0</v>
      </c>
      <c r="O70" s="1">
        <v>0</v>
      </c>
      <c r="P70" s="1">
        <v>0</v>
      </c>
      <c r="Q70" s="1">
        <v>5794.9019014814203</v>
      </c>
      <c r="R70" s="1">
        <v>1148285</v>
      </c>
      <c r="S70" s="61">
        <f>IF(C70="East", IF(B70="Central",('Connecting shares (%)'!$F$2/100*E70+'Connecting shares (%)'!$G$2/100*G70+'Connecting shares (%)'!$H$2/100*I70)/1000000,0),0)</f>
        <v>0</v>
      </c>
      <c r="T70" s="61">
        <f>IF(C70="East", IF(B70="Central",F70*'Connecting shares (%)'!$R$16*'Connecting shares (%)'!$F$2/100+H70*'Connecting shares (%)'!$G$2/100*'Connecting shares (%)'!$R$17+J70*'Connecting shares (%)'!$H$2/100*'Connecting shares (%)'!$R$18,0),0)</f>
        <v>0</v>
      </c>
      <c r="U70" s="1">
        <f>IF(C70="East", IF(B70="Decentral",('Connecting shares (%)'!$F$6/100*E70+'Connecting shares (%)'!$G$6/100*G70+'Connecting shares (%)'!$H$6/100*I70)/1000000,0),0)</f>
        <v>0</v>
      </c>
      <c r="V70" s="1">
        <f>IF(C70="East", IF(B70="Decentral",F70*'Connecting shares (%)'!$R$16*'Connecting shares (%)'!$F$6/100+H70*'Connecting shares (%)'!$G$6/100*'Connecting shares (%)'!$R$17+J70*'Connecting shares (%)'!$H$6/100*'Connecting shares (%)'!$R$18,0),0)</f>
        <v>0</v>
      </c>
      <c r="W70" s="1">
        <f>IF(C70="East", IF(B70="Central",('Connecting shares (%)'!$F$4/100*K70+'Connecting shares (%)'!$G$4/100*M70+'Connecting shares (%)'!$H$4/100*O70)/1000000,0),0)</f>
        <v>0</v>
      </c>
      <c r="X70" s="1">
        <f>IF(C70="East", IF(B70="Central",L70*'Connecting shares (%)'!$R$16*'Connecting shares (%)'!$F$4/100+N70*'Connecting shares (%)'!$G$4/100*'Connecting shares (%)'!$R$17+P70*'Connecting shares (%)'!$H$4/100*'Connecting shares (%)'!$R$18,0),0)</f>
        <v>0</v>
      </c>
      <c r="Y70" s="1">
        <f>IF(C70="East", IF(B70="Decentral",('Connecting shares (%)'!$F$4/100*K70+'Connecting shares (%)'!$G$4/100*M70+'Connecting shares (%)'!$H$4/100*O70)/1000000,0),0)</f>
        <v>0</v>
      </c>
      <c r="Z70" s="1">
        <f>IF(C70="East", IF(B70="Decentral",L70*'Connecting shares (%)'!$R$16*'Connecting shares (%)'!$F$8/100+N70*'Connecting shares (%)'!$G$8/100*'Connecting shares (%)'!$R$17+P70*'Connecting shares (%)'!$H$8/100*'Connecting shares (%)'!$R$18,0),0)</f>
        <v>0</v>
      </c>
      <c r="AA70" s="1">
        <f>IF(C70="West", IF(B70="Central",('Connecting shares (%)'!$F$10/100*E70+'Connecting shares (%)'!$G$10/100*G70+'Connecting shares (%)'!$H$10/100*I70)/1000000,0),0)</f>
        <v>0</v>
      </c>
      <c r="AB70" s="1">
        <f>IF(C70="West", IF(B70="Central",F70*'Connecting shares (%)'!$R$16*'Connecting shares (%)'!$F$10/100+H70*'Connecting shares (%)'!$G$10/100*'Connecting shares (%)'!$R$17+J70*'Connecting shares (%)'!$H$10/100*'Connecting shares (%)'!$R$18,0),0)</f>
        <v>0</v>
      </c>
      <c r="AC70" s="1">
        <f>IF(C70="West", IF(B70="Decentral",('Connecting shares (%)'!$F$14/100*E70+'Connecting shares (%)'!$G$14/100*G70+'Connecting shares (%)'!$H$14/100*I70)/1000000,0),0)</f>
        <v>0.75337506999999904</v>
      </c>
      <c r="AD70" s="1">
        <f>IF(C70="west", IF(B70="Decentral",F70*'Connecting shares (%)'!$R$16*'Connecting shares (%)'!$F$14/100+H70*'Connecting shares (%)'!$G$14/100*'Connecting shares (%)'!$R$17+J70*'Connecting shares (%)'!$H$14/100*'Connecting shares (%)'!$R$18,0),0)</f>
        <v>1.14975</v>
      </c>
      <c r="AE70" s="1">
        <f>IF(C70="west", IF(B70="Central",('Connecting shares (%)'!$F$12/100*K70+'Connecting shares (%)'!$G$12/100*M70+'Connecting shares (%)'!$H$12/100*O70)/1000000,0),0)</f>
        <v>0</v>
      </c>
      <c r="AF70" s="1">
        <f>IF(C70="west", IF(B70="Central",L70*'Connecting shares (%)'!$R$16*'Connecting shares (%)'!$F$12/100+N70*'Connecting shares (%)'!$G$12/100*'Connecting shares (%)'!$R$17+P70*'Connecting shares (%)'!$H$12/100*'Connecting shares (%)'!$R$18,0),0)</f>
        <v>0</v>
      </c>
      <c r="AG70" s="1">
        <f>IF(C70="West", IF(B70="Decentral",(K70*'Connecting shares (%)'!$F$16/100+M70*'Connecting shares (%)'!$G$16/100+O70*'Connecting shares (%)'!$H$16/100)/1000000,0),0)</f>
        <v>3.9422059999999905E-2</v>
      </c>
      <c r="AH70" s="1">
        <f>IF(C70="west", IF(B70="Decentral",L70*'Connecting shares (%)'!$R$16*'Connecting shares (%)'!$F$16/100+N70*'Connecting shares (%)'!$G$16/100*'Connecting shares (%)'!$R$17+P70*'Connecting shares (%)'!$H$16/100*'Connecting shares (%)'!$R$18,0),0)</f>
        <v>6.8985000000000005E-2</v>
      </c>
    </row>
    <row r="71" spans="1:34">
      <c r="A71" s="1">
        <v>70</v>
      </c>
      <c r="B71" s="1" t="s">
        <v>21</v>
      </c>
      <c r="C71" s="1" t="s">
        <v>23</v>
      </c>
      <c r="D71" s="1" t="s">
        <v>750</v>
      </c>
      <c r="E71" s="1">
        <v>2728758.98</v>
      </c>
      <c r="F71" s="1">
        <v>194</v>
      </c>
      <c r="G71" s="1">
        <v>0</v>
      </c>
      <c r="H71" s="1">
        <v>0</v>
      </c>
      <c r="I71" s="1">
        <v>0</v>
      </c>
      <c r="J71" s="1">
        <v>0</v>
      </c>
      <c r="K71" s="1">
        <v>300165.32999999903</v>
      </c>
      <c r="L71" s="1">
        <v>29</v>
      </c>
      <c r="M71" s="1">
        <v>0</v>
      </c>
      <c r="N71" s="1">
        <v>0</v>
      </c>
      <c r="O71" s="1">
        <v>0</v>
      </c>
      <c r="P71" s="1">
        <v>0</v>
      </c>
      <c r="Q71" s="1">
        <v>4649.7744836366301</v>
      </c>
      <c r="R71" s="1">
        <v>1315076.5</v>
      </c>
      <c r="S71" s="61">
        <f>IF(C71="East", IF(B71="Central",('Connecting shares (%)'!$F$2/100*E71+'Connecting shares (%)'!$G$2/100*G71+'Connecting shares (%)'!$H$2/100*I71)/1000000,0),0)</f>
        <v>0</v>
      </c>
      <c r="T71" s="61">
        <f>IF(C71="East", IF(B71="Central",F71*'Connecting shares (%)'!$R$16*'Connecting shares (%)'!$F$2/100+H71*'Connecting shares (%)'!$G$2/100*'Connecting shares (%)'!$R$17+J71*'Connecting shares (%)'!$H$2/100*'Connecting shares (%)'!$R$18,0),0)</f>
        <v>0</v>
      </c>
      <c r="U71" s="1">
        <f>IF(C71="East", IF(B71="Decentral",('Connecting shares (%)'!$F$6/100*E71+'Connecting shares (%)'!$G$6/100*G71+'Connecting shares (%)'!$H$6/100*I71)/1000000,0),0)</f>
        <v>0</v>
      </c>
      <c r="V71" s="1">
        <f>IF(C71="East", IF(B71="Decentral",F71*'Connecting shares (%)'!$R$16*'Connecting shares (%)'!$F$6/100+H71*'Connecting shares (%)'!$G$6/100*'Connecting shares (%)'!$R$17+J71*'Connecting shares (%)'!$H$6/100*'Connecting shares (%)'!$R$18,0),0)</f>
        <v>0</v>
      </c>
      <c r="W71" s="1">
        <f>IF(C71="East", IF(B71="Central",('Connecting shares (%)'!$F$4/100*K71+'Connecting shares (%)'!$G$4/100*M71+'Connecting shares (%)'!$H$4/100*O71)/1000000,0),0)</f>
        <v>0</v>
      </c>
      <c r="X71" s="1">
        <f>IF(C71="East", IF(B71="Central",L71*'Connecting shares (%)'!$R$16*'Connecting shares (%)'!$F$4/100+N71*'Connecting shares (%)'!$G$4/100*'Connecting shares (%)'!$R$17+P71*'Connecting shares (%)'!$H$4/100*'Connecting shares (%)'!$R$18,0),0)</f>
        <v>0</v>
      </c>
      <c r="Y71" s="1">
        <f>IF(C71="East", IF(B71="Decentral",('Connecting shares (%)'!$F$4/100*K71+'Connecting shares (%)'!$G$4/100*M71+'Connecting shares (%)'!$H$4/100*O71)/1000000,0),0)</f>
        <v>0</v>
      </c>
      <c r="Z71" s="1">
        <f>IF(C71="East", IF(B71="Decentral",L71*'Connecting shares (%)'!$R$16*'Connecting shares (%)'!$F$8/100+N71*'Connecting shares (%)'!$G$8/100*'Connecting shares (%)'!$R$17+P71*'Connecting shares (%)'!$H$8/100*'Connecting shares (%)'!$R$18,0),0)</f>
        <v>0</v>
      </c>
      <c r="AA71" s="1">
        <f>IF(C71="West", IF(B71="Central",('Connecting shares (%)'!$F$10/100*E71+'Connecting shares (%)'!$G$10/100*G71+'Connecting shares (%)'!$H$10/100*I71)/1000000,0),0)</f>
        <v>0</v>
      </c>
      <c r="AB71" s="1">
        <f>IF(C71="West", IF(B71="Central",F71*'Connecting shares (%)'!$R$16*'Connecting shares (%)'!$F$10/100+H71*'Connecting shares (%)'!$G$10/100*'Connecting shares (%)'!$R$17+J71*'Connecting shares (%)'!$H$10/100*'Connecting shares (%)'!$R$18,0),0)</f>
        <v>0</v>
      </c>
      <c r="AC71" s="1">
        <f>IF(C71="West", IF(B71="Decentral",('Connecting shares (%)'!$F$14/100*E71+'Connecting shares (%)'!$G$14/100*G71+'Connecting shares (%)'!$H$14/100*I71)/1000000,0),0)</f>
        <v>2.7287589799999998</v>
      </c>
      <c r="AD71" s="1">
        <f>IF(C71="west", IF(B71="Decentral",F71*'Connecting shares (%)'!$R$16*'Connecting shares (%)'!$F$14/100+H71*'Connecting shares (%)'!$G$14/100*'Connecting shares (%)'!$R$17+J71*'Connecting shares (%)'!$H$14/100*'Connecting shares (%)'!$R$18,0),0)</f>
        <v>4.4610300000000001</v>
      </c>
      <c r="AE71" s="1">
        <f>IF(C71="west", IF(B71="Central",('Connecting shares (%)'!$F$12/100*K71+'Connecting shares (%)'!$G$12/100*M71+'Connecting shares (%)'!$H$12/100*O71)/1000000,0),0)</f>
        <v>0</v>
      </c>
      <c r="AF71" s="1">
        <f>IF(C71="west", IF(B71="Central",L71*'Connecting shares (%)'!$R$16*'Connecting shares (%)'!$F$12/100+N71*'Connecting shares (%)'!$G$12/100*'Connecting shares (%)'!$R$17+P71*'Connecting shares (%)'!$H$12/100*'Connecting shares (%)'!$R$18,0),0)</f>
        <v>0</v>
      </c>
      <c r="AG71" s="1">
        <f>IF(C71="West", IF(B71="Decentral",(K71*'Connecting shares (%)'!$F$16/100+M71*'Connecting shares (%)'!$G$16/100+O71*'Connecting shares (%)'!$H$16/100)/1000000,0),0)</f>
        <v>0.30016532999999901</v>
      </c>
      <c r="AH71" s="1">
        <f>IF(C71="west", IF(B71="Decentral",L71*'Connecting shares (%)'!$R$16*'Connecting shares (%)'!$F$16/100+N71*'Connecting shares (%)'!$G$16/100*'Connecting shares (%)'!$R$17+P71*'Connecting shares (%)'!$H$16/100*'Connecting shares (%)'!$R$18,0),0)</f>
        <v>0.66685500000000009</v>
      </c>
    </row>
    <row r="72" spans="1:34">
      <c r="A72" s="1">
        <v>71</v>
      </c>
      <c r="B72" s="1" t="s">
        <v>22</v>
      </c>
      <c r="C72" s="1" t="s">
        <v>23</v>
      </c>
      <c r="D72" s="1" t="s">
        <v>457</v>
      </c>
      <c r="E72" s="1">
        <v>1060000.26</v>
      </c>
      <c r="F72" s="1">
        <v>69</v>
      </c>
      <c r="G72" s="1">
        <v>0</v>
      </c>
      <c r="H72" s="1">
        <v>0</v>
      </c>
      <c r="I72" s="1">
        <v>0</v>
      </c>
      <c r="J72" s="1">
        <v>0</v>
      </c>
      <c r="K72" s="1">
        <v>52478.81</v>
      </c>
      <c r="L72" s="1">
        <v>2</v>
      </c>
      <c r="M72" s="1">
        <v>0</v>
      </c>
      <c r="N72" s="1">
        <v>0</v>
      </c>
      <c r="O72" s="1">
        <v>0</v>
      </c>
      <c r="P72" s="1">
        <v>0</v>
      </c>
      <c r="Q72" s="1">
        <v>57825.480307165999</v>
      </c>
      <c r="R72" s="1">
        <v>34601870.5</v>
      </c>
      <c r="S72" s="61">
        <f>IF(C72="East", IF(B72="Central",('Connecting shares (%)'!$F$2/100*E72+'Connecting shares (%)'!$G$2/100*G72+'Connecting shares (%)'!$H$2/100*I72)/1000000,0),0)</f>
        <v>0</v>
      </c>
      <c r="T72" s="61">
        <f>IF(C72="East", IF(B72="Central",F72*'Connecting shares (%)'!$R$16*'Connecting shares (%)'!$F$2/100+H72*'Connecting shares (%)'!$G$2/100*'Connecting shares (%)'!$R$17+J72*'Connecting shares (%)'!$H$2/100*'Connecting shares (%)'!$R$18,0),0)</f>
        <v>0</v>
      </c>
      <c r="U72" s="1">
        <f>IF(C72="East", IF(B72="Decentral",('Connecting shares (%)'!$F$6/100*E72+'Connecting shares (%)'!$G$6/100*G72+'Connecting shares (%)'!$H$6/100*I72)/1000000,0),0)</f>
        <v>0</v>
      </c>
      <c r="V72" s="1">
        <f>IF(C72="East", IF(B72="Decentral",F72*'Connecting shares (%)'!$R$16*'Connecting shares (%)'!$F$6/100+H72*'Connecting shares (%)'!$G$6/100*'Connecting shares (%)'!$R$17+J72*'Connecting shares (%)'!$H$6/100*'Connecting shares (%)'!$R$18,0),0)</f>
        <v>0</v>
      </c>
      <c r="W72" s="1">
        <f>IF(C72="East", IF(B72="Central",('Connecting shares (%)'!$F$4/100*K72+'Connecting shares (%)'!$G$4/100*M72+'Connecting shares (%)'!$H$4/100*O72)/1000000,0),0)</f>
        <v>0</v>
      </c>
      <c r="X72" s="1">
        <f>IF(C72="East", IF(B72="Central",L72*'Connecting shares (%)'!$R$16*'Connecting shares (%)'!$F$4/100+N72*'Connecting shares (%)'!$G$4/100*'Connecting shares (%)'!$R$17+P72*'Connecting shares (%)'!$H$4/100*'Connecting shares (%)'!$R$18,0),0)</f>
        <v>0</v>
      </c>
      <c r="Y72" s="1">
        <f>IF(C72="East", IF(B72="Decentral",('Connecting shares (%)'!$F$4/100*K72+'Connecting shares (%)'!$G$4/100*M72+'Connecting shares (%)'!$H$4/100*O72)/1000000,0),0)</f>
        <v>0</v>
      </c>
      <c r="Z72" s="1">
        <f>IF(C72="East", IF(B72="Decentral",L72*'Connecting shares (%)'!$R$16*'Connecting shares (%)'!$F$8/100+N72*'Connecting shares (%)'!$G$8/100*'Connecting shares (%)'!$R$17+P72*'Connecting shares (%)'!$H$8/100*'Connecting shares (%)'!$R$18,0),0)</f>
        <v>0</v>
      </c>
      <c r="AA72" s="1">
        <f>IF(C72="West", IF(B72="Central",('Connecting shares (%)'!$F$10/100*E72+'Connecting shares (%)'!$G$10/100*G72+'Connecting shares (%)'!$H$10/100*I72)/1000000,0),0)</f>
        <v>1.06000026</v>
      </c>
      <c r="AB72" s="1">
        <f>IF(C72="West", IF(B72="Central",F72*'Connecting shares (%)'!$R$16*'Connecting shares (%)'!$F$10/100+H72*'Connecting shares (%)'!$G$10/100*'Connecting shares (%)'!$R$17+J72*'Connecting shares (%)'!$H$10/100*'Connecting shares (%)'!$R$18,0),0)</f>
        <v>1.5866550000000001</v>
      </c>
      <c r="AC72" s="1">
        <f>IF(C72="West", IF(B72="Decentral",('Connecting shares (%)'!$F$14/100*E72+'Connecting shares (%)'!$G$14/100*G72+'Connecting shares (%)'!$H$14/100*I72)/1000000,0),0)</f>
        <v>0</v>
      </c>
      <c r="AD72" s="1">
        <f>IF(C72="west", IF(B72="Decentral",F72*'Connecting shares (%)'!$R$16*'Connecting shares (%)'!$F$14/100+H72*'Connecting shares (%)'!$G$14/100*'Connecting shares (%)'!$R$17+J72*'Connecting shares (%)'!$H$14/100*'Connecting shares (%)'!$R$18,0),0)</f>
        <v>0</v>
      </c>
      <c r="AE72" s="1">
        <f>IF(C72="west", IF(B72="Central",('Connecting shares (%)'!$F$12/100*K72+'Connecting shares (%)'!$G$12/100*M72+'Connecting shares (%)'!$H$12/100*O72)/1000000,0),0)</f>
        <v>5.2478810000000001E-2</v>
      </c>
      <c r="AF72" s="1">
        <f>IF(C72="west", IF(B72="Central",L72*'Connecting shares (%)'!$R$16*'Connecting shares (%)'!$F$12/100+N72*'Connecting shares (%)'!$G$12/100*'Connecting shares (%)'!$R$17+P72*'Connecting shares (%)'!$H$12/100*'Connecting shares (%)'!$R$18,0),0)</f>
        <v>4.5990000000000003E-2</v>
      </c>
      <c r="AG72" s="1">
        <f>IF(C72="West", IF(B72="Decentral",(K72*'Connecting shares (%)'!$F$16/100+M72*'Connecting shares (%)'!$G$16/100+O72*'Connecting shares (%)'!$H$16/100)/1000000,0),0)</f>
        <v>0</v>
      </c>
      <c r="AH72" s="1">
        <f>IF(C72="west", IF(B72="Decentral",L72*'Connecting shares (%)'!$R$16*'Connecting shares (%)'!$F$16/100+N72*'Connecting shares (%)'!$G$16/100*'Connecting shares (%)'!$R$17+P72*'Connecting shares (%)'!$H$16/100*'Connecting shares (%)'!$R$18,0),0)</f>
        <v>0</v>
      </c>
    </row>
    <row r="73" spans="1:34">
      <c r="A73" s="1">
        <v>72</v>
      </c>
      <c r="B73" s="1" t="s">
        <v>21</v>
      </c>
      <c r="C73" s="1" t="s">
        <v>23</v>
      </c>
      <c r="D73" s="1" t="s">
        <v>749</v>
      </c>
      <c r="E73" s="1">
        <v>497225.59999999899</v>
      </c>
      <c r="F73" s="1">
        <v>39</v>
      </c>
      <c r="G73" s="1">
        <v>0</v>
      </c>
      <c r="H73" s="1">
        <v>0</v>
      </c>
      <c r="I73" s="1">
        <v>0</v>
      </c>
      <c r="J73" s="1">
        <v>0</v>
      </c>
      <c r="K73" s="1">
        <v>123309.78</v>
      </c>
      <c r="L73" s="1">
        <v>11</v>
      </c>
      <c r="M73" s="1">
        <v>0</v>
      </c>
      <c r="N73" s="1">
        <v>0</v>
      </c>
      <c r="O73" s="1">
        <v>0</v>
      </c>
      <c r="P73" s="1">
        <v>0</v>
      </c>
      <c r="Q73" s="1">
        <v>7131.3521863819597</v>
      </c>
      <c r="R73" s="1">
        <v>2369780.5</v>
      </c>
      <c r="S73" s="61">
        <f>IF(C73="East", IF(B73="Central",('Connecting shares (%)'!$F$2/100*E73+'Connecting shares (%)'!$G$2/100*G73+'Connecting shares (%)'!$H$2/100*I73)/1000000,0),0)</f>
        <v>0</v>
      </c>
      <c r="T73" s="61">
        <f>IF(C73="East", IF(B73="Central",F73*'Connecting shares (%)'!$R$16*'Connecting shares (%)'!$F$2/100+H73*'Connecting shares (%)'!$G$2/100*'Connecting shares (%)'!$R$17+J73*'Connecting shares (%)'!$H$2/100*'Connecting shares (%)'!$R$18,0),0)</f>
        <v>0</v>
      </c>
      <c r="U73" s="1">
        <f>IF(C73="East", IF(B73="Decentral",('Connecting shares (%)'!$F$6/100*E73+'Connecting shares (%)'!$G$6/100*G73+'Connecting shares (%)'!$H$6/100*I73)/1000000,0),0)</f>
        <v>0</v>
      </c>
      <c r="V73" s="1">
        <f>IF(C73="East", IF(B73="Decentral",F73*'Connecting shares (%)'!$R$16*'Connecting shares (%)'!$F$6/100+H73*'Connecting shares (%)'!$G$6/100*'Connecting shares (%)'!$R$17+J73*'Connecting shares (%)'!$H$6/100*'Connecting shares (%)'!$R$18,0),0)</f>
        <v>0</v>
      </c>
      <c r="W73" s="1">
        <f>IF(C73="East", IF(B73="Central",('Connecting shares (%)'!$F$4/100*K73+'Connecting shares (%)'!$G$4/100*M73+'Connecting shares (%)'!$H$4/100*O73)/1000000,0),0)</f>
        <v>0</v>
      </c>
      <c r="X73" s="1">
        <f>IF(C73="East", IF(B73="Central",L73*'Connecting shares (%)'!$R$16*'Connecting shares (%)'!$F$4/100+N73*'Connecting shares (%)'!$G$4/100*'Connecting shares (%)'!$R$17+P73*'Connecting shares (%)'!$H$4/100*'Connecting shares (%)'!$R$18,0),0)</f>
        <v>0</v>
      </c>
      <c r="Y73" s="1">
        <f>IF(C73="East", IF(B73="Decentral",('Connecting shares (%)'!$F$4/100*K73+'Connecting shares (%)'!$G$4/100*M73+'Connecting shares (%)'!$H$4/100*O73)/1000000,0),0)</f>
        <v>0</v>
      </c>
      <c r="Z73" s="1">
        <f>IF(C73="East", IF(B73="Decentral",L73*'Connecting shares (%)'!$R$16*'Connecting shares (%)'!$F$8/100+N73*'Connecting shares (%)'!$G$8/100*'Connecting shares (%)'!$R$17+P73*'Connecting shares (%)'!$H$8/100*'Connecting shares (%)'!$R$18,0),0)</f>
        <v>0</v>
      </c>
      <c r="AA73" s="1">
        <f>IF(C73="West", IF(B73="Central",('Connecting shares (%)'!$F$10/100*E73+'Connecting shares (%)'!$G$10/100*G73+'Connecting shares (%)'!$H$10/100*I73)/1000000,0),0)</f>
        <v>0</v>
      </c>
      <c r="AB73" s="1">
        <f>IF(C73="West", IF(B73="Central",F73*'Connecting shares (%)'!$R$16*'Connecting shares (%)'!$F$10/100+H73*'Connecting shares (%)'!$G$10/100*'Connecting shares (%)'!$R$17+J73*'Connecting shares (%)'!$H$10/100*'Connecting shares (%)'!$R$18,0),0)</f>
        <v>0</v>
      </c>
      <c r="AC73" s="1">
        <f>IF(C73="West", IF(B73="Decentral",('Connecting shares (%)'!$F$14/100*E73+'Connecting shares (%)'!$G$14/100*G73+'Connecting shares (%)'!$H$14/100*I73)/1000000,0),0)</f>
        <v>0.49722559999999899</v>
      </c>
      <c r="AD73" s="1">
        <f>IF(C73="west", IF(B73="Decentral",F73*'Connecting shares (%)'!$R$16*'Connecting shares (%)'!$F$14/100+H73*'Connecting shares (%)'!$G$14/100*'Connecting shares (%)'!$R$17+J73*'Connecting shares (%)'!$H$14/100*'Connecting shares (%)'!$R$18,0),0)</f>
        <v>0.89680500000000007</v>
      </c>
      <c r="AE73" s="1">
        <f>IF(C73="west", IF(B73="Central",('Connecting shares (%)'!$F$12/100*K73+'Connecting shares (%)'!$G$12/100*M73+'Connecting shares (%)'!$H$12/100*O73)/1000000,0),0)</f>
        <v>0</v>
      </c>
      <c r="AF73" s="1">
        <f>IF(C73="west", IF(B73="Central",L73*'Connecting shares (%)'!$R$16*'Connecting shares (%)'!$F$12/100+N73*'Connecting shares (%)'!$G$12/100*'Connecting shares (%)'!$R$17+P73*'Connecting shares (%)'!$H$12/100*'Connecting shares (%)'!$R$18,0),0)</f>
        <v>0</v>
      </c>
      <c r="AG73" s="1">
        <f>IF(C73="West", IF(B73="Decentral",(K73*'Connecting shares (%)'!$F$16/100+M73*'Connecting shares (%)'!$G$16/100+O73*'Connecting shares (%)'!$H$16/100)/1000000,0),0)</f>
        <v>0.12330977999999999</v>
      </c>
      <c r="AH73" s="1">
        <f>IF(C73="west", IF(B73="Decentral",L73*'Connecting shares (%)'!$R$16*'Connecting shares (%)'!$F$16/100+N73*'Connecting shares (%)'!$G$16/100*'Connecting shares (%)'!$R$17+P73*'Connecting shares (%)'!$H$16/100*'Connecting shares (%)'!$R$18,0),0)</f>
        <v>0.25294500000000003</v>
      </c>
    </row>
    <row r="74" spans="1:34">
      <c r="A74" s="1">
        <v>73</v>
      </c>
      <c r="B74" s="1" t="s">
        <v>22</v>
      </c>
      <c r="C74" s="1" t="s">
        <v>23</v>
      </c>
      <c r="D74" s="1" t="s">
        <v>748</v>
      </c>
      <c r="E74" s="1">
        <v>3734436.5599999898</v>
      </c>
      <c r="F74" s="1">
        <v>266</v>
      </c>
      <c r="G74" s="1">
        <v>0</v>
      </c>
      <c r="H74" s="1">
        <v>0</v>
      </c>
      <c r="I74" s="1">
        <v>0</v>
      </c>
      <c r="J74" s="1">
        <v>0</v>
      </c>
      <c r="K74" s="1">
        <v>56233.739999999903</v>
      </c>
      <c r="L74" s="1">
        <v>4</v>
      </c>
      <c r="M74" s="1">
        <v>0</v>
      </c>
      <c r="N74" s="1">
        <v>0</v>
      </c>
      <c r="O74" s="1">
        <v>0</v>
      </c>
      <c r="P74" s="1">
        <v>0</v>
      </c>
      <c r="Q74" s="1">
        <v>9065.8028649002008</v>
      </c>
      <c r="R74" s="1">
        <v>2067071.5</v>
      </c>
      <c r="S74" s="61">
        <f>IF(C74="East", IF(B74="Central",('Connecting shares (%)'!$F$2/100*E74+'Connecting shares (%)'!$G$2/100*G74+'Connecting shares (%)'!$H$2/100*I74)/1000000,0),0)</f>
        <v>0</v>
      </c>
      <c r="T74" s="61">
        <f>IF(C74="East", IF(B74="Central",F74*'Connecting shares (%)'!$R$16*'Connecting shares (%)'!$F$2/100+H74*'Connecting shares (%)'!$G$2/100*'Connecting shares (%)'!$R$17+J74*'Connecting shares (%)'!$H$2/100*'Connecting shares (%)'!$R$18,0),0)</f>
        <v>0</v>
      </c>
      <c r="U74" s="1">
        <f>IF(C74="East", IF(B74="Decentral",('Connecting shares (%)'!$F$6/100*E74+'Connecting shares (%)'!$G$6/100*G74+'Connecting shares (%)'!$H$6/100*I74)/1000000,0),0)</f>
        <v>0</v>
      </c>
      <c r="V74" s="1">
        <f>IF(C74="East", IF(B74="Decentral",F74*'Connecting shares (%)'!$R$16*'Connecting shares (%)'!$F$6/100+H74*'Connecting shares (%)'!$G$6/100*'Connecting shares (%)'!$R$17+J74*'Connecting shares (%)'!$H$6/100*'Connecting shares (%)'!$R$18,0),0)</f>
        <v>0</v>
      </c>
      <c r="W74" s="1">
        <f>IF(C74="East", IF(B74="Central",('Connecting shares (%)'!$F$4/100*K74+'Connecting shares (%)'!$G$4/100*M74+'Connecting shares (%)'!$H$4/100*O74)/1000000,0),0)</f>
        <v>0</v>
      </c>
      <c r="X74" s="1">
        <f>IF(C74="East", IF(B74="Central",L74*'Connecting shares (%)'!$R$16*'Connecting shares (%)'!$F$4/100+N74*'Connecting shares (%)'!$G$4/100*'Connecting shares (%)'!$R$17+P74*'Connecting shares (%)'!$H$4/100*'Connecting shares (%)'!$R$18,0),0)</f>
        <v>0</v>
      </c>
      <c r="Y74" s="1">
        <f>IF(C74="East", IF(B74="Decentral",('Connecting shares (%)'!$F$4/100*K74+'Connecting shares (%)'!$G$4/100*M74+'Connecting shares (%)'!$H$4/100*O74)/1000000,0),0)</f>
        <v>0</v>
      </c>
      <c r="Z74" s="1">
        <f>IF(C74="East", IF(B74="Decentral",L74*'Connecting shares (%)'!$R$16*'Connecting shares (%)'!$F$8/100+N74*'Connecting shares (%)'!$G$8/100*'Connecting shares (%)'!$R$17+P74*'Connecting shares (%)'!$H$8/100*'Connecting shares (%)'!$R$18,0),0)</f>
        <v>0</v>
      </c>
      <c r="AA74" s="1">
        <f>IF(C74="West", IF(B74="Central",('Connecting shares (%)'!$F$10/100*E74+'Connecting shares (%)'!$G$10/100*G74+'Connecting shares (%)'!$H$10/100*I74)/1000000,0),0)</f>
        <v>3.73443655999999</v>
      </c>
      <c r="AB74" s="1">
        <f>IF(C74="West", IF(B74="Central",F74*'Connecting shares (%)'!$R$16*'Connecting shares (%)'!$F$10/100+H74*'Connecting shares (%)'!$G$10/100*'Connecting shares (%)'!$R$17+J74*'Connecting shares (%)'!$H$10/100*'Connecting shares (%)'!$R$18,0),0)</f>
        <v>6.1166700000000001</v>
      </c>
      <c r="AC74" s="1">
        <f>IF(C74="West", IF(B74="Decentral",('Connecting shares (%)'!$F$14/100*E74+'Connecting shares (%)'!$G$14/100*G74+'Connecting shares (%)'!$H$14/100*I74)/1000000,0),0)</f>
        <v>0</v>
      </c>
      <c r="AD74" s="1">
        <f>IF(C74="west", IF(B74="Decentral",F74*'Connecting shares (%)'!$R$16*'Connecting shares (%)'!$F$14/100+H74*'Connecting shares (%)'!$G$14/100*'Connecting shares (%)'!$R$17+J74*'Connecting shares (%)'!$H$14/100*'Connecting shares (%)'!$R$18,0),0)</f>
        <v>0</v>
      </c>
      <c r="AE74" s="1">
        <f>IF(C74="west", IF(B74="Central",('Connecting shares (%)'!$F$12/100*K74+'Connecting shares (%)'!$G$12/100*M74+'Connecting shares (%)'!$H$12/100*O74)/1000000,0),0)</f>
        <v>5.62337399999999E-2</v>
      </c>
      <c r="AF74" s="1">
        <f>IF(C74="west", IF(B74="Central",L74*'Connecting shares (%)'!$R$16*'Connecting shares (%)'!$F$12/100+N74*'Connecting shares (%)'!$G$12/100*'Connecting shares (%)'!$R$17+P74*'Connecting shares (%)'!$H$12/100*'Connecting shares (%)'!$R$18,0),0)</f>
        <v>9.1980000000000006E-2</v>
      </c>
      <c r="AG74" s="1">
        <f>IF(C74="West", IF(B74="Decentral",(K74*'Connecting shares (%)'!$F$16/100+M74*'Connecting shares (%)'!$G$16/100+O74*'Connecting shares (%)'!$H$16/100)/1000000,0),0)</f>
        <v>0</v>
      </c>
      <c r="AH74" s="1">
        <f>IF(C74="west", IF(B74="Decentral",L74*'Connecting shares (%)'!$R$16*'Connecting shares (%)'!$F$16/100+N74*'Connecting shares (%)'!$G$16/100*'Connecting shares (%)'!$R$17+P74*'Connecting shares (%)'!$H$16/100*'Connecting shares (%)'!$R$18,0),0)</f>
        <v>0</v>
      </c>
    </row>
    <row r="75" spans="1:34">
      <c r="A75" s="1">
        <v>74</v>
      </c>
      <c r="B75" s="1" t="s">
        <v>22</v>
      </c>
      <c r="C75" s="1" t="s">
        <v>23</v>
      </c>
      <c r="D75" s="1" t="s">
        <v>747</v>
      </c>
      <c r="E75" s="1">
        <v>2047943.62</v>
      </c>
      <c r="F75" s="1">
        <v>142</v>
      </c>
      <c r="G75" s="1">
        <v>0</v>
      </c>
      <c r="H75" s="1">
        <v>0</v>
      </c>
      <c r="I75" s="1">
        <v>0</v>
      </c>
      <c r="J75" s="1">
        <v>0</v>
      </c>
      <c r="K75" s="1">
        <v>129523.25</v>
      </c>
      <c r="L75" s="1">
        <v>10</v>
      </c>
      <c r="M75" s="1">
        <v>97332.66</v>
      </c>
      <c r="N75" s="1">
        <v>1</v>
      </c>
      <c r="O75" s="1">
        <v>0</v>
      </c>
      <c r="P75" s="1">
        <v>0</v>
      </c>
      <c r="Q75" s="1">
        <v>4211.3867969333296</v>
      </c>
      <c r="R75" s="1">
        <v>902845.5</v>
      </c>
      <c r="S75" s="61">
        <f>IF(C75="East", IF(B75="Central",('Connecting shares (%)'!$F$2/100*E75+'Connecting shares (%)'!$G$2/100*G75+'Connecting shares (%)'!$H$2/100*I75)/1000000,0),0)</f>
        <v>0</v>
      </c>
      <c r="T75" s="61">
        <f>IF(C75="East", IF(B75="Central",F75*'Connecting shares (%)'!$R$16*'Connecting shares (%)'!$F$2/100+H75*'Connecting shares (%)'!$G$2/100*'Connecting shares (%)'!$R$17+J75*'Connecting shares (%)'!$H$2/100*'Connecting shares (%)'!$R$18,0),0)</f>
        <v>0</v>
      </c>
      <c r="U75" s="1">
        <f>IF(C75="East", IF(B75="Decentral",('Connecting shares (%)'!$F$6/100*E75+'Connecting shares (%)'!$G$6/100*G75+'Connecting shares (%)'!$H$6/100*I75)/1000000,0),0)</f>
        <v>0</v>
      </c>
      <c r="V75" s="1">
        <f>IF(C75="East", IF(B75="Decentral",F75*'Connecting shares (%)'!$R$16*'Connecting shares (%)'!$F$6/100+H75*'Connecting shares (%)'!$G$6/100*'Connecting shares (%)'!$R$17+J75*'Connecting shares (%)'!$H$6/100*'Connecting shares (%)'!$R$18,0),0)</f>
        <v>0</v>
      </c>
      <c r="W75" s="1">
        <f>IF(C75="East", IF(B75="Central",('Connecting shares (%)'!$F$4/100*K75+'Connecting shares (%)'!$G$4/100*M75+'Connecting shares (%)'!$H$4/100*O75)/1000000,0),0)</f>
        <v>0</v>
      </c>
      <c r="X75" s="1">
        <f>IF(C75="East", IF(B75="Central",L75*'Connecting shares (%)'!$R$16*'Connecting shares (%)'!$F$4/100+N75*'Connecting shares (%)'!$G$4/100*'Connecting shares (%)'!$R$17+P75*'Connecting shares (%)'!$H$4/100*'Connecting shares (%)'!$R$18,0),0)</f>
        <v>0</v>
      </c>
      <c r="Y75" s="1">
        <f>IF(C75="East", IF(B75="Decentral",('Connecting shares (%)'!$F$4/100*K75+'Connecting shares (%)'!$G$4/100*M75+'Connecting shares (%)'!$H$4/100*O75)/1000000,0),0)</f>
        <v>0</v>
      </c>
      <c r="Z75" s="1">
        <f>IF(C75="East", IF(B75="Decentral",L75*'Connecting shares (%)'!$R$16*'Connecting shares (%)'!$F$8/100+N75*'Connecting shares (%)'!$G$8/100*'Connecting shares (%)'!$R$17+P75*'Connecting shares (%)'!$H$8/100*'Connecting shares (%)'!$R$18,0),0)</f>
        <v>0</v>
      </c>
      <c r="AA75" s="1">
        <f>IF(C75="West", IF(B75="Central",('Connecting shares (%)'!$F$10/100*E75+'Connecting shares (%)'!$G$10/100*G75+'Connecting shares (%)'!$H$10/100*I75)/1000000,0),0)</f>
        <v>2.0479436200000003</v>
      </c>
      <c r="AB75" s="1">
        <f>IF(C75="West", IF(B75="Central",F75*'Connecting shares (%)'!$R$16*'Connecting shares (%)'!$F$10/100+H75*'Connecting shares (%)'!$G$10/100*'Connecting shares (%)'!$R$17+J75*'Connecting shares (%)'!$H$10/100*'Connecting shares (%)'!$R$18,0),0)</f>
        <v>3.2652899999999998</v>
      </c>
      <c r="AC75" s="1">
        <f>IF(C75="West", IF(B75="Decentral",('Connecting shares (%)'!$F$14/100*E75+'Connecting shares (%)'!$G$14/100*G75+'Connecting shares (%)'!$H$14/100*I75)/1000000,0),0)</f>
        <v>0</v>
      </c>
      <c r="AD75" s="1">
        <f>IF(C75="west", IF(B75="Decentral",F75*'Connecting shares (%)'!$R$16*'Connecting shares (%)'!$F$14/100+H75*'Connecting shares (%)'!$G$14/100*'Connecting shares (%)'!$R$17+J75*'Connecting shares (%)'!$H$14/100*'Connecting shares (%)'!$R$18,0),0)</f>
        <v>0</v>
      </c>
      <c r="AE75" s="1">
        <f>IF(C75="west", IF(B75="Central",('Connecting shares (%)'!$F$12/100*K75+'Connecting shares (%)'!$G$12/100*M75+'Connecting shares (%)'!$H$12/100*O75)/1000000,0),0)</f>
        <v>0.22685590999999999</v>
      </c>
      <c r="AF75" s="1">
        <f>IF(C75="west", IF(B75="Central",L75*'Connecting shares (%)'!$R$16*'Connecting shares (%)'!$F$12/100+N75*'Connecting shares (%)'!$G$12/100*'Connecting shares (%)'!$R$17+P75*'Connecting shares (%)'!$H$12/100*'Connecting shares (%)'!$R$18,0),0)</f>
        <v>0.26060900000000004</v>
      </c>
      <c r="AG75" s="1">
        <f>IF(C75="West", IF(B75="Decentral",(K75*'Connecting shares (%)'!$F$16/100+M75*'Connecting shares (%)'!$G$16/100+O75*'Connecting shares (%)'!$H$16/100)/1000000,0),0)</f>
        <v>0</v>
      </c>
      <c r="AH75" s="1">
        <f>IF(C75="west", IF(B75="Decentral",L75*'Connecting shares (%)'!$R$16*'Connecting shares (%)'!$F$16/100+N75*'Connecting shares (%)'!$G$16/100*'Connecting shares (%)'!$R$17+P75*'Connecting shares (%)'!$H$16/100*'Connecting shares (%)'!$R$18,0),0)</f>
        <v>0</v>
      </c>
    </row>
    <row r="76" spans="1:34">
      <c r="A76" s="1">
        <v>75</v>
      </c>
      <c r="B76" s="1" t="s">
        <v>21</v>
      </c>
      <c r="C76" s="1" t="s">
        <v>23</v>
      </c>
      <c r="D76" s="1" t="s">
        <v>746</v>
      </c>
      <c r="E76" s="1">
        <v>616063.60999999905</v>
      </c>
      <c r="F76" s="1">
        <v>41</v>
      </c>
      <c r="G76" s="1">
        <v>0</v>
      </c>
      <c r="H76" s="1">
        <v>0</v>
      </c>
      <c r="I76" s="1">
        <v>0</v>
      </c>
      <c r="J76" s="1">
        <v>0</v>
      </c>
      <c r="K76" s="1">
        <v>48943.11</v>
      </c>
      <c r="L76" s="1">
        <v>6</v>
      </c>
      <c r="M76" s="1">
        <v>0</v>
      </c>
      <c r="N76" s="1">
        <v>0</v>
      </c>
      <c r="O76" s="1">
        <v>0</v>
      </c>
      <c r="P76" s="1">
        <v>0</v>
      </c>
      <c r="Q76" s="1">
        <v>2479.5635776000499</v>
      </c>
      <c r="R76" s="1">
        <v>285899</v>
      </c>
      <c r="S76" s="61">
        <f>IF(C76="East", IF(B76="Central",('Connecting shares (%)'!$F$2/100*E76+'Connecting shares (%)'!$G$2/100*G76+'Connecting shares (%)'!$H$2/100*I76)/1000000,0),0)</f>
        <v>0</v>
      </c>
      <c r="T76" s="61">
        <f>IF(C76="East", IF(B76="Central",F76*'Connecting shares (%)'!$R$16*'Connecting shares (%)'!$F$2/100+H76*'Connecting shares (%)'!$G$2/100*'Connecting shares (%)'!$R$17+J76*'Connecting shares (%)'!$H$2/100*'Connecting shares (%)'!$R$18,0),0)</f>
        <v>0</v>
      </c>
      <c r="U76" s="1">
        <f>IF(C76="East", IF(B76="Decentral",('Connecting shares (%)'!$F$6/100*E76+'Connecting shares (%)'!$G$6/100*G76+'Connecting shares (%)'!$H$6/100*I76)/1000000,0),0)</f>
        <v>0</v>
      </c>
      <c r="V76" s="1">
        <f>IF(C76="East", IF(B76="Decentral",F76*'Connecting shares (%)'!$R$16*'Connecting shares (%)'!$F$6/100+H76*'Connecting shares (%)'!$G$6/100*'Connecting shares (%)'!$R$17+J76*'Connecting shares (%)'!$H$6/100*'Connecting shares (%)'!$R$18,0),0)</f>
        <v>0</v>
      </c>
      <c r="W76" s="1">
        <f>IF(C76="East", IF(B76="Central",('Connecting shares (%)'!$F$4/100*K76+'Connecting shares (%)'!$G$4/100*M76+'Connecting shares (%)'!$H$4/100*O76)/1000000,0),0)</f>
        <v>0</v>
      </c>
      <c r="X76" s="1">
        <f>IF(C76="East", IF(B76="Central",L76*'Connecting shares (%)'!$R$16*'Connecting shares (%)'!$F$4/100+N76*'Connecting shares (%)'!$G$4/100*'Connecting shares (%)'!$R$17+P76*'Connecting shares (%)'!$H$4/100*'Connecting shares (%)'!$R$18,0),0)</f>
        <v>0</v>
      </c>
      <c r="Y76" s="1">
        <f>IF(C76="East", IF(B76="Decentral",('Connecting shares (%)'!$F$4/100*K76+'Connecting shares (%)'!$G$4/100*M76+'Connecting shares (%)'!$H$4/100*O76)/1000000,0),0)</f>
        <v>0</v>
      </c>
      <c r="Z76" s="1">
        <f>IF(C76="East", IF(B76="Decentral",L76*'Connecting shares (%)'!$R$16*'Connecting shares (%)'!$F$8/100+N76*'Connecting shares (%)'!$G$8/100*'Connecting shares (%)'!$R$17+P76*'Connecting shares (%)'!$H$8/100*'Connecting shares (%)'!$R$18,0),0)</f>
        <v>0</v>
      </c>
      <c r="AA76" s="1">
        <f>IF(C76="West", IF(B76="Central",('Connecting shares (%)'!$F$10/100*E76+'Connecting shares (%)'!$G$10/100*G76+'Connecting shares (%)'!$H$10/100*I76)/1000000,0),0)</f>
        <v>0</v>
      </c>
      <c r="AB76" s="1">
        <f>IF(C76="West", IF(B76="Central",F76*'Connecting shares (%)'!$R$16*'Connecting shares (%)'!$F$10/100+H76*'Connecting shares (%)'!$G$10/100*'Connecting shares (%)'!$R$17+J76*'Connecting shares (%)'!$H$10/100*'Connecting shares (%)'!$R$18,0),0)</f>
        <v>0</v>
      </c>
      <c r="AC76" s="1">
        <f>IF(C76="West", IF(B76="Decentral",('Connecting shares (%)'!$F$14/100*E76+'Connecting shares (%)'!$G$14/100*G76+'Connecting shares (%)'!$H$14/100*I76)/1000000,0),0)</f>
        <v>0.6160636099999991</v>
      </c>
      <c r="AD76" s="1">
        <f>IF(C76="west", IF(B76="Decentral",F76*'Connecting shares (%)'!$R$16*'Connecting shares (%)'!$F$14/100+H76*'Connecting shares (%)'!$G$14/100*'Connecting shares (%)'!$R$17+J76*'Connecting shares (%)'!$H$14/100*'Connecting shares (%)'!$R$18,0),0)</f>
        <v>0.94279499999999994</v>
      </c>
      <c r="AE76" s="1">
        <f>IF(C76="west", IF(B76="Central",('Connecting shares (%)'!$F$12/100*K76+'Connecting shares (%)'!$G$12/100*M76+'Connecting shares (%)'!$H$12/100*O76)/1000000,0),0)</f>
        <v>0</v>
      </c>
      <c r="AF76" s="1">
        <f>IF(C76="west", IF(B76="Central",L76*'Connecting shares (%)'!$R$16*'Connecting shares (%)'!$F$12/100+N76*'Connecting shares (%)'!$G$12/100*'Connecting shares (%)'!$R$17+P76*'Connecting shares (%)'!$H$12/100*'Connecting shares (%)'!$R$18,0),0)</f>
        <v>0</v>
      </c>
      <c r="AG76" s="1">
        <f>IF(C76="West", IF(B76="Decentral",(K76*'Connecting shares (%)'!$F$16/100+M76*'Connecting shares (%)'!$G$16/100+O76*'Connecting shares (%)'!$H$16/100)/1000000,0),0)</f>
        <v>4.8943109999999998E-2</v>
      </c>
      <c r="AH76" s="1">
        <f>IF(C76="west", IF(B76="Decentral",L76*'Connecting shares (%)'!$R$16*'Connecting shares (%)'!$F$16/100+N76*'Connecting shares (%)'!$G$16/100*'Connecting shares (%)'!$R$17+P76*'Connecting shares (%)'!$H$16/100*'Connecting shares (%)'!$R$18,0),0)</f>
        <v>0.13797000000000001</v>
      </c>
    </row>
    <row r="77" spans="1:34">
      <c r="A77" s="1">
        <v>76</v>
      </c>
      <c r="B77" s="1" t="s">
        <v>22</v>
      </c>
      <c r="C77" s="1" t="s">
        <v>23</v>
      </c>
      <c r="D77" s="1" t="s">
        <v>42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840.040984689835</v>
      </c>
      <c r="R77" s="1">
        <v>11902</v>
      </c>
      <c r="S77" s="61">
        <f>IF(C77="East", IF(B77="Central",('Connecting shares (%)'!$F$2/100*E77+'Connecting shares (%)'!$G$2/100*G77+'Connecting shares (%)'!$H$2/100*I77)/1000000,0),0)</f>
        <v>0</v>
      </c>
      <c r="T77" s="61">
        <f>IF(C77="East", IF(B77="Central",F77*'Connecting shares (%)'!$R$16*'Connecting shares (%)'!$F$2/100+H77*'Connecting shares (%)'!$G$2/100*'Connecting shares (%)'!$R$17+J77*'Connecting shares (%)'!$H$2/100*'Connecting shares (%)'!$R$18,0),0)</f>
        <v>0</v>
      </c>
      <c r="U77" s="1">
        <f>IF(C77="East", IF(B77="Decentral",('Connecting shares (%)'!$F$6/100*E77+'Connecting shares (%)'!$G$6/100*G77+'Connecting shares (%)'!$H$6/100*I77)/1000000,0),0)</f>
        <v>0</v>
      </c>
      <c r="V77" s="1">
        <f>IF(C77="East", IF(B77="Decentral",F77*'Connecting shares (%)'!$R$16*'Connecting shares (%)'!$F$6/100+H77*'Connecting shares (%)'!$G$6/100*'Connecting shares (%)'!$R$17+J77*'Connecting shares (%)'!$H$6/100*'Connecting shares (%)'!$R$18,0),0)</f>
        <v>0</v>
      </c>
      <c r="W77" s="1">
        <f>IF(C77="East", IF(B77="Central",('Connecting shares (%)'!$F$4/100*K77+'Connecting shares (%)'!$G$4/100*M77+'Connecting shares (%)'!$H$4/100*O77)/1000000,0),0)</f>
        <v>0</v>
      </c>
      <c r="X77" s="1">
        <f>IF(C77="East", IF(B77="Central",L77*'Connecting shares (%)'!$R$16*'Connecting shares (%)'!$F$4/100+N77*'Connecting shares (%)'!$G$4/100*'Connecting shares (%)'!$R$17+P77*'Connecting shares (%)'!$H$4/100*'Connecting shares (%)'!$R$18,0),0)</f>
        <v>0</v>
      </c>
      <c r="Y77" s="1">
        <f>IF(C77="East", IF(B77="Decentral",('Connecting shares (%)'!$F$4/100*K77+'Connecting shares (%)'!$G$4/100*M77+'Connecting shares (%)'!$H$4/100*O77)/1000000,0),0)</f>
        <v>0</v>
      </c>
      <c r="Z77" s="1">
        <f>IF(C77="East", IF(B77="Decentral",L77*'Connecting shares (%)'!$R$16*'Connecting shares (%)'!$F$8/100+N77*'Connecting shares (%)'!$G$8/100*'Connecting shares (%)'!$R$17+P77*'Connecting shares (%)'!$H$8/100*'Connecting shares (%)'!$R$18,0),0)</f>
        <v>0</v>
      </c>
      <c r="AA77" s="1">
        <f>IF(C77="West", IF(B77="Central",('Connecting shares (%)'!$F$10/100*E77+'Connecting shares (%)'!$G$10/100*G77+'Connecting shares (%)'!$H$10/100*I77)/1000000,0),0)</f>
        <v>0</v>
      </c>
      <c r="AB77" s="1">
        <f>IF(C77="West", IF(B77="Central",F77*'Connecting shares (%)'!$R$16*'Connecting shares (%)'!$F$10/100+H77*'Connecting shares (%)'!$G$10/100*'Connecting shares (%)'!$R$17+J77*'Connecting shares (%)'!$H$10/100*'Connecting shares (%)'!$R$18,0),0)</f>
        <v>0</v>
      </c>
      <c r="AC77" s="1">
        <f>IF(C77="West", IF(B77="Decentral",('Connecting shares (%)'!$F$14/100*E77+'Connecting shares (%)'!$G$14/100*G77+'Connecting shares (%)'!$H$14/100*I77)/1000000,0),0)</f>
        <v>0</v>
      </c>
      <c r="AD77" s="1">
        <f>IF(C77="west", IF(B77="Decentral",F77*'Connecting shares (%)'!$R$16*'Connecting shares (%)'!$F$14/100+H77*'Connecting shares (%)'!$G$14/100*'Connecting shares (%)'!$R$17+J77*'Connecting shares (%)'!$H$14/100*'Connecting shares (%)'!$R$18,0),0)</f>
        <v>0</v>
      </c>
      <c r="AE77" s="1">
        <f>IF(C77="west", IF(B77="Central",('Connecting shares (%)'!$F$12/100*K77+'Connecting shares (%)'!$G$12/100*M77+'Connecting shares (%)'!$H$12/100*O77)/1000000,0),0)</f>
        <v>0</v>
      </c>
      <c r="AF77" s="1">
        <f>IF(C77="west", IF(B77="Central",L77*'Connecting shares (%)'!$R$16*'Connecting shares (%)'!$F$12/100+N77*'Connecting shares (%)'!$G$12/100*'Connecting shares (%)'!$R$17+P77*'Connecting shares (%)'!$H$12/100*'Connecting shares (%)'!$R$18,0),0)</f>
        <v>0</v>
      </c>
      <c r="AG77" s="1">
        <f>IF(C77="West", IF(B77="Decentral",(K77*'Connecting shares (%)'!$F$16/100+M77*'Connecting shares (%)'!$G$16/100+O77*'Connecting shares (%)'!$H$16/100)/1000000,0),0)</f>
        <v>0</v>
      </c>
      <c r="AH77" s="1">
        <f>IF(C77="west", IF(B77="Decentral",L77*'Connecting shares (%)'!$R$16*'Connecting shares (%)'!$F$16/100+N77*'Connecting shares (%)'!$G$16/100*'Connecting shares (%)'!$R$17+P77*'Connecting shares (%)'!$H$16/100*'Connecting shares (%)'!$R$18,0),0)</f>
        <v>0</v>
      </c>
    </row>
    <row r="78" spans="1:34">
      <c r="A78" s="1">
        <v>77</v>
      </c>
      <c r="B78" s="1" t="s">
        <v>21</v>
      </c>
      <c r="C78" s="1" t="s">
        <v>23</v>
      </c>
      <c r="D78" s="1" t="s">
        <v>745</v>
      </c>
      <c r="E78" s="1">
        <v>1581324.68</v>
      </c>
      <c r="F78" s="1">
        <v>107</v>
      </c>
      <c r="G78" s="1">
        <v>0</v>
      </c>
      <c r="H78" s="1">
        <v>0</v>
      </c>
      <c r="I78" s="1">
        <v>0</v>
      </c>
      <c r="J78" s="1">
        <v>0</v>
      </c>
      <c r="K78" s="1">
        <v>384936.82999999903</v>
      </c>
      <c r="L78" s="1">
        <v>37</v>
      </c>
      <c r="M78" s="1">
        <v>342646.25</v>
      </c>
      <c r="N78" s="1">
        <v>3</v>
      </c>
      <c r="O78" s="1">
        <v>0</v>
      </c>
      <c r="P78" s="1">
        <v>0</v>
      </c>
      <c r="Q78" s="1">
        <v>10154.3888604244</v>
      </c>
      <c r="R78" s="1">
        <v>2915043</v>
      </c>
      <c r="S78" s="61">
        <f>IF(C78="East", IF(B78="Central",('Connecting shares (%)'!$F$2/100*E78+'Connecting shares (%)'!$G$2/100*G78+'Connecting shares (%)'!$H$2/100*I78)/1000000,0),0)</f>
        <v>0</v>
      </c>
      <c r="T78" s="61">
        <f>IF(C78="East", IF(B78="Central",F78*'Connecting shares (%)'!$R$16*'Connecting shares (%)'!$F$2/100+H78*'Connecting shares (%)'!$G$2/100*'Connecting shares (%)'!$R$17+J78*'Connecting shares (%)'!$H$2/100*'Connecting shares (%)'!$R$18,0),0)</f>
        <v>0</v>
      </c>
      <c r="U78" s="1">
        <f>IF(C78="East", IF(B78="Decentral",('Connecting shares (%)'!$F$6/100*E78+'Connecting shares (%)'!$G$6/100*G78+'Connecting shares (%)'!$H$6/100*I78)/1000000,0),0)</f>
        <v>0</v>
      </c>
      <c r="V78" s="1">
        <f>IF(C78="East", IF(B78="Decentral",F78*'Connecting shares (%)'!$R$16*'Connecting shares (%)'!$F$6/100+H78*'Connecting shares (%)'!$G$6/100*'Connecting shares (%)'!$R$17+J78*'Connecting shares (%)'!$H$6/100*'Connecting shares (%)'!$R$18,0),0)</f>
        <v>0</v>
      </c>
      <c r="W78" s="1">
        <f>IF(C78="East", IF(B78="Central",('Connecting shares (%)'!$F$4/100*K78+'Connecting shares (%)'!$G$4/100*M78+'Connecting shares (%)'!$H$4/100*O78)/1000000,0),0)</f>
        <v>0</v>
      </c>
      <c r="X78" s="1">
        <f>IF(C78="East", IF(B78="Central",L78*'Connecting shares (%)'!$R$16*'Connecting shares (%)'!$F$4/100+N78*'Connecting shares (%)'!$G$4/100*'Connecting shares (%)'!$R$17+P78*'Connecting shares (%)'!$H$4/100*'Connecting shares (%)'!$R$18,0),0)</f>
        <v>0</v>
      </c>
      <c r="Y78" s="1">
        <f>IF(C78="East", IF(B78="Decentral",('Connecting shares (%)'!$F$4/100*K78+'Connecting shares (%)'!$G$4/100*M78+'Connecting shares (%)'!$H$4/100*O78)/1000000,0),0)</f>
        <v>0</v>
      </c>
      <c r="Z78" s="1">
        <f>IF(C78="East", IF(B78="Decentral",L78*'Connecting shares (%)'!$R$16*'Connecting shares (%)'!$F$8/100+N78*'Connecting shares (%)'!$G$8/100*'Connecting shares (%)'!$R$17+P78*'Connecting shares (%)'!$H$8/100*'Connecting shares (%)'!$R$18,0),0)</f>
        <v>0</v>
      </c>
      <c r="AA78" s="1">
        <f>IF(C78="West", IF(B78="Central",('Connecting shares (%)'!$F$10/100*E78+'Connecting shares (%)'!$G$10/100*G78+'Connecting shares (%)'!$H$10/100*I78)/1000000,0),0)</f>
        <v>0</v>
      </c>
      <c r="AB78" s="1">
        <f>IF(C78="West", IF(B78="Central",F78*'Connecting shares (%)'!$R$16*'Connecting shares (%)'!$F$10/100+H78*'Connecting shares (%)'!$G$10/100*'Connecting shares (%)'!$R$17+J78*'Connecting shares (%)'!$H$10/100*'Connecting shares (%)'!$R$18,0),0)</f>
        <v>0</v>
      </c>
      <c r="AC78" s="1">
        <f>IF(C78="West", IF(B78="Decentral",('Connecting shares (%)'!$F$14/100*E78+'Connecting shares (%)'!$G$14/100*G78+'Connecting shares (%)'!$H$14/100*I78)/1000000,0),0)</f>
        <v>1.58132468</v>
      </c>
      <c r="AD78" s="1">
        <f>IF(C78="west", IF(B78="Decentral",F78*'Connecting shares (%)'!$R$16*'Connecting shares (%)'!$F$14/100+H78*'Connecting shares (%)'!$G$14/100*'Connecting shares (%)'!$R$17+J78*'Connecting shares (%)'!$H$14/100*'Connecting shares (%)'!$R$18,0),0)</f>
        <v>2.4604650000000001</v>
      </c>
      <c r="AE78" s="1">
        <f>IF(C78="west", IF(B78="Central",('Connecting shares (%)'!$F$12/100*K78+'Connecting shares (%)'!$G$12/100*M78+'Connecting shares (%)'!$H$12/100*O78)/1000000,0),0)</f>
        <v>0</v>
      </c>
      <c r="AF78" s="1">
        <f>IF(C78="west", IF(B78="Central",L78*'Connecting shares (%)'!$R$16*'Connecting shares (%)'!$F$12/100+N78*'Connecting shares (%)'!$G$12/100*'Connecting shares (%)'!$R$17+P78*'Connecting shares (%)'!$H$12/100*'Connecting shares (%)'!$R$18,0),0)</f>
        <v>0</v>
      </c>
      <c r="AG78" s="1">
        <f>IF(C78="West", IF(B78="Decentral",(K78*'Connecting shares (%)'!$F$16/100+M78*'Connecting shares (%)'!$G$16/100+O78*'Connecting shares (%)'!$H$16/100)/1000000,0),0)</f>
        <v>0.72758307999999905</v>
      </c>
      <c r="AH78" s="1">
        <f>IF(C78="west", IF(B78="Decentral",L78*'Connecting shares (%)'!$R$16*'Connecting shares (%)'!$F$16/100+N78*'Connecting shares (%)'!$G$16/100*'Connecting shares (%)'!$R$17+P78*'Connecting shares (%)'!$H$16/100*'Connecting shares (%)'!$R$18,0),0)</f>
        <v>0.94279200000000007</v>
      </c>
    </row>
    <row r="79" spans="1:34">
      <c r="A79" s="1">
        <v>78</v>
      </c>
      <c r="B79" s="1" t="s">
        <v>21</v>
      </c>
      <c r="C79" s="1" t="s">
        <v>23</v>
      </c>
      <c r="D79" s="1" t="s">
        <v>744</v>
      </c>
      <c r="E79" s="1">
        <v>4298849.8099999996</v>
      </c>
      <c r="F79" s="1">
        <v>290</v>
      </c>
      <c r="G79" s="1">
        <v>0</v>
      </c>
      <c r="H79" s="1">
        <v>0</v>
      </c>
      <c r="I79" s="1">
        <v>0</v>
      </c>
      <c r="J79" s="1">
        <v>0</v>
      </c>
      <c r="K79" s="1">
        <v>341217.84</v>
      </c>
      <c r="L79" s="1">
        <v>32</v>
      </c>
      <c r="M79" s="1">
        <v>99551.279999999897</v>
      </c>
      <c r="N79" s="1">
        <v>1</v>
      </c>
      <c r="O79" s="1">
        <v>0</v>
      </c>
      <c r="P79" s="1">
        <v>0</v>
      </c>
      <c r="Q79" s="1">
        <v>7337.6505514910996</v>
      </c>
      <c r="R79" s="1">
        <v>2655063</v>
      </c>
      <c r="S79" s="61">
        <f>IF(C79="East", IF(B79="Central",('Connecting shares (%)'!$F$2/100*E79+'Connecting shares (%)'!$G$2/100*G79+'Connecting shares (%)'!$H$2/100*I79)/1000000,0),0)</f>
        <v>0</v>
      </c>
      <c r="T79" s="61">
        <f>IF(C79="East", IF(B79="Central",F79*'Connecting shares (%)'!$R$16*'Connecting shares (%)'!$F$2/100+H79*'Connecting shares (%)'!$G$2/100*'Connecting shares (%)'!$R$17+J79*'Connecting shares (%)'!$H$2/100*'Connecting shares (%)'!$R$18,0),0)</f>
        <v>0</v>
      </c>
      <c r="U79" s="1">
        <f>IF(C79="East", IF(B79="Decentral",('Connecting shares (%)'!$F$6/100*E79+'Connecting shares (%)'!$G$6/100*G79+'Connecting shares (%)'!$H$6/100*I79)/1000000,0),0)</f>
        <v>0</v>
      </c>
      <c r="V79" s="1">
        <f>IF(C79="East", IF(B79="Decentral",F79*'Connecting shares (%)'!$R$16*'Connecting shares (%)'!$F$6/100+H79*'Connecting shares (%)'!$G$6/100*'Connecting shares (%)'!$R$17+J79*'Connecting shares (%)'!$H$6/100*'Connecting shares (%)'!$R$18,0),0)</f>
        <v>0</v>
      </c>
      <c r="W79" s="1">
        <f>IF(C79="East", IF(B79="Central",('Connecting shares (%)'!$F$4/100*K79+'Connecting shares (%)'!$G$4/100*M79+'Connecting shares (%)'!$H$4/100*O79)/1000000,0),0)</f>
        <v>0</v>
      </c>
      <c r="X79" s="1">
        <f>IF(C79="East", IF(B79="Central",L79*'Connecting shares (%)'!$R$16*'Connecting shares (%)'!$F$4/100+N79*'Connecting shares (%)'!$G$4/100*'Connecting shares (%)'!$R$17+P79*'Connecting shares (%)'!$H$4/100*'Connecting shares (%)'!$R$18,0),0)</f>
        <v>0</v>
      </c>
      <c r="Y79" s="1">
        <f>IF(C79="East", IF(B79="Decentral",('Connecting shares (%)'!$F$4/100*K79+'Connecting shares (%)'!$G$4/100*M79+'Connecting shares (%)'!$H$4/100*O79)/1000000,0),0)</f>
        <v>0</v>
      </c>
      <c r="Z79" s="1">
        <f>IF(C79="East", IF(B79="Decentral",L79*'Connecting shares (%)'!$R$16*'Connecting shares (%)'!$F$8/100+N79*'Connecting shares (%)'!$G$8/100*'Connecting shares (%)'!$R$17+P79*'Connecting shares (%)'!$H$8/100*'Connecting shares (%)'!$R$18,0),0)</f>
        <v>0</v>
      </c>
      <c r="AA79" s="1">
        <f>IF(C79="West", IF(B79="Central",('Connecting shares (%)'!$F$10/100*E79+'Connecting shares (%)'!$G$10/100*G79+'Connecting shares (%)'!$H$10/100*I79)/1000000,0),0)</f>
        <v>0</v>
      </c>
      <c r="AB79" s="1">
        <f>IF(C79="West", IF(B79="Central",F79*'Connecting shares (%)'!$R$16*'Connecting shares (%)'!$F$10/100+H79*'Connecting shares (%)'!$G$10/100*'Connecting shares (%)'!$R$17+J79*'Connecting shares (%)'!$H$10/100*'Connecting shares (%)'!$R$18,0),0)</f>
        <v>0</v>
      </c>
      <c r="AC79" s="1">
        <f>IF(C79="West", IF(B79="Decentral",('Connecting shares (%)'!$F$14/100*E79+'Connecting shares (%)'!$G$14/100*G79+'Connecting shares (%)'!$H$14/100*I79)/1000000,0),0)</f>
        <v>4.2988498099999992</v>
      </c>
      <c r="AD79" s="1">
        <f>IF(C79="west", IF(B79="Decentral",F79*'Connecting shares (%)'!$R$16*'Connecting shares (%)'!$F$14/100+H79*'Connecting shares (%)'!$G$14/100*'Connecting shares (%)'!$R$17+J79*'Connecting shares (%)'!$H$14/100*'Connecting shares (%)'!$R$18,0),0)</f>
        <v>6.6685499999999998</v>
      </c>
      <c r="AE79" s="1">
        <f>IF(C79="west", IF(B79="Central",('Connecting shares (%)'!$F$12/100*K79+'Connecting shares (%)'!$G$12/100*M79+'Connecting shares (%)'!$H$12/100*O79)/1000000,0),0)</f>
        <v>0</v>
      </c>
      <c r="AF79" s="1">
        <f>IF(C79="west", IF(B79="Central",L79*'Connecting shares (%)'!$R$16*'Connecting shares (%)'!$F$12/100+N79*'Connecting shares (%)'!$G$12/100*'Connecting shares (%)'!$R$17+P79*'Connecting shares (%)'!$H$12/100*'Connecting shares (%)'!$R$18,0),0)</f>
        <v>0</v>
      </c>
      <c r="AG79" s="1">
        <f>IF(C79="West", IF(B79="Decentral",(K79*'Connecting shares (%)'!$F$16/100+M79*'Connecting shares (%)'!$G$16/100+O79*'Connecting shares (%)'!$H$16/100)/1000000,0),0)</f>
        <v>0.4407691199999999</v>
      </c>
      <c r="AH79" s="1">
        <f>IF(C79="west", IF(B79="Decentral",L79*'Connecting shares (%)'!$R$16*'Connecting shares (%)'!$F$16/100+N79*'Connecting shares (%)'!$G$16/100*'Connecting shares (%)'!$R$17+P79*'Connecting shares (%)'!$H$16/100*'Connecting shares (%)'!$R$18,0),0)</f>
        <v>0.76649900000000004</v>
      </c>
    </row>
    <row r="80" spans="1:34">
      <c r="A80" s="1">
        <v>79</v>
      </c>
      <c r="B80" s="1" t="s">
        <v>22</v>
      </c>
      <c r="C80" s="1" t="s">
        <v>23</v>
      </c>
      <c r="D80" s="1" t="s">
        <v>743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1427.7594573707099</v>
      </c>
      <c r="R80" s="1">
        <v>43960</v>
      </c>
      <c r="S80" s="61">
        <f>IF(C80="East", IF(B80="Central",('Connecting shares (%)'!$F$2/100*E80+'Connecting shares (%)'!$G$2/100*G80+'Connecting shares (%)'!$H$2/100*I80)/1000000,0),0)</f>
        <v>0</v>
      </c>
      <c r="T80" s="61">
        <f>IF(C80="East", IF(B80="Central",F80*'Connecting shares (%)'!$R$16*'Connecting shares (%)'!$F$2/100+H80*'Connecting shares (%)'!$G$2/100*'Connecting shares (%)'!$R$17+J80*'Connecting shares (%)'!$H$2/100*'Connecting shares (%)'!$R$18,0),0)</f>
        <v>0</v>
      </c>
      <c r="U80" s="1">
        <f>IF(C80="East", IF(B80="Decentral",('Connecting shares (%)'!$F$6/100*E80+'Connecting shares (%)'!$G$6/100*G80+'Connecting shares (%)'!$H$6/100*I80)/1000000,0),0)</f>
        <v>0</v>
      </c>
      <c r="V80" s="1">
        <f>IF(C80="East", IF(B80="Decentral",F80*'Connecting shares (%)'!$R$16*'Connecting shares (%)'!$F$6/100+H80*'Connecting shares (%)'!$G$6/100*'Connecting shares (%)'!$R$17+J80*'Connecting shares (%)'!$H$6/100*'Connecting shares (%)'!$R$18,0),0)</f>
        <v>0</v>
      </c>
      <c r="W80" s="1">
        <f>IF(C80="East", IF(B80="Central",('Connecting shares (%)'!$F$4/100*K80+'Connecting shares (%)'!$G$4/100*M80+'Connecting shares (%)'!$H$4/100*O80)/1000000,0),0)</f>
        <v>0</v>
      </c>
      <c r="X80" s="1">
        <f>IF(C80="East", IF(B80="Central",L80*'Connecting shares (%)'!$R$16*'Connecting shares (%)'!$F$4/100+N80*'Connecting shares (%)'!$G$4/100*'Connecting shares (%)'!$R$17+P80*'Connecting shares (%)'!$H$4/100*'Connecting shares (%)'!$R$18,0),0)</f>
        <v>0</v>
      </c>
      <c r="Y80" s="1">
        <f>IF(C80="East", IF(B80="Decentral",('Connecting shares (%)'!$F$4/100*K80+'Connecting shares (%)'!$G$4/100*M80+'Connecting shares (%)'!$H$4/100*O80)/1000000,0),0)</f>
        <v>0</v>
      </c>
      <c r="Z80" s="1">
        <f>IF(C80="East", IF(B80="Decentral",L80*'Connecting shares (%)'!$R$16*'Connecting shares (%)'!$F$8/100+N80*'Connecting shares (%)'!$G$8/100*'Connecting shares (%)'!$R$17+P80*'Connecting shares (%)'!$H$8/100*'Connecting shares (%)'!$R$18,0),0)</f>
        <v>0</v>
      </c>
      <c r="AA80" s="1">
        <f>IF(C80="West", IF(B80="Central",('Connecting shares (%)'!$F$10/100*E80+'Connecting shares (%)'!$G$10/100*G80+'Connecting shares (%)'!$H$10/100*I80)/1000000,0),0)</f>
        <v>0</v>
      </c>
      <c r="AB80" s="1">
        <f>IF(C80="West", IF(B80="Central",F80*'Connecting shares (%)'!$R$16*'Connecting shares (%)'!$F$10/100+H80*'Connecting shares (%)'!$G$10/100*'Connecting shares (%)'!$R$17+J80*'Connecting shares (%)'!$H$10/100*'Connecting shares (%)'!$R$18,0),0)</f>
        <v>0</v>
      </c>
      <c r="AC80" s="1">
        <f>IF(C80="West", IF(B80="Decentral",('Connecting shares (%)'!$F$14/100*E80+'Connecting shares (%)'!$G$14/100*G80+'Connecting shares (%)'!$H$14/100*I80)/1000000,0),0)</f>
        <v>0</v>
      </c>
      <c r="AD80" s="1">
        <f>IF(C80="west", IF(B80="Decentral",F80*'Connecting shares (%)'!$R$16*'Connecting shares (%)'!$F$14/100+H80*'Connecting shares (%)'!$G$14/100*'Connecting shares (%)'!$R$17+J80*'Connecting shares (%)'!$H$14/100*'Connecting shares (%)'!$R$18,0),0)</f>
        <v>0</v>
      </c>
      <c r="AE80" s="1">
        <f>IF(C80="west", IF(B80="Central",('Connecting shares (%)'!$F$12/100*K80+'Connecting shares (%)'!$G$12/100*M80+'Connecting shares (%)'!$H$12/100*O80)/1000000,0),0)</f>
        <v>0</v>
      </c>
      <c r="AF80" s="1">
        <f>IF(C80="west", IF(B80="Central",L80*'Connecting shares (%)'!$R$16*'Connecting shares (%)'!$F$12/100+N80*'Connecting shares (%)'!$G$12/100*'Connecting shares (%)'!$R$17+P80*'Connecting shares (%)'!$H$12/100*'Connecting shares (%)'!$R$18,0),0)</f>
        <v>0</v>
      </c>
      <c r="AG80" s="1">
        <f>IF(C80="West", IF(B80="Decentral",(K80*'Connecting shares (%)'!$F$16/100+M80*'Connecting shares (%)'!$G$16/100+O80*'Connecting shares (%)'!$H$16/100)/1000000,0),0)</f>
        <v>0</v>
      </c>
      <c r="AH80" s="1">
        <f>IF(C80="west", IF(B80="Decentral",L80*'Connecting shares (%)'!$R$16*'Connecting shares (%)'!$F$16/100+N80*'Connecting shares (%)'!$G$16/100*'Connecting shares (%)'!$R$17+P80*'Connecting shares (%)'!$H$16/100*'Connecting shares (%)'!$R$18,0),0)</f>
        <v>0</v>
      </c>
    </row>
    <row r="81" spans="1:34">
      <c r="A81" s="1">
        <v>80</v>
      </c>
      <c r="B81" s="1" t="s">
        <v>22</v>
      </c>
      <c r="C81" s="1" t="s">
        <v>23</v>
      </c>
      <c r="D81" s="1" t="s">
        <v>743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574.74857903208499</v>
      </c>
      <c r="R81" s="1">
        <v>12294</v>
      </c>
      <c r="S81" s="61">
        <f>IF(C81="East", IF(B81="Central",('Connecting shares (%)'!$F$2/100*E81+'Connecting shares (%)'!$G$2/100*G81+'Connecting shares (%)'!$H$2/100*I81)/1000000,0),0)</f>
        <v>0</v>
      </c>
      <c r="T81" s="61">
        <f>IF(C81="East", IF(B81="Central",F81*'Connecting shares (%)'!$R$16*'Connecting shares (%)'!$F$2/100+H81*'Connecting shares (%)'!$G$2/100*'Connecting shares (%)'!$R$17+J81*'Connecting shares (%)'!$H$2/100*'Connecting shares (%)'!$R$18,0),0)</f>
        <v>0</v>
      </c>
      <c r="U81" s="1">
        <f>IF(C81="East", IF(B81="Decentral",('Connecting shares (%)'!$F$6/100*E81+'Connecting shares (%)'!$G$6/100*G81+'Connecting shares (%)'!$H$6/100*I81)/1000000,0),0)</f>
        <v>0</v>
      </c>
      <c r="V81" s="1">
        <f>IF(C81="East", IF(B81="Decentral",F81*'Connecting shares (%)'!$R$16*'Connecting shares (%)'!$F$6/100+H81*'Connecting shares (%)'!$G$6/100*'Connecting shares (%)'!$R$17+J81*'Connecting shares (%)'!$H$6/100*'Connecting shares (%)'!$R$18,0),0)</f>
        <v>0</v>
      </c>
      <c r="W81" s="1">
        <f>IF(C81="East", IF(B81="Central",('Connecting shares (%)'!$F$4/100*K81+'Connecting shares (%)'!$G$4/100*M81+'Connecting shares (%)'!$H$4/100*O81)/1000000,0),0)</f>
        <v>0</v>
      </c>
      <c r="X81" s="1">
        <f>IF(C81="East", IF(B81="Central",L81*'Connecting shares (%)'!$R$16*'Connecting shares (%)'!$F$4/100+N81*'Connecting shares (%)'!$G$4/100*'Connecting shares (%)'!$R$17+P81*'Connecting shares (%)'!$H$4/100*'Connecting shares (%)'!$R$18,0),0)</f>
        <v>0</v>
      </c>
      <c r="Y81" s="1">
        <f>IF(C81="East", IF(B81="Decentral",('Connecting shares (%)'!$F$4/100*K81+'Connecting shares (%)'!$G$4/100*M81+'Connecting shares (%)'!$H$4/100*O81)/1000000,0),0)</f>
        <v>0</v>
      </c>
      <c r="Z81" s="1">
        <f>IF(C81="East", IF(B81="Decentral",L81*'Connecting shares (%)'!$R$16*'Connecting shares (%)'!$F$8/100+N81*'Connecting shares (%)'!$G$8/100*'Connecting shares (%)'!$R$17+P81*'Connecting shares (%)'!$H$8/100*'Connecting shares (%)'!$R$18,0),0)</f>
        <v>0</v>
      </c>
      <c r="AA81" s="1">
        <f>IF(C81="West", IF(B81="Central",('Connecting shares (%)'!$F$10/100*E81+'Connecting shares (%)'!$G$10/100*G81+'Connecting shares (%)'!$H$10/100*I81)/1000000,0),0)</f>
        <v>0</v>
      </c>
      <c r="AB81" s="1">
        <f>IF(C81="West", IF(B81="Central",F81*'Connecting shares (%)'!$R$16*'Connecting shares (%)'!$F$10/100+H81*'Connecting shares (%)'!$G$10/100*'Connecting shares (%)'!$R$17+J81*'Connecting shares (%)'!$H$10/100*'Connecting shares (%)'!$R$18,0),0)</f>
        <v>0</v>
      </c>
      <c r="AC81" s="1">
        <f>IF(C81="West", IF(B81="Decentral",('Connecting shares (%)'!$F$14/100*E81+'Connecting shares (%)'!$G$14/100*G81+'Connecting shares (%)'!$H$14/100*I81)/1000000,0),0)</f>
        <v>0</v>
      </c>
      <c r="AD81" s="1">
        <f>IF(C81="west", IF(B81="Decentral",F81*'Connecting shares (%)'!$R$16*'Connecting shares (%)'!$F$14/100+H81*'Connecting shares (%)'!$G$14/100*'Connecting shares (%)'!$R$17+J81*'Connecting shares (%)'!$H$14/100*'Connecting shares (%)'!$R$18,0),0)</f>
        <v>0</v>
      </c>
      <c r="AE81" s="1">
        <f>IF(C81="west", IF(B81="Central",('Connecting shares (%)'!$F$12/100*K81+'Connecting shares (%)'!$G$12/100*M81+'Connecting shares (%)'!$H$12/100*O81)/1000000,0),0)</f>
        <v>0</v>
      </c>
      <c r="AF81" s="1">
        <f>IF(C81="west", IF(B81="Central",L81*'Connecting shares (%)'!$R$16*'Connecting shares (%)'!$F$12/100+N81*'Connecting shares (%)'!$G$12/100*'Connecting shares (%)'!$R$17+P81*'Connecting shares (%)'!$H$12/100*'Connecting shares (%)'!$R$18,0),0)</f>
        <v>0</v>
      </c>
      <c r="AG81" s="1">
        <f>IF(C81="West", IF(B81="Decentral",(K81*'Connecting shares (%)'!$F$16/100+M81*'Connecting shares (%)'!$G$16/100+O81*'Connecting shares (%)'!$H$16/100)/1000000,0),0)</f>
        <v>0</v>
      </c>
      <c r="AH81" s="1">
        <f>IF(C81="west", IF(B81="Decentral",L81*'Connecting shares (%)'!$R$16*'Connecting shares (%)'!$F$16/100+N81*'Connecting shares (%)'!$G$16/100*'Connecting shares (%)'!$R$17+P81*'Connecting shares (%)'!$H$16/100*'Connecting shares (%)'!$R$18,0),0)</f>
        <v>0</v>
      </c>
    </row>
    <row r="82" spans="1:34">
      <c r="A82" s="1">
        <v>81</v>
      </c>
      <c r="B82" s="1" t="s">
        <v>22</v>
      </c>
      <c r="C82" s="1" t="s">
        <v>23</v>
      </c>
      <c r="D82" s="1" t="s">
        <v>166</v>
      </c>
      <c r="E82" s="1">
        <v>5625786.3700000001</v>
      </c>
      <c r="F82" s="1">
        <v>365</v>
      </c>
      <c r="G82" s="1">
        <v>0</v>
      </c>
      <c r="H82" s="1">
        <v>0</v>
      </c>
      <c r="I82" s="1">
        <v>0</v>
      </c>
      <c r="J82" s="1">
        <v>0</v>
      </c>
      <c r="K82" s="1">
        <v>337082.7</v>
      </c>
      <c r="L82" s="1">
        <v>21</v>
      </c>
      <c r="M82" s="1">
        <v>1299929.48</v>
      </c>
      <c r="N82" s="1">
        <v>18</v>
      </c>
      <c r="O82" s="1">
        <v>0</v>
      </c>
      <c r="P82" s="1">
        <v>0</v>
      </c>
      <c r="Q82" s="1">
        <v>82934.942289407001</v>
      </c>
      <c r="R82" s="1">
        <v>47254680.5</v>
      </c>
      <c r="S82" s="61">
        <f>IF(C82="East", IF(B82="Central",('Connecting shares (%)'!$F$2/100*E82+'Connecting shares (%)'!$G$2/100*G82+'Connecting shares (%)'!$H$2/100*I82)/1000000,0),0)</f>
        <v>0</v>
      </c>
      <c r="T82" s="61">
        <f>IF(C82="East", IF(B82="Central",F82*'Connecting shares (%)'!$R$16*'Connecting shares (%)'!$F$2/100+H82*'Connecting shares (%)'!$G$2/100*'Connecting shares (%)'!$R$17+J82*'Connecting shares (%)'!$H$2/100*'Connecting shares (%)'!$R$18,0),0)</f>
        <v>0</v>
      </c>
      <c r="U82" s="1">
        <f>IF(C82="East", IF(B82="Decentral",('Connecting shares (%)'!$F$6/100*E82+'Connecting shares (%)'!$G$6/100*G82+'Connecting shares (%)'!$H$6/100*I82)/1000000,0),0)</f>
        <v>0</v>
      </c>
      <c r="V82" s="1">
        <f>IF(C82="East", IF(B82="Decentral",F82*'Connecting shares (%)'!$R$16*'Connecting shares (%)'!$F$6/100+H82*'Connecting shares (%)'!$G$6/100*'Connecting shares (%)'!$R$17+J82*'Connecting shares (%)'!$H$6/100*'Connecting shares (%)'!$R$18,0),0)</f>
        <v>0</v>
      </c>
      <c r="W82" s="1">
        <f>IF(C82="East", IF(B82="Central",('Connecting shares (%)'!$F$4/100*K82+'Connecting shares (%)'!$G$4/100*M82+'Connecting shares (%)'!$H$4/100*O82)/1000000,0),0)</f>
        <v>0</v>
      </c>
      <c r="X82" s="1">
        <f>IF(C82="East", IF(B82="Central",L82*'Connecting shares (%)'!$R$16*'Connecting shares (%)'!$F$4/100+N82*'Connecting shares (%)'!$G$4/100*'Connecting shares (%)'!$R$17+P82*'Connecting shares (%)'!$H$4/100*'Connecting shares (%)'!$R$18,0),0)</f>
        <v>0</v>
      </c>
      <c r="Y82" s="1">
        <f>IF(C82="East", IF(B82="Decentral",('Connecting shares (%)'!$F$4/100*K82+'Connecting shares (%)'!$G$4/100*M82+'Connecting shares (%)'!$H$4/100*O82)/1000000,0),0)</f>
        <v>0</v>
      </c>
      <c r="Z82" s="1">
        <f>IF(C82="East", IF(B82="Decentral",L82*'Connecting shares (%)'!$R$16*'Connecting shares (%)'!$F$8/100+N82*'Connecting shares (%)'!$G$8/100*'Connecting shares (%)'!$R$17+P82*'Connecting shares (%)'!$H$8/100*'Connecting shares (%)'!$R$18,0),0)</f>
        <v>0</v>
      </c>
      <c r="AA82" s="1">
        <f>IF(C82="West", IF(B82="Central",('Connecting shares (%)'!$F$10/100*E82+'Connecting shares (%)'!$G$10/100*G82+'Connecting shares (%)'!$H$10/100*I82)/1000000,0),0)</f>
        <v>5.6257863700000001</v>
      </c>
      <c r="AB82" s="1">
        <f>IF(C82="West", IF(B82="Central",F82*'Connecting shares (%)'!$R$16*'Connecting shares (%)'!$F$10/100+H82*'Connecting shares (%)'!$G$10/100*'Connecting shares (%)'!$R$17+J82*'Connecting shares (%)'!$H$10/100*'Connecting shares (%)'!$R$18,0),0)</f>
        <v>8.3931750000000012</v>
      </c>
      <c r="AC82" s="1">
        <f>IF(C82="West", IF(B82="Decentral",('Connecting shares (%)'!$F$14/100*E82+'Connecting shares (%)'!$G$14/100*G82+'Connecting shares (%)'!$H$14/100*I82)/1000000,0),0)</f>
        <v>0</v>
      </c>
      <c r="AD82" s="1">
        <f>IF(C82="west", IF(B82="Decentral",F82*'Connecting shares (%)'!$R$16*'Connecting shares (%)'!$F$14/100+H82*'Connecting shares (%)'!$G$14/100*'Connecting shares (%)'!$R$17+J82*'Connecting shares (%)'!$H$14/100*'Connecting shares (%)'!$R$18,0),0)</f>
        <v>0</v>
      </c>
      <c r="AE82" s="1">
        <f>IF(C82="west", IF(B82="Central",('Connecting shares (%)'!$F$12/100*K82+'Connecting shares (%)'!$G$12/100*M82+'Connecting shares (%)'!$H$12/100*O82)/1000000,0),0)</f>
        <v>1.6370121799999999</v>
      </c>
      <c r="AF82" s="1">
        <f>IF(C82="west", IF(B82="Central",L82*'Connecting shares (%)'!$R$16*'Connecting shares (%)'!$F$12/100+N82*'Connecting shares (%)'!$G$12/100*'Connecting shares (%)'!$R$17+P82*'Connecting shares (%)'!$H$12/100*'Connecting shares (%)'!$R$18,0),0)</f>
        <v>1.0347569999999999</v>
      </c>
      <c r="AG82" s="1">
        <f>IF(C82="West", IF(B82="Decentral",(K82*'Connecting shares (%)'!$F$16/100+M82*'Connecting shares (%)'!$G$16/100+O82*'Connecting shares (%)'!$H$16/100)/1000000,0),0)</f>
        <v>0</v>
      </c>
      <c r="AH82" s="1">
        <f>IF(C82="west", IF(B82="Decentral",L82*'Connecting shares (%)'!$R$16*'Connecting shares (%)'!$F$16/100+N82*'Connecting shares (%)'!$G$16/100*'Connecting shares (%)'!$R$17+P82*'Connecting shares (%)'!$H$16/100*'Connecting shares (%)'!$R$18,0),0)</f>
        <v>0</v>
      </c>
    </row>
    <row r="83" spans="1:34">
      <c r="A83" s="1">
        <v>82</v>
      </c>
      <c r="B83" s="1" t="s">
        <v>22</v>
      </c>
      <c r="C83" s="1" t="s">
        <v>23</v>
      </c>
      <c r="D83" s="1" t="s">
        <v>42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855.15346561695003</v>
      </c>
      <c r="R83" s="1">
        <v>36924.5</v>
      </c>
      <c r="S83" s="61">
        <f>IF(C83="East", IF(B83="Central",('Connecting shares (%)'!$F$2/100*E83+'Connecting shares (%)'!$G$2/100*G83+'Connecting shares (%)'!$H$2/100*I83)/1000000,0),0)</f>
        <v>0</v>
      </c>
      <c r="T83" s="61">
        <f>IF(C83="East", IF(B83="Central",F83*'Connecting shares (%)'!$R$16*'Connecting shares (%)'!$F$2/100+H83*'Connecting shares (%)'!$G$2/100*'Connecting shares (%)'!$R$17+J83*'Connecting shares (%)'!$H$2/100*'Connecting shares (%)'!$R$18,0),0)</f>
        <v>0</v>
      </c>
      <c r="U83" s="1">
        <f>IF(C83="East", IF(B83="Decentral",('Connecting shares (%)'!$F$6/100*E83+'Connecting shares (%)'!$G$6/100*G83+'Connecting shares (%)'!$H$6/100*I83)/1000000,0),0)</f>
        <v>0</v>
      </c>
      <c r="V83" s="1">
        <f>IF(C83="East", IF(B83="Decentral",F83*'Connecting shares (%)'!$R$16*'Connecting shares (%)'!$F$6/100+H83*'Connecting shares (%)'!$G$6/100*'Connecting shares (%)'!$R$17+J83*'Connecting shares (%)'!$H$6/100*'Connecting shares (%)'!$R$18,0),0)</f>
        <v>0</v>
      </c>
      <c r="W83" s="1">
        <f>IF(C83="East", IF(B83="Central",('Connecting shares (%)'!$F$4/100*K83+'Connecting shares (%)'!$G$4/100*M83+'Connecting shares (%)'!$H$4/100*O83)/1000000,0),0)</f>
        <v>0</v>
      </c>
      <c r="X83" s="1">
        <f>IF(C83="East", IF(B83="Central",L83*'Connecting shares (%)'!$R$16*'Connecting shares (%)'!$F$4/100+N83*'Connecting shares (%)'!$G$4/100*'Connecting shares (%)'!$R$17+P83*'Connecting shares (%)'!$H$4/100*'Connecting shares (%)'!$R$18,0),0)</f>
        <v>0</v>
      </c>
      <c r="Y83" s="1">
        <f>IF(C83="East", IF(B83="Decentral",('Connecting shares (%)'!$F$4/100*K83+'Connecting shares (%)'!$G$4/100*M83+'Connecting shares (%)'!$H$4/100*O83)/1000000,0),0)</f>
        <v>0</v>
      </c>
      <c r="Z83" s="1">
        <f>IF(C83="East", IF(B83="Decentral",L83*'Connecting shares (%)'!$R$16*'Connecting shares (%)'!$F$8/100+N83*'Connecting shares (%)'!$G$8/100*'Connecting shares (%)'!$R$17+P83*'Connecting shares (%)'!$H$8/100*'Connecting shares (%)'!$R$18,0),0)</f>
        <v>0</v>
      </c>
      <c r="AA83" s="1">
        <f>IF(C83="West", IF(B83="Central",('Connecting shares (%)'!$F$10/100*E83+'Connecting shares (%)'!$G$10/100*G83+'Connecting shares (%)'!$H$10/100*I83)/1000000,0),0)</f>
        <v>0</v>
      </c>
      <c r="AB83" s="1">
        <f>IF(C83="West", IF(B83="Central",F83*'Connecting shares (%)'!$R$16*'Connecting shares (%)'!$F$10/100+H83*'Connecting shares (%)'!$G$10/100*'Connecting shares (%)'!$R$17+J83*'Connecting shares (%)'!$H$10/100*'Connecting shares (%)'!$R$18,0),0)</f>
        <v>0</v>
      </c>
      <c r="AC83" s="1">
        <f>IF(C83="West", IF(B83="Decentral",('Connecting shares (%)'!$F$14/100*E83+'Connecting shares (%)'!$G$14/100*G83+'Connecting shares (%)'!$H$14/100*I83)/1000000,0),0)</f>
        <v>0</v>
      </c>
      <c r="AD83" s="1">
        <f>IF(C83="west", IF(B83="Decentral",F83*'Connecting shares (%)'!$R$16*'Connecting shares (%)'!$F$14/100+H83*'Connecting shares (%)'!$G$14/100*'Connecting shares (%)'!$R$17+J83*'Connecting shares (%)'!$H$14/100*'Connecting shares (%)'!$R$18,0),0)</f>
        <v>0</v>
      </c>
      <c r="AE83" s="1">
        <f>IF(C83="west", IF(B83="Central",('Connecting shares (%)'!$F$12/100*K83+'Connecting shares (%)'!$G$12/100*M83+'Connecting shares (%)'!$H$12/100*O83)/1000000,0),0)</f>
        <v>0</v>
      </c>
      <c r="AF83" s="1">
        <f>IF(C83="west", IF(B83="Central",L83*'Connecting shares (%)'!$R$16*'Connecting shares (%)'!$F$12/100+N83*'Connecting shares (%)'!$G$12/100*'Connecting shares (%)'!$R$17+P83*'Connecting shares (%)'!$H$12/100*'Connecting shares (%)'!$R$18,0),0)</f>
        <v>0</v>
      </c>
      <c r="AG83" s="1">
        <f>IF(C83="West", IF(B83="Decentral",(K83*'Connecting shares (%)'!$F$16/100+M83*'Connecting shares (%)'!$G$16/100+O83*'Connecting shares (%)'!$H$16/100)/1000000,0),0)</f>
        <v>0</v>
      </c>
      <c r="AH83" s="1">
        <f>IF(C83="west", IF(B83="Decentral",L83*'Connecting shares (%)'!$R$16*'Connecting shares (%)'!$F$16/100+N83*'Connecting shares (%)'!$G$16/100*'Connecting shares (%)'!$R$17+P83*'Connecting shares (%)'!$H$16/100*'Connecting shares (%)'!$R$18,0),0)</f>
        <v>0</v>
      </c>
    </row>
    <row r="84" spans="1:34">
      <c r="A84" s="1">
        <v>83</v>
      </c>
      <c r="B84" s="1" t="s">
        <v>21</v>
      </c>
      <c r="C84" s="1" t="s">
        <v>24</v>
      </c>
      <c r="D84" s="1" t="s">
        <v>742</v>
      </c>
      <c r="E84" s="1">
        <v>2414204.37</v>
      </c>
      <c r="F84" s="1">
        <v>149</v>
      </c>
      <c r="G84" s="1">
        <v>0</v>
      </c>
      <c r="H84" s="1">
        <v>0</v>
      </c>
      <c r="I84" s="1">
        <v>0</v>
      </c>
      <c r="J84" s="1">
        <v>0</v>
      </c>
      <c r="K84" s="1">
        <v>587677.31999999995</v>
      </c>
      <c r="L84" s="1">
        <v>89</v>
      </c>
      <c r="M84" s="1">
        <v>1568088.07</v>
      </c>
      <c r="N84" s="1">
        <v>9</v>
      </c>
      <c r="O84" s="1">
        <v>6717858.3899999997</v>
      </c>
      <c r="P84" s="1">
        <v>9</v>
      </c>
      <c r="Q84" s="1">
        <v>20769.562613402799</v>
      </c>
      <c r="R84" s="1">
        <v>3160694.5</v>
      </c>
      <c r="S84" s="61">
        <f>IF(C84="East", IF(B84="Central",('Connecting shares (%)'!$F$2/100*E84+'Connecting shares (%)'!$G$2/100*G84+'Connecting shares (%)'!$H$2/100*I84)/1000000,0),0)</f>
        <v>0</v>
      </c>
      <c r="T84" s="61">
        <f>IF(C84="East", IF(B84="Central",F84*'Connecting shares (%)'!$R$16*'Connecting shares (%)'!$F$2/100+H84*'Connecting shares (%)'!$G$2/100*'Connecting shares (%)'!$R$17+J84*'Connecting shares (%)'!$H$2/100*'Connecting shares (%)'!$R$18,0),0)</f>
        <v>0</v>
      </c>
      <c r="U84" s="1">
        <f>IF(C84="East", IF(B84="Decentral",('Connecting shares (%)'!$F$6/100*E84+'Connecting shares (%)'!$G$6/100*G84+'Connecting shares (%)'!$H$6/100*I84)/1000000,0),0)</f>
        <v>2.4142043700000002</v>
      </c>
      <c r="V84" s="1">
        <f>IF(C84="East", IF(B84="Decentral",F84*'Connecting shares (%)'!$R$16*'Connecting shares (%)'!$F$6/100+H84*'Connecting shares (%)'!$G$6/100*'Connecting shares (%)'!$R$17+J84*'Connecting shares (%)'!$H$6/100*'Connecting shares (%)'!$R$18,0),0)</f>
        <v>3.4262550000000003</v>
      </c>
      <c r="W84" s="1">
        <f>IF(C84="East", IF(B84="Central",('Connecting shares (%)'!$F$4/100*K84+'Connecting shares (%)'!$G$4/100*M84+'Connecting shares (%)'!$H$4/100*O84)/1000000,0),0)</f>
        <v>0</v>
      </c>
      <c r="X84" s="1">
        <f>IF(C84="East", IF(B84="Central",L84*'Connecting shares (%)'!$R$16*'Connecting shares (%)'!$F$4/100+N84*'Connecting shares (%)'!$G$4/100*'Connecting shares (%)'!$R$17+P84*'Connecting shares (%)'!$H$4/100*'Connecting shares (%)'!$R$18,0),0)</f>
        <v>0</v>
      </c>
      <c r="Y84" s="1">
        <f>IF(C84="East", IF(B84="Decentral",('Connecting shares (%)'!$F$4/100*K84+'Connecting shares (%)'!$G$4/100*M84+'Connecting shares (%)'!$H$4/100*O84)/1000000,0),0)</f>
        <v>8.8736237799999991</v>
      </c>
      <c r="Z84" s="1">
        <f>IF(C84="East", IF(B84="Decentral",L84*'Connecting shares (%)'!$R$16*'Connecting shares (%)'!$F$8/100+N84*'Connecting shares (%)'!$G$8/100*'Connecting shares (%)'!$R$17+P84*'Connecting shares (%)'!$H$8/100*'Connecting shares (%)'!$R$18,0),0)</f>
        <v>2.598417</v>
      </c>
      <c r="AA84" s="1">
        <f>IF(C84="West", IF(B84="Central",('Connecting shares (%)'!$F$10/100*E84+'Connecting shares (%)'!$G$10/100*G84+'Connecting shares (%)'!$H$10/100*I84)/1000000,0),0)</f>
        <v>0</v>
      </c>
      <c r="AB84" s="1">
        <f>IF(C84="West", IF(B84="Central",F84*'Connecting shares (%)'!$R$16*'Connecting shares (%)'!$F$10/100+H84*'Connecting shares (%)'!$G$10/100*'Connecting shares (%)'!$R$17+J84*'Connecting shares (%)'!$H$10/100*'Connecting shares (%)'!$R$18,0),0)</f>
        <v>0</v>
      </c>
      <c r="AC84" s="1">
        <f>IF(C84="West", IF(B84="Decentral",('Connecting shares (%)'!$F$14/100*E84+'Connecting shares (%)'!$G$14/100*G84+'Connecting shares (%)'!$H$14/100*I84)/1000000,0),0)</f>
        <v>0</v>
      </c>
      <c r="AD84" s="1">
        <f>IF(C84="west", IF(B84="Decentral",F84*'Connecting shares (%)'!$R$16*'Connecting shares (%)'!$F$14/100+H84*'Connecting shares (%)'!$G$14/100*'Connecting shares (%)'!$R$17+J84*'Connecting shares (%)'!$H$14/100*'Connecting shares (%)'!$R$18,0),0)</f>
        <v>0</v>
      </c>
      <c r="AE84" s="1">
        <f>IF(C84="west", IF(B84="Central",('Connecting shares (%)'!$F$12/100*K84+'Connecting shares (%)'!$G$12/100*M84+'Connecting shares (%)'!$H$12/100*O84)/1000000,0),0)</f>
        <v>0</v>
      </c>
      <c r="AF84" s="1">
        <f>IF(C84="west", IF(B84="Central",L84*'Connecting shares (%)'!$R$16*'Connecting shares (%)'!$F$12/100+N84*'Connecting shares (%)'!$G$12/100*'Connecting shares (%)'!$R$17+P84*'Connecting shares (%)'!$H$12/100*'Connecting shares (%)'!$R$18,0),0)</f>
        <v>0</v>
      </c>
      <c r="AG84" s="1">
        <f>IF(C84="West", IF(B84="Decentral",(K84*'Connecting shares (%)'!$F$16/100+M84*'Connecting shares (%)'!$G$16/100+O84*'Connecting shares (%)'!$H$16/100)/1000000,0),0)</f>
        <v>0</v>
      </c>
      <c r="AH84" s="1">
        <f>IF(C84="west", IF(B84="Decentral",L84*'Connecting shares (%)'!$R$16*'Connecting shares (%)'!$F$16/100+N84*'Connecting shares (%)'!$G$16/100*'Connecting shares (%)'!$R$17+P84*'Connecting shares (%)'!$H$16/100*'Connecting shares (%)'!$R$18,0),0)</f>
        <v>0</v>
      </c>
    </row>
    <row r="85" spans="1:34">
      <c r="A85" s="1">
        <v>84</v>
      </c>
      <c r="B85" s="1" t="s">
        <v>22</v>
      </c>
      <c r="C85" s="1" t="s">
        <v>23</v>
      </c>
      <c r="D85" s="1" t="s">
        <v>741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622.28902603192296</v>
      </c>
      <c r="R85" s="1">
        <v>5672</v>
      </c>
      <c r="S85" s="61">
        <f>IF(C85="East", IF(B85="Central",('Connecting shares (%)'!$F$2/100*E85+'Connecting shares (%)'!$G$2/100*G85+'Connecting shares (%)'!$H$2/100*I85)/1000000,0),0)</f>
        <v>0</v>
      </c>
      <c r="T85" s="61">
        <f>IF(C85="East", IF(B85="Central",F85*'Connecting shares (%)'!$R$16*'Connecting shares (%)'!$F$2/100+H85*'Connecting shares (%)'!$G$2/100*'Connecting shares (%)'!$R$17+J85*'Connecting shares (%)'!$H$2/100*'Connecting shares (%)'!$R$18,0),0)</f>
        <v>0</v>
      </c>
      <c r="U85" s="1">
        <f>IF(C85="East", IF(B85="Decentral",('Connecting shares (%)'!$F$6/100*E85+'Connecting shares (%)'!$G$6/100*G85+'Connecting shares (%)'!$H$6/100*I85)/1000000,0),0)</f>
        <v>0</v>
      </c>
      <c r="V85" s="1">
        <f>IF(C85="East", IF(B85="Decentral",F85*'Connecting shares (%)'!$R$16*'Connecting shares (%)'!$F$6/100+H85*'Connecting shares (%)'!$G$6/100*'Connecting shares (%)'!$R$17+J85*'Connecting shares (%)'!$H$6/100*'Connecting shares (%)'!$R$18,0),0)</f>
        <v>0</v>
      </c>
      <c r="W85" s="1">
        <f>IF(C85="East", IF(B85="Central",('Connecting shares (%)'!$F$4/100*K85+'Connecting shares (%)'!$G$4/100*M85+'Connecting shares (%)'!$H$4/100*O85)/1000000,0),0)</f>
        <v>0</v>
      </c>
      <c r="X85" s="1">
        <f>IF(C85="East", IF(B85="Central",L85*'Connecting shares (%)'!$R$16*'Connecting shares (%)'!$F$4/100+N85*'Connecting shares (%)'!$G$4/100*'Connecting shares (%)'!$R$17+P85*'Connecting shares (%)'!$H$4/100*'Connecting shares (%)'!$R$18,0),0)</f>
        <v>0</v>
      </c>
      <c r="Y85" s="1">
        <f>IF(C85="East", IF(B85="Decentral",('Connecting shares (%)'!$F$4/100*K85+'Connecting shares (%)'!$G$4/100*M85+'Connecting shares (%)'!$H$4/100*O85)/1000000,0),0)</f>
        <v>0</v>
      </c>
      <c r="Z85" s="1">
        <f>IF(C85="East", IF(B85="Decentral",L85*'Connecting shares (%)'!$R$16*'Connecting shares (%)'!$F$8/100+N85*'Connecting shares (%)'!$G$8/100*'Connecting shares (%)'!$R$17+P85*'Connecting shares (%)'!$H$8/100*'Connecting shares (%)'!$R$18,0),0)</f>
        <v>0</v>
      </c>
      <c r="AA85" s="1">
        <f>IF(C85="West", IF(B85="Central",('Connecting shares (%)'!$F$10/100*E85+'Connecting shares (%)'!$G$10/100*G85+'Connecting shares (%)'!$H$10/100*I85)/1000000,0),0)</f>
        <v>0</v>
      </c>
      <c r="AB85" s="1">
        <f>IF(C85="West", IF(B85="Central",F85*'Connecting shares (%)'!$R$16*'Connecting shares (%)'!$F$10/100+H85*'Connecting shares (%)'!$G$10/100*'Connecting shares (%)'!$R$17+J85*'Connecting shares (%)'!$H$10/100*'Connecting shares (%)'!$R$18,0),0)</f>
        <v>0</v>
      </c>
      <c r="AC85" s="1">
        <f>IF(C85="West", IF(B85="Decentral",('Connecting shares (%)'!$F$14/100*E85+'Connecting shares (%)'!$G$14/100*G85+'Connecting shares (%)'!$H$14/100*I85)/1000000,0),0)</f>
        <v>0</v>
      </c>
      <c r="AD85" s="1">
        <f>IF(C85="west", IF(B85="Decentral",F85*'Connecting shares (%)'!$R$16*'Connecting shares (%)'!$F$14/100+H85*'Connecting shares (%)'!$G$14/100*'Connecting shares (%)'!$R$17+J85*'Connecting shares (%)'!$H$14/100*'Connecting shares (%)'!$R$18,0),0)</f>
        <v>0</v>
      </c>
      <c r="AE85" s="1">
        <f>IF(C85="west", IF(B85="Central",('Connecting shares (%)'!$F$12/100*K85+'Connecting shares (%)'!$G$12/100*M85+'Connecting shares (%)'!$H$12/100*O85)/1000000,0),0)</f>
        <v>0</v>
      </c>
      <c r="AF85" s="1">
        <f>IF(C85="west", IF(B85="Central",L85*'Connecting shares (%)'!$R$16*'Connecting shares (%)'!$F$12/100+N85*'Connecting shares (%)'!$G$12/100*'Connecting shares (%)'!$R$17+P85*'Connecting shares (%)'!$H$12/100*'Connecting shares (%)'!$R$18,0),0)</f>
        <v>0</v>
      </c>
      <c r="AG85" s="1">
        <f>IF(C85="West", IF(B85="Decentral",(K85*'Connecting shares (%)'!$F$16/100+M85*'Connecting shares (%)'!$G$16/100+O85*'Connecting shares (%)'!$H$16/100)/1000000,0),0)</f>
        <v>0</v>
      </c>
      <c r="AH85" s="1">
        <f>IF(C85="west", IF(B85="Decentral",L85*'Connecting shares (%)'!$R$16*'Connecting shares (%)'!$F$16/100+N85*'Connecting shares (%)'!$G$16/100*'Connecting shares (%)'!$R$17+P85*'Connecting shares (%)'!$H$16/100*'Connecting shares (%)'!$R$18,0),0)</f>
        <v>0</v>
      </c>
    </row>
    <row r="86" spans="1:34">
      <c r="A86" s="1">
        <v>85</v>
      </c>
      <c r="B86" s="1" t="s">
        <v>22</v>
      </c>
      <c r="C86" s="1" t="s">
        <v>23</v>
      </c>
      <c r="D86" s="1" t="s">
        <v>42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888.22049913337798</v>
      </c>
      <c r="R86" s="1">
        <v>22434</v>
      </c>
      <c r="S86" s="61">
        <f>IF(C86="East", IF(B86="Central",('Connecting shares (%)'!$F$2/100*E86+'Connecting shares (%)'!$G$2/100*G86+'Connecting shares (%)'!$H$2/100*I86)/1000000,0),0)</f>
        <v>0</v>
      </c>
      <c r="T86" s="61">
        <f>IF(C86="East", IF(B86="Central",F86*'Connecting shares (%)'!$R$16*'Connecting shares (%)'!$F$2/100+H86*'Connecting shares (%)'!$G$2/100*'Connecting shares (%)'!$R$17+J86*'Connecting shares (%)'!$H$2/100*'Connecting shares (%)'!$R$18,0),0)</f>
        <v>0</v>
      </c>
      <c r="U86" s="1">
        <f>IF(C86="East", IF(B86="Decentral",('Connecting shares (%)'!$F$6/100*E86+'Connecting shares (%)'!$G$6/100*G86+'Connecting shares (%)'!$H$6/100*I86)/1000000,0),0)</f>
        <v>0</v>
      </c>
      <c r="V86" s="1">
        <f>IF(C86="East", IF(B86="Decentral",F86*'Connecting shares (%)'!$R$16*'Connecting shares (%)'!$F$6/100+H86*'Connecting shares (%)'!$G$6/100*'Connecting shares (%)'!$R$17+J86*'Connecting shares (%)'!$H$6/100*'Connecting shares (%)'!$R$18,0),0)</f>
        <v>0</v>
      </c>
      <c r="W86" s="1">
        <f>IF(C86="East", IF(B86="Central",('Connecting shares (%)'!$F$4/100*K86+'Connecting shares (%)'!$G$4/100*M86+'Connecting shares (%)'!$H$4/100*O86)/1000000,0),0)</f>
        <v>0</v>
      </c>
      <c r="X86" s="1">
        <f>IF(C86="East", IF(B86="Central",L86*'Connecting shares (%)'!$R$16*'Connecting shares (%)'!$F$4/100+N86*'Connecting shares (%)'!$G$4/100*'Connecting shares (%)'!$R$17+P86*'Connecting shares (%)'!$H$4/100*'Connecting shares (%)'!$R$18,0),0)</f>
        <v>0</v>
      </c>
      <c r="Y86" s="1">
        <f>IF(C86="East", IF(B86="Decentral",('Connecting shares (%)'!$F$4/100*K86+'Connecting shares (%)'!$G$4/100*M86+'Connecting shares (%)'!$H$4/100*O86)/1000000,0),0)</f>
        <v>0</v>
      </c>
      <c r="Z86" s="1">
        <f>IF(C86="East", IF(B86="Decentral",L86*'Connecting shares (%)'!$R$16*'Connecting shares (%)'!$F$8/100+N86*'Connecting shares (%)'!$G$8/100*'Connecting shares (%)'!$R$17+P86*'Connecting shares (%)'!$H$8/100*'Connecting shares (%)'!$R$18,0),0)</f>
        <v>0</v>
      </c>
      <c r="AA86" s="1">
        <f>IF(C86="West", IF(B86="Central",('Connecting shares (%)'!$F$10/100*E86+'Connecting shares (%)'!$G$10/100*G86+'Connecting shares (%)'!$H$10/100*I86)/1000000,0),0)</f>
        <v>0</v>
      </c>
      <c r="AB86" s="1">
        <f>IF(C86="West", IF(B86="Central",F86*'Connecting shares (%)'!$R$16*'Connecting shares (%)'!$F$10/100+H86*'Connecting shares (%)'!$G$10/100*'Connecting shares (%)'!$R$17+J86*'Connecting shares (%)'!$H$10/100*'Connecting shares (%)'!$R$18,0),0)</f>
        <v>0</v>
      </c>
      <c r="AC86" s="1">
        <f>IF(C86="West", IF(B86="Decentral",('Connecting shares (%)'!$F$14/100*E86+'Connecting shares (%)'!$G$14/100*G86+'Connecting shares (%)'!$H$14/100*I86)/1000000,0),0)</f>
        <v>0</v>
      </c>
      <c r="AD86" s="1">
        <f>IF(C86="west", IF(B86="Decentral",F86*'Connecting shares (%)'!$R$16*'Connecting shares (%)'!$F$14/100+H86*'Connecting shares (%)'!$G$14/100*'Connecting shares (%)'!$R$17+J86*'Connecting shares (%)'!$H$14/100*'Connecting shares (%)'!$R$18,0),0)</f>
        <v>0</v>
      </c>
      <c r="AE86" s="1">
        <f>IF(C86="west", IF(B86="Central",('Connecting shares (%)'!$F$12/100*K86+'Connecting shares (%)'!$G$12/100*M86+'Connecting shares (%)'!$H$12/100*O86)/1000000,0),0)</f>
        <v>0</v>
      </c>
      <c r="AF86" s="1">
        <f>IF(C86="west", IF(B86="Central",L86*'Connecting shares (%)'!$R$16*'Connecting shares (%)'!$F$12/100+N86*'Connecting shares (%)'!$G$12/100*'Connecting shares (%)'!$R$17+P86*'Connecting shares (%)'!$H$12/100*'Connecting shares (%)'!$R$18,0),0)</f>
        <v>0</v>
      </c>
      <c r="AG86" s="1">
        <f>IF(C86="West", IF(B86="Decentral",(K86*'Connecting shares (%)'!$F$16/100+M86*'Connecting shares (%)'!$G$16/100+O86*'Connecting shares (%)'!$H$16/100)/1000000,0),0)</f>
        <v>0</v>
      </c>
      <c r="AH86" s="1">
        <f>IF(C86="west", IF(B86="Decentral",L86*'Connecting shares (%)'!$R$16*'Connecting shares (%)'!$F$16/100+N86*'Connecting shares (%)'!$G$16/100*'Connecting shares (%)'!$R$17+P86*'Connecting shares (%)'!$H$16/100*'Connecting shares (%)'!$R$18,0),0)</f>
        <v>0</v>
      </c>
    </row>
    <row r="87" spans="1:34">
      <c r="A87" s="1">
        <v>86</v>
      </c>
      <c r="B87" s="1" t="s">
        <v>22</v>
      </c>
      <c r="C87" s="1" t="s">
        <v>23</v>
      </c>
      <c r="D87" s="1" t="s">
        <v>42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975.87264708408804</v>
      </c>
      <c r="R87" s="1">
        <v>14494</v>
      </c>
      <c r="S87" s="61">
        <f>IF(C87="East", IF(B87="Central",('Connecting shares (%)'!$F$2/100*E87+'Connecting shares (%)'!$G$2/100*G87+'Connecting shares (%)'!$H$2/100*I87)/1000000,0),0)</f>
        <v>0</v>
      </c>
      <c r="T87" s="61">
        <f>IF(C87="East", IF(B87="Central",F87*'Connecting shares (%)'!$R$16*'Connecting shares (%)'!$F$2/100+H87*'Connecting shares (%)'!$G$2/100*'Connecting shares (%)'!$R$17+J87*'Connecting shares (%)'!$H$2/100*'Connecting shares (%)'!$R$18,0),0)</f>
        <v>0</v>
      </c>
      <c r="U87" s="1">
        <f>IF(C87="East", IF(B87="Decentral",('Connecting shares (%)'!$F$6/100*E87+'Connecting shares (%)'!$G$6/100*G87+'Connecting shares (%)'!$H$6/100*I87)/1000000,0),0)</f>
        <v>0</v>
      </c>
      <c r="V87" s="1">
        <f>IF(C87="East", IF(B87="Decentral",F87*'Connecting shares (%)'!$R$16*'Connecting shares (%)'!$F$6/100+H87*'Connecting shares (%)'!$G$6/100*'Connecting shares (%)'!$R$17+J87*'Connecting shares (%)'!$H$6/100*'Connecting shares (%)'!$R$18,0),0)</f>
        <v>0</v>
      </c>
      <c r="W87" s="1">
        <f>IF(C87="East", IF(B87="Central",('Connecting shares (%)'!$F$4/100*K87+'Connecting shares (%)'!$G$4/100*M87+'Connecting shares (%)'!$H$4/100*O87)/1000000,0),0)</f>
        <v>0</v>
      </c>
      <c r="X87" s="1">
        <f>IF(C87="East", IF(B87="Central",L87*'Connecting shares (%)'!$R$16*'Connecting shares (%)'!$F$4/100+N87*'Connecting shares (%)'!$G$4/100*'Connecting shares (%)'!$R$17+P87*'Connecting shares (%)'!$H$4/100*'Connecting shares (%)'!$R$18,0),0)</f>
        <v>0</v>
      </c>
      <c r="Y87" s="1">
        <f>IF(C87="East", IF(B87="Decentral",('Connecting shares (%)'!$F$4/100*K87+'Connecting shares (%)'!$G$4/100*M87+'Connecting shares (%)'!$H$4/100*O87)/1000000,0),0)</f>
        <v>0</v>
      </c>
      <c r="Z87" s="1">
        <f>IF(C87="East", IF(B87="Decentral",L87*'Connecting shares (%)'!$R$16*'Connecting shares (%)'!$F$8/100+N87*'Connecting shares (%)'!$G$8/100*'Connecting shares (%)'!$R$17+P87*'Connecting shares (%)'!$H$8/100*'Connecting shares (%)'!$R$18,0),0)</f>
        <v>0</v>
      </c>
      <c r="AA87" s="1">
        <f>IF(C87="West", IF(B87="Central",('Connecting shares (%)'!$F$10/100*E87+'Connecting shares (%)'!$G$10/100*G87+'Connecting shares (%)'!$H$10/100*I87)/1000000,0),0)</f>
        <v>0</v>
      </c>
      <c r="AB87" s="1">
        <f>IF(C87="West", IF(B87="Central",F87*'Connecting shares (%)'!$R$16*'Connecting shares (%)'!$F$10/100+H87*'Connecting shares (%)'!$G$10/100*'Connecting shares (%)'!$R$17+J87*'Connecting shares (%)'!$H$10/100*'Connecting shares (%)'!$R$18,0),0)</f>
        <v>0</v>
      </c>
      <c r="AC87" s="1">
        <f>IF(C87="West", IF(B87="Decentral",('Connecting shares (%)'!$F$14/100*E87+'Connecting shares (%)'!$G$14/100*G87+'Connecting shares (%)'!$H$14/100*I87)/1000000,0),0)</f>
        <v>0</v>
      </c>
      <c r="AD87" s="1">
        <f>IF(C87="west", IF(B87="Decentral",F87*'Connecting shares (%)'!$R$16*'Connecting shares (%)'!$F$14/100+H87*'Connecting shares (%)'!$G$14/100*'Connecting shares (%)'!$R$17+J87*'Connecting shares (%)'!$H$14/100*'Connecting shares (%)'!$R$18,0),0)</f>
        <v>0</v>
      </c>
      <c r="AE87" s="1">
        <f>IF(C87="west", IF(B87="Central",('Connecting shares (%)'!$F$12/100*K87+'Connecting shares (%)'!$G$12/100*M87+'Connecting shares (%)'!$H$12/100*O87)/1000000,0),0)</f>
        <v>0</v>
      </c>
      <c r="AF87" s="1">
        <f>IF(C87="west", IF(B87="Central",L87*'Connecting shares (%)'!$R$16*'Connecting shares (%)'!$F$12/100+N87*'Connecting shares (%)'!$G$12/100*'Connecting shares (%)'!$R$17+P87*'Connecting shares (%)'!$H$12/100*'Connecting shares (%)'!$R$18,0),0)</f>
        <v>0</v>
      </c>
      <c r="AG87" s="1">
        <f>IF(C87="West", IF(B87="Decentral",(K87*'Connecting shares (%)'!$F$16/100+M87*'Connecting shares (%)'!$G$16/100+O87*'Connecting shares (%)'!$H$16/100)/1000000,0),0)</f>
        <v>0</v>
      </c>
      <c r="AH87" s="1">
        <f>IF(C87="west", IF(B87="Decentral",L87*'Connecting shares (%)'!$R$16*'Connecting shares (%)'!$F$16/100+N87*'Connecting shares (%)'!$G$16/100*'Connecting shares (%)'!$R$17+P87*'Connecting shares (%)'!$H$16/100*'Connecting shares (%)'!$R$18,0),0)</f>
        <v>0</v>
      </c>
    </row>
    <row r="88" spans="1:34">
      <c r="A88" s="1">
        <v>87</v>
      </c>
      <c r="B88" s="1" t="s">
        <v>22</v>
      </c>
      <c r="C88" s="1" t="s">
        <v>23</v>
      </c>
      <c r="D88" s="1" t="s">
        <v>740</v>
      </c>
      <c r="E88" s="1">
        <v>568928.27999999898</v>
      </c>
      <c r="F88" s="1">
        <v>35</v>
      </c>
      <c r="G88" s="1">
        <v>0</v>
      </c>
      <c r="H88" s="1">
        <v>0</v>
      </c>
      <c r="I88" s="1">
        <v>0</v>
      </c>
      <c r="J88" s="1">
        <v>0</v>
      </c>
      <c r="K88" s="1">
        <v>68738.23</v>
      </c>
      <c r="L88" s="1">
        <v>4</v>
      </c>
      <c r="M88" s="1">
        <v>0</v>
      </c>
      <c r="N88" s="1">
        <v>0</v>
      </c>
      <c r="O88" s="1">
        <v>0</v>
      </c>
      <c r="P88" s="1">
        <v>0</v>
      </c>
      <c r="Q88" s="1">
        <v>2206.37355153409</v>
      </c>
      <c r="R88" s="1">
        <v>269783.5</v>
      </c>
      <c r="S88" s="61">
        <f>IF(C88="East", IF(B88="Central",('Connecting shares (%)'!$F$2/100*E88+'Connecting shares (%)'!$G$2/100*G88+'Connecting shares (%)'!$H$2/100*I88)/1000000,0),0)</f>
        <v>0</v>
      </c>
      <c r="T88" s="61">
        <f>IF(C88="East", IF(B88="Central",F88*'Connecting shares (%)'!$R$16*'Connecting shares (%)'!$F$2/100+H88*'Connecting shares (%)'!$G$2/100*'Connecting shares (%)'!$R$17+J88*'Connecting shares (%)'!$H$2/100*'Connecting shares (%)'!$R$18,0),0)</f>
        <v>0</v>
      </c>
      <c r="U88" s="1">
        <f>IF(C88="East", IF(B88="Decentral",('Connecting shares (%)'!$F$6/100*E88+'Connecting shares (%)'!$G$6/100*G88+'Connecting shares (%)'!$H$6/100*I88)/1000000,0),0)</f>
        <v>0</v>
      </c>
      <c r="V88" s="1">
        <f>IF(C88="East", IF(B88="Decentral",F88*'Connecting shares (%)'!$R$16*'Connecting shares (%)'!$F$6/100+H88*'Connecting shares (%)'!$G$6/100*'Connecting shares (%)'!$R$17+J88*'Connecting shares (%)'!$H$6/100*'Connecting shares (%)'!$R$18,0),0)</f>
        <v>0</v>
      </c>
      <c r="W88" s="1">
        <f>IF(C88="East", IF(B88="Central",('Connecting shares (%)'!$F$4/100*K88+'Connecting shares (%)'!$G$4/100*M88+'Connecting shares (%)'!$H$4/100*O88)/1000000,0),0)</f>
        <v>0</v>
      </c>
      <c r="X88" s="1">
        <f>IF(C88="East", IF(B88="Central",L88*'Connecting shares (%)'!$R$16*'Connecting shares (%)'!$F$4/100+N88*'Connecting shares (%)'!$G$4/100*'Connecting shares (%)'!$R$17+P88*'Connecting shares (%)'!$H$4/100*'Connecting shares (%)'!$R$18,0),0)</f>
        <v>0</v>
      </c>
      <c r="Y88" s="1">
        <f>IF(C88="East", IF(B88="Decentral",('Connecting shares (%)'!$F$4/100*K88+'Connecting shares (%)'!$G$4/100*M88+'Connecting shares (%)'!$H$4/100*O88)/1000000,0),0)</f>
        <v>0</v>
      </c>
      <c r="Z88" s="1">
        <f>IF(C88="East", IF(B88="Decentral",L88*'Connecting shares (%)'!$R$16*'Connecting shares (%)'!$F$8/100+N88*'Connecting shares (%)'!$G$8/100*'Connecting shares (%)'!$R$17+P88*'Connecting shares (%)'!$H$8/100*'Connecting shares (%)'!$R$18,0),0)</f>
        <v>0</v>
      </c>
      <c r="AA88" s="1">
        <f>IF(C88="West", IF(B88="Central",('Connecting shares (%)'!$F$10/100*E88+'Connecting shares (%)'!$G$10/100*G88+'Connecting shares (%)'!$H$10/100*I88)/1000000,0),0)</f>
        <v>0.56892827999999895</v>
      </c>
      <c r="AB88" s="1">
        <f>IF(C88="West", IF(B88="Central",F88*'Connecting shares (%)'!$R$16*'Connecting shares (%)'!$F$10/100+H88*'Connecting shares (%)'!$G$10/100*'Connecting shares (%)'!$R$17+J88*'Connecting shares (%)'!$H$10/100*'Connecting shares (%)'!$R$18,0),0)</f>
        <v>0.80482500000000001</v>
      </c>
      <c r="AC88" s="1">
        <f>IF(C88="West", IF(B88="Decentral",('Connecting shares (%)'!$F$14/100*E88+'Connecting shares (%)'!$G$14/100*G88+'Connecting shares (%)'!$H$14/100*I88)/1000000,0),0)</f>
        <v>0</v>
      </c>
      <c r="AD88" s="1">
        <f>IF(C88="west", IF(B88="Decentral",F88*'Connecting shares (%)'!$R$16*'Connecting shares (%)'!$F$14/100+H88*'Connecting shares (%)'!$G$14/100*'Connecting shares (%)'!$R$17+J88*'Connecting shares (%)'!$H$14/100*'Connecting shares (%)'!$R$18,0),0)</f>
        <v>0</v>
      </c>
      <c r="AE88" s="1">
        <f>IF(C88="west", IF(B88="Central",('Connecting shares (%)'!$F$12/100*K88+'Connecting shares (%)'!$G$12/100*M88+'Connecting shares (%)'!$H$12/100*O88)/1000000,0),0)</f>
        <v>6.8738229999999997E-2</v>
      </c>
      <c r="AF88" s="1">
        <f>IF(C88="west", IF(B88="Central",L88*'Connecting shares (%)'!$R$16*'Connecting shares (%)'!$F$12/100+N88*'Connecting shares (%)'!$G$12/100*'Connecting shares (%)'!$R$17+P88*'Connecting shares (%)'!$H$12/100*'Connecting shares (%)'!$R$18,0),0)</f>
        <v>9.1980000000000006E-2</v>
      </c>
      <c r="AG88" s="1">
        <f>IF(C88="West", IF(B88="Decentral",(K88*'Connecting shares (%)'!$F$16/100+M88*'Connecting shares (%)'!$G$16/100+O88*'Connecting shares (%)'!$H$16/100)/1000000,0),0)</f>
        <v>0</v>
      </c>
      <c r="AH88" s="1">
        <f>IF(C88="west", IF(B88="Decentral",L88*'Connecting shares (%)'!$R$16*'Connecting shares (%)'!$F$16/100+N88*'Connecting shares (%)'!$G$16/100*'Connecting shares (%)'!$R$17+P88*'Connecting shares (%)'!$H$16/100*'Connecting shares (%)'!$R$18,0),0)</f>
        <v>0</v>
      </c>
    </row>
    <row r="89" spans="1:34">
      <c r="A89" s="1">
        <v>88</v>
      </c>
      <c r="B89" s="1" t="s">
        <v>22</v>
      </c>
      <c r="C89" s="1" t="s">
        <v>23</v>
      </c>
      <c r="D89" s="1" t="s">
        <v>739</v>
      </c>
      <c r="E89" s="1">
        <v>788558.97999999905</v>
      </c>
      <c r="F89" s="1">
        <v>50</v>
      </c>
      <c r="G89" s="1">
        <v>0</v>
      </c>
      <c r="H89" s="1">
        <v>0</v>
      </c>
      <c r="I89" s="1">
        <v>0</v>
      </c>
      <c r="J89" s="1">
        <v>0</v>
      </c>
      <c r="K89" s="1">
        <v>92547.44</v>
      </c>
      <c r="L89" s="1">
        <v>11</v>
      </c>
      <c r="M89" s="1">
        <v>0</v>
      </c>
      <c r="N89" s="1">
        <v>0</v>
      </c>
      <c r="O89" s="1">
        <v>0</v>
      </c>
      <c r="P89" s="1">
        <v>0</v>
      </c>
      <c r="Q89" s="1">
        <v>4924.8430507704497</v>
      </c>
      <c r="R89" s="1">
        <v>580324</v>
      </c>
      <c r="S89" s="61">
        <f>IF(C89="East", IF(B89="Central",('Connecting shares (%)'!$F$2/100*E89+'Connecting shares (%)'!$G$2/100*G89+'Connecting shares (%)'!$H$2/100*I89)/1000000,0),0)</f>
        <v>0</v>
      </c>
      <c r="T89" s="61">
        <f>IF(C89="East", IF(B89="Central",F89*'Connecting shares (%)'!$R$16*'Connecting shares (%)'!$F$2/100+H89*'Connecting shares (%)'!$G$2/100*'Connecting shares (%)'!$R$17+J89*'Connecting shares (%)'!$H$2/100*'Connecting shares (%)'!$R$18,0),0)</f>
        <v>0</v>
      </c>
      <c r="U89" s="1">
        <f>IF(C89="East", IF(B89="Decentral",('Connecting shares (%)'!$F$6/100*E89+'Connecting shares (%)'!$G$6/100*G89+'Connecting shares (%)'!$H$6/100*I89)/1000000,0),0)</f>
        <v>0</v>
      </c>
      <c r="V89" s="1">
        <f>IF(C89="East", IF(B89="Decentral",F89*'Connecting shares (%)'!$R$16*'Connecting shares (%)'!$F$6/100+H89*'Connecting shares (%)'!$G$6/100*'Connecting shares (%)'!$R$17+J89*'Connecting shares (%)'!$H$6/100*'Connecting shares (%)'!$R$18,0),0)</f>
        <v>0</v>
      </c>
      <c r="W89" s="1">
        <f>IF(C89="East", IF(B89="Central",('Connecting shares (%)'!$F$4/100*K89+'Connecting shares (%)'!$G$4/100*M89+'Connecting shares (%)'!$H$4/100*O89)/1000000,0),0)</f>
        <v>0</v>
      </c>
      <c r="X89" s="1">
        <f>IF(C89="East", IF(B89="Central",L89*'Connecting shares (%)'!$R$16*'Connecting shares (%)'!$F$4/100+N89*'Connecting shares (%)'!$G$4/100*'Connecting shares (%)'!$R$17+P89*'Connecting shares (%)'!$H$4/100*'Connecting shares (%)'!$R$18,0),0)</f>
        <v>0</v>
      </c>
      <c r="Y89" s="1">
        <f>IF(C89="East", IF(B89="Decentral",('Connecting shares (%)'!$F$4/100*K89+'Connecting shares (%)'!$G$4/100*M89+'Connecting shares (%)'!$H$4/100*O89)/1000000,0),0)</f>
        <v>0</v>
      </c>
      <c r="Z89" s="1">
        <f>IF(C89="East", IF(B89="Decentral",L89*'Connecting shares (%)'!$R$16*'Connecting shares (%)'!$F$8/100+N89*'Connecting shares (%)'!$G$8/100*'Connecting shares (%)'!$R$17+P89*'Connecting shares (%)'!$H$8/100*'Connecting shares (%)'!$R$18,0),0)</f>
        <v>0</v>
      </c>
      <c r="AA89" s="1">
        <f>IF(C89="West", IF(B89="Central",('Connecting shares (%)'!$F$10/100*E89+'Connecting shares (%)'!$G$10/100*G89+'Connecting shares (%)'!$H$10/100*I89)/1000000,0),0)</f>
        <v>0.78855897999999902</v>
      </c>
      <c r="AB89" s="1">
        <f>IF(C89="West", IF(B89="Central",F89*'Connecting shares (%)'!$R$16*'Connecting shares (%)'!$F$10/100+H89*'Connecting shares (%)'!$G$10/100*'Connecting shares (%)'!$R$17+J89*'Connecting shares (%)'!$H$10/100*'Connecting shares (%)'!$R$18,0),0)</f>
        <v>1.14975</v>
      </c>
      <c r="AC89" s="1">
        <f>IF(C89="West", IF(B89="Decentral",('Connecting shares (%)'!$F$14/100*E89+'Connecting shares (%)'!$G$14/100*G89+'Connecting shares (%)'!$H$14/100*I89)/1000000,0),0)</f>
        <v>0</v>
      </c>
      <c r="AD89" s="1">
        <f>IF(C89="west", IF(B89="Decentral",F89*'Connecting shares (%)'!$R$16*'Connecting shares (%)'!$F$14/100+H89*'Connecting shares (%)'!$G$14/100*'Connecting shares (%)'!$R$17+J89*'Connecting shares (%)'!$H$14/100*'Connecting shares (%)'!$R$18,0),0)</f>
        <v>0</v>
      </c>
      <c r="AE89" s="1">
        <f>IF(C89="west", IF(B89="Central",('Connecting shares (%)'!$F$12/100*K89+'Connecting shares (%)'!$G$12/100*M89+'Connecting shares (%)'!$H$12/100*O89)/1000000,0),0)</f>
        <v>9.2547440000000009E-2</v>
      </c>
      <c r="AF89" s="1">
        <f>IF(C89="west", IF(B89="Central",L89*'Connecting shares (%)'!$R$16*'Connecting shares (%)'!$F$12/100+N89*'Connecting shares (%)'!$G$12/100*'Connecting shares (%)'!$R$17+P89*'Connecting shares (%)'!$H$12/100*'Connecting shares (%)'!$R$18,0),0)</f>
        <v>0.25294500000000003</v>
      </c>
      <c r="AG89" s="1">
        <f>IF(C89="West", IF(B89="Decentral",(K89*'Connecting shares (%)'!$F$16/100+M89*'Connecting shares (%)'!$G$16/100+O89*'Connecting shares (%)'!$H$16/100)/1000000,0),0)</f>
        <v>0</v>
      </c>
      <c r="AH89" s="1">
        <f>IF(C89="west", IF(B89="Decentral",L89*'Connecting shares (%)'!$R$16*'Connecting shares (%)'!$F$16/100+N89*'Connecting shares (%)'!$G$16/100*'Connecting shares (%)'!$R$17+P89*'Connecting shares (%)'!$H$16/100*'Connecting shares (%)'!$R$18,0),0)</f>
        <v>0</v>
      </c>
    </row>
    <row r="90" spans="1:34">
      <c r="A90" s="1">
        <v>89</v>
      </c>
      <c r="B90" s="1" t="s">
        <v>22</v>
      </c>
      <c r="C90" s="1" t="s">
        <v>23</v>
      </c>
      <c r="D90" s="1" t="s">
        <v>738</v>
      </c>
      <c r="E90" s="1">
        <v>894637.23999999894</v>
      </c>
      <c r="F90" s="1">
        <v>57</v>
      </c>
      <c r="G90" s="1">
        <v>0</v>
      </c>
      <c r="H90" s="1">
        <v>0</v>
      </c>
      <c r="I90" s="1">
        <v>0</v>
      </c>
      <c r="J90" s="1">
        <v>0</v>
      </c>
      <c r="K90" s="1">
        <v>133121.64000000001</v>
      </c>
      <c r="L90" s="1">
        <v>5</v>
      </c>
      <c r="M90" s="1">
        <v>224072.579999999</v>
      </c>
      <c r="N90" s="1">
        <v>1</v>
      </c>
      <c r="O90" s="1">
        <v>0</v>
      </c>
      <c r="P90" s="1">
        <v>0</v>
      </c>
      <c r="Q90" s="1">
        <v>7070.5184351672797</v>
      </c>
      <c r="R90" s="1">
        <v>1961462.5</v>
      </c>
      <c r="S90" s="61">
        <f>IF(C90="East", IF(B90="Central",('Connecting shares (%)'!$F$2/100*E90+'Connecting shares (%)'!$G$2/100*G90+'Connecting shares (%)'!$H$2/100*I90)/1000000,0),0)</f>
        <v>0</v>
      </c>
      <c r="T90" s="61">
        <f>IF(C90="East", IF(B90="Central",F90*'Connecting shares (%)'!$R$16*'Connecting shares (%)'!$F$2/100+H90*'Connecting shares (%)'!$G$2/100*'Connecting shares (%)'!$R$17+J90*'Connecting shares (%)'!$H$2/100*'Connecting shares (%)'!$R$18,0),0)</f>
        <v>0</v>
      </c>
      <c r="U90" s="1">
        <f>IF(C90="East", IF(B90="Decentral",('Connecting shares (%)'!$F$6/100*E90+'Connecting shares (%)'!$G$6/100*G90+'Connecting shares (%)'!$H$6/100*I90)/1000000,0),0)</f>
        <v>0</v>
      </c>
      <c r="V90" s="1">
        <f>IF(C90="East", IF(B90="Decentral",F90*'Connecting shares (%)'!$R$16*'Connecting shares (%)'!$F$6/100+H90*'Connecting shares (%)'!$G$6/100*'Connecting shares (%)'!$R$17+J90*'Connecting shares (%)'!$H$6/100*'Connecting shares (%)'!$R$18,0),0)</f>
        <v>0</v>
      </c>
      <c r="W90" s="1">
        <f>IF(C90="East", IF(B90="Central",('Connecting shares (%)'!$F$4/100*K90+'Connecting shares (%)'!$G$4/100*M90+'Connecting shares (%)'!$H$4/100*O90)/1000000,0),0)</f>
        <v>0</v>
      </c>
      <c r="X90" s="1">
        <f>IF(C90="East", IF(B90="Central",L90*'Connecting shares (%)'!$R$16*'Connecting shares (%)'!$F$4/100+N90*'Connecting shares (%)'!$G$4/100*'Connecting shares (%)'!$R$17+P90*'Connecting shares (%)'!$H$4/100*'Connecting shares (%)'!$R$18,0),0)</f>
        <v>0</v>
      </c>
      <c r="Y90" s="1">
        <f>IF(C90="East", IF(B90="Decentral",('Connecting shares (%)'!$F$4/100*K90+'Connecting shares (%)'!$G$4/100*M90+'Connecting shares (%)'!$H$4/100*O90)/1000000,0),0)</f>
        <v>0</v>
      </c>
      <c r="Z90" s="1">
        <f>IF(C90="East", IF(B90="Decentral",L90*'Connecting shares (%)'!$R$16*'Connecting shares (%)'!$F$8/100+N90*'Connecting shares (%)'!$G$8/100*'Connecting shares (%)'!$R$17+P90*'Connecting shares (%)'!$H$8/100*'Connecting shares (%)'!$R$18,0),0)</f>
        <v>0</v>
      </c>
      <c r="AA90" s="1">
        <f>IF(C90="West", IF(B90="Central",('Connecting shares (%)'!$F$10/100*E90+'Connecting shares (%)'!$G$10/100*G90+'Connecting shares (%)'!$H$10/100*I90)/1000000,0),0)</f>
        <v>0.89463723999999889</v>
      </c>
      <c r="AB90" s="1">
        <f>IF(C90="West", IF(B90="Central",F90*'Connecting shares (%)'!$R$16*'Connecting shares (%)'!$F$10/100+H90*'Connecting shares (%)'!$G$10/100*'Connecting shares (%)'!$R$17+J90*'Connecting shares (%)'!$H$10/100*'Connecting shares (%)'!$R$18,0),0)</f>
        <v>1.3107150000000001</v>
      </c>
      <c r="AC90" s="1">
        <f>IF(C90="West", IF(B90="Decentral",('Connecting shares (%)'!$F$14/100*E90+'Connecting shares (%)'!$G$14/100*G90+'Connecting shares (%)'!$H$14/100*I90)/1000000,0),0)</f>
        <v>0</v>
      </c>
      <c r="AD90" s="1">
        <f>IF(C90="west", IF(B90="Decentral",F90*'Connecting shares (%)'!$R$16*'Connecting shares (%)'!$F$14/100+H90*'Connecting shares (%)'!$G$14/100*'Connecting shares (%)'!$R$17+J90*'Connecting shares (%)'!$H$14/100*'Connecting shares (%)'!$R$18,0),0)</f>
        <v>0</v>
      </c>
      <c r="AE90" s="1">
        <f>IF(C90="west", IF(B90="Central",('Connecting shares (%)'!$F$12/100*K90+'Connecting shares (%)'!$G$12/100*M90+'Connecting shares (%)'!$H$12/100*O90)/1000000,0),0)</f>
        <v>0.35719421999999906</v>
      </c>
      <c r="AF90" s="1">
        <f>IF(C90="west", IF(B90="Central",L90*'Connecting shares (%)'!$R$16*'Connecting shares (%)'!$F$12/100+N90*'Connecting shares (%)'!$G$12/100*'Connecting shares (%)'!$R$17+P90*'Connecting shares (%)'!$H$12/100*'Connecting shares (%)'!$R$18,0),0)</f>
        <v>0.14563400000000001</v>
      </c>
      <c r="AG90" s="1">
        <f>IF(C90="West", IF(B90="Decentral",(K90*'Connecting shares (%)'!$F$16/100+M90*'Connecting shares (%)'!$G$16/100+O90*'Connecting shares (%)'!$H$16/100)/1000000,0),0)</f>
        <v>0</v>
      </c>
      <c r="AH90" s="1">
        <f>IF(C90="west", IF(B90="Decentral",L90*'Connecting shares (%)'!$R$16*'Connecting shares (%)'!$F$16/100+N90*'Connecting shares (%)'!$G$16/100*'Connecting shares (%)'!$R$17+P90*'Connecting shares (%)'!$H$16/100*'Connecting shares (%)'!$R$18,0),0)</f>
        <v>0</v>
      </c>
    </row>
    <row r="91" spans="1:34">
      <c r="A91" s="1">
        <v>90</v>
      </c>
      <c r="B91" s="1" t="s">
        <v>21</v>
      </c>
      <c r="C91" s="1" t="s">
        <v>23</v>
      </c>
      <c r="D91" s="1" t="s">
        <v>737</v>
      </c>
      <c r="E91" s="1">
        <v>633848.86999999895</v>
      </c>
      <c r="F91" s="1">
        <v>45</v>
      </c>
      <c r="G91" s="1">
        <v>0</v>
      </c>
      <c r="H91" s="1">
        <v>0</v>
      </c>
      <c r="I91" s="1">
        <v>0</v>
      </c>
      <c r="J91" s="1">
        <v>0</v>
      </c>
      <c r="K91" s="1">
        <v>117905.749999999</v>
      </c>
      <c r="L91" s="1">
        <v>6</v>
      </c>
      <c r="M91" s="1">
        <v>0</v>
      </c>
      <c r="N91" s="1">
        <v>0</v>
      </c>
      <c r="O91" s="1">
        <v>0</v>
      </c>
      <c r="P91" s="1">
        <v>0</v>
      </c>
      <c r="Q91" s="1">
        <v>6249.7303623871703</v>
      </c>
      <c r="R91" s="1">
        <v>1752920</v>
      </c>
      <c r="S91" s="61">
        <f>IF(C91="East", IF(B91="Central",('Connecting shares (%)'!$F$2/100*E91+'Connecting shares (%)'!$G$2/100*G91+'Connecting shares (%)'!$H$2/100*I91)/1000000,0),0)</f>
        <v>0</v>
      </c>
      <c r="T91" s="61">
        <f>IF(C91="East", IF(B91="Central",F91*'Connecting shares (%)'!$R$16*'Connecting shares (%)'!$F$2/100+H91*'Connecting shares (%)'!$G$2/100*'Connecting shares (%)'!$R$17+J91*'Connecting shares (%)'!$H$2/100*'Connecting shares (%)'!$R$18,0),0)</f>
        <v>0</v>
      </c>
      <c r="U91" s="1">
        <f>IF(C91="East", IF(B91="Decentral",('Connecting shares (%)'!$F$6/100*E91+'Connecting shares (%)'!$G$6/100*G91+'Connecting shares (%)'!$H$6/100*I91)/1000000,0),0)</f>
        <v>0</v>
      </c>
      <c r="V91" s="1">
        <f>IF(C91="East", IF(B91="Decentral",F91*'Connecting shares (%)'!$R$16*'Connecting shares (%)'!$F$6/100+H91*'Connecting shares (%)'!$G$6/100*'Connecting shares (%)'!$R$17+J91*'Connecting shares (%)'!$H$6/100*'Connecting shares (%)'!$R$18,0),0)</f>
        <v>0</v>
      </c>
      <c r="W91" s="1">
        <f>IF(C91="East", IF(B91="Central",('Connecting shares (%)'!$F$4/100*K91+'Connecting shares (%)'!$G$4/100*M91+'Connecting shares (%)'!$H$4/100*O91)/1000000,0),0)</f>
        <v>0</v>
      </c>
      <c r="X91" s="1">
        <f>IF(C91="East", IF(B91="Central",L91*'Connecting shares (%)'!$R$16*'Connecting shares (%)'!$F$4/100+N91*'Connecting shares (%)'!$G$4/100*'Connecting shares (%)'!$R$17+P91*'Connecting shares (%)'!$H$4/100*'Connecting shares (%)'!$R$18,0),0)</f>
        <v>0</v>
      </c>
      <c r="Y91" s="1">
        <f>IF(C91="East", IF(B91="Decentral",('Connecting shares (%)'!$F$4/100*K91+'Connecting shares (%)'!$G$4/100*M91+'Connecting shares (%)'!$H$4/100*O91)/1000000,0),0)</f>
        <v>0</v>
      </c>
      <c r="Z91" s="1">
        <f>IF(C91="East", IF(B91="Decentral",L91*'Connecting shares (%)'!$R$16*'Connecting shares (%)'!$F$8/100+N91*'Connecting shares (%)'!$G$8/100*'Connecting shares (%)'!$R$17+P91*'Connecting shares (%)'!$H$8/100*'Connecting shares (%)'!$R$18,0),0)</f>
        <v>0</v>
      </c>
      <c r="AA91" s="1">
        <f>IF(C91="West", IF(B91="Central",('Connecting shares (%)'!$F$10/100*E91+'Connecting shares (%)'!$G$10/100*G91+'Connecting shares (%)'!$H$10/100*I91)/1000000,0),0)</f>
        <v>0</v>
      </c>
      <c r="AB91" s="1">
        <f>IF(C91="West", IF(B91="Central",F91*'Connecting shares (%)'!$R$16*'Connecting shares (%)'!$F$10/100+H91*'Connecting shares (%)'!$G$10/100*'Connecting shares (%)'!$R$17+J91*'Connecting shares (%)'!$H$10/100*'Connecting shares (%)'!$R$18,0),0)</f>
        <v>0</v>
      </c>
      <c r="AC91" s="1">
        <f>IF(C91="West", IF(B91="Decentral",('Connecting shares (%)'!$F$14/100*E91+'Connecting shares (%)'!$G$14/100*G91+'Connecting shares (%)'!$H$14/100*I91)/1000000,0),0)</f>
        <v>0.6338488699999989</v>
      </c>
      <c r="AD91" s="1">
        <f>IF(C91="west", IF(B91="Decentral",F91*'Connecting shares (%)'!$R$16*'Connecting shares (%)'!$F$14/100+H91*'Connecting shares (%)'!$G$14/100*'Connecting shares (%)'!$R$17+J91*'Connecting shares (%)'!$H$14/100*'Connecting shares (%)'!$R$18,0),0)</f>
        <v>1.034775</v>
      </c>
      <c r="AE91" s="1">
        <f>IF(C91="west", IF(B91="Central",('Connecting shares (%)'!$F$12/100*K91+'Connecting shares (%)'!$G$12/100*M91+'Connecting shares (%)'!$H$12/100*O91)/1000000,0),0)</f>
        <v>0</v>
      </c>
      <c r="AF91" s="1">
        <f>IF(C91="west", IF(B91="Central",L91*'Connecting shares (%)'!$R$16*'Connecting shares (%)'!$F$12/100+N91*'Connecting shares (%)'!$G$12/100*'Connecting shares (%)'!$R$17+P91*'Connecting shares (%)'!$H$12/100*'Connecting shares (%)'!$R$18,0),0)</f>
        <v>0</v>
      </c>
      <c r="AG91" s="1">
        <f>IF(C91="West", IF(B91="Decentral",(K91*'Connecting shares (%)'!$F$16/100+M91*'Connecting shares (%)'!$G$16/100+O91*'Connecting shares (%)'!$H$16/100)/1000000,0),0)</f>
        <v>0.11790574999999899</v>
      </c>
      <c r="AH91" s="1">
        <f>IF(C91="west", IF(B91="Decentral",L91*'Connecting shares (%)'!$R$16*'Connecting shares (%)'!$F$16/100+N91*'Connecting shares (%)'!$G$16/100*'Connecting shares (%)'!$R$17+P91*'Connecting shares (%)'!$H$16/100*'Connecting shares (%)'!$R$18,0),0)</f>
        <v>0.13797000000000001</v>
      </c>
    </row>
    <row r="92" spans="1:34">
      <c r="A92" s="1">
        <v>91</v>
      </c>
      <c r="B92" s="1" t="s">
        <v>22</v>
      </c>
      <c r="C92" s="1" t="s">
        <v>23</v>
      </c>
      <c r="D92" s="1" t="s">
        <v>736</v>
      </c>
      <c r="E92" s="1">
        <v>9926605.9699999895</v>
      </c>
      <c r="F92" s="1">
        <v>676</v>
      </c>
      <c r="G92" s="1">
        <v>0</v>
      </c>
      <c r="H92" s="1">
        <v>0</v>
      </c>
      <c r="I92" s="1">
        <v>0</v>
      </c>
      <c r="J92" s="1">
        <v>0</v>
      </c>
      <c r="K92" s="1">
        <v>1635235.21999999</v>
      </c>
      <c r="L92" s="1">
        <v>223</v>
      </c>
      <c r="M92" s="1">
        <v>0</v>
      </c>
      <c r="N92" s="1">
        <v>0</v>
      </c>
      <c r="O92" s="1">
        <v>0</v>
      </c>
      <c r="P92" s="1">
        <v>0</v>
      </c>
      <c r="Q92" s="1">
        <v>14127.203757670301</v>
      </c>
      <c r="R92" s="1">
        <v>7081657.5</v>
      </c>
      <c r="S92" s="61">
        <f>IF(C92="East", IF(B92="Central",('Connecting shares (%)'!$F$2/100*E92+'Connecting shares (%)'!$G$2/100*G92+'Connecting shares (%)'!$H$2/100*I92)/1000000,0),0)</f>
        <v>0</v>
      </c>
      <c r="T92" s="61">
        <f>IF(C92="East", IF(B92="Central",F92*'Connecting shares (%)'!$R$16*'Connecting shares (%)'!$F$2/100+H92*'Connecting shares (%)'!$G$2/100*'Connecting shares (%)'!$R$17+J92*'Connecting shares (%)'!$H$2/100*'Connecting shares (%)'!$R$18,0),0)</f>
        <v>0</v>
      </c>
      <c r="U92" s="1">
        <f>IF(C92="East", IF(B92="Decentral",('Connecting shares (%)'!$F$6/100*E92+'Connecting shares (%)'!$G$6/100*G92+'Connecting shares (%)'!$H$6/100*I92)/1000000,0),0)</f>
        <v>0</v>
      </c>
      <c r="V92" s="1">
        <f>IF(C92="East", IF(B92="Decentral",F92*'Connecting shares (%)'!$R$16*'Connecting shares (%)'!$F$6/100+H92*'Connecting shares (%)'!$G$6/100*'Connecting shares (%)'!$R$17+J92*'Connecting shares (%)'!$H$6/100*'Connecting shares (%)'!$R$18,0),0)</f>
        <v>0</v>
      </c>
      <c r="W92" s="1">
        <f>IF(C92="East", IF(B92="Central",('Connecting shares (%)'!$F$4/100*K92+'Connecting shares (%)'!$G$4/100*M92+'Connecting shares (%)'!$H$4/100*O92)/1000000,0),0)</f>
        <v>0</v>
      </c>
      <c r="X92" s="1">
        <f>IF(C92="East", IF(B92="Central",L92*'Connecting shares (%)'!$R$16*'Connecting shares (%)'!$F$4/100+N92*'Connecting shares (%)'!$G$4/100*'Connecting shares (%)'!$R$17+P92*'Connecting shares (%)'!$H$4/100*'Connecting shares (%)'!$R$18,0),0)</f>
        <v>0</v>
      </c>
      <c r="Y92" s="1">
        <f>IF(C92="East", IF(B92="Decentral",('Connecting shares (%)'!$F$4/100*K92+'Connecting shares (%)'!$G$4/100*M92+'Connecting shares (%)'!$H$4/100*O92)/1000000,0),0)</f>
        <v>0</v>
      </c>
      <c r="Z92" s="1">
        <f>IF(C92="East", IF(B92="Decentral",L92*'Connecting shares (%)'!$R$16*'Connecting shares (%)'!$F$8/100+N92*'Connecting shares (%)'!$G$8/100*'Connecting shares (%)'!$R$17+P92*'Connecting shares (%)'!$H$8/100*'Connecting shares (%)'!$R$18,0),0)</f>
        <v>0</v>
      </c>
      <c r="AA92" s="1">
        <f>IF(C92="West", IF(B92="Central",('Connecting shares (%)'!$F$10/100*E92+'Connecting shares (%)'!$G$10/100*G92+'Connecting shares (%)'!$H$10/100*I92)/1000000,0),0)</f>
        <v>9.92660596999999</v>
      </c>
      <c r="AB92" s="1">
        <f>IF(C92="West", IF(B92="Central",F92*'Connecting shares (%)'!$R$16*'Connecting shares (%)'!$F$10/100+H92*'Connecting shares (%)'!$G$10/100*'Connecting shares (%)'!$R$17+J92*'Connecting shares (%)'!$H$10/100*'Connecting shares (%)'!$R$18,0),0)</f>
        <v>15.544620000000002</v>
      </c>
      <c r="AC92" s="1">
        <f>IF(C92="West", IF(B92="Decentral",('Connecting shares (%)'!$F$14/100*E92+'Connecting shares (%)'!$G$14/100*G92+'Connecting shares (%)'!$H$14/100*I92)/1000000,0),0)</f>
        <v>0</v>
      </c>
      <c r="AD92" s="1">
        <f>IF(C92="west", IF(B92="Decentral",F92*'Connecting shares (%)'!$R$16*'Connecting shares (%)'!$F$14/100+H92*'Connecting shares (%)'!$G$14/100*'Connecting shares (%)'!$R$17+J92*'Connecting shares (%)'!$H$14/100*'Connecting shares (%)'!$R$18,0),0)</f>
        <v>0</v>
      </c>
      <c r="AE92" s="1">
        <f>IF(C92="west", IF(B92="Central",('Connecting shares (%)'!$F$12/100*K92+'Connecting shares (%)'!$G$12/100*M92+'Connecting shares (%)'!$H$12/100*O92)/1000000,0),0)</f>
        <v>1.63523521999999</v>
      </c>
      <c r="AF92" s="1">
        <f>IF(C92="west", IF(B92="Central",L92*'Connecting shares (%)'!$R$16*'Connecting shares (%)'!$F$12/100+N92*'Connecting shares (%)'!$G$12/100*'Connecting shares (%)'!$R$17+P92*'Connecting shares (%)'!$H$12/100*'Connecting shares (%)'!$R$18,0),0)</f>
        <v>5.127885</v>
      </c>
      <c r="AG92" s="1">
        <f>IF(C92="West", IF(B92="Decentral",(K92*'Connecting shares (%)'!$F$16/100+M92*'Connecting shares (%)'!$G$16/100+O92*'Connecting shares (%)'!$H$16/100)/1000000,0),0)</f>
        <v>0</v>
      </c>
      <c r="AH92" s="1">
        <f>IF(C92="west", IF(B92="Decentral",L92*'Connecting shares (%)'!$R$16*'Connecting shares (%)'!$F$16/100+N92*'Connecting shares (%)'!$G$16/100*'Connecting shares (%)'!$R$17+P92*'Connecting shares (%)'!$H$16/100*'Connecting shares (%)'!$R$18,0),0)</f>
        <v>0</v>
      </c>
    </row>
    <row r="93" spans="1:34">
      <c r="A93" s="1">
        <v>92</v>
      </c>
      <c r="B93" s="1" t="s">
        <v>21</v>
      </c>
      <c r="C93" s="1" t="s">
        <v>23</v>
      </c>
      <c r="D93" s="1" t="s">
        <v>735</v>
      </c>
      <c r="E93" s="1">
        <v>205351.16</v>
      </c>
      <c r="F93" s="1">
        <v>13</v>
      </c>
      <c r="G93" s="1">
        <v>0</v>
      </c>
      <c r="H93" s="1">
        <v>0</v>
      </c>
      <c r="I93" s="1">
        <v>0</v>
      </c>
      <c r="J93" s="1">
        <v>0</v>
      </c>
      <c r="K93" s="1">
        <v>31956.720000000001</v>
      </c>
      <c r="L93" s="1">
        <v>6</v>
      </c>
      <c r="M93" s="1">
        <v>0</v>
      </c>
      <c r="N93" s="1">
        <v>0</v>
      </c>
      <c r="O93" s="1">
        <v>0</v>
      </c>
      <c r="P93" s="1">
        <v>0</v>
      </c>
      <c r="Q93" s="1">
        <v>4609.9250709339103</v>
      </c>
      <c r="R93" s="1">
        <v>415986.5</v>
      </c>
      <c r="S93" s="61">
        <f>IF(C93="East", IF(B93="Central",('Connecting shares (%)'!$F$2/100*E93+'Connecting shares (%)'!$G$2/100*G93+'Connecting shares (%)'!$H$2/100*I93)/1000000,0),0)</f>
        <v>0</v>
      </c>
      <c r="T93" s="61">
        <f>IF(C93="East", IF(B93="Central",F93*'Connecting shares (%)'!$R$16*'Connecting shares (%)'!$F$2/100+H93*'Connecting shares (%)'!$G$2/100*'Connecting shares (%)'!$R$17+J93*'Connecting shares (%)'!$H$2/100*'Connecting shares (%)'!$R$18,0),0)</f>
        <v>0</v>
      </c>
      <c r="U93" s="1">
        <f>IF(C93="East", IF(B93="Decentral",('Connecting shares (%)'!$F$6/100*E93+'Connecting shares (%)'!$G$6/100*G93+'Connecting shares (%)'!$H$6/100*I93)/1000000,0),0)</f>
        <v>0</v>
      </c>
      <c r="V93" s="1">
        <f>IF(C93="East", IF(B93="Decentral",F93*'Connecting shares (%)'!$R$16*'Connecting shares (%)'!$F$6/100+H93*'Connecting shares (%)'!$G$6/100*'Connecting shares (%)'!$R$17+J93*'Connecting shares (%)'!$H$6/100*'Connecting shares (%)'!$R$18,0),0)</f>
        <v>0</v>
      </c>
      <c r="W93" s="1">
        <f>IF(C93="East", IF(B93="Central",('Connecting shares (%)'!$F$4/100*K93+'Connecting shares (%)'!$G$4/100*M93+'Connecting shares (%)'!$H$4/100*O93)/1000000,0),0)</f>
        <v>0</v>
      </c>
      <c r="X93" s="1">
        <f>IF(C93="East", IF(B93="Central",L93*'Connecting shares (%)'!$R$16*'Connecting shares (%)'!$F$4/100+N93*'Connecting shares (%)'!$G$4/100*'Connecting shares (%)'!$R$17+P93*'Connecting shares (%)'!$H$4/100*'Connecting shares (%)'!$R$18,0),0)</f>
        <v>0</v>
      </c>
      <c r="Y93" s="1">
        <f>IF(C93="East", IF(B93="Decentral",('Connecting shares (%)'!$F$4/100*K93+'Connecting shares (%)'!$G$4/100*M93+'Connecting shares (%)'!$H$4/100*O93)/1000000,0),0)</f>
        <v>0</v>
      </c>
      <c r="Z93" s="1">
        <f>IF(C93="East", IF(B93="Decentral",L93*'Connecting shares (%)'!$R$16*'Connecting shares (%)'!$F$8/100+N93*'Connecting shares (%)'!$G$8/100*'Connecting shares (%)'!$R$17+P93*'Connecting shares (%)'!$H$8/100*'Connecting shares (%)'!$R$18,0),0)</f>
        <v>0</v>
      </c>
      <c r="AA93" s="1">
        <f>IF(C93="West", IF(B93="Central",('Connecting shares (%)'!$F$10/100*E93+'Connecting shares (%)'!$G$10/100*G93+'Connecting shares (%)'!$H$10/100*I93)/1000000,0),0)</f>
        <v>0</v>
      </c>
      <c r="AB93" s="1">
        <f>IF(C93="West", IF(B93="Central",F93*'Connecting shares (%)'!$R$16*'Connecting shares (%)'!$F$10/100+H93*'Connecting shares (%)'!$G$10/100*'Connecting shares (%)'!$R$17+J93*'Connecting shares (%)'!$H$10/100*'Connecting shares (%)'!$R$18,0),0)</f>
        <v>0</v>
      </c>
      <c r="AC93" s="1">
        <f>IF(C93="West", IF(B93="Decentral",('Connecting shares (%)'!$F$14/100*E93+'Connecting shares (%)'!$G$14/100*G93+'Connecting shares (%)'!$H$14/100*I93)/1000000,0),0)</f>
        <v>0.20535116</v>
      </c>
      <c r="AD93" s="1">
        <f>IF(C93="west", IF(B93="Decentral",F93*'Connecting shares (%)'!$R$16*'Connecting shares (%)'!$F$14/100+H93*'Connecting shares (%)'!$G$14/100*'Connecting shares (%)'!$R$17+J93*'Connecting shares (%)'!$H$14/100*'Connecting shares (%)'!$R$18,0),0)</f>
        <v>0.29893500000000001</v>
      </c>
      <c r="AE93" s="1">
        <f>IF(C93="west", IF(B93="Central",('Connecting shares (%)'!$F$12/100*K93+'Connecting shares (%)'!$G$12/100*M93+'Connecting shares (%)'!$H$12/100*O93)/1000000,0),0)</f>
        <v>0</v>
      </c>
      <c r="AF93" s="1">
        <f>IF(C93="west", IF(B93="Central",L93*'Connecting shares (%)'!$R$16*'Connecting shares (%)'!$F$12/100+N93*'Connecting shares (%)'!$G$12/100*'Connecting shares (%)'!$R$17+P93*'Connecting shares (%)'!$H$12/100*'Connecting shares (%)'!$R$18,0),0)</f>
        <v>0</v>
      </c>
      <c r="AG93" s="1">
        <f>IF(C93="West", IF(B93="Decentral",(K93*'Connecting shares (%)'!$F$16/100+M93*'Connecting shares (%)'!$G$16/100+O93*'Connecting shares (%)'!$H$16/100)/1000000,0),0)</f>
        <v>3.1956720000000001E-2</v>
      </c>
      <c r="AH93" s="1">
        <f>IF(C93="west", IF(B93="Decentral",L93*'Connecting shares (%)'!$R$16*'Connecting shares (%)'!$F$16/100+N93*'Connecting shares (%)'!$G$16/100*'Connecting shares (%)'!$R$17+P93*'Connecting shares (%)'!$H$16/100*'Connecting shares (%)'!$R$18,0),0)</f>
        <v>0.13797000000000001</v>
      </c>
    </row>
    <row r="94" spans="1:34">
      <c r="A94" s="1">
        <v>93</v>
      </c>
      <c r="B94" s="1" t="s">
        <v>21</v>
      </c>
      <c r="C94" s="1" t="s">
        <v>23</v>
      </c>
      <c r="D94" s="1" t="s">
        <v>734</v>
      </c>
      <c r="E94" s="1">
        <v>565195.93999999994</v>
      </c>
      <c r="F94" s="1">
        <v>36</v>
      </c>
      <c r="G94" s="1">
        <v>0</v>
      </c>
      <c r="H94" s="1">
        <v>0</v>
      </c>
      <c r="I94" s="1">
        <v>0</v>
      </c>
      <c r="J94" s="1">
        <v>0</v>
      </c>
      <c r="K94" s="1">
        <v>57264.22</v>
      </c>
      <c r="L94" s="1">
        <v>6</v>
      </c>
      <c r="M94" s="1">
        <v>0</v>
      </c>
      <c r="N94" s="1">
        <v>0</v>
      </c>
      <c r="O94" s="1">
        <v>0</v>
      </c>
      <c r="P94" s="1">
        <v>0</v>
      </c>
      <c r="Q94" s="1">
        <v>2693.42741176033</v>
      </c>
      <c r="R94" s="1">
        <v>276898</v>
      </c>
      <c r="S94" s="61">
        <f>IF(C94="East", IF(B94="Central",('Connecting shares (%)'!$F$2/100*E94+'Connecting shares (%)'!$G$2/100*G94+'Connecting shares (%)'!$H$2/100*I94)/1000000,0),0)</f>
        <v>0</v>
      </c>
      <c r="T94" s="61">
        <f>IF(C94="East", IF(B94="Central",F94*'Connecting shares (%)'!$R$16*'Connecting shares (%)'!$F$2/100+H94*'Connecting shares (%)'!$G$2/100*'Connecting shares (%)'!$R$17+J94*'Connecting shares (%)'!$H$2/100*'Connecting shares (%)'!$R$18,0),0)</f>
        <v>0</v>
      </c>
      <c r="U94" s="1">
        <f>IF(C94="East", IF(B94="Decentral",('Connecting shares (%)'!$F$6/100*E94+'Connecting shares (%)'!$G$6/100*G94+'Connecting shares (%)'!$H$6/100*I94)/1000000,0),0)</f>
        <v>0</v>
      </c>
      <c r="V94" s="1">
        <f>IF(C94="East", IF(B94="Decentral",F94*'Connecting shares (%)'!$R$16*'Connecting shares (%)'!$F$6/100+H94*'Connecting shares (%)'!$G$6/100*'Connecting shares (%)'!$R$17+J94*'Connecting shares (%)'!$H$6/100*'Connecting shares (%)'!$R$18,0),0)</f>
        <v>0</v>
      </c>
      <c r="W94" s="1">
        <f>IF(C94="East", IF(B94="Central",('Connecting shares (%)'!$F$4/100*K94+'Connecting shares (%)'!$G$4/100*M94+'Connecting shares (%)'!$H$4/100*O94)/1000000,0),0)</f>
        <v>0</v>
      </c>
      <c r="X94" s="1">
        <f>IF(C94="East", IF(B94="Central",L94*'Connecting shares (%)'!$R$16*'Connecting shares (%)'!$F$4/100+N94*'Connecting shares (%)'!$G$4/100*'Connecting shares (%)'!$R$17+P94*'Connecting shares (%)'!$H$4/100*'Connecting shares (%)'!$R$18,0),0)</f>
        <v>0</v>
      </c>
      <c r="Y94" s="1">
        <f>IF(C94="East", IF(B94="Decentral",('Connecting shares (%)'!$F$4/100*K94+'Connecting shares (%)'!$G$4/100*M94+'Connecting shares (%)'!$H$4/100*O94)/1000000,0),0)</f>
        <v>0</v>
      </c>
      <c r="Z94" s="1">
        <f>IF(C94="East", IF(B94="Decentral",L94*'Connecting shares (%)'!$R$16*'Connecting shares (%)'!$F$8/100+N94*'Connecting shares (%)'!$G$8/100*'Connecting shares (%)'!$R$17+P94*'Connecting shares (%)'!$H$8/100*'Connecting shares (%)'!$R$18,0),0)</f>
        <v>0</v>
      </c>
      <c r="AA94" s="1">
        <f>IF(C94="West", IF(B94="Central",('Connecting shares (%)'!$F$10/100*E94+'Connecting shares (%)'!$G$10/100*G94+'Connecting shares (%)'!$H$10/100*I94)/1000000,0),0)</f>
        <v>0</v>
      </c>
      <c r="AB94" s="1">
        <f>IF(C94="West", IF(B94="Central",F94*'Connecting shares (%)'!$R$16*'Connecting shares (%)'!$F$10/100+H94*'Connecting shares (%)'!$G$10/100*'Connecting shares (%)'!$R$17+J94*'Connecting shares (%)'!$H$10/100*'Connecting shares (%)'!$R$18,0),0)</f>
        <v>0</v>
      </c>
      <c r="AC94" s="1">
        <f>IF(C94="West", IF(B94="Decentral",('Connecting shares (%)'!$F$14/100*E94+'Connecting shares (%)'!$G$14/100*G94+'Connecting shares (%)'!$H$14/100*I94)/1000000,0),0)</f>
        <v>0.56519593999999995</v>
      </c>
      <c r="AD94" s="1">
        <f>IF(C94="west", IF(B94="Decentral",F94*'Connecting shares (%)'!$R$16*'Connecting shares (%)'!$F$14/100+H94*'Connecting shares (%)'!$G$14/100*'Connecting shares (%)'!$R$17+J94*'Connecting shares (%)'!$H$14/100*'Connecting shares (%)'!$R$18,0),0)</f>
        <v>0.82782</v>
      </c>
      <c r="AE94" s="1">
        <f>IF(C94="west", IF(B94="Central",('Connecting shares (%)'!$F$12/100*K94+'Connecting shares (%)'!$G$12/100*M94+'Connecting shares (%)'!$H$12/100*O94)/1000000,0),0)</f>
        <v>0</v>
      </c>
      <c r="AF94" s="1">
        <f>IF(C94="west", IF(B94="Central",L94*'Connecting shares (%)'!$R$16*'Connecting shares (%)'!$F$12/100+N94*'Connecting shares (%)'!$G$12/100*'Connecting shares (%)'!$R$17+P94*'Connecting shares (%)'!$H$12/100*'Connecting shares (%)'!$R$18,0),0)</f>
        <v>0</v>
      </c>
      <c r="AG94" s="1">
        <f>IF(C94="West", IF(B94="Decentral",(K94*'Connecting shares (%)'!$F$16/100+M94*'Connecting shares (%)'!$G$16/100+O94*'Connecting shares (%)'!$H$16/100)/1000000,0),0)</f>
        <v>5.7264220000000005E-2</v>
      </c>
      <c r="AH94" s="1">
        <f>IF(C94="west", IF(B94="Decentral",L94*'Connecting shares (%)'!$R$16*'Connecting shares (%)'!$F$16/100+N94*'Connecting shares (%)'!$G$16/100*'Connecting shares (%)'!$R$17+P94*'Connecting shares (%)'!$H$16/100*'Connecting shares (%)'!$R$18,0),0)</f>
        <v>0.13797000000000001</v>
      </c>
    </row>
    <row r="95" spans="1:34">
      <c r="A95" s="1">
        <v>94</v>
      </c>
      <c r="B95" s="1" t="s">
        <v>22</v>
      </c>
      <c r="C95" s="1" t="s">
        <v>23</v>
      </c>
      <c r="D95" s="1" t="s">
        <v>501</v>
      </c>
      <c r="E95" s="1">
        <v>1401455.6599999899</v>
      </c>
      <c r="F95" s="1">
        <v>96</v>
      </c>
      <c r="G95" s="1">
        <v>0</v>
      </c>
      <c r="H95" s="1">
        <v>0</v>
      </c>
      <c r="I95" s="1">
        <v>0</v>
      </c>
      <c r="J95" s="1">
        <v>0</v>
      </c>
      <c r="K95" s="1">
        <v>59472.529999999897</v>
      </c>
      <c r="L95" s="1">
        <v>3</v>
      </c>
      <c r="M95" s="1">
        <v>0</v>
      </c>
      <c r="N95" s="1">
        <v>0</v>
      </c>
      <c r="O95" s="1">
        <v>0</v>
      </c>
      <c r="P95" s="1">
        <v>0</v>
      </c>
      <c r="Q95" s="1">
        <v>5693.5469522839103</v>
      </c>
      <c r="R95" s="1">
        <v>1269783.5</v>
      </c>
      <c r="S95" s="61">
        <f>IF(C95="East", IF(B95="Central",('Connecting shares (%)'!$F$2/100*E95+'Connecting shares (%)'!$G$2/100*G95+'Connecting shares (%)'!$H$2/100*I95)/1000000,0),0)</f>
        <v>0</v>
      </c>
      <c r="T95" s="61">
        <f>IF(C95="East", IF(B95="Central",F95*'Connecting shares (%)'!$R$16*'Connecting shares (%)'!$F$2/100+H95*'Connecting shares (%)'!$G$2/100*'Connecting shares (%)'!$R$17+J95*'Connecting shares (%)'!$H$2/100*'Connecting shares (%)'!$R$18,0),0)</f>
        <v>0</v>
      </c>
      <c r="U95" s="1">
        <f>IF(C95="East", IF(B95="Decentral",('Connecting shares (%)'!$F$6/100*E95+'Connecting shares (%)'!$G$6/100*G95+'Connecting shares (%)'!$H$6/100*I95)/1000000,0),0)</f>
        <v>0</v>
      </c>
      <c r="V95" s="1">
        <f>IF(C95="East", IF(B95="Decentral",F95*'Connecting shares (%)'!$R$16*'Connecting shares (%)'!$F$6/100+H95*'Connecting shares (%)'!$G$6/100*'Connecting shares (%)'!$R$17+J95*'Connecting shares (%)'!$H$6/100*'Connecting shares (%)'!$R$18,0),0)</f>
        <v>0</v>
      </c>
      <c r="W95" s="1">
        <f>IF(C95="East", IF(B95="Central",('Connecting shares (%)'!$F$4/100*K95+'Connecting shares (%)'!$G$4/100*M95+'Connecting shares (%)'!$H$4/100*O95)/1000000,0),0)</f>
        <v>0</v>
      </c>
      <c r="X95" s="1">
        <f>IF(C95="East", IF(B95="Central",L95*'Connecting shares (%)'!$R$16*'Connecting shares (%)'!$F$4/100+N95*'Connecting shares (%)'!$G$4/100*'Connecting shares (%)'!$R$17+P95*'Connecting shares (%)'!$H$4/100*'Connecting shares (%)'!$R$18,0),0)</f>
        <v>0</v>
      </c>
      <c r="Y95" s="1">
        <f>IF(C95="East", IF(B95="Decentral",('Connecting shares (%)'!$F$4/100*K95+'Connecting shares (%)'!$G$4/100*M95+'Connecting shares (%)'!$H$4/100*O95)/1000000,0),0)</f>
        <v>0</v>
      </c>
      <c r="Z95" s="1">
        <f>IF(C95="East", IF(B95="Decentral",L95*'Connecting shares (%)'!$R$16*'Connecting shares (%)'!$F$8/100+N95*'Connecting shares (%)'!$G$8/100*'Connecting shares (%)'!$R$17+P95*'Connecting shares (%)'!$H$8/100*'Connecting shares (%)'!$R$18,0),0)</f>
        <v>0</v>
      </c>
      <c r="AA95" s="1">
        <f>IF(C95="West", IF(B95="Central",('Connecting shares (%)'!$F$10/100*E95+'Connecting shares (%)'!$G$10/100*G95+'Connecting shares (%)'!$H$10/100*I95)/1000000,0),0)</f>
        <v>1.4014556599999899</v>
      </c>
      <c r="AB95" s="1">
        <f>IF(C95="West", IF(B95="Central",F95*'Connecting shares (%)'!$R$16*'Connecting shares (%)'!$F$10/100+H95*'Connecting shares (%)'!$G$10/100*'Connecting shares (%)'!$R$17+J95*'Connecting shares (%)'!$H$10/100*'Connecting shares (%)'!$R$18,0),0)</f>
        <v>2.2075200000000001</v>
      </c>
      <c r="AC95" s="1">
        <f>IF(C95="West", IF(B95="Decentral",('Connecting shares (%)'!$F$14/100*E95+'Connecting shares (%)'!$G$14/100*G95+'Connecting shares (%)'!$H$14/100*I95)/1000000,0),0)</f>
        <v>0</v>
      </c>
      <c r="AD95" s="1">
        <f>IF(C95="west", IF(B95="Decentral",F95*'Connecting shares (%)'!$R$16*'Connecting shares (%)'!$F$14/100+H95*'Connecting shares (%)'!$G$14/100*'Connecting shares (%)'!$R$17+J95*'Connecting shares (%)'!$H$14/100*'Connecting shares (%)'!$R$18,0),0)</f>
        <v>0</v>
      </c>
      <c r="AE95" s="1">
        <f>IF(C95="west", IF(B95="Central",('Connecting shares (%)'!$F$12/100*K95+'Connecting shares (%)'!$G$12/100*M95+'Connecting shares (%)'!$H$12/100*O95)/1000000,0),0)</f>
        <v>5.9472529999999899E-2</v>
      </c>
      <c r="AF95" s="1">
        <f>IF(C95="west", IF(B95="Central",L95*'Connecting shares (%)'!$R$16*'Connecting shares (%)'!$F$12/100+N95*'Connecting shares (%)'!$G$12/100*'Connecting shares (%)'!$R$17+P95*'Connecting shares (%)'!$H$12/100*'Connecting shares (%)'!$R$18,0),0)</f>
        <v>6.8985000000000005E-2</v>
      </c>
      <c r="AG95" s="1">
        <f>IF(C95="West", IF(B95="Decentral",(K95*'Connecting shares (%)'!$F$16/100+M95*'Connecting shares (%)'!$G$16/100+O95*'Connecting shares (%)'!$H$16/100)/1000000,0),0)</f>
        <v>0</v>
      </c>
      <c r="AH95" s="1">
        <f>IF(C95="west", IF(B95="Decentral",L95*'Connecting shares (%)'!$R$16*'Connecting shares (%)'!$F$16/100+N95*'Connecting shares (%)'!$G$16/100*'Connecting shares (%)'!$R$17+P95*'Connecting shares (%)'!$H$16/100*'Connecting shares (%)'!$R$18,0),0)</f>
        <v>0</v>
      </c>
    </row>
    <row r="96" spans="1:34">
      <c r="A96" s="1">
        <v>95</v>
      </c>
      <c r="B96" s="1" t="s">
        <v>21</v>
      </c>
      <c r="C96" s="1" t="s">
        <v>23</v>
      </c>
      <c r="D96" s="1" t="s">
        <v>733</v>
      </c>
      <c r="E96" s="1">
        <v>679248.23999999894</v>
      </c>
      <c r="F96" s="1">
        <v>46</v>
      </c>
      <c r="G96" s="1">
        <v>157373.299999999</v>
      </c>
      <c r="H96" s="1">
        <v>2</v>
      </c>
      <c r="I96" s="1">
        <v>0</v>
      </c>
      <c r="J96" s="1">
        <v>0</v>
      </c>
      <c r="K96" s="1">
        <v>381352.43</v>
      </c>
      <c r="L96" s="1">
        <v>27</v>
      </c>
      <c r="M96" s="1">
        <v>1190722.3799999901</v>
      </c>
      <c r="N96" s="1">
        <v>11</v>
      </c>
      <c r="O96" s="1">
        <v>0</v>
      </c>
      <c r="P96" s="1">
        <v>0</v>
      </c>
      <c r="Q96" s="1">
        <v>7373.8175046916604</v>
      </c>
      <c r="R96" s="1">
        <v>1802330.5</v>
      </c>
      <c r="S96" s="61">
        <f>IF(C96="East", IF(B96="Central",('Connecting shares (%)'!$F$2/100*E96+'Connecting shares (%)'!$G$2/100*G96+'Connecting shares (%)'!$H$2/100*I96)/1000000,0),0)</f>
        <v>0</v>
      </c>
      <c r="T96" s="61">
        <f>IF(C96="East", IF(B96="Central",F96*'Connecting shares (%)'!$R$16*'Connecting shares (%)'!$F$2/100+H96*'Connecting shares (%)'!$G$2/100*'Connecting shares (%)'!$R$17+J96*'Connecting shares (%)'!$H$2/100*'Connecting shares (%)'!$R$18,0),0)</f>
        <v>0</v>
      </c>
      <c r="U96" s="1">
        <f>IF(C96="East", IF(B96="Decentral",('Connecting shares (%)'!$F$6/100*E96+'Connecting shares (%)'!$G$6/100*G96+'Connecting shares (%)'!$H$6/100*I96)/1000000,0),0)</f>
        <v>0</v>
      </c>
      <c r="V96" s="1">
        <f>IF(C96="East", IF(B96="Decentral",F96*'Connecting shares (%)'!$R$16*'Connecting shares (%)'!$F$6/100+H96*'Connecting shares (%)'!$G$6/100*'Connecting shares (%)'!$R$17+J96*'Connecting shares (%)'!$H$6/100*'Connecting shares (%)'!$R$18,0),0)</f>
        <v>0</v>
      </c>
      <c r="W96" s="1">
        <f>IF(C96="East", IF(B96="Central",('Connecting shares (%)'!$F$4/100*K96+'Connecting shares (%)'!$G$4/100*M96+'Connecting shares (%)'!$H$4/100*O96)/1000000,0),0)</f>
        <v>0</v>
      </c>
      <c r="X96" s="1">
        <f>IF(C96="East", IF(B96="Central",L96*'Connecting shares (%)'!$R$16*'Connecting shares (%)'!$F$4/100+N96*'Connecting shares (%)'!$G$4/100*'Connecting shares (%)'!$R$17+P96*'Connecting shares (%)'!$H$4/100*'Connecting shares (%)'!$R$18,0),0)</f>
        <v>0</v>
      </c>
      <c r="Y96" s="1">
        <f>IF(C96="East", IF(B96="Decentral",('Connecting shares (%)'!$F$4/100*K96+'Connecting shares (%)'!$G$4/100*M96+'Connecting shares (%)'!$H$4/100*O96)/1000000,0),0)</f>
        <v>0</v>
      </c>
      <c r="Z96" s="1">
        <f>IF(C96="East", IF(B96="Decentral",L96*'Connecting shares (%)'!$R$16*'Connecting shares (%)'!$F$8/100+N96*'Connecting shares (%)'!$G$8/100*'Connecting shares (%)'!$R$17+P96*'Connecting shares (%)'!$H$8/100*'Connecting shares (%)'!$R$18,0),0)</f>
        <v>0</v>
      </c>
      <c r="AA96" s="1">
        <f>IF(C96="West", IF(B96="Central",('Connecting shares (%)'!$F$10/100*E96+'Connecting shares (%)'!$G$10/100*G96+'Connecting shares (%)'!$H$10/100*I96)/1000000,0),0)</f>
        <v>0</v>
      </c>
      <c r="AB96" s="1">
        <f>IF(C96="West", IF(B96="Central",F96*'Connecting shares (%)'!$R$16*'Connecting shares (%)'!$F$10/100+H96*'Connecting shares (%)'!$G$10/100*'Connecting shares (%)'!$R$17+J96*'Connecting shares (%)'!$H$10/100*'Connecting shares (%)'!$R$18,0),0)</f>
        <v>0</v>
      </c>
      <c r="AC96" s="1">
        <f>IF(C96="West", IF(B96="Decentral",('Connecting shares (%)'!$F$14/100*E96+'Connecting shares (%)'!$G$14/100*G96+'Connecting shares (%)'!$H$14/100*I96)/1000000,0),0)</f>
        <v>0.83662153999999789</v>
      </c>
      <c r="AD96" s="1">
        <f>IF(C96="west", IF(B96="Decentral",F96*'Connecting shares (%)'!$R$16*'Connecting shares (%)'!$F$14/100+H96*'Connecting shares (%)'!$G$14/100*'Connecting shares (%)'!$R$17+J96*'Connecting shares (%)'!$H$14/100*'Connecting shares (%)'!$R$18,0),0)</f>
        <v>1.1190880000000001</v>
      </c>
      <c r="AE96" s="1">
        <f>IF(C96="west", IF(B96="Central",('Connecting shares (%)'!$F$12/100*K96+'Connecting shares (%)'!$G$12/100*M96+'Connecting shares (%)'!$H$12/100*O96)/1000000,0),0)</f>
        <v>0</v>
      </c>
      <c r="AF96" s="1">
        <f>IF(C96="west", IF(B96="Central",L96*'Connecting shares (%)'!$R$16*'Connecting shares (%)'!$F$12/100+N96*'Connecting shares (%)'!$G$12/100*'Connecting shares (%)'!$R$17+P96*'Connecting shares (%)'!$H$12/100*'Connecting shares (%)'!$R$18,0),0)</f>
        <v>0</v>
      </c>
      <c r="AG96" s="1">
        <f>IF(C96="West", IF(B96="Decentral",(K96*'Connecting shares (%)'!$F$16/100+M96*'Connecting shares (%)'!$G$16/100+O96*'Connecting shares (%)'!$H$16/100)/1000000,0),0)</f>
        <v>1.5720748099999899</v>
      </c>
      <c r="AH96" s="1">
        <f>IF(C96="west", IF(B96="Decentral",L96*'Connecting shares (%)'!$R$16*'Connecting shares (%)'!$F$16/100+N96*'Connecting shares (%)'!$G$16/100*'Connecting shares (%)'!$R$17+P96*'Connecting shares (%)'!$H$16/100*'Connecting shares (%)'!$R$18,0),0)</f>
        <v>0.95811399999999991</v>
      </c>
    </row>
    <row r="97" spans="1:34">
      <c r="A97" s="1">
        <v>96</v>
      </c>
      <c r="B97" s="1" t="s">
        <v>22</v>
      </c>
      <c r="C97" s="1" t="s">
        <v>23</v>
      </c>
      <c r="D97" s="1" t="s">
        <v>732</v>
      </c>
      <c r="E97" s="1">
        <v>1101828</v>
      </c>
      <c r="F97" s="1">
        <v>73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5452.4491764111899</v>
      </c>
      <c r="R97" s="1">
        <v>738625.5</v>
      </c>
      <c r="S97" s="61">
        <f>IF(C97="East", IF(B97="Central",('Connecting shares (%)'!$F$2/100*E97+'Connecting shares (%)'!$G$2/100*G97+'Connecting shares (%)'!$H$2/100*I97)/1000000,0),0)</f>
        <v>0</v>
      </c>
      <c r="T97" s="61">
        <f>IF(C97="East", IF(B97="Central",F97*'Connecting shares (%)'!$R$16*'Connecting shares (%)'!$F$2/100+H97*'Connecting shares (%)'!$G$2/100*'Connecting shares (%)'!$R$17+J97*'Connecting shares (%)'!$H$2/100*'Connecting shares (%)'!$R$18,0),0)</f>
        <v>0</v>
      </c>
      <c r="U97" s="1">
        <f>IF(C97="East", IF(B97="Decentral",('Connecting shares (%)'!$F$6/100*E97+'Connecting shares (%)'!$G$6/100*G97+'Connecting shares (%)'!$H$6/100*I97)/1000000,0),0)</f>
        <v>0</v>
      </c>
      <c r="V97" s="1">
        <f>IF(C97="East", IF(B97="Decentral",F97*'Connecting shares (%)'!$R$16*'Connecting shares (%)'!$F$6/100+H97*'Connecting shares (%)'!$G$6/100*'Connecting shares (%)'!$R$17+J97*'Connecting shares (%)'!$H$6/100*'Connecting shares (%)'!$R$18,0),0)</f>
        <v>0</v>
      </c>
      <c r="W97" s="1">
        <f>IF(C97="East", IF(B97="Central",('Connecting shares (%)'!$F$4/100*K97+'Connecting shares (%)'!$G$4/100*M97+'Connecting shares (%)'!$H$4/100*O97)/1000000,0),0)</f>
        <v>0</v>
      </c>
      <c r="X97" s="1">
        <f>IF(C97="East", IF(B97="Central",L97*'Connecting shares (%)'!$R$16*'Connecting shares (%)'!$F$4/100+N97*'Connecting shares (%)'!$G$4/100*'Connecting shares (%)'!$R$17+P97*'Connecting shares (%)'!$H$4/100*'Connecting shares (%)'!$R$18,0),0)</f>
        <v>0</v>
      </c>
      <c r="Y97" s="1">
        <f>IF(C97="East", IF(B97="Decentral",('Connecting shares (%)'!$F$4/100*K97+'Connecting shares (%)'!$G$4/100*M97+'Connecting shares (%)'!$H$4/100*O97)/1000000,0),0)</f>
        <v>0</v>
      </c>
      <c r="Z97" s="1">
        <f>IF(C97="East", IF(B97="Decentral",L97*'Connecting shares (%)'!$R$16*'Connecting shares (%)'!$F$8/100+N97*'Connecting shares (%)'!$G$8/100*'Connecting shares (%)'!$R$17+P97*'Connecting shares (%)'!$H$8/100*'Connecting shares (%)'!$R$18,0),0)</f>
        <v>0</v>
      </c>
      <c r="AA97" s="1">
        <f>IF(C97="West", IF(B97="Central",('Connecting shares (%)'!$F$10/100*E97+'Connecting shares (%)'!$G$10/100*G97+'Connecting shares (%)'!$H$10/100*I97)/1000000,0),0)</f>
        <v>1.101828</v>
      </c>
      <c r="AB97" s="1">
        <f>IF(C97="West", IF(B97="Central",F97*'Connecting shares (%)'!$R$16*'Connecting shares (%)'!$F$10/100+H97*'Connecting shares (%)'!$G$10/100*'Connecting shares (%)'!$R$17+J97*'Connecting shares (%)'!$H$10/100*'Connecting shares (%)'!$R$18,0),0)</f>
        <v>1.6786350000000001</v>
      </c>
      <c r="AC97" s="1">
        <f>IF(C97="West", IF(B97="Decentral",('Connecting shares (%)'!$F$14/100*E97+'Connecting shares (%)'!$G$14/100*G97+'Connecting shares (%)'!$H$14/100*I97)/1000000,0),0)</f>
        <v>0</v>
      </c>
      <c r="AD97" s="1">
        <f>IF(C97="west", IF(B97="Decentral",F97*'Connecting shares (%)'!$R$16*'Connecting shares (%)'!$F$14/100+H97*'Connecting shares (%)'!$G$14/100*'Connecting shares (%)'!$R$17+J97*'Connecting shares (%)'!$H$14/100*'Connecting shares (%)'!$R$18,0),0)</f>
        <v>0</v>
      </c>
      <c r="AE97" s="1">
        <f>IF(C97="west", IF(B97="Central",('Connecting shares (%)'!$F$12/100*K97+'Connecting shares (%)'!$G$12/100*M97+'Connecting shares (%)'!$H$12/100*O97)/1000000,0),0)</f>
        <v>0</v>
      </c>
      <c r="AF97" s="1">
        <f>IF(C97="west", IF(B97="Central",L97*'Connecting shares (%)'!$R$16*'Connecting shares (%)'!$F$12/100+N97*'Connecting shares (%)'!$G$12/100*'Connecting shares (%)'!$R$17+P97*'Connecting shares (%)'!$H$12/100*'Connecting shares (%)'!$R$18,0),0)</f>
        <v>0</v>
      </c>
      <c r="AG97" s="1">
        <f>IF(C97="West", IF(B97="Decentral",(K97*'Connecting shares (%)'!$F$16/100+M97*'Connecting shares (%)'!$G$16/100+O97*'Connecting shares (%)'!$H$16/100)/1000000,0),0)</f>
        <v>0</v>
      </c>
      <c r="AH97" s="1">
        <f>IF(C97="west", IF(B97="Decentral",L97*'Connecting shares (%)'!$R$16*'Connecting shares (%)'!$F$16/100+N97*'Connecting shares (%)'!$G$16/100*'Connecting shares (%)'!$R$17+P97*'Connecting shares (%)'!$H$16/100*'Connecting shares (%)'!$R$18,0),0)</f>
        <v>0</v>
      </c>
    </row>
    <row r="98" spans="1:34">
      <c r="A98" s="1">
        <v>97</v>
      </c>
      <c r="B98" s="1" t="s">
        <v>22</v>
      </c>
      <c r="C98" s="1" t="s">
        <v>23</v>
      </c>
      <c r="D98" s="1" t="s">
        <v>731</v>
      </c>
      <c r="E98" s="1">
        <v>567424.6</v>
      </c>
      <c r="F98" s="1">
        <v>39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2659.2576448007298</v>
      </c>
      <c r="R98" s="1">
        <v>286148</v>
      </c>
      <c r="S98" s="61">
        <f>IF(C98="East", IF(B98="Central",('Connecting shares (%)'!$F$2/100*E98+'Connecting shares (%)'!$G$2/100*G98+'Connecting shares (%)'!$H$2/100*I98)/1000000,0),0)</f>
        <v>0</v>
      </c>
      <c r="T98" s="61">
        <f>IF(C98="East", IF(B98="Central",F98*'Connecting shares (%)'!$R$16*'Connecting shares (%)'!$F$2/100+H98*'Connecting shares (%)'!$G$2/100*'Connecting shares (%)'!$R$17+J98*'Connecting shares (%)'!$H$2/100*'Connecting shares (%)'!$R$18,0),0)</f>
        <v>0</v>
      </c>
      <c r="U98" s="1">
        <f>IF(C98="East", IF(B98="Decentral",('Connecting shares (%)'!$F$6/100*E98+'Connecting shares (%)'!$G$6/100*G98+'Connecting shares (%)'!$H$6/100*I98)/1000000,0),0)</f>
        <v>0</v>
      </c>
      <c r="V98" s="1">
        <f>IF(C98="East", IF(B98="Decentral",F98*'Connecting shares (%)'!$R$16*'Connecting shares (%)'!$F$6/100+H98*'Connecting shares (%)'!$G$6/100*'Connecting shares (%)'!$R$17+J98*'Connecting shares (%)'!$H$6/100*'Connecting shares (%)'!$R$18,0),0)</f>
        <v>0</v>
      </c>
      <c r="W98" s="1">
        <f>IF(C98="East", IF(B98="Central",('Connecting shares (%)'!$F$4/100*K98+'Connecting shares (%)'!$G$4/100*M98+'Connecting shares (%)'!$H$4/100*O98)/1000000,0),0)</f>
        <v>0</v>
      </c>
      <c r="X98" s="1">
        <f>IF(C98="East", IF(B98="Central",L98*'Connecting shares (%)'!$R$16*'Connecting shares (%)'!$F$4/100+N98*'Connecting shares (%)'!$G$4/100*'Connecting shares (%)'!$R$17+P98*'Connecting shares (%)'!$H$4/100*'Connecting shares (%)'!$R$18,0),0)</f>
        <v>0</v>
      </c>
      <c r="Y98" s="1">
        <f>IF(C98="East", IF(B98="Decentral",('Connecting shares (%)'!$F$4/100*K98+'Connecting shares (%)'!$G$4/100*M98+'Connecting shares (%)'!$H$4/100*O98)/1000000,0),0)</f>
        <v>0</v>
      </c>
      <c r="Z98" s="1">
        <f>IF(C98="East", IF(B98="Decentral",L98*'Connecting shares (%)'!$R$16*'Connecting shares (%)'!$F$8/100+N98*'Connecting shares (%)'!$G$8/100*'Connecting shares (%)'!$R$17+P98*'Connecting shares (%)'!$H$8/100*'Connecting shares (%)'!$R$18,0),0)</f>
        <v>0</v>
      </c>
      <c r="AA98" s="1">
        <f>IF(C98="West", IF(B98="Central",('Connecting shares (%)'!$F$10/100*E98+'Connecting shares (%)'!$G$10/100*G98+'Connecting shares (%)'!$H$10/100*I98)/1000000,0),0)</f>
        <v>0.56742459999999995</v>
      </c>
      <c r="AB98" s="1">
        <f>IF(C98="West", IF(B98="Central",F98*'Connecting shares (%)'!$R$16*'Connecting shares (%)'!$F$10/100+H98*'Connecting shares (%)'!$G$10/100*'Connecting shares (%)'!$R$17+J98*'Connecting shares (%)'!$H$10/100*'Connecting shares (%)'!$R$18,0),0)</f>
        <v>0.89680500000000007</v>
      </c>
      <c r="AC98" s="1">
        <f>IF(C98="West", IF(B98="Decentral",('Connecting shares (%)'!$F$14/100*E98+'Connecting shares (%)'!$G$14/100*G98+'Connecting shares (%)'!$H$14/100*I98)/1000000,0),0)</f>
        <v>0</v>
      </c>
      <c r="AD98" s="1">
        <f>IF(C98="west", IF(B98="Decentral",F98*'Connecting shares (%)'!$R$16*'Connecting shares (%)'!$F$14/100+H98*'Connecting shares (%)'!$G$14/100*'Connecting shares (%)'!$R$17+J98*'Connecting shares (%)'!$H$14/100*'Connecting shares (%)'!$R$18,0),0)</f>
        <v>0</v>
      </c>
      <c r="AE98" s="1">
        <f>IF(C98="west", IF(B98="Central",('Connecting shares (%)'!$F$12/100*K98+'Connecting shares (%)'!$G$12/100*M98+'Connecting shares (%)'!$H$12/100*O98)/1000000,0),0)</f>
        <v>0</v>
      </c>
      <c r="AF98" s="1">
        <f>IF(C98="west", IF(B98="Central",L98*'Connecting shares (%)'!$R$16*'Connecting shares (%)'!$F$12/100+N98*'Connecting shares (%)'!$G$12/100*'Connecting shares (%)'!$R$17+P98*'Connecting shares (%)'!$H$12/100*'Connecting shares (%)'!$R$18,0),0)</f>
        <v>0</v>
      </c>
      <c r="AG98" s="1">
        <f>IF(C98="West", IF(B98="Decentral",(K98*'Connecting shares (%)'!$F$16/100+M98*'Connecting shares (%)'!$G$16/100+O98*'Connecting shares (%)'!$H$16/100)/1000000,0),0)</f>
        <v>0</v>
      </c>
      <c r="AH98" s="1">
        <f>IF(C98="west", IF(B98="Decentral",L98*'Connecting shares (%)'!$R$16*'Connecting shares (%)'!$F$16/100+N98*'Connecting shares (%)'!$G$16/100*'Connecting shares (%)'!$R$17+P98*'Connecting shares (%)'!$H$16/100*'Connecting shares (%)'!$R$18,0),0)</f>
        <v>0</v>
      </c>
    </row>
    <row r="99" spans="1:34">
      <c r="A99" s="1">
        <v>98</v>
      </c>
      <c r="B99" s="1" t="s">
        <v>22</v>
      </c>
      <c r="C99" s="1" t="s">
        <v>23</v>
      </c>
      <c r="D99" s="1" t="s">
        <v>730</v>
      </c>
      <c r="E99" s="1">
        <v>358714.46</v>
      </c>
      <c r="F99" s="1">
        <v>23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1375.81769690583</v>
      </c>
      <c r="R99" s="1">
        <v>115214</v>
      </c>
      <c r="S99" s="61">
        <f>IF(C99="East", IF(B99="Central",('Connecting shares (%)'!$F$2/100*E99+'Connecting shares (%)'!$G$2/100*G99+'Connecting shares (%)'!$H$2/100*I99)/1000000,0),0)</f>
        <v>0</v>
      </c>
      <c r="T99" s="61">
        <f>IF(C99="East", IF(B99="Central",F99*'Connecting shares (%)'!$R$16*'Connecting shares (%)'!$F$2/100+H99*'Connecting shares (%)'!$G$2/100*'Connecting shares (%)'!$R$17+J99*'Connecting shares (%)'!$H$2/100*'Connecting shares (%)'!$R$18,0),0)</f>
        <v>0</v>
      </c>
      <c r="U99" s="1">
        <f>IF(C99="East", IF(B99="Decentral",('Connecting shares (%)'!$F$6/100*E99+'Connecting shares (%)'!$G$6/100*G99+'Connecting shares (%)'!$H$6/100*I99)/1000000,0),0)</f>
        <v>0</v>
      </c>
      <c r="V99" s="1">
        <f>IF(C99="East", IF(B99="Decentral",F99*'Connecting shares (%)'!$R$16*'Connecting shares (%)'!$F$6/100+H99*'Connecting shares (%)'!$G$6/100*'Connecting shares (%)'!$R$17+J99*'Connecting shares (%)'!$H$6/100*'Connecting shares (%)'!$R$18,0),0)</f>
        <v>0</v>
      </c>
      <c r="W99" s="1">
        <f>IF(C99="East", IF(B99="Central",('Connecting shares (%)'!$F$4/100*K99+'Connecting shares (%)'!$G$4/100*M99+'Connecting shares (%)'!$H$4/100*O99)/1000000,0),0)</f>
        <v>0</v>
      </c>
      <c r="X99" s="1">
        <f>IF(C99="East", IF(B99="Central",L99*'Connecting shares (%)'!$R$16*'Connecting shares (%)'!$F$4/100+N99*'Connecting shares (%)'!$G$4/100*'Connecting shares (%)'!$R$17+P99*'Connecting shares (%)'!$H$4/100*'Connecting shares (%)'!$R$18,0),0)</f>
        <v>0</v>
      </c>
      <c r="Y99" s="1">
        <f>IF(C99="East", IF(B99="Decentral",('Connecting shares (%)'!$F$4/100*K99+'Connecting shares (%)'!$G$4/100*M99+'Connecting shares (%)'!$H$4/100*O99)/1000000,0),0)</f>
        <v>0</v>
      </c>
      <c r="Z99" s="1">
        <f>IF(C99="East", IF(B99="Decentral",L99*'Connecting shares (%)'!$R$16*'Connecting shares (%)'!$F$8/100+N99*'Connecting shares (%)'!$G$8/100*'Connecting shares (%)'!$R$17+P99*'Connecting shares (%)'!$H$8/100*'Connecting shares (%)'!$R$18,0),0)</f>
        <v>0</v>
      </c>
      <c r="AA99" s="1">
        <f>IF(C99="West", IF(B99="Central",('Connecting shares (%)'!$F$10/100*E99+'Connecting shares (%)'!$G$10/100*G99+'Connecting shares (%)'!$H$10/100*I99)/1000000,0),0)</f>
        <v>0.35871446000000001</v>
      </c>
      <c r="AB99" s="1">
        <f>IF(C99="West", IF(B99="Central",F99*'Connecting shares (%)'!$R$16*'Connecting shares (%)'!$F$10/100+H99*'Connecting shares (%)'!$G$10/100*'Connecting shares (%)'!$R$17+J99*'Connecting shares (%)'!$H$10/100*'Connecting shares (%)'!$R$18,0),0)</f>
        <v>0.52888500000000005</v>
      </c>
      <c r="AC99" s="1">
        <f>IF(C99="West", IF(B99="Decentral",('Connecting shares (%)'!$F$14/100*E99+'Connecting shares (%)'!$G$14/100*G99+'Connecting shares (%)'!$H$14/100*I99)/1000000,0),0)</f>
        <v>0</v>
      </c>
      <c r="AD99" s="1">
        <f>IF(C99="west", IF(B99="Decentral",F99*'Connecting shares (%)'!$R$16*'Connecting shares (%)'!$F$14/100+H99*'Connecting shares (%)'!$G$14/100*'Connecting shares (%)'!$R$17+J99*'Connecting shares (%)'!$H$14/100*'Connecting shares (%)'!$R$18,0),0)</f>
        <v>0</v>
      </c>
      <c r="AE99" s="1">
        <f>IF(C99="west", IF(B99="Central",('Connecting shares (%)'!$F$12/100*K99+'Connecting shares (%)'!$G$12/100*M99+'Connecting shares (%)'!$H$12/100*O99)/1000000,0),0)</f>
        <v>0</v>
      </c>
      <c r="AF99" s="1">
        <f>IF(C99="west", IF(B99="Central",L99*'Connecting shares (%)'!$R$16*'Connecting shares (%)'!$F$12/100+N99*'Connecting shares (%)'!$G$12/100*'Connecting shares (%)'!$R$17+P99*'Connecting shares (%)'!$H$12/100*'Connecting shares (%)'!$R$18,0),0)</f>
        <v>0</v>
      </c>
      <c r="AG99" s="1">
        <f>IF(C99="West", IF(B99="Decentral",(K99*'Connecting shares (%)'!$F$16/100+M99*'Connecting shares (%)'!$G$16/100+O99*'Connecting shares (%)'!$H$16/100)/1000000,0),0)</f>
        <v>0</v>
      </c>
      <c r="AH99" s="1">
        <f>IF(C99="west", IF(B99="Decentral",L99*'Connecting shares (%)'!$R$16*'Connecting shares (%)'!$F$16/100+N99*'Connecting shares (%)'!$G$16/100*'Connecting shares (%)'!$R$17+P99*'Connecting shares (%)'!$H$16/100*'Connecting shares (%)'!$R$18,0),0)</f>
        <v>0</v>
      </c>
    </row>
    <row r="100" spans="1:34">
      <c r="A100" s="1">
        <v>99</v>
      </c>
      <c r="B100" s="1" t="s">
        <v>21</v>
      </c>
      <c r="C100" s="1" t="s">
        <v>23</v>
      </c>
      <c r="D100" s="1" t="s">
        <v>67</v>
      </c>
      <c r="E100" s="1">
        <v>4369805.52999999</v>
      </c>
      <c r="F100" s="1">
        <v>316</v>
      </c>
      <c r="G100" s="1">
        <v>0</v>
      </c>
      <c r="H100" s="1">
        <v>0</v>
      </c>
      <c r="I100" s="1">
        <v>0</v>
      </c>
      <c r="J100" s="1">
        <v>0</v>
      </c>
      <c r="K100" s="1">
        <v>755417.56</v>
      </c>
      <c r="L100" s="1">
        <v>94</v>
      </c>
      <c r="M100" s="1">
        <v>141529.899999999</v>
      </c>
      <c r="N100" s="1">
        <v>2</v>
      </c>
      <c r="O100" s="1">
        <v>0</v>
      </c>
      <c r="P100" s="1">
        <v>0</v>
      </c>
      <c r="Q100" s="1">
        <v>13593.7524630026</v>
      </c>
      <c r="R100" s="1">
        <v>5418114.5</v>
      </c>
      <c r="S100" s="61">
        <f>IF(C100="East", IF(B100="Central",('Connecting shares (%)'!$F$2/100*E100+'Connecting shares (%)'!$G$2/100*G100+'Connecting shares (%)'!$H$2/100*I100)/1000000,0),0)</f>
        <v>0</v>
      </c>
      <c r="T100" s="61">
        <f>IF(C100="East", IF(B100="Central",F100*'Connecting shares (%)'!$R$16*'Connecting shares (%)'!$F$2/100+H100*'Connecting shares (%)'!$G$2/100*'Connecting shares (%)'!$R$17+J100*'Connecting shares (%)'!$H$2/100*'Connecting shares (%)'!$R$18,0),0)</f>
        <v>0</v>
      </c>
      <c r="U100" s="1">
        <f>IF(C100="East", IF(B100="Decentral",('Connecting shares (%)'!$F$6/100*E100+'Connecting shares (%)'!$G$6/100*G100+'Connecting shares (%)'!$H$6/100*I100)/1000000,0),0)</f>
        <v>0</v>
      </c>
      <c r="V100" s="1">
        <f>IF(C100="East", IF(B100="Decentral",F100*'Connecting shares (%)'!$R$16*'Connecting shares (%)'!$F$6/100+H100*'Connecting shares (%)'!$G$6/100*'Connecting shares (%)'!$R$17+J100*'Connecting shares (%)'!$H$6/100*'Connecting shares (%)'!$R$18,0),0)</f>
        <v>0</v>
      </c>
      <c r="W100" s="1">
        <f>IF(C100="East", IF(B100="Central",('Connecting shares (%)'!$F$4/100*K100+'Connecting shares (%)'!$G$4/100*M100+'Connecting shares (%)'!$H$4/100*O100)/1000000,0),0)</f>
        <v>0</v>
      </c>
      <c r="X100" s="1">
        <f>IF(C100="East", IF(B100="Central",L100*'Connecting shares (%)'!$R$16*'Connecting shares (%)'!$F$4/100+N100*'Connecting shares (%)'!$G$4/100*'Connecting shares (%)'!$R$17+P100*'Connecting shares (%)'!$H$4/100*'Connecting shares (%)'!$R$18,0),0)</f>
        <v>0</v>
      </c>
      <c r="Y100" s="1">
        <f>IF(C100="East", IF(B100="Decentral",('Connecting shares (%)'!$F$4/100*K100+'Connecting shares (%)'!$G$4/100*M100+'Connecting shares (%)'!$H$4/100*O100)/1000000,0),0)</f>
        <v>0</v>
      </c>
      <c r="Z100" s="1">
        <f>IF(C100="East", IF(B100="Decentral",L100*'Connecting shares (%)'!$R$16*'Connecting shares (%)'!$F$8/100+N100*'Connecting shares (%)'!$G$8/100*'Connecting shares (%)'!$R$17+P100*'Connecting shares (%)'!$H$8/100*'Connecting shares (%)'!$R$18,0),0)</f>
        <v>0</v>
      </c>
      <c r="AA100" s="1">
        <f>IF(C100="West", IF(B100="Central",('Connecting shares (%)'!$F$10/100*E100+'Connecting shares (%)'!$G$10/100*G100+'Connecting shares (%)'!$H$10/100*I100)/1000000,0),0)</f>
        <v>0</v>
      </c>
      <c r="AB100" s="1">
        <f>IF(C100="West", IF(B100="Central",F100*'Connecting shares (%)'!$R$16*'Connecting shares (%)'!$F$10/100+H100*'Connecting shares (%)'!$G$10/100*'Connecting shares (%)'!$R$17+J100*'Connecting shares (%)'!$H$10/100*'Connecting shares (%)'!$R$18,0),0)</f>
        <v>0</v>
      </c>
      <c r="AC100" s="1">
        <f>IF(C100="West", IF(B100="Decentral",('Connecting shares (%)'!$F$14/100*E100+'Connecting shares (%)'!$G$14/100*G100+'Connecting shares (%)'!$H$14/100*I100)/1000000,0),0)</f>
        <v>4.3698055299999901</v>
      </c>
      <c r="AD100" s="1">
        <f>IF(C100="west", IF(B100="Decentral",F100*'Connecting shares (%)'!$R$16*'Connecting shares (%)'!$F$14/100+H100*'Connecting shares (%)'!$G$14/100*'Connecting shares (%)'!$R$17+J100*'Connecting shares (%)'!$H$14/100*'Connecting shares (%)'!$R$18,0),0)</f>
        <v>7.2664200000000001</v>
      </c>
      <c r="AE100" s="1">
        <f>IF(C100="west", IF(B100="Central",('Connecting shares (%)'!$F$12/100*K100+'Connecting shares (%)'!$G$12/100*M100+'Connecting shares (%)'!$H$12/100*O100)/1000000,0),0)</f>
        <v>0</v>
      </c>
      <c r="AF100" s="1">
        <f>IF(C100="west", IF(B100="Central",L100*'Connecting shares (%)'!$R$16*'Connecting shares (%)'!$F$12/100+N100*'Connecting shares (%)'!$G$12/100*'Connecting shares (%)'!$R$17+P100*'Connecting shares (%)'!$H$12/100*'Connecting shares (%)'!$R$18,0),0)</f>
        <v>0</v>
      </c>
      <c r="AG100" s="1">
        <f>IF(C100="West", IF(B100="Decentral",(K100*'Connecting shares (%)'!$F$16/100+M100*'Connecting shares (%)'!$G$16/100+O100*'Connecting shares (%)'!$H$16/100)/1000000,0),0)</f>
        <v>0.89694745999999903</v>
      </c>
      <c r="AH100" s="1">
        <f>IF(C100="west", IF(B100="Decentral",L100*'Connecting shares (%)'!$R$16*'Connecting shares (%)'!$F$16/100+N100*'Connecting shares (%)'!$G$16/100*'Connecting shares (%)'!$R$17+P100*'Connecting shares (%)'!$H$16/100*'Connecting shares (%)'!$R$18,0),0)</f>
        <v>2.2228479999999999</v>
      </c>
    </row>
    <row r="101" spans="1:34">
      <c r="A101" s="1">
        <v>100</v>
      </c>
      <c r="B101" s="1" t="s">
        <v>22</v>
      </c>
      <c r="C101" s="1" t="s">
        <v>23</v>
      </c>
      <c r="D101" s="1" t="s">
        <v>729</v>
      </c>
      <c r="E101" s="1">
        <v>1455617.30999999</v>
      </c>
      <c r="F101" s="1">
        <v>87</v>
      </c>
      <c r="G101" s="1">
        <v>60241.79</v>
      </c>
      <c r="H101" s="1">
        <v>1</v>
      </c>
      <c r="I101" s="1">
        <v>0</v>
      </c>
      <c r="J101" s="1">
        <v>0</v>
      </c>
      <c r="K101" s="1">
        <v>352677.82</v>
      </c>
      <c r="L101" s="1">
        <v>13</v>
      </c>
      <c r="M101" s="1">
        <v>694227.51</v>
      </c>
      <c r="N101" s="1">
        <v>4</v>
      </c>
      <c r="O101" s="1">
        <v>0</v>
      </c>
      <c r="P101" s="1">
        <v>0</v>
      </c>
      <c r="Q101" s="1">
        <v>5673.3558993803899</v>
      </c>
      <c r="R101" s="1">
        <v>1409074</v>
      </c>
      <c r="S101" s="61">
        <f>IF(C101="East", IF(B101="Central",('Connecting shares (%)'!$F$2/100*E101+'Connecting shares (%)'!$G$2/100*G101+'Connecting shares (%)'!$H$2/100*I101)/1000000,0),0)</f>
        <v>0</v>
      </c>
      <c r="T101" s="61">
        <f>IF(C101="East", IF(B101="Central",F101*'Connecting shares (%)'!$R$16*'Connecting shares (%)'!$F$2/100+H101*'Connecting shares (%)'!$G$2/100*'Connecting shares (%)'!$R$17+J101*'Connecting shares (%)'!$H$2/100*'Connecting shares (%)'!$R$18,0),0)</f>
        <v>0</v>
      </c>
      <c r="U101" s="1">
        <f>IF(C101="East", IF(B101="Decentral",('Connecting shares (%)'!$F$6/100*E101+'Connecting shares (%)'!$G$6/100*G101+'Connecting shares (%)'!$H$6/100*I101)/1000000,0),0)</f>
        <v>0</v>
      </c>
      <c r="V101" s="1">
        <f>IF(C101="East", IF(B101="Decentral",F101*'Connecting shares (%)'!$R$16*'Connecting shares (%)'!$F$6/100+H101*'Connecting shares (%)'!$G$6/100*'Connecting shares (%)'!$R$17+J101*'Connecting shares (%)'!$H$6/100*'Connecting shares (%)'!$R$18,0),0)</f>
        <v>0</v>
      </c>
      <c r="W101" s="1">
        <f>IF(C101="East", IF(B101="Central",('Connecting shares (%)'!$F$4/100*K101+'Connecting shares (%)'!$G$4/100*M101+'Connecting shares (%)'!$H$4/100*O101)/1000000,0),0)</f>
        <v>0</v>
      </c>
      <c r="X101" s="1">
        <f>IF(C101="East", IF(B101="Central",L101*'Connecting shares (%)'!$R$16*'Connecting shares (%)'!$F$4/100+N101*'Connecting shares (%)'!$G$4/100*'Connecting shares (%)'!$R$17+P101*'Connecting shares (%)'!$H$4/100*'Connecting shares (%)'!$R$18,0),0)</f>
        <v>0</v>
      </c>
      <c r="Y101" s="1">
        <f>IF(C101="East", IF(B101="Decentral",('Connecting shares (%)'!$F$4/100*K101+'Connecting shares (%)'!$G$4/100*M101+'Connecting shares (%)'!$H$4/100*O101)/1000000,0),0)</f>
        <v>0</v>
      </c>
      <c r="Z101" s="1">
        <f>IF(C101="East", IF(B101="Decentral",L101*'Connecting shares (%)'!$R$16*'Connecting shares (%)'!$F$8/100+N101*'Connecting shares (%)'!$G$8/100*'Connecting shares (%)'!$R$17+P101*'Connecting shares (%)'!$H$8/100*'Connecting shares (%)'!$R$18,0),0)</f>
        <v>0</v>
      </c>
      <c r="AA101" s="1">
        <f>IF(C101="West", IF(B101="Central",('Connecting shares (%)'!$F$10/100*E101+'Connecting shares (%)'!$G$10/100*G101+'Connecting shares (%)'!$H$10/100*I101)/1000000,0),0)</f>
        <v>1.5158590999999901</v>
      </c>
      <c r="AB101" s="1">
        <f>IF(C101="West", IF(B101="Central",F101*'Connecting shares (%)'!$R$16*'Connecting shares (%)'!$F$10/100+H101*'Connecting shares (%)'!$G$10/100*'Connecting shares (%)'!$R$17+J101*'Connecting shares (%)'!$H$10/100*'Connecting shares (%)'!$R$18,0),0)</f>
        <v>2.0312239999999999</v>
      </c>
      <c r="AC101" s="1">
        <f>IF(C101="West", IF(B101="Decentral",('Connecting shares (%)'!$F$14/100*E101+'Connecting shares (%)'!$G$14/100*G101+'Connecting shares (%)'!$H$14/100*I101)/1000000,0),0)</f>
        <v>0</v>
      </c>
      <c r="AD101" s="1">
        <f>IF(C101="west", IF(B101="Decentral",F101*'Connecting shares (%)'!$R$16*'Connecting shares (%)'!$F$14/100+H101*'Connecting shares (%)'!$G$14/100*'Connecting shares (%)'!$R$17+J101*'Connecting shares (%)'!$H$14/100*'Connecting shares (%)'!$R$18,0),0)</f>
        <v>0</v>
      </c>
      <c r="AE101" s="1">
        <f>IF(C101="west", IF(B101="Central",('Connecting shares (%)'!$F$12/100*K101+'Connecting shares (%)'!$G$12/100*M101+'Connecting shares (%)'!$H$12/100*O101)/1000000,0),0)</f>
        <v>1.04690533</v>
      </c>
      <c r="AF101" s="1">
        <f>IF(C101="west", IF(B101="Central",L101*'Connecting shares (%)'!$R$16*'Connecting shares (%)'!$F$12/100+N101*'Connecting shares (%)'!$G$12/100*'Connecting shares (%)'!$R$17+P101*'Connecting shares (%)'!$H$12/100*'Connecting shares (%)'!$R$18,0),0)</f>
        <v>0.42157100000000003</v>
      </c>
      <c r="AG101" s="1">
        <f>IF(C101="West", IF(B101="Decentral",(K101*'Connecting shares (%)'!$F$16/100+M101*'Connecting shares (%)'!$G$16/100+O101*'Connecting shares (%)'!$H$16/100)/1000000,0),0)</f>
        <v>0</v>
      </c>
      <c r="AH101" s="1">
        <f>IF(C101="west", IF(B101="Decentral",L101*'Connecting shares (%)'!$R$16*'Connecting shares (%)'!$F$16/100+N101*'Connecting shares (%)'!$G$16/100*'Connecting shares (%)'!$R$17+P101*'Connecting shares (%)'!$H$16/100*'Connecting shares (%)'!$R$18,0),0)</f>
        <v>0</v>
      </c>
    </row>
    <row r="102" spans="1:34">
      <c r="A102" s="1">
        <v>101</v>
      </c>
      <c r="B102" s="1" t="s">
        <v>21</v>
      </c>
      <c r="C102" s="1" t="s">
        <v>23</v>
      </c>
      <c r="D102" s="1" t="s">
        <v>728</v>
      </c>
      <c r="E102" s="1">
        <v>707269.20999999903</v>
      </c>
      <c r="F102" s="1">
        <v>48</v>
      </c>
      <c r="G102" s="1">
        <v>0</v>
      </c>
      <c r="H102" s="1">
        <v>0</v>
      </c>
      <c r="I102" s="1">
        <v>0</v>
      </c>
      <c r="J102" s="1">
        <v>0</v>
      </c>
      <c r="K102" s="1">
        <v>291620.28000000003</v>
      </c>
      <c r="L102" s="1">
        <v>35</v>
      </c>
      <c r="M102" s="1">
        <v>275921.45</v>
      </c>
      <c r="N102" s="1">
        <v>3</v>
      </c>
      <c r="O102" s="1">
        <v>0</v>
      </c>
      <c r="P102" s="1">
        <v>0</v>
      </c>
      <c r="Q102" s="1">
        <v>14393.0414216647</v>
      </c>
      <c r="R102" s="1">
        <v>3790869</v>
      </c>
      <c r="S102" s="61">
        <f>IF(C102="East", IF(B102="Central",('Connecting shares (%)'!$F$2/100*E102+'Connecting shares (%)'!$G$2/100*G102+'Connecting shares (%)'!$H$2/100*I102)/1000000,0),0)</f>
        <v>0</v>
      </c>
      <c r="T102" s="61">
        <f>IF(C102="East", IF(B102="Central",F102*'Connecting shares (%)'!$R$16*'Connecting shares (%)'!$F$2/100+H102*'Connecting shares (%)'!$G$2/100*'Connecting shares (%)'!$R$17+J102*'Connecting shares (%)'!$H$2/100*'Connecting shares (%)'!$R$18,0),0)</f>
        <v>0</v>
      </c>
      <c r="U102" s="1">
        <f>IF(C102="East", IF(B102="Decentral",('Connecting shares (%)'!$F$6/100*E102+'Connecting shares (%)'!$G$6/100*G102+'Connecting shares (%)'!$H$6/100*I102)/1000000,0),0)</f>
        <v>0</v>
      </c>
      <c r="V102" s="1">
        <f>IF(C102="East", IF(B102="Decentral",F102*'Connecting shares (%)'!$R$16*'Connecting shares (%)'!$F$6/100+H102*'Connecting shares (%)'!$G$6/100*'Connecting shares (%)'!$R$17+J102*'Connecting shares (%)'!$H$6/100*'Connecting shares (%)'!$R$18,0),0)</f>
        <v>0</v>
      </c>
      <c r="W102" s="1">
        <f>IF(C102="East", IF(B102="Central",('Connecting shares (%)'!$F$4/100*K102+'Connecting shares (%)'!$G$4/100*M102+'Connecting shares (%)'!$H$4/100*O102)/1000000,0),0)</f>
        <v>0</v>
      </c>
      <c r="X102" s="1">
        <f>IF(C102="East", IF(B102="Central",L102*'Connecting shares (%)'!$R$16*'Connecting shares (%)'!$F$4/100+N102*'Connecting shares (%)'!$G$4/100*'Connecting shares (%)'!$R$17+P102*'Connecting shares (%)'!$H$4/100*'Connecting shares (%)'!$R$18,0),0)</f>
        <v>0</v>
      </c>
      <c r="Y102" s="1">
        <f>IF(C102="East", IF(B102="Decentral",('Connecting shares (%)'!$F$4/100*K102+'Connecting shares (%)'!$G$4/100*M102+'Connecting shares (%)'!$H$4/100*O102)/1000000,0),0)</f>
        <v>0</v>
      </c>
      <c r="Z102" s="1">
        <f>IF(C102="East", IF(B102="Decentral",L102*'Connecting shares (%)'!$R$16*'Connecting shares (%)'!$F$8/100+N102*'Connecting shares (%)'!$G$8/100*'Connecting shares (%)'!$R$17+P102*'Connecting shares (%)'!$H$8/100*'Connecting shares (%)'!$R$18,0),0)</f>
        <v>0</v>
      </c>
      <c r="AA102" s="1">
        <f>IF(C102="West", IF(B102="Central",('Connecting shares (%)'!$F$10/100*E102+'Connecting shares (%)'!$G$10/100*G102+'Connecting shares (%)'!$H$10/100*I102)/1000000,0),0)</f>
        <v>0</v>
      </c>
      <c r="AB102" s="1">
        <f>IF(C102="West", IF(B102="Central",F102*'Connecting shares (%)'!$R$16*'Connecting shares (%)'!$F$10/100+H102*'Connecting shares (%)'!$G$10/100*'Connecting shares (%)'!$R$17+J102*'Connecting shares (%)'!$H$10/100*'Connecting shares (%)'!$R$18,0),0)</f>
        <v>0</v>
      </c>
      <c r="AC102" s="1">
        <f>IF(C102="West", IF(B102="Decentral",('Connecting shares (%)'!$F$14/100*E102+'Connecting shares (%)'!$G$14/100*G102+'Connecting shares (%)'!$H$14/100*I102)/1000000,0),0)</f>
        <v>0.70726920999999898</v>
      </c>
      <c r="AD102" s="1">
        <f>IF(C102="west", IF(B102="Decentral",F102*'Connecting shares (%)'!$R$16*'Connecting shares (%)'!$F$14/100+H102*'Connecting shares (%)'!$G$14/100*'Connecting shares (%)'!$R$17+J102*'Connecting shares (%)'!$H$14/100*'Connecting shares (%)'!$R$18,0),0)</f>
        <v>1.1037600000000001</v>
      </c>
      <c r="AE102" s="1">
        <f>IF(C102="west", IF(B102="Central",('Connecting shares (%)'!$F$12/100*K102+'Connecting shares (%)'!$G$12/100*M102+'Connecting shares (%)'!$H$12/100*O102)/1000000,0),0)</f>
        <v>0</v>
      </c>
      <c r="AF102" s="1">
        <f>IF(C102="west", IF(B102="Central",L102*'Connecting shares (%)'!$R$16*'Connecting shares (%)'!$F$12/100+N102*'Connecting shares (%)'!$G$12/100*'Connecting shares (%)'!$R$17+P102*'Connecting shares (%)'!$H$12/100*'Connecting shares (%)'!$R$18,0),0)</f>
        <v>0</v>
      </c>
      <c r="AG102" s="1">
        <f>IF(C102="West", IF(B102="Decentral",(K102*'Connecting shares (%)'!$F$16/100+M102*'Connecting shares (%)'!$G$16/100+O102*'Connecting shares (%)'!$H$16/100)/1000000,0),0)</f>
        <v>0.56754172999999997</v>
      </c>
      <c r="AH102" s="1">
        <f>IF(C102="west", IF(B102="Decentral",L102*'Connecting shares (%)'!$R$16*'Connecting shares (%)'!$F$16/100+N102*'Connecting shares (%)'!$G$16/100*'Connecting shares (%)'!$R$17+P102*'Connecting shares (%)'!$H$16/100*'Connecting shares (%)'!$R$18,0),0)</f>
        <v>0.89680199999999999</v>
      </c>
    </row>
    <row r="103" spans="1:34">
      <c r="A103" s="1">
        <v>102</v>
      </c>
      <c r="B103" s="1" t="s">
        <v>22</v>
      </c>
      <c r="C103" s="1" t="s">
        <v>23</v>
      </c>
      <c r="D103" s="1" t="s">
        <v>430</v>
      </c>
      <c r="E103" s="1">
        <v>15412507.6599999</v>
      </c>
      <c r="F103" s="1">
        <v>1022</v>
      </c>
      <c r="G103" s="1">
        <v>167373.04</v>
      </c>
      <c r="H103" s="1">
        <v>3</v>
      </c>
      <c r="I103" s="1">
        <v>0</v>
      </c>
      <c r="J103" s="1">
        <v>0</v>
      </c>
      <c r="K103" s="1">
        <v>2555597.9399999902</v>
      </c>
      <c r="L103" s="1">
        <v>220</v>
      </c>
      <c r="M103" s="1">
        <v>1344803.28</v>
      </c>
      <c r="N103" s="1">
        <v>19</v>
      </c>
      <c r="O103" s="1">
        <v>0</v>
      </c>
      <c r="P103" s="1">
        <v>0</v>
      </c>
      <c r="Q103" s="1">
        <v>51839.003374545799</v>
      </c>
      <c r="R103" s="1">
        <v>24578136</v>
      </c>
      <c r="S103" s="61">
        <f>IF(C103="East", IF(B103="Central",('Connecting shares (%)'!$F$2/100*E103+'Connecting shares (%)'!$G$2/100*G103+'Connecting shares (%)'!$H$2/100*I103)/1000000,0),0)</f>
        <v>0</v>
      </c>
      <c r="T103" s="61">
        <f>IF(C103="East", IF(B103="Central",F103*'Connecting shares (%)'!$R$16*'Connecting shares (%)'!$F$2/100+H103*'Connecting shares (%)'!$G$2/100*'Connecting shares (%)'!$R$17+J103*'Connecting shares (%)'!$H$2/100*'Connecting shares (%)'!$R$18,0),0)</f>
        <v>0</v>
      </c>
      <c r="U103" s="1">
        <f>IF(C103="East", IF(B103="Decentral",('Connecting shares (%)'!$F$6/100*E103+'Connecting shares (%)'!$G$6/100*G103+'Connecting shares (%)'!$H$6/100*I103)/1000000,0),0)</f>
        <v>0</v>
      </c>
      <c r="V103" s="1">
        <f>IF(C103="East", IF(B103="Decentral",F103*'Connecting shares (%)'!$R$16*'Connecting shares (%)'!$F$6/100+H103*'Connecting shares (%)'!$G$6/100*'Connecting shares (%)'!$R$17+J103*'Connecting shares (%)'!$H$6/100*'Connecting shares (%)'!$R$18,0),0)</f>
        <v>0</v>
      </c>
      <c r="W103" s="1">
        <f>IF(C103="East", IF(B103="Central",('Connecting shares (%)'!$F$4/100*K103+'Connecting shares (%)'!$G$4/100*M103+'Connecting shares (%)'!$H$4/100*O103)/1000000,0),0)</f>
        <v>0</v>
      </c>
      <c r="X103" s="1">
        <f>IF(C103="East", IF(B103="Central",L103*'Connecting shares (%)'!$R$16*'Connecting shares (%)'!$F$4/100+N103*'Connecting shares (%)'!$G$4/100*'Connecting shares (%)'!$R$17+P103*'Connecting shares (%)'!$H$4/100*'Connecting shares (%)'!$R$18,0),0)</f>
        <v>0</v>
      </c>
      <c r="Y103" s="1">
        <f>IF(C103="East", IF(B103="Decentral",('Connecting shares (%)'!$F$4/100*K103+'Connecting shares (%)'!$G$4/100*M103+'Connecting shares (%)'!$H$4/100*O103)/1000000,0),0)</f>
        <v>0</v>
      </c>
      <c r="Z103" s="1">
        <f>IF(C103="East", IF(B103="Decentral",L103*'Connecting shares (%)'!$R$16*'Connecting shares (%)'!$F$8/100+N103*'Connecting shares (%)'!$G$8/100*'Connecting shares (%)'!$R$17+P103*'Connecting shares (%)'!$H$8/100*'Connecting shares (%)'!$R$18,0),0)</f>
        <v>0</v>
      </c>
      <c r="AA103" s="1">
        <f>IF(C103="West", IF(B103="Central",('Connecting shares (%)'!$F$10/100*E103+'Connecting shares (%)'!$G$10/100*G103+'Connecting shares (%)'!$H$10/100*I103)/1000000,0),0)</f>
        <v>15.579880699999899</v>
      </c>
      <c r="AB103" s="1">
        <f>IF(C103="West", IF(B103="Central",F103*'Connecting shares (%)'!$R$16*'Connecting shares (%)'!$F$10/100+H103*'Connecting shares (%)'!$G$10/100*'Connecting shares (%)'!$R$17+J103*'Connecting shares (%)'!$H$10/100*'Connecting shares (%)'!$R$18,0),0)</f>
        <v>23.592867000000005</v>
      </c>
      <c r="AC103" s="1">
        <f>IF(C103="West", IF(B103="Decentral",('Connecting shares (%)'!$F$14/100*E103+'Connecting shares (%)'!$G$14/100*G103+'Connecting shares (%)'!$H$14/100*I103)/1000000,0),0)</f>
        <v>0</v>
      </c>
      <c r="AD103" s="1">
        <f>IF(C103="west", IF(B103="Decentral",F103*'Connecting shares (%)'!$R$16*'Connecting shares (%)'!$F$14/100+H103*'Connecting shares (%)'!$G$14/100*'Connecting shares (%)'!$R$17+J103*'Connecting shares (%)'!$H$14/100*'Connecting shares (%)'!$R$18,0),0)</f>
        <v>0</v>
      </c>
      <c r="AE103" s="1">
        <f>IF(C103="west", IF(B103="Central",('Connecting shares (%)'!$F$12/100*K103+'Connecting shares (%)'!$G$12/100*M103+'Connecting shares (%)'!$H$12/100*O103)/1000000,0),0)</f>
        <v>3.9004012199999902</v>
      </c>
      <c r="AF103" s="1">
        <f>IF(C103="west", IF(B103="Central",L103*'Connecting shares (%)'!$R$16*'Connecting shares (%)'!$F$12/100+N103*'Connecting shares (%)'!$G$12/100*'Connecting shares (%)'!$R$17+P103*'Connecting shares (%)'!$H$12/100*'Connecting shares (%)'!$R$18,0),0)</f>
        <v>5.6414210000000002</v>
      </c>
      <c r="AG103" s="1">
        <f>IF(C103="West", IF(B103="Decentral",(K103*'Connecting shares (%)'!$F$16/100+M103*'Connecting shares (%)'!$G$16/100+O103*'Connecting shares (%)'!$H$16/100)/1000000,0),0)</f>
        <v>0</v>
      </c>
      <c r="AH103" s="1">
        <f>IF(C103="west", IF(B103="Decentral",L103*'Connecting shares (%)'!$R$16*'Connecting shares (%)'!$F$16/100+N103*'Connecting shares (%)'!$G$16/100*'Connecting shares (%)'!$R$17+P103*'Connecting shares (%)'!$H$16/100*'Connecting shares (%)'!$R$18,0),0)</f>
        <v>0</v>
      </c>
    </row>
    <row r="104" spans="1:34">
      <c r="A104" s="1">
        <v>103</v>
      </c>
      <c r="B104" s="1" t="s">
        <v>21</v>
      </c>
      <c r="C104" s="1" t="s">
        <v>23</v>
      </c>
      <c r="D104" s="1" t="s">
        <v>727</v>
      </c>
      <c r="E104" s="1">
        <v>1032073.96</v>
      </c>
      <c r="F104" s="1">
        <v>63</v>
      </c>
      <c r="G104" s="1">
        <v>0</v>
      </c>
      <c r="H104" s="1">
        <v>0</v>
      </c>
      <c r="I104" s="1">
        <v>0</v>
      </c>
      <c r="J104" s="1">
        <v>0</v>
      </c>
      <c r="K104" s="1">
        <v>52743</v>
      </c>
      <c r="L104" s="1">
        <v>6</v>
      </c>
      <c r="M104" s="1">
        <v>0</v>
      </c>
      <c r="N104" s="1">
        <v>0</v>
      </c>
      <c r="O104" s="1">
        <v>0</v>
      </c>
      <c r="P104" s="1">
        <v>0</v>
      </c>
      <c r="Q104" s="1">
        <v>4172.2750852566096</v>
      </c>
      <c r="R104" s="1">
        <v>1044894</v>
      </c>
      <c r="S104" s="61">
        <f>IF(C104="East", IF(B104="Central",('Connecting shares (%)'!$F$2/100*E104+'Connecting shares (%)'!$G$2/100*G104+'Connecting shares (%)'!$H$2/100*I104)/1000000,0),0)</f>
        <v>0</v>
      </c>
      <c r="T104" s="61">
        <f>IF(C104="East", IF(B104="Central",F104*'Connecting shares (%)'!$R$16*'Connecting shares (%)'!$F$2/100+H104*'Connecting shares (%)'!$G$2/100*'Connecting shares (%)'!$R$17+J104*'Connecting shares (%)'!$H$2/100*'Connecting shares (%)'!$R$18,0),0)</f>
        <v>0</v>
      </c>
      <c r="U104" s="1">
        <f>IF(C104="East", IF(B104="Decentral",('Connecting shares (%)'!$F$6/100*E104+'Connecting shares (%)'!$G$6/100*G104+'Connecting shares (%)'!$H$6/100*I104)/1000000,0),0)</f>
        <v>0</v>
      </c>
      <c r="V104" s="1">
        <f>IF(C104="East", IF(B104="Decentral",F104*'Connecting shares (%)'!$R$16*'Connecting shares (%)'!$F$6/100+H104*'Connecting shares (%)'!$G$6/100*'Connecting shares (%)'!$R$17+J104*'Connecting shares (%)'!$H$6/100*'Connecting shares (%)'!$R$18,0),0)</f>
        <v>0</v>
      </c>
      <c r="W104" s="1">
        <f>IF(C104="East", IF(B104="Central",('Connecting shares (%)'!$F$4/100*K104+'Connecting shares (%)'!$G$4/100*M104+'Connecting shares (%)'!$H$4/100*O104)/1000000,0),0)</f>
        <v>0</v>
      </c>
      <c r="X104" s="1">
        <f>IF(C104="East", IF(B104="Central",L104*'Connecting shares (%)'!$R$16*'Connecting shares (%)'!$F$4/100+N104*'Connecting shares (%)'!$G$4/100*'Connecting shares (%)'!$R$17+P104*'Connecting shares (%)'!$H$4/100*'Connecting shares (%)'!$R$18,0),0)</f>
        <v>0</v>
      </c>
      <c r="Y104" s="1">
        <f>IF(C104="East", IF(B104="Decentral",('Connecting shares (%)'!$F$4/100*K104+'Connecting shares (%)'!$G$4/100*M104+'Connecting shares (%)'!$H$4/100*O104)/1000000,0),0)</f>
        <v>0</v>
      </c>
      <c r="Z104" s="1">
        <f>IF(C104="East", IF(B104="Decentral",L104*'Connecting shares (%)'!$R$16*'Connecting shares (%)'!$F$8/100+N104*'Connecting shares (%)'!$G$8/100*'Connecting shares (%)'!$R$17+P104*'Connecting shares (%)'!$H$8/100*'Connecting shares (%)'!$R$18,0),0)</f>
        <v>0</v>
      </c>
      <c r="AA104" s="1">
        <f>IF(C104="West", IF(B104="Central",('Connecting shares (%)'!$F$10/100*E104+'Connecting shares (%)'!$G$10/100*G104+'Connecting shares (%)'!$H$10/100*I104)/1000000,0),0)</f>
        <v>0</v>
      </c>
      <c r="AB104" s="1">
        <f>IF(C104="West", IF(B104="Central",F104*'Connecting shares (%)'!$R$16*'Connecting shares (%)'!$F$10/100+H104*'Connecting shares (%)'!$G$10/100*'Connecting shares (%)'!$R$17+J104*'Connecting shares (%)'!$H$10/100*'Connecting shares (%)'!$R$18,0),0)</f>
        <v>0</v>
      </c>
      <c r="AC104" s="1">
        <f>IF(C104="West", IF(B104="Decentral",('Connecting shares (%)'!$F$14/100*E104+'Connecting shares (%)'!$G$14/100*G104+'Connecting shares (%)'!$H$14/100*I104)/1000000,0),0)</f>
        <v>1.03207396</v>
      </c>
      <c r="AD104" s="1">
        <f>IF(C104="west", IF(B104="Decentral",F104*'Connecting shares (%)'!$R$16*'Connecting shares (%)'!$F$14/100+H104*'Connecting shares (%)'!$G$14/100*'Connecting shares (%)'!$R$17+J104*'Connecting shares (%)'!$H$14/100*'Connecting shares (%)'!$R$18,0),0)</f>
        <v>1.4486850000000002</v>
      </c>
      <c r="AE104" s="1">
        <f>IF(C104="west", IF(B104="Central",('Connecting shares (%)'!$F$12/100*K104+'Connecting shares (%)'!$G$12/100*M104+'Connecting shares (%)'!$H$12/100*O104)/1000000,0),0)</f>
        <v>0</v>
      </c>
      <c r="AF104" s="1">
        <f>IF(C104="west", IF(B104="Central",L104*'Connecting shares (%)'!$R$16*'Connecting shares (%)'!$F$12/100+N104*'Connecting shares (%)'!$G$12/100*'Connecting shares (%)'!$R$17+P104*'Connecting shares (%)'!$H$12/100*'Connecting shares (%)'!$R$18,0),0)</f>
        <v>0</v>
      </c>
      <c r="AG104" s="1">
        <f>IF(C104="West", IF(B104="Decentral",(K104*'Connecting shares (%)'!$F$16/100+M104*'Connecting shares (%)'!$G$16/100+O104*'Connecting shares (%)'!$H$16/100)/1000000,0),0)</f>
        <v>5.2742999999999998E-2</v>
      </c>
      <c r="AH104" s="1">
        <f>IF(C104="west", IF(B104="Decentral",L104*'Connecting shares (%)'!$R$16*'Connecting shares (%)'!$F$16/100+N104*'Connecting shares (%)'!$G$16/100*'Connecting shares (%)'!$R$17+P104*'Connecting shares (%)'!$H$16/100*'Connecting shares (%)'!$R$18,0),0)</f>
        <v>0.13797000000000001</v>
      </c>
    </row>
    <row r="105" spans="1:34">
      <c r="A105" s="1">
        <v>104</v>
      </c>
      <c r="B105" s="1" t="s">
        <v>21</v>
      </c>
      <c r="C105" s="1" t="s">
        <v>23</v>
      </c>
      <c r="D105" s="1" t="s">
        <v>44</v>
      </c>
      <c r="E105" s="1">
        <v>320802.72999999899</v>
      </c>
      <c r="F105" s="1">
        <v>19</v>
      </c>
      <c r="G105" s="1">
        <v>0</v>
      </c>
      <c r="H105" s="1">
        <v>0</v>
      </c>
      <c r="I105" s="1">
        <v>0</v>
      </c>
      <c r="J105" s="1">
        <v>0</v>
      </c>
      <c r="K105" s="1">
        <v>166373.37</v>
      </c>
      <c r="L105" s="1">
        <v>7</v>
      </c>
      <c r="M105" s="1">
        <v>124812.899999999</v>
      </c>
      <c r="N105" s="1">
        <v>2</v>
      </c>
      <c r="O105" s="1">
        <v>0</v>
      </c>
      <c r="P105" s="1">
        <v>0</v>
      </c>
      <c r="Q105" s="1">
        <v>6674.8616853536096</v>
      </c>
      <c r="R105" s="1">
        <v>2279806.5</v>
      </c>
      <c r="S105" s="61">
        <f>IF(C105="East", IF(B105="Central",('Connecting shares (%)'!$F$2/100*E105+'Connecting shares (%)'!$G$2/100*G105+'Connecting shares (%)'!$H$2/100*I105)/1000000,0),0)</f>
        <v>0</v>
      </c>
      <c r="T105" s="61">
        <f>IF(C105="East", IF(B105="Central",F105*'Connecting shares (%)'!$R$16*'Connecting shares (%)'!$F$2/100+H105*'Connecting shares (%)'!$G$2/100*'Connecting shares (%)'!$R$17+J105*'Connecting shares (%)'!$H$2/100*'Connecting shares (%)'!$R$18,0),0)</f>
        <v>0</v>
      </c>
      <c r="U105" s="1">
        <f>IF(C105="East", IF(B105="Decentral",('Connecting shares (%)'!$F$6/100*E105+'Connecting shares (%)'!$G$6/100*G105+'Connecting shares (%)'!$H$6/100*I105)/1000000,0),0)</f>
        <v>0</v>
      </c>
      <c r="V105" s="1">
        <f>IF(C105="East", IF(B105="Decentral",F105*'Connecting shares (%)'!$R$16*'Connecting shares (%)'!$F$6/100+H105*'Connecting shares (%)'!$G$6/100*'Connecting shares (%)'!$R$17+J105*'Connecting shares (%)'!$H$6/100*'Connecting shares (%)'!$R$18,0),0)</f>
        <v>0</v>
      </c>
      <c r="W105" s="1">
        <f>IF(C105="East", IF(B105="Central",('Connecting shares (%)'!$F$4/100*K105+'Connecting shares (%)'!$G$4/100*M105+'Connecting shares (%)'!$H$4/100*O105)/1000000,0),0)</f>
        <v>0</v>
      </c>
      <c r="X105" s="1">
        <f>IF(C105="East", IF(B105="Central",L105*'Connecting shares (%)'!$R$16*'Connecting shares (%)'!$F$4/100+N105*'Connecting shares (%)'!$G$4/100*'Connecting shares (%)'!$R$17+P105*'Connecting shares (%)'!$H$4/100*'Connecting shares (%)'!$R$18,0),0)</f>
        <v>0</v>
      </c>
      <c r="Y105" s="1">
        <f>IF(C105="East", IF(B105="Decentral",('Connecting shares (%)'!$F$4/100*K105+'Connecting shares (%)'!$G$4/100*M105+'Connecting shares (%)'!$H$4/100*O105)/1000000,0),0)</f>
        <v>0</v>
      </c>
      <c r="Z105" s="1">
        <f>IF(C105="East", IF(B105="Decentral",L105*'Connecting shares (%)'!$R$16*'Connecting shares (%)'!$F$8/100+N105*'Connecting shares (%)'!$G$8/100*'Connecting shares (%)'!$R$17+P105*'Connecting shares (%)'!$H$8/100*'Connecting shares (%)'!$R$18,0),0)</f>
        <v>0</v>
      </c>
      <c r="AA105" s="1">
        <f>IF(C105="West", IF(B105="Central",('Connecting shares (%)'!$F$10/100*E105+'Connecting shares (%)'!$G$10/100*G105+'Connecting shares (%)'!$H$10/100*I105)/1000000,0),0)</f>
        <v>0</v>
      </c>
      <c r="AB105" s="1">
        <f>IF(C105="West", IF(B105="Central",F105*'Connecting shares (%)'!$R$16*'Connecting shares (%)'!$F$10/100+H105*'Connecting shares (%)'!$G$10/100*'Connecting shares (%)'!$R$17+J105*'Connecting shares (%)'!$H$10/100*'Connecting shares (%)'!$R$18,0),0)</f>
        <v>0</v>
      </c>
      <c r="AC105" s="1">
        <f>IF(C105="West", IF(B105="Decentral",('Connecting shares (%)'!$F$14/100*E105+'Connecting shares (%)'!$G$14/100*G105+'Connecting shares (%)'!$H$14/100*I105)/1000000,0),0)</f>
        <v>0.32080272999999898</v>
      </c>
      <c r="AD105" s="1">
        <f>IF(C105="west", IF(B105="Decentral",F105*'Connecting shares (%)'!$R$16*'Connecting shares (%)'!$F$14/100+H105*'Connecting shares (%)'!$G$14/100*'Connecting shares (%)'!$R$17+J105*'Connecting shares (%)'!$H$14/100*'Connecting shares (%)'!$R$18,0),0)</f>
        <v>0.4369050000000001</v>
      </c>
      <c r="AE105" s="1">
        <f>IF(C105="west", IF(B105="Central",('Connecting shares (%)'!$F$12/100*K105+'Connecting shares (%)'!$G$12/100*M105+'Connecting shares (%)'!$H$12/100*O105)/1000000,0),0)</f>
        <v>0</v>
      </c>
      <c r="AF105" s="1">
        <f>IF(C105="west", IF(B105="Central",L105*'Connecting shares (%)'!$R$16*'Connecting shares (%)'!$F$12/100+N105*'Connecting shares (%)'!$G$12/100*'Connecting shares (%)'!$R$17+P105*'Connecting shares (%)'!$H$12/100*'Connecting shares (%)'!$R$18,0),0)</f>
        <v>0</v>
      </c>
      <c r="AG105" s="1">
        <f>IF(C105="West", IF(B105="Decentral",(K105*'Connecting shares (%)'!$F$16/100+M105*'Connecting shares (%)'!$G$16/100+O105*'Connecting shares (%)'!$H$16/100)/1000000,0),0)</f>
        <v>0.29118626999999903</v>
      </c>
      <c r="AH105" s="1">
        <f>IF(C105="west", IF(B105="Decentral",L105*'Connecting shares (%)'!$R$16*'Connecting shares (%)'!$F$16/100+N105*'Connecting shares (%)'!$G$16/100*'Connecting shares (%)'!$R$17+P105*'Connecting shares (%)'!$H$16/100*'Connecting shares (%)'!$R$18,0),0)</f>
        <v>0.22228300000000001</v>
      </c>
    </row>
    <row r="106" spans="1:34">
      <c r="A106" s="1">
        <v>105</v>
      </c>
      <c r="B106" s="1" t="s">
        <v>22</v>
      </c>
      <c r="C106" s="1" t="s">
        <v>23</v>
      </c>
      <c r="D106" s="1" t="s">
        <v>726</v>
      </c>
      <c r="E106" s="1">
        <v>1112867.6399999899</v>
      </c>
      <c r="F106" s="1">
        <v>72</v>
      </c>
      <c r="G106" s="1">
        <v>0</v>
      </c>
      <c r="H106" s="1">
        <v>0</v>
      </c>
      <c r="I106" s="1">
        <v>0</v>
      </c>
      <c r="J106" s="1">
        <v>0</v>
      </c>
      <c r="K106" s="1">
        <v>10752.68</v>
      </c>
      <c r="L106" s="1">
        <v>1</v>
      </c>
      <c r="M106" s="1">
        <v>0</v>
      </c>
      <c r="N106" s="1">
        <v>0</v>
      </c>
      <c r="O106" s="1">
        <v>0</v>
      </c>
      <c r="P106" s="1">
        <v>0</v>
      </c>
      <c r="Q106" s="1">
        <v>3062.2164862025002</v>
      </c>
      <c r="R106" s="1">
        <v>508784.5</v>
      </c>
      <c r="S106" s="61">
        <f>IF(C106="East", IF(B106="Central",('Connecting shares (%)'!$F$2/100*E106+'Connecting shares (%)'!$G$2/100*G106+'Connecting shares (%)'!$H$2/100*I106)/1000000,0),0)</f>
        <v>0</v>
      </c>
      <c r="T106" s="61">
        <f>IF(C106="East", IF(B106="Central",F106*'Connecting shares (%)'!$R$16*'Connecting shares (%)'!$F$2/100+H106*'Connecting shares (%)'!$G$2/100*'Connecting shares (%)'!$R$17+J106*'Connecting shares (%)'!$H$2/100*'Connecting shares (%)'!$R$18,0),0)</f>
        <v>0</v>
      </c>
      <c r="U106" s="1">
        <f>IF(C106="East", IF(B106="Decentral",('Connecting shares (%)'!$F$6/100*E106+'Connecting shares (%)'!$G$6/100*G106+'Connecting shares (%)'!$H$6/100*I106)/1000000,0),0)</f>
        <v>0</v>
      </c>
      <c r="V106" s="1">
        <f>IF(C106="East", IF(B106="Decentral",F106*'Connecting shares (%)'!$R$16*'Connecting shares (%)'!$F$6/100+H106*'Connecting shares (%)'!$G$6/100*'Connecting shares (%)'!$R$17+J106*'Connecting shares (%)'!$H$6/100*'Connecting shares (%)'!$R$18,0),0)</f>
        <v>0</v>
      </c>
      <c r="W106" s="1">
        <f>IF(C106="East", IF(B106="Central",('Connecting shares (%)'!$F$4/100*K106+'Connecting shares (%)'!$G$4/100*M106+'Connecting shares (%)'!$H$4/100*O106)/1000000,0),0)</f>
        <v>0</v>
      </c>
      <c r="X106" s="1">
        <f>IF(C106="East", IF(B106="Central",L106*'Connecting shares (%)'!$R$16*'Connecting shares (%)'!$F$4/100+N106*'Connecting shares (%)'!$G$4/100*'Connecting shares (%)'!$R$17+P106*'Connecting shares (%)'!$H$4/100*'Connecting shares (%)'!$R$18,0),0)</f>
        <v>0</v>
      </c>
      <c r="Y106" s="1">
        <f>IF(C106="East", IF(B106="Decentral",('Connecting shares (%)'!$F$4/100*K106+'Connecting shares (%)'!$G$4/100*M106+'Connecting shares (%)'!$H$4/100*O106)/1000000,0),0)</f>
        <v>0</v>
      </c>
      <c r="Z106" s="1">
        <f>IF(C106="East", IF(B106="Decentral",L106*'Connecting shares (%)'!$R$16*'Connecting shares (%)'!$F$8/100+N106*'Connecting shares (%)'!$G$8/100*'Connecting shares (%)'!$R$17+P106*'Connecting shares (%)'!$H$8/100*'Connecting shares (%)'!$R$18,0),0)</f>
        <v>0</v>
      </c>
      <c r="AA106" s="1">
        <f>IF(C106="West", IF(B106="Central",('Connecting shares (%)'!$F$10/100*E106+'Connecting shares (%)'!$G$10/100*G106+'Connecting shares (%)'!$H$10/100*I106)/1000000,0),0)</f>
        <v>1.1128676399999899</v>
      </c>
      <c r="AB106" s="1">
        <f>IF(C106="West", IF(B106="Central",F106*'Connecting shares (%)'!$R$16*'Connecting shares (%)'!$F$10/100+H106*'Connecting shares (%)'!$G$10/100*'Connecting shares (%)'!$R$17+J106*'Connecting shares (%)'!$H$10/100*'Connecting shares (%)'!$R$18,0),0)</f>
        <v>1.65564</v>
      </c>
      <c r="AC106" s="1">
        <f>IF(C106="West", IF(B106="Decentral",('Connecting shares (%)'!$F$14/100*E106+'Connecting shares (%)'!$G$14/100*G106+'Connecting shares (%)'!$H$14/100*I106)/1000000,0),0)</f>
        <v>0</v>
      </c>
      <c r="AD106" s="1">
        <f>IF(C106="west", IF(B106="Decentral",F106*'Connecting shares (%)'!$R$16*'Connecting shares (%)'!$F$14/100+H106*'Connecting shares (%)'!$G$14/100*'Connecting shares (%)'!$R$17+J106*'Connecting shares (%)'!$H$14/100*'Connecting shares (%)'!$R$18,0),0)</f>
        <v>0</v>
      </c>
      <c r="AE106" s="1">
        <f>IF(C106="west", IF(B106="Central",('Connecting shares (%)'!$F$12/100*K106+'Connecting shares (%)'!$G$12/100*M106+'Connecting shares (%)'!$H$12/100*O106)/1000000,0),0)</f>
        <v>1.0752680000000001E-2</v>
      </c>
      <c r="AF106" s="1">
        <f>IF(C106="west", IF(B106="Central",L106*'Connecting shares (%)'!$R$16*'Connecting shares (%)'!$F$12/100+N106*'Connecting shares (%)'!$G$12/100*'Connecting shares (%)'!$R$17+P106*'Connecting shares (%)'!$H$12/100*'Connecting shares (%)'!$R$18,0),0)</f>
        <v>2.2995000000000002E-2</v>
      </c>
      <c r="AG106" s="1">
        <f>IF(C106="West", IF(B106="Decentral",(K106*'Connecting shares (%)'!$F$16/100+M106*'Connecting shares (%)'!$G$16/100+O106*'Connecting shares (%)'!$H$16/100)/1000000,0),0)</f>
        <v>0</v>
      </c>
      <c r="AH106" s="1">
        <f>IF(C106="west", IF(B106="Decentral",L106*'Connecting shares (%)'!$R$16*'Connecting shares (%)'!$F$16/100+N106*'Connecting shares (%)'!$G$16/100*'Connecting shares (%)'!$R$17+P106*'Connecting shares (%)'!$H$16/100*'Connecting shares (%)'!$R$18,0),0)</f>
        <v>0</v>
      </c>
    </row>
    <row r="107" spans="1:34">
      <c r="A107" s="1">
        <v>106</v>
      </c>
      <c r="B107" s="1" t="s">
        <v>22</v>
      </c>
      <c r="C107" s="1" t="s">
        <v>23</v>
      </c>
      <c r="D107" s="1" t="s">
        <v>725</v>
      </c>
      <c r="E107" s="1">
        <v>130984.69999999899</v>
      </c>
      <c r="F107" s="1">
        <v>11</v>
      </c>
      <c r="G107" s="1">
        <v>0</v>
      </c>
      <c r="H107" s="1">
        <v>0</v>
      </c>
      <c r="I107" s="1">
        <v>0</v>
      </c>
      <c r="J107" s="1">
        <v>0</v>
      </c>
      <c r="K107" s="1">
        <v>15501.4399999999</v>
      </c>
      <c r="L107" s="1">
        <v>2</v>
      </c>
      <c r="M107" s="1">
        <v>0</v>
      </c>
      <c r="N107" s="1">
        <v>0</v>
      </c>
      <c r="O107" s="1">
        <v>0</v>
      </c>
      <c r="P107" s="1">
        <v>0</v>
      </c>
      <c r="Q107" s="1">
        <v>4802.2187727604496</v>
      </c>
      <c r="R107" s="1">
        <v>269470</v>
      </c>
      <c r="S107" s="61">
        <f>IF(C107="East", IF(B107="Central",('Connecting shares (%)'!$F$2/100*E107+'Connecting shares (%)'!$G$2/100*G107+'Connecting shares (%)'!$H$2/100*I107)/1000000,0),0)</f>
        <v>0</v>
      </c>
      <c r="T107" s="61">
        <f>IF(C107="East", IF(B107="Central",F107*'Connecting shares (%)'!$R$16*'Connecting shares (%)'!$F$2/100+H107*'Connecting shares (%)'!$G$2/100*'Connecting shares (%)'!$R$17+J107*'Connecting shares (%)'!$H$2/100*'Connecting shares (%)'!$R$18,0),0)</f>
        <v>0</v>
      </c>
      <c r="U107" s="1">
        <f>IF(C107="East", IF(B107="Decentral",('Connecting shares (%)'!$F$6/100*E107+'Connecting shares (%)'!$G$6/100*G107+'Connecting shares (%)'!$H$6/100*I107)/1000000,0),0)</f>
        <v>0</v>
      </c>
      <c r="V107" s="1">
        <f>IF(C107="East", IF(B107="Decentral",F107*'Connecting shares (%)'!$R$16*'Connecting shares (%)'!$F$6/100+H107*'Connecting shares (%)'!$G$6/100*'Connecting shares (%)'!$R$17+J107*'Connecting shares (%)'!$H$6/100*'Connecting shares (%)'!$R$18,0),0)</f>
        <v>0</v>
      </c>
      <c r="W107" s="1">
        <f>IF(C107="East", IF(B107="Central",('Connecting shares (%)'!$F$4/100*K107+'Connecting shares (%)'!$G$4/100*M107+'Connecting shares (%)'!$H$4/100*O107)/1000000,0),0)</f>
        <v>0</v>
      </c>
      <c r="X107" s="1">
        <f>IF(C107="East", IF(B107="Central",L107*'Connecting shares (%)'!$R$16*'Connecting shares (%)'!$F$4/100+N107*'Connecting shares (%)'!$G$4/100*'Connecting shares (%)'!$R$17+P107*'Connecting shares (%)'!$H$4/100*'Connecting shares (%)'!$R$18,0),0)</f>
        <v>0</v>
      </c>
      <c r="Y107" s="1">
        <f>IF(C107="East", IF(B107="Decentral",('Connecting shares (%)'!$F$4/100*K107+'Connecting shares (%)'!$G$4/100*M107+'Connecting shares (%)'!$H$4/100*O107)/1000000,0),0)</f>
        <v>0</v>
      </c>
      <c r="Z107" s="1">
        <f>IF(C107="East", IF(B107="Decentral",L107*'Connecting shares (%)'!$R$16*'Connecting shares (%)'!$F$8/100+N107*'Connecting shares (%)'!$G$8/100*'Connecting shares (%)'!$R$17+P107*'Connecting shares (%)'!$H$8/100*'Connecting shares (%)'!$R$18,0),0)</f>
        <v>0</v>
      </c>
      <c r="AA107" s="1">
        <f>IF(C107="West", IF(B107="Central",('Connecting shares (%)'!$F$10/100*E107+'Connecting shares (%)'!$G$10/100*G107+'Connecting shares (%)'!$H$10/100*I107)/1000000,0),0)</f>
        <v>0.13098469999999898</v>
      </c>
      <c r="AB107" s="1">
        <f>IF(C107="West", IF(B107="Central",F107*'Connecting shares (%)'!$R$16*'Connecting shares (%)'!$F$10/100+H107*'Connecting shares (%)'!$G$10/100*'Connecting shares (%)'!$R$17+J107*'Connecting shares (%)'!$H$10/100*'Connecting shares (%)'!$R$18,0),0)</f>
        <v>0.25294500000000003</v>
      </c>
      <c r="AC107" s="1">
        <f>IF(C107="West", IF(B107="Decentral",('Connecting shares (%)'!$F$14/100*E107+'Connecting shares (%)'!$G$14/100*G107+'Connecting shares (%)'!$H$14/100*I107)/1000000,0),0)</f>
        <v>0</v>
      </c>
      <c r="AD107" s="1">
        <f>IF(C107="west", IF(B107="Decentral",F107*'Connecting shares (%)'!$R$16*'Connecting shares (%)'!$F$14/100+H107*'Connecting shares (%)'!$G$14/100*'Connecting shares (%)'!$R$17+J107*'Connecting shares (%)'!$H$14/100*'Connecting shares (%)'!$R$18,0),0)</f>
        <v>0</v>
      </c>
      <c r="AE107" s="1">
        <f>IF(C107="west", IF(B107="Central",('Connecting shares (%)'!$F$12/100*K107+'Connecting shares (%)'!$G$12/100*M107+'Connecting shares (%)'!$H$12/100*O107)/1000000,0),0)</f>
        <v>1.5501439999999901E-2</v>
      </c>
      <c r="AF107" s="1">
        <f>IF(C107="west", IF(B107="Central",L107*'Connecting shares (%)'!$R$16*'Connecting shares (%)'!$F$12/100+N107*'Connecting shares (%)'!$G$12/100*'Connecting shares (%)'!$R$17+P107*'Connecting shares (%)'!$H$12/100*'Connecting shares (%)'!$R$18,0),0)</f>
        <v>4.5990000000000003E-2</v>
      </c>
      <c r="AG107" s="1">
        <f>IF(C107="West", IF(B107="Decentral",(K107*'Connecting shares (%)'!$F$16/100+M107*'Connecting shares (%)'!$G$16/100+O107*'Connecting shares (%)'!$H$16/100)/1000000,0),0)</f>
        <v>0</v>
      </c>
      <c r="AH107" s="1">
        <f>IF(C107="west", IF(B107="Decentral",L107*'Connecting shares (%)'!$R$16*'Connecting shares (%)'!$F$16/100+N107*'Connecting shares (%)'!$G$16/100*'Connecting shares (%)'!$R$17+P107*'Connecting shares (%)'!$H$16/100*'Connecting shares (%)'!$R$18,0),0)</f>
        <v>0</v>
      </c>
    </row>
    <row r="108" spans="1:34">
      <c r="A108" s="1">
        <v>107</v>
      </c>
      <c r="B108" s="1" t="s">
        <v>22</v>
      </c>
      <c r="C108" s="1" t="s">
        <v>23</v>
      </c>
      <c r="D108" s="1" t="s">
        <v>724</v>
      </c>
      <c r="E108" s="1">
        <v>960696.93</v>
      </c>
      <c r="F108" s="1">
        <v>62</v>
      </c>
      <c r="G108" s="1">
        <v>50796.669999999896</v>
      </c>
      <c r="H108" s="1">
        <v>1</v>
      </c>
      <c r="I108" s="1">
        <v>0</v>
      </c>
      <c r="J108" s="1">
        <v>0</v>
      </c>
      <c r="K108" s="1">
        <v>86036.84</v>
      </c>
      <c r="L108" s="1">
        <v>6</v>
      </c>
      <c r="M108" s="1">
        <v>0</v>
      </c>
      <c r="N108" s="1">
        <v>0</v>
      </c>
      <c r="O108" s="1">
        <v>0</v>
      </c>
      <c r="P108" s="1">
        <v>0</v>
      </c>
      <c r="Q108" s="1">
        <v>9164.1187979735605</v>
      </c>
      <c r="R108" s="1">
        <v>2762939</v>
      </c>
      <c r="S108" s="61">
        <f>IF(C108="East", IF(B108="Central",('Connecting shares (%)'!$F$2/100*E108+'Connecting shares (%)'!$G$2/100*G108+'Connecting shares (%)'!$H$2/100*I108)/1000000,0),0)</f>
        <v>0</v>
      </c>
      <c r="T108" s="61">
        <f>IF(C108="East", IF(B108="Central",F108*'Connecting shares (%)'!$R$16*'Connecting shares (%)'!$F$2/100+H108*'Connecting shares (%)'!$G$2/100*'Connecting shares (%)'!$R$17+J108*'Connecting shares (%)'!$H$2/100*'Connecting shares (%)'!$R$18,0),0)</f>
        <v>0</v>
      </c>
      <c r="U108" s="1">
        <f>IF(C108="East", IF(B108="Decentral",('Connecting shares (%)'!$F$6/100*E108+'Connecting shares (%)'!$G$6/100*G108+'Connecting shares (%)'!$H$6/100*I108)/1000000,0),0)</f>
        <v>0</v>
      </c>
      <c r="V108" s="1">
        <f>IF(C108="East", IF(B108="Decentral",F108*'Connecting shares (%)'!$R$16*'Connecting shares (%)'!$F$6/100+H108*'Connecting shares (%)'!$G$6/100*'Connecting shares (%)'!$R$17+J108*'Connecting shares (%)'!$H$6/100*'Connecting shares (%)'!$R$18,0),0)</f>
        <v>0</v>
      </c>
      <c r="W108" s="1">
        <f>IF(C108="East", IF(B108="Central",('Connecting shares (%)'!$F$4/100*K108+'Connecting shares (%)'!$G$4/100*M108+'Connecting shares (%)'!$H$4/100*O108)/1000000,0),0)</f>
        <v>0</v>
      </c>
      <c r="X108" s="1">
        <f>IF(C108="East", IF(B108="Central",L108*'Connecting shares (%)'!$R$16*'Connecting shares (%)'!$F$4/100+N108*'Connecting shares (%)'!$G$4/100*'Connecting shares (%)'!$R$17+P108*'Connecting shares (%)'!$H$4/100*'Connecting shares (%)'!$R$18,0),0)</f>
        <v>0</v>
      </c>
      <c r="Y108" s="1">
        <f>IF(C108="East", IF(B108="Decentral",('Connecting shares (%)'!$F$4/100*K108+'Connecting shares (%)'!$G$4/100*M108+'Connecting shares (%)'!$H$4/100*O108)/1000000,0),0)</f>
        <v>0</v>
      </c>
      <c r="Z108" s="1">
        <f>IF(C108="East", IF(B108="Decentral",L108*'Connecting shares (%)'!$R$16*'Connecting shares (%)'!$F$8/100+N108*'Connecting shares (%)'!$G$8/100*'Connecting shares (%)'!$R$17+P108*'Connecting shares (%)'!$H$8/100*'Connecting shares (%)'!$R$18,0),0)</f>
        <v>0</v>
      </c>
      <c r="AA108" s="1">
        <f>IF(C108="West", IF(B108="Central",('Connecting shares (%)'!$F$10/100*E108+'Connecting shares (%)'!$G$10/100*G108+'Connecting shares (%)'!$H$10/100*I108)/1000000,0),0)</f>
        <v>1.0114935999999999</v>
      </c>
      <c r="AB108" s="1">
        <f>IF(C108="West", IF(B108="Central",F108*'Connecting shares (%)'!$R$16*'Connecting shares (%)'!$F$10/100+H108*'Connecting shares (%)'!$G$10/100*'Connecting shares (%)'!$R$17+J108*'Connecting shares (%)'!$H$10/100*'Connecting shares (%)'!$R$18,0),0)</f>
        <v>1.4563490000000001</v>
      </c>
      <c r="AC108" s="1">
        <f>IF(C108="West", IF(B108="Decentral",('Connecting shares (%)'!$F$14/100*E108+'Connecting shares (%)'!$G$14/100*G108+'Connecting shares (%)'!$H$14/100*I108)/1000000,0),0)</f>
        <v>0</v>
      </c>
      <c r="AD108" s="1">
        <f>IF(C108="west", IF(B108="Decentral",F108*'Connecting shares (%)'!$R$16*'Connecting shares (%)'!$F$14/100+H108*'Connecting shares (%)'!$G$14/100*'Connecting shares (%)'!$R$17+J108*'Connecting shares (%)'!$H$14/100*'Connecting shares (%)'!$R$18,0),0)</f>
        <v>0</v>
      </c>
      <c r="AE108" s="1">
        <f>IF(C108="west", IF(B108="Central",('Connecting shares (%)'!$F$12/100*K108+'Connecting shares (%)'!$G$12/100*M108+'Connecting shares (%)'!$H$12/100*O108)/1000000,0),0)</f>
        <v>8.6036840000000003E-2</v>
      </c>
      <c r="AF108" s="1">
        <f>IF(C108="west", IF(B108="Central",L108*'Connecting shares (%)'!$R$16*'Connecting shares (%)'!$F$12/100+N108*'Connecting shares (%)'!$G$12/100*'Connecting shares (%)'!$R$17+P108*'Connecting shares (%)'!$H$12/100*'Connecting shares (%)'!$R$18,0),0)</f>
        <v>0.13797000000000001</v>
      </c>
      <c r="AG108" s="1">
        <f>IF(C108="West", IF(B108="Decentral",(K108*'Connecting shares (%)'!$F$16/100+M108*'Connecting shares (%)'!$G$16/100+O108*'Connecting shares (%)'!$H$16/100)/1000000,0),0)</f>
        <v>0</v>
      </c>
      <c r="AH108" s="1">
        <f>IF(C108="west", IF(B108="Decentral",L108*'Connecting shares (%)'!$R$16*'Connecting shares (%)'!$F$16/100+N108*'Connecting shares (%)'!$G$16/100*'Connecting shares (%)'!$R$17+P108*'Connecting shares (%)'!$H$16/100*'Connecting shares (%)'!$R$18,0),0)</f>
        <v>0</v>
      </c>
    </row>
    <row r="109" spans="1:34">
      <c r="A109" s="1">
        <v>108</v>
      </c>
      <c r="B109" s="1" t="s">
        <v>21</v>
      </c>
      <c r="C109" s="1" t="s">
        <v>23</v>
      </c>
      <c r="D109" s="1" t="s">
        <v>723</v>
      </c>
      <c r="E109" s="1">
        <v>1477926.04999999</v>
      </c>
      <c r="F109" s="1">
        <v>100</v>
      </c>
      <c r="G109" s="1">
        <v>52633.5</v>
      </c>
      <c r="H109" s="1">
        <v>1</v>
      </c>
      <c r="I109" s="1">
        <v>0</v>
      </c>
      <c r="J109" s="1">
        <v>0</v>
      </c>
      <c r="K109" s="1">
        <v>21445.95</v>
      </c>
      <c r="L109" s="1">
        <v>3</v>
      </c>
      <c r="M109" s="1">
        <v>0</v>
      </c>
      <c r="N109" s="1">
        <v>0</v>
      </c>
      <c r="O109" s="1">
        <v>0</v>
      </c>
      <c r="P109" s="1">
        <v>0</v>
      </c>
      <c r="Q109" s="1">
        <v>3581.7190232292201</v>
      </c>
      <c r="R109" s="1">
        <v>640645</v>
      </c>
      <c r="S109" s="61">
        <f>IF(C109="East", IF(B109="Central",('Connecting shares (%)'!$F$2/100*E109+'Connecting shares (%)'!$G$2/100*G109+'Connecting shares (%)'!$H$2/100*I109)/1000000,0),0)</f>
        <v>0</v>
      </c>
      <c r="T109" s="61">
        <f>IF(C109="East", IF(B109="Central",F109*'Connecting shares (%)'!$R$16*'Connecting shares (%)'!$F$2/100+H109*'Connecting shares (%)'!$G$2/100*'Connecting shares (%)'!$R$17+J109*'Connecting shares (%)'!$H$2/100*'Connecting shares (%)'!$R$18,0),0)</f>
        <v>0</v>
      </c>
      <c r="U109" s="1">
        <f>IF(C109="East", IF(B109="Decentral",('Connecting shares (%)'!$F$6/100*E109+'Connecting shares (%)'!$G$6/100*G109+'Connecting shares (%)'!$H$6/100*I109)/1000000,0),0)</f>
        <v>0</v>
      </c>
      <c r="V109" s="1">
        <f>IF(C109="East", IF(B109="Decentral",F109*'Connecting shares (%)'!$R$16*'Connecting shares (%)'!$F$6/100+H109*'Connecting shares (%)'!$G$6/100*'Connecting shares (%)'!$R$17+J109*'Connecting shares (%)'!$H$6/100*'Connecting shares (%)'!$R$18,0),0)</f>
        <v>0</v>
      </c>
      <c r="W109" s="1">
        <f>IF(C109="East", IF(B109="Central",('Connecting shares (%)'!$F$4/100*K109+'Connecting shares (%)'!$G$4/100*M109+'Connecting shares (%)'!$H$4/100*O109)/1000000,0),0)</f>
        <v>0</v>
      </c>
      <c r="X109" s="1">
        <f>IF(C109="East", IF(B109="Central",L109*'Connecting shares (%)'!$R$16*'Connecting shares (%)'!$F$4/100+N109*'Connecting shares (%)'!$G$4/100*'Connecting shares (%)'!$R$17+P109*'Connecting shares (%)'!$H$4/100*'Connecting shares (%)'!$R$18,0),0)</f>
        <v>0</v>
      </c>
      <c r="Y109" s="1">
        <f>IF(C109="East", IF(B109="Decentral",('Connecting shares (%)'!$F$4/100*K109+'Connecting shares (%)'!$G$4/100*M109+'Connecting shares (%)'!$H$4/100*O109)/1000000,0),0)</f>
        <v>0</v>
      </c>
      <c r="Z109" s="1">
        <f>IF(C109="East", IF(B109="Decentral",L109*'Connecting shares (%)'!$R$16*'Connecting shares (%)'!$F$8/100+N109*'Connecting shares (%)'!$G$8/100*'Connecting shares (%)'!$R$17+P109*'Connecting shares (%)'!$H$8/100*'Connecting shares (%)'!$R$18,0),0)</f>
        <v>0</v>
      </c>
      <c r="AA109" s="1">
        <f>IF(C109="West", IF(B109="Central",('Connecting shares (%)'!$F$10/100*E109+'Connecting shares (%)'!$G$10/100*G109+'Connecting shares (%)'!$H$10/100*I109)/1000000,0),0)</f>
        <v>0</v>
      </c>
      <c r="AB109" s="1">
        <f>IF(C109="West", IF(B109="Central",F109*'Connecting shares (%)'!$R$16*'Connecting shares (%)'!$F$10/100+H109*'Connecting shares (%)'!$G$10/100*'Connecting shares (%)'!$R$17+J109*'Connecting shares (%)'!$H$10/100*'Connecting shares (%)'!$R$18,0),0)</f>
        <v>0</v>
      </c>
      <c r="AC109" s="1">
        <f>IF(C109="West", IF(B109="Decentral",('Connecting shares (%)'!$F$14/100*E109+'Connecting shares (%)'!$G$14/100*G109+'Connecting shares (%)'!$H$14/100*I109)/1000000,0),0)</f>
        <v>1.53055954999999</v>
      </c>
      <c r="AD109" s="1">
        <f>IF(C109="west", IF(B109="Decentral",F109*'Connecting shares (%)'!$R$16*'Connecting shares (%)'!$F$14/100+H109*'Connecting shares (%)'!$G$14/100*'Connecting shares (%)'!$R$17+J109*'Connecting shares (%)'!$H$14/100*'Connecting shares (%)'!$R$18,0),0)</f>
        <v>2.3301590000000001</v>
      </c>
      <c r="AE109" s="1">
        <f>IF(C109="west", IF(B109="Central",('Connecting shares (%)'!$F$12/100*K109+'Connecting shares (%)'!$G$12/100*M109+'Connecting shares (%)'!$H$12/100*O109)/1000000,0),0)</f>
        <v>0</v>
      </c>
      <c r="AF109" s="1">
        <f>IF(C109="west", IF(B109="Central",L109*'Connecting shares (%)'!$R$16*'Connecting shares (%)'!$F$12/100+N109*'Connecting shares (%)'!$G$12/100*'Connecting shares (%)'!$R$17+P109*'Connecting shares (%)'!$H$12/100*'Connecting shares (%)'!$R$18,0),0)</f>
        <v>0</v>
      </c>
      <c r="AG109" s="1">
        <f>IF(C109="West", IF(B109="Decentral",(K109*'Connecting shares (%)'!$F$16/100+M109*'Connecting shares (%)'!$G$16/100+O109*'Connecting shares (%)'!$H$16/100)/1000000,0),0)</f>
        <v>2.1445950000000002E-2</v>
      </c>
      <c r="AH109" s="1">
        <f>IF(C109="west", IF(B109="Decentral",L109*'Connecting shares (%)'!$R$16*'Connecting shares (%)'!$F$16/100+N109*'Connecting shares (%)'!$G$16/100*'Connecting shares (%)'!$R$17+P109*'Connecting shares (%)'!$H$16/100*'Connecting shares (%)'!$R$18,0),0)</f>
        <v>6.8985000000000005E-2</v>
      </c>
    </row>
    <row r="110" spans="1:34">
      <c r="A110" s="1">
        <v>109</v>
      </c>
      <c r="B110" s="1" t="s">
        <v>22</v>
      </c>
      <c r="C110" s="1" t="s">
        <v>23</v>
      </c>
      <c r="D110" s="1" t="s">
        <v>722</v>
      </c>
      <c r="E110" s="1">
        <v>863563.34</v>
      </c>
      <c r="F110" s="1">
        <v>63</v>
      </c>
      <c r="G110" s="1">
        <v>0</v>
      </c>
      <c r="H110" s="1">
        <v>0</v>
      </c>
      <c r="I110" s="1">
        <v>0</v>
      </c>
      <c r="J110" s="1">
        <v>0</v>
      </c>
      <c r="K110" s="1">
        <v>32842.739999999903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4840.2241587697899</v>
      </c>
      <c r="R110" s="1">
        <v>490612.5</v>
      </c>
      <c r="S110" s="61">
        <f>IF(C110="East", IF(B110="Central",('Connecting shares (%)'!$F$2/100*E110+'Connecting shares (%)'!$G$2/100*G110+'Connecting shares (%)'!$H$2/100*I110)/1000000,0),0)</f>
        <v>0</v>
      </c>
      <c r="T110" s="61">
        <f>IF(C110="East", IF(B110="Central",F110*'Connecting shares (%)'!$R$16*'Connecting shares (%)'!$F$2/100+H110*'Connecting shares (%)'!$G$2/100*'Connecting shares (%)'!$R$17+J110*'Connecting shares (%)'!$H$2/100*'Connecting shares (%)'!$R$18,0),0)</f>
        <v>0</v>
      </c>
      <c r="U110" s="1">
        <f>IF(C110="East", IF(B110="Decentral",('Connecting shares (%)'!$F$6/100*E110+'Connecting shares (%)'!$G$6/100*G110+'Connecting shares (%)'!$H$6/100*I110)/1000000,0),0)</f>
        <v>0</v>
      </c>
      <c r="V110" s="1">
        <f>IF(C110="East", IF(B110="Decentral",F110*'Connecting shares (%)'!$R$16*'Connecting shares (%)'!$F$6/100+H110*'Connecting shares (%)'!$G$6/100*'Connecting shares (%)'!$R$17+J110*'Connecting shares (%)'!$H$6/100*'Connecting shares (%)'!$R$18,0),0)</f>
        <v>0</v>
      </c>
      <c r="W110" s="1">
        <f>IF(C110="East", IF(B110="Central",('Connecting shares (%)'!$F$4/100*K110+'Connecting shares (%)'!$G$4/100*M110+'Connecting shares (%)'!$H$4/100*O110)/1000000,0),0)</f>
        <v>0</v>
      </c>
      <c r="X110" s="1">
        <f>IF(C110="East", IF(B110="Central",L110*'Connecting shares (%)'!$R$16*'Connecting shares (%)'!$F$4/100+N110*'Connecting shares (%)'!$G$4/100*'Connecting shares (%)'!$R$17+P110*'Connecting shares (%)'!$H$4/100*'Connecting shares (%)'!$R$18,0),0)</f>
        <v>0</v>
      </c>
      <c r="Y110" s="1">
        <f>IF(C110="East", IF(B110="Decentral",('Connecting shares (%)'!$F$4/100*K110+'Connecting shares (%)'!$G$4/100*M110+'Connecting shares (%)'!$H$4/100*O110)/1000000,0),0)</f>
        <v>0</v>
      </c>
      <c r="Z110" s="1">
        <f>IF(C110="East", IF(B110="Decentral",L110*'Connecting shares (%)'!$R$16*'Connecting shares (%)'!$F$8/100+N110*'Connecting shares (%)'!$G$8/100*'Connecting shares (%)'!$R$17+P110*'Connecting shares (%)'!$H$8/100*'Connecting shares (%)'!$R$18,0),0)</f>
        <v>0</v>
      </c>
      <c r="AA110" s="1">
        <f>IF(C110="West", IF(B110="Central",('Connecting shares (%)'!$F$10/100*E110+'Connecting shares (%)'!$G$10/100*G110+'Connecting shares (%)'!$H$10/100*I110)/1000000,0),0)</f>
        <v>0.86356334000000001</v>
      </c>
      <c r="AB110" s="1">
        <f>IF(C110="West", IF(B110="Central",F110*'Connecting shares (%)'!$R$16*'Connecting shares (%)'!$F$10/100+H110*'Connecting shares (%)'!$G$10/100*'Connecting shares (%)'!$R$17+J110*'Connecting shares (%)'!$H$10/100*'Connecting shares (%)'!$R$18,0),0)</f>
        <v>1.4486850000000002</v>
      </c>
      <c r="AC110" s="1">
        <f>IF(C110="West", IF(B110="Decentral",('Connecting shares (%)'!$F$14/100*E110+'Connecting shares (%)'!$G$14/100*G110+'Connecting shares (%)'!$H$14/100*I110)/1000000,0),0)</f>
        <v>0</v>
      </c>
      <c r="AD110" s="1">
        <f>IF(C110="west", IF(B110="Decentral",F110*'Connecting shares (%)'!$R$16*'Connecting shares (%)'!$F$14/100+H110*'Connecting shares (%)'!$G$14/100*'Connecting shares (%)'!$R$17+J110*'Connecting shares (%)'!$H$14/100*'Connecting shares (%)'!$R$18,0),0)</f>
        <v>0</v>
      </c>
      <c r="AE110" s="1">
        <f>IF(C110="west", IF(B110="Central",('Connecting shares (%)'!$F$12/100*K110+'Connecting shares (%)'!$G$12/100*M110+'Connecting shares (%)'!$H$12/100*O110)/1000000,0),0)</f>
        <v>3.2842739999999905E-2</v>
      </c>
      <c r="AF110" s="1">
        <f>IF(C110="west", IF(B110="Central",L110*'Connecting shares (%)'!$R$16*'Connecting shares (%)'!$F$12/100+N110*'Connecting shares (%)'!$G$12/100*'Connecting shares (%)'!$R$17+P110*'Connecting shares (%)'!$H$12/100*'Connecting shares (%)'!$R$18,0),0)</f>
        <v>2.2995000000000002E-2</v>
      </c>
      <c r="AG110" s="1">
        <f>IF(C110="West", IF(B110="Decentral",(K110*'Connecting shares (%)'!$F$16/100+M110*'Connecting shares (%)'!$G$16/100+O110*'Connecting shares (%)'!$H$16/100)/1000000,0),0)</f>
        <v>0</v>
      </c>
      <c r="AH110" s="1">
        <f>IF(C110="west", IF(B110="Decentral",L110*'Connecting shares (%)'!$R$16*'Connecting shares (%)'!$F$16/100+N110*'Connecting shares (%)'!$G$16/100*'Connecting shares (%)'!$R$17+P110*'Connecting shares (%)'!$H$16/100*'Connecting shares (%)'!$R$18,0),0)</f>
        <v>0</v>
      </c>
    </row>
    <row r="111" spans="1:34">
      <c r="A111" s="1">
        <v>110</v>
      </c>
      <c r="B111" s="1" t="s">
        <v>21</v>
      </c>
      <c r="C111" s="1" t="s">
        <v>23</v>
      </c>
      <c r="D111" s="1" t="s">
        <v>721</v>
      </c>
      <c r="E111" s="1">
        <v>791067.04</v>
      </c>
      <c r="F111" s="1">
        <v>49</v>
      </c>
      <c r="G111" s="1">
        <v>0</v>
      </c>
      <c r="H111" s="1">
        <v>0</v>
      </c>
      <c r="I111" s="1">
        <v>0</v>
      </c>
      <c r="J111" s="1">
        <v>0</v>
      </c>
      <c r="K111" s="1">
        <v>40295.389999999898</v>
      </c>
      <c r="L111" s="1">
        <v>1</v>
      </c>
      <c r="M111" s="1">
        <v>0</v>
      </c>
      <c r="N111" s="1">
        <v>0</v>
      </c>
      <c r="O111" s="1">
        <v>0</v>
      </c>
      <c r="P111" s="1">
        <v>0</v>
      </c>
      <c r="Q111" s="1">
        <v>3197.4238587241898</v>
      </c>
      <c r="R111" s="1">
        <v>258038</v>
      </c>
      <c r="S111" s="61">
        <f>IF(C111="East", IF(B111="Central",('Connecting shares (%)'!$F$2/100*E111+'Connecting shares (%)'!$G$2/100*G111+'Connecting shares (%)'!$H$2/100*I111)/1000000,0),0)</f>
        <v>0</v>
      </c>
      <c r="T111" s="61">
        <f>IF(C111="East", IF(B111="Central",F111*'Connecting shares (%)'!$R$16*'Connecting shares (%)'!$F$2/100+H111*'Connecting shares (%)'!$G$2/100*'Connecting shares (%)'!$R$17+J111*'Connecting shares (%)'!$H$2/100*'Connecting shares (%)'!$R$18,0),0)</f>
        <v>0</v>
      </c>
      <c r="U111" s="1">
        <f>IF(C111="East", IF(B111="Decentral",('Connecting shares (%)'!$F$6/100*E111+'Connecting shares (%)'!$G$6/100*G111+'Connecting shares (%)'!$H$6/100*I111)/1000000,0),0)</f>
        <v>0</v>
      </c>
      <c r="V111" s="1">
        <f>IF(C111="East", IF(B111="Decentral",F111*'Connecting shares (%)'!$R$16*'Connecting shares (%)'!$F$6/100+H111*'Connecting shares (%)'!$G$6/100*'Connecting shares (%)'!$R$17+J111*'Connecting shares (%)'!$H$6/100*'Connecting shares (%)'!$R$18,0),0)</f>
        <v>0</v>
      </c>
      <c r="W111" s="1">
        <f>IF(C111="East", IF(B111="Central",('Connecting shares (%)'!$F$4/100*K111+'Connecting shares (%)'!$G$4/100*M111+'Connecting shares (%)'!$H$4/100*O111)/1000000,0),0)</f>
        <v>0</v>
      </c>
      <c r="X111" s="1">
        <f>IF(C111="East", IF(B111="Central",L111*'Connecting shares (%)'!$R$16*'Connecting shares (%)'!$F$4/100+N111*'Connecting shares (%)'!$G$4/100*'Connecting shares (%)'!$R$17+P111*'Connecting shares (%)'!$H$4/100*'Connecting shares (%)'!$R$18,0),0)</f>
        <v>0</v>
      </c>
      <c r="Y111" s="1">
        <f>IF(C111="East", IF(B111="Decentral",('Connecting shares (%)'!$F$4/100*K111+'Connecting shares (%)'!$G$4/100*M111+'Connecting shares (%)'!$H$4/100*O111)/1000000,0),0)</f>
        <v>0</v>
      </c>
      <c r="Z111" s="1">
        <f>IF(C111="East", IF(B111="Decentral",L111*'Connecting shares (%)'!$R$16*'Connecting shares (%)'!$F$8/100+N111*'Connecting shares (%)'!$G$8/100*'Connecting shares (%)'!$R$17+P111*'Connecting shares (%)'!$H$8/100*'Connecting shares (%)'!$R$18,0),0)</f>
        <v>0</v>
      </c>
      <c r="AA111" s="1">
        <f>IF(C111="West", IF(B111="Central",('Connecting shares (%)'!$F$10/100*E111+'Connecting shares (%)'!$G$10/100*G111+'Connecting shares (%)'!$H$10/100*I111)/1000000,0),0)</f>
        <v>0</v>
      </c>
      <c r="AB111" s="1">
        <f>IF(C111="West", IF(B111="Central",F111*'Connecting shares (%)'!$R$16*'Connecting shares (%)'!$F$10/100+H111*'Connecting shares (%)'!$G$10/100*'Connecting shares (%)'!$R$17+J111*'Connecting shares (%)'!$H$10/100*'Connecting shares (%)'!$R$18,0),0)</f>
        <v>0</v>
      </c>
      <c r="AC111" s="1">
        <f>IF(C111="West", IF(B111="Decentral",('Connecting shares (%)'!$F$14/100*E111+'Connecting shares (%)'!$G$14/100*G111+'Connecting shares (%)'!$H$14/100*I111)/1000000,0),0)</f>
        <v>0.79106704000000005</v>
      </c>
      <c r="AD111" s="1">
        <f>IF(C111="west", IF(B111="Decentral",F111*'Connecting shares (%)'!$R$16*'Connecting shares (%)'!$F$14/100+H111*'Connecting shares (%)'!$G$14/100*'Connecting shares (%)'!$R$17+J111*'Connecting shares (%)'!$H$14/100*'Connecting shares (%)'!$R$18,0),0)</f>
        <v>1.1267550000000002</v>
      </c>
      <c r="AE111" s="1">
        <f>IF(C111="west", IF(B111="Central",('Connecting shares (%)'!$F$12/100*K111+'Connecting shares (%)'!$G$12/100*M111+'Connecting shares (%)'!$H$12/100*O111)/1000000,0),0)</f>
        <v>0</v>
      </c>
      <c r="AF111" s="1">
        <f>IF(C111="west", IF(B111="Central",L111*'Connecting shares (%)'!$R$16*'Connecting shares (%)'!$F$12/100+N111*'Connecting shares (%)'!$G$12/100*'Connecting shares (%)'!$R$17+P111*'Connecting shares (%)'!$H$12/100*'Connecting shares (%)'!$R$18,0),0)</f>
        <v>0</v>
      </c>
      <c r="AG111" s="1">
        <f>IF(C111="West", IF(B111="Decentral",(K111*'Connecting shares (%)'!$F$16/100+M111*'Connecting shares (%)'!$G$16/100+O111*'Connecting shares (%)'!$H$16/100)/1000000,0),0)</f>
        <v>4.0295389999999896E-2</v>
      </c>
      <c r="AH111" s="1">
        <f>IF(C111="west", IF(B111="Decentral",L111*'Connecting shares (%)'!$R$16*'Connecting shares (%)'!$F$16/100+N111*'Connecting shares (%)'!$G$16/100*'Connecting shares (%)'!$R$17+P111*'Connecting shares (%)'!$H$16/100*'Connecting shares (%)'!$R$18,0),0)</f>
        <v>2.2995000000000002E-2</v>
      </c>
    </row>
    <row r="112" spans="1:34">
      <c r="A112" s="1">
        <v>111</v>
      </c>
      <c r="B112" s="1" t="s">
        <v>22</v>
      </c>
      <c r="C112" s="1" t="s">
        <v>23</v>
      </c>
      <c r="D112" s="1" t="s">
        <v>720</v>
      </c>
      <c r="E112" s="1">
        <v>190987.929999999</v>
      </c>
      <c r="F112" s="1">
        <v>10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1564.6259255359701</v>
      </c>
      <c r="R112" s="1">
        <v>72483</v>
      </c>
      <c r="S112" s="61">
        <f>IF(C112="East", IF(B112="Central",('Connecting shares (%)'!$F$2/100*E112+'Connecting shares (%)'!$G$2/100*G112+'Connecting shares (%)'!$H$2/100*I112)/1000000,0),0)</f>
        <v>0</v>
      </c>
      <c r="T112" s="61">
        <f>IF(C112="East", IF(B112="Central",F112*'Connecting shares (%)'!$R$16*'Connecting shares (%)'!$F$2/100+H112*'Connecting shares (%)'!$G$2/100*'Connecting shares (%)'!$R$17+J112*'Connecting shares (%)'!$H$2/100*'Connecting shares (%)'!$R$18,0),0)</f>
        <v>0</v>
      </c>
      <c r="U112" s="1">
        <f>IF(C112="East", IF(B112="Decentral",('Connecting shares (%)'!$F$6/100*E112+'Connecting shares (%)'!$G$6/100*G112+'Connecting shares (%)'!$H$6/100*I112)/1000000,0),0)</f>
        <v>0</v>
      </c>
      <c r="V112" s="1">
        <f>IF(C112="East", IF(B112="Decentral",F112*'Connecting shares (%)'!$R$16*'Connecting shares (%)'!$F$6/100+H112*'Connecting shares (%)'!$G$6/100*'Connecting shares (%)'!$R$17+J112*'Connecting shares (%)'!$H$6/100*'Connecting shares (%)'!$R$18,0),0)</f>
        <v>0</v>
      </c>
      <c r="W112" s="1">
        <f>IF(C112="East", IF(B112="Central",('Connecting shares (%)'!$F$4/100*K112+'Connecting shares (%)'!$G$4/100*M112+'Connecting shares (%)'!$H$4/100*O112)/1000000,0),0)</f>
        <v>0</v>
      </c>
      <c r="X112" s="1">
        <f>IF(C112="East", IF(B112="Central",L112*'Connecting shares (%)'!$R$16*'Connecting shares (%)'!$F$4/100+N112*'Connecting shares (%)'!$G$4/100*'Connecting shares (%)'!$R$17+P112*'Connecting shares (%)'!$H$4/100*'Connecting shares (%)'!$R$18,0),0)</f>
        <v>0</v>
      </c>
      <c r="Y112" s="1">
        <f>IF(C112="East", IF(B112="Decentral",('Connecting shares (%)'!$F$4/100*K112+'Connecting shares (%)'!$G$4/100*M112+'Connecting shares (%)'!$H$4/100*O112)/1000000,0),0)</f>
        <v>0</v>
      </c>
      <c r="Z112" s="1">
        <f>IF(C112="East", IF(B112="Decentral",L112*'Connecting shares (%)'!$R$16*'Connecting shares (%)'!$F$8/100+N112*'Connecting shares (%)'!$G$8/100*'Connecting shares (%)'!$R$17+P112*'Connecting shares (%)'!$H$8/100*'Connecting shares (%)'!$R$18,0),0)</f>
        <v>0</v>
      </c>
      <c r="AA112" s="1">
        <f>IF(C112="West", IF(B112="Central",('Connecting shares (%)'!$F$10/100*E112+'Connecting shares (%)'!$G$10/100*G112+'Connecting shares (%)'!$H$10/100*I112)/1000000,0),0)</f>
        <v>0.190987929999999</v>
      </c>
      <c r="AB112" s="1">
        <f>IF(C112="West", IF(B112="Central",F112*'Connecting shares (%)'!$R$16*'Connecting shares (%)'!$F$10/100+H112*'Connecting shares (%)'!$G$10/100*'Connecting shares (%)'!$R$17+J112*'Connecting shares (%)'!$H$10/100*'Connecting shares (%)'!$R$18,0),0)</f>
        <v>0.22995000000000002</v>
      </c>
      <c r="AC112" s="1">
        <f>IF(C112="West", IF(B112="Decentral",('Connecting shares (%)'!$F$14/100*E112+'Connecting shares (%)'!$G$14/100*G112+'Connecting shares (%)'!$H$14/100*I112)/1000000,0),0)</f>
        <v>0</v>
      </c>
      <c r="AD112" s="1">
        <f>IF(C112="west", IF(B112="Decentral",F112*'Connecting shares (%)'!$R$16*'Connecting shares (%)'!$F$14/100+H112*'Connecting shares (%)'!$G$14/100*'Connecting shares (%)'!$R$17+J112*'Connecting shares (%)'!$H$14/100*'Connecting shares (%)'!$R$18,0),0)</f>
        <v>0</v>
      </c>
      <c r="AE112" s="1">
        <f>IF(C112="west", IF(B112="Central",('Connecting shares (%)'!$F$12/100*K112+'Connecting shares (%)'!$G$12/100*M112+'Connecting shares (%)'!$H$12/100*O112)/1000000,0),0)</f>
        <v>0</v>
      </c>
      <c r="AF112" s="1">
        <f>IF(C112="west", IF(B112="Central",L112*'Connecting shares (%)'!$R$16*'Connecting shares (%)'!$F$12/100+N112*'Connecting shares (%)'!$G$12/100*'Connecting shares (%)'!$R$17+P112*'Connecting shares (%)'!$H$12/100*'Connecting shares (%)'!$R$18,0),0)</f>
        <v>0</v>
      </c>
      <c r="AG112" s="1">
        <f>IF(C112="West", IF(B112="Decentral",(K112*'Connecting shares (%)'!$F$16/100+M112*'Connecting shares (%)'!$G$16/100+O112*'Connecting shares (%)'!$H$16/100)/1000000,0),0)</f>
        <v>0</v>
      </c>
      <c r="AH112" s="1">
        <f>IF(C112="west", IF(B112="Decentral",L112*'Connecting shares (%)'!$R$16*'Connecting shares (%)'!$F$16/100+N112*'Connecting shares (%)'!$G$16/100*'Connecting shares (%)'!$R$17+P112*'Connecting shares (%)'!$H$16/100*'Connecting shares (%)'!$R$18,0),0)</f>
        <v>0</v>
      </c>
    </row>
    <row r="113" spans="1:34">
      <c r="A113" s="1">
        <v>112</v>
      </c>
      <c r="B113" s="1" t="s">
        <v>21</v>
      </c>
      <c r="C113" s="1" t="s">
        <v>23</v>
      </c>
      <c r="D113" s="1" t="s">
        <v>432</v>
      </c>
      <c r="E113" s="1">
        <v>24010736.300000001</v>
      </c>
      <c r="F113" s="1">
        <v>1573</v>
      </c>
      <c r="G113" s="1">
        <v>50812.839999999902</v>
      </c>
      <c r="H113" s="1">
        <v>1</v>
      </c>
      <c r="I113" s="1">
        <v>0</v>
      </c>
      <c r="J113" s="1">
        <v>0</v>
      </c>
      <c r="K113" s="1">
        <v>9373425.7599999998</v>
      </c>
      <c r="L113" s="1">
        <v>523</v>
      </c>
      <c r="M113" s="1">
        <v>8622558.0399999991</v>
      </c>
      <c r="N113" s="1">
        <v>95</v>
      </c>
      <c r="O113" s="1">
        <v>1490196.46</v>
      </c>
      <c r="P113" s="1">
        <v>3</v>
      </c>
      <c r="Q113" s="1">
        <v>25462.442470924001</v>
      </c>
      <c r="R113" s="1">
        <v>9951809</v>
      </c>
      <c r="S113" s="61">
        <f>IF(C113="East", IF(B113="Central",('Connecting shares (%)'!$F$2/100*E113+'Connecting shares (%)'!$G$2/100*G113+'Connecting shares (%)'!$H$2/100*I113)/1000000,0),0)</f>
        <v>0</v>
      </c>
      <c r="T113" s="61">
        <f>IF(C113="East", IF(B113="Central",F113*'Connecting shares (%)'!$R$16*'Connecting shares (%)'!$F$2/100+H113*'Connecting shares (%)'!$G$2/100*'Connecting shares (%)'!$R$17+J113*'Connecting shares (%)'!$H$2/100*'Connecting shares (%)'!$R$18,0),0)</f>
        <v>0</v>
      </c>
      <c r="U113" s="1">
        <f>IF(C113="East", IF(B113="Decentral",('Connecting shares (%)'!$F$6/100*E113+'Connecting shares (%)'!$G$6/100*G113+'Connecting shares (%)'!$H$6/100*I113)/1000000,0),0)</f>
        <v>0</v>
      </c>
      <c r="V113" s="1">
        <f>IF(C113="East", IF(B113="Decentral",F113*'Connecting shares (%)'!$R$16*'Connecting shares (%)'!$F$6/100+H113*'Connecting shares (%)'!$G$6/100*'Connecting shares (%)'!$R$17+J113*'Connecting shares (%)'!$H$6/100*'Connecting shares (%)'!$R$18,0),0)</f>
        <v>0</v>
      </c>
      <c r="W113" s="1">
        <f>IF(C113="East", IF(B113="Central",('Connecting shares (%)'!$F$4/100*K113+'Connecting shares (%)'!$G$4/100*M113+'Connecting shares (%)'!$H$4/100*O113)/1000000,0),0)</f>
        <v>0</v>
      </c>
      <c r="X113" s="1">
        <f>IF(C113="East", IF(B113="Central",L113*'Connecting shares (%)'!$R$16*'Connecting shares (%)'!$F$4/100+N113*'Connecting shares (%)'!$G$4/100*'Connecting shares (%)'!$R$17+P113*'Connecting shares (%)'!$H$4/100*'Connecting shares (%)'!$R$18,0),0)</f>
        <v>0</v>
      </c>
      <c r="Y113" s="1">
        <f>IF(C113="East", IF(B113="Decentral",('Connecting shares (%)'!$F$4/100*K113+'Connecting shares (%)'!$G$4/100*M113+'Connecting shares (%)'!$H$4/100*O113)/1000000,0),0)</f>
        <v>0</v>
      </c>
      <c r="Z113" s="1">
        <f>IF(C113="East", IF(B113="Decentral",L113*'Connecting shares (%)'!$R$16*'Connecting shares (%)'!$F$8/100+N113*'Connecting shares (%)'!$G$8/100*'Connecting shares (%)'!$R$17+P113*'Connecting shares (%)'!$H$8/100*'Connecting shares (%)'!$R$18,0),0)</f>
        <v>0</v>
      </c>
      <c r="AA113" s="1">
        <f>IF(C113="West", IF(B113="Central",('Connecting shares (%)'!$F$10/100*E113+'Connecting shares (%)'!$G$10/100*G113+'Connecting shares (%)'!$H$10/100*I113)/1000000,0),0)</f>
        <v>0</v>
      </c>
      <c r="AB113" s="1">
        <f>IF(C113="West", IF(B113="Central",F113*'Connecting shares (%)'!$R$16*'Connecting shares (%)'!$F$10/100+H113*'Connecting shares (%)'!$G$10/100*'Connecting shares (%)'!$R$17+J113*'Connecting shares (%)'!$H$10/100*'Connecting shares (%)'!$R$18,0),0)</f>
        <v>0</v>
      </c>
      <c r="AC113" s="1">
        <f>IF(C113="West", IF(B113="Decentral",('Connecting shares (%)'!$F$14/100*E113+'Connecting shares (%)'!$G$14/100*G113+'Connecting shares (%)'!$H$14/100*I113)/1000000,0),0)</f>
        <v>24.06154914</v>
      </c>
      <c r="AD113" s="1">
        <f>IF(C113="west", IF(B113="Decentral",F113*'Connecting shares (%)'!$R$16*'Connecting shares (%)'!$F$14/100+H113*'Connecting shares (%)'!$G$14/100*'Connecting shares (%)'!$R$17+J113*'Connecting shares (%)'!$H$14/100*'Connecting shares (%)'!$R$18,0),0)</f>
        <v>36.201794</v>
      </c>
      <c r="AE113" s="1">
        <f>IF(C113="west", IF(B113="Central",('Connecting shares (%)'!$F$12/100*K113+'Connecting shares (%)'!$G$12/100*M113+'Connecting shares (%)'!$H$12/100*O113)/1000000,0),0)</f>
        <v>0</v>
      </c>
      <c r="AF113" s="1">
        <f>IF(C113="west", IF(B113="Central",L113*'Connecting shares (%)'!$R$16*'Connecting shares (%)'!$F$12/100+N113*'Connecting shares (%)'!$G$12/100*'Connecting shares (%)'!$R$17+P113*'Connecting shares (%)'!$H$12/100*'Connecting shares (%)'!$R$18,0),0)</f>
        <v>0</v>
      </c>
      <c r="AG113" s="1">
        <f>IF(C113="West", IF(B113="Decentral",(K113*'Connecting shares (%)'!$F$16/100+M113*'Connecting shares (%)'!$G$16/100+O113*'Connecting shares (%)'!$H$16/100)/1000000,0),0)</f>
        <v>19.486180259999998</v>
      </c>
      <c r="AH113" s="1">
        <f>IF(C113="west", IF(B113="Decentral",L113*'Connecting shares (%)'!$R$16*'Connecting shares (%)'!$F$16/100+N113*'Connecting shares (%)'!$G$16/100*'Connecting shares (%)'!$R$17+P113*'Connecting shares (%)'!$H$16/100*'Connecting shares (%)'!$R$18,0),0)</f>
        <v>15.030966999999999</v>
      </c>
    </row>
    <row r="114" spans="1:34">
      <c r="A114" s="1">
        <v>113</v>
      </c>
      <c r="B114" s="1" t="s">
        <v>22</v>
      </c>
      <c r="C114" s="1" t="s">
        <v>23</v>
      </c>
      <c r="D114" s="1" t="s">
        <v>719</v>
      </c>
      <c r="E114" s="1">
        <v>755761.26</v>
      </c>
      <c r="F114" s="1">
        <v>53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3404.7553189260698</v>
      </c>
      <c r="R114" s="1">
        <v>619887.5</v>
      </c>
      <c r="S114" s="61">
        <f>IF(C114="East", IF(B114="Central",('Connecting shares (%)'!$F$2/100*E114+'Connecting shares (%)'!$G$2/100*G114+'Connecting shares (%)'!$H$2/100*I114)/1000000,0),0)</f>
        <v>0</v>
      </c>
      <c r="T114" s="61">
        <f>IF(C114="East", IF(B114="Central",F114*'Connecting shares (%)'!$R$16*'Connecting shares (%)'!$F$2/100+H114*'Connecting shares (%)'!$G$2/100*'Connecting shares (%)'!$R$17+J114*'Connecting shares (%)'!$H$2/100*'Connecting shares (%)'!$R$18,0),0)</f>
        <v>0</v>
      </c>
      <c r="U114" s="1">
        <f>IF(C114="East", IF(B114="Decentral",('Connecting shares (%)'!$F$6/100*E114+'Connecting shares (%)'!$G$6/100*G114+'Connecting shares (%)'!$H$6/100*I114)/1000000,0),0)</f>
        <v>0</v>
      </c>
      <c r="V114" s="1">
        <f>IF(C114="East", IF(B114="Decentral",F114*'Connecting shares (%)'!$R$16*'Connecting shares (%)'!$F$6/100+H114*'Connecting shares (%)'!$G$6/100*'Connecting shares (%)'!$R$17+J114*'Connecting shares (%)'!$H$6/100*'Connecting shares (%)'!$R$18,0),0)</f>
        <v>0</v>
      </c>
      <c r="W114" s="1">
        <f>IF(C114="East", IF(B114="Central",('Connecting shares (%)'!$F$4/100*K114+'Connecting shares (%)'!$G$4/100*M114+'Connecting shares (%)'!$H$4/100*O114)/1000000,0),0)</f>
        <v>0</v>
      </c>
      <c r="X114" s="1">
        <f>IF(C114="East", IF(B114="Central",L114*'Connecting shares (%)'!$R$16*'Connecting shares (%)'!$F$4/100+N114*'Connecting shares (%)'!$G$4/100*'Connecting shares (%)'!$R$17+P114*'Connecting shares (%)'!$H$4/100*'Connecting shares (%)'!$R$18,0),0)</f>
        <v>0</v>
      </c>
      <c r="Y114" s="1">
        <f>IF(C114="East", IF(B114="Decentral",('Connecting shares (%)'!$F$4/100*K114+'Connecting shares (%)'!$G$4/100*M114+'Connecting shares (%)'!$H$4/100*O114)/1000000,0),0)</f>
        <v>0</v>
      </c>
      <c r="Z114" s="1">
        <f>IF(C114="East", IF(B114="Decentral",L114*'Connecting shares (%)'!$R$16*'Connecting shares (%)'!$F$8/100+N114*'Connecting shares (%)'!$G$8/100*'Connecting shares (%)'!$R$17+P114*'Connecting shares (%)'!$H$8/100*'Connecting shares (%)'!$R$18,0),0)</f>
        <v>0</v>
      </c>
      <c r="AA114" s="1">
        <f>IF(C114="West", IF(B114="Central",('Connecting shares (%)'!$F$10/100*E114+'Connecting shares (%)'!$G$10/100*G114+'Connecting shares (%)'!$H$10/100*I114)/1000000,0),0)</f>
        <v>0.75576125999999999</v>
      </c>
      <c r="AB114" s="1">
        <f>IF(C114="West", IF(B114="Central",F114*'Connecting shares (%)'!$R$16*'Connecting shares (%)'!$F$10/100+H114*'Connecting shares (%)'!$G$10/100*'Connecting shares (%)'!$R$17+J114*'Connecting shares (%)'!$H$10/100*'Connecting shares (%)'!$R$18,0),0)</f>
        <v>1.2187350000000001</v>
      </c>
      <c r="AC114" s="1">
        <f>IF(C114="West", IF(B114="Decentral",('Connecting shares (%)'!$F$14/100*E114+'Connecting shares (%)'!$G$14/100*G114+'Connecting shares (%)'!$H$14/100*I114)/1000000,0),0)</f>
        <v>0</v>
      </c>
      <c r="AD114" s="1">
        <f>IF(C114="west", IF(B114="Decentral",F114*'Connecting shares (%)'!$R$16*'Connecting shares (%)'!$F$14/100+H114*'Connecting shares (%)'!$G$14/100*'Connecting shares (%)'!$R$17+J114*'Connecting shares (%)'!$H$14/100*'Connecting shares (%)'!$R$18,0),0)</f>
        <v>0</v>
      </c>
      <c r="AE114" s="1">
        <f>IF(C114="west", IF(B114="Central",('Connecting shares (%)'!$F$12/100*K114+'Connecting shares (%)'!$G$12/100*M114+'Connecting shares (%)'!$H$12/100*O114)/1000000,0),0)</f>
        <v>0</v>
      </c>
      <c r="AF114" s="1">
        <f>IF(C114="west", IF(B114="Central",L114*'Connecting shares (%)'!$R$16*'Connecting shares (%)'!$F$12/100+N114*'Connecting shares (%)'!$G$12/100*'Connecting shares (%)'!$R$17+P114*'Connecting shares (%)'!$H$12/100*'Connecting shares (%)'!$R$18,0),0)</f>
        <v>0</v>
      </c>
      <c r="AG114" s="1">
        <f>IF(C114="West", IF(B114="Decentral",(K114*'Connecting shares (%)'!$F$16/100+M114*'Connecting shares (%)'!$G$16/100+O114*'Connecting shares (%)'!$H$16/100)/1000000,0),0)</f>
        <v>0</v>
      </c>
      <c r="AH114" s="1">
        <f>IF(C114="west", IF(B114="Decentral",L114*'Connecting shares (%)'!$R$16*'Connecting shares (%)'!$F$16/100+N114*'Connecting shares (%)'!$G$16/100*'Connecting shares (%)'!$R$17+P114*'Connecting shares (%)'!$H$16/100*'Connecting shares (%)'!$R$18,0),0)</f>
        <v>0</v>
      </c>
    </row>
    <row r="115" spans="1:34">
      <c r="A115" s="1">
        <v>114</v>
      </c>
      <c r="B115" s="1" t="s">
        <v>21</v>
      </c>
      <c r="C115" s="1" t="s">
        <v>23</v>
      </c>
      <c r="D115" s="1" t="s">
        <v>718</v>
      </c>
      <c r="E115" s="1">
        <v>1773860.38</v>
      </c>
      <c r="F115" s="1">
        <v>116</v>
      </c>
      <c r="G115" s="1">
        <v>53057.97</v>
      </c>
      <c r="H115" s="1">
        <v>1</v>
      </c>
      <c r="I115" s="1">
        <v>0</v>
      </c>
      <c r="J115" s="1">
        <v>0</v>
      </c>
      <c r="K115" s="1">
        <v>134578.709999999</v>
      </c>
      <c r="L115" s="1">
        <v>12</v>
      </c>
      <c r="M115" s="1">
        <v>0</v>
      </c>
      <c r="N115" s="1">
        <v>0</v>
      </c>
      <c r="O115" s="1">
        <v>0</v>
      </c>
      <c r="P115" s="1">
        <v>0</v>
      </c>
      <c r="Q115" s="1">
        <v>3834.9445993972699</v>
      </c>
      <c r="R115" s="1">
        <v>305516</v>
      </c>
      <c r="S115" s="61">
        <f>IF(C115="East", IF(B115="Central",('Connecting shares (%)'!$F$2/100*E115+'Connecting shares (%)'!$G$2/100*G115+'Connecting shares (%)'!$H$2/100*I115)/1000000,0),0)</f>
        <v>0</v>
      </c>
      <c r="T115" s="61">
        <f>IF(C115="East", IF(B115="Central",F115*'Connecting shares (%)'!$R$16*'Connecting shares (%)'!$F$2/100+H115*'Connecting shares (%)'!$G$2/100*'Connecting shares (%)'!$R$17+J115*'Connecting shares (%)'!$H$2/100*'Connecting shares (%)'!$R$18,0),0)</f>
        <v>0</v>
      </c>
      <c r="U115" s="1">
        <f>IF(C115="East", IF(B115="Decentral",('Connecting shares (%)'!$F$6/100*E115+'Connecting shares (%)'!$G$6/100*G115+'Connecting shares (%)'!$H$6/100*I115)/1000000,0),0)</f>
        <v>0</v>
      </c>
      <c r="V115" s="1">
        <f>IF(C115="East", IF(B115="Decentral",F115*'Connecting shares (%)'!$R$16*'Connecting shares (%)'!$F$6/100+H115*'Connecting shares (%)'!$G$6/100*'Connecting shares (%)'!$R$17+J115*'Connecting shares (%)'!$H$6/100*'Connecting shares (%)'!$R$18,0),0)</f>
        <v>0</v>
      </c>
      <c r="W115" s="1">
        <f>IF(C115="East", IF(B115="Central",('Connecting shares (%)'!$F$4/100*K115+'Connecting shares (%)'!$G$4/100*M115+'Connecting shares (%)'!$H$4/100*O115)/1000000,0),0)</f>
        <v>0</v>
      </c>
      <c r="X115" s="1">
        <f>IF(C115="East", IF(B115="Central",L115*'Connecting shares (%)'!$R$16*'Connecting shares (%)'!$F$4/100+N115*'Connecting shares (%)'!$G$4/100*'Connecting shares (%)'!$R$17+P115*'Connecting shares (%)'!$H$4/100*'Connecting shares (%)'!$R$18,0),0)</f>
        <v>0</v>
      </c>
      <c r="Y115" s="1">
        <f>IF(C115="East", IF(B115="Decentral",('Connecting shares (%)'!$F$4/100*K115+'Connecting shares (%)'!$G$4/100*M115+'Connecting shares (%)'!$H$4/100*O115)/1000000,0),0)</f>
        <v>0</v>
      </c>
      <c r="Z115" s="1">
        <f>IF(C115="East", IF(B115="Decentral",L115*'Connecting shares (%)'!$R$16*'Connecting shares (%)'!$F$8/100+N115*'Connecting shares (%)'!$G$8/100*'Connecting shares (%)'!$R$17+P115*'Connecting shares (%)'!$H$8/100*'Connecting shares (%)'!$R$18,0),0)</f>
        <v>0</v>
      </c>
      <c r="AA115" s="1">
        <f>IF(C115="West", IF(B115="Central",('Connecting shares (%)'!$F$10/100*E115+'Connecting shares (%)'!$G$10/100*G115+'Connecting shares (%)'!$H$10/100*I115)/1000000,0),0)</f>
        <v>0</v>
      </c>
      <c r="AB115" s="1">
        <f>IF(C115="West", IF(B115="Central",F115*'Connecting shares (%)'!$R$16*'Connecting shares (%)'!$F$10/100+H115*'Connecting shares (%)'!$G$10/100*'Connecting shares (%)'!$R$17+J115*'Connecting shares (%)'!$H$10/100*'Connecting shares (%)'!$R$18,0),0)</f>
        <v>0</v>
      </c>
      <c r="AC115" s="1">
        <f>IF(C115="West", IF(B115="Decentral",('Connecting shares (%)'!$F$14/100*E115+'Connecting shares (%)'!$G$14/100*G115+'Connecting shares (%)'!$H$14/100*I115)/1000000,0),0)</f>
        <v>1.8269183499999999</v>
      </c>
      <c r="AD115" s="1">
        <f>IF(C115="west", IF(B115="Decentral",F115*'Connecting shares (%)'!$R$16*'Connecting shares (%)'!$F$14/100+H115*'Connecting shares (%)'!$G$14/100*'Connecting shares (%)'!$R$17+J115*'Connecting shares (%)'!$H$14/100*'Connecting shares (%)'!$R$18,0),0)</f>
        <v>2.6980790000000003</v>
      </c>
      <c r="AE115" s="1">
        <f>IF(C115="west", IF(B115="Central",('Connecting shares (%)'!$F$12/100*K115+'Connecting shares (%)'!$G$12/100*M115+'Connecting shares (%)'!$H$12/100*O115)/1000000,0),0)</f>
        <v>0</v>
      </c>
      <c r="AF115" s="1">
        <f>IF(C115="west", IF(B115="Central",L115*'Connecting shares (%)'!$R$16*'Connecting shares (%)'!$F$12/100+N115*'Connecting shares (%)'!$G$12/100*'Connecting shares (%)'!$R$17+P115*'Connecting shares (%)'!$H$12/100*'Connecting shares (%)'!$R$18,0),0)</f>
        <v>0</v>
      </c>
      <c r="AG115" s="1">
        <f>IF(C115="West", IF(B115="Decentral",(K115*'Connecting shares (%)'!$F$16/100+M115*'Connecting shares (%)'!$G$16/100+O115*'Connecting shares (%)'!$H$16/100)/1000000,0),0)</f>
        <v>0.13457870999999899</v>
      </c>
      <c r="AH115" s="1">
        <f>IF(C115="west", IF(B115="Decentral",L115*'Connecting shares (%)'!$R$16*'Connecting shares (%)'!$F$16/100+N115*'Connecting shares (%)'!$G$16/100*'Connecting shares (%)'!$R$17+P115*'Connecting shares (%)'!$H$16/100*'Connecting shares (%)'!$R$18,0),0)</f>
        <v>0.27594000000000002</v>
      </c>
    </row>
    <row r="116" spans="1:34">
      <c r="A116" s="1">
        <v>115</v>
      </c>
      <c r="B116" s="1" t="s">
        <v>22</v>
      </c>
      <c r="C116" s="1" t="s">
        <v>23</v>
      </c>
      <c r="D116" s="1" t="s">
        <v>717</v>
      </c>
      <c r="E116" s="1">
        <v>365244.45999999897</v>
      </c>
      <c r="F116" s="1">
        <v>22</v>
      </c>
      <c r="G116" s="1">
        <v>54845.699999999903</v>
      </c>
      <c r="H116" s="1">
        <v>1</v>
      </c>
      <c r="I116" s="1">
        <v>0</v>
      </c>
      <c r="J116" s="1">
        <v>0</v>
      </c>
      <c r="K116" s="1">
        <v>11615.32</v>
      </c>
      <c r="L116" s="1">
        <v>2</v>
      </c>
      <c r="M116" s="1">
        <v>0</v>
      </c>
      <c r="N116" s="1">
        <v>0</v>
      </c>
      <c r="O116" s="1">
        <v>0</v>
      </c>
      <c r="P116" s="1">
        <v>0</v>
      </c>
      <c r="Q116" s="1">
        <v>2109.80899375439</v>
      </c>
      <c r="R116" s="1">
        <v>269619.5</v>
      </c>
      <c r="S116" s="61">
        <f>IF(C116="East", IF(B116="Central",('Connecting shares (%)'!$F$2/100*E116+'Connecting shares (%)'!$G$2/100*G116+'Connecting shares (%)'!$H$2/100*I116)/1000000,0),0)</f>
        <v>0</v>
      </c>
      <c r="T116" s="61">
        <f>IF(C116="East", IF(B116="Central",F116*'Connecting shares (%)'!$R$16*'Connecting shares (%)'!$F$2/100+H116*'Connecting shares (%)'!$G$2/100*'Connecting shares (%)'!$R$17+J116*'Connecting shares (%)'!$H$2/100*'Connecting shares (%)'!$R$18,0),0)</f>
        <v>0</v>
      </c>
      <c r="U116" s="1">
        <f>IF(C116="East", IF(B116="Decentral",('Connecting shares (%)'!$F$6/100*E116+'Connecting shares (%)'!$G$6/100*G116+'Connecting shares (%)'!$H$6/100*I116)/1000000,0),0)</f>
        <v>0</v>
      </c>
      <c r="V116" s="1">
        <f>IF(C116="East", IF(B116="Decentral",F116*'Connecting shares (%)'!$R$16*'Connecting shares (%)'!$F$6/100+H116*'Connecting shares (%)'!$G$6/100*'Connecting shares (%)'!$R$17+J116*'Connecting shares (%)'!$H$6/100*'Connecting shares (%)'!$R$18,0),0)</f>
        <v>0</v>
      </c>
      <c r="W116" s="1">
        <f>IF(C116="East", IF(B116="Central",('Connecting shares (%)'!$F$4/100*K116+'Connecting shares (%)'!$G$4/100*M116+'Connecting shares (%)'!$H$4/100*O116)/1000000,0),0)</f>
        <v>0</v>
      </c>
      <c r="X116" s="1">
        <f>IF(C116="East", IF(B116="Central",L116*'Connecting shares (%)'!$R$16*'Connecting shares (%)'!$F$4/100+N116*'Connecting shares (%)'!$G$4/100*'Connecting shares (%)'!$R$17+P116*'Connecting shares (%)'!$H$4/100*'Connecting shares (%)'!$R$18,0),0)</f>
        <v>0</v>
      </c>
      <c r="Y116" s="1">
        <f>IF(C116="East", IF(B116="Decentral",('Connecting shares (%)'!$F$4/100*K116+'Connecting shares (%)'!$G$4/100*M116+'Connecting shares (%)'!$H$4/100*O116)/1000000,0),0)</f>
        <v>0</v>
      </c>
      <c r="Z116" s="1">
        <f>IF(C116="East", IF(B116="Decentral",L116*'Connecting shares (%)'!$R$16*'Connecting shares (%)'!$F$8/100+N116*'Connecting shares (%)'!$G$8/100*'Connecting shares (%)'!$R$17+P116*'Connecting shares (%)'!$H$8/100*'Connecting shares (%)'!$R$18,0),0)</f>
        <v>0</v>
      </c>
      <c r="AA116" s="1">
        <f>IF(C116="West", IF(B116="Central",('Connecting shares (%)'!$F$10/100*E116+'Connecting shares (%)'!$G$10/100*G116+'Connecting shares (%)'!$H$10/100*I116)/1000000,0),0)</f>
        <v>0.42009015999999888</v>
      </c>
      <c r="AB116" s="1">
        <f>IF(C116="West", IF(B116="Central",F116*'Connecting shares (%)'!$R$16*'Connecting shares (%)'!$F$10/100+H116*'Connecting shares (%)'!$G$10/100*'Connecting shares (%)'!$R$17+J116*'Connecting shares (%)'!$H$10/100*'Connecting shares (%)'!$R$18,0),0)</f>
        <v>0.53654900000000005</v>
      </c>
      <c r="AC116" s="1">
        <f>IF(C116="West", IF(B116="Decentral",('Connecting shares (%)'!$F$14/100*E116+'Connecting shares (%)'!$G$14/100*G116+'Connecting shares (%)'!$H$14/100*I116)/1000000,0),0)</f>
        <v>0</v>
      </c>
      <c r="AD116" s="1">
        <f>IF(C116="west", IF(B116="Decentral",F116*'Connecting shares (%)'!$R$16*'Connecting shares (%)'!$F$14/100+H116*'Connecting shares (%)'!$G$14/100*'Connecting shares (%)'!$R$17+J116*'Connecting shares (%)'!$H$14/100*'Connecting shares (%)'!$R$18,0),0)</f>
        <v>0</v>
      </c>
      <c r="AE116" s="1">
        <f>IF(C116="west", IF(B116="Central",('Connecting shares (%)'!$F$12/100*K116+'Connecting shares (%)'!$G$12/100*M116+'Connecting shares (%)'!$H$12/100*O116)/1000000,0),0)</f>
        <v>1.161532E-2</v>
      </c>
      <c r="AF116" s="1">
        <f>IF(C116="west", IF(B116="Central",L116*'Connecting shares (%)'!$R$16*'Connecting shares (%)'!$F$12/100+N116*'Connecting shares (%)'!$G$12/100*'Connecting shares (%)'!$R$17+P116*'Connecting shares (%)'!$H$12/100*'Connecting shares (%)'!$R$18,0),0)</f>
        <v>4.5990000000000003E-2</v>
      </c>
      <c r="AG116" s="1">
        <f>IF(C116="West", IF(B116="Decentral",(K116*'Connecting shares (%)'!$F$16/100+M116*'Connecting shares (%)'!$G$16/100+O116*'Connecting shares (%)'!$H$16/100)/1000000,0),0)</f>
        <v>0</v>
      </c>
      <c r="AH116" s="1">
        <f>IF(C116="west", IF(B116="Decentral",L116*'Connecting shares (%)'!$R$16*'Connecting shares (%)'!$F$16/100+N116*'Connecting shares (%)'!$G$16/100*'Connecting shares (%)'!$R$17+P116*'Connecting shares (%)'!$H$16/100*'Connecting shares (%)'!$R$18,0),0)</f>
        <v>0</v>
      </c>
    </row>
    <row r="117" spans="1:34">
      <c r="A117" s="1">
        <v>116</v>
      </c>
      <c r="B117" s="1" t="s">
        <v>21</v>
      </c>
      <c r="C117" s="1" t="s">
        <v>23</v>
      </c>
      <c r="D117" s="1" t="s">
        <v>716</v>
      </c>
      <c r="E117" s="1">
        <v>184521.15999999901</v>
      </c>
      <c r="F117" s="1">
        <v>13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1546.2175971234501</v>
      </c>
      <c r="R117" s="1">
        <v>122142.5</v>
      </c>
      <c r="S117" s="61">
        <f>IF(C117="East", IF(B117="Central",('Connecting shares (%)'!$F$2/100*E117+'Connecting shares (%)'!$G$2/100*G117+'Connecting shares (%)'!$H$2/100*I117)/1000000,0),0)</f>
        <v>0</v>
      </c>
      <c r="T117" s="61">
        <f>IF(C117="East", IF(B117="Central",F117*'Connecting shares (%)'!$R$16*'Connecting shares (%)'!$F$2/100+H117*'Connecting shares (%)'!$G$2/100*'Connecting shares (%)'!$R$17+J117*'Connecting shares (%)'!$H$2/100*'Connecting shares (%)'!$R$18,0),0)</f>
        <v>0</v>
      </c>
      <c r="U117" s="1">
        <f>IF(C117="East", IF(B117="Decentral",('Connecting shares (%)'!$F$6/100*E117+'Connecting shares (%)'!$G$6/100*G117+'Connecting shares (%)'!$H$6/100*I117)/1000000,0),0)</f>
        <v>0</v>
      </c>
      <c r="V117" s="1">
        <f>IF(C117="East", IF(B117="Decentral",F117*'Connecting shares (%)'!$R$16*'Connecting shares (%)'!$F$6/100+H117*'Connecting shares (%)'!$G$6/100*'Connecting shares (%)'!$R$17+J117*'Connecting shares (%)'!$H$6/100*'Connecting shares (%)'!$R$18,0),0)</f>
        <v>0</v>
      </c>
      <c r="W117" s="1">
        <f>IF(C117="East", IF(B117="Central",('Connecting shares (%)'!$F$4/100*K117+'Connecting shares (%)'!$G$4/100*M117+'Connecting shares (%)'!$H$4/100*O117)/1000000,0),0)</f>
        <v>0</v>
      </c>
      <c r="X117" s="1">
        <f>IF(C117="East", IF(B117="Central",L117*'Connecting shares (%)'!$R$16*'Connecting shares (%)'!$F$4/100+N117*'Connecting shares (%)'!$G$4/100*'Connecting shares (%)'!$R$17+P117*'Connecting shares (%)'!$H$4/100*'Connecting shares (%)'!$R$18,0),0)</f>
        <v>0</v>
      </c>
      <c r="Y117" s="1">
        <f>IF(C117="East", IF(B117="Decentral",('Connecting shares (%)'!$F$4/100*K117+'Connecting shares (%)'!$G$4/100*M117+'Connecting shares (%)'!$H$4/100*O117)/1000000,0),0)</f>
        <v>0</v>
      </c>
      <c r="Z117" s="1">
        <f>IF(C117="East", IF(B117="Decentral",L117*'Connecting shares (%)'!$R$16*'Connecting shares (%)'!$F$8/100+N117*'Connecting shares (%)'!$G$8/100*'Connecting shares (%)'!$R$17+P117*'Connecting shares (%)'!$H$8/100*'Connecting shares (%)'!$R$18,0),0)</f>
        <v>0</v>
      </c>
      <c r="AA117" s="1">
        <f>IF(C117="West", IF(B117="Central",('Connecting shares (%)'!$F$10/100*E117+'Connecting shares (%)'!$G$10/100*G117+'Connecting shares (%)'!$H$10/100*I117)/1000000,0),0)</f>
        <v>0</v>
      </c>
      <c r="AB117" s="1">
        <f>IF(C117="West", IF(B117="Central",F117*'Connecting shares (%)'!$R$16*'Connecting shares (%)'!$F$10/100+H117*'Connecting shares (%)'!$G$10/100*'Connecting shares (%)'!$R$17+J117*'Connecting shares (%)'!$H$10/100*'Connecting shares (%)'!$R$18,0),0)</f>
        <v>0</v>
      </c>
      <c r="AC117" s="1">
        <f>IF(C117="West", IF(B117="Decentral",('Connecting shares (%)'!$F$14/100*E117+'Connecting shares (%)'!$G$14/100*G117+'Connecting shares (%)'!$H$14/100*I117)/1000000,0),0)</f>
        <v>0.18452115999999902</v>
      </c>
      <c r="AD117" s="1">
        <f>IF(C117="west", IF(B117="Decentral",F117*'Connecting shares (%)'!$R$16*'Connecting shares (%)'!$F$14/100+H117*'Connecting shares (%)'!$G$14/100*'Connecting shares (%)'!$R$17+J117*'Connecting shares (%)'!$H$14/100*'Connecting shares (%)'!$R$18,0),0)</f>
        <v>0.29893500000000001</v>
      </c>
      <c r="AE117" s="1">
        <f>IF(C117="west", IF(B117="Central",('Connecting shares (%)'!$F$12/100*K117+'Connecting shares (%)'!$G$12/100*M117+'Connecting shares (%)'!$H$12/100*O117)/1000000,0),0)</f>
        <v>0</v>
      </c>
      <c r="AF117" s="1">
        <f>IF(C117="west", IF(B117="Central",L117*'Connecting shares (%)'!$R$16*'Connecting shares (%)'!$F$12/100+N117*'Connecting shares (%)'!$G$12/100*'Connecting shares (%)'!$R$17+P117*'Connecting shares (%)'!$H$12/100*'Connecting shares (%)'!$R$18,0),0)</f>
        <v>0</v>
      </c>
      <c r="AG117" s="1">
        <f>IF(C117="West", IF(B117="Decentral",(K117*'Connecting shares (%)'!$F$16/100+M117*'Connecting shares (%)'!$G$16/100+O117*'Connecting shares (%)'!$H$16/100)/1000000,0),0)</f>
        <v>0</v>
      </c>
      <c r="AH117" s="1">
        <f>IF(C117="west", IF(B117="Decentral",L117*'Connecting shares (%)'!$R$16*'Connecting shares (%)'!$F$16/100+N117*'Connecting shares (%)'!$G$16/100*'Connecting shares (%)'!$R$17+P117*'Connecting shares (%)'!$H$16/100*'Connecting shares (%)'!$R$18,0),0)</f>
        <v>0</v>
      </c>
    </row>
    <row r="118" spans="1:34">
      <c r="A118" s="1">
        <v>117</v>
      </c>
      <c r="B118" s="1" t="s">
        <v>21</v>
      </c>
      <c r="C118" s="1" t="s">
        <v>24</v>
      </c>
      <c r="D118" s="1" t="s">
        <v>670</v>
      </c>
      <c r="E118" s="1">
        <v>6170233.9400000004</v>
      </c>
      <c r="F118" s="1">
        <v>385</v>
      </c>
      <c r="G118" s="1">
        <v>0</v>
      </c>
      <c r="H118" s="1">
        <v>0</v>
      </c>
      <c r="I118" s="1">
        <v>0</v>
      </c>
      <c r="J118" s="1">
        <v>0</v>
      </c>
      <c r="K118" s="1">
        <v>1284137.8599999901</v>
      </c>
      <c r="L118" s="1">
        <v>73</v>
      </c>
      <c r="M118" s="1">
        <v>2587281.9199999901</v>
      </c>
      <c r="N118" s="1">
        <v>27</v>
      </c>
      <c r="O118" s="1">
        <v>630012.37</v>
      </c>
      <c r="P118" s="1">
        <v>1</v>
      </c>
      <c r="Q118" s="1">
        <v>14562.044230384599</v>
      </c>
      <c r="R118" s="1">
        <v>5428154</v>
      </c>
      <c r="S118" s="61">
        <f>IF(C118="East", IF(B118="Central",('Connecting shares (%)'!$F$2/100*E118+'Connecting shares (%)'!$G$2/100*G118+'Connecting shares (%)'!$H$2/100*I118)/1000000,0),0)</f>
        <v>0</v>
      </c>
      <c r="T118" s="61">
        <f>IF(C118="East", IF(B118="Central",F118*'Connecting shares (%)'!$R$16*'Connecting shares (%)'!$F$2/100+H118*'Connecting shares (%)'!$G$2/100*'Connecting shares (%)'!$R$17+J118*'Connecting shares (%)'!$H$2/100*'Connecting shares (%)'!$R$18,0),0)</f>
        <v>0</v>
      </c>
      <c r="U118" s="1">
        <f>IF(C118="East", IF(B118="Decentral",('Connecting shares (%)'!$F$6/100*E118+'Connecting shares (%)'!$G$6/100*G118+'Connecting shares (%)'!$H$6/100*I118)/1000000,0),0)</f>
        <v>6.1702339400000001</v>
      </c>
      <c r="V118" s="1">
        <f>IF(C118="East", IF(B118="Decentral",F118*'Connecting shares (%)'!$R$16*'Connecting shares (%)'!$F$6/100+H118*'Connecting shares (%)'!$G$6/100*'Connecting shares (%)'!$R$17+J118*'Connecting shares (%)'!$H$6/100*'Connecting shares (%)'!$R$18,0),0)</f>
        <v>8.8530750000000005</v>
      </c>
      <c r="W118" s="1">
        <f>IF(C118="East", IF(B118="Central",('Connecting shares (%)'!$F$4/100*K118+'Connecting shares (%)'!$G$4/100*M118+'Connecting shares (%)'!$H$4/100*O118)/1000000,0),0)</f>
        <v>0</v>
      </c>
      <c r="X118" s="1">
        <f>IF(C118="East", IF(B118="Central",L118*'Connecting shares (%)'!$R$16*'Connecting shares (%)'!$F$4/100+N118*'Connecting shares (%)'!$G$4/100*'Connecting shares (%)'!$R$17+P118*'Connecting shares (%)'!$H$4/100*'Connecting shares (%)'!$R$18,0),0)</f>
        <v>0</v>
      </c>
      <c r="Y118" s="1">
        <f>IF(C118="East", IF(B118="Decentral",('Connecting shares (%)'!$F$4/100*K118+'Connecting shares (%)'!$G$4/100*M118+'Connecting shares (%)'!$H$4/100*O118)/1000000,0),0)</f>
        <v>4.5014321499999799</v>
      </c>
      <c r="Z118" s="1">
        <f>IF(C118="East", IF(B118="Decentral",L118*'Connecting shares (%)'!$R$16*'Connecting shares (%)'!$F$8/100+N118*'Connecting shares (%)'!$G$8/100*'Connecting shares (%)'!$R$17+P118*'Connecting shares (%)'!$H$8/100*'Connecting shares (%)'!$R$18,0),0)</f>
        <v>2.5370870000000001</v>
      </c>
      <c r="AA118" s="1">
        <f>IF(C118="West", IF(B118="Central",('Connecting shares (%)'!$F$10/100*E118+'Connecting shares (%)'!$G$10/100*G118+'Connecting shares (%)'!$H$10/100*I118)/1000000,0),0)</f>
        <v>0</v>
      </c>
      <c r="AB118" s="1">
        <f>IF(C118="West", IF(B118="Central",F118*'Connecting shares (%)'!$R$16*'Connecting shares (%)'!$F$10/100+H118*'Connecting shares (%)'!$G$10/100*'Connecting shares (%)'!$R$17+J118*'Connecting shares (%)'!$H$10/100*'Connecting shares (%)'!$R$18,0),0)</f>
        <v>0</v>
      </c>
      <c r="AC118" s="1">
        <f>IF(C118="West", IF(B118="Decentral",('Connecting shares (%)'!$F$14/100*E118+'Connecting shares (%)'!$G$14/100*G118+'Connecting shares (%)'!$H$14/100*I118)/1000000,0),0)</f>
        <v>0</v>
      </c>
      <c r="AD118" s="1">
        <f>IF(C118="west", IF(B118="Decentral",F118*'Connecting shares (%)'!$R$16*'Connecting shares (%)'!$F$14/100+H118*'Connecting shares (%)'!$G$14/100*'Connecting shares (%)'!$R$17+J118*'Connecting shares (%)'!$H$14/100*'Connecting shares (%)'!$R$18,0),0)</f>
        <v>0</v>
      </c>
      <c r="AE118" s="1">
        <f>IF(C118="west", IF(B118="Central",('Connecting shares (%)'!$F$12/100*K118+'Connecting shares (%)'!$G$12/100*M118+'Connecting shares (%)'!$H$12/100*O118)/1000000,0),0)</f>
        <v>0</v>
      </c>
      <c r="AF118" s="1">
        <f>IF(C118="west", IF(B118="Central",L118*'Connecting shares (%)'!$R$16*'Connecting shares (%)'!$F$12/100+N118*'Connecting shares (%)'!$G$12/100*'Connecting shares (%)'!$R$17+P118*'Connecting shares (%)'!$H$12/100*'Connecting shares (%)'!$R$18,0),0)</f>
        <v>0</v>
      </c>
      <c r="AG118" s="1">
        <f>IF(C118="West", IF(B118="Decentral",(K118*'Connecting shares (%)'!$F$16/100+M118*'Connecting shares (%)'!$G$16/100+O118*'Connecting shares (%)'!$H$16/100)/1000000,0),0)</f>
        <v>0</v>
      </c>
      <c r="AH118" s="1">
        <f>IF(C118="west", IF(B118="Decentral",L118*'Connecting shares (%)'!$R$16*'Connecting shares (%)'!$F$16/100+N118*'Connecting shares (%)'!$G$16/100*'Connecting shares (%)'!$R$17+P118*'Connecting shares (%)'!$H$16/100*'Connecting shares (%)'!$R$18,0),0)</f>
        <v>0</v>
      </c>
    </row>
    <row r="119" spans="1:34">
      <c r="A119" s="1">
        <v>118</v>
      </c>
      <c r="B119" s="1" t="s">
        <v>22</v>
      </c>
      <c r="C119" s="1" t="s">
        <v>24</v>
      </c>
      <c r="D119" s="1" t="s">
        <v>609</v>
      </c>
      <c r="E119" s="1">
        <v>9905378.1199999992</v>
      </c>
      <c r="F119" s="1">
        <v>634</v>
      </c>
      <c r="G119" s="1">
        <v>57887.43</v>
      </c>
      <c r="H119" s="1">
        <v>1</v>
      </c>
      <c r="I119" s="1">
        <v>0</v>
      </c>
      <c r="J119" s="1">
        <v>0</v>
      </c>
      <c r="K119" s="1">
        <v>1463628.72</v>
      </c>
      <c r="L119" s="1">
        <v>162</v>
      </c>
      <c r="M119" s="1">
        <v>920861.85</v>
      </c>
      <c r="N119" s="1">
        <v>11</v>
      </c>
      <c r="O119" s="1">
        <v>379256.28</v>
      </c>
      <c r="P119" s="1">
        <v>1</v>
      </c>
      <c r="Q119" s="1">
        <v>21176.916720452398</v>
      </c>
      <c r="R119" s="1">
        <v>9258514.5</v>
      </c>
      <c r="S119" s="61">
        <f>IF(C119="East", IF(B119="Central",('Connecting shares (%)'!$F$2/100*E119+'Connecting shares (%)'!$G$2/100*G119+'Connecting shares (%)'!$H$2/100*I119)/1000000,0),0)</f>
        <v>9.9632655499999991</v>
      </c>
      <c r="T119" s="61">
        <f>IF(C119="East", IF(B119="Central",F119*'Connecting shares (%)'!$R$16*'Connecting shares (%)'!$F$2/100+H119*'Connecting shares (%)'!$G$2/100*'Connecting shares (%)'!$R$17+J119*'Connecting shares (%)'!$H$2/100*'Connecting shares (%)'!$R$18,0),0)</f>
        <v>14.609489000000004</v>
      </c>
      <c r="U119" s="1">
        <f>IF(C119="East", IF(B119="Decentral",('Connecting shares (%)'!$F$6/100*E119+'Connecting shares (%)'!$G$6/100*G119+'Connecting shares (%)'!$H$6/100*I119)/1000000,0),0)</f>
        <v>0</v>
      </c>
      <c r="V119" s="1">
        <f>IF(C119="East", IF(B119="Decentral",F119*'Connecting shares (%)'!$R$16*'Connecting shares (%)'!$F$6/100+H119*'Connecting shares (%)'!$G$6/100*'Connecting shares (%)'!$R$17+J119*'Connecting shares (%)'!$H$6/100*'Connecting shares (%)'!$R$18,0),0)</f>
        <v>0</v>
      </c>
      <c r="W119" s="1">
        <f>IF(C119="East", IF(B119="Central",('Connecting shares (%)'!$F$4/100*K119+'Connecting shares (%)'!$G$4/100*M119+'Connecting shares (%)'!$H$4/100*O119)/1000000,0),0)</f>
        <v>2.7637468499999995</v>
      </c>
      <c r="X119" s="1">
        <f>IF(C119="East", IF(B119="Central",L119*'Connecting shares (%)'!$R$16*'Connecting shares (%)'!$F$4/100+N119*'Connecting shares (%)'!$G$4/100*'Connecting shares (%)'!$R$17+P119*'Connecting shares (%)'!$H$4/100*'Connecting shares (%)'!$R$18,0),0)</f>
        <v>4.0930980000000003</v>
      </c>
      <c r="Y119" s="1">
        <f>IF(C119="East", IF(B119="Decentral",('Connecting shares (%)'!$F$4/100*K119+'Connecting shares (%)'!$G$4/100*M119+'Connecting shares (%)'!$H$4/100*O119)/1000000,0),0)</f>
        <v>0</v>
      </c>
      <c r="Z119" s="1">
        <f>IF(C119="East", IF(B119="Decentral",L119*'Connecting shares (%)'!$R$16*'Connecting shares (%)'!$F$8/100+N119*'Connecting shares (%)'!$G$8/100*'Connecting shares (%)'!$R$17+P119*'Connecting shares (%)'!$H$8/100*'Connecting shares (%)'!$R$18,0),0)</f>
        <v>0</v>
      </c>
      <c r="AA119" s="1">
        <f>IF(C119="West", IF(B119="Central",('Connecting shares (%)'!$F$10/100*E119+'Connecting shares (%)'!$G$10/100*G119+'Connecting shares (%)'!$H$10/100*I119)/1000000,0),0)</f>
        <v>0</v>
      </c>
      <c r="AB119" s="1">
        <f>IF(C119="West", IF(B119="Central",F119*'Connecting shares (%)'!$R$16*'Connecting shares (%)'!$F$10/100+H119*'Connecting shares (%)'!$G$10/100*'Connecting shares (%)'!$R$17+J119*'Connecting shares (%)'!$H$10/100*'Connecting shares (%)'!$R$18,0),0)</f>
        <v>0</v>
      </c>
      <c r="AC119" s="1">
        <f>IF(C119="West", IF(B119="Decentral",('Connecting shares (%)'!$F$14/100*E119+'Connecting shares (%)'!$G$14/100*G119+'Connecting shares (%)'!$H$14/100*I119)/1000000,0),0)</f>
        <v>0</v>
      </c>
      <c r="AD119" s="1">
        <f>IF(C119="west", IF(B119="Decentral",F119*'Connecting shares (%)'!$R$16*'Connecting shares (%)'!$F$14/100+H119*'Connecting shares (%)'!$G$14/100*'Connecting shares (%)'!$R$17+J119*'Connecting shares (%)'!$H$14/100*'Connecting shares (%)'!$R$18,0),0)</f>
        <v>0</v>
      </c>
      <c r="AE119" s="1">
        <f>IF(C119="west", IF(B119="Central",('Connecting shares (%)'!$F$12/100*K119+'Connecting shares (%)'!$G$12/100*M119+'Connecting shares (%)'!$H$12/100*O119)/1000000,0),0)</f>
        <v>0</v>
      </c>
      <c r="AF119" s="1">
        <f>IF(C119="west", IF(B119="Central",L119*'Connecting shares (%)'!$R$16*'Connecting shares (%)'!$F$12/100+N119*'Connecting shares (%)'!$G$12/100*'Connecting shares (%)'!$R$17+P119*'Connecting shares (%)'!$H$12/100*'Connecting shares (%)'!$R$18,0),0)</f>
        <v>0</v>
      </c>
      <c r="AG119" s="1">
        <f>IF(C119="West", IF(B119="Decentral",(K119*'Connecting shares (%)'!$F$16/100+M119*'Connecting shares (%)'!$G$16/100+O119*'Connecting shares (%)'!$H$16/100)/1000000,0),0)</f>
        <v>0</v>
      </c>
      <c r="AH119" s="1">
        <f>IF(C119="west", IF(B119="Decentral",L119*'Connecting shares (%)'!$R$16*'Connecting shares (%)'!$F$16/100+N119*'Connecting shares (%)'!$G$16/100*'Connecting shares (%)'!$R$17+P119*'Connecting shares (%)'!$H$16/100*'Connecting shares (%)'!$R$18,0),0)</f>
        <v>0</v>
      </c>
    </row>
    <row r="120" spans="1:34">
      <c r="A120" s="1">
        <v>119</v>
      </c>
      <c r="B120" s="1" t="s">
        <v>21</v>
      </c>
      <c r="C120" s="1" t="s">
        <v>24</v>
      </c>
      <c r="D120" s="1" t="s">
        <v>683</v>
      </c>
      <c r="E120" s="1">
        <v>564642.98</v>
      </c>
      <c r="F120" s="1">
        <v>34</v>
      </c>
      <c r="G120" s="1">
        <v>0</v>
      </c>
      <c r="H120" s="1">
        <v>0</v>
      </c>
      <c r="I120" s="1">
        <v>0</v>
      </c>
      <c r="J120" s="1">
        <v>0</v>
      </c>
      <c r="K120" s="1">
        <v>190070.22999999899</v>
      </c>
      <c r="L120" s="1">
        <v>31</v>
      </c>
      <c r="M120" s="1">
        <v>0</v>
      </c>
      <c r="N120" s="1">
        <v>0</v>
      </c>
      <c r="O120" s="1">
        <v>0</v>
      </c>
      <c r="P120" s="1">
        <v>0</v>
      </c>
      <c r="Q120" s="1">
        <v>4000.9200643989602</v>
      </c>
      <c r="R120" s="1">
        <v>459974</v>
      </c>
      <c r="S120" s="61">
        <f>IF(C120="East", IF(B120="Central",('Connecting shares (%)'!$F$2/100*E120+'Connecting shares (%)'!$G$2/100*G120+'Connecting shares (%)'!$H$2/100*I120)/1000000,0),0)</f>
        <v>0</v>
      </c>
      <c r="T120" s="61">
        <f>IF(C120="East", IF(B120="Central",F120*'Connecting shares (%)'!$R$16*'Connecting shares (%)'!$F$2/100+H120*'Connecting shares (%)'!$G$2/100*'Connecting shares (%)'!$R$17+J120*'Connecting shares (%)'!$H$2/100*'Connecting shares (%)'!$R$18,0),0)</f>
        <v>0</v>
      </c>
      <c r="U120" s="1">
        <f>IF(C120="East", IF(B120="Decentral",('Connecting shares (%)'!$F$6/100*E120+'Connecting shares (%)'!$G$6/100*G120+'Connecting shares (%)'!$H$6/100*I120)/1000000,0),0)</f>
        <v>0.56464298000000002</v>
      </c>
      <c r="V120" s="1">
        <f>IF(C120="East", IF(B120="Decentral",F120*'Connecting shares (%)'!$R$16*'Connecting shares (%)'!$F$6/100+H120*'Connecting shares (%)'!$G$6/100*'Connecting shares (%)'!$R$17+J120*'Connecting shares (%)'!$H$6/100*'Connecting shares (%)'!$R$18,0),0)</f>
        <v>0.78183000000000002</v>
      </c>
      <c r="W120" s="1">
        <f>IF(C120="East", IF(B120="Central",('Connecting shares (%)'!$F$4/100*K120+'Connecting shares (%)'!$G$4/100*M120+'Connecting shares (%)'!$H$4/100*O120)/1000000,0),0)</f>
        <v>0</v>
      </c>
      <c r="X120" s="1">
        <f>IF(C120="East", IF(B120="Central",L120*'Connecting shares (%)'!$R$16*'Connecting shares (%)'!$F$4/100+N120*'Connecting shares (%)'!$G$4/100*'Connecting shares (%)'!$R$17+P120*'Connecting shares (%)'!$H$4/100*'Connecting shares (%)'!$R$18,0),0)</f>
        <v>0</v>
      </c>
      <c r="Y120" s="1">
        <f>IF(C120="East", IF(B120="Decentral",('Connecting shares (%)'!$F$4/100*K120+'Connecting shares (%)'!$G$4/100*M120+'Connecting shares (%)'!$H$4/100*O120)/1000000,0),0)</f>
        <v>0.19007022999999898</v>
      </c>
      <c r="Z120" s="1">
        <f>IF(C120="East", IF(B120="Decentral",L120*'Connecting shares (%)'!$R$16*'Connecting shares (%)'!$F$8/100+N120*'Connecting shares (%)'!$G$8/100*'Connecting shares (%)'!$R$17+P120*'Connecting shares (%)'!$H$8/100*'Connecting shares (%)'!$R$18,0),0)</f>
        <v>0.71284500000000006</v>
      </c>
      <c r="AA120" s="1">
        <f>IF(C120="West", IF(B120="Central",('Connecting shares (%)'!$F$10/100*E120+'Connecting shares (%)'!$G$10/100*G120+'Connecting shares (%)'!$H$10/100*I120)/1000000,0),0)</f>
        <v>0</v>
      </c>
      <c r="AB120" s="1">
        <f>IF(C120="West", IF(B120="Central",F120*'Connecting shares (%)'!$R$16*'Connecting shares (%)'!$F$10/100+H120*'Connecting shares (%)'!$G$10/100*'Connecting shares (%)'!$R$17+J120*'Connecting shares (%)'!$H$10/100*'Connecting shares (%)'!$R$18,0),0)</f>
        <v>0</v>
      </c>
      <c r="AC120" s="1">
        <f>IF(C120="West", IF(B120="Decentral",('Connecting shares (%)'!$F$14/100*E120+'Connecting shares (%)'!$G$14/100*G120+'Connecting shares (%)'!$H$14/100*I120)/1000000,0),0)</f>
        <v>0</v>
      </c>
      <c r="AD120" s="1">
        <f>IF(C120="west", IF(B120="Decentral",F120*'Connecting shares (%)'!$R$16*'Connecting shares (%)'!$F$14/100+H120*'Connecting shares (%)'!$G$14/100*'Connecting shares (%)'!$R$17+J120*'Connecting shares (%)'!$H$14/100*'Connecting shares (%)'!$R$18,0),0)</f>
        <v>0</v>
      </c>
      <c r="AE120" s="1">
        <f>IF(C120="west", IF(B120="Central",('Connecting shares (%)'!$F$12/100*K120+'Connecting shares (%)'!$G$12/100*M120+'Connecting shares (%)'!$H$12/100*O120)/1000000,0),0)</f>
        <v>0</v>
      </c>
      <c r="AF120" s="1">
        <f>IF(C120="west", IF(B120="Central",L120*'Connecting shares (%)'!$R$16*'Connecting shares (%)'!$F$12/100+N120*'Connecting shares (%)'!$G$12/100*'Connecting shares (%)'!$R$17+P120*'Connecting shares (%)'!$H$12/100*'Connecting shares (%)'!$R$18,0),0)</f>
        <v>0</v>
      </c>
      <c r="AG120" s="1">
        <f>IF(C120="West", IF(B120="Decentral",(K120*'Connecting shares (%)'!$F$16/100+M120*'Connecting shares (%)'!$G$16/100+O120*'Connecting shares (%)'!$H$16/100)/1000000,0),0)</f>
        <v>0</v>
      </c>
      <c r="AH120" s="1">
        <f>IF(C120="west", IF(B120="Decentral",L120*'Connecting shares (%)'!$R$16*'Connecting shares (%)'!$F$16/100+N120*'Connecting shares (%)'!$G$16/100*'Connecting shares (%)'!$R$17+P120*'Connecting shares (%)'!$H$16/100*'Connecting shares (%)'!$R$18,0),0)</f>
        <v>0</v>
      </c>
    </row>
    <row r="121" spans="1:34">
      <c r="A121" s="1">
        <v>120</v>
      </c>
      <c r="B121" s="1" t="s">
        <v>21</v>
      </c>
      <c r="C121" s="1" t="s">
        <v>23</v>
      </c>
      <c r="D121" s="1" t="s">
        <v>715</v>
      </c>
      <c r="E121" s="1">
        <v>826680.95</v>
      </c>
      <c r="F121" s="1">
        <v>50</v>
      </c>
      <c r="G121" s="1">
        <v>0</v>
      </c>
      <c r="H121" s="1">
        <v>0</v>
      </c>
      <c r="I121" s="1">
        <v>0</v>
      </c>
      <c r="J121" s="1">
        <v>0</v>
      </c>
      <c r="K121" s="1">
        <v>132095.41999999899</v>
      </c>
      <c r="L121" s="1">
        <v>13</v>
      </c>
      <c r="M121" s="1">
        <v>56243.66</v>
      </c>
      <c r="N121" s="1">
        <v>1</v>
      </c>
      <c r="O121" s="1">
        <v>0</v>
      </c>
      <c r="P121" s="1">
        <v>0</v>
      </c>
      <c r="Q121" s="1">
        <v>4155.8483014065996</v>
      </c>
      <c r="R121" s="1">
        <v>609468</v>
      </c>
      <c r="S121" s="61">
        <f>IF(C121="East", IF(B121="Central",('Connecting shares (%)'!$F$2/100*E121+'Connecting shares (%)'!$G$2/100*G121+'Connecting shares (%)'!$H$2/100*I121)/1000000,0),0)</f>
        <v>0</v>
      </c>
      <c r="T121" s="61">
        <f>IF(C121="East", IF(B121="Central",F121*'Connecting shares (%)'!$R$16*'Connecting shares (%)'!$F$2/100+H121*'Connecting shares (%)'!$G$2/100*'Connecting shares (%)'!$R$17+J121*'Connecting shares (%)'!$H$2/100*'Connecting shares (%)'!$R$18,0),0)</f>
        <v>0</v>
      </c>
      <c r="U121" s="1">
        <f>IF(C121="East", IF(B121="Decentral",('Connecting shares (%)'!$F$6/100*E121+'Connecting shares (%)'!$G$6/100*G121+'Connecting shares (%)'!$H$6/100*I121)/1000000,0),0)</f>
        <v>0</v>
      </c>
      <c r="V121" s="1">
        <f>IF(C121="East", IF(B121="Decentral",F121*'Connecting shares (%)'!$R$16*'Connecting shares (%)'!$F$6/100+H121*'Connecting shares (%)'!$G$6/100*'Connecting shares (%)'!$R$17+J121*'Connecting shares (%)'!$H$6/100*'Connecting shares (%)'!$R$18,0),0)</f>
        <v>0</v>
      </c>
      <c r="W121" s="1">
        <f>IF(C121="East", IF(B121="Central",('Connecting shares (%)'!$F$4/100*K121+'Connecting shares (%)'!$G$4/100*M121+'Connecting shares (%)'!$H$4/100*O121)/1000000,0),0)</f>
        <v>0</v>
      </c>
      <c r="X121" s="1">
        <f>IF(C121="East", IF(B121="Central",L121*'Connecting shares (%)'!$R$16*'Connecting shares (%)'!$F$4/100+N121*'Connecting shares (%)'!$G$4/100*'Connecting shares (%)'!$R$17+P121*'Connecting shares (%)'!$H$4/100*'Connecting shares (%)'!$R$18,0),0)</f>
        <v>0</v>
      </c>
      <c r="Y121" s="1">
        <f>IF(C121="East", IF(B121="Decentral",('Connecting shares (%)'!$F$4/100*K121+'Connecting shares (%)'!$G$4/100*M121+'Connecting shares (%)'!$H$4/100*O121)/1000000,0),0)</f>
        <v>0</v>
      </c>
      <c r="Z121" s="1">
        <f>IF(C121="East", IF(B121="Decentral",L121*'Connecting shares (%)'!$R$16*'Connecting shares (%)'!$F$8/100+N121*'Connecting shares (%)'!$G$8/100*'Connecting shares (%)'!$R$17+P121*'Connecting shares (%)'!$H$8/100*'Connecting shares (%)'!$R$18,0),0)</f>
        <v>0</v>
      </c>
      <c r="AA121" s="1">
        <f>IF(C121="West", IF(B121="Central",('Connecting shares (%)'!$F$10/100*E121+'Connecting shares (%)'!$G$10/100*G121+'Connecting shares (%)'!$H$10/100*I121)/1000000,0),0)</f>
        <v>0</v>
      </c>
      <c r="AB121" s="1">
        <f>IF(C121="West", IF(B121="Central",F121*'Connecting shares (%)'!$R$16*'Connecting shares (%)'!$F$10/100+H121*'Connecting shares (%)'!$G$10/100*'Connecting shares (%)'!$R$17+J121*'Connecting shares (%)'!$H$10/100*'Connecting shares (%)'!$R$18,0),0)</f>
        <v>0</v>
      </c>
      <c r="AC121" s="1">
        <f>IF(C121="West", IF(B121="Decentral",('Connecting shares (%)'!$F$14/100*E121+'Connecting shares (%)'!$G$14/100*G121+'Connecting shares (%)'!$H$14/100*I121)/1000000,0),0)</f>
        <v>0.82668094999999997</v>
      </c>
      <c r="AD121" s="1">
        <f>IF(C121="west", IF(B121="Decentral",F121*'Connecting shares (%)'!$R$16*'Connecting shares (%)'!$F$14/100+H121*'Connecting shares (%)'!$G$14/100*'Connecting shares (%)'!$R$17+J121*'Connecting shares (%)'!$H$14/100*'Connecting shares (%)'!$R$18,0),0)</f>
        <v>1.14975</v>
      </c>
      <c r="AE121" s="1">
        <f>IF(C121="west", IF(B121="Central",('Connecting shares (%)'!$F$12/100*K121+'Connecting shares (%)'!$G$12/100*M121+'Connecting shares (%)'!$H$12/100*O121)/1000000,0),0)</f>
        <v>0</v>
      </c>
      <c r="AF121" s="1">
        <f>IF(C121="west", IF(B121="Central",L121*'Connecting shares (%)'!$R$16*'Connecting shares (%)'!$F$12/100+N121*'Connecting shares (%)'!$G$12/100*'Connecting shares (%)'!$R$17+P121*'Connecting shares (%)'!$H$12/100*'Connecting shares (%)'!$R$18,0),0)</f>
        <v>0</v>
      </c>
      <c r="AG121" s="1">
        <f>IF(C121="West", IF(B121="Decentral",(K121*'Connecting shares (%)'!$F$16/100+M121*'Connecting shares (%)'!$G$16/100+O121*'Connecting shares (%)'!$H$16/100)/1000000,0),0)</f>
        <v>0.18833907999999899</v>
      </c>
      <c r="AH121" s="1">
        <f>IF(C121="west", IF(B121="Decentral",L121*'Connecting shares (%)'!$R$16*'Connecting shares (%)'!$F$16/100+N121*'Connecting shares (%)'!$G$16/100*'Connecting shares (%)'!$R$17+P121*'Connecting shares (%)'!$H$16/100*'Connecting shares (%)'!$R$18,0),0)</f>
        <v>0.329594</v>
      </c>
    </row>
    <row r="122" spans="1:34">
      <c r="A122" s="1">
        <v>121</v>
      </c>
      <c r="B122" s="1" t="s">
        <v>21</v>
      </c>
      <c r="C122" s="1" t="s">
        <v>23</v>
      </c>
      <c r="D122" s="1" t="s">
        <v>705</v>
      </c>
      <c r="E122" s="1">
        <v>212950.06</v>
      </c>
      <c r="F122" s="1">
        <v>14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4012.5288182770901</v>
      </c>
      <c r="R122" s="1">
        <v>367185</v>
      </c>
      <c r="S122" s="61">
        <f>IF(C122="East", IF(B122="Central",('Connecting shares (%)'!$F$2/100*E122+'Connecting shares (%)'!$G$2/100*G122+'Connecting shares (%)'!$H$2/100*I122)/1000000,0),0)</f>
        <v>0</v>
      </c>
      <c r="T122" s="61">
        <f>IF(C122="East", IF(B122="Central",F122*'Connecting shares (%)'!$R$16*'Connecting shares (%)'!$F$2/100+H122*'Connecting shares (%)'!$G$2/100*'Connecting shares (%)'!$R$17+J122*'Connecting shares (%)'!$H$2/100*'Connecting shares (%)'!$R$18,0),0)</f>
        <v>0</v>
      </c>
      <c r="U122" s="1">
        <f>IF(C122="East", IF(B122="Decentral",('Connecting shares (%)'!$F$6/100*E122+'Connecting shares (%)'!$G$6/100*G122+'Connecting shares (%)'!$H$6/100*I122)/1000000,0),0)</f>
        <v>0</v>
      </c>
      <c r="V122" s="1">
        <f>IF(C122="East", IF(B122="Decentral",F122*'Connecting shares (%)'!$R$16*'Connecting shares (%)'!$F$6/100+H122*'Connecting shares (%)'!$G$6/100*'Connecting shares (%)'!$R$17+J122*'Connecting shares (%)'!$H$6/100*'Connecting shares (%)'!$R$18,0),0)</f>
        <v>0</v>
      </c>
      <c r="W122" s="1">
        <f>IF(C122="East", IF(B122="Central",('Connecting shares (%)'!$F$4/100*K122+'Connecting shares (%)'!$G$4/100*M122+'Connecting shares (%)'!$H$4/100*O122)/1000000,0),0)</f>
        <v>0</v>
      </c>
      <c r="X122" s="1">
        <f>IF(C122="East", IF(B122="Central",L122*'Connecting shares (%)'!$R$16*'Connecting shares (%)'!$F$4/100+N122*'Connecting shares (%)'!$G$4/100*'Connecting shares (%)'!$R$17+P122*'Connecting shares (%)'!$H$4/100*'Connecting shares (%)'!$R$18,0),0)</f>
        <v>0</v>
      </c>
      <c r="Y122" s="1">
        <f>IF(C122="East", IF(B122="Decentral",('Connecting shares (%)'!$F$4/100*K122+'Connecting shares (%)'!$G$4/100*M122+'Connecting shares (%)'!$H$4/100*O122)/1000000,0),0)</f>
        <v>0</v>
      </c>
      <c r="Z122" s="1">
        <f>IF(C122="East", IF(B122="Decentral",L122*'Connecting shares (%)'!$R$16*'Connecting shares (%)'!$F$8/100+N122*'Connecting shares (%)'!$G$8/100*'Connecting shares (%)'!$R$17+P122*'Connecting shares (%)'!$H$8/100*'Connecting shares (%)'!$R$18,0),0)</f>
        <v>0</v>
      </c>
      <c r="AA122" s="1">
        <f>IF(C122="West", IF(B122="Central",('Connecting shares (%)'!$F$10/100*E122+'Connecting shares (%)'!$G$10/100*G122+'Connecting shares (%)'!$H$10/100*I122)/1000000,0),0)</f>
        <v>0</v>
      </c>
      <c r="AB122" s="1">
        <f>IF(C122="West", IF(B122="Central",F122*'Connecting shares (%)'!$R$16*'Connecting shares (%)'!$F$10/100+H122*'Connecting shares (%)'!$G$10/100*'Connecting shares (%)'!$R$17+J122*'Connecting shares (%)'!$H$10/100*'Connecting shares (%)'!$R$18,0),0)</f>
        <v>0</v>
      </c>
      <c r="AC122" s="1">
        <f>IF(C122="West", IF(B122="Decentral",('Connecting shares (%)'!$F$14/100*E122+'Connecting shares (%)'!$G$14/100*G122+'Connecting shares (%)'!$H$14/100*I122)/1000000,0),0)</f>
        <v>0.21295006</v>
      </c>
      <c r="AD122" s="1">
        <f>IF(C122="west", IF(B122="Decentral",F122*'Connecting shares (%)'!$R$16*'Connecting shares (%)'!$F$14/100+H122*'Connecting shares (%)'!$G$14/100*'Connecting shares (%)'!$R$17+J122*'Connecting shares (%)'!$H$14/100*'Connecting shares (%)'!$R$18,0),0)</f>
        <v>0.32193000000000005</v>
      </c>
      <c r="AE122" s="1">
        <f>IF(C122="west", IF(B122="Central",('Connecting shares (%)'!$F$12/100*K122+'Connecting shares (%)'!$G$12/100*M122+'Connecting shares (%)'!$H$12/100*O122)/1000000,0),0)</f>
        <v>0</v>
      </c>
      <c r="AF122" s="1">
        <f>IF(C122="west", IF(B122="Central",L122*'Connecting shares (%)'!$R$16*'Connecting shares (%)'!$F$12/100+N122*'Connecting shares (%)'!$G$12/100*'Connecting shares (%)'!$R$17+P122*'Connecting shares (%)'!$H$12/100*'Connecting shares (%)'!$R$18,0),0)</f>
        <v>0</v>
      </c>
      <c r="AG122" s="1">
        <f>IF(C122="West", IF(B122="Decentral",(K122*'Connecting shares (%)'!$F$16/100+M122*'Connecting shares (%)'!$G$16/100+O122*'Connecting shares (%)'!$H$16/100)/1000000,0),0)</f>
        <v>0</v>
      </c>
      <c r="AH122" s="1">
        <f>IF(C122="west", IF(B122="Decentral",L122*'Connecting shares (%)'!$R$16*'Connecting shares (%)'!$F$16/100+N122*'Connecting shares (%)'!$G$16/100*'Connecting shares (%)'!$R$17+P122*'Connecting shares (%)'!$H$16/100*'Connecting shares (%)'!$R$18,0),0)</f>
        <v>0</v>
      </c>
    </row>
    <row r="123" spans="1:34">
      <c r="A123" s="1">
        <v>122</v>
      </c>
      <c r="B123" s="1" t="s">
        <v>21</v>
      </c>
      <c r="C123" s="1" t="s">
        <v>23</v>
      </c>
      <c r="D123" s="1" t="s">
        <v>714</v>
      </c>
      <c r="E123" s="1">
        <v>579949.72</v>
      </c>
      <c r="F123" s="1">
        <v>36</v>
      </c>
      <c r="G123" s="1">
        <v>0</v>
      </c>
      <c r="H123" s="1">
        <v>0</v>
      </c>
      <c r="I123" s="1">
        <v>0</v>
      </c>
      <c r="J123" s="1">
        <v>0</v>
      </c>
      <c r="K123" s="1">
        <v>6505.6599999999899</v>
      </c>
      <c r="L123" s="1">
        <v>1</v>
      </c>
      <c r="M123" s="1">
        <v>0</v>
      </c>
      <c r="N123" s="1">
        <v>0</v>
      </c>
      <c r="O123" s="1">
        <v>0</v>
      </c>
      <c r="P123" s="1">
        <v>0</v>
      </c>
      <c r="Q123" s="1">
        <v>3439.1193287212</v>
      </c>
      <c r="R123" s="1">
        <v>751831</v>
      </c>
      <c r="S123" s="61">
        <f>IF(C123="East", IF(B123="Central",('Connecting shares (%)'!$F$2/100*E123+'Connecting shares (%)'!$G$2/100*G123+'Connecting shares (%)'!$H$2/100*I123)/1000000,0),0)</f>
        <v>0</v>
      </c>
      <c r="T123" s="61">
        <f>IF(C123="East", IF(B123="Central",F123*'Connecting shares (%)'!$R$16*'Connecting shares (%)'!$F$2/100+H123*'Connecting shares (%)'!$G$2/100*'Connecting shares (%)'!$R$17+J123*'Connecting shares (%)'!$H$2/100*'Connecting shares (%)'!$R$18,0),0)</f>
        <v>0</v>
      </c>
      <c r="U123" s="1">
        <f>IF(C123="East", IF(B123="Decentral",('Connecting shares (%)'!$F$6/100*E123+'Connecting shares (%)'!$G$6/100*G123+'Connecting shares (%)'!$H$6/100*I123)/1000000,0),0)</f>
        <v>0</v>
      </c>
      <c r="V123" s="1">
        <f>IF(C123="East", IF(B123="Decentral",F123*'Connecting shares (%)'!$R$16*'Connecting shares (%)'!$F$6/100+H123*'Connecting shares (%)'!$G$6/100*'Connecting shares (%)'!$R$17+J123*'Connecting shares (%)'!$H$6/100*'Connecting shares (%)'!$R$18,0),0)</f>
        <v>0</v>
      </c>
      <c r="W123" s="1">
        <f>IF(C123="East", IF(B123="Central",('Connecting shares (%)'!$F$4/100*K123+'Connecting shares (%)'!$G$4/100*M123+'Connecting shares (%)'!$H$4/100*O123)/1000000,0),0)</f>
        <v>0</v>
      </c>
      <c r="X123" s="1">
        <f>IF(C123="East", IF(B123="Central",L123*'Connecting shares (%)'!$R$16*'Connecting shares (%)'!$F$4/100+N123*'Connecting shares (%)'!$G$4/100*'Connecting shares (%)'!$R$17+P123*'Connecting shares (%)'!$H$4/100*'Connecting shares (%)'!$R$18,0),0)</f>
        <v>0</v>
      </c>
      <c r="Y123" s="1">
        <f>IF(C123="East", IF(B123="Decentral",('Connecting shares (%)'!$F$4/100*K123+'Connecting shares (%)'!$G$4/100*M123+'Connecting shares (%)'!$H$4/100*O123)/1000000,0),0)</f>
        <v>0</v>
      </c>
      <c r="Z123" s="1">
        <f>IF(C123="East", IF(B123="Decentral",L123*'Connecting shares (%)'!$R$16*'Connecting shares (%)'!$F$8/100+N123*'Connecting shares (%)'!$G$8/100*'Connecting shares (%)'!$R$17+P123*'Connecting shares (%)'!$H$8/100*'Connecting shares (%)'!$R$18,0),0)</f>
        <v>0</v>
      </c>
      <c r="AA123" s="1">
        <f>IF(C123="West", IF(B123="Central",('Connecting shares (%)'!$F$10/100*E123+'Connecting shares (%)'!$G$10/100*G123+'Connecting shares (%)'!$H$10/100*I123)/1000000,0),0)</f>
        <v>0</v>
      </c>
      <c r="AB123" s="1">
        <f>IF(C123="West", IF(B123="Central",F123*'Connecting shares (%)'!$R$16*'Connecting shares (%)'!$F$10/100+H123*'Connecting shares (%)'!$G$10/100*'Connecting shares (%)'!$R$17+J123*'Connecting shares (%)'!$H$10/100*'Connecting shares (%)'!$R$18,0),0)</f>
        <v>0</v>
      </c>
      <c r="AC123" s="1">
        <f>IF(C123="West", IF(B123="Decentral",('Connecting shares (%)'!$F$14/100*E123+'Connecting shares (%)'!$G$14/100*G123+'Connecting shares (%)'!$H$14/100*I123)/1000000,0),0)</f>
        <v>0.57994972</v>
      </c>
      <c r="AD123" s="1">
        <f>IF(C123="west", IF(B123="Decentral",F123*'Connecting shares (%)'!$R$16*'Connecting shares (%)'!$F$14/100+H123*'Connecting shares (%)'!$G$14/100*'Connecting shares (%)'!$R$17+J123*'Connecting shares (%)'!$H$14/100*'Connecting shares (%)'!$R$18,0),0)</f>
        <v>0.82782</v>
      </c>
      <c r="AE123" s="1">
        <f>IF(C123="west", IF(B123="Central",('Connecting shares (%)'!$F$12/100*K123+'Connecting shares (%)'!$G$12/100*M123+'Connecting shares (%)'!$H$12/100*O123)/1000000,0),0)</f>
        <v>0</v>
      </c>
      <c r="AF123" s="1">
        <f>IF(C123="west", IF(B123="Central",L123*'Connecting shares (%)'!$R$16*'Connecting shares (%)'!$F$12/100+N123*'Connecting shares (%)'!$G$12/100*'Connecting shares (%)'!$R$17+P123*'Connecting shares (%)'!$H$12/100*'Connecting shares (%)'!$R$18,0),0)</f>
        <v>0</v>
      </c>
      <c r="AG123" s="1">
        <f>IF(C123="West", IF(B123="Decentral",(K123*'Connecting shares (%)'!$F$16/100+M123*'Connecting shares (%)'!$G$16/100+O123*'Connecting shares (%)'!$H$16/100)/1000000,0),0)</f>
        <v>6.5056599999999895E-3</v>
      </c>
      <c r="AH123" s="1">
        <f>IF(C123="west", IF(B123="Decentral",L123*'Connecting shares (%)'!$R$16*'Connecting shares (%)'!$F$16/100+N123*'Connecting shares (%)'!$G$16/100*'Connecting shares (%)'!$R$17+P123*'Connecting shares (%)'!$H$16/100*'Connecting shares (%)'!$R$18,0),0)</f>
        <v>2.2995000000000002E-2</v>
      </c>
    </row>
    <row r="124" spans="1:34">
      <c r="A124" s="1">
        <v>123</v>
      </c>
      <c r="B124" s="1" t="s">
        <v>21</v>
      </c>
      <c r="C124" s="1" t="s">
        <v>23</v>
      </c>
      <c r="D124" s="1" t="s">
        <v>713</v>
      </c>
      <c r="E124" s="1">
        <v>539840.74</v>
      </c>
      <c r="F124" s="1">
        <v>37</v>
      </c>
      <c r="G124" s="1">
        <v>0</v>
      </c>
      <c r="H124" s="1">
        <v>0</v>
      </c>
      <c r="I124" s="1">
        <v>0</v>
      </c>
      <c r="J124" s="1">
        <v>0</v>
      </c>
      <c r="K124" s="1">
        <v>53553.78</v>
      </c>
      <c r="L124" s="1">
        <v>15</v>
      </c>
      <c r="M124" s="1">
        <v>0</v>
      </c>
      <c r="N124" s="1">
        <v>0</v>
      </c>
      <c r="O124" s="1">
        <v>0</v>
      </c>
      <c r="P124" s="1">
        <v>0</v>
      </c>
      <c r="Q124" s="1">
        <v>5305.9951907375598</v>
      </c>
      <c r="R124" s="1">
        <v>316445.5</v>
      </c>
      <c r="S124" s="61">
        <f>IF(C124="East", IF(B124="Central",('Connecting shares (%)'!$F$2/100*E124+'Connecting shares (%)'!$G$2/100*G124+'Connecting shares (%)'!$H$2/100*I124)/1000000,0),0)</f>
        <v>0</v>
      </c>
      <c r="T124" s="61">
        <f>IF(C124="East", IF(B124="Central",F124*'Connecting shares (%)'!$R$16*'Connecting shares (%)'!$F$2/100+H124*'Connecting shares (%)'!$G$2/100*'Connecting shares (%)'!$R$17+J124*'Connecting shares (%)'!$H$2/100*'Connecting shares (%)'!$R$18,0),0)</f>
        <v>0</v>
      </c>
      <c r="U124" s="1">
        <f>IF(C124="East", IF(B124="Decentral",('Connecting shares (%)'!$F$6/100*E124+'Connecting shares (%)'!$G$6/100*G124+'Connecting shares (%)'!$H$6/100*I124)/1000000,0),0)</f>
        <v>0</v>
      </c>
      <c r="V124" s="1">
        <f>IF(C124="East", IF(B124="Decentral",F124*'Connecting shares (%)'!$R$16*'Connecting shares (%)'!$F$6/100+H124*'Connecting shares (%)'!$G$6/100*'Connecting shares (%)'!$R$17+J124*'Connecting shares (%)'!$H$6/100*'Connecting shares (%)'!$R$18,0),0)</f>
        <v>0</v>
      </c>
      <c r="W124" s="1">
        <f>IF(C124="East", IF(B124="Central",('Connecting shares (%)'!$F$4/100*K124+'Connecting shares (%)'!$G$4/100*M124+'Connecting shares (%)'!$H$4/100*O124)/1000000,0),0)</f>
        <v>0</v>
      </c>
      <c r="X124" s="1">
        <f>IF(C124="East", IF(B124="Central",L124*'Connecting shares (%)'!$R$16*'Connecting shares (%)'!$F$4/100+N124*'Connecting shares (%)'!$G$4/100*'Connecting shares (%)'!$R$17+P124*'Connecting shares (%)'!$H$4/100*'Connecting shares (%)'!$R$18,0),0)</f>
        <v>0</v>
      </c>
      <c r="Y124" s="1">
        <f>IF(C124="East", IF(B124="Decentral",('Connecting shares (%)'!$F$4/100*K124+'Connecting shares (%)'!$G$4/100*M124+'Connecting shares (%)'!$H$4/100*O124)/1000000,0),0)</f>
        <v>0</v>
      </c>
      <c r="Z124" s="1">
        <f>IF(C124="East", IF(B124="Decentral",L124*'Connecting shares (%)'!$R$16*'Connecting shares (%)'!$F$8/100+N124*'Connecting shares (%)'!$G$8/100*'Connecting shares (%)'!$R$17+P124*'Connecting shares (%)'!$H$8/100*'Connecting shares (%)'!$R$18,0),0)</f>
        <v>0</v>
      </c>
      <c r="AA124" s="1">
        <f>IF(C124="West", IF(B124="Central",('Connecting shares (%)'!$F$10/100*E124+'Connecting shares (%)'!$G$10/100*G124+'Connecting shares (%)'!$H$10/100*I124)/1000000,0),0)</f>
        <v>0</v>
      </c>
      <c r="AB124" s="1">
        <f>IF(C124="West", IF(B124="Central",F124*'Connecting shares (%)'!$R$16*'Connecting shares (%)'!$F$10/100+H124*'Connecting shares (%)'!$G$10/100*'Connecting shares (%)'!$R$17+J124*'Connecting shares (%)'!$H$10/100*'Connecting shares (%)'!$R$18,0),0)</f>
        <v>0</v>
      </c>
      <c r="AC124" s="1">
        <f>IF(C124="West", IF(B124="Decentral",('Connecting shares (%)'!$F$14/100*E124+'Connecting shares (%)'!$G$14/100*G124+'Connecting shares (%)'!$H$14/100*I124)/1000000,0),0)</f>
        <v>0.53984074000000004</v>
      </c>
      <c r="AD124" s="1">
        <f>IF(C124="west", IF(B124="Decentral",F124*'Connecting shares (%)'!$R$16*'Connecting shares (%)'!$F$14/100+H124*'Connecting shares (%)'!$G$14/100*'Connecting shares (%)'!$R$17+J124*'Connecting shares (%)'!$H$14/100*'Connecting shares (%)'!$R$18,0),0)</f>
        <v>0.8508150000000001</v>
      </c>
      <c r="AE124" s="1">
        <f>IF(C124="west", IF(B124="Central",('Connecting shares (%)'!$F$12/100*K124+'Connecting shares (%)'!$G$12/100*M124+'Connecting shares (%)'!$H$12/100*O124)/1000000,0),0)</f>
        <v>0</v>
      </c>
      <c r="AF124" s="1">
        <f>IF(C124="west", IF(B124="Central",L124*'Connecting shares (%)'!$R$16*'Connecting shares (%)'!$F$12/100+N124*'Connecting shares (%)'!$G$12/100*'Connecting shares (%)'!$R$17+P124*'Connecting shares (%)'!$H$12/100*'Connecting shares (%)'!$R$18,0),0)</f>
        <v>0</v>
      </c>
      <c r="AG124" s="1">
        <f>IF(C124="West", IF(B124="Decentral",(K124*'Connecting shares (%)'!$F$16/100+M124*'Connecting shares (%)'!$G$16/100+O124*'Connecting shares (%)'!$H$16/100)/1000000,0),0)</f>
        <v>5.3553780000000002E-2</v>
      </c>
      <c r="AH124" s="1">
        <f>IF(C124="west", IF(B124="Decentral",L124*'Connecting shares (%)'!$R$16*'Connecting shares (%)'!$F$16/100+N124*'Connecting shares (%)'!$G$16/100*'Connecting shares (%)'!$R$17+P124*'Connecting shares (%)'!$H$16/100*'Connecting shares (%)'!$R$18,0),0)</f>
        <v>0.34492500000000009</v>
      </c>
    </row>
    <row r="125" spans="1:34">
      <c r="A125" s="1">
        <v>124</v>
      </c>
      <c r="B125" s="1" t="s">
        <v>21</v>
      </c>
      <c r="C125" s="1" t="s">
        <v>23</v>
      </c>
      <c r="D125" s="1" t="s">
        <v>712</v>
      </c>
      <c r="E125" s="1">
        <v>1602199.6299999901</v>
      </c>
      <c r="F125" s="1">
        <v>104</v>
      </c>
      <c r="G125" s="1">
        <v>0</v>
      </c>
      <c r="H125" s="1">
        <v>0</v>
      </c>
      <c r="I125" s="1">
        <v>0</v>
      </c>
      <c r="J125" s="1">
        <v>0</v>
      </c>
      <c r="K125" s="1">
        <v>172336.91</v>
      </c>
      <c r="L125" s="1">
        <v>9</v>
      </c>
      <c r="M125" s="1">
        <v>76313.820000000007</v>
      </c>
      <c r="N125" s="1">
        <v>1</v>
      </c>
      <c r="O125" s="1">
        <v>0</v>
      </c>
      <c r="P125" s="1">
        <v>0</v>
      </c>
      <c r="Q125" s="1">
        <v>10993.243362229499</v>
      </c>
      <c r="R125" s="1">
        <v>861286.5</v>
      </c>
      <c r="S125" s="61">
        <f>IF(C125="East", IF(B125="Central",('Connecting shares (%)'!$F$2/100*E125+'Connecting shares (%)'!$G$2/100*G125+'Connecting shares (%)'!$H$2/100*I125)/1000000,0),0)</f>
        <v>0</v>
      </c>
      <c r="T125" s="61">
        <f>IF(C125="East", IF(B125="Central",F125*'Connecting shares (%)'!$R$16*'Connecting shares (%)'!$F$2/100+H125*'Connecting shares (%)'!$G$2/100*'Connecting shares (%)'!$R$17+J125*'Connecting shares (%)'!$H$2/100*'Connecting shares (%)'!$R$18,0),0)</f>
        <v>0</v>
      </c>
      <c r="U125" s="1">
        <f>IF(C125="East", IF(B125="Decentral",('Connecting shares (%)'!$F$6/100*E125+'Connecting shares (%)'!$G$6/100*G125+'Connecting shares (%)'!$H$6/100*I125)/1000000,0),0)</f>
        <v>0</v>
      </c>
      <c r="V125" s="1">
        <f>IF(C125="East", IF(B125="Decentral",F125*'Connecting shares (%)'!$R$16*'Connecting shares (%)'!$F$6/100+H125*'Connecting shares (%)'!$G$6/100*'Connecting shares (%)'!$R$17+J125*'Connecting shares (%)'!$H$6/100*'Connecting shares (%)'!$R$18,0),0)</f>
        <v>0</v>
      </c>
      <c r="W125" s="1">
        <f>IF(C125="East", IF(B125="Central",('Connecting shares (%)'!$F$4/100*K125+'Connecting shares (%)'!$G$4/100*M125+'Connecting shares (%)'!$H$4/100*O125)/1000000,0),0)</f>
        <v>0</v>
      </c>
      <c r="X125" s="1">
        <f>IF(C125="East", IF(B125="Central",L125*'Connecting shares (%)'!$R$16*'Connecting shares (%)'!$F$4/100+N125*'Connecting shares (%)'!$G$4/100*'Connecting shares (%)'!$R$17+P125*'Connecting shares (%)'!$H$4/100*'Connecting shares (%)'!$R$18,0),0)</f>
        <v>0</v>
      </c>
      <c r="Y125" s="1">
        <f>IF(C125="East", IF(B125="Decentral",('Connecting shares (%)'!$F$4/100*K125+'Connecting shares (%)'!$G$4/100*M125+'Connecting shares (%)'!$H$4/100*O125)/1000000,0),0)</f>
        <v>0</v>
      </c>
      <c r="Z125" s="1">
        <f>IF(C125="East", IF(B125="Decentral",L125*'Connecting shares (%)'!$R$16*'Connecting shares (%)'!$F$8/100+N125*'Connecting shares (%)'!$G$8/100*'Connecting shares (%)'!$R$17+P125*'Connecting shares (%)'!$H$8/100*'Connecting shares (%)'!$R$18,0),0)</f>
        <v>0</v>
      </c>
      <c r="AA125" s="1">
        <f>IF(C125="West", IF(B125="Central",('Connecting shares (%)'!$F$10/100*E125+'Connecting shares (%)'!$G$10/100*G125+'Connecting shares (%)'!$H$10/100*I125)/1000000,0),0)</f>
        <v>0</v>
      </c>
      <c r="AB125" s="1">
        <f>IF(C125="West", IF(B125="Central",F125*'Connecting shares (%)'!$R$16*'Connecting shares (%)'!$F$10/100+H125*'Connecting shares (%)'!$G$10/100*'Connecting shares (%)'!$R$17+J125*'Connecting shares (%)'!$H$10/100*'Connecting shares (%)'!$R$18,0),0)</f>
        <v>0</v>
      </c>
      <c r="AC125" s="1">
        <f>IF(C125="West", IF(B125="Decentral",('Connecting shares (%)'!$F$14/100*E125+'Connecting shares (%)'!$G$14/100*G125+'Connecting shares (%)'!$H$14/100*I125)/1000000,0),0)</f>
        <v>1.6021996299999901</v>
      </c>
      <c r="AD125" s="1">
        <f>IF(C125="west", IF(B125="Decentral",F125*'Connecting shares (%)'!$R$16*'Connecting shares (%)'!$F$14/100+H125*'Connecting shares (%)'!$G$14/100*'Connecting shares (%)'!$R$17+J125*'Connecting shares (%)'!$H$14/100*'Connecting shares (%)'!$R$18,0),0)</f>
        <v>2.3914800000000001</v>
      </c>
      <c r="AE125" s="1">
        <f>IF(C125="west", IF(B125="Central",('Connecting shares (%)'!$F$12/100*K125+'Connecting shares (%)'!$G$12/100*M125+'Connecting shares (%)'!$H$12/100*O125)/1000000,0),0)</f>
        <v>0</v>
      </c>
      <c r="AF125" s="1">
        <f>IF(C125="west", IF(B125="Central",L125*'Connecting shares (%)'!$R$16*'Connecting shares (%)'!$F$12/100+N125*'Connecting shares (%)'!$G$12/100*'Connecting shares (%)'!$R$17+P125*'Connecting shares (%)'!$H$12/100*'Connecting shares (%)'!$R$18,0),0)</f>
        <v>0</v>
      </c>
      <c r="AG125" s="1">
        <f>IF(C125="West", IF(B125="Decentral",(K125*'Connecting shares (%)'!$F$16/100+M125*'Connecting shares (%)'!$G$16/100+O125*'Connecting shares (%)'!$H$16/100)/1000000,0),0)</f>
        <v>0.24865073000000001</v>
      </c>
      <c r="AH125" s="1">
        <f>IF(C125="west", IF(B125="Decentral",L125*'Connecting shares (%)'!$R$16*'Connecting shares (%)'!$F$16/100+N125*'Connecting shares (%)'!$G$16/100*'Connecting shares (%)'!$R$17+P125*'Connecting shares (%)'!$H$16/100*'Connecting shares (%)'!$R$18,0),0)</f>
        <v>0.23761399999999999</v>
      </c>
    </row>
    <row r="126" spans="1:34">
      <c r="A126" s="1">
        <v>125</v>
      </c>
      <c r="B126" s="1" t="s">
        <v>21</v>
      </c>
      <c r="C126" s="1" t="s">
        <v>23</v>
      </c>
      <c r="D126" s="1" t="s">
        <v>628</v>
      </c>
      <c r="E126" s="1">
        <v>1102737.8899999899</v>
      </c>
      <c r="F126" s="1">
        <v>74</v>
      </c>
      <c r="G126" s="1">
        <v>0</v>
      </c>
      <c r="H126" s="1">
        <v>0</v>
      </c>
      <c r="I126" s="1">
        <v>0</v>
      </c>
      <c r="J126" s="1">
        <v>0</v>
      </c>
      <c r="K126" s="1">
        <v>372055.77999999898</v>
      </c>
      <c r="L126" s="1">
        <v>42</v>
      </c>
      <c r="M126" s="1">
        <v>0</v>
      </c>
      <c r="N126" s="1">
        <v>0</v>
      </c>
      <c r="O126" s="1">
        <v>0</v>
      </c>
      <c r="P126" s="1">
        <v>0</v>
      </c>
      <c r="Q126" s="1">
        <v>3930.9758315599502</v>
      </c>
      <c r="R126" s="1">
        <v>437914.5</v>
      </c>
      <c r="S126" s="61">
        <f>IF(C126="East", IF(B126="Central",('Connecting shares (%)'!$F$2/100*E126+'Connecting shares (%)'!$G$2/100*G126+'Connecting shares (%)'!$H$2/100*I126)/1000000,0),0)</f>
        <v>0</v>
      </c>
      <c r="T126" s="61">
        <f>IF(C126="East", IF(B126="Central",F126*'Connecting shares (%)'!$R$16*'Connecting shares (%)'!$F$2/100+H126*'Connecting shares (%)'!$G$2/100*'Connecting shares (%)'!$R$17+J126*'Connecting shares (%)'!$H$2/100*'Connecting shares (%)'!$R$18,0),0)</f>
        <v>0</v>
      </c>
      <c r="U126" s="1">
        <f>IF(C126="East", IF(B126="Decentral",('Connecting shares (%)'!$F$6/100*E126+'Connecting shares (%)'!$G$6/100*G126+'Connecting shares (%)'!$H$6/100*I126)/1000000,0),0)</f>
        <v>0</v>
      </c>
      <c r="V126" s="1">
        <f>IF(C126="East", IF(B126="Decentral",F126*'Connecting shares (%)'!$R$16*'Connecting shares (%)'!$F$6/100+H126*'Connecting shares (%)'!$G$6/100*'Connecting shares (%)'!$R$17+J126*'Connecting shares (%)'!$H$6/100*'Connecting shares (%)'!$R$18,0),0)</f>
        <v>0</v>
      </c>
      <c r="W126" s="1">
        <f>IF(C126="East", IF(B126="Central",('Connecting shares (%)'!$F$4/100*K126+'Connecting shares (%)'!$G$4/100*M126+'Connecting shares (%)'!$H$4/100*O126)/1000000,0),0)</f>
        <v>0</v>
      </c>
      <c r="X126" s="1">
        <f>IF(C126="East", IF(B126="Central",L126*'Connecting shares (%)'!$R$16*'Connecting shares (%)'!$F$4/100+N126*'Connecting shares (%)'!$G$4/100*'Connecting shares (%)'!$R$17+P126*'Connecting shares (%)'!$H$4/100*'Connecting shares (%)'!$R$18,0),0)</f>
        <v>0</v>
      </c>
      <c r="Y126" s="1">
        <f>IF(C126="East", IF(B126="Decentral",('Connecting shares (%)'!$F$4/100*K126+'Connecting shares (%)'!$G$4/100*M126+'Connecting shares (%)'!$H$4/100*O126)/1000000,0),0)</f>
        <v>0</v>
      </c>
      <c r="Z126" s="1">
        <f>IF(C126="East", IF(B126="Decentral",L126*'Connecting shares (%)'!$R$16*'Connecting shares (%)'!$F$8/100+N126*'Connecting shares (%)'!$G$8/100*'Connecting shares (%)'!$R$17+P126*'Connecting shares (%)'!$H$8/100*'Connecting shares (%)'!$R$18,0),0)</f>
        <v>0</v>
      </c>
      <c r="AA126" s="1">
        <f>IF(C126="West", IF(B126="Central",('Connecting shares (%)'!$F$10/100*E126+'Connecting shares (%)'!$G$10/100*G126+'Connecting shares (%)'!$H$10/100*I126)/1000000,0),0)</f>
        <v>0</v>
      </c>
      <c r="AB126" s="1">
        <f>IF(C126="West", IF(B126="Central",F126*'Connecting shares (%)'!$R$16*'Connecting shares (%)'!$F$10/100+H126*'Connecting shares (%)'!$G$10/100*'Connecting shares (%)'!$R$17+J126*'Connecting shares (%)'!$H$10/100*'Connecting shares (%)'!$R$18,0),0)</f>
        <v>0</v>
      </c>
      <c r="AC126" s="1">
        <f>IF(C126="West", IF(B126="Decentral",('Connecting shares (%)'!$F$14/100*E126+'Connecting shares (%)'!$G$14/100*G126+'Connecting shares (%)'!$H$14/100*I126)/1000000,0),0)</f>
        <v>1.1027378899999898</v>
      </c>
      <c r="AD126" s="1">
        <f>IF(C126="west", IF(B126="Decentral",F126*'Connecting shares (%)'!$R$16*'Connecting shares (%)'!$F$14/100+H126*'Connecting shares (%)'!$G$14/100*'Connecting shares (%)'!$R$17+J126*'Connecting shares (%)'!$H$14/100*'Connecting shares (%)'!$R$18,0),0)</f>
        <v>1.7016300000000002</v>
      </c>
      <c r="AE126" s="1">
        <f>IF(C126="west", IF(B126="Central",('Connecting shares (%)'!$F$12/100*K126+'Connecting shares (%)'!$G$12/100*M126+'Connecting shares (%)'!$H$12/100*O126)/1000000,0),0)</f>
        <v>0</v>
      </c>
      <c r="AF126" s="1">
        <f>IF(C126="west", IF(B126="Central",L126*'Connecting shares (%)'!$R$16*'Connecting shares (%)'!$F$12/100+N126*'Connecting shares (%)'!$G$12/100*'Connecting shares (%)'!$R$17+P126*'Connecting shares (%)'!$H$12/100*'Connecting shares (%)'!$R$18,0),0)</f>
        <v>0</v>
      </c>
      <c r="AG126" s="1">
        <f>IF(C126="West", IF(B126="Decentral",(K126*'Connecting shares (%)'!$F$16/100+M126*'Connecting shares (%)'!$G$16/100+O126*'Connecting shares (%)'!$H$16/100)/1000000,0),0)</f>
        <v>0.372055779999999</v>
      </c>
      <c r="AH126" s="1">
        <f>IF(C126="west", IF(B126="Decentral",L126*'Connecting shares (%)'!$R$16*'Connecting shares (%)'!$F$16/100+N126*'Connecting shares (%)'!$G$16/100*'Connecting shares (%)'!$R$17+P126*'Connecting shares (%)'!$H$16/100*'Connecting shares (%)'!$R$18,0),0)</f>
        <v>0.96579000000000004</v>
      </c>
    </row>
    <row r="127" spans="1:34">
      <c r="A127" s="1">
        <v>126</v>
      </c>
      <c r="B127" s="1" t="s">
        <v>21</v>
      </c>
      <c r="C127" s="1" t="s">
        <v>23</v>
      </c>
      <c r="D127" s="1" t="s">
        <v>711</v>
      </c>
      <c r="E127" s="1">
        <v>939524.08</v>
      </c>
      <c r="F127" s="1">
        <v>55</v>
      </c>
      <c r="G127" s="1">
        <v>0</v>
      </c>
      <c r="H127" s="1">
        <v>0</v>
      </c>
      <c r="I127" s="1">
        <v>0</v>
      </c>
      <c r="J127" s="1">
        <v>0</v>
      </c>
      <c r="K127" s="1">
        <v>83087.429999999993</v>
      </c>
      <c r="L127" s="1">
        <v>7</v>
      </c>
      <c r="M127" s="1">
        <v>0</v>
      </c>
      <c r="N127" s="1">
        <v>0</v>
      </c>
      <c r="O127" s="1">
        <v>0</v>
      </c>
      <c r="P127" s="1">
        <v>0</v>
      </c>
      <c r="Q127" s="1">
        <v>4044.5320931790502</v>
      </c>
      <c r="R127" s="1">
        <v>816724</v>
      </c>
      <c r="S127" s="61">
        <f>IF(C127="East", IF(B127="Central",('Connecting shares (%)'!$F$2/100*E127+'Connecting shares (%)'!$G$2/100*G127+'Connecting shares (%)'!$H$2/100*I127)/1000000,0),0)</f>
        <v>0</v>
      </c>
      <c r="T127" s="61">
        <f>IF(C127="East", IF(B127="Central",F127*'Connecting shares (%)'!$R$16*'Connecting shares (%)'!$F$2/100+H127*'Connecting shares (%)'!$G$2/100*'Connecting shares (%)'!$R$17+J127*'Connecting shares (%)'!$H$2/100*'Connecting shares (%)'!$R$18,0),0)</f>
        <v>0</v>
      </c>
      <c r="U127" s="1">
        <f>IF(C127="East", IF(B127="Decentral",('Connecting shares (%)'!$F$6/100*E127+'Connecting shares (%)'!$G$6/100*G127+'Connecting shares (%)'!$H$6/100*I127)/1000000,0),0)</f>
        <v>0</v>
      </c>
      <c r="V127" s="1">
        <f>IF(C127="East", IF(B127="Decentral",F127*'Connecting shares (%)'!$R$16*'Connecting shares (%)'!$F$6/100+H127*'Connecting shares (%)'!$G$6/100*'Connecting shares (%)'!$R$17+J127*'Connecting shares (%)'!$H$6/100*'Connecting shares (%)'!$R$18,0),0)</f>
        <v>0</v>
      </c>
      <c r="W127" s="1">
        <f>IF(C127="East", IF(B127="Central",('Connecting shares (%)'!$F$4/100*K127+'Connecting shares (%)'!$G$4/100*M127+'Connecting shares (%)'!$H$4/100*O127)/1000000,0),0)</f>
        <v>0</v>
      </c>
      <c r="X127" s="1">
        <f>IF(C127="East", IF(B127="Central",L127*'Connecting shares (%)'!$R$16*'Connecting shares (%)'!$F$4/100+N127*'Connecting shares (%)'!$G$4/100*'Connecting shares (%)'!$R$17+P127*'Connecting shares (%)'!$H$4/100*'Connecting shares (%)'!$R$18,0),0)</f>
        <v>0</v>
      </c>
      <c r="Y127" s="1">
        <f>IF(C127="East", IF(B127="Decentral",('Connecting shares (%)'!$F$4/100*K127+'Connecting shares (%)'!$G$4/100*M127+'Connecting shares (%)'!$H$4/100*O127)/1000000,0),0)</f>
        <v>0</v>
      </c>
      <c r="Z127" s="1">
        <f>IF(C127="East", IF(B127="Decentral",L127*'Connecting shares (%)'!$R$16*'Connecting shares (%)'!$F$8/100+N127*'Connecting shares (%)'!$G$8/100*'Connecting shares (%)'!$R$17+P127*'Connecting shares (%)'!$H$8/100*'Connecting shares (%)'!$R$18,0),0)</f>
        <v>0</v>
      </c>
      <c r="AA127" s="1">
        <f>IF(C127="West", IF(B127="Central",('Connecting shares (%)'!$F$10/100*E127+'Connecting shares (%)'!$G$10/100*G127+'Connecting shares (%)'!$H$10/100*I127)/1000000,0),0)</f>
        <v>0</v>
      </c>
      <c r="AB127" s="1">
        <f>IF(C127="West", IF(B127="Central",F127*'Connecting shares (%)'!$R$16*'Connecting shares (%)'!$F$10/100+H127*'Connecting shares (%)'!$G$10/100*'Connecting shares (%)'!$R$17+J127*'Connecting shares (%)'!$H$10/100*'Connecting shares (%)'!$R$18,0),0)</f>
        <v>0</v>
      </c>
      <c r="AC127" s="1">
        <f>IF(C127="West", IF(B127="Decentral",('Connecting shares (%)'!$F$14/100*E127+'Connecting shares (%)'!$G$14/100*G127+'Connecting shares (%)'!$H$14/100*I127)/1000000,0),0)</f>
        <v>0.93952407999999998</v>
      </c>
      <c r="AD127" s="1">
        <f>IF(C127="west", IF(B127="Decentral",F127*'Connecting shares (%)'!$R$16*'Connecting shares (%)'!$F$14/100+H127*'Connecting shares (%)'!$G$14/100*'Connecting shares (%)'!$R$17+J127*'Connecting shares (%)'!$H$14/100*'Connecting shares (%)'!$R$18,0),0)</f>
        <v>1.2647250000000001</v>
      </c>
      <c r="AE127" s="1">
        <f>IF(C127="west", IF(B127="Central",('Connecting shares (%)'!$F$12/100*K127+'Connecting shares (%)'!$G$12/100*M127+'Connecting shares (%)'!$H$12/100*O127)/1000000,0),0)</f>
        <v>0</v>
      </c>
      <c r="AF127" s="1">
        <f>IF(C127="west", IF(B127="Central",L127*'Connecting shares (%)'!$R$16*'Connecting shares (%)'!$F$12/100+N127*'Connecting shares (%)'!$G$12/100*'Connecting shares (%)'!$R$17+P127*'Connecting shares (%)'!$H$12/100*'Connecting shares (%)'!$R$18,0),0)</f>
        <v>0</v>
      </c>
      <c r="AG127" s="1">
        <f>IF(C127="West", IF(B127="Decentral",(K127*'Connecting shares (%)'!$F$16/100+M127*'Connecting shares (%)'!$G$16/100+O127*'Connecting shares (%)'!$H$16/100)/1000000,0),0)</f>
        <v>8.308742999999999E-2</v>
      </c>
      <c r="AH127" s="1">
        <f>IF(C127="west", IF(B127="Decentral",L127*'Connecting shares (%)'!$R$16*'Connecting shares (%)'!$F$16/100+N127*'Connecting shares (%)'!$G$16/100*'Connecting shares (%)'!$R$17+P127*'Connecting shares (%)'!$H$16/100*'Connecting shares (%)'!$R$18,0),0)</f>
        <v>0.16096500000000002</v>
      </c>
    </row>
    <row r="128" spans="1:34">
      <c r="A128" s="1">
        <v>127</v>
      </c>
      <c r="B128" s="1" t="s">
        <v>21</v>
      </c>
      <c r="C128" s="1" t="s">
        <v>23</v>
      </c>
      <c r="D128" s="1" t="s">
        <v>710</v>
      </c>
      <c r="E128" s="1">
        <v>427424.99</v>
      </c>
      <c r="F128" s="1">
        <v>29</v>
      </c>
      <c r="G128" s="1">
        <v>0</v>
      </c>
      <c r="H128" s="1">
        <v>0</v>
      </c>
      <c r="I128" s="1">
        <v>0</v>
      </c>
      <c r="J128" s="1">
        <v>0</v>
      </c>
      <c r="K128" s="1">
        <v>47781.47</v>
      </c>
      <c r="L128" s="1">
        <v>6</v>
      </c>
      <c r="M128" s="1">
        <v>0</v>
      </c>
      <c r="N128" s="1">
        <v>0</v>
      </c>
      <c r="O128" s="1">
        <v>0</v>
      </c>
      <c r="P128" s="1">
        <v>0</v>
      </c>
      <c r="Q128" s="1">
        <v>4507.2012602600298</v>
      </c>
      <c r="R128" s="1">
        <v>1046256</v>
      </c>
      <c r="S128" s="61">
        <f>IF(C128="East", IF(B128="Central",('Connecting shares (%)'!$F$2/100*E128+'Connecting shares (%)'!$G$2/100*G128+'Connecting shares (%)'!$H$2/100*I128)/1000000,0),0)</f>
        <v>0</v>
      </c>
      <c r="T128" s="61">
        <f>IF(C128="East", IF(B128="Central",F128*'Connecting shares (%)'!$R$16*'Connecting shares (%)'!$F$2/100+H128*'Connecting shares (%)'!$G$2/100*'Connecting shares (%)'!$R$17+J128*'Connecting shares (%)'!$H$2/100*'Connecting shares (%)'!$R$18,0),0)</f>
        <v>0</v>
      </c>
      <c r="U128" s="1">
        <f>IF(C128="East", IF(B128="Decentral",('Connecting shares (%)'!$F$6/100*E128+'Connecting shares (%)'!$G$6/100*G128+'Connecting shares (%)'!$H$6/100*I128)/1000000,0),0)</f>
        <v>0</v>
      </c>
      <c r="V128" s="1">
        <f>IF(C128="East", IF(B128="Decentral",F128*'Connecting shares (%)'!$R$16*'Connecting shares (%)'!$F$6/100+H128*'Connecting shares (%)'!$G$6/100*'Connecting shares (%)'!$R$17+J128*'Connecting shares (%)'!$H$6/100*'Connecting shares (%)'!$R$18,0),0)</f>
        <v>0</v>
      </c>
      <c r="W128" s="1">
        <f>IF(C128="East", IF(B128="Central",('Connecting shares (%)'!$F$4/100*K128+'Connecting shares (%)'!$G$4/100*M128+'Connecting shares (%)'!$H$4/100*O128)/1000000,0),0)</f>
        <v>0</v>
      </c>
      <c r="X128" s="1">
        <f>IF(C128="East", IF(B128="Central",L128*'Connecting shares (%)'!$R$16*'Connecting shares (%)'!$F$4/100+N128*'Connecting shares (%)'!$G$4/100*'Connecting shares (%)'!$R$17+P128*'Connecting shares (%)'!$H$4/100*'Connecting shares (%)'!$R$18,0),0)</f>
        <v>0</v>
      </c>
      <c r="Y128" s="1">
        <f>IF(C128="East", IF(B128="Decentral",('Connecting shares (%)'!$F$4/100*K128+'Connecting shares (%)'!$G$4/100*M128+'Connecting shares (%)'!$H$4/100*O128)/1000000,0),0)</f>
        <v>0</v>
      </c>
      <c r="Z128" s="1">
        <f>IF(C128="East", IF(B128="Decentral",L128*'Connecting shares (%)'!$R$16*'Connecting shares (%)'!$F$8/100+N128*'Connecting shares (%)'!$G$8/100*'Connecting shares (%)'!$R$17+P128*'Connecting shares (%)'!$H$8/100*'Connecting shares (%)'!$R$18,0),0)</f>
        <v>0</v>
      </c>
      <c r="AA128" s="1">
        <f>IF(C128="West", IF(B128="Central",('Connecting shares (%)'!$F$10/100*E128+'Connecting shares (%)'!$G$10/100*G128+'Connecting shares (%)'!$H$10/100*I128)/1000000,0),0)</f>
        <v>0</v>
      </c>
      <c r="AB128" s="1">
        <f>IF(C128="West", IF(B128="Central",F128*'Connecting shares (%)'!$R$16*'Connecting shares (%)'!$F$10/100+H128*'Connecting shares (%)'!$G$10/100*'Connecting shares (%)'!$R$17+J128*'Connecting shares (%)'!$H$10/100*'Connecting shares (%)'!$R$18,0),0)</f>
        <v>0</v>
      </c>
      <c r="AC128" s="1">
        <f>IF(C128="West", IF(B128="Decentral",('Connecting shares (%)'!$F$14/100*E128+'Connecting shares (%)'!$G$14/100*G128+'Connecting shares (%)'!$H$14/100*I128)/1000000,0),0)</f>
        <v>0.42742499</v>
      </c>
      <c r="AD128" s="1">
        <f>IF(C128="west", IF(B128="Decentral",F128*'Connecting shares (%)'!$R$16*'Connecting shares (%)'!$F$14/100+H128*'Connecting shares (%)'!$G$14/100*'Connecting shares (%)'!$R$17+J128*'Connecting shares (%)'!$H$14/100*'Connecting shares (%)'!$R$18,0),0)</f>
        <v>0.66685500000000009</v>
      </c>
      <c r="AE128" s="1">
        <f>IF(C128="west", IF(B128="Central",('Connecting shares (%)'!$F$12/100*K128+'Connecting shares (%)'!$G$12/100*M128+'Connecting shares (%)'!$H$12/100*O128)/1000000,0),0)</f>
        <v>0</v>
      </c>
      <c r="AF128" s="1">
        <f>IF(C128="west", IF(B128="Central",L128*'Connecting shares (%)'!$R$16*'Connecting shares (%)'!$F$12/100+N128*'Connecting shares (%)'!$G$12/100*'Connecting shares (%)'!$R$17+P128*'Connecting shares (%)'!$H$12/100*'Connecting shares (%)'!$R$18,0),0)</f>
        <v>0</v>
      </c>
      <c r="AG128" s="1">
        <f>IF(C128="West", IF(B128="Decentral",(K128*'Connecting shares (%)'!$F$16/100+M128*'Connecting shares (%)'!$G$16/100+O128*'Connecting shares (%)'!$H$16/100)/1000000,0),0)</f>
        <v>4.7781469999999999E-2</v>
      </c>
      <c r="AH128" s="1">
        <f>IF(C128="west", IF(B128="Decentral",L128*'Connecting shares (%)'!$R$16*'Connecting shares (%)'!$F$16/100+N128*'Connecting shares (%)'!$G$16/100*'Connecting shares (%)'!$R$17+P128*'Connecting shares (%)'!$H$16/100*'Connecting shares (%)'!$R$18,0),0)</f>
        <v>0.13797000000000001</v>
      </c>
    </row>
    <row r="129" spans="1:34">
      <c r="A129" s="1">
        <v>128</v>
      </c>
      <c r="B129" s="1" t="s">
        <v>21</v>
      </c>
      <c r="C129" s="1" t="s">
        <v>23</v>
      </c>
      <c r="D129" s="1" t="s">
        <v>709</v>
      </c>
      <c r="E129" s="1">
        <v>391836.49999999901</v>
      </c>
      <c r="F129" s="1">
        <v>25</v>
      </c>
      <c r="G129" s="1">
        <v>96014.389999999898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3377.5427581802501</v>
      </c>
      <c r="R129" s="1">
        <v>665566.5</v>
      </c>
      <c r="S129" s="61">
        <f>IF(C129="East", IF(B129="Central",('Connecting shares (%)'!$F$2/100*E129+'Connecting shares (%)'!$G$2/100*G129+'Connecting shares (%)'!$H$2/100*I129)/1000000,0),0)</f>
        <v>0</v>
      </c>
      <c r="T129" s="61">
        <f>IF(C129="East", IF(B129="Central",F129*'Connecting shares (%)'!$R$16*'Connecting shares (%)'!$F$2/100+H129*'Connecting shares (%)'!$G$2/100*'Connecting shares (%)'!$R$17+J129*'Connecting shares (%)'!$H$2/100*'Connecting shares (%)'!$R$18,0),0)</f>
        <v>0</v>
      </c>
      <c r="U129" s="1">
        <f>IF(C129="East", IF(B129="Decentral",('Connecting shares (%)'!$F$6/100*E129+'Connecting shares (%)'!$G$6/100*G129+'Connecting shares (%)'!$H$6/100*I129)/1000000,0),0)</f>
        <v>0</v>
      </c>
      <c r="V129" s="1">
        <f>IF(C129="East", IF(B129="Decentral",F129*'Connecting shares (%)'!$R$16*'Connecting shares (%)'!$F$6/100+H129*'Connecting shares (%)'!$G$6/100*'Connecting shares (%)'!$R$17+J129*'Connecting shares (%)'!$H$6/100*'Connecting shares (%)'!$R$18,0),0)</f>
        <v>0</v>
      </c>
      <c r="W129" s="1">
        <f>IF(C129="East", IF(B129="Central",('Connecting shares (%)'!$F$4/100*K129+'Connecting shares (%)'!$G$4/100*M129+'Connecting shares (%)'!$H$4/100*O129)/1000000,0),0)</f>
        <v>0</v>
      </c>
      <c r="X129" s="1">
        <f>IF(C129="East", IF(B129="Central",L129*'Connecting shares (%)'!$R$16*'Connecting shares (%)'!$F$4/100+N129*'Connecting shares (%)'!$G$4/100*'Connecting shares (%)'!$R$17+P129*'Connecting shares (%)'!$H$4/100*'Connecting shares (%)'!$R$18,0),0)</f>
        <v>0</v>
      </c>
      <c r="Y129" s="1">
        <f>IF(C129="East", IF(B129="Decentral",('Connecting shares (%)'!$F$4/100*K129+'Connecting shares (%)'!$G$4/100*M129+'Connecting shares (%)'!$H$4/100*O129)/1000000,0),0)</f>
        <v>0</v>
      </c>
      <c r="Z129" s="1">
        <f>IF(C129="East", IF(B129="Decentral",L129*'Connecting shares (%)'!$R$16*'Connecting shares (%)'!$F$8/100+N129*'Connecting shares (%)'!$G$8/100*'Connecting shares (%)'!$R$17+P129*'Connecting shares (%)'!$H$8/100*'Connecting shares (%)'!$R$18,0),0)</f>
        <v>0</v>
      </c>
      <c r="AA129" s="1">
        <f>IF(C129="West", IF(B129="Central",('Connecting shares (%)'!$F$10/100*E129+'Connecting shares (%)'!$G$10/100*G129+'Connecting shares (%)'!$H$10/100*I129)/1000000,0),0)</f>
        <v>0</v>
      </c>
      <c r="AB129" s="1">
        <f>IF(C129="West", IF(B129="Central",F129*'Connecting shares (%)'!$R$16*'Connecting shares (%)'!$F$10/100+H129*'Connecting shares (%)'!$G$10/100*'Connecting shares (%)'!$R$17+J129*'Connecting shares (%)'!$H$10/100*'Connecting shares (%)'!$R$18,0),0)</f>
        <v>0</v>
      </c>
      <c r="AC129" s="1">
        <f>IF(C129="West", IF(B129="Decentral",('Connecting shares (%)'!$F$14/100*E129+'Connecting shares (%)'!$G$14/100*G129+'Connecting shares (%)'!$H$14/100*I129)/1000000,0),0)</f>
        <v>0.48785088999999893</v>
      </c>
      <c r="AD129" s="1">
        <f>IF(C129="west", IF(B129="Decentral",F129*'Connecting shares (%)'!$R$16*'Connecting shares (%)'!$F$14/100+H129*'Connecting shares (%)'!$G$14/100*'Connecting shares (%)'!$R$17+J129*'Connecting shares (%)'!$H$14/100*'Connecting shares (%)'!$R$18,0),0)</f>
        <v>0.60553400000000002</v>
      </c>
      <c r="AE129" s="1">
        <f>IF(C129="west", IF(B129="Central",('Connecting shares (%)'!$F$12/100*K129+'Connecting shares (%)'!$G$12/100*M129+'Connecting shares (%)'!$H$12/100*O129)/1000000,0),0)</f>
        <v>0</v>
      </c>
      <c r="AF129" s="1">
        <f>IF(C129="west", IF(B129="Central",L129*'Connecting shares (%)'!$R$16*'Connecting shares (%)'!$F$12/100+N129*'Connecting shares (%)'!$G$12/100*'Connecting shares (%)'!$R$17+P129*'Connecting shares (%)'!$H$12/100*'Connecting shares (%)'!$R$18,0),0)</f>
        <v>0</v>
      </c>
      <c r="AG129" s="1">
        <f>IF(C129="West", IF(B129="Decentral",(K129*'Connecting shares (%)'!$F$16/100+M129*'Connecting shares (%)'!$G$16/100+O129*'Connecting shares (%)'!$H$16/100)/1000000,0),0)</f>
        <v>0</v>
      </c>
      <c r="AH129" s="1">
        <f>IF(C129="west", IF(B129="Decentral",L129*'Connecting shares (%)'!$R$16*'Connecting shares (%)'!$F$16/100+N129*'Connecting shares (%)'!$G$16/100*'Connecting shares (%)'!$R$17+P129*'Connecting shares (%)'!$H$16/100*'Connecting shares (%)'!$R$18,0),0)</f>
        <v>0</v>
      </c>
    </row>
    <row r="130" spans="1:34">
      <c r="A130" s="1">
        <v>129</v>
      </c>
      <c r="B130" s="1" t="s">
        <v>22</v>
      </c>
      <c r="C130" s="1" t="s">
        <v>24</v>
      </c>
      <c r="D130" s="1" t="s">
        <v>622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922.82617058790504</v>
      </c>
      <c r="R130" s="1">
        <v>20509</v>
      </c>
      <c r="S130" s="61">
        <f>IF(C130="East", IF(B130="Central",('Connecting shares (%)'!$F$2/100*E130+'Connecting shares (%)'!$G$2/100*G130+'Connecting shares (%)'!$H$2/100*I130)/1000000,0),0)</f>
        <v>0</v>
      </c>
      <c r="T130" s="61">
        <f>IF(C130="East", IF(B130="Central",F130*'Connecting shares (%)'!$R$16*'Connecting shares (%)'!$F$2/100+H130*'Connecting shares (%)'!$G$2/100*'Connecting shares (%)'!$R$17+J130*'Connecting shares (%)'!$H$2/100*'Connecting shares (%)'!$R$18,0),0)</f>
        <v>0</v>
      </c>
      <c r="U130" s="1">
        <f>IF(C130="East", IF(B130="Decentral",('Connecting shares (%)'!$F$6/100*E130+'Connecting shares (%)'!$G$6/100*G130+'Connecting shares (%)'!$H$6/100*I130)/1000000,0),0)</f>
        <v>0</v>
      </c>
      <c r="V130" s="1">
        <f>IF(C130="East", IF(B130="Decentral",F130*'Connecting shares (%)'!$R$16*'Connecting shares (%)'!$F$6/100+H130*'Connecting shares (%)'!$G$6/100*'Connecting shares (%)'!$R$17+J130*'Connecting shares (%)'!$H$6/100*'Connecting shares (%)'!$R$18,0),0)</f>
        <v>0</v>
      </c>
      <c r="W130" s="1">
        <f>IF(C130="East", IF(B130="Central",('Connecting shares (%)'!$F$4/100*K130+'Connecting shares (%)'!$G$4/100*M130+'Connecting shares (%)'!$H$4/100*O130)/1000000,0),0)</f>
        <v>0</v>
      </c>
      <c r="X130" s="1">
        <f>IF(C130="East", IF(B130="Central",L130*'Connecting shares (%)'!$R$16*'Connecting shares (%)'!$F$4/100+N130*'Connecting shares (%)'!$G$4/100*'Connecting shares (%)'!$R$17+P130*'Connecting shares (%)'!$H$4/100*'Connecting shares (%)'!$R$18,0),0)</f>
        <v>0</v>
      </c>
      <c r="Y130" s="1">
        <f>IF(C130="East", IF(B130="Decentral",('Connecting shares (%)'!$F$4/100*K130+'Connecting shares (%)'!$G$4/100*M130+'Connecting shares (%)'!$H$4/100*O130)/1000000,0),0)</f>
        <v>0</v>
      </c>
      <c r="Z130" s="1">
        <f>IF(C130="East", IF(B130="Decentral",L130*'Connecting shares (%)'!$R$16*'Connecting shares (%)'!$F$8/100+N130*'Connecting shares (%)'!$G$8/100*'Connecting shares (%)'!$R$17+P130*'Connecting shares (%)'!$H$8/100*'Connecting shares (%)'!$R$18,0),0)</f>
        <v>0</v>
      </c>
      <c r="AA130" s="1">
        <f>IF(C130="West", IF(B130="Central",('Connecting shares (%)'!$F$10/100*E130+'Connecting shares (%)'!$G$10/100*G130+'Connecting shares (%)'!$H$10/100*I130)/1000000,0),0)</f>
        <v>0</v>
      </c>
      <c r="AB130" s="1">
        <f>IF(C130="West", IF(B130="Central",F130*'Connecting shares (%)'!$R$16*'Connecting shares (%)'!$F$10/100+H130*'Connecting shares (%)'!$G$10/100*'Connecting shares (%)'!$R$17+J130*'Connecting shares (%)'!$H$10/100*'Connecting shares (%)'!$R$18,0),0)</f>
        <v>0</v>
      </c>
      <c r="AC130" s="1">
        <f>IF(C130="West", IF(B130="Decentral",('Connecting shares (%)'!$F$14/100*E130+'Connecting shares (%)'!$G$14/100*G130+'Connecting shares (%)'!$H$14/100*I130)/1000000,0),0)</f>
        <v>0</v>
      </c>
      <c r="AD130" s="1">
        <f>IF(C130="west", IF(B130="Decentral",F130*'Connecting shares (%)'!$R$16*'Connecting shares (%)'!$F$14/100+H130*'Connecting shares (%)'!$G$14/100*'Connecting shares (%)'!$R$17+J130*'Connecting shares (%)'!$H$14/100*'Connecting shares (%)'!$R$18,0),0)</f>
        <v>0</v>
      </c>
      <c r="AE130" s="1">
        <f>IF(C130="west", IF(B130="Central",('Connecting shares (%)'!$F$12/100*K130+'Connecting shares (%)'!$G$12/100*M130+'Connecting shares (%)'!$H$12/100*O130)/1000000,0),0)</f>
        <v>0</v>
      </c>
      <c r="AF130" s="1">
        <f>IF(C130="west", IF(B130="Central",L130*'Connecting shares (%)'!$R$16*'Connecting shares (%)'!$F$12/100+N130*'Connecting shares (%)'!$G$12/100*'Connecting shares (%)'!$R$17+P130*'Connecting shares (%)'!$H$12/100*'Connecting shares (%)'!$R$18,0),0)</f>
        <v>0</v>
      </c>
      <c r="AG130" s="1">
        <f>IF(C130="West", IF(B130="Decentral",(K130*'Connecting shares (%)'!$F$16/100+M130*'Connecting shares (%)'!$G$16/100+O130*'Connecting shares (%)'!$H$16/100)/1000000,0),0)</f>
        <v>0</v>
      </c>
      <c r="AH130" s="1">
        <f>IF(C130="west", IF(B130="Decentral",L130*'Connecting shares (%)'!$R$16*'Connecting shares (%)'!$F$16/100+N130*'Connecting shares (%)'!$G$16/100*'Connecting shares (%)'!$R$17+P130*'Connecting shares (%)'!$H$16/100*'Connecting shares (%)'!$R$18,0),0)</f>
        <v>0</v>
      </c>
    </row>
    <row r="131" spans="1:34">
      <c r="A131" s="1">
        <v>130</v>
      </c>
      <c r="B131" s="1" t="s">
        <v>21</v>
      </c>
      <c r="C131" s="1" t="s">
        <v>24</v>
      </c>
      <c r="D131" s="1" t="s">
        <v>708</v>
      </c>
      <c r="E131" s="1">
        <v>870889.71999999904</v>
      </c>
      <c r="F131" s="1">
        <v>49</v>
      </c>
      <c r="G131" s="1">
        <v>0</v>
      </c>
      <c r="H131" s="1">
        <v>0</v>
      </c>
      <c r="I131" s="1">
        <v>0</v>
      </c>
      <c r="J131" s="1">
        <v>0</v>
      </c>
      <c r="K131" s="1">
        <v>261195.5</v>
      </c>
      <c r="L131" s="1">
        <v>39</v>
      </c>
      <c r="M131" s="1">
        <v>0</v>
      </c>
      <c r="N131" s="1">
        <v>0</v>
      </c>
      <c r="O131" s="1">
        <v>0</v>
      </c>
      <c r="P131" s="1">
        <v>0</v>
      </c>
      <c r="Q131" s="1">
        <v>2233.2547377411202</v>
      </c>
      <c r="R131" s="1">
        <v>88776</v>
      </c>
      <c r="S131" s="61">
        <f>IF(C131="East", IF(B131="Central",('Connecting shares (%)'!$F$2/100*E131+'Connecting shares (%)'!$G$2/100*G131+'Connecting shares (%)'!$H$2/100*I131)/1000000,0),0)</f>
        <v>0</v>
      </c>
      <c r="T131" s="61">
        <f>IF(C131="East", IF(B131="Central",F131*'Connecting shares (%)'!$R$16*'Connecting shares (%)'!$F$2/100+H131*'Connecting shares (%)'!$G$2/100*'Connecting shares (%)'!$R$17+J131*'Connecting shares (%)'!$H$2/100*'Connecting shares (%)'!$R$18,0),0)</f>
        <v>0</v>
      </c>
      <c r="U131" s="1">
        <f>IF(C131="East", IF(B131="Decentral",('Connecting shares (%)'!$F$6/100*E131+'Connecting shares (%)'!$G$6/100*G131+'Connecting shares (%)'!$H$6/100*I131)/1000000,0),0)</f>
        <v>0.87088971999999909</v>
      </c>
      <c r="V131" s="1">
        <f>IF(C131="East", IF(B131="Decentral",F131*'Connecting shares (%)'!$R$16*'Connecting shares (%)'!$F$6/100+H131*'Connecting shares (%)'!$G$6/100*'Connecting shares (%)'!$R$17+J131*'Connecting shares (%)'!$H$6/100*'Connecting shares (%)'!$R$18,0),0)</f>
        <v>1.1267550000000002</v>
      </c>
      <c r="W131" s="1">
        <f>IF(C131="East", IF(B131="Central",('Connecting shares (%)'!$F$4/100*K131+'Connecting shares (%)'!$G$4/100*M131+'Connecting shares (%)'!$H$4/100*O131)/1000000,0),0)</f>
        <v>0</v>
      </c>
      <c r="X131" s="1">
        <f>IF(C131="East", IF(B131="Central",L131*'Connecting shares (%)'!$R$16*'Connecting shares (%)'!$F$4/100+N131*'Connecting shares (%)'!$G$4/100*'Connecting shares (%)'!$R$17+P131*'Connecting shares (%)'!$H$4/100*'Connecting shares (%)'!$R$18,0),0)</f>
        <v>0</v>
      </c>
      <c r="Y131" s="1">
        <f>IF(C131="East", IF(B131="Decentral",('Connecting shares (%)'!$F$4/100*K131+'Connecting shares (%)'!$G$4/100*M131+'Connecting shares (%)'!$H$4/100*O131)/1000000,0),0)</f>
        <v>0.26119550000000002</v>
      </c>
      <c r="Z131" s="1">
        <f>IF(C131="East", IF(B131="Decentral",L131*'Connecting shares (%)'!$R$16*'Connecting shares (%)'!$F$8/100+N131*'Connecting shares (%)'!$G$8/100*'Connecting shares (%)'!$R$17+P131*'Connecting shares (%)'!$H$8/100*'Connecting shares (%)'!$R$18,0),0)</f>
        <v>0.89680500000000007</v>
      </c>
      <c r="AA131" s="1">
        <f>IF(C131="West", IF(B131="Central",('Connecting shares (%)'!$F$10/100*E131+'Connecting shares (%)'!$G$10/100*G131+'Connecting shares (%)'!$H$10/100*I131)/1000000,0),0)</f>
        <v>0</v>
      </c>
      <c r="AB131" s="1">
        <f>IF(C131="West", IF(B131="Central",F131*'Connecting shares (%)'!$R$16*'Connecting shares (%)'!$F$10/100+H131*'Connecting shares (%)'!$G$10/100*'Connecting shares (%)'!$R$17+J131*'Connecting shares (%)'!$H$10/100*'Connecting shares (%)'!$R$18,0),0)</f>
        <v>0</v>
      </c>
      <c r="AC131" s="1">
        <f>IF(C131="West", IF(B131="Decentral",('Connecting shares (%)'!$F$14/100*E131+'Connecting shares (%)'!$G$14/100*G131+'Connecting shares (%)'!$H$14/100*I131)/1000000,0),0)</f>
        <v>0</v>
      </c>
      <c r="AD131" s="1">
        <f>IF(C131="west", IF(B131="Decentral",F131*'Connecting shares (%)'!$R$16*'Connecting shares (%)'!$F$14/100+H131*'Connecting shares (%)'!$G$14/100*'Connecting shares (%)'!$R$17+J131*'Connecting shares (%)'!$H$14/100*'Connecting shares (%)'!$R$18,0),0)</f>
        <v>0</v>
      </c>
      <c r="AE131" s="1">
        <f>IF(C131="west", IF(B131="Central",('Connecting shares (%)'!$F$12/100*K131+'Connecting shares (%)'!$G$12/100*M131+'Connecting shares (%)'!$H$12/100*O131)/1000000,0),0)</f>
        <v>0</v>
      </c>
      <c r="AF131" s="1">
        <f>IF(C131="west", IF(B131="Central",L131*'Connecting shares (%)'!$R$16*'Connecting shares (%)'!$F$12/100+N131*'Connecting shares (%)'!$G$12/100*'Connecting shares (%)'!$R$17+P131*'Connecting shares (%)'!$H$12/100*'Connecting shares (%)'!$R$18,0),0)</f>
        <v>0</v>
      </c>
      <c r="AG131" s="1">
        <f>IF(C131="West", IF(B131="Decentral",(K131*'Connecting shares (%)'!$F$16/100+M131*'Connecting shares (%)'!$G$16/100+O131*'Connecting shares (%)'!$H$16/100)/1000000,0),0)</f>
        <v>0</v>
      </c>
      <c r="AH131" s="1">
        <f>IF(C131="west", IF(B131="Decentral",L131*'Connecting shares (%)'!$R$16*'Connecting shares (%)'!$F$16/100+N131*'Connecting shares (%)'!$G$16/100*'Connecting shares (%)'!$R$17+P131*'Connecting shares (%)'!$H$16/100*'Connecting shares (%)'!$R$18,0),0)</f>
        <v>0</v>
      </c>
    </row>
    <row r="132" spans="1:34">
      <c r="A132" s="1">
        <v>131</v>
      </c>
      <c r="B132" s="1" t="s">
        <v>21</v>
      </c>
      <c r="C132" s="1" t="s">
        <v>23</v>
      </c>
      <c r="D132" s="1" t="s">
        <v>707</v>
      </c>
      <c r="E132" s="1">
        <v>1772519.9299999899</v>
      </c>
      <c r="F132" s="1">
        <v>113</v>
      </c>
      <c r="G132" s="1">
        <v>0</v>
      </c>
      <c r="H132" s="1">
        <v>0</v>
      </c>
      <c r="I132" s="1">
        <v>0</v>
      </c>
      <c r="J132" s="1">
        <v>0</v>
      </c>
      <c r="K132" s="1">
        <v>374761.22</v>
      </c>
      <c r="L132" s="1">
        <v>37</v>
      </c>
      <c r="M132" s="1">
        <v>232938.87</v>
      </c>
      <c r="N132" s="1">
        <v>3</v>
      </c>
      <c r="O132" s="1">
        <v>0</v>
      </c>
      <c r="P132" s="1">
        <v>0</v>
      </c>
      <c r="Q132" s="1">
        <v>13451.674432284301</v>
      </c>
      <c r="R132" s="1">
        <v>5034903.5</v>
      </c>
      <c r="S132" s="61">
        <f>IF(C132="East", IF(B132="Central",('Connecting shares (%)'!$F$2/100*E132+'Connecting shares (%)'!$G$2/100*G132+'Connecting shares (%)'!$H$2/100*I132)/1000000,0),0)</f>
        <v>0</v>
      </c>
      <c r="T132" s="61">
        <f>IF(C132="East", IF(B132="Central",F132*'Connecting shares (%)'!$R$16*'Connecting shares (%)'!$F$2/100+H132*'Connecting shares (%)'!$G$2/100*'Connecting shares (%)'!$R$17+J132*'Connecting shares (%)'!$H$2/100*'Connecting shares (%)'!$R$18,0),0)</f>
        <v>0</v>
      </c>
      <c r="U132" s="1">
        <f>IF(C132="East", IF(B132="Decentral",('Connecting shares (%)'!$F$6/100*E132+'Connecting shares (%)'!$G$6/100*G132+'Connecting shares (%)'!$H$6/100*I132)/1000000,0),0)</f>
        <v>0</v>
      </c>
      <c r="V132" s="1">
        <f>IF(C132="East", IF(B132="Decentral",F132*'Connecting shares (%)'!$R$16*'Connecting shares (%)'!$F$6/100+H132*'Connecting shares (%)'!$G$6/100*'Connecting shares (%)'!$R$17+J132*'Connecting shares (%)'!$H$6/100*'Connecting shares (%)'!$R$18,0),0)</f>
        <v>0</v>
      </c>
      <c r="W132" s="1">
        <f>IF(C132="East", IF(B132="Central",('Connecting shares (%)'!$F$4/100*K132+'Connecting shares (%)'!$G$4/100*M132+'Connecting shares (%)'!$H$4/100*O132)/1000000,0),0)</f>
        <v>0</v>
      </c>
      <c r="X132" s="1">
        <f>IF(C132="East", IF(B132="Central",L132*'Connecting shares (%)'!$R$16*'Connecting shares (%)'!$F$4/100+N132*'Connecting shares (%)'!$G$4/100*'Connecting shares (%)'!$R$17+P132*'Connecting shares (%)'!$H$4/100*'Connecting shares (%)'!$R$18,0),0)</f>
        <v>0</v>
      </c>
      <c r="Y132" s="1">
        <f>IF(C132="East", IF(B132="Decentral",('Connecting shares (%)'!$F$4/100*K132+'Connecting shares (%)'!$G$4/100*M132+'Connecting shares (%)'!$H$4/100*O132)/1000000,0),0)</f>
        <v>0</v>
      </c>
      <c r="Z132" s="1">
        <f>IF(C132="East", IF(B132="Decentral",L132*'Connecting shares (%)'!$R$16*'Connecting shares (%)'!$F$8/100+N132*'Connecting shares (%)'!$G$8/100*'Connecting shares (%)'!$R$17+P132*'Connecting shares (%)'!$H$8/100*'Connecting shares (%)'!$R$18,0),0)</f>
        <v>0</v>
      </c>
      <c r="AA132" s="1">
        <f>IF(C132="West", IF(B132="Central",('Connecting shares (%)'!$F$10/100*E132+'Connecting shares (%)'!$G$10/100*G132+'Connecting shares (%)'!$H$10/100*I132)/1000000,0),0)</f>
        <v>0</v>
      </c>
      <c r="AB132" s="1">
        <f>IF(C132="West", IF(B132="Central",F132*'Connecting shares (%)'!$R$16*'Connecting shares (%)'!$F$10/100+H132*'Connecting shares (%)'!$G$10/100*'Connecting shares (%)'!$R$17+J132*'Connecting shares (%)'!$H$10/100*'Connecting shares (%)'!$R$18,0),0)</f>
        <v>0</v>
      </c>
      <c r="AC132" s="1">
        <f>IF(C132="West", IF(B132="Decentral",('Connecting shares (%)'!$F$14/100*E132+'Connecting shares (%)'!$G$14/100*G132+'Connecting shares (%)'!$H$14/100*I132)/1000000,0),0)</f>
        <v>1.7725199299999899</v>
      </c>
      <c r="AD132" s="1">
        <f>IF(C132="west", IF(B132="Decentral",F132*'Connecting shares (%)'!$R$16*'Connecting shares (%)'!$F$14/100+H132*'Connecting shares (%)'!$G$14/100*'Connecting shares (%)'!$R$17+J132*'Connecting shares (%)'!$H$14/100*'Connecting shares (%)'!$R$18,0),0)</f>
        <v>2.5984350000000003</v>
      </c>
      <c r="AE132" s="1">
        <f>IF(C132="west", IF(B132="Central",('Connecting shares (%)'!$F$12/100*K132+'Connecting shares (%)'!$G$12/100*M132+'Connecting shares (%)'!$H$12/100*O132)/1000000,0),0)</f>
        <v>0</v>
      </c>
      <c r="AF132" s="1">
        <f>IF(C132="west", IF(B132="Central",L132*'Connecting shares (%)'!$R$16*'Connecting shares (%)'!$F$12/100+N132*'Connecting shares (%)'!$G$12/100*'Connecting shares (%)'!$R$17+P132*'Connecting shares (%)'!$H$12/100*'Connecting shares (%)'!$R$18,0),0)</f>
        <v>0</v>
      </c>
      <c r="AG132" s="1">
        <f>IF(C132="West", IF(B132="Decentral",(K132*'Connecting shares (%)'!$F$16/100+M132*'Connecting shares (%)'!$G$16/100+O132*'Connecting shares (%)'!$H$16/100)/1000000,0),0)</f>
        <v>0.60770008999999992</v>
      </c>
      <c r="AH132" s="1">
        <f>IF(C132="west", IF(B132="Decentral",L132*'Connecting shares (%)'!$R$16*'Connecting shares (%)'!$F$16/100+N132*'Connecting shares (%)'!$G$16/100*'Connecting shares (%)'!$R$17+P132*'Connecting shares (%)'!$H$16/100*'Connecting shares (%)'!$R$18,0),0)</f>
        <v>0.94279200000000007</v>
      </c>
    </row>
    <row r="133" spans="1:34">
      <c r="A133" s="1">
        <v>132</v>
      </c>
      <c r="B133" s="1" t="s">
        <v>21</v>
      </c>
      <c r="C133" s="1" t="s">
        <v>23</v>
      </c>
      <c r="D133" s="1" t="s">
        <v>706</v>
      </c>
      <c r="E133" s="1">
        <v>804898.73999999894</v>
      </c>
      <c r="F133" s="1">
        <v>46</v>
      </c>
      <c r="G133" s="1">
        <v>0</v>
      </c>
      <c r="H133" s="1">
        <v>0</v>
      </c>
      <c r="I133" s="1">
        <v>0</v>
      </c>
      <c r="J133" s="1">
        <v>0</v>
      </c>
      <c r="K133" s="1">
        <v>61951.389999999898</v>
      </c>
      <c r="L133" s="1">
        <v>6</v>
      </c>
      <c r="M133" s="1">
        <v>192108.66999999899</v>
      </c>
      <c r="N133" s="1">
        <v>3</v>
      </c>
      <c r="O133" s="1">
        <v>0</v>
      </c>
      <c r="P133" s="1">
        <v>0</v>
      </c>
      <c r="Q133" s="1">
        <v>3354.2367372721801</v>
      </c>
      <c r="R133" s="1">
        <v>709417</v>
      </c>
      <c r="S133" s="61">
        <f>IF(C133="East", IF(B133="Central",('Connecting shares (%)'!$F$2/100*E133+'Connecting shares (%)'!$G$2/100*G133+'Connecting shares (%)'!$H$2/100*I133)/1000000,0),0)</f>
        <v>0</v>
      </c>
      <c r="T133" s="61">
        <f>IF(C133="East", IF(B133="Central",F133*'Connecting shares (%)'!$R$16*'Connecting shares (%)'!$F$2/100+H133*'Connecting shares (%)'!$G$2/100*'Connecting shares (%)'!$R$17+J133*'Connecting shares (%)'!$H$2/100*'Connecting shares (%)'!$R$18,0),0)</f>
        <v>0</v>
      </c>
      <c r="U133" s="1">
        <f>IF(C133="East", IF(B133="Decentral",('Connecting shares (%)'!$F$6/100*E133+'Connecting shares (%)'!$G$6/100*G133+'Connecting shares (%)'!$H$6/100*I133)/1000000,0),0)</f>
        <v>0</v>
      </c>
      <c r="V133" s="1">
        <f>IF(C133="East", IF(B133="Decentral",F133*'Connecting shares (%)'!$R$16*'Connecting shares (%)'!$F$6/100+H133*'Connecting shares (%)'!$G$6/100*'Connecting shares (%)'!$R$17+J133*'Connecting shares (%)'!$H$6/100*'Connecting shares (%)'!$R$18,0),0)</f>
        <v>0</v>
      </c>
      <c r="W133" s="1">
        <f>IF(C133="East", IF(B133="Central",('Connecting shares (%)'!$F$4/100*K133+'Connecting shares (%)'!$G$4/100*M133+'Connecting shares (%)'!$H$4/100*O133)/1000000,0),0)</f>
        <v>0</v>
      </c>
      <c r="X133" s="1">
        <f>IF(C133="East", IF(B133="Central",L133*'Connecting shares (%)'!$R$16*'Connecting shares (%)'!$F$4/100+N133*'Connecting shares (%)'!$G$4/100*'Connecting shares (%)'!$R$17+P133*'Connecting shares (%)'!$H$4/100*'Connecting shares (%)'!$R$18,0),0)</f>
        <v>0</v>
      </c>
      <c r="Y133" s="1">
        <f>IF(C133="East", IF(B133="Decentral",('Connecting shares (%)'!$F$4/100*K133+'Connecting shares (%)'!$G$4/100*M133+'Connecting shares (%)'!$H$4/100*O133)/1000000,0),0)</f>
        <v>0</v>
      </c>
      <c r="Z133" s="1">
        <f>IF(C133="East", IF(B133="Decentral",L133*'Connecting shares (%)'!$R$16*'Connecting shares (%)'!$F$8/100+N133*'Connecting shares (%)'!$G$8/100*'Connecting shares (%)'!$R$17+P133*'Connecting shares (%)'!$H$8/100*'Connecting shares (%)'!$R$18,0),0)</f>
        <v>0</v>
      </c>
      <c r="AA133" s="1">
        <f>IF(C133="West", IF(B133="Central",('Connecting shares (%)'!$F$10/100*E133+'Connecting shares (%)'!$G$10/100*G133+'Connecting shares (%)'!$H$10/100*I133)/1000000,0),0)</f>
        <v>0</v>
      </c>
      <c r="AB133" s="1">
        <f>IF(C133="West", IF(B133="Central",F133*'Connecting shares (%)'!$R$16*'Connecting shares (%)'!$F$10/100+H133*'Connecting shares (%)'!$G$10/100*'Connecting shares (%)'!$R$17+J133*'Connecting shares (%)'!$H$10/100*'Connecting shares (%)'!$R$18,0),0)</f>
        <v>0</v>
      </c>
      <c r="AC133" s="1">
        <f>IF(C133="West", IF(B133="Decentral",('Connecting shares (%)'!$F$14/100*E133+'Connecting shares (%)'!$G$14/100*G133+'Connecting shares (%)'!$H$14/100*I133)/1000000,0),0)</f>
        <v>0.80489873999999895</v>
      </c>
      <c r="AD133" s="1">
        <f>IF(C133="west", IF(B133="Decentral",F133*'Connecting shares (%)'!$R$16*'Connecting shares (%)'!$F$14/100+H133*'Connecting shares (%)'!$G$14/100*'Connecting shares (%)'!$R$17+J133*'Connecting shares (%)'!$H$14/100*'Connecting shares (%)'!$R$18,0),0)</f>
        <v>1.0577700000000001</v>
      </c>
      <c r="AE133" s="1">
        <f>IF(C133="west", IF(B133="Central",('Connecting shares (%)'!$F$12/100*K133+'Connecting shares (%)'!$G$12/100*M133+'Connecting shares (%)'!$H$12/100*O133)/1000000,0),0)</f>
        <v>0</v>
      </c>
      <c r="AF133" s="1">
        <f>IF(C133="west", IF(B133="Central",L133*'Connecting shares (%)'!$R$16*'Connecting shares (%)'!$F$12/100+N133*'Connecting shares (%)'!$G$12/100*'Connecting shares (%)'!$R$17+P133*'Connecting shares (%)'!$H$12/100*'Connecting shares (%)'!$R$18,0),0)</f>
        <v>0</v>
      </c>
      <c r="AG133" s="1">
        <f>IF(C133="West", IF(B133="Decentral",(K133*'Connecting shares (%)'!$F$16/100+M133*'Connecting shares (%)'!$G$16/100+O133*'Connecting shares (%)'!$H$16/100)/1000000,0),0)</f>
        <v>0.25406005999999887</v>
      </c>
      <c r="AH133" s="1">
        <f>IF(C133="west", IF(B133="Decentral",L133*'Connecting shares (%)'!$R$16*'Connecting shares (%)'!$F$16/100+N133*'Connecting shares (%)'!$G$16/100*'Connecting shares (%)'!$R$17+P133*'Connecting shares (%)'!$H$16/100*'Connecting shares (%)'!$R$18,0),0)</f>
        <v>0.22994700000000001</v>
      </c>
    </row>
    <row r="134" spans="1:34">
      <c r="A134" s="1">
        <v>133</v>
      </c>
      <c r="B134" s="1" t="s">
        <v>21</v>
      </c>
      <c r="C134" s="1" t="s">
        <v>23</v>
      </c>
      <c r="D134" s="1" t="s">
        <v>701</v>
      </c>
      <c r="E134" s="1">
        <v>376847.99</v>
      </c>
      <c r="F134" s="1">
        <v>32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2968.31888555869</v>
      </c>
      <c r="R134" s="1">
        <v>372866</v>
      </c>
      <c r="S134" s="61">
        <f>IF(C134="East", IF(B134="Central",('Connecting shares (%)'!$F$2/100*E134+'Connecting shares (%)'!$G$2/100*G134+'Connecting shares (%)'!$H$2/100*I134)/1000000,0),0)</f>
        <v>0</v>
      </c>
      <c r="T134" s="61">
        <f>IF(C134="East", IF(B134="Central",F134*'Connecting shares (%)'!$R$16*'Connecting shares (%)'!$F$2/100+H134*'Connecting shares (%)'!$G$2/100*'Connecting shares (%)'!$R$17+J134*'Connecting shares (%)'!$H$2/100*'Connecting shares (%)'!$R$18,0),0)</f>
        <v>0</v>
      </c>
      <c r="U134" s="1">
        <f>IF(C134="East", IF(B134="Decentral",('Connecting shares (%)'!$F$6/100*E134+'Connecting shares (%)'!$G$6/100*G134+'Connecting shares (%)'!$H$6/100*I134)/1000000,0),0)</f>
        <v>0</v>
      </c>
      <c r="V134" s="1">
        <f>IF(C134="East", IF(B134="Decentral",F134*'Connecting shares (%)'!$R$16*'Connecting shares (%)'!$F$6/100+H134*'Connecting shares (%)'!$G$6/100*'Connecting shares (%)'!$R$17+J134*'Connecting shares (%)'!$H$6/100*'Connecting shares (%)'!$R$18,0),0)</f>
        <v>0</v>
      </c>
      <c r="W134" s="1">
        <f>IF(C134="East", IF(B134="Central",('Connecting shares (%)'!$F$4/100*K134+'Connecting shares (%)'!$G$4/100*M134+'Connecting shares (%)'!$H$4/100*O134)/1000000,0),0)</f>
        <v>0</v>
      </c>
      <c r="X134" s="1">
        <f>IF(C134="East", IF(B134="Central",L134*'Connecting shares (%)'!$R$16*'Connecting shares (%)'!$F$4/100+N134*'Connecting shares (%)'!$G$4/100*'Connecting shares (%)'!$R$17+P134*'Connecting shares (%)'!$H$4/100*'Connecting shares (%)'!$R$18,0),0)</f>
        <v>0</v>
      </c>
      <c r="Y134" s="1">
        <f>IF(C134="East", IF(B134="Decentral",('Connecting shares (%)'!$F$4/100*K134+'Connecting shares (%)'!$G$4/100*M134+'Connecting shares (%)'!$H$4/100*O134)/1000000,0),0)</f>
        <v>0</v>
      </c>
      <c r="Z134" s="1">
        <f>IF(C134="East", IF(B134="Decentral",L134*'Connecting shares (%)'!$R$16*'Connecting shares (%)'!$F$8/100+N134*'Connecting shares (%)'!$G$8/100*'Connecting shares (%)'!$R$17+P134*'Connecting shares (%)'!$H$8/100*'Connecting shares (%)'!$R$18,0),0)</f>
        <v>0</v>
      </c>
      <c r="AA134" s="1">
        <f>IF(C134="West", IF(B134="Central",('Connecting shares (%)'!$F$10/100*E134+'Connecting shares (%)'!$G$10/100*G134+'Connecting shares (%)'!$H$10/100*I134)/1000000,0),0)</f>
        <v>0</v>
      </c>
      <c r="AB134" s="1">
        <f>IF(C134="West", IF(B134="Central",F134*'Connecting shares (%)'!$R$16*'Connecting shares (%)'!$F$10/100+H134*'Connecting shares (%)'!$G$10/100*'Connecting shares (%)'!$R$17+J134*'Connecting shares (%)'!$H$10/100*'Connecting shares (%)'!$R$18,0),0)</f>
        <v>0</v>
      </c>
      <c r="AC134" s="1">
        <f>IF(C134="West", IF(B134="Decentral",('Connecting shares (%)'!$F$14/100*E134+'Connecting shares (%)'!$G$14/100*G134+'Connecting shares (%)'!$H$14/100*I134)/1000000,0),0)</f>
        <v>0.37684798999999997</v>
      </c>
      <c r="AD134" s="1">
        <f>IF(C134="west", IF(B134="Decentral",F134*'Connecting shares (%)'!$R$16*'Connecting shares (%)'!$F$14/100+H134*'Connecting shares (%)'!$G$14/100*'Connecting shares (%)'!$R$17+J134*'Connecting shares (%)'!$H$14/100*'Connecting shares (%)'!$R$18,0),0)</f>
        <v>0.73584000000000005</v>
      </c>
      <c r="AE134" s="1">
        <f>IF(C134="west", IF(B134="Central",('Connecting shares (%)'!$F$12/100*K134+'Connecting shares (%)'!$G$12/100*M134+'Connecting shares (%)'!$H$12/100*O134)/1000000,0),0)</f>
        <v>0</v>
      </c>
      <c r="AF134" s="1">
        <f>IF(C134="west", IF(B134="Central",L134*'Connecting shares (%)'!$R$16*'Connecting shares (%)'!$F$12/100+N134*'Connecting shares (%)'!$G$12/100*'Connecting shares (%)'!$R$17+P134*'Connecting shares (%)'!$H$12/100*'Connecting shares (%)'!$R$18,0),0)</f>
        <v>0</v>
      </c>
      <c r="AG134" s="1">
        <f>IF(C134="West", IF(B134="Decentral",(K134*'Connecting shares (%)'!$F$16/100+M134*'Connecting shares (%)'!$G$16/100+O134*'Connecting shares (%)'!$H$16/100)/1000000,0),0)</f>
        <v>0</v>
      </c>
      <c r="AH134" s="1">
        <f>IF(C134="west", IF(B134="Decentral",L134*'Connecting shares (%)'!$R$16*'Connecting shares (%)'!$F$16/100+N134*'Connecting shares (%)'!$G$16/100*'Connecting shares (%)'!$R$17+P134*'Connecting shares (%)'!$H$16/100*'Connecting shares (%)'!$R$18,0),0)</f>
        <v>0</v>
      </c>
    </row>
    <row r="135" spans="1:34">
      <c r="A135" s="1">
        <v>134</v>
      </c>
      <c r="B135" s="1" t="s">
        <v>21</v>
      </c>
      <c r="C135" s="1" t="s">
        <v>23</v>
      </c>
      <c r="D135" s="1" t="s">
        <v>705</v>
      </c>
      <c r="E135" s="1">
        <v>66271.169999999896</v>
      </c>
      <c r="F135" s="1">
        <v>5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1351.14868282927</v>
      </c>
      <c r="R135" s="1">
        <v>71593</v>
      </c>
      <c r="S135" s="61">
        <f>IF(C135="East", IF(B135="Central",('Connecting shares (%)'!$F$2/100*E135+'Connecting shares (%)'!$G$2/100*G135+'Connecting shares (%)'!$H$2/100*I135)/1000000,0),0)</f>
        <v>0</v>
      </c>
      <c r="T135" s="61">
        <f>IF(C135="East", IF(B135="Central",F135*'Connecting shares (%)'!$R$16*'Connecting shares (%)'!$F$2/100+H135*'Connecting shares (%)'!$G$2/100*'Connecting shares (%)'!$R$17+J135*'Connecting shares (%)'!$H$2/100*'Connecting shares (%)'!$R$18,0),0)</f>
        <v>0</v>
      </c>
      <c r="U135" s="1">
        <f>IF(C135="East", IF(B135="Decentral",('Connecting shares (%)'!$F$6/100*E135+'Connecting shares (%)'!$G$6/100*G135+'Connecting shares (%)'!$H$6/100*I135)/1000000,0),0)</f>
        <v>0</v>
      </c>
      <c r="V135" s="1">
        <f>IF(C135="East", IF(B135="Decentral",F135*'Connecting shares (%)'!$R$16*'Connecting shares (%)'!$F$6/100+H135*'Connecting shares (%)'!$G$6/100*'Connecting shares (%)'!$R$17+J135*'Connecting shares (%)'!$H$6/100*'Connecting shares (%)'!$R$18,0),0)</f>
        <v>0</v>
      </c>
      <c r="W135" s="1">
        <f>IF(C135="East", IF(B135="Central",('Connecting shares (%)'!$F$4/100*K135+'Connecting shares (%)'!$G$4/100*M135+'Connecting shares (%)'!$H$4/100*O135)/1000000,0),0)</f>
        <v>0</v>
      </c>
      <c r="X135" s="1">
        <f>IF(C135="East", IF(B135="Central",L135*'Connecting shares (%)'!$R$16*'Connecting shares (%)'!$F$4/100+N135*'Connecting shares (%)'!$G$4/100*'Connecting shares (%)'!$R$17+P135*'Connecting shares (%)'!$H$4/100*'Connecting shares (%)'!$R$18,0),0)</f>
        <v>0</v>
      </c>
      <c r="Y135" s="1">
        <f>IF(C135="East", IF(B135="Decentral",('Connecting shares (%)'!$F$4/100*K135+'Connecting shares (%)'!$G$4/100*M135+'Connecting shares (%)'!$H$4/100*O135)/1000000,0),0)</f>
        <v>0</v>
      </c>
      <c r="Z135" s="1">
        <f>IF(C135="East", IF(B135="Decentral",L135*'Connecting shares (%)'!$R$16*'Connecting shares (%)'!$F$8/100+N135*'Connecting shares (%)'!$G$8/100*'Connecting shares (%)'!$R$17+P135*'Connecting shares (%)'!$H$8/100*'Connecting shares (%)'!$R$18,0),0)</f>
        <v>0</v>
      </c>
      <c r="AA135" s="1">
        <f>IF(C135="West", IF(B135="Central",('Connecting shares (%)'!$F$10/100*E135+'Connecting shares (%)'!$G$10/100*G135+'Connecting shares (%)'!$H$10/100*I135)/1000000,0),0)</f>
        <v>0</v>
      </c>
      <c r="AB135" s="1">
        <f>IF(C135="West", IF(B135="Central",F135*'Connecting shares (%)'!$R$16*'Connecting shares (%)'!$F$10/100+H135*'Connecting shares (%)'!$G$10/100*'Connecting shares (%)'!$R$17+J135*'Connecting shares (%)'!$H$10/100*'Connecting shares (%)'!$R$18,0),0)</f>
        <v>0</v>
      </c>
      <c r="AC135" s="1">
        <f>IF(C135="West", IF(B135="Decentral",('Connecting shares (%)'!$F$14/100*E135+'Connecting shares (%)'!$G$14/100*G135+'Connecting shares (%)'!$H$14/100*I135)/1000000,0),0)</f>
        <v>6.6271169999999893E-2</v>
      </c>
      <c r="AD135" s="1">
        <f>IF(C135="west", IF(B135="Decentral",F135*'Connecting shares (%)'!$R$16*'Connecting shares (%)'!$F$14/100+H135*'Connecting shares (%)'!$G$14/100*'Connecting shares (%)'!$R$17+J135*'Connecting shares (%)'!$H$14/100*'Connecting shares (%)'!$R$18,0),0)</f>
        <v>0.11497500000000001</v>
      </c>
      <c r="AE135" s="1">
        <f>IF(C135="west", IF(B135="Central",('Connecting shares (%)'!$F$12/100*K135+'Connecting shares (%)'!$G$12/100*M135+'Connecting shares (%)'!$H$12/100*O135)/1000000,0),0)</f>
        <v>0</v>
      </c>
      <c r="AF135" s="1">
        <f>IF(C135="west", IF(B135="Central",L135*'Connecting shares (%)'!$R$16*'Connecting shares (%)'!$F$12/100+N135*'Connecting shares (%)'!$G$12/100*'Connecting shares (%)'!$R$17+P135*'Connecting shares (%)'!$H$12/100*'Connecting shares (%)'!$R$18,0),0)</f>
        <v>0</v>
      </c>
      <c r="AG135" s="1">
        <f>IF(C135="West", IF(B135="Decentral",(K135*'Connecting shares (%)'!$F$16/100+M135*'Connecting shares (%)'!$G$16/100+O135*'Connecting shares (%)'!$H$16/100)/1000000,0),0)</f>
        <v>0</v>
      </c>
      <c r="AH135" s="1">
        <f>IF(C135="west", IF(B135="Decentral",L135*'Connecting shares (%)'!$R$16*'Connecting shares (%)'!$F$16/100+N135*'Connecting shares (%)'!$G$16/100*'Connecting shares (%)'!$R$17+P135*'Connecting shares (%)'!$H$16/100*'Connecting shares (%)'!$R$18,0),0)</f>
        <v>0</v>
      </c>
    </row>
    <row r="136" spans="1:34">
      <c r="A136" s="1">
        <v>135</v>
      </c>
      <c r="B136" s="1" t="s">
        <v>21</v>
      </c>
      <c r="C136" s="1" t="s">
        <v>23</v>
      </c>
      <c r="D136" s="1" t="s">
        <v>704</v>
      </c>
      <c r="E136" s="1">
        <v>1832440.3799999901</v>
      </c>
      <c r="F136" s="1">
        <v>118</v>
      </c>
      <c r="G136" s="1">
        <v>0</v>
      </c>
      <c r="H136" s="1">
        <v>0</v>
      </c>
      <c r="I136" s="1">
        <v>0</v>
      </c>
      <c r="J136" s="1">
        <v>0</v>
      </c>
      <c r="K136" s="1">
        <v>18343.18</v>
      </c>
      <c r="L136" s="1">
        <v>2</v>
      </c>
      <c r="M136" s="1">
        <v>0</v>
      </c>
      <c r="N136" s="1">
        <v>0</v>
      </c>
      <c r="O136" s="1">
        <v>358303.15</v>
      </c>
      <c r="P136" s="1">
        <v>1</v>
      </c>
      <c r="Q136" s="1">
        <v>4507.8814770398503</v>
      </c>
      <c r="R136" s="1">
        <v>1065402</v>
      </c>
      <c r="S136" s="61">
        <f>IF(C136="East", IF(B136="Central",('Connecting shares (%)'!$F$2/100*E136+'Connecting shares (%)'!$G$2/100*G136+'Connecting shares (%)'!$H$2/100*I136)/1000000,0),0)</f>
        <v>0</v>
      </c>
      <c r="T136" s="61">
        <f>IF(C136="East", IF(B136="Central",F136*'Connecting shares (%)'!$R$16*'Connecting shares (%)'!$F$2/100+H136*'Connecting shares (%)'!$G$2/100*'Connecting shares (%)'!$R$17+J136*'Connecting shares (%)'!$H$2/100*'Connecting shares (%)'!$R$18,0),0)</f>
        <v>0</v>
      </c>
      <c r="U136" s="1">
        <f>IF(C136="East", IF(B136="Decentral",('Connecting shares (%)'!$F$6/100*E136+'Connecting shares (%)'!$G$6/100*G136+'Connecting shares (%)'!$H$6/100*I136)/1000000,0),0)</f>
        <v>0</v>
      </c>
      <c r="V136" s="1">
        <f>IF(C136="East", IF(B136="Decentral",F136*'Connecting shares (%)'!$R$16*'Connecting shares (%)'!$F$6/100+H136*'Connecting shares (%)'!$G$6/100*'Connecting shares (%)'!$R$17+J136*'Connecting shares (%)'!$H$6/100*'Connecting shares (%)'!$R$18,0),0)</f>
        <v>0</v>
      </c>
      <c r="W136" s="1">
        <f>IF(C136="East", IF(B136="Central",('Connecting shares (%)'!$F$4/100*K136+'Connecting shares (%)'!$G$4/100*M136+'Connecting shares (%)'!$H$4/100*O136)/1000000,0),0)</f>
        <v>0</v>
      </c>
      <c r="X136" s="1">
        <f>IF(C136="East", IF(B136="Central",L136*'Connecting shares (%)'!$R$16*'Connecting shares (%)'!$F$4/100+N136*'Connecting shares (%)'!$G$4/100*'Connecting shares (%)'!$R$17+P136*'Connecting shares (%)'!$H$4/100*'Connecting shares (%)'!$R$18,0),0)</f>
        <v>0</v>
      </c>
      <c r="Y136" s="1">
        <f>IF(C136="East", IF(B136="Decentral",('Connecting shares (%)'!$F$4/100*K136+'Connecting shares (%)'!$G$4/100*M136+'Connecting shares (%)'!$H$4/100*O136)/1000000,0),0)</f>
        <v>0</v>
      </c>
      <c r="Z136" s="1">
        <f>IF(C136="East", IF(B136="Decentral",L136*'Connecting shares (%)'!$R$16*'Connecting shares (%)'!$F$8/100+N136*'Connecting shares (%)'!$G$8/100*'Connecting shares (%)'!$R$17+P136*'Connecting shares (%)'!$H$8/100*'Connecting shares (%)'!$R$18,0),0)</f>
        <v>0</v>
      </c>
      <c r="AA136" s="1">
        <f>IF(C136="West", IF(B136="Central",('Connecting shares (%)'!$F$10/100*E136+'Connecting shares (%)'!$G$10/100*G136+'Connecting shares (%)'!$H$10/100*I136)/1000000,0),0)</f>
        <v>0</v>
      </c>
      <c r="AB136" s="1">
        <f>IF(C136="West", IF(B136="Central",F136*'Connecting shares (%)'!$R$16*'Connecting shares (%)'!$F$10/100+H136*'Connecting shares (%)'!$G$10/100*'Connecting shares (%)'!$R$17+J136*'Connecting shares (%)'!$H$10/100*'Connecting shares (%)'!$R$18,0),0)</f>
        <v>0</v>
      </c>
      <c r="AC136" s="1">
        <f>IF(C136="West", IF(B136="Decentral",('Connecting shares (%)'!$F$14/100*E136+'Connecting shares (%)'!$G$14/100*G136+'Connecting shares (%)'!$H$14/100*I136)/1000000,0),0)</f>
        <v>1.8324403799999902</v>
      </c>
      <c r="AD136" s="1">
        <f>IF(C136="west", IF(B136="Decentral",F136*'Connecting shares (%)'!$R$16*'Connecting shares (%)'!$F$14/100+H136*'Connecting shares (%)'!$G$14/100*'Connecting shares (%)'!$R$17+J136*'Connecting shares (%)'!$H$14/100*'Connecting shares (%)'!$R$18,0),0)</f>
        <v>2.7134100000000001</v>
      </c>
      <c r="AE136" s="1">
        <f>IF(C136="west", IF(B136="Central",('Connecting shares (%)'!$F$12/100*K136+'Connecting shares (%)'!$G$12/100*M136+'Connecting shares (%)'!$H$12/100*O136)/1000000,0),0)</f>
        <v>0</v>
      </c>
      <c r="AF136" s="1">
        <f>IF(C136="west", IF(B136="Central",L136*'Connecting shares (%)'!$R$16*'Connecting shares (%)'!$F$12/100+N136*'Connecting shares (%)'!$G$12/100*'Connecting shares (%)'!$R$17+P136*'Connecting shares (%)'!$H$12/100*'Connecting shares (%)'!$R$18,0),0)</f>
        <v>0</v>
      </c>
      <c r="AG136" s="1">
        <f>IF(C136="West", IF(B136="Decentral",(K136*'Connecting shares (%)'!$F$16/100+M136*'Connecting shares (%)'!$G$16/100+O136*'Connecting shares (%)'!$H$16/100)/1000000,0),0)</f>
        <v>0.37664633000000003</v>
      </c>
      <c r="AH136" s="1">
        <f>IF(C136="west", IF(B136="Decentral",L136*'Connecting shares (%)'!$R$16*'Connecting shares (%)'!$F$16/100+N136*'Connecting shares (%)'!$G$16/100*'Connecting shares (%)'!$R$17+P136*'Connecting shares (%)'!$H$16/100*'Connecting shares (%)'!$R$18,0),0)</f>
        <v>7.6648999999999995E-2</v>
      </c>
    </row>
    <row r="137" spans="1:34">
      <c r="A137" s="1">
        <v>136</v>
      </c>
      <c r="B137" s="1" t="s">
        <v>21</v>
      </c>
      <c r="C137" s="1" t="s">
        <v>23</v>
      </c>
      <c r="D137" s="1" t="s">
        <v>703</v>
      </c>
      <c r="E137" s="1">
        <v>268249.52</v>
      </c>
      <c r="F137" s="1">
        <v>20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2181.9322944432802</v>
      </c>
      <c r="R137" s="1">
        <v>272926.5</v>
      </c>
      <c r="S137" s="61">
        <f>IF(C137="East", IF(B137="Central",('Connecting shares (%)'!$F$2/100*E137+'Connecting shares (%)'!$G$2/100*G137+'Connecting shares (%)'!$H$2/100*I137)/1000000,0),0)</f>
        <v>0</v>
      </c>
      <c r="T137" s="61">
        <f>IF(C137="East", IF(B137="Central",F137*'Connecting shares (%)'!$R$16*'Connecting shares (%)'!$F$2/100+H137*'Connecting shares (%)'!$G$2/100*'Connecting shares (%)'!$R$17+J137*'Connecting shares (%)'!$H$2/100*'Connecting shares (%)'!$R$18,0),0)</f>
        <v>0</v>
      </c>
      <c r="U137" s="1">
        <f>IF(C137="East", IF(B137="Decentral",('Connecting shares (%)'!$F$6/100*E137+'Connecting shares (%)'!$G$6/100*G137+'Connecting shares (%)'!$H$6/100*I137)/1000000,0),0)</f>
        <v>0</v>
      </c>
      <c r="V137" s="1">
        <f>IF(C137="East", IF(B137="Decentral",F137*'Connecting shares (%)'!$R$16*'Connecting shares (%)'!$F$6/100+H137*'Connecting shares (%)'!$G$6/100*'Connecting shares (%)'!$R$17+J137*'Connecting shares (%)'!$H$6/100*'Connecting shares (%)'!$R$18,0),0)</f>
        <v>0</v>
      </c>
      <c r="W137" s="1">
        <f>IF(C137="East", IF(B137="Central",('Connecting shares (%)'!$F$4/100*K137+'Connecting shares (%)'!$G$4/100*M137+'Connecting shares (%)'!$H$4/100*O137)/1000000,0),0)</f>
        <v>0</v>
      </c>
      <c r="X137" s="1">
        <f>IF(C137="East", IF(B137="Central",L137*'Connecting shares (%)'!$R$16*'Connecting shares (%)'!$F$4/100+N137*'Connecting shares (%)'!$G$4/100*'Connecting shares (%)'!$R$17+P137*'Connecting shares (%)'!$H$4/100*'Connecting shares (%)'!$R$18,0),0)</f>
        <v>0</v>
      </c>
      <c r="Y137" s="1">
        <f>IF(C137="East", IF(B137="Decentral",('Connecting shares (%)'!$F$4/100*K137+'Connecting shares (%)'!$G$4/100*M137+'Connecting shares (%)'!$H$4/100*O137)/1000000,0),0)</f>
        <v>0</v>
      </c>
      <c r="Z137" s="1">
        <f>IF(C137="East", IF(B137="Decentral",L137*'Connecting shares (%)'!$R$16*'Connecting shares (%)'!$F$8/100+N137*'Connecting shares (%)'!$G$8/100*'Connecting shares (%)'!$R$17+P137*'Connecting shares (%)'!$H$8/100*'Connecting shares (%)'!$R$18,0),0)</f>
        <v>0</v>
      </c>
      <c r="AA137" s="1">
        <f>IF(C137="West", IF(B137="Central",('Connecting shares (%)'!$F$10/100*E137+'Connecting shares (%)'!$G$10/100*G137+'Connecting shares (%)'!$H$10/100*I137)/1000000,0),0)</f>
        <v>0</v>
      </c>
      <c r="AB137" s="1">
        <f>IF(C137="West", IF(B137="Central",F137*'Connecting shares (%)'!$R$16*'Connecting shares (%)'!$F$10/100+H137*'Connecting shares (%)'!$G$10/100*'Connecting shares (%)'!$R$17+J137*'Connecting shares (%)'!$H$10/100*'Connecting shares (%)'!$R$18,0),0)</f>
        <v>0</v>
      </c>
      <c r="AC137" s="1">
        <f>IF(C137="West", IF(B137="Decentral",('Connecting shares (%)'!$F$14/100*E137+'Connecting shares (%)'!$G$14/100*G137+'Connecting shares (%)'!$H$14/100*I137)/1000000,0),0)</f>
        <v>0.26824952000000002</v>
      </c>
      <c r="AD137" s="1">
        <f>IF(C137="west", IF(B137="Decentral",F137*'Connecting shares (%)'!$R$16*'Connecting shares (%)'!$F$14/100+H137*'Connecting shares (%)'!$G$14/100*'Connecting shares (%)'!$R$17+J137*'Connecting shares (%)'!$H$14/100*'Connecting shares (%)'!$R$18,0),0)</f>
        <v>0.45990000000000003</v>
      </c>
      <c r="AE137" s="1">
        <f>IF(C137="west", IF(B137="Central",('Connecting shares (%)'!$F$12/100*K137+'Connecting shares (%)'!$G$12/100*M137+'Connecting shares (%)'!$H$12/100*O137)/1000000,0),0)</f>
        <v>0</v>
      </c>
      <c r="AF137" s="1">
        <f>IF(C137="west", IF(B137="Central",L137*'Connecting shares (%)'!$R$16*'Connecting shares (%)'!$F$12/100+N137*'Connecting shares (%)'!$G$12/100*'Connecting shares (%)'!$R$17+P137*'Connecting shares (%)'!$H$12/100*'Connecting shares (%)'!$R$18,0),0)</f>
        <v>0</v>
      </c>
      <c r="AG137" s="1">
        <f>IF(C137="West", IF(B137="Decentral",(K137*'Connecting shares (%)'!$F$16/100+M137*'Connecting shares (%)'!$G$16/100+O137*'Connecting shares (%)'!$H$16/100)/1000000,0),0)</f>
        <v>0</v>
      </c>
      <c r="AH137" s="1">
        <f>IF(C137="west", IF(B137="Decentral",L137*'Connecting shares (%)'!$R$16*'Connecting shares (%)'!$F$16/100+N137*'Connecting shares (%)'!$G$16/100*'Connecting shares (%)'!$R$17+P137*'Connecting shares (%)'!$H$16/100*'Connecting shares (%)'!$R$18,0),0)</f>
        <v>0</v>
      </c>
    </row>
    <row r="138" spans="1:34">
      <c r="A138" s="1">
        <v>137</v>
      </c>
      <c r="B138" s="1" t="s">
        <v>21</v>
      </c>
      <c r="C138" s="1" t="s">
        <v>23</v>
      </c>
      <c r="D138" s="1" t="s">
        <v>702</v>
      </c>
      <c r="E138" s="1">
        <v>311589.33999999898</v>
      </c>
      <c r="F138" s="1">
        <v>22</v>
      </c>
      <c r="G138" s="1">
        <v>0</v>
      </c>
      <c r="H138" s="1">
        <v>0</v>
      </c>
      <c r="I138" s="1">
        <v>0</v>
      </c>
      <c r="J138" s="1">
        <v>0</v>
      </c>
      <c r="K138" s="1">
        <v>82887.459999999905</v>
      </c>
      <c r="L138" s="1">
        <v>12</v>
      </c>
      <c r="M138" s="1">
        <v>0</v>
      </c>
      <c r="N138" s="1">
        <v>0</v>
      </c>
      <c r="O138" s="1">
        <v>0</v>
      </c>
      <c r="P138" s="1">
        <v>0</v>
      </c>
      <c r="Q138" s="1">
        <v>4622.1890703187701</v>
      </c>
      <c r="R138" s="1">
        <v>353960.5</v>
      </c>
      <c r="S138" s="61">
        <f>IF(C138="East", IF(B138="Central",('Connecting shares (%)'!$F$2/100*E138+'Connecting shares (%)'!$G$2/100*G138+'Connecting shares (%)'!$H$2/100*I138)/1000000,0),0)</f>
        <v>0</v>
      </c>
      <c r="T138" s="61">
        <f>IF(C138="East", IF(B138="Central",F138*'Connecting shares (%)'!$R$16*'Connecting shares (%)'!$F$2/100+H138*'Connecting shares (%)'!$G$2/100*'Connecting shares (%)'!$R$17+J138*'Connecting shares (%)'!$H$2/100*'Connecting shares (%)'!$R$18,0),0)</f>
        <v>0</v>
      </c>
      <c r="U138" s="1">
        <f>IF(C138="East", IF(B138="Decentral",('Connecting shares (%)'!$F$6/100*E138+'Connecting shares (%)'!$G$6/100*G138+'Connecting shares (%)'!$H$6/100*I138)/1000000,0),0)</f>
        <v>0</v>
      </c>
      <c r="V138" s="1">
        <f>IF(C138="East", IF(B138="Decentral",F138*'Connecting shares (%)'!$R$16*'Connecting shares (%)'!$F$6/100+H138*'Connecting shares (%)'!$G$6/100*'Connecting shares (%)'!$R$17+J138*'Connecting shares (%)'!$H$6/100*'Connecting shares (%)'!$R$18,0),0)</f>
        <v>0</v>
      </c>
      <c r="W138" s="1">
        <f>IF(C138="East", IF(B138="Central",('Connecting shares (%)'!$F$4/100*K138+'Connecting shares (%)'!$G$4/100*M138+'Connecting shares (%)'!$H$4/100*O138)/1000000,0),0)</f>
        <v>0</v>
      </c>
      <c r="X138" s="1">
        <f>IF(C138="East", IF(B138="Central",L138*'Connecting shares (%)'!$R$16*'Connecting shares (%)'!$F$4/100+N138*'Connecting shares (%)'!$G$4/100*'Connecting shares (%)'!$R$17+P138*'Connecting shares (%)'!$H$4/100*'Connecting shares (%)'!$R$18,0),0)</f>
        <v>0</v>
      </c>
      <c r="Y138" s="1">
        <f>IF(C138="East", IF(B138="Decentral",('Connecting shares (%)'!$F$4/100*K138+'Connecting shares (%)'!$G$4/100*M138+'Connecting shares (%)'!$H$4/100*O138)/1000000,0),0)</f>
        <v>0</v>
      </c>
      <c r="Z138" s="1">
        <f>IF(C138="East", IF(B138="Decentral",L138*'Connecting shares (%)'!$R$16*'Connecting shares (%)'!$F$8/100+N138*'Connecting shares (%)'!$G$8/100*'Connecting shares (%)'!$R$17+P138*'Connecting shares (%)'!$H$8/100*'Connecting shares (%)'!$R$18,0),0)</f>
        <v>0</v>
      </c>
      <c r="AA138" s="1">
        <f>IF(C138="West", IF(B138="Central",('Connecting shares (%)'!$F$10/100*E138+'Connecting shares (%)'!$G$10/100*G138+'Connecting shares (%)'!$H$10/100*I138)/1000000,0),0)</f>
        <v>0</v>
      </c>
      <c r="AB138" s="1">
        <f>IF(C138="West", IF(B138="Central",F138*'Connecting shares (%)'!$R$16*'Connecting shares (%)'!$F$10/100+H138*'Connecting shares (%)'!$G$10/100*'Connecting shares (%)'!$R$17+J138*'Connecting shares (%)'!$H$10/100*'Connecting shares (%)'!$R$18,0),0)</f>
        <v>0</v>
      </c>
      <c r="AC138" s="1">
        <f>IF(C138="West", IF(B138="Decentral",('Connecting shares (%)'!$F$14/100*E138+'Connecting shares (%)'!$G$14/100*G138+'Connecting shares (%)'!$H$14/100*I138)/1000000,0),0)</f>
        <v>0.31158933999999899</v>
      </c>
      <c r="AD138" s="1">
        <f>IF(C138="west", IF(B138="Decentral",F138*'Connecting shares (%)'!$R$16*'Connecting shares (%)'!$F$14/100+H138*'Connecting shares (%)'!$G$14/100*'Connecting shares (%)'!$R$17+J138*'Connecting shares (%)'!$H$14/100*'Connecting shares (%)'!$R$18,0),0)</f>
        <v>0.50589000000000006</v>
      </c>
      <c r="AE138" s="1">
        <f>IF(C138="west", IF(B138="Central",('Connecting shares (%)'!$F$12/100*K138+'Connecting shares (%)'!$G$12/100*M138+'Connecting shares (%)'!$H$12/100*O138)/1000000,0),0)</f>
        <v>0</v>
      </c>
      <c r="AF138" s="1">
        <f>IF(C138="west", IF(B138="Central",L138*'Connecting shares (%)'!$R$16*'Connecting shares (%)'!$F$12/100+N138*'Connecting shares (%)'!$G$12/100*'Connecting shares (%)'!$R$17+P138*'Connecting shares (%)'!$H$12/100*'Connecting shares (%)'!$R$18,0),0)</f>
        <v>0</v>
      </c>
      <c r="AG138" s="1">
        <f>IF(C138="West", IF(B138="Decentral",(K138*'Connecting shares (%)'!$F$16/100+M138*'Connecting shares (%)'!$G$16/100+O138*'Connecting shares (%)'!$H$16/100)/1000000,0),0)</f>
        <v>8.2887459999999899E-2</v>
      </c>
      <c r="AH138" s="1">
        <f>IF(C138="west", IF(B138="Decentral",L138*'Connecting shares (%)'!$R$16*'Connecting shares (%)'!$F$16/100+N138*'Connecting shares (%)'!$G$16/100*'Connecting shares (%)'!$R$17+P138*'Connecting shares (%)'!$H$16/100*'Connecting shares (%)'!$R$18,0),0)</f>
        <v>0.27594000000000002</v>
      </c>
    </row>
    <row r="139" spans="1:34">
      <c r="A139" s="1">
        <v>138</v>
      </c>
      <c r="B139" s="1" t="s">
        <v>21</v>
      </c>
      <c r="C139" s="1" t="s">
        <v>23</v>
      </c>
      <c r="D139" s="1" t="s">
        <v>701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637.03243001064902</v>
      </c>
      <c r="R139" s="1">
        <v>7078.5</v>
      </c>
      <c r="S139" s="61">
        <f>IF(C139="East", IF(B139="Central",('Connecting shares (%)'!$F$2/100*E139+'Connecting shares (%)'!$G$2/100*G139+'Connecting shares (%)'!$H$2/100*I139)/1000000,0),0)</f>
        <v>0</v>
      </c>
      <c r="T139" s="61">
        <f>IF(C139="East", IF(B139="Central",F139*'Connecting shares (%)'!$R$16*'Connecting shares (%)'!$F$2/100+H139*'Connecting shares (%)'!$G$2/100*'Connecting shares (%)'!$R$17+J139*'Connecting shares (%)'!$H$2/100*'Connecting shares (%)'!$R$18,0),0)</f>
        <v>0</v>
      </c>
      <c r="U139" s="1">
        <f>IF(C139="East", IF(B139="Decentral",('Connecting shares (%)'!$F$6/100*E139+'Connecting shares (%)'!$G$6/100*G139+'Connecting shares (%)'!$H$6/100*I139)/1000000,0),0)</f>
        <v>0</v>
      </c>
      <c r="V139" s="1">
        <f>IF(C139="East", IF(B139="Decentral",F139*'Connecting shares (%)'!$R$16*'Connecting shares (%)'!$F$6/100+H139*'Connecting shares (%)'!$G$6/100*'Connecting shares (%)'!$R$17+J139*'Connecting shares (%)'!$H$6/100*'Connecting shares (%)'!$R$18,0),0)</f>
        <v>0</v>
      </c>
      <c r="W139" s="1">
        <f>IF(C139="East", IF(B139="Central",('Connecting shares (%)'!$F$4/100*K139+'Connecting shares (%)'!$G$4/100*M139+'Connecting shares (%)'!$H$4/100*O139)/1000000,0),0)</f>
        <v>0</v>
      </c>
      <c r="X139" s="1">
        <f>IF(C139="East", IF(B139="Central",L139*'Connecting shares (%)'!$R$16*'Connecting shares (%)'!$F$4/100+N139*'Connecting shares (%)'!$G$4/100*'Connecting shares (%)'!$R$17+P139*'Connecting shares (%)'!$H$4/100*'Connecting shares (%)'!$R$18,0),0)</f>
        <v>0</v>
      </c>
      <c r="Y139" s="1">
        <f>IF(C139="East", IF(B139="Decentral",('Connecting shares (%)'!$F$4/100*K139+'Connecting shares (%)'!$G$4/100*M139+'Connecting shares (%)'!$H$4/100*O139)/1000000,0),0)</f>
        <v>0</v>
      </c>
      <c r="Z139" s="1">
        <f>IF(C139="East", IF(B139="Decentral",L139*'Connecting shares (%)'!$R$16*'Connecting shares (%)'!$F$8/100+N139*'Connecting shares (%)'!$G$8/100*'Connecting shares (%)'!$R$17+P139*'Connecting shares (%)'!$H$8/100*'Connecting shares (%)'!$R$18,0),0)</f>
        <v>0</v>
      </c>
      <c r="AA139" s="1">
        <f>IF(C139="West", IF(B139="Central",('Connecting shares (%)'!$F$10/100*E139+'Connecting shares (%)'!$G$10/100*G139+'Connecting shares (%)'!$H$10/100*I139)/1000000,0),0)</f>
        <v>0</v>
      </c>
      <c r="AB139" s="1">
        <f>IF(C139="West", IF(B139="Central",F139*'Connecting shares (%)'!$R$16*'Connecting shares (%)'!$F$10/100+H139*'Connecting shares (%)'!$G$10/100*'Connecting shares (%)'!$R$17+J139*'Connecting shares (%)'!$H$10/100*'Connecting shares (%)'!$R$18,0),0)</f>
        <v>0</v>
      </c>
      <c r="AC139" s="1">
        <f>IF(C139="West", IF(B139="Decentral",('Connecting shares (%)'!$F$14/100*E139+'Connecting shares (%)'!$G$14/100*G139+'Connecting shares (%)'!$H$14/100*I139)/1000000,0),0)</f>
        <v>0</v>
      </c>
      <c r="AD139" s="1">
        <f>IF(C139="west", IF(B139="Decentral",F139*'Connecting shares (%)'!$R$16*'Connecting shares (%)'!$F$14/100+H139*'Connecting shares (%)'!$G$14/100*'Connecting shares (%)'!$R$17+J139*'Connecting shares (%)'!$H$14/100*'Connecting shares (%)'!$R$18,0),0)</f>
        <v>0</v>
      </c>
      <c r="AE139" s="1">
        <f>IF(C139="west", IF(B139="Central",('Connecting shares (%)'!$F$12/100*K139+'Connecting shares (%)'!$G$12/100*M139+'Connecting shares (%)'!$H$12/100*O139)/1000000,0),0)</f>
        <v>0</v>
      </c>
      <c r="AF139" s="1">
        <f>IF(C139="west", IF(B139="Central",L139*'Connecting shares (%)'!$R$16*'Connecting shares (%)'!$F$12/100+N139*'Connecting shares (%)'!$G$12/100*'Connecting shares (%)'!$R$17+P139*'Connecting shares (%)'!$H$12/100*'Connecting shares (%)'!$R$18,0),0)</f>
        <v>0</v>
      </c>
      <c r="AG139" s="1">
        <f>IF(C139="West", IF(B139="Decentral",(K139*'Connecting shares (%)'!$F$16/100+M139*'Connecting shares (%)'!$G$16/100+O139*'Connecting shares (%)'!$H$16/100)/1000000,0),0)</f>
        <v>0</v>
      </c>
      <c r="AH139" s="1">
        <f>IF(C139="west", IF(B139="Decentral",L139*'Connecting shares (%)'!$R$16*'Connecting shares (%)'!$F$16/100+N139*'Connecting shares (%)'!$G$16/100*'Connecting shares (%)'!$R$17+P139*'Connecting shares (%)'!$H$16/100*'Connecting shares (%)'!$R$18,0),0)</f>
        <v>0</v>
      </c>
    </row>
    <row r="140" spans="1:34">
      <c r="A140" s="1">
        <v>139</v>
      </c>
      <c r="B140" s="1" t="s">
        <v>21</v>
      </c>
      <c r="C140" s="1" t="s">
        <v>23</v>
      </c>
      <c r="D140" s="1" t="s">
        <v>700</v>
      </c>
      <c r="E140" s="1">
        <v>75155.350000000006</v>
      </c>
      <c r="F140" s="1">
        <v>5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1447.5835361956799</v>
      </c>
      <c r="R140" s="1">
        <v>125842.5</v>
      </c>
      <c r="S140" s="61">
        <f>IF(C140="East", IF(B140="Central",('Connecting shares (%)'!$F$2/100*E140+'Connecting shares (%)'!$G$2/100*G140+'Connecting shares (%)'!$H$2/100*I140)/1000000,0),0)</f>
        <v>0</v>
      </c>
      <c r="T140" s="61">
        <f>IF(C140="East", IF(B140="Central",F140*'Connecting shares (%)'!$R$16*'Connecting shares (%)'!$F$2/100+H140*'Connecting shares (%)'!$G$2/100*'Connecting shares (%)'!$R$17+J140*'Connecting shares (%)'!$H$2/100*'Connecting shares (%)'!$R$18,0),0)</f>
        <v>0</v>
      </c>
      <c r="U140" s="1">
        <f>IF(C140="East", IF(B140="Decentral",('Connecting shares (%)'!$F$6/100*E140+'Connecting shares (%)'!$G$6/100*G140+'Connecting shares (%)'!$H$6/100*I140)/1000000,0),0)</f>
        <v>0</v>
      </c>
      <c r="V140" s="1">
        <f>IF(C140="East", IF(B140="Decentral",F140*'Connecting shares (%)'!$R$16*'Connecting shares (%)'!$F$6/100+H140*'Connecting shares (%)'!$G$6/100*'Connecting shares (%)'!$R$17+J140*'Connecting shares (%)'!$H$6/100*'Connecting shares (%)'!$R$18,0),0)</f>
        <v>0</v>
      </c>
      <c r="W140" s="1">
        <f>IF(C140="East", IF(B140="Central",('Connecting shares (%)'!$F$4/100*K140+'Connecting shares (%)'!$G$4/100*M140+'Connecting shares (%)'!$H$4/100*O140)/1000000,0),0)</f>
        <v>0</v>
      </c>
      <c r="X140" s="1">
        <f>IF(C140="East", IF(B140="Central",L140*'Connecting shares (%)'!$R$16*'Connecting shares (%)'!$F$4/100+N140*'Connecting shares (%)'!$G$4/100*'Connecting shares (%)'!$R$17+P140*'Connecting shares (%)'!$H$4/100*'Connecting shares (%)'!$R$18,0),0)</f>
        <v>0</v>
      </c>
      <c r="Y140" s="1">
        <f>IF(C140="East", IF(B140="Decentral",('Connecting shares (%)'!$F$4/100*K140+'Connecting shares (%)'!$G$4/100*M140+'Connecting shares (%)'!$H$4/100*O140)/1000000,0),0)</f>
        <v>0</v>
      </c>
      <c r="Z140" s="1">
        <f>IF(C140="East", IF(B140="Decentral",L140*'Connecting shares (%)'!$R$16*'Connecting shares (%)'!$F$8/100+N140*'Connecting shares (%)'!$G$8/100*'Connecting shares (%)'!$R$17+P140*'Connecting shares (%)'!$H$8/100*'Connecting shares (%)'!$R$18,0),0)</f>
        <v>0</v>
      </c>
      <c r="AA140" s="1">
        <f>IF(C140="West", IF(B140="Central",('Connecting shares (%)'!$F$10/100*E140+'Connecting shares (%)'!$G$10/100*G140+'Connecting shares (%)'!$H$10/100*I140)/1000000,0),0)</f>
        <v>0</v>
      </c>
      <c r="AB140" s="1">
        <f>IF(C140="West", IF(B140="Central",F140*'Connecting shares (%)'!$R$16*'Connecting shares (%)'!$F$10/100+H140*'Connecting shares (%)'!$G$10/100*'Connecting shares (%)'!$R$17+J140*'Connecting shares (%)'!$H$10/100*'Connecting shares (%)'!$R$18,0),0)</f>
        <v>0</v>
      </c>
      <c r="AC140" s="1">
        <f>IF(C140="West", IF(B140="Decentral",('Connecting shares (%)'!$F$14/100*E140+'Connecting shares (%)'!$G$14/100*G140+'Connecting shares (%)'!$H$14/100*I140)/1000000,0),0)</f>
        <v>7.515535000000001E-2</v>
      </c>
      <c r="AD140" s="1">
        <f>IF(C140="west", IF(B140="Decentral",F140*'Connecting shares (%)'!$R$16*'Connecting shares (%)'!$F$14/100+H140*'Connecting shares (%)'!$G$14/100*'Connecting shares (%)'!$R$17+J140*'Connecting shares (%)'!$H$14/100*'Connecting shares (%)'!$R$18,0),0)</f>
        <v>0.11497500000000001</v>
      </c>
      <c r="AE140" s="1">
        <f>IF(C140="west", IF(B140="Central",('Connecting shares (%)'!$F$12/100*K140+'Connecting shares (%)'!$G$12/100*M140+'Connecting shares (%)'!$H$12/100*O140)/1000000,0),0)</f>
        <v>0</v>
      </c>
      <c r="AF140" s="1">
        <f>IF(C140="west", IF(B140="Central",L140*'Connecting shares (%)'!$R$16*'Connecting shares (%)'!$F$12/100+N140*'Connecting shares (%)'!$G$12/100*'Connecting shares (%)'!$R$17+P140*'Connecting shares (%)'!$H$12/100*'Connecting shares (%)'!$R$18,0),0)</f>
        <v>0</v>
      </c>
      <c r="AG140" s="1">
        <f>IF(C140="West", IF(B140="Decentral",(K140*'Connecting shares (%)'!$F$16/100+M140*'Connecting shares (%)'!$G$16/100+O140*'Connecting shares (%)'!$H$16/100)/1000000,0),0)</f>
        <v>0</v>
      </c>
      <c r="AH140" s="1">
        <f>IF(C140="west", IF(B140="Decentral",L140*'Connecting shares (%)'!$R$16*'Connecting shares (%)'!$F$16/100+N140*'Connecting shares (%)'!$G$16/100*'Connecting shares (%)'!$R$17+P140*'Connecting shares (%)'!$H$16/100*'Connecting shares (%)'!$R$18,0),0)</f>
        <v>0</v>
      </c>
    </row>
    <row r="141" spans="1:34">
      <c r="A141" s="1">
        <v>140</v>
      </c>
      <c r="B141" s="1" t="s">
        <v>22</v>
      </c>
      <c r="C141" s="1" t="s">
        <v>23</v>
      </c>
      <c r="D141" s="1" t="s">
        <v>699</v>
      </c>
      <c r="E141" s="1">
        <v>9835924.3599999901</v>
      </c>
      <c r="F141" s="1">
        <v>625</v>
      </c>
      <c r="G141" s="1">
        <v>181152.52</v>
      </c>
      <c r="H141" s="1">
        <v>3</v>
      </c>
      <c r="I141" s="1">
        <v>0</v>
      </c>
      <c r="J141" s="1">
        <v>0</v>
      </c>
      <c r="K141" s="1">
        <v>1243541.03</v>
      </c>
      <c r="L141" s="1">
        <v>73</v>
      </c>
      <c r="M141" s="1">
        <v>759515.06</v>
      </c>
      <c r="N141" s="1">
        <v>9</v>
      </c>
      <c r="O141" s="1">
        <v>0</v>
      </c>
      <c r="P141" s="1">
        <v>0</v>
      </c>
      <c r="Q141" s="1">
        <v>40768.929601534401</v>
      </c>
      <c r="R141" s="1">
        <v>21657024</v>
      </c>
      <c r="S141" s="61">
        <f>IF(C141="East", IF(B141="Central",('Connecting shares (%)'!$F$2/100*E141+'Connecting shares (%)'!$G$2/100*G141+'Connecting shares (%)'!$H$2/100*I141)/1000000,0),0)</f>
        <v>0</v>
      </c>
      <c r="T141" s="61">
        <f>IF(C141="East", IF(B141="Central",F141*'Connecting shares (%)'!$R$16*'Connecting shares (%)'!$F$2/100+H141*'Connecting shares (%)'!$G$2/100*'Connecting shares (%)'!$R$17+J141*'Connecting shares (%)'!$H$2/100*'Connecting shares (%)'!$R$18,0),0)</f>
        <v>0</v>
      </c>
      <c r="U141" s="1">
        <f>IF(C141="East", IF(B141="Decentral",('Connecting shares (%)'!$F$6/100*E141+'Connecting shares (%)'!$G$6/100*G141+'Connecting shares (%)'!$H$6/100*I141)/1000000,0),0)</f>
        <v>0</v>
      </c>
      <c r="V141" s="1">
        <f>IF(C141="East", IF(B141="Decentral",F141*'Connecting shares (%)'!$R$16*'Connecting shares (%)'!$F$6/100+H141*'Connecting shares (%)'!$G$6/100*'Connecting shares (%)'!$R$17+J141*'Connecting shares (%)'!$H$6/100*'Connecting shares (%)'!$R$18,0),0)</f>
        <v>0</v>
      </c>
      <c r="W141" s="1">
        <f>IF(C141="East", IF(B141="Central",('Connecting shares (%)'!$F$4/100*K141+'Connecting shares (%)'!$G$4/100*M141+'Connecting shares (%)'!$H$4/100*O141)/1000000,0),0)</f>
        <v>0</v>
      </c>
      <c r="X141" s="1">
        <f>IF(C141="East", IF(B141="Central",L141*'Connecting shares (%)'!$R$16*'Connecting shares (%)'!$F$4/100+N141*'Connecting shares (%)'!$G$4/100*'Connecting shares (%)'!$R$17+P141*'Connecting shares (%)'!$H$4/100*'Connecting shares (%)'!$R$18,0),0)</f>
        <v>0</v>
      </c>
      <c r="Y141" s="1">
        <f>IF(C141="East", IF(B141="Decentral",('Connecting shares (%)'!$F$4/100*K141+'Connecting shares (%)'!$G$4/100*M141+'Connecting shares (%)'!$H$4/100*O141)/1000000,0),0)</f>
        <v>0</v>
      </c>
      <c r="Z141" s="1">
        <f>IF(C141="East", IF(B141="Decentral",L141*'Connecting shares (%)'!$R$16*'Connecting shares (%)'!$F$8/100+N141*'Connecting shares (%)'!$G$8/100*'Connecting shares (%)'!$R$17+P141*'Connecting shares (%)'!$H$8/100*'Connecting shares (%)'!$R$18,0),0)</f>
        <v>0</v>
      </c>
      <c r="AA141" s="1">
        <f>IF(C141="West", IF(B141="Central",('Connecting shares (%)'!$F$10/100*E141+'Connecting shares (%)'!$G$10/100*G141+'Connecting shares (%)'!$H$10/100*I141)/1000000,0),0)</f>
        <v>10.017076879999991</v>
      </c>
      <c r="AB141" s="1">
        <f>IF(C141="West", IF(B141="Central",F141*'Connecting shares (%)'!$R$16*'Connecting shares (%)'!$F$10/100+H141*'Connecting shares (%)'!$G$10/100*'Connecting shares (%)'!$R$17+J141*'Connecting shares (%)'!$H$10/100*'Connecting shares (%)'!$R$18,0),0)</f>
        <v>14.463851999999999</v>
      </c>
      <c r="AC141" s="1">
        <f>IF(C141="West", IF(B141="Decentral",('Connecting shares (%)'!$F$14/100*E141+'Connecting shares (%)'!$G$14/100*G141+'Connecting shares (%)'!$H$14/100*I141)/1000000,0),0)</f>
        <v>0</v>
      </c>
      <c r="AD141" s="1">
        <f>IF(C141="west", IF(B141="Decentral",F141*'Connecting shares (%)'!$R$16*'Connecting shares (%)'!$F$14/100+H141*'Connecting shares (%)'!$G$14/100*'Connecting shares (%)'!$R$17+J141*'Connecting shares (%)'!$H$14/100*'Connecting shares (%)'!$R$18,0),0)</f>
        <v>0</v>
      </c>
      <c r="AE141" s="1">
        <f>IF(C141="west", IF(B141="Central",('Connecting shares (%)'!$F$12/100*K141+'Connecting shares (%)'!$G$12/100*M141+'Connecting shares (%)'!$H$12/100*O141)/1000000,0),0)</f>
        <v>2.0030560900000003</v>
      </c>
      <c r="AF141" s="1">
        <f>IF(C141="west", IF(B141="Central",L141*'Connecting shares (%)'!$R$16*'Connecting shares (%)'!$F$12/100+N141*'Connecting shares (%)'!$G$12/100*'Connecting shares (%)'!$R$17+P141*'Connecting shares (%)'!$H$12/100*'Connecting shares (%)'!$R$18,0),0)</f>
        <v>1.954566</v>
      </c>
      <c r="AG141" s="1">
        <f>IF(C141="West", IF(B141="Decentral",(K141*'Connecting shares (%)'!$F$16/100+M141*'Connecting shares (%)'!$G$16/100+O141*'Connecting shares (%)'!$H$16/100)/1000000,0),0)</f>
        <v>0</v>
      </c>
      <c r="AH141" s="1">
        <f>IF(C141="west", IF(B141="Decentral",L141*'Connecting shares (%)'!$R$16*'Connecting shares (%)'!$F$16/100+N141*'Connecting shares (%)'!$G$16/100*'Connecting shares (%)'!$R$17+P141*'Connecting shares (%)'!$H$16/100*'Connecting shares (%)'!$R$18,0),0)</f>
        <v>0</v>
      </c>
    </row>
    <row r="142" spans="1:34">
      <c r="A142" s="1">
        <v>141</v>
      </c>
      <c r="B142" s="1" t="s">
        <v>22</v>
      </c>
      <c r="C142" s="1" t="s">
        <v>24</v>
      </c>
      <c r="D142" s="1" t="s">
        <v>627</v>
      </c>
      <c r="E142" s="1">
        <v>14422749.759999899</v>
      </c>
      <c r="F142" s="1">
        <v>936</v>
      </c>
      <c r="G142" s="1">
        <v>0</v>
      </c>
      <c r="H142" s="1">
        <v>0</v>
      </c>
      <c r="I142" s="1">
        <v>0</v>
      </c>
      <c r="J142" s="1">
        <v>0</v>
      </c>
      <c r="K142" s="1">
        <v>1448645.28999999</v>
      </c>
      <c r="L142" s="1">
        <v>121</v>
      </c>
      <c r="M142" s="1">
        <v>1904707.51</v>
      </c>
      <c r="N142" s="1">
        <v>14</v>
      </c>
      <c r="O142" s="1">
        <v>0</v>
      </c>
      <c r="P142" s="1">
        <v>0</v>
      </c>
      <c r="Q142" s="1">
        <v>10732.171928424001</v>
      </c>
      <c r="R142" s="1">
        <v>2855823.5</v>
      </c>
      <c r="S142" s="61">
        <f>IF(C142="East", IF(B142="Central",('Connecting shares (%)'!$F$2/100*E142+'Connecting shares (%)'!$G$2/100*G142+'Connecting shares (%)'!$H$2/100*I142)/1000000,0),0)</f>
        <v>14.422749759999899</v>
      </c>
      <c r="T142" s="61">
        <f>IF(C142="East", IF(B142="Central",F142*'Connecting shares (%)'!$R$16*'Connecting shares (%)'!$F$2/100+H142*'Connecting shares (%)'!$G$2/100*'Connecting shares (%)'!$R$17+J142*'Connecting shares (%)'!$H$2/100*'Connecting shares (%)'!$R$18,0),0)</f>
        <v>21.523320000000002</v>
      </c>
      <c r="U142" s="1">
        <f>IF(C142="East", IF(B142="Decentral",('Connecting shares (%)'!$F$6/100*E142+'Connecting shares (%)'!$G$6/100*G142+'Connecting shares (%)'!$H$6/100*I142)/1000000,0),0)</f>
        <v>0</v>
      </c>
      <c r="V142" s="1">
        <f>IF(C142="East", IF(B142="Decentral",F142*'Connecting shares (%)'!$R$16*'Connecting shares (%)'!$F$6/100+H142*'Connecting shares (%)'!$G$6/100*'Connecting shares (%)'!$R$17+J142*'Connecting shares (%)'!$H$6/100*'Connecting shares (%)'!$R$18,0),0)</f>
        <v>0</v>
      </c>
      <c r="W142" s="1">
        <f>IF(C142="East", IF(B142="Central",('Connecting shares (%)'!$F$4/100*K142+'Connecting shares (%)'!$G$4/100*M142+'Connecting shares (%)'!$H$4/100*O142)/1000000,0),0)</f>
        <v>3.3533527999999899</v>
      </c>
      <c r="X142" s="1">
        <f>IF(C142="East", IF(B142="Central",L142*'Connecting shares (%)'!$R$16*'Connecting shares (%)'!$F$4/100+N142*'Connecting shares (%)'!$G$4/100*'Connecting shares (%)'!$R$17+P142*'Connecting shares (%)'!$H$4/100*'Connecting shares (%)'!$R$18,0),0)</f>
        <v>3.2116210000000001</v>
      </c>
      <c r="Y142" s="1">
        <f>IF(C142="East", IF(B142="Decentral",('Connecting shares (%)'!$F$4/100*K142+'Connecting shares (%)'!$G$4/100*M142+'Connecting shares (%)'!$H$4/100*O142)/1000000,0),0)</f>
        <v>0</v>
      </c>
      <c r="Z142" s="1">
        <f>IF(C142="East", IF(B142="Decentral",L142*'Connecting shares (%)'!$R$16*'Connecting shares (%)'!$F$8/100+N142*'Connecting shares (%)'!$G$8/100*'Connecting shares (%)'!$R$17+P142*'Connecting shares (%)'!$H$8/100*'Connecting shares (%)'!$R$18,0),0)</f>
        <v>0</v>
      </c>
      <c r="AA142" s="1">
        <f>IF(C142="West", IF(B142="Central",('Connecting shares (%)'!$F$10/100*E142+'Connecting shares (%)'!$G$10/100*G142+'Connecting shares (%)'!$H$10/100*I142)/1000000,0),0)</f>
        <v>0</v>
      </c>
      <c r="AB142" s="1">
        <f>IF(C142="West", IF(B142="Central",F142*'Connecting shares (%)'!$R$16*'Connecting shares (%)'!$F$10/100+H142*'Connecting shares (%)'!$G$10/100*'Connecting shares (%)'!$R$17+J142*'Connecting shares (%)'!$H$10/100*'Connecting shares (%)'!$R$18,0),0)</f>
        <v>0</v>
      </c>
      <c r="AC142" s="1">
        <f>IF(C142="West", IF(B142="Decentral",('Connecting shares (%)'!$F$14/100*E142+'Connecting shares (%)'!$G$14/100*G142+'Connecting shares (%)'!$H$14/100*I142)/1000000,0),0)</f>
        <v>0</v>
      </c>
      <c r="AD142" s="1">
        <f>IF(C142="west", IF(B142="Decentral",F142*'Connecting shares (%)'!$R$16*'Connecting shares (%)'!$F$14/100+H142*'Connecting shares (%)'!$G$14/100*'Connecting shares (%)'!$R$17+J142*'Connecting shares (%)'!$H$14/100*'Connecting shares (%)'!$R$18,0),0)</f>
        <v>0</v>
      </c>
      <c r="AE142" s="1">
        <f>IF(C142="west", IF(B142="Central",('Connecting shares (%)'!$F$12/100*K142+'Connecting shares (%)'!$G$12/100*M142+'Connecting shares (%)'!$H$12/100*O142)/1000000,0),0)</f>
        <v>0</v>
      </c>
      <c r="AF142" s="1">
        <f>IF(C142="west", IF(B142="Central",L142*'Connecting shares (%)'!$R$16*'Connecting shares (%)'!$F$12/100+N142*'Connecting shares (%)'!$G$12/100*'Connecting shares (%)'!$R$17+P142*'Connecting shares (%)'!$H$12/100*'Connecting shares (%)'!$R$18,0),0)</f>
        <v>0</v>
      </c>
      <c r="AG142" s="1">
        <f>IF(C142="West", IF(B142="Decentral",(K142*'Connecting shares (%)'!$F$16/100+M142*'Connecting shares (%)'!$G$16/100+O142*'Connecting shares (%)'!$H$16/100)/1000000,0),0)</f>
        <v>0</v>
      </c>
      <c r="AH142" s="1">
        <f>IF(C142="west", IF(B142="Decentral",L142*'Connecting shares (%)'!$R$16*'Connecting shares (%)'!$F$16/100+N142*'Connecting shares (%)'!$G$16/100*'Connecting shares (%)'!$R$17+P142*'Connecting shares (%)'!$H$16/100*'Connecting shares (%)'!$R$18,0),0)</f>
        <v>0</v>
      </c>
    </row>
    <row r="143" spans="1:34">
      <c r="A143" s="1">
        <v>142</v>
      </c>
      <c r="B143" s="1" t="s">
        <v>21</v>
      </c>
      <c r="C143" s="1" t="s">
        <v>23</v>
      </c>
      <c r="D143" s="1" t="s">
        <v>108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185.925674416031</v>
      </c>
      <c r="R143" s="1">
        <v>1437</v>
      </c>
      <c r="S143" s="61">
        <f>IF(C143="East", IF(B143="Central",('Connecting shares (%)'!$F$2/100*E143+'Connecting shares (%)'!$G$2/100*G143+'Connecting shares (%)'!$H$2/100*I143)/1000000,0),0)</f>
        <v>0</v>
      </c>
      <c r="T143" s="61">
        <f>IF(C143="East", IF(B143="Central",F143*'Connecting shares (%)'!$R$16*'Connecting shares (%)'!$F$2/100+H143*'Connecting shares (%)'!$G$2/100*'Connecting shares (%)'!$R$17+J143*'Connecting shares (%)'!$H$2/100*'Connecting shares (%)'!$R$18,0),0)</f>
        <v>0</v>
      </c>
      <c r="U143" s="1">
        <f>IF(C143="East", IF(B143="Decentral",('Connecting shares (%)'!$F$6/100*E143+'Connecting shares (%)'!$G$6/100*G143+'Connecting shares (%)'!$H$6/100*I143)/1000000,0),0)</f>
        <v>0</v>
      </c>
      <c r="V143" s="1">
        <f>IF(C143="East", IF(B143="Decentral",F143*'Connecting shares (%)'!$R$16*'Connecting shares (%)'!$F$6/100+H143*'Connecting shares (%)'!$G$6/100*'Connecting shares (%)'!$R$17+J143*'Connecting shares (%)'!$H$6/100*'Connecting shares (%)'!$R$18,0),0)</f>
        <v>0</v>
      </c>
      <c r="W143" s="1">
        <f>IF(C143="East", IF(B143="Central",('Connecting shares (%)'!$F$4/100*K143+'Connecting shares (%)'!$G$4/100*M143+'Connecting shares (%)'!$H$4/100*O143)/1000000,0),0)</f>
        <v>0</v>
      </c>
      <c r="X143" s="1">
        <f>IF(C143="East", IF(B143="Central",L143*'Connecting shares (%)'!$R$16*'Connecting shares (%)'!$F$4/100+N143*'Connecting shares (%)'!$G$4/100*'Connecting shares (%)'!$R$17+P143*'Connecting shares (%)'!$H$4/100*'Connecting shares (%)'!$R$18,0),0)</f>
        <v>0</v>
      </c>
      <c r="Y143" s="1">
        <f>IF(C143="East", IF(B143="Decentral",('Connecting shares (%)'!$F$4/100*K143+'Connecting shares (%)'!$G$4/100*M143+'Connecting shares (%)'!$H$4/100*O143)/1000000,0),0)</f>
        <v>0</v>
      </c>
      <c r="Z143" s="1">
        <f>IF(C143="East", IF(B143="Decentral",L143*'Connecting shares (%)'!$R$16*'Connecting shares (%)'!$F$8/100+N143*'Connecting shares (%)'!$G$8/100*'Connecting shares (%)'!$R$17+P143*'Connecting shares (%)'!$H$8/100*'Connecting shares (%)'!$R$18,0),0)</f>
        <v>0</v>
      </c>
      <c r="AA143" s="1">
        <f>IF(C143="West", IF(B143="Central",('Connecting shares (%)'!$F$10/100*E143+'Connecting shares (%)'!$G$10/100*G143+'Connecting shares (%)'!$H$10/100*I143)/1000000,0),0)</f>
        <v>0</v>
      </c>
      <c r="AB143" s="1">
        <f>IF(C143="West", IF(B143="Central",F143*'Connecting shares (%)'!$R$16*'Connecting shares (%)'!$F$10/100+H143*'Connecting shares (%)'!$G$10/100*'Connecting shares (%)'!$R$17+J143*'Connecting shares (%)'!$H$10/100*'Connecting shares (%)'!$R$18,0),0)</f>
        <v>0</v>
      </c>
      <c r="AC143" s="1">
        <f>IF(C143="West", IF(B143="Decentral",('Connecting shares (%)'!$F$14/100*E143+'Connecting shares (%)'!$G$14/100*G143+'Connecting shares (%)'!$H$14/100*I143)/1000000,0),0)</f>
        <v>0</v>
      </c>
      <c r="AD143" s="1">
        <f>IF(C143="west", IF(B143="Decentral",F143*'Connecting shares (%)'!$R$16*'Connecting shares (%)'!$F$14/100+H143*'Connecting shares (%)'!$G$14/100*'Connecting shares (%)'!$R$17+J143*'Connecting shares (%)'!$H$14/100*'Connecting shares (%)'!$R$18,0),0)</f>
        <v>0</v>
      </c>
      <c r="AE143" s="1">
        <f>IF(C143="west", IF(B143="Central",('Connecting shares (%)'!$F$12/100*K143+'Connecting shares (%)'!$G$12/100*M143+'Connecting shares (%)'!$H$12/100*O143)/1000000,0),0)</f>
        <v>0</v>
      </c>
      <c r="AF143" s="1">
        <f>IF(C143="west", IF(B143="Central",L143*'Connecting shares (%)'!$R$16*'Connecting shares (%)'!$F$12/100+N143*'Connecting shares (%)'!$G$12/100*'Connecting shares (%)'!$R$17+P143*'Connecting shares (%)'!$H$12/100*'Connecting shares (%)'!$R$18,0),0)</f>
        <v>0</v>
      </c>
      <c r="AG143" s="1">
        <f>IF(C143="West", IF(B143="Decentral",(K143*'Connecting shares (%)'!$F$16/100+M143*'Connecting shares (%)'!$G$16/100+O143*'Connecting shares (%)'!$H$16/100)/1000000,0),0)</f>
        <v>0</v>
      </c>
      <c r="AH143" s="1">
        <f>IF(C143="west", IF(B143="Decentral",L143*'Connecting shares (%)'!$R$16*'Connecting shares (%)'!$F$16/100+N143*'Connecting shares (%)'!$G$16/100*'Connecting shares (%)'!$R$17+P143*'Connecting shares (%)'!$H$16/100*'Connecting shares (%)'!$R$18,0),0)</f>
        <v>0</v>
      </c>
    </row>
    <row r="144" spans="1:34">
      <c r="A144" s="1">
        <v>143</v>
      </c>
      <c r="B144" s="1" t="s">
        <v>21</v>
      </c>
      <c r="C144" s="1" t="s">
        <v>23</v>
      </c>
      <c r="D144" s="1" t="s">
        <v>698</v>
      </c>
      <c r="E144" s="1">
        <v>843867.87</v>
      </c>
      <c r="F144" s="1">
        <v>54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4149.3682202547798</v>
      </c>
      <c r="R144" s="1">
        <v>772536</v>
      </c>
      <c r="S144" s="61">
        <f>IF(C144="East", IF(B144="Central",('Connecting shares (%)'!$F$2/100*E144+'Connecting shares (%)'!$G$2/100*G144+'Connecting shares (%)'!$H$2/100*I144)/1000000,0),0)</f>
        <v>0</v>
      </c>
      <c r="T144" s="61">
        <f>IF(C144="East", IF(B144="Central",F144*'Connecting shares (%)'!$R$16*'Connecting shares (%)'!$F$2/100+H144*'Connecting shares (%)'!$G$2/100*'Connecting shares (%)'!$R$17+J144*'Connecting shares (%)'!$H$2/100*'Connecting shares (%)'!$R$18,0),0)</f>
        <v>0</v>
      </c>
      <c r="U144" s="1">
        <f>IF(C144="East", IF(B144="Decentral",('Connecting shares (%)'!$F$6/100*E144+'Connecting shares (%)'!$G$6/100*G144+'Connecting shares (%)'!$H$6/100*I144)/1000000,0),0)</f>
        <v>0</v>
      </c>
      <c r="V144" s="1">
        <f>IF(C144="East", IF(B144="Decentral",F144*'Connecting shares (%)'!$R$16*'Connecting shares (%)'!$F$6/100+H144*'Connecting shares (%)'!$G$6/100*'Connecting shares (%)'!$R$17+J144*'Connecting shares (%)'!$H$6/100*'Connecting shares (%)'!$R$18,0),0)</f>
        <v>0</v>
      </c>
      <c r="W144" s="1">
        <f>IF(C144="East", IF(B144="Central",('Connecting shares (%)'!$F$4/100*K144+'Connecting shares (%)'!$G$4/100*M144+'Connecting shares (%)'!$H$4/100*O144)/1000000,0),0)</f>
        <v>0</v>
      </c>
      <c r="X144" s="1">
        <f>IF(C144="East", IF(B144="Central",L144*'Connecting shares (%)'!$R$16*'Connecting shares (%)'!$F$4/100+N144*'Connecting shares (%)'!$G$4/100*'Connecting shares (%)'!$R$17+P144*'Connecting shares (%)'!$H$4/100*'Connecting shares (%)'!$R$18,0),0)</f>
        <v>0</v>
      </c>
      <c r="Y144" s="1">
        <f>IF(C144="East", IF(B144="Decentral",('Connecting shares (%)'!$F$4/100*K144+'Connecting shares (%)'!$G$4/100*M144+'Connecting shares (%)'!$H$4/100*O144)/1000000,0),0)</f>
        <v>0</v>
      </c>
      <c r="Z144" s="1">
        <f>IF(C144="East", IF(B144="Decentral",L144*'Connecting shares (%)'!$R$16*'Connecting shares (%)'!$F$8/100+N144*'Connecting shares (%)'!$G$8/100*'Connecting shares (%)'!$R$17+P144*'Connecting shares (%)'!$H$8/100*'Connecting shares (%)'!$R$18,0),0)</f>
        <v>0</v>
      </c>
      <c r="AA144" s="1">
        <f>IF(C144="West", IF(B144="Central",('Connecting shares (%)'!$F$10/100*E144+'Connecting shares (%)'!$G$10/100*G144+'Connecting shares (%)'!$H$10/100*I144)/1000000,0),0)</f>
        <v>0</v>
      </c>
      <c r="AB144" s="1">
        <f>IF(C144="West", IF(B144="Central",F144*'Connecting shares (%)'!$R$16*'Connecting shares (%)'!$F$10/100+H144*'Connecting shares (%)'!$G$10/100*'Connecting shares (%)'!$R$17+J144*'Connecting shares (%)'!$H$10/100*'Connecting shares (%)'!$R$18,0),0)</f>
        <v>0</v>
      </c>
      <c r="AC144" s="1">
        <f>IF(C144="West", IF(B144="Decentral",('Connecting shares (%)'!$F$14/100*E144+'Connecting shares (%)'!$G$14/100*G144+'Connecting shares (%)'!$H$14/100*I144)/1000000,0),0)</f>
        <v>0.84386786999999996</v>
      </c>
      <c r="AD144" s="1">
        <f>IF(C144="west", IF(B144="Decentral",F144*'Connecting shares (%)'!$R$16*'Connecting shares (%)'!$F$14/100+H144*'Connecting shares (%)'!$G$14/100*'Connecting shares (%)'!$R$17+J144*'Connecting shares (%)'!$H$14/100*'Connecting shares (%)'!$R$18,0),0)</f>
        <v>1.24173</v>
      </c>
      <c r="AE144" s="1">
        <f>IF(C144="west", IF(B144="Central",('Connecting shares (%)'!$F$12/100*K144+'Connecting shares (%)'!$G$12/100*M144+'Connecting shares (%)'!$H$12/100*O144)/1000000,0),0)</f>
        <v>0</v>
      </c>
      <c r="AF144" s="1">
        <f>IF(C144="west", IF(B144="Central",L144*'Connecting shares (%)'!$R$16*'Connecting shares (%)'!$F$12/100+N144*'Connecting shares (%)'!$G$12/100*'Connecting shares (%)'!$R$17+P144*'Connecting shares (%)'!$H$12/100*'Connecting shares (%)'!$R$18,0),0)</f>
        <v>0</v>
      </c>
      <c r="AG144" s="1">
        <f>IF(C144="West", IF(B144="Decentral",(K144*'Connecting shares (%)'!$F$16/100+M144*'Connecting shares (%)'!$G$16/100+O144*'Connecting shares (%)'!$H$16/100)/1000000,0),0)</f>
        <v>0</v>
      </c>
      <c r="AH144" s="1">
        <f>IF(C144="west", IF(B144="Decentral",L144*'Connecting shares (%)'!$R$16*'Connecting shares (%)'!$F$16/100+N144*'Connecting shares (%)'!$G$16/100*'Connecting shares (%)'!$R$17+P144*'Connecting shares (%)'!$H$16/100*'Connecting shares (%)'!$R$18,0),0)</f>
        <v>0</v>
      </c>
    </row>
    <row r="145" spans="1:34">
      <c r="A145" s="1">
        <v>144</v>
      </c>
      <c r="B145" s="1" t="s">
        <v>21</v>
      </c>
      <c r="C145" s="1" t="s">
        <v>23</v>
      </c>
      <c r="D145" s="1" t="s">
        <v>697</v>
      </c>
      <c r="E145" s="1">
        <v>175709.93999999901</v>
      </c>
      <c r="F145" s="1">
        <v>14</v>
      </c>
      <c r="G145" s="1">
        <v>0</v>
      </c>
      <c r="H145" s="1">
        <v>0</v>
      </c>
      <c r="I145" s="1">
        <v>0</v>
      </c>
      <c r="J145" s="1">
        <v>0</v>
      </c>
      <c r="K145" s="1">
        <v>9423.1399999999903</v>
      </c>
      <c r="L145" s="1">
        <v>1</v>
      </c>
      <c r="M145" s="1">
        <v>0</v>
      </c>
      <c r="N145" s="1">
        <v>0</v>
      </c>
      <c r="O145" s="1">
        <v>0</v>
      </c>
      <c r="P145" s="1">
        <v>0</v>
      </c>
      <c r="Q145" s="1">
        <v>2866.8499456480399</v>
      </c>
      <c r="R145" s="1">
        <v>357421</v>
      </c>
      <c r="S145" s="61">
        <f>IF(C145="East", IF(B145="Central",('Connecting shares (%)'!$F$2/100*E145+'Connecting shares (%)'!$G$2/100*G145+'Connecting shares (%)'!$H$2/100*I145)/1000000,0),0)</f>
        <v>0</v>
      </c>
      <c r="T145" s="61">
        <f>IF(C145="East", IF(B145="Central",F145*'Connecting shares (%)'!$R$16*'Connecting shares (%)'!$F$2/100+H145*'Connecting shares (%)'!$G$2/100*'Connecting shares (%)'!$R$17+J145*'Connecting shares (%)'!$H$2/100*'Connecting shares (%)'!$R$18,0),0)</f>
        <v>0</v>
      </c>
      <c r="U145" s="1">
        <f>IF(C145="East", IF(B145="Decentral",('Connecting shares (%)'!$F$6/100*E145+'Connecting shares (%)'!$G$6/100*G145+'Connecting shares (%)'!$H$6/100*I145)/1000000,0),0)</f>
        <v>0</v>
      </c>
      <c r="V145" s="1">
        <f>IF(C145="East", IF(B145="Decentral",F145*'Connecting shares (%)'!$R$16*'Connecting shares (%)'!$F$6/100+H145*'Connecting shares (%)'!$G$6/100*'Connecting shares (%)'!$R$17+J145*'Connecting shares (%)'!$H$6/100*'Connecting shares (%)'!$R$18,0),0)</f>
        <v>0</v>
      </c>
      <c r="W145" s="1">
        <f>IF(C145="East", IF(B145="Central",('Connecting shares (%)'!$F$4/100*K145+'Connecting shares (%)'!$G$4/100*M145+'Connecting shares (%)'!$H$4/100*O145)/1000000,0),0)</f>
        <v>0</v>
      </c>
      <c r="X145" s="1">
        <f>IF(C145="East", IF(B145="Central",L145*'Connecting shares (%)'!$R$16*'Connecting shares (%)'!$F$4/100+N145*'Connecting shares (%)'!$G$4/100*'Connecting shares (%)'!$R$17+P145*'Connecting shares (%)'!$H$4/100*'Connecting shares (%)'!$R$18,0),0)</f>
        <v>0</v>
      </c>
      <c r="Y145" s="1">
        <f>IF(C145="East", IF(B145="Decentral",('Connecting shares (%)'!$F$4/100*K145+'Connecting shares (%)'!$G$4/100*M145+'Connecting shares (%)'!$H$4/100*O145)/1000000,0),0)</f>
        <v>0</v>
      </c>
      <c r="Z145" s="1">
        <f>IF(C145="East", IF(B145="Decentral",L145*'Connecting shares (%)'!$R$16*'Connecting shares (%)'!$F$8/100+N145*'Connecting shares (%)'!$G$8/100*'Connecting shares (%)'!$R$17+P145*'Connecting shares (%)'!$H$8/100*'Connecting shares (%)'!$R$18,0),0)</f>
        <v>0</v>
      </c>
      <c r="AA145" s="1">
        <f>IF(C145="West", IF(B145="Central",('Connecting shares (%)'!$F$10/100*E145+'Connecting shares (%)'!$G$10/100*G145+'Connecting shares (%)'!$H$10/100*I145)/1000000,0),0)</f>
        <v>0</v>
      </c>
      <c r="AB145" s="1">
        <f>IF(C145="West", IF(B145="Central",F145*'Connecting shares (%)'!$R$16*'Connecting shares (%)'!$F$10/100+H145*'Connecting shares (%)'!$G$10/100*'Connecting shares (%)'!$R$17+J145*'Connecting shares (%)'!$H$10/100*'Connecting shares (%)'!$R$18,0),0)</f>
        <v>0</v>
      </c>
      <c r="AC145" s="1">
        <f>IF(C145="West", IF(B145="Decentral",('Connecting shares (%)'!$F$14/100*E145+'Connecting shares (%)'!$G$14/100*G145+'Connecting shares (%)'!$H$14/100*I145)/1000000,0),0)</f>
        <v>0.17570993999999901</v>
      </c>
      <c r="AD145" s="1">
        <f>IF(C145="west", IF(B145="Decentral",F145*'Connecting shares (%)'!$R$16*'Connecting shares (%)'!$F$14/100+H145*'Connecting shares (%)'!$G$14/100*'Connecting shares (%)'!$R$17+J145*'Connecting shares (%)'!$H$14/100*'Connecting shares (%)'!$R$18,0),0)</f>
        <v>0.32193000000000005</v>
      </c>
      <c r="AE145" s="1">
        <f>IF(C145="west", IF(B145="Central",('Connecting shares (%)'!$F$12/100*K145+'Connecting shares (%)'!$G$12/100*M145+'Connecting shares (%)'!$H$12/100*O145)/1000000,0),0)</f>
        <v>0</v>
      </c>
      <c r="AF145" s="1">
        <f>IF(C145="west", IF(B145="Central",L145*'Connecting shares (%)'!$R$16*'Connecting shares (%)'!$F$12/100+N145*'Connecting shares (%)'!$G$12/100*'Connecting shares (%)'!$R$17+P145*'Connecting shares (%)'!$H$12/100*'Connecting shares (%)'!$R$18,0),0)</f>
        <v>0</v>
      </c>
      <c r="AG145" s="1">
        <f>IF(C145="West", IF(B145="Decentral",(K145*'Connecting shares (%)'!$F$16/100+M145*'Connecting shares (%)'!$G$16/100+O145*'Connecting shares (%)'!$H$16/100)/1000000,0),0)</f>
        <v>9.4231399999999896E-3</v>
      </c>
      <c r="AH145" s="1">
        <f>IF(C145="west", IF(B145="Decentral",L145*'Connecting shares (%)'!$R$16*'Connecting shares (%)'!$F$16/100+N145*'Connecting shares (%)'!$G$16/100*'Connecting shares (%)'!$R$17+P145*'Connecting shares (%)'!$H$16/100*'Connecting shares (%)'!$R$18,0),0)</f>
        <v>2.2995000000000002E-2</v>
      </c>
    </row>
    <row r="146" spans="1:34">
      <c r="A146" s="1">
        <v>145</v>
      </c>
      <c r="B146" s="1" t="s">
        <v>22</v>
      </c>
      <c r="C146" s="1" t="s">
        <v>23</v>
      </c>
      <c r="D146" s="1" t="s">
        <v>611</v>
      </c>
      <c r="E146" s="1">
        <v>1077466.6000000001</v>
      </c>
      <c r="F146" s="1">
        <v>72</v>
      </c>
      <c r="G146" s="1">
        <v>0</v>
      </c>
      <c r="H146" s="1">
        <v>0</v>
      </c>
      <c r="I146" s="1">
        <v>0</v>
      </c>
      <c r="J146" s="1">
        <v>0</v>
      </c>
      <c r="K146" s="1">
        <v>142775.049999999</v>
      </c>
      <c r="L146" s="1">
        <v>9</v>
      </c>
      <c r="M146" s="1">
        <v>0</v>
      </c>
      <c r="N146" s="1">
        <v>0</v>
      </c>
      <c r="O146" s="1">
        <v>0</v>
      </c>
      <c r="P146" s="1">
        <v>0</v>
      </c>
      <c r="Q146" s="1">
        <v>5864.6389512498199</v>
      </c>
      <c r="R146" s="1">
        <v>2094827.5</v>
      </c>
      <c r="S146" s="61">
        <f>IF(C146="East", IF(B146="Central",('Connecting shares (%)'!$F$2/100*E146+'Connecting shares (%)'!$G$2/100*G146+'Connecting shares (%)'!$H$2/100*I146)/1000000,0),0)</f>
        <v>0</v>
      </c>
      <c r="T146" s="61">
        <f>IF(C146="East", IF(B146="Central",F146*'Connecting shares (%)'!$R$16*'Connecting shares (%)'!$F$2/100+H146*'Connecting shares (%)'!$G$2/100*'Connecting shares (%)'!$R$17+J146*'Connecting shares (%)'!$H$2/100*'Connecting shares (%)'!$R$18,0),0)</f>
        <v>0</v>
      </c>
      <c r="U146" s="1">
        <f>IF(C146="East", IF(B146="Decentral",('Connecting shares (%)'!$F$6/100*E146+'Connecting shares (%)'!$G$6/100*G146+'Connecting shares (%)'!$H$6/100*I146)/1000000,0),0)</f>
        <v>0</v>
      </c>
      <c r="V146" s="1">
        <f>IF(C146="East", IF(B146="Decentral",F146*'Connecting shares (%)'!$R$16*'Connecting shares (%)'!$F$6/100+H146*'Connecting shares (%)'!$G$6/100*'Connecting shares (%)'!$R$17+J146*'Connecting shares (%)'!$H$6/100*'Connecting shares (%)'!$R$18,0),0)</f>
        <v>0</v>
      </c>
      <c r="W146" s="1">
        <f>IF(C146="East", IF(B146="Central",('Connecting shares (%)'!$F$4/100*K146+'Connecting shares (%)'!$G$4/100*M146+'Connecting shares (%)'!$H$4/100*O146)/1000000,0),0)</f>
        <v>0</v>
      </c>
      <c r="X146" s="1">
        <f>IF(C146="East", IF(B146="Central",L146*'Connecting shares (%)'!$R$16*'Connecting shares (%)'!$F$4/100+N146*'Connecting shares (%)'!$G$4/100*'Connecting shares (%)'!$R$17+P146*'Connecting shares (%)'!$H$4/100*'Connecting shares (%)'!$R$18,0),0)</f>
        <v>0</v>
      </c>
      <c r="Y146" s="1">
        <f>IF(C146="East", IF(B146="Decentral",('Connecting shares (%)'!$F$4/100*K146+'Connecting shares (%)'!$G$4/100*M146+'Connecting shares (%)'!$H$4/100*O146)/1000000,0),0)</f>
        <v>0</v>
      </c>
      <c r="Z146" s="1">
        <f>IF(C146="East", IF(B146="Decentral",L146*'Connecting shares (%)'!$R$16*'Connecting shares (%)'!$F$8/100+N146*'Connecting shares (%)'!$G$8/100*'Connecting shares (%)'!$R$17+P146*'Connecting shares (%)'!$H$8/100*'Connecting shares (%)'!$R$18,0),0)</f>
        <v>0</v>
      </c>
      <c r="AA146" s="1">
        <f>IF(C146="West", IF(B146="Central",('Connecting shares (%)'!$F$10/100*E146+'Connecting shares (%)'!$G$10/100*G146+'Connecting shares (%)'!$H$10/100*I146)/1000000,0),0)</f>
        <v>1.0774666000000002</v>
      </c>
      <c r="AB146" s="1">
        <f>IF(C146="West", IF(B146="Central",F146*'Connecting shares (%)'!$R$16*'Connecting shares (%)'!$F$10/100+H146*'Connecting shares (%)'!$G$10/100*'Connecting shares (%)'!$R$17+J146*'Connecting shares (%)'!$H$10/100*'Connecting shares (%)'!$R$18,0),0)</f>
        <v>1.65564</v>
      </c>
      <c r="AC146" s="1">
        <f>IF(C146="West", IF(B146="Decentral",('Connecting shares (%)'!$F$14/100*E146+'Connecting shares (%)'!$G$14/100*G146+'Connecting shares (%)'!$H$14/100*I146)/1000000,0),0)</f>
        <v>0</v>
      </c>
      <c r="AD146" s="1">
        <f>IF(C146="west", IF(B146="Decentral",F146*'Connecting shares (%)'!$R$16*'Connecting shares (%)'!$F$14/100+H146*'Connecting shares (%)'!$G$14/100*'Connecting shares (%)'!$R$17+J146*'Connecting shares (%)'!$H$14/100*'Connecting shares (%)'!$R$18,0),0)</f>
        <v>0</v>
      </c>
      <c r="AE146" s="1">
        <f>IF(C146="west", IF(B146="Central",('Connecting shares (%)'!$F$12/100*K146+'Connecting shares (%)'!$G$12/100*M146+'Connecting shares (%)'!$H$12/100*O146)/1000000,0),0)</f>
        <v>0.14277504999999899</v>
      </c>
      <c r="AF146" s="1">
        <f>IF(C146="west", IF(B146="Central",L146*'Connecting shares (%)'!$R$16*'Connecting shares (%)'!$F$12/100+N146*'Connecting shares (%)'!$G$12/100*'Connecting shares (%)'!$R$17+P146*'Connecting shares (%)'!$H$12/100*'Connecting shares (%)'!$R$18,0),0)</f>
        <v>0.206955</v>
      </c>
      <c r="AG146" s="1">
        <f>IF(C146="West", IF(B146="Decentral",(K146*'Connecting shares (%)'!$F$16/100+M146*'Connecting shares (%)'!$G$16/100+O146*'Connecting shares (%)'!$H$16/100)/1000000,0),0)</f>
        <v>0</v>
      </c>
      <c r="AH146" s="1">
        <f>IF(C146="west", IF(B146="Decentral",L146*'Connecting shares (%)'!$R$16*'Connecting shares (%)'!$F$16/100+N146*'Connecting shares (%)'!$G$16/100*'Connecting shares (%)'!$R$17+P146*'Connecting shares (%)'!$H$16/100*'Connecting shares (%)'!$R$18,0),0)</f>
        <v>0</v>
      </c>
    </row>
    <row r="147" spans="1:34">
      <c r="A147" s="1">
        <v>146</v>
      </c>
      <c r="B147" s="1" t="s">
        <v>21</v>
      </c>
      <c r="C147" s="1" t="s">
        <v>23</v>
      </c>
      <c r="D147" s="1" t="s">
        <v>696</v>
      </c>
      <c r="E147" s="1">
        <v>176683.42</v>
      </c>
      <c r="F147" s="1">
        <v>11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2551.4240413054699</v>
      </c>
      <c r="R147" s="1">
        <v>327754.5</v>
      </c>
      <c r="S147" s="61">
        <f>IF(C147="East", IF(B147="Central",('Connecting shares (%)'!$F$2/100*E147+'Connecting shares (%)'!$G$2/100*G147+'Connecting shares (%)'!$H$2/100*I147)/1000000,0),0)</f>
        <v>0</v>
      </c>
      <c r="T147" s="61">
        <f>IF(C147="East", IF(B147="Central",F147*'Connecting shares (%)'!$R$16*'Connecting shares (%)'!$F$2/100+H147*'Connecting shares (%)'!$G$2/100*'Connecting shares (%)'!$R$17+J147*'Connecting shares (%)'!$H$2/100*'Connecting shares (%)'!$R$18,0),0)</f>
        <v>0</v>
      </c>
      <c r="U147" s="1">
        <f>IF(C147="East", IF(B147="Decentral",('Connecting shares (%)'!$F$6/100*E147+'Connecting shares (%)'!$G$6/100*G147+'Connecting shares (%)'!$H$6/100*I147)/1000000,0),0)</f>
        <v>0</v>
      </c>
      <c r="V147" s="1">
        <f>IF(C147="East", IF(B147="Decentral",F147*'Connecting shares (%)'!$R$16*'Connecting shares (%)'!$F$6/100+H147*'Connecting shares (%)'!$G$6/100*'Connecting shares (%)'!$R$17+J147*'Connecting shares (%)'!$H$6/100*'Connecting shares (%)'!$R$18,0),0)</f>
        <v>0</v>
      </c>
      <c r="W147" s="1">
        <f>IF(C147="East", IF(B147="Central",('Connecting shares (%)'!$F$4/100*K147+'Connecting shares (%)'!$G$4/100*M147+'Connecting shares (%)'!$H$4/100*O147)/1000000,0),0)</f>
        <v>0</v>
      </c>
      <c r="X147" s="1">
        <f>IF(C147="East", IF(B147="Central",L147*'Connecting shares (%)'!$R$16*'Connecting shares (%)'!$F$4/100+N147*'Connecting shares (%)'!$G$4/100*'Connecting shares (%)'!$R$17+P147*'Connecting shares (%)'!$H$4/100*'Connecting shares (%)'!$R$18,0),0)</f>
        <v>0</v>
      </c>
      <c r="Y147" s="1">
        <f>IF(C147="East", IF(B147="Decentral",('Connecting shares (%)'!$F$4/100*K147+'Connecting shares (%)'!$G$4/100*M147+'Connecting shares (%)'!$H$4/100*O147)/1000000,0),0)</f>
        <v>0</v>
      </c>
      <c r="Z147" s="1">
        <f>IF(C147="East", IF(B147="Decentral",L147*'Connecting shares (%)'!$R$16*'Connecting shares (%)'!$F$8/100+N147*'Connecting shares (%)'!$G$8/100*'Connecting shares (%)'!$R$17+P147*'Connecting shares (%)'!$H$8/100*'Connecting shares (%)'!$R$18,0),0)</f>
        <v>0</v>
      </c>
      <c r="AA147" s="1">
        <f>IF(C147="West", IF(B147="Central",('Connecting shares (%)'!$F$10/100*E147+'Connecting shares (%)'!$G$10/100*G147+'Connecting shares (%)'!$H$10/100*I147)/1000000,0),0)</f>
        <v>0</v>
      </c>
      <c r="AB147" s="1">
        <f>IF(C147="West", IF(B147="Central",F147*'Connecting shares (%)'!$R$16*'Connecting shares (%)'!$F$10/100+H147*'Connecting shares (%)'!$G$10/100*'Connecting shares (%)'!$R$17+J147*'Connecting shares (%)'!$H$10/100*'Connecting shares (%)'!$R$18,0),0)</f>
        <v>0</v>
      </c>
      <c r="AC147" s="1">
        <f>IF(C147="West", IF(B147="Decentral",('Connecting shares (%)'!$F$14/100*E147+'Connecting shares (%)'!$G$14/100*G147+'Connecting shares (%)'!$H$14/100*I147)/1000000,0),0)</f>
        <v>0.17668342000000001</v>
      </c>
      <c r="AD147" s="1">
        <f>IF(C147="west", IF(B147="Decentral",F147*'Connecting shares (%)'!$R$16*'Connecting shares (%)'!$F$14/100+H147*'Connecting shares (%)'!$G$14/100*'Connecting shares (%)'!$R$17+J147*'Connecting shares (%)'!$H$14/100*'Connecting shares (%)'!$R$18,0),0)</f>
        <v>0.25294500000000003</v>
      </c>
      <c r="AE147" s="1">
        <f>IF(C147="west", IF(B147="Central",('Connecting shares (%)'!$F$12/100*K147+'Connecting shares (%)'!$G$12/100*M147+'Connecting shares (%)'!$H$12/100*O147)/1000000,0),0)</f>
        <v>0</v>
      </c>
      <c r="AF147" s="1">
        <f>IF(C147="west", IF(B147="Central",L147*'Connecting shares (%)'!$R$16*'Connecting shares (%)'!$F$12/100+N147*'Connecting shares (%)'!$G$12/100*'Connecting shares (%)'!$R$17+P147*'Connecting shares (%)'!$H$12/100*'Connecting shares (%)'!$R$18,0),0)</f>
        <v>0</v>
      </c>
      <c r="AG147" s="1">
        <f>IF(C147="West", IF(B147="Decentral",(K147*'Connecting shares (%)'!$F$16/100+M147*'Connecting shares (%)'!$G$16/100+O147*'Connecting shares (%)'!$H$16/100)/1000000,0),0)</f>
        <v>0</v>
      </c>
      <c r="AH147" s="1">
        <f>IF(C147="west", IF(B147="Decentral",L147*'Connecting shares (%)'!$R$16*'Connecting shares (%)'!$F$16/100+N147*'Connecting shares (%)'!$G$16/100*'Connecting shares (%)'!$R$17+P147*'Connecting shares (%)'!$H$16/100*'Connecting shares (%)'!$R$18,0),0)</f>
        <v>0</v>
      </c>
    </row>
    <row r="148" spans="1:34">
      <c r="A148" s="1">
        <v>147</v>
      </c>
      <c r="B148" s="1" t="s">
        <v>21</v>
      </c>
      <c r="C148" s="1" t="s">
        <v>23</v>
      </c>
      <c r="D148" s="1" t="s">
        <v>695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80.038795637925503</v>
      </c>
      <c r="R148" s="1">
        <v>10.5</v>
      </c>
      <c r="S148" s="61">
        <f>IF(C148="East", IF(B148="Central",('Connecting shares (%)'!$F$2/100*E148+'Connecting shares (%)'!$G$2/100*G148+'Connecting shares (%)'!$H$2/100*I148)/1000000,0),0)</f>
        <v>0</v>
      </c>
      <c r="T148" s="61">
        <f>IF(C148="East", IF(B148="Central",F148*'Connecting shares (%)'!$R$16*'Connecting shares (%)'!$F$2/100+H148*'Connecting shares (%)'!$G$2/100*'Connecting shares (%)'!$R$17+J148*'Connecting shares (%)'!$H$2/100*'Connecting shares (%)'!$R$18,0),0)</f>
        <v>0</v>
      </c>
      <c r="U148" s="1">
        <f>IF(C148="East", IF(B148="Decentral",('Connecting shares (%)'!$F$6/100*E148+'Connecting shares (%)'!$G$6/100*G148+'Connecting shares (%)'!$H$6/100*I148)/1000000,0),0)</f>
        <v>0</v>
      </c>
      <c r="V148" s="1">
        <f>IF(C148="East", IF(B148="Decentral",F148*'Connecting shares (%)'!$R$16*'Connecting shares (%)'!$F$6/100+H148*'Connecting shares (%)'!$G$6/100*'Connecting shares (%)'!$R$17+J148*'Connecting shares (%)'!$H$6/100*'Connecting shares (%)'!$R$18,0),0)</f>
        <v>0</v>
      </c>
      <c r="W148" s="1">
        <f>IF(C148="East", IF(B148="Central",('Connecting shares (%)'!$F$4/100*K148+'Connecting shares (%)'!$G$4/100*M148+'Connecting shares (%)'!$H$4/100*O148)/1000000,0),0)</f>
        <v>0</v>
      </c>
      <c r="X148" s="1">
        <f>IF(C148="East", IF(B148="Central",L148*'Connecting shares (%)'!$R$16*'Connecting shares (%)'!$F$4/100+N148*'Connecting shares (%)'!$G$4/100*'Connecting shares (%)'!$R$17+P148*'Connecting shares (%)'!$H$4/100*'Connecting shares (%)'!$R$18,0),0)</f>
        <v>0</v>
      </c>
      <c r="Y148" s="1">
        <f>IF(C148="East", IF(B148="Decentral",('Connecting shares (%)'!$F$4/100*K148+'Connecting shares (%)'!$G$4/100*M148+'Connecting shares (%)'!$H$4/100*O148)/1000000,0),0)</f>
        <v>0</v>
      </c>
      <c r="Z148" s="1">
        <f>IF(C148="East", IF(B148="Decentral",L148*'Connecting shares (%)'!$R$16*'Connecting shares (%)'!$F$8/100+N148*'Connecting shares (%)'!$G$8/100*'Connecting shares (%)'!$R$17+P148*'Connecting shares (%)'!$H$8/100*'Connecting shares (%)'!$R$18,0),0)</f>
        <v>0</v>
      </c>
      <c r="AA148" s="1">
        <f>IF(C148="West", IF(B148="Central",('Connecting shares (%)'!$F$10/100*E148+'Connecting shares (%)'!$G$10/100*G148+'Connecting shares (%)'!$H$10/100*I148)/1000000,0),0)</f>
        <v>0</v>
      </c>
      <c r="AB148" s="1">
        <f>IF(C148="West", IF(B148="Central",F148*'Connecting shares (%)'!$R$16*'Connecting shares (%)'!$F$10/100+H148*'Connecting shares (%)'!$G$10/100*'Connecting shares (%)'!$R$17+J148*'Connecting shares (%)'!$H$10/100*'Connecting shares (%)'!$R$18,0),0)</f>
        <v>0</v>
      </c>
      <c r="AC148" s="1">
        <f>IF(C148="West", IF(B148="Decentral",('Connecting shares (%)'!$F$14/100*E148+'Connecting shares (%)'!$G$14/100*G148+'Connecting shares (%)'!$H$14/100*I148)/1000000,0),0)</f>
        <v>0</v>
      </c>
      <c r="AD148" s="1">
        <f>IF(C148="west", IF(B148="Decentral",F148*'Connecting shares (%)'!$R$16*'Connecting shares (%)'!$F$14/100+H148*'Connecting shares (%)'!$G$14/100*'Connecting shares (%)'!$R$17+J148*'Connecting shares (%)'!$H$14/100*'Connecting shares (%)'!$R$18,0),0)</f>
        <v>0</v>
      </c>
      <c r="AE148" s="1">
        <f>IF(C148="west", IF(B148="Central",('Connecting shares (%)'!$F$12/100*K148+'Connecting shares (%)'!$G$12/100*M148+'Connecting shares (%)'!$H$12/100*O148)/1000000,0),0)</f>
        <v>0</v>
      </c>
      <c r="AF148" s="1">
        <f>IF(C148="west", IF(B148="Central",L148*'Connecting shares (%)'!$R$16*'Connecting shares (%)'!$F$12/100+N148*'Connecting shares (%)'!$G$12/100*'Connecting shares (%)'!$R$17+P148*'Connecting shares (%)'!$H$12/100*'Connecting shares (%)'!$R$18,0),0)</f>
        <v>0</v>
      </c>
      <c r="AG148" s="1">
        <f>IF(C148="West", IF(B148="Decentral",(K148*'Connecting shares (%)'!$F$16/100+M148*'Connecting shares (%)'!$G$16/100+O148*'Connecting shares (%)'!$H$16/100)/1000000,0),0)</f>
        <v>0</v>
      </c>
      <c r="AH148" s="1">
        <f>IF(C148="west", IF(B148="Decentral",L148*'Connecting shares (%)'!$R$16*'Connecting shares (%)'!$F$16/100+N148*'Connecting shares (%)'!$G$16/100*'Connecting shares (%)'!$R$17+P148*'Connecting shares (%)'!$H$16/100*'Connecting shares (%)'!$R$18,0),0)</f>
        <v>0</v>
      </c>
    </row>
    <row r="149" spans="1:34">
      <c r="A149" s="1">
        <v>148</v>
      </c>
      <c r="B149" s="1" t="s">
        <v>21</v>
      </c>
      <c r="C149" s="1" t="s">
        <v>23</v>
      </c>
      <c r="D149" s="1" t="s">
        <v>694</v>
      </c>
      <c r="E149" s="1">
        <v>17389.5999999999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663.49775473042996</v>
      </c>
      <c r="R149" s="1">
        <v>2513.5</v>
      </c>
      <c r="S149" s="61">
        <f>IF(C149="East", IF(B149="Central",('Connecting shares (%)'!$F$2/100*E149+'Connecting shares (%)'!$G$2/100*G149+'Connecting shares (%)'!$H$2/100*I149)/1000000,0),0)</f>
        <v>0</v>
      </c>
      <c r="T149" s="61">
        <f>IF(C149="East", IF(B149="Central",F149*'Connecting shares (%)'!$R$16*'Connecting shares (%)'!$F$2/100+H149*'Connecting shares (%)'!$G$2/100*'Connecting shares (%)'!$R$17+J149*'Connecting shares (%)'!$H$2/100*'Connecting shares (%)'!$R$18,0),0)</f>
        <v>0</v>
      </c>
      <c r="U149" s="1">
        <f>IF(C149="East", IF(B149="Decentral",('Connecting shares (%)'!$F$6/100*E149+'Connecting shares (%)'!$G$6/100*G149+'Connecting shares (%)'!$H$6/100*I149)/1000000,0),0)</f>
        <v>0</v>
      </c>
      <c r="V149" s="1">
        <f>IF(C149="East", IF(B149="Decentral",F149*'Connecting shares (%)'!$R$16*'Connecting shares (%)'!$F$6/100+H149*'Connecting shares (%)'!$G$6/100*'Connecting shares (%)'!$R$17+J149*'Connecting shares (%)'!$H$6/100*'Connecting shares (%)'!$R$18,0),0)</f>
        <v>0</v>
      </c>
      <c r="W149" s="1">
        <f>IF(C149="East", IF(B149="Central",('Connecting shares (%)'!$F$4/100*K149+'Connecting shares (%)'!$G$4/100*M149+'Connecting shares (%)'!$H$4/100*O149)/1000000,0),0)</f>
        <v>0</v>
      </c>
      <c r="X149" s="1">
        <f>IF(C149="East", IF(B149="Central",L149*'Connecting shares (%)'!$R$16*'Connecting shares (%)'!$F$4/100+N149*'Connecting shares (%)'!$G$4/100*'Connecting shares (%)'!$R$17+P149*'Connecting shares (%)'!$H$4/100*'Connecting shares (%)'!$R$18,0),0)</f>
        <v>0</v>
      </c>
      <c r="Y149" s="1">
        <f>IF(C149="East", IF(B149="Decentral",('Connecting shares (%)'!$F$4/100*K149+'Connecting shares (%)'!$G$4/100*M149+'Connecting shares (%)'!$H$4/100*O149)/1000000,0),0)</f>
        <v>0</v>
      </c>
      <c r="Z149" s="1">
        <f>IF(C149="East", IF(B149="Decentral",L149*'Connecting shares (%)'!$R$16*'Connecting shares (%)'!$F$8/100+N149*'Connecting shares (%)'!$G$8/100*'Connecting shares (%)'!$R$17+P149*'Connecting shares (%)'!$H$8/100*'Connecting shares (%)'!$R$18,0),0)</f>
        <v>0</v>
      </c>
      <c r="AA149" s="1">
        <f>IF(C149="West", IF(B149="Central",('Connecting shares (%)'!$F$10/100*E149+'Connecting shares (%)'!$G$10/100*G149+'Connecting shares (%)'!$H$10/100*I149)/1000000,0),0)</f>
        <v>0</v>
      </c>
      <c r="AB149" s="1">
        <f>IF(C149="West", IF(B149="Central",F149*'Connecting shares (%)'!$R$16*'Connecting shares (%)'!$F$10/100+H149*'Connecting shares (%)'!$G$10/100*'Connecting shares (%)'!$R$17+J149*'Connecting shares (%)'!$H$10/100*'Connecting shares (%)'!$R$18,0),0)</f>
        <v>0</v>
      </c>
      <c r="AC149" s="1">
        <f>IF(C149="West", IF(B149="Decentral",('Connecting shares (%)'!$F$14/100*E149+'Connecting shares (%)'!$G$14/100*G149+'Connecting shares (%)'!$H$14/100*I149)/1000000,0),0)</f>
        <v>1.7389599999999901E-2</v>
      </c>
      <c r="AD149" s="1">
        <f>IF(C149="west", IF(B149="Decentral",F149*'Connecting shares (%)'!$R$16*'Connecting shares (%)'!$F$14/100+H149*'Connecting shares (%)'!$G$14/100*'Connecting shares (%)'!$R$17+J149*'Connecting shares (%)'!$H$14/100*'Connecting shares (%)'!$R$18,0),0)</f>
        <v>2.2995000000000002E-2</v>
      </c>
      <c r="AE149" s="1">
        <f>IF(C149="west", IF(B149="Central",('Connecting shares (%)'!$F$12/100*K149+'Connecting shares (%)'!$G$12/100*M149+'Connecting shares (%)'!$H$12/100*O149)/1000000,0),0)</f>
        <v>0</v>
      </c>
      <c r="AF149" s="1">
        <f>IF(C149="west", IF(B149="Central",L149*'Connecting shares (%)'!$R$16*'Connecting shares (%)'!$F$12/100+N149*'Connecting shares (%)'!$G$12/100*'Connecting shares (%)'!$R$17+P149*'Connecting shares (%)'!$H$12/100*'Connecting shares (%)'!$R$18,0),0)</f>
        <v>0</v>
      </c>
      <c r="AG149" s="1">
        <f>IF(C149="West", IF(B149="Decentral",(K149*'Connecting shares (%)'!$F$16/100+M149*'Connecting shares (%)'!$G$16/100+O149*'Connecting shares (%)'!$H$16/100)/1000000,0),0)</f>
        <v>0</v>
      </c>
      <c r="AH149" s="1">
        <f>IF(C149="west", IF(B149="Decentral",L149*'Connecting shares (%)'!$R$16*'Connecting shares (%)'!$F$16/100+N149*'Connecting shares (%)'!$G$16/100*'Connecting shares (%)'!$R$17+P149*'Connecting shares (%)'!$H$16/100*'Connecting shares (%)'!$R$18,0),0)</f>
        <v>0</v>
      </c>
    </row>
    <row r="150" spans="1:34">
      <c r="A150" s="1">
        <v>149</v>
      </c>
      <c r="B150" s="1" t="s">
        <v>21</v>
      </c>
      <c r="C150" s="1" t="s">
        <v>23</v>
      </c>
      <c r="D150" s="1" t="s">
        <v>693</v>
      </c>
      <c r="E150" s="1">
        <v>2216134.9599999902</v>
      </c>
      <c r="F150" s="1">
        <v>141</v>
      </c>
      <c r="G150" s="1">
        <v>0</v>
      </c>
      <c r="H150" s="1">
        <v>0</v>
      </c>
      <c r="I150" s="1">
        <v>0</v>
      </c>
      <c r="J150" s="1">
        <v>0</v>
      </c>
      <c r="K150" s="1">
        <v>623039.23999999894</v>
      </c>
      <c r="L150" s="1">
        <v>81</v>
      </c>
      <c r="M150" s="1">
        <v>186403.109999999</v>
      </c>
      <c r="N150" s="1">
        <v>2</v>
      </c>
      <c r="O150" s="1">
        <v>0</v>
      </c>
      <c r="P150" s="1">
        <v>0</v>
      </c>
      <c r="Q150" s="1">
        <v>17315.4090448715</v>
      </c>
      <c r="R150" s="1">
        <v>6955216.5</v>
      </c>
      <c r="S150" s="61">
        <f>IF(C150="East", IF(B150="Central",('Connecting shares (%)'!$F$2/100*E150+'Connecting shares (%)'!$G$2/100*G150+'Connecting shares (%)'!$H$2/100*I150)/1000000,0),0)</f>
        <v>0</v>
      </c>
      <c r="T150" s="61">
        <f>IF(C150="East", IF(B150="Central",F150*'Connecting shares (%)'!$R$16*'Connecting shares (%)'!$F$2/100+H150*'Connecting shares (%)'!$G$2/100*'Connecting shares (%)'!$R$17+J150*'Connecting shares (%)'!$H$2/100*'Connecting shares (%)'!$R$18,0),0)</f>
        <v>0</v>
      </c>
      <c r="U150" s="1">
        <f>IF(C150="East", IF(B150="Decentral",('Connecting shares (%)'!$F$6/100*E150+'Connecting shares (%)'!$G$6/100*G150+'Connecting shares (%)'!$H$6/100*I150)/1000000,0),0)</f>
        <v>0</v>
      </c>
      <c r="V150" s="1">
        <f>IF(C150="East", IF(B150="Decentral",F150*'Connecting shares (%)'!$R$16*'Connecting shares (%)'!$F$6/100+H150*'Connecting shares (%)'!$G$6/100*'Connecting shares (%)'!$R$17+J150*'Connecting shares (%)'!$H$6/100*'Connecting shares (%)'!$R$18,0),0)</f>
        <v>0</v>
      </c>
      <c r="W150" s="1">
        <f>IF(C150="East", IF(B150="Central",('Connecting shares (%)'!$F$4/100*K150+'Connecting shares (%)'!$G$4/100*M150+'Connecting shares (%)'!$H$4/100*O150)/1000000,0),0)</f>
        <v>0</v>
      </c>
      <c r="X150" s="1">
        <f>IF(C150="East", IF(B150="Central",L150*'Connecting shares (%)'!$R$16*'Connecting shares (%)'!$F$4/100+N150*'Connecting shares (%)'!$G$4/100*'Connecting shares (%)'!$R$17+P150*'Connecting shares (%)'!$H$4/100*'Connecting shares (%)'!$R$18,0),0)</f>
        <v>0</v>
      </c>
      <c r="Y150" s="1">
        <f>IF(C150="East", IF(B150="Decentral",('Connecting shares (%)'!$F$4/100*K150+'Connecting shares (%)'!$G$4/100*M150+'Connecting shares (%)'!$H$4/100*O150)/1000000,0),0)</f>
        <v>0</v>
      </c>
      <c r="Z150" s="1">
        <f>IF(C150="East", IF(B150="Decentral",L150*'Connecting shares (%)'!$R$16*'Connecting shares (%)'!$F$8/100+N150*'Connecting shares (%)'!$G$8/100*'Connecting shares (%)'!$R$17+P150*'Connecting shares (%)'!$H$8/100*'Connecting shares (%)'!$R$18,0),0)</f>
        <v>0</v>
      </c>
      <c r="AA150" s="1">
        <f>IF(C150="West", IF(B150="Central",('Connecting shares (%)'!$F$10/100*E150+'Connecting shares (%)'!$G$10/100*G150+'Connecting shares (%)'!$H$10/100*I150)/1000000,0),0)</f>
        <v>0</v>
      </c>
      <c r="AB150" s="1">
        <f>IF(C150="West", IF(B150="Central",F150*'Connecting shares (%)'!$R$16*'Connecting shares (%)'!$F$10/100+H150*'Connecting shares (%)'!$G$10/100*'Connecting shares (%)'!$R$17+J150*'Connecting shares (%)'!$H$10/100*'Connecting shares (%)'!$R$18,0),0)</f>
        <v>0</v>
      </c>
      <c r="AC150" s="1">
        <f>IF(C150="West", IF(B150="Decentral",('Connecting shares (%)'!$F$14/100*E150+'Connecting shares (%)'!$G$14/100*G150+'Connecting shares (%)'!$H$14/100*I150)/1000000,0),0)</f>
        <v>2.21613495999999</v>
      </c>
      <c r="AD150" s="1">
        <f>IF(C150="west", IF(B150="Decentral",F150*'Connecting shares (%)'!$R$16*'Connecting shares (%)'!$F$14/100+H150*'Connecting shares (%)'!$G$14/100*'Connecting shares (%)'!$R$17+J150*'Connecting shares (%)'!$H$14/100*'Connecting shares (%)'!$R$18,0),0)</f>
        <v>3.2422950000000004</v>
      </c>
      <c r="AE150" s="1">
        <f>IF(C150="west", IF(B150="Central",('Connecting shares (%)'!$F$12/100*K150+'Connecting shares (%)'!$G$12/100*M150+'Connecting shares (%)'!$H$12/100*O150)/1000000,0),0)</f>
        <v>0</v>
      </c>
      <c r="AF150" s="1">
        <f>IF(C150="west", IF(B150="Central",L150*'Connecting shares (%)'!$R$16*'Connecting shares (%)'!$F$12/100+N150*'Connecting shares (%)'!$G$12/100*'Connecting shares (%)'!$R$17+P150*'Connecting shares (%)'!$H$12/100*'Connecting shares (%)'!$R$18,0),0)</f>
        <v>0</v>
      </c>
      <c r="AG150" s="1">
        <f>IF(C150="West", IF(B150="Decentral",(K150*'Connecting shares (%)'!$F$16/100+M150*'Connecting shares (%)'!$G$16/100+O150*'Connecting shares (%)'!$H$16/100)/1000000,0),0)</f>
        <v>0.80944234999999798</v>
      </c>
      <c r="AH150" s="1">
        <f>IF(C150="west", IF(B150="Decentral",L150*'Connecting shares (%)'!$R$16*'Connecting shares (%)'!$F$16/100+N150*'Connecting shares (%)'!$G$16/100*'Connecting shares (%)'!$R$17+P150*'Connecting shares (%)'!$H$16/100*'Connecting shares (%)'!$R$18,0),0)</f>
        <v>1.9239130000000002</v>
      </c>
    </row>
    <row r="151" spans="1:34">
      <c r="A151" s="1">
        <v>150</v>
      </c>
      <c r="B151" s="1" t="s">
        <v>21</v>
      </c>
      <c r="C151" s="1" t="s">
        <v>23</v>
      </c>
      <c r="D151" s="1" t="s">
        <v>692</v>
      </c>
      <c r="E151" s="1">
        <v>2177420.4199999901</v>
      </c>
      <c r="F151" s="1">
        <v>141</v>
      </c>
      <c r="G151" s="1">
        <v>0</v>
      </c>
      <c r="H151" s="1">
        <v>0</v>
      </c>
      <c r="I151" s="1">
        <v>0</v>
      </c>
      <c r="J151" s="1">
        <v>0</v>
      </c>
      <c r="K151" s="1">
        <v>512130.87999999902</v>
      </c>
      <c r="L151" s="1">
        <v>66</v>
      </c>
      <c r="M151" s="1">
        <v>0</v>
      </c>
      <c r="N151" s="1">
        <v>0</v>
      </c>
      <c r="O151" s="1">
        <v>0</v>
      </c>
      <c r="P151" s="1">
        <v>0</v>
      </c>
      <c r="Q151" s="1">
        <v>5024.3861578907799</v>
      </c>
      <c r="R151" s="1">
        <v>1103119.5</v>
      </c>
      <c r="S151" s="61">
        <f>IF(C151="East", IF(B151="Central",('Connecting shares (%)'!$F$2/100*E151+'Connecting shares (%)'!$G$2/100*G151+'Connecting shares (%)'!$H$2/100*I151)/1000000,0),0)</f>
        <v>0</v>
      </c>
      <c r="T151" s="61">
        <f>IF(C151="East", IF(B151="Central",F151*'Connecting shares (%)'!$R$16*'Connecting shares (%)'!$F$2/100+H151*'Connecting shares (%)'!$G$2/100*'Connecting shares (%)'!$R$17+J151*'Connecting shares (%)'!$H$2/100*'Connecting shares (%)'!$R$18,0),0)</f>
        <v>0</v>
      </c>
      <c r="U151" s="1">
        <f>IF(C151="East", IF(B151="Decentral",('Connecting shares (%)'!$F$6/100*E151+'Connecting shares (%)'!$G$6/100*G151+'Connecting shares (%)'!$H$6/100*I151)/1000000,0),0)</f>
        <v>0</v>
      </c>
      <c r="V151" s="1">
        <f>IF(C151="East", IF(B151="Decentral",F151*'Connecting shares (%)'!$R$16*'Connecting shares (%)'!$F$6/100+H151*'Connecting shares (%)'!$G$6/100*'Connecting shares (%)'!$R$17+J151*'Connecting shares (%)'!$H$6/100*'Connecting shares (%)'!$R$18,0),0)</f>
        <v>0</v>
      </c>
      <c r="W151" s="1">
        <f>IF(C151="East", IF(B151="Central",('Connecting shares (%)'!$F$4/100*K151+'Connecting shares (%)'!$G$4/100*M151+'Connecting shares (%)'!$H$4/100*O151)/1000000,0),0)</f>
        <v>0</v>
      </c>
      <c r="X151" s="1">
        <f>IF(C151="East", IF(B151="Central",L151*'Connecting shares (%)'!$R$16*'Connecting shares (%)'!$F$4/100+N151*'Connecting shares (%)'!$G$4/100*'Connecting shares (%)'!$R$17+P151*'Connecting shares (%)'!$H$4/100*'Connecting shares (%)'!$R$18,0),0)</f>
        <v>0</v>
      </c>
      <c r="Y151" s="1">
        <f>IF(C151="East", IF(B151="Decentral",('Connecting shares (%)'!$F$4/100*K151+'Connecting shares (%)'!$G$4/100*M151+'Connecting shares (%)'!$H$4/100*O151)/1000000,0),0)</f>
        <v>0</v>
      </c>
      <c r="Z151" s="1">
        <f>IF(C151="East", IF(B151="Decentral",L151*'Connecting shares (%)'!$R$16*'Connecting shares (%)'!$F$8/100+N151*'Connecting shares (%)'!$G$8/100*'Connecting shares (%)'!$R$17+P151*'Connecting shares (%)'!$H$8/100*'Connecting shares (%)'!$R$18,0),0)</f>
        <v>0</v>
      </c>
      <c r="AA151" s="1">
        <f>IF(C151="West", IF(B151="Central",('Connecting shares (%)'!$F$10/100*E151+'Connecting shares (%)'!$G$10/100*G151+'Connecting shares (%)'!$H$10/100*I151)/1000000,0),0)</f>
        <v>0</v>
      </c>
      <c r="AB151" s="1">
        <f>IF(C151="West", IF(B151="Central",F151*'Connecting shares (%)'!$R$16*'Connecting shares (%)'!$F$10/100+H151*'Connecting shares (%)'!$G$10/100*'Connecting shares (%)'!$R$17+J151*'Connecting shares (%)'!$H$10/100*'Connecting shares (%)'!$R$18,0),0)</f>
        <v>0</v>
      </c>
      <c r="AC151" s="1">
        <f>IF(C151="West", IF(B151="Decentral",('Connecting shares (%)'!$F$14/100*E151+'Connecting shares (%)'!$G$14/100*G151+'Connecting shares (%)'!$H$14/100*I151)/1000000,0),0)</f>
        <v>2.17742041999999</v>
      </c>
      <c r="AD151" s="1">
        <f>IF(C151="west", IF(B151="Decentral",F151*'Connecting shares (%)'!$R$16*'Connecting shares (%)'!$F$14/100+H151*'Connecting shares (%)'!$G$14/100*'Connecting shares (%)'!$R$17+J151*'Connecting shares (%)'!$H$14/100*'Connecting shares (%)'!$R$18,0),0)</f>
        <v>3.2422950000000004</v>
      </c>
      <c r="AE151" s="1">
        <f>IF(C151="west", IF(B151="Central",('Connecting shares (%)'!$F$12/100*K151+'Connecting shares (%)'!$G$12/100*M151+'Connecting shares (%)'!$H$12/100*O151)/1000000,0),0)</f>
        <v>0</v>
      </c>
      <c r="AF151" s="1">
        <f>IF(C151="west", IF(B151="Central",L151*'Connecting shares (%)'!$R$16*'Connecting shares (%)'!$F$12/100+N151*'Connecting shares (%)'!$G$12/100*'Connecting shares (%)'!$R$17+P151*'Connecting shares (%)'!$H$12/100*'Connecting shares (%)'!$R$18,0),0)</f>
        <v>0</v>
      </c>
      <c r="AG151" s="1">
        <f>IF(C151="West", IF(B151="Decentral",(K151*'Connecting shares (%)'!$F$16/100+M151*'Connecting shares (%)'!$G$16/100+O151*'Connecting shares (%)'!$H$16/100)/1000000,0),0)</f>
        <v>0.51213087999999907</v>
      </c>
      <c r="AH151" s="1">
        <f>IF(C151="west", IF(B151="Decentral",L151*'Connecting shares (%)'!$R$16*'Connecting shares (%)'!$F$16/100+N151*'Connecting shares (%)'!$G$16/100*'Connecting shares (%)'!$R$17+P151*'Connecting shares (%)'!$H$16/100*'Connecting shares (%)'!$R$18,0),0)</f>
        <v>1.5176699999999999</v>
      </c>
    </row>
    <row r="152" spans="1:34">
      <c r="A152" s="1">
        <v>151</v>
      </c>
      <c r="B152" s="1" t="s">
        <v>21</v>
      </c>
      <c r="C152" s="1" t="s">
        <v>23</v>
      </c>
      <c r="D152" s="1" t="s">
        <v>691</v>
      </c>
      <c r="E152" s="1">
        <v>1040680.17999999</v>
      </c>
      <c r="F152" s="1">
        <v>67</v>
      </c>
      <c r="G152" s="1">
        <v>0</v>
      </c>
      <c r="H152" s="1">
        <v>0</v>
      </c>
      <c r="I152" s="1">
        <v>0</v>
      </c>
      <c r="J152" s="1">
        <v>0</v>
      </c>
      <c r="K152" s="1">
        <v>73736.02</v>
      </c>
      <c r="L152" s="1">
        <v>4</v>
      </c>
      <c r="M152" s="1">
        <v>0</v>
      </c>
      <c r="N152" s="1">
        <v>0</v>
      </c>
      <c r="O152" s="1">
        <v>0</v>
      </c>
      <c r="P152" s="1">
        <v>0</v>
      </c>
      <c r="Q152" s="1">
        <v>4773.8595190137203</v>
      </c>
      <c r="R152" s="1">
        <v>1399481.5</v>
      </c>
      <c r="S152" s="61">
        <f>IF(C152="East", IF(B152="Central",('Connecting shares (%)'!$F$2/100*E152+'Connecting shares (%)'!$G$2/100*G152+'Connecting shares (%)'!$H$2/100*I152)/1000000,0),0)</f>
        <v>0</v>
      </c>
      <c r="T152" s="61">
        <f>IF(C152="East", IF(B152="Central",F152*'Connecting shares (%)'!$R$16*'Connecting shares (%)'!$F$2/100+H152*'Connecting shares (%)'!$G$2/100*'Connecting shares (%)'!$R$17+J152*'Connecting shares (%)'!$H$2/100*'Connecting shares (%)'!$R$18,0),0)</f>
        <v>0</v>
      </c>
      <c r="U152" s="1">
        <f>IF(C152="East", IF(B152="Decentral",('Connecting shares (%)'!$F$6/100*E152+'Connecting shares (%)'!$G$6/100*G152+'Connecting shares (%)'!$H$6/100*I152)/1000000,0),0)</f>
        <v>0</v>
      </c>
      <c r="V152" s="1">
        <f>IF(C152="East", IF(B152="Decentral",F152*'Connecting shares (%)'!$R$16*'Connecting shares (%)'!$F$6/100+H152*'Connecting shares (%)'!$G$6/100*'Connecting shares (%)'!$R$17+J152*'Connecting shares (%)'!$H$6/100*'Connecting shares (%)'!$R$18,0),0)</f>
        <v>0</v>
      </c>
      <c r="W152" s="1">
        <f>IF(C152="East", IF(B152="Central",('Connecting shares (%)'!$F$4/100*K152+'Connecting shares (%)'!$G$4/100*M152+'Connecting shares (%)'!$H$4/100*O152)/1000000,0),0)</f>
        <v>0</v>
      </c>
      <c r="X152" s="1">
        <f>IF(C152="East", IF(B152="Central",L152*'Connecting shares (%)'!$R$16*'Connecting shares (%)'!$F$4/100+N152*'Connecting shares (%)'!$G$4/100*'Connecting shares (%)'!$R$17+P152*'Connecting shares (%)'!$H$4/100*'Connecting shares (%)'!$R$18,0),0)</f>
        <v>0</v>
      </c>
      <c r="Y152" s="1">
        <f>IF(C152="East", IF(B152="Decentral",('Connecting shares (%)'!$F$4/100*K152+'Connecting shares (%)'!$G$4/100*M152+'Connecting shares (%)'!$H$4/100*O152)/1000000,0),0)</f>
        <v>0</v>
      </c>
      <c r="Z152" s="1">
        <f>IF(C152="East", IF(B152="Decentral",L152*'Connecting shares (%)'!$R$16*'Connecting shares (%)'!$F$8/100+N152*'Connecting shares (%)'!$G$8/100*'Connecting shares (%)'!$R$17+P152*'Connecting shares (%)'!$H$8/100*'Connecting shares (%)'!$R$18,0),0)</f>
        <v>0</v>
      </c>
      <c r="AA152" s="1">
        <f>IF(C152="West", IF(B152="Central",('Connecting shares (%)'!$F$10/100*E152+'Connecting shares (%)'!$G$10/100*G152+'Connecting shares (%)'!$H$10/100*I152)/1000000,0),0)</f>
        <v>0</v>
      </c>
      <c r="AB152" s="1">
        <f>IF(C152="West", IF(B152="Central",F152*'Connecting shares (%)'!$R$16*'Connecting shares (%)'!$F$10/100+H152*'Connecting shares (%)'!$G$10/100*'Connecting shares (%)'!$R$17+J152*'Connecting shares (%)'!$H$10/100*'Connecting shares (%)'!$R$18,0),0)</f>
        <v>0</v>
      </c>
      <c r="AC152" s="1">
        <f>IF(C152="West", IF(B152="Decentral",('Connecting shares (%)'!$F$14/100*E152+'Connecting shares (%)'!$G$14/100*G152+'Connecting shares (%)'!$H$14/100*I152)/1000000,0),0)</f>
        <v>1.0406801799999901</v>
      </c>
      <c r="AD152" s="1">
        <f>IF(C152="west", IF(B152="Decentral",F152*'Connecting shares (%)'!$R$16*'Connecting shares (%)'!$F$14/100+H152*'Connecting shares (%)'!$G$14/100*'Connecting shares (%)'!$R$17+J152*'Connecting shares (%)'!$H$14/100*'Connecting shares (%)'!$R$18,0),0)</f>
        <v>1.5406650000000002</v>
      </c>
      <c r="AE152" s="1">
        <f>IF(C152="west", IF(B152="Central",('Connecting shares (%)'!$F$12/100*K152+'Connecting shares (%)'!$G$12/100*M152+'Connecting shares (%)'!$H$12/100*O152)/1000000,0),0)</f>
        <v>0</v>
      </c>
      <c r="AF152" s="1">
        <f>IF(C152="west", IF(B152="Central",L152*'Connecting shares (%)'!$R$16*'Connecting shares (%)'!$F$12/100+N152*'Connecting shares (%)'!$G$12/100*'Connecting shares (%)'!$R$17+P152*'Connecting shares (%)'!$H$12/100*'Connecting shares (%)'!$R$18,0),0)</f>
        <v>0</v>
      </c>
      <c r="AG152" s="1">
        <f>IF(C152="West", IF(B152="Decentral",(K152*'Connecting shares (%)'!$F$16/100+M152*'Connecting shares (%)'!$G$16/100+O152*'Connecting shares (%)'!$H$16/100)/1000000,0),0)</f>
        <v>7.3736019999999999E-2</v>
      </c>
      <c r="AH152" s="1">
        <f>IF(C152="west", IF(B152="Decentral",L152*'Connecting shares (%)'!$R$16*'Connecting shares (%)'!$F$16/100+N152*'Connecting shares (%)'!$G$16/100*'Connecting shares (%)'!$R$17+P152*'Connecting shares (%)'!$H$16/100*'Connecting shares (%)'!$R$18,0),0)</f>
        <v>9.1980000000000006E-2</v>
      </c>
    </row>
    <row r="153" spans="1:34">
      <c r="A153" s="1">
        <v>152</v>
      </c>
      <c r="B153" s="1" t="s">
        <v>21</v>
      </c>
      <c r="C153" s="1" t="s">
        <v>23</v>
      </c>
      <c r="D153" s="1" t="s">
        <v>690</v>
      </c>
      <c r="E153" s="1">
        <v>1225589.3</v>
      </c>
      <c r="F153" s="1">
        <v>75</v>
      </c>
      <c r="G153" s="1">
        <v>0</v>
      </c>
      <c r="H153" s="1">
        <v>0</v>
      </c>
      <c r="I153" s="1">
        <v>0</v>
      </c>
      <c r="J153" s="1">
        <v>0</v>
      </c>
      <c r="K153" s="1">
        <v>178048.2</v>
      </c>
      <c r="L153" s="1">
        <v>26</v>
      </c>
      <c r="M153" s="1">
        <v>53238.099999999897</v>
      </c>
      <c r="N153" s="1">
        <v>1</v>
      </c>
      <c r="O153" s="1">
        <v>0</v>
      </c>
      <c r="P153" s="1">
        <v>0</v>
      </c>
      <c r="Q153" s="1">
        <v>4671.8159885124196</v>
      </c>
      <c r="R153" s="1">
        <v>1013374.5</v>
      </c>
      <c r="S153" s="61">
        <f>IF(C153="East", IF(B153="Central",('Connecting shares (%)'!$F$2/100*E153+'Connecting shares (%)'!$G$2/100*G153+'Connecting shares (%)'!$H$2/100*I153)/1000000,0),0)</f>
        <v>0</v>
      </c>
      <c r="T153" s="61">
        <f>IF(C153="East", IF(B153="Central",F153*'Connecting shares (%)'!$R$16*'Connecting shares (%)'!$F$2/100+H153*'Connecting shares (%)'!$G$2/100*'Connecting shares (%)'!$R$17+J153*'Connecting shares (%)'!$H$2/100*'Connecting shares (%)'!$R$18,0),0)</f>
        <v>0</v>
      </c>
      <c r="U153" s="1">
        <f>IF(C153="East", IF(B153="Decentral",('Connecting shares (%)'!$F$6/100*E153+'Connecting shares (%)'!$G$6/100*G153+'Connecting shares (%)'!$H$6/100*I153)/1000000,0),0)</f>
        <v>0</v>
      </c>
      <c r="V153" s="1">
        <f>IF(C153="East", IF(B153="Decentral",F153*'Connecting shares (%)'!$R$16*'Connecting shares (%)'!$F$6/100+H153*'Connecting shares (%)'!$G$6/100*'Connecting shares (%)'!$R$17+J153*'Connecting shares (%)'!$H$6/100*'Connecting shares (%)'!$R$18,0),0)</f>
        <v>0</v>
      </c>
      <c r="W153" s="1">
        <f>IF(C153="East", IF(B153="Central",('Connecting shares (%)'!$F$4/100*K153+'Connecting shares (%)'!$G$4/100*M153+'Connecting shares (%)'!$H$4/100*O153)/1000000,0),0)</f>
        <v>0</v>
      </c>
      <c r="X153" s="1">
        <f>IF(C153="East", IF(B153="Central",L153*'Connecting shares (%)'!$R$16*'Connecting shares (%)'!$F$4/100+N153*'Connecting shares (%)'!$G$4/100*'Connecting shares (%)'!$R$17+P153*'Connecting shares (%)'!$H$4/100*'Connecting shares (%)'!$R$18,0),0)</f>
        <v>0</v>
      </c>
      <c r="Y153" s="1">
        <f>IF(C153="East", IF(B153="Decentral",('Connecting shares (%)'!$F$4/100*K153+'Connecting shares (%)'!$G$4/100*M153+'Connecting shares (%)'!$H$4/100*O153)/1000000,0),0)</f>
        <v>0</v>
      </c>
      <c r="Z153" s="1">
        <f>IF(C153="East", IF(B153="Decentral",L153*'Connecting shares (%)'!$R$16*'Connecting shares (%)'!$F$8/100+N153*'Connecting shares (%)'!$G$8/100*'Connecting shares (%)'!$R$17+P153*'Connecting shares (%)'!$H$8/100*'Connecting shares (%)'!$R$18,0),0)</f>
        <v>0</v>
      </c>
      <c r="AA153" s="1">
        <f>IF(C153="West", IF(B153="Central",('Connecting shares (%)'!$F$10/100*E153+'Connecting shares (%)'!$G$10/100*G153+'Connecting shares (%)'!$H$10/100*I153)/1000000,0),0)</f>
        <v>0</v>
      </c>
      <c r="AB153" s="1">
        <f>IF(C153="West", IF(B153="Central",F153*'Connecting shares (%)'!$R$16*'Connecting shares (%)'!$F$10/100+H153*'Connecting shares (%)'!$G$10/100*'Connecting shares (%)'!$R$17+J153*'Connecting shares (%)'!$H$10/100*'Connecting shares (%)'!$R$18,0),0)</f>
        <v>0</v>
      </c>
      <c r="AC153" s="1">
        <f>IF(C153="West", IF(B153="Decentral",('Connecting shares (%)'!$F$14/100*E153+'Connecting shares (%)'!$G$14/100*G153+'Connecting shares (%)'!$H$14/100*I153)/1000000,0),0)</f>
        <v>1.2255893</v>
      </c>
      <c r="AD153" s="1">
        <f>IF(C153="west", IF(B153="Decentral",F153*'Connecting shares (%)'!$R$16*'Connecting shares (%)'!$F$14/100+H153*'Connecting shares (%)'!$G$14/100*'Connecting shares (%)'!$R$17+J153*'Connecting shares (%)'!$H$14/100*'Connecting shares (%)'!$R$18,0),0)</f>
        <v>1.7246250000000001</v>
      </c>
      <c r="AE153" s="1">
        <f>IF(C153="west", IF(B153="Central",('Connecting shares (%)'!$F$12/100*K153+'Connecting shares (%)'!$G$12/100*M153+'Connecting shares (%)'!$H$12/100*O153)/1000000,0),0)</f>
        <v>0</v>
      </c>
      <c r="AF153" s="1">
        <f>IF(C153="west", IF(B153="Central",L153*'Connecting shares (%)'!$R$16*'Connecting shares (%)'!$F$12/100+N153*'Connecting shares (%)'!$G$12/100*'Connecting shares (%)'!$R$17+P153*'Connecting shares (%)'!$H$12/100*'Connecting shares (%)'!$R$18,0),0)</f>
        <v>0</v>
      </c>
      <c r="AG153" s="1">
        <f>IF(C153="West", IF(B153="Decentral",(K153*'Connecting shares (%)'!$F$16/100+M153*'Connecting shares (%)'!$G$16/100+O153*'Connecting shares (%)'!$H$16/100)/1000000,0),0)</f>
        <v>0.23128629999999989</v>
      </c>
      <c r="AH153" s="1">
        <f>IF(C153="west", IF(B153="Decentral",L153*'Connecting shares (%)'!$R$16*'Connecting shares (%)'!$F$16/100+N153*'Connecting shares (%)'!$G$16/100*'Connecting shares (%)'!$R$17+P153*'Connecting shares (%)'!$H$16/100*'Connecting shares (%)'!$R$18,0),0)</f>
        <v>0.628529</v>
      </c>
    </row>
    <row r="154" spans="1:34">
      <c r="A154" s="1">
        <v>153</v>
      </c>
      <c r="B154" s="1" t="s">
        <v>21</v>
      </c>
      <c r="C154" s="1" t="s">
        <v>23</v>
      </c>
      <c r="D154" s="1" t="s">
        <v>689</v>
      </c>
      <c r="E154" s="1">
        <v>559814.40999999898</v>
      </c>
      <c r="F154" s="1">
        <v>49</v>
      </c>
      <c r="G154" s="1">
        <v>0</v>
      </c>
      <c r="H154" s="1">
        <v>0</v>
      </c>
      <c r="I154" s="1">
        <v>0</v>
      </c>
      <c r="J154" s="1">
        <v>0</v>
      </c>
      <c r="K154" s="1">
        <v>95810.04</v>
      </c>
      <c r="L154" s="1">
        <v>10</v>
      </c>
      <c r="M154" s="1">
        <v>0</v>
      </c>
      <c r="N154" s="1">
        <v>0</v>
      </c>
      <c r="O154" s="1">
        <v>0</v>
      </c>
      <c r="P154" s="1">
        <v>0</v>
      </c>
      <c r="Q154" s="1">
        <v>5556.8235305165599</v>
      </c>
      <c r="R154" s="1">
        <v>957002.5</v>
      </c>
      <c r="S154" s="61">
        <f>IF(C154="East", IF(B154="Central",('Connecting shares (%)'!$F$2/100*E154+'Connecting shares (%)'!$G$2/100*G154+'Connecting shares (%)'!$H$2/100*I154)/1000000,0),0)</f>
        <v>0</v>
      </c>
      <c r="T154" s="61">
        <f>IF(C154="East", IF(B154="Central",F154*'Connecting shares (%)'!$R$16*'Connecting shares (%)'!$F$2/100+H154*'Connecting shares (%)'!$G$2/100*'Connecting shares (%)'!$R$17+J154*'Connecting shares (%)'!$H$2/100*'Connecting shares (%)'!$R$18,0),0)</f>
        <v>0</v>
      </c>
      <c r="U154" s="1">
        <f>IF(C154="East", IF(B154="Decentral",('Connecting shares (%)'!$F$6/100*E154+'Connecting shares (%)'!$G$6/100*G154+'Connecting shares (%)'!$H$6/100*I154)/1000000,0),0)</f>
        <v>0</v>
      </c>
      <c r="V154" s="1">
        <f>IF(C154="East", IF(B154="Decentral",F154*'Connecting shares (%)'!$R$16*'Connecting shares (%)'!$F$6/100+H154*'Connecting shares (%)'!$G$6/100*'Connecting shares (%)'!$R$17+J154*'Connecting shares (%)'!$H$6/100*'Connecting shares (%)'!$R$18,0),0)</f>
        <v>0</v>
      </c>
      <c r="W154" s="1">
        <f>IF(C154="East", IF(B154="Central",('Connecting shares (%)'!$F$4/100*K154+'Connecting shares (%)'!$G$4/100*M154+'Connecting shares (%)'!$H$4/100*O154)/1000000,0),0)</f>
        <v>0</v>
      </c>
      <c r="X154" s="1">
        <f>IF(C154="East", IF(B154="Central",L154*'Connecting shares (%)'!$R$16*'Connecting shares (%)'!$F$4/100+N154*'Connecting shares (%)'!$G$4/100*'Connecting shares (%)'!$R$17+P154*'Connecting shares (%)'!$H$4/100*'Connecting shares (%)'!$R$18,0),0)</f>
        <v>0</v>
      </c>
      <c r="Y154" s="1">
        <f>IF(C154="East", IF(B154="Decentral",('Connecting shares (%)'!$F$4/100*K154+'Connecting shares (%)'!$G$4/100*M154+'Connecting shares (%)'!$H$4/100*O154)/1000000,0),0)</f>
        <v>0</v>
      </c>
      <c r="Z154" s="1">
        <f>IF(C154="East", IF(B154="Decentral",L154*'Connecting shares (%)'!$R$16*'Connecting shares (%)'!$F$8/100+N154*'Connecting shares (%)'!$G$8/100*'Connecting shares (%)'!$R$17+P154*'Connecting shares (%)'!$H$8/100*'Connecting shares (%)'!$R$18,0),0)</f>
        <v>0</v>
      </c>
      <c r="AA154" s="1">
        <f>IF(C154="West", IF(B154="Central",('Connecting shares (%)'!$F$10/100*E154+'Connecting shares (%)'!$G$10/100*G154+'Connecting shares (%)'!$H$10/100*I154)/1000000,0),0)</f>
        <v>0</v>
      </c>
      <c r="AB154" s="1">
        <f>IF(C154="West", IF(B154="Central",F154*'Connecting shares (%)'!$R$16*'Connecting shares (%)'!$F$10/100+H154*'Connecting shares (%)'!$G$10/100*'Connecting shares (%)'!$R$17+J154*'Connecting shares (%)'!$H$10/100*'Connecting shares (%)'!$R$18,0),0)</f>
        <v>0</v>
      </c>
      <c r="AC154" s="1">
        <f>IF(C154="West", IF(B154="Decentral",('Connecting shares (%)'!$F$14/100*E154+'Connecting shares (%)'!$G$14/100*G154+'Connecting shares (%)'!$H$14/100*I154)/1000000,0),0)</f>
        <v>0.55981440999999899</v>
      </c>
      <c r="AD154" s="1">
        <f>IF(C154="west", IF(B154="Decentral",F154*'Connecting shares (%)'!$R$16*'Connecting shares (%)'!$F$14/100+H154*'Connecting shares (%)'!$G$14/100*'Connecting shares (%)'!$R$17+J154*'Connecting shares (%)'!$H$14/100*'Connecting shares (%)'!$R$18,0),0)</f>
        <v>1.1267550000000002</v>
      </c>
      <c r="AE154" s="1">
        <f>IF(C154="west", IF(B154="Central",('Connecting shares (%)'!$F$12/100*K154+'Connecting shares (%)'!$G$12/100*M154+'Connecting shares (%)'!$H$12/100*O154)/1000000,0),0)</f>
        <v>0</v>
      </c>
      <c r="AF154" s="1">
        <f>IF(C154="west", IF(B154="Central",L154*'Connecting shares (%)'!$R$16*'Connecting shares (%)'!$F$12/100+N154*'Connecting shares (%)'!$G$12/100*'Connecting shares (%)'!$R$17+P154*'Connecting shares (%)'!$H$12/100*'Connecting shares (%)'!$R$18,0),0)</f>
        <v>0</v>
      </c>
      <c r="AG154" s="1">
        <f>IF(C154="West", IF(B154="Decentral",(K154*'Connecting shares (%)'!$F$16/100+M154*'Connecting shares (%)'!$G$16/100+O154*'Connecting shares (%)'!$H$16/100)/1000000,0),0)</f>
        <v>9.5810039999999999E-2</v>
      </c>
      <c r="AH154" s="1">
        <f>IF(C154="west", IF(B154="Decentral",L154*'Connecting shares (%)'!$R$16*'Connecting shares (%)'!$F$16/100+N154*'Connecting shares (%)'!$G$16/100*'Connecting shares (%)'!$R$17+P154*'Connecting shares (%)'!$H$16/100*'Connecting shares (%)'!$R$18,0),0)</f>
        <v>0.22995000000000002</v>
      </c>
    </row>
    <row r="155" spans="1:34">
      <c r="A155" s="1">
        <v>154</v>
      </c>
      <c r="B155" s="1" t="s">
        <v>21</v>
      </c>
      <c r="C155" s="1" t="s">
        <v>24</v>
      </c>
      <c r="D155" s="1" t="s">
        <v>686</v>
      </c>
      <c r="E155" s="1">
        <v>185203.81999999899</v>
      </c>
      <c r="F155" s="1">
        <v>14</v>
      </c>
      <c r="G155" s="1">
        <v>0</v>
      </c>
      <c r="H155" s="1">
        <v>0</v>
      </c>
      <c r="I155" s="1">
        <v>0</v>
      </c>
      <c r="J155" s="1">
        <v>0</v>
      </c>
      <c r="K155" s="1">
        <v>4812.96</v>
      </c>
      <c r="L155" s="1">
        <v>1</v>
      </c>
      <c r="M155" s="1">
        <v>53781.589999999902</v>
      </c>
      <c r="N155" s="1">
        <v>1</v>
      </c>
      <c r="O155" s="1">
        <v>0</v>
      </c>
      <c r="P155" s="1">
        <v>0</v>
      </c>
      <c r="Q155" s="1">
        <v>1527.8469194270101</v>
      </c>
      <c r="R155" s="1">
        <v>128299</v>
      </c>
      <c r="S155" s="61">
        <f>IF(C155="East", IF(B155="Central",('Connecting shares (%)'!$F$2/100*E155+'Connecting shares (%)'!$G$2/100*G155+'Connecting shares (%)'!$H$2/100*I155)/1000000,0),0)</f>
        <v>0</v>
      </c>
      <c r="T155" s="61">
        <f>IF(C155="East", IF(B155="Central",F155*'Connecting shares (%)'!$R$16*'Connecting shares (%)'!$F$2/100+H155*'Connecting shares (%)'!$G$2/100*'Connecting shares (%)'!$R$17+J155*'Connecting shares (%)'!$H$2/100*'Connecting shares (%)'!$R$18,0),0)</f>
        <v>0</v>
      </c>
      <c r="U155" s="1">
        <f>IF(C155="East", IF(B155="Decentral",('Connecting shares (%)'!$F$6/100*E155+'Connecting shares (%)'!$G$6/100*G155+'Connecting shares (%)'!$H$6/100*I155)/1000000,0),0)</f>
        <v>0.18520381999999899</v>
      </c>
      <c r="V155" s="1">
        <f>IF(C155="East", IF(B155="Decentral",F155*'Connecting shares (%)'!$R$16*'Connecting shares (%)'!$F$6/100+H155*'Connecting shares (%)'!$G$6/100*'Connecting shares (%)'!$R$17+J155*'Connecting shares (%)'!$H$6/100*'Connecting shares (%)'!$R$18,0),0)</f>
        <v>0.32193000000000005</v>
      </c>
      <c r="W155" s="1">
        <f>IF(C155="East", IF(B155="Central",('Connecting shares (%)'!$F$4/100*K155+'Connecting shares (%)'!$G$4/100*M155+'Connecting shares (%)'!$H$4/100*O155)/1000000,0),0)</f>
        <v>0</v>
      </c>
      <c r="X155" s="1">
        <f>IF(C155="East", IF(B155="Central",L155*'Connecting shares (%)'!$R$16*'Connecting shares (%)'!$F$4/100+N155*'Connecting shares (%)'!$G$4/100*'Connecting shares (%)'!$R$17+P155*'Connecting shares (%)'!$H$4/100*'Connecting shares (%)'!$R$18,0),0)</f>
        <v>0</v>
      </c>
      <c r="Y155" s="1">
        <f>IF(C155="East", IF(B155="Decentral",('Connecting shares (%)'!$F$4/100*K155+'Connecting shares (%)'!$G$4/100*M155+'Connecting shares (%)'!$H$4/100*O155)/1000000,0),0)</f>
        <v>5.8594549999999898E-2</v>
      </c>
      <c r="Z155" s="1">
        <f>IF(C155="East", IF(B155="Decentral",L155*'Connecting shares (%)'!$R$16*'Connecting shares (%)'!$F$8/100+N155*'Connecting shares (%)'!$G$8/100*'Connecting shares (%)'!$R$17+P155*'Connecting shares (%)'!$H$8/100*'Connecting shares (%)'!$R$18,0),0)</f>
        <v>5.3654E-2</v>
      </c>
      <c r="AA155" s="1">
        <f>IF(C155="West", IF(B155="Central",('Connecting shares (%)'!$F$10/100*E155+'Connecting shares (%)'!$G$10/100*G155+'Connecting shares (%)'!$H$10/100*I155)/1000000,0),0)</f>
        <v>0</v>
      </c>
      <c r="AB155" s="1">
        <f>IF(C155="West", IF(B155="Central",F155*'Connecting shares (%)'!$R$16*'Connecting shares (%)'!$F$10/100+H155*'Connecting shares (%)'!$G$10/100*'Connecting shares (%)'!$R$17+J155*'Connecting shares (%)'!$H$10/100*'Connecting shares (%)'!$R$18,0),0)</f>
        <v>0</v>
      </c>
      <c r="AC155" s="1">
        <f>IF(C155="West", IF(B155="Decentral",('Connecting shares (%)'!$F$14/100*E155+'Connecting shares (%)'!$G$14/100*G155+'Connecting shares (%)'!$H$14/100*I155)/1000000,0),0)</f>
        <v>0</v>
      </c>
      <c r="AD155" s="1">
        <f>IF(C155="west", IF(B155="Decentral",F155*'Connecting shares (%)'!$R$16*'Connecting shares (%)'!$F$14/100+H155*'Connecting shares (%)'!$G$14/100*'Connecting shares (%)'!$R$17+J155*'Connecting shares (%)'!$H$14/100*'Connecting shares (%)'!$R$18,0),0)</f>
        <v>0</v>
      </c>
      <c r="AE155" s="1">
        <f>IF(C155="west", IF(B155="Central",('Connecting shares (%)'!$F$12/100*K155+'Connecting shares (%)'!$G$12/100*M155+'Connecting shares (%)'!$H$12/100*O155)/1000000,0),0)</f>
        <v>0</v>
      </c>
      <c r="AF155" s="1">
        <f>IF(C155="west", IF(B155="Central",L155*'Connecting shares (%)'!$R$16*'Connecting shares (%)'!$F$12/100+N155*'Connecting shares (%)'!$G$12/100*'Connecting shares (%)'!$R$17+P155*'Connecting shares (%)'!$H$12/100*'Connecting shares (%)'!$R$18,0),0)</f>
        <v>0</v>
      </c>
      <c r="AG155" s="1">
        <f>IF(C155="West", IF(B155="Decentral",(K155*'Connecting shares (%)'!$F$16/100+M155*'Connecting shares (%)'!$G$16/100+O155*'Connecting shares (%)'!$H$16/100)/1000000,0),0)</f>
        <v>0</v>
      </c>
      <c r="AH155" s="1">
        <f>IF(C155="west", IF(B155="Decentral",L155*'Connecting shares (%)'!$R$16*'Connecting shares (%)'!$F$16/100+N155*'Connecting shares (%)'!$G$16/100*'Connecting shares (%)'!$R$17+P155*'Connecting shares (%)'!$H$16/100*'Connecting shares (%)'!$R$18,0),0)</f>
        <v>0</v>
      </c>
    </row>
    <row r="156" spans="1:34">
      <c r="A156" s="1">
        <v>155</v>
      </c>
      <c r="B156" s="1" t="s">
        <v>22</v>
      </c>
      <c r="C156" s="1" t="s">
        <v>24</v>
      </c>
      <c r="D156" s="1" t="s">
        <v>660</v>
      </c>
      <c r="E156" s="1">
        <v>647920.52999999898</v>
      </c>
      <c r="F156" s="1">
        <v>37</v>
      </c>
      <c r="G156" s="1">
        <v>0</v>
      </c>
      <c r="H156" s="1">
        <v>0</v>
      </c>
      <c r="I156" s="1">
        <v>0</v>
      </c>
      <c r="J156" s="1">
        <v>0</v>
      </c>
      <c r="K156" s="1">
        <v>551009.63</v>
      </c>
      <c r="L156" s="1">
        <v>65</v>
      </c>
      <c r="M156" s="1">
        <v>0</v>
      </c>
      <c r="N156" s="1">
        <v>0</v>
      </c>
      <c r="O156" s="1">
        <v>0</v>
      </c>
      <c r="P156" s="1">
        <v>0</v>
      </c>
      <c r="Q156" s="1">
        <v>9671.1755266437704</v>
      </c>
      <c r="R156" s="1">
        <v>2248913.5</v>
      </c>
      <c r="S156" s="61">
        <f>IF(C156="East", IF(B156="Central",('Connecting shares (%)'!$F$2/100*E156+'Connecting shares (%)'!$G$2/100*G156+'Connecting shares (%)'!$H$2/100*I156)/1000000,0),0)</f>
        <v>0.64792052999999894</v>
      </c>
      <c r="T156" s="61">
        <f>IF(C156="East", IF(B156="Central",F156*'Connecting shares (%)'!$R$16*'Connecting shares (%)'!$F$2/100+H156*'Connecting shares (%)'!$G$2/100*'Connecting shares (%)'!$R$17+J156*'Connecting shares (%)'!$H$2/100*'Connecting shares (%)'!$R$18,0),0)</f>
        <v>0.8508150000000001</v>
      </c>
      <c r="U156" s="1">
        <f>IF(C156="East", IF(B156="Decentral",('Connecting shares (%)'!$F$6/100*E156+'Connecting shares (%)'!$G$6/100*G156+'Connecting shares (%)'!$H$6/100*I156)/1000000,0),0)</f>
        <v>0</v>
      </c>
      <c r="V156" s="1">
        <f>IF(C156="East", IF(B156="Decentral",F156*'Connecting shares (%)'!$R$16*'Connecting shares (%)'!$F$6/100+H156*'Connecting shares (%)'!$G$6/100*'Connecting shares (%)'!$R$17+J156*'Connecting shares (%)'!$H$6/100*'Connecting shares (%)'!$R$18,0),0)</f>
        <v>0</v>
      </c>
      <c r="W156" s="1">
        <f>IF(C156="East", IF(B156="Central",('Connecting shares (%)'!$F$4/100*K156+'Connecting shares (%)'!$G$4/100*M156+'Connecting shares (%)'!$H$4/100*O156)/1000000,0),0)</f>
        <v>0.55100963000000003</v>
      </c>
      <c r="X156" s="1">
        <f>IF(C156="East", IF(B156="Central",L156*'Connecting shares (%)'!$R$16*'Connecting shares (%)'!$F$4/100+N156*'Connecting shares (%)'!$G$4/100*'Connecting shares (%)'!$R$17+P156*'Connecting shares (%)'!$H$4/100*'Connecting shares (%)'!$R$18,0),0)</f>
        <v>1.4946750000000002</v>
      </c>
      <c r="Y156" s="1">
        <f>IF(C156="East", IF(B156="Decentral",('Connecting shares (%)'!$F$4/100*K156+'Connecting shares (%)'!$G$4/100*M156+'Connecting shares (%)'!$H$4/100*O156)/1000000,0),0)</f>
        <v>0</v>
      </c>
      <c r="Z156" s="1">
        <f>IF(C156="East", IF(B156="Decentral",L156*'Connecting shares (%)'!$R$16*'Connecting shares (%)'!$F$8/100+N156*'Connecting shares (%)'!$G$8/100*'Connecting shares (%)'!$R$17+P156*'Connecting shares (%)'!$H$8/100*'Connecting shares (%)'!$R$18,0),0)</f>
        <v>0</v>
      </c>
      <c r="AA156" s="1">
        <f>IF(C156="West", IF(B156="Central",('Connecting shares (%)'!$F$10/100*E156+'Connecting shares (%)'!$G$10/100*G156+'Connecting shares (%)'!$H$10/100*I156)/1000000,0),0)</f>
        <v>0</v>
      </c>
      <c r="AB156" s="1">
        <f>IF(C156="West", IF(B156="Central",F156*'Connecting shares (%)'!$R$16*'Connecting shares (%)'!$F$10/100+H156*'Connecting shares (%)'!$G$10/100*'Connecting shares (%)'!$R$17+J156*'Connecting shares (%)'!$H$10/100*'Connecting shares (%)'!$R$18,0),0)</f>
        <v>0</v>
      </c>
      <c r="AC156" s="1">
        <f>IF(C156="West", IF(B156="Decentral",('Connecting shares (%)'!$F$14/100*E156+'Connecting shares (%)'!$G$14/100*G156+'Connecting shares (%)'!$H$14/100*I156)/1000000,0),0)</f>
        <v>0</v>
      </c>
      <c r="AD156" s="1">
        <f>IF(C156="west", IF(B156="Decentral",F156*'Connecting shares (%)'!$R$16*'Connecting shares (%)'!$F$14/100+H156*'Connecting shares (%)'!$G$14/100*'Connecting shares (%)'!$R$17+J156*'Connecting shares (%)'!$H$14/100*'Connecting shares (%)'!$R$18,0),0)</f>
        <v>0</v>
      </c>
      <c r="AE156" s="1">
        <f>IF(C156="west", IF(B156="Central",('Connecting shares (%)'!$F$12/100*K156+'Connecting shares (%)'!$G$12/100*M156+'Connecting shares (%)'!$H$12/100*O156)/1000000,0),0)</f>
        <v>0</v>
      </c>
      <c r="AF156" s="1">
        <f>IF(C156="west", IF(B156="Central",L156*'Connecting shares (%)'!$R$16*'Connecting shares (%)'!$F$12/100+N156*'Connecting shares (%)'!$G$12/100*'Connecting shares (%)'!$R$17+P156*'Connecting shares (%)'!$H$12/100*'Connecting shares (%)'!$R$18,0),0)</f>
        <v>0</v>
      </c>
      <c r="AG156" s="1">
        <f>IF(C156="West", IF(B156="Decentral",(K156*'Connecting shares (%)'!$F$16/100+M156*'Connecting shares (%)'!$G$16/100+O156*'Connecting shares (%)'!$H$16/100)/1000000,0),0)</f>
        <v>0</v>
      </c>
      <c r="AH156" s="1">
        <f>IF(C156="west", IF(B156="Decentral",L156*'Connecting shares (%)'!$R$16*'Connecting shares (%)'!$F$16/100+N156*'Connecting shares (%)'!$G$16/100*'Connecting shares (%)'!$R$17+P156*'Connecting shares (%)'!$H$16/100*'Connecting shares (%)'!$R$18,0),0)</f>
        <v>0</v>
      </c>
    </row>
    <row r="157" spans="1:34">
      <c r="A157" s="1">
        <v>156</v>
      </c>
      <c r="B157" s="1" t="s">
        <v>21</v>
      </c>
      <c r="C157" s="1" t="s">
        <v>24</v>
      </c>
      <c r="D157" s="1" t="s">
        <v>688</v>
      </c>
      <c r="E157" s="1">
        <v>13891118</v>
      </c>
      <c r="F157" s="1">
        <v>811</v>
      </c>
      <c r="G157" s="1">
        <v>118931.739999999</v>
      </c>
      <c r="H157" s="1">
        <v>2</v>
      </c>
      <c r="I157" s="1">
        <v>0</v>
      </c>
      <c r="J157" s="1">
        <v>0</v>
      </c>
      <c r="K157" s="1">
        <v>10646182.1599999</v>
      </c>
      <c r="L157" s="1">
        <v>1209</v>
      </c>
      <c r="M157" s="1">
        <v>5600064.6399999997</v>
      </c>
      <c r="N157" s="1">
        <v>33</v>
      </c>
      <c r="O157" s="1">
        <v>10046423.82</v>
      </c>
      <c r="P157" s="1">
        <v>14</v>
      </c>
      <c r="Q157" s="1">
        <v>26785.951287281801</v>
      </c>
      <c r="R157" s="1">
        <v>4957802</v>
      </c>
      <c r="S157" s="61">
        <f>IF(C157="East", IF(B157="Central",('Connecting shares (%)'!$F$2/100*E157+'Connecting shares (%)'!$G$2/100*G157+'Connecting shares (%)'!$H$2/100*I157)/1000000,0),0)</f>
        <v>0</v>
      </c>
      <c r="T157" s="61">
        <f>IF(C157="East", IF(B157="Central",F157*'Connecting shares (%)'!$R$16*'Connecting shares (%)'!$F$2/100+H157*'Connecting shares (%)'!$G$2/100*'Connecting shares (%)'!$R$17+J157*'Connecting shares (%)'!$H$2/100*'Connecting shares (%)'!$R$18,0),0)</f>
        <v>0</v>
      </c>
      <c r="U157" s="1">
        <f>IF(C157="East", IF(B157="Decentral",('Connecting shares (%)'!$F$6/100*E157+'Connecting shares (%)'!$G$6/100*G157+'Connecting shares (%)'!$H$6/100*I157)/1000000,0),0)</f>
        <v>14.010049739999998</v>
      </c>
      <c r="V157" s="1">
        <f>IF(C157="East", IF(B157="Decentral",F157*'Connecting shares (%)'!$R$16*'Connecting shares (%)'!$F$6/100+H157*'Connecting shares (%)'!$G$6/100*'Connecting shares (%)'!$R$17+J157*'Connecting shares (%)'!$H$6/100*'Connecting shares (%)'!$R$18,0),0)</f>
        <v>18.710263000000001</v>
      </c>
      <c r="W157" s="1">
        <f>IF(C157="East", IF(B157="Central",('Connecting shares (%)'!$F$4/100*K157+'Connecting shares (%)'!$G$4/100*M157+'Connecting shares (%)'!$H$4/100*O157)/1000000,0),0)</f>
        <v>0</v>
      </c>
      <c r="X157" s="1">
        <f>IF(C157="East", IF(B157="Central",L157*'Connecting shares (%)'!$R$16*'Connecting shares (%)'!$F$4/100+N157*'Connecting shares (%)'!$G$4/100*'Connecting shares (%)'!$R$17+P157*'Connecting shares (%)'!$H$4/100*'Connecting shares (%)'!$R$18,0),0)</f>
        <v>0</v>
      </c>
      <c r="Y157" s="1">
        <f>IF(C157="East", IF(B157="Decentral",('Connecting shares (%)'!$F$4/100*K157+'Connecting shares (%)'!$G$4/100*M157+'Connecting shares (%)'!$H$4/100*O157)/1000000,0),0)</f>
        <v>26.2926706199999</v>
      </c>
      <c r="Z157" s="1">
        <f>IF(C157="East", IF(B157="Decentral",L157*'Connecting shares (%)'!$R$16*'Connecting shares (%)'!$F$8/100+N157*'Connecting shares (%)'!$G$8/100*'Connecting shares (%)'!$R$17+P157*'Connecting shares (%)'!$H$8/100*'Connecting shares (%)'!$R$18,0),0)</f>
        <v>29.241928000000001</v>
      </c>
      <c r="AA157" s="1">
        <f>IF(C157="West", IF(B157="Central",('Connecting shares (%)'!$F$10/100*E157+'Connecting shares (%)'!$G$10/100*G157+'Connecting shares (%)'!$H$10/100*I157)/1000000,0),0)</f>
        <v>0</v>
      </c>
      <c r="AB157" s="1">
        <f>IF(C157="West", IF(B157="Central",F157*'Connecting shares (%)'!$R$16*'Connecting shares (%)'!$F$10/100+H157*'Connecting shares (%)'!$G$10/100*'Connecting shares (%)'!$R$17+J157*'Connecting shares (%)'!$H$10/100*'Connecting shares (%)'!$R$18,0),0)</f>
        <v>0</v>
      </c>
      <c r="AC157" s="1">
        <f>IF(C157="West", IF(B157="Decentral",('Connecting shares (%)'!$F$14/100*E157+'Connecting shares (%)'!$G$14/100*G157+'Connecting shares (%)'!$H$14/100*I157)/1000000,0),0)</f>
        <v>0</v>
      </c>
      <c r="AD157" s="1">
        <f>IF(C157="west", IF(B157="Decentral",F157*'Connecting shares (%)'!$R$16*'Connecting shares (%)'!$F$14/100+H157*'Connecting shares (%)'!$G$14/100*'Connecting shares (%)'!$R$17+J157*'Connecting shares (%)'!$H$14/100*'Connecting shares (%)'!$R$18,0),0)</f>
        <v>0</v>
      </c>
      <c r="AE157" s="1">
        <f>IF(C157="west", IF(B157="Central",('Connecting shares (%)'!$F$12/100*K157+'Connecting shares (%)'!$G$12/100*M157+'Connecting shares (%)'!$H$12/100*O157)/1000000,0),0)</f>
        <v>0</v>
      </c>
      <c r="AF157" s="1">
        <f>IF(C157="west", IF(B157="Central",L157*'Connecting shares (%)'!$R$16*'Connecting shares (%)'!$F$12/100+N157*'Connecting shares (%)'!$G$12/100*'Connecting shares (%)'!$R$17+P157*'Connecting shares (%)'!$H$12/100*'Connecting shares (%)'!$R$18,0),0)</f>
        <v>0</v>
      </c>
      <c r="AG157" s="1">
        <f>IF(C157="West", IF(B157="Decentral",(K157*'Connecting shares (%)'!$F$16/100+M157*'Connecting shares (%)'!$G$16/100+O157*'Connecting shares (%)'!$H$16/100)/1000000,0),0)</f>
        <v>0</v>
      </c>
      <c r="AH157" s="1">
        <f>IF(C157="west", IF(B157="Decentral",L157*'Connecting shares (%)'!$R$16*'Connecting shares (%)'!$F$16/100+N157*'Connecting shares (%)'!$G$16/100*'Connecting shares (%)'!$R$17+P157*'Connecting shares (%)'!$H$16/100*'Connecting shares (%)'!$R$18,0),0)</f>
        <v>0</v>
      </c>
    </row>
    <row r="158" spans="1:34">
      <c r="A158" s="1">
        <v>157</v>
      </c>
      <c r="B158" s="1" t="s">
        <v>22</v>
      </c>
      <c r="C158" s="1" t="s">
        <v>24</v>
      </c>
      <c r="D158" s="1" t="s">
        <v>622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1975.0568040845999</v>
      </c>
      <c r="R158" s="1">
        <v>106529.5</v>
      </c>
      <c r="S158" s="61">
        <f>IF(C158="East", IF(B158="Central",('Connecting shares (%)'!$F$2/100*E158+'Connecting shares (%)'!$G$2/100*G158+'Connecting shares (%)'!$H$2/100*I158)/1000000,0),0)</f>
        <v>0</v>
      </c>
      <c r="T158" s="61">
        <f>IF(C158="East", IF(B158="Central",F158*'Connecting shares (%)'!$R$16*'Connecting shares (%)'!$F$2/100+H158*'Connecting shares (%)'!$G$2/100*'Connecting shares (%)'!$R$17+J158*'Connecting shares (%)'!$H$2/100*'Connecting shares (%)'!$R$18,0),0)</f>
        <v>0</v>
      </c>
      <c r="U158" s="1">
        <f>IF(C158="East", IF(B158="Decentral",('Connecting shares (%)'!$F$6/100*E158+'Connecting shares (%)'!$G$6/100*G158+'Connecting shares (%)'!$H$6/100*I158)/1000000,0),0)</f>
        <v>0</v>
      </c>
      <c r="V158" s="1">
        <f>IF(C158="East", IF(B158="Decentral",F158*'Connecting shares (%)'!$R$16*'Connecting shares (%)'!$F$6/100+H158*'Connecting shares (%)'!$G$6/100*'Connecting shares (%)'!$R$17+J158*'Connecting shares (%)'!$H$6/100*'Connecting shares (%)'!$R$18,0),0)</f>
        <v>0</v>
      </c>
      <c r="W158" s="1">
        <f>IF(C158="East", IF(B158="Central",('Connecting shares (%)'!$F$4/100*K158+'Connecting shares (%)'!$G$4/100*M158+'Connecting shares (%)'!$H$4/100*O158)/1000000,0),0)</f>
        <v>0</v>
      </c>
      <c r="X158" s="1">
        <f>IF(C158="East", IF(B158="Central",L158*'Connecting shares (%)'!$R$16*'Connecting shares (%)'!$F$4/100+N158*'Connecting shares (%)'!$G$4/100*'Connecting shares (%)'!$R$17+P158*'Connecting shares (%)'!$H$4/100*'Connecting shares (%)'!$R$18,0),0)</f>
        <v>0</v>
      </c>
      <c r="Y158" s="1">
        <f>IF(C158="East", IF(B158="Decentral",('Connecting shares (%)'!$F$4/100*K158+'Connecting shares (%)'!$G$4/100*M158+'Connecting shares (%)'!$H$4/100*O158)/1000000,0),0)</f>
        <v>0</v>
      </c>
      <c r="Z158" s="1">
        <f>IF(C158="East", IF(B158="Decentral",L158*'Connecting shares (%)'!$R$16*'Connecting shares (%)'!$F$8/100+N158*'Connecting shares (%)'!$G$8/100*'Connecting shares (%)'!$R$17+P158*'Connecting shares (%)'!$H$8/100*'Connecting shares (%)'!$R$18,0),0)</f>
        <v>0</v>
      </c>
      <c r="AA158" s="1">
        <f>IF(C158="West", IF(B158="Central",('Connecting shares (%)'!$F$10/100*E158+'Connecting shares (%)'!$G$10/100*G158+'Connecting shares (%)'!$H$10/100*I158)/1000000,0),0)</f>
        <v>0</v>
      </c>
      <c r="AB158" s="1">
        <f>IF(C158="West", IF(B158="Central",F158*'Connecting shares (%)'!$R$16*'Connecting shares (%)'!$F$10/100+H158*'Connecting shares (%)'!$G$10/100*'Connecting shares (%)'!$R$17+J158*'Connecting shares (%)'!$H$10/100*'Connecting shares (%)'!$R$18,0),0)</f>
        <v>0</v>
      </c>
      <c r="AC158" s="1">
        <f>IF(C158="West", IF(B158="Decentral",('Connecting shares (%)'!$F$14/100*E158+'Connecting shares (%)'!$G$14/100*G158+'Connecting shares (%)'!$H$14/100*I158)/1000000,0),0)</f>
        <v>0</v>
      </c>
      <c r="AD158" s="1">
        <f>IF(C158="west", IF(B158="Decentral",F158*'Connecting shares (%)'!$R$16*'Connecting shares (%)'!$F$14/100+H158*'Connecting shares (%)'!$G$14/100*'Connecting shares (%)'!$R$17+J158*'Connecting shares (%)'!$H$14/100*'Connecting shares (%)'!$R$18,0),0)</f>
        <v>0</v>
      </c>
      <c r="AE158" s="1">
        <f>IF(C158="west", IF(B158="Central",('Connecting shares (%)'!$F$12/100*K158+'Connecting shares (%)'!$G$12/100*M158+'Connecting shares (%)'!$H$12/100*O158)/1000000,0),0)</f>
        <v>0</v>
      </c>
      <c r="AF158" s="1">
        <f>IF(C158="west", IF(B158="Central",L158*'Connecting shares (%)'!$R$16*'Connecting shares (%)'!$F$12/100+N158*'Connecting shares (%)'!$G$12/100*'Connecting shares (%)'!$R$17+P158*'Connecting shares (%)'!$H$12/100*'Connecting shares (%)'!$R$18,0),0)</f>
        <v>0</v>
      </c>
      <c r="AG158" s="1">
        <f>IF(C158="West", IF(B158="Decentral",(K158*'Connecting shares (%)'!$F$16/100+M158*'Connecting shares (%)'!$G$16/100+O158*'Connecting shares (%)'!$H$16/100)/1000000,0),0)</f>
        <v>0</v>
      </c>
      <c r="AH158" s="1">
        <f>IF(C158="west", IF(B158="Decentral",L158*'Connecting shares (%)'!$R$16*'Connecting shares (%)'!$F$16/100+N158*'Connecting shares (%)'!$G$16/100*'Connecting shares (%)'!$R$17+P158*'Connecting shares (%)'!$H$16/100*'Connecting shares (%)'!$R$18,0),0)</f>
        <v>0</v>
      </c>
    </row>
    <row r="159" spans="1:34">
      <c r="A159" s="1">
        <v>158</v>
      </c>
      <c r="B159" s="1" t="s">
        <v>22</v>
      </c>
      <c r="C159" s="1" t="s">
        <v>24</v>
      </c>
      <c r="D159" s="1" t="s">
        <v>680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8789.9169312788999</v>
      </c>
      <c r="R159" s="1">
        <v>1910074</v>
      </c>
      <c r="S159" s="61">
        <f>IF(C159="East", IF(B159="Central",('Connecting shares (%)'!$F$2/100*E159+'Connecting shares (%)'!$G$2/100*G159+'Connecting shares (%)'!$H$2/100*I159)/1000000,0),0)</f>
        <v>0</v>
      </c>
      <c r="T159" s="61">
        <f>IF(C159="East", IF(B159="Central",F159*'Connecting shares (%)'!$R$16*'Connecting shares (%)'!$F$2/100+H159*'Connecting shares (%)'!$G$2/100*'Connecting shares (%)'!$R$17+J159*'Connecting shares (%)'!$H$2/100*'Connecting shares (%)'!$R$18,0),0)</f>
        <v>0</v>
      </c>
      <c r="U159" s="1">
        <f>IF(C159="East", IF(B159="Decentral",('Connecting shares (%)'!$F$6/100*E159+'Connecting shares (%)'!$G$6/100*G159+'Connecting shares (%)'!$H$6/100*I159)/1000000,0),0)</f>
        <v>0</v>
      </c>
      <c r="V159" s="1">
        <f>IF(C159="East", IF(B159="Decentral",F159*'Connecting shares (%)'!$R$16*'Connecting shares (%)'!$F$6/100+H159*'Connecting shares (%)'!$G$6/100*'Connecting shares (%)'!$R$17+J159*'Connecting shares (%)'!$H$6/100*'Connecting shares (%)'!$R$18,0),0)</f>
        <v>0</v>
      </c>
      <c r="W159" s="1">
        <f>IF(C159="East", IF(B159="Central",('Connecting shares (%)'!$F$4/100*K159+'Connecting shares (%)'!$G$4/100*M159+'Connecting shares (%)'!$H$4/100*O159)/1000000,0),0)</f>
        <v>0</v>
      </c>
      <c r="X159" s="1">
        <f>IF(C159="East", IF(B159="Central",L159*'Connecting shares (%)'!$R$16*'Connecting shares (%)'!$F$4/100+N159*'Connecting shares (%)'!$G$4/100*'Connecting shares (%)'!$R$17+P159*'Connecting shares (%)'!$H$4/100*'Connecting shares (%)'!$R$18,0),0)</f>
        <v>0</v>
      </c>
      <c r="Y159" s="1">
        <f>IF(C159="East", IF(B159="Decentral",('Connecting shares (%)'!$F$4/100*K159+'Connecting shares (%)'!$G$4/100*M159+'Connecting shares (%)'!$H$4/100*O159)/1000000,0),0)</f>
        <v>0</v>
      </c>
      <c r="Z159" s="1">
        <f>IF(C159="East", IF(B159="Decentral",L159*'Connecting shares (%)'!$R$16*'Connecting shares (%)'!$F$8/100+N159*'Connecting shares (%)'!$G$8/100*'Connecting shares (%)'!$R$17+P159*'Connecting shares (%)'!$H$8/100*'Connecting shares (%)'!$R$18,0),0)</f>
        <v>0</v>
      </c>
      <c r="AA159" s="1">
        <f>IF(C159="West", IF(B159="Central",('Connecting shares (%)'!$F$10/100*E159+'Connecting shares (%)'!$G$10/100*G159+'Connecting shares (%)'!$H$10/100*I159)/1000000,0),0)</f>
        <v>0</v>
      </c>
      <c r="AB159" s="1">
        <f>IF(C159="West", IF(B159="Central",F159*'Connecting shares (%)'!$R$16*'Connecting shares (%)'!$F$10/100+H159*'Connecting shares (%)'!$G$10/100*'Connecting shares (%)'!$R$17+J159*'Connecting shares (%)'!$H$10/100*'Connecting shares (%)'!$R$18,0),0)</f>
        <v>0</v>
      </c>
      <c r="AC159" s="1">
        <f>IF(C159="West", IF(B159="Decentral",('Connecting shares (%)'!$F$14/100*E159+'Connecting shares (%)'!$G$14/100*G159+'Connecting shares (%)'!$H$14/100*I159)/1000000,0),0)</f>
        <v>0</v>
      </c>
      <c r="AD159" s="1">
        <f>IF(C159="west", IF(B159="Decentral",F159*'Connecting shares (%)'!$R$16*'Connecting shares (%)'!$F$14/100+H159*'Connecting shares (%)'!$G$14/100*'Connecting shares (%)'!$R$17+J159*'Connecting shares (%)'!$H$14/100*'Connecting shares (%)'!$R$18,0),0)</f>
        <v>0</v>
      </c>
      <c r="AE159" s="1">
        <f>IF(C159="west", IF(B159="Central",('Connecting shares (%)'!$F$12/100*K159+'Connecting shares (%)'!$G$12/100*M159+'Connecting shares (%)'!$H$12/100*O159)/1000000,0),0)</f>
        <v>0</v>
      </c>
      <c r="AF159" s="1">
        <f>IF(C159="west", IF(B159="Central",L159*'Connecting shares (%)'!$R$16*'Connecting shares (%)'!$F$12/100+N159*'Connecting shares (%)'!$G$12/100*'Connecting shares (%)'!$R$17+P159*'Connecting shares (%)'!$H$12/100*'Connecting shares (%)'!$R$18,0),0)</f>
        <v>0</v>
      </c>
      <c r="AG159" s="1">
        <f>IF(C159="West", IF(B159="Decentral",(K159*'Connecting shares (%)'!$F$16/100+M159*'Connecting shares (%)'!$G$16/100+O159*'Connecting shares (%)'!$H$16/100)/1000000,0),0)</f>
        <v>0</v>
      </c>
      <c r="AH159" s="1">
        <f>IF(C159="west", IF(B159="Decentral",L159*'Connecting shares (%)'!$R$16*'Connecting shares (%)'!$F$16/100+N159*'Connecting shares (%)'!$G$16/100*'Connecting shares (%)'!$R$17+P159*'Connecting shares (%)'!$H$16/100*'Connecting shares (%)'!$R$18,0),0)</f>
        <v>0</v>
      </c>
    </row>
    <row r="160" spans="1:34">
      <c r="A160" s="1">
        <v>159</v>
      </c>
      <c r="B160" s="1" t="s">
        <v>22</v>
      </c>
      <c r="C160" s="1" t="s">
        <v>24</v>
      </c>
      <c r="D160" s="1" t="s">
        <v>622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423.74777271956401</v>
      </c>
      <c r="R160" s="1">
        <v>7218</v>
      </c>
      <c r="S160" s="61">
        <f>IF(C160="East", IF(B160="Central",('Connecting shares (%)'!$F$2/100*E160+'Connecting shares (%)'!$G$2/100*G160+'Connecting shares (%)'!$H$2/100*I160)/1000000,0),0)</f>
        <v>0</v>
      </c>
      <c r="T160" s="61">
        <f>IF(C160="East", IF(B160="Central",F160*'Connecting shares (%)'!$R$16*'Connecting shares (%)'!$F$2/100+H160*'Connecting shares (%)'!$G$2/100*'Connecting shares (%)'!$R$17+J160*'Connecting shares (%)'!$H$2/100*'Connecting shares (%)'!$R$18,0),0)</f>
        <v>0</v>
      </c>
      <c r="U160" s="1">
        <f>IF(C160="East", IF(B160="Decentral",('Connecting shares (%)'!$F$6/100*E160+'Connecting shares (%)'!$G$6/100*G160+'Connecting shares (%)'!$H$6/100*I160)/1000000,0),0)</f>
        <v>0</v>
      </c>
      <c r="V160" s="1">
        <f>IF(C160="East", IF(B160="Decentral",F160*'Connecting shares (%)'!$R$16*'Connecting shares (%)'!$F$6/100+H160*'Connecting shares (%)'!$G$6/100*'Connecting shares (%)'!$R$17+J160*'Connecting shares (%)'!$H$6/100*'Connecting shares (%)'!$R$18,0),0)</f>
        <v>0</v>
      </c>
      <c r="W160" s="1">
        <f>IF(C160="East", IF(B160="Central",('Connecting shares (%)'!$F$4/100*K160+'Connecting shares (%)'!$G$4/100*M160+'Connecting shares (%)'!$H$4/100*O160)/1000000,0),0)</f>
        <v>0</v>
      </c>
      <c r="X160" s="1">
        <f>IF(C160="East", IF(B160="Central",L160*'Connecting shares (%)'!$R$16*'Connecting shares (%)'!$F$4/100+N160*'Connecting shares (%)'!$G$4/100*'Connecting shares (%)'!$R$17+P160*'Connecting shares (%)'!$H$4/100*'Connecting shares (%)'!$R$18,0),0)</f>
        <v>0</v>
      </c>
      <c r="Y160" s="1">
        <f>IF(C160="East", IF(B160="Decentral",('Connecting shares (%)'!$F$4/100*K160+'Connecting shares (%)'!$G$4/100*M160+'Connecting shares (%)'!$H$4/100*O160)/1000000,0),0)</f>
        <v>0</v>
      </c>
      <c r="Z160" s="1">
        <f>IF(C160="East", IF(B160="Decentral",L160*'Connecting shares (%)'!$R$16*'Connecting shares (%)'!$F$8/100+N160*'Connecting shares (%)'!$G$8/100*'Connecting shares (%)'!$R$17+P160*'Connecting shares (%)'!$H$8/100*'Connecting shares (%)'!$R$18,0),0)</f>
        <v>0</v>
      </c>
      <c r="AA160" s="1">
        <f>IF(C160="West", IF(B160="Central",('Connecting shares (%)'!$F$10/100*E160+'Connecting shares (%)'!$G$10/100*G160+'Connecting shares (%)'!$H$10/100*I160)/1000000,0),0)</f>
        <v>0</v>
      </c>
      <c r="AB160" s="1">
        <f>IF(C160="West", IF(B160="Central",F160*'Connecting shares (%)'!$R$16*'Connecting shares (%)'!$F$10/100+H160*'Connecting shares (%)'!$G$10/100*'Connecting shares (%)'!$R$17+J160*'Connecting shares (%)'!$H$10/100*'Connecting shares (%)'!$R$18,0),0)</f>
        <v>0</v>
      </c>
      <c r="AC160" s="1">
        <f>IF(C160="West", IF(B160="Decentral",('Connecting shares (%)'!$F$14/100*E160+'Connecting shares (%)'!$G$14/100*G160+'Connecting shares (%)'!$H$14/100*I160)/1000000,0),0)</f>
        <v>0</v>
      </c>
      <c r="AD160" s="1">
        <f>IF(C160="west", IF(B160="Decentral",F160*'Connecting shares (%)'!$R$16*'Connecting shares (%)'!$F$14/100+H160*'Connecting shares (%)'!$G$14/100*'Connecting shares (%)'!$R$17+J160*'Connecting shares (%)'!$H$14/100*'Connecting shares (%)'!$R$18,0),0)</f>
        <v>0</v>
      </c>
      <c r="AE160" s="1">
        <f>IF(C160="west", IF(B160="Central",('Connecting shares (%)'!$F$12/100*K160+'Connecting shares (%)'!$G$12/100*M160+'Connecting shares (%)'!$H$12/100*O160)/1000000,0),0)</f>
        <v>0</v>
      </c>
      <c r="AF160" s="1">
        <f>IF(C160="west", IF(B160="Central",L160*'Connecting shares (%)'!$R$16*'Connecting shares (%)'!$F$12/100+N160*'Connecting shares (%)'!$G$12/100*'Connecting shares (%)'!$R$17+P160*'Connecting shares (%)'!$H$12/100*'Connecting shares (%)'!$R$18,0),0)</f>
        <v>0</v>
      </c>
      <c r="AG160" s="1">
        <f>IF(C160="West", IF(B160="Decentral",(K160*'Connecting shares (%)'!$F$16/100+M160*'Connecting shares (%)'!$G$16/100+O160*'Connecting shares (%)'!$H$16/100)/1000000,0),0)</f>
        <v>0</v>
      </c>
      <c r="AH160" s="1">
        <f>IF(C160="west", IF(B160="Decentral",L160*'Connecting shares (%)'!$R$16*'Connecting shares (%)'!$F$16/100+N160*'Connecting shares (%)'!$G$16/100*'Connecting shares (%)'!$R$17+P160*'Connecting shares (%)'!$H$16/100*'Connecting shares (%)'!$R$18,0),0)</f>
        <v>0</v>
      </c>
    </row>
    <row r="161" spans="1:34">
      <c r="A161" s="1">
        <v>160</v>
      </c>
      <c r="B161" s="1" t="s">
        <v>22</v>
      </c>
      <c r="C161" s="1" t="s">
        <v>24</v>
      </c>
      <c r="D161" s="1" t="s">
        <v>622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2124.8350563950899</v>
      </c>
      <c r="R161" s="1">
        <v>27073.5</v>
      </c>
      <c r="S161" s="61">
        <f>IF(C161="East", IF(B161="Central",('Connecting shares (%)'!$F$2/100*E161+'Connecting shares (%)'!$G$2/100*G161+'Connecting shares (%)'!$H$2/100*I161)/1000000,0),0)</f>
        <v>0</v>
      </c>
      <c r="T161" s="61">
        <f>IF(C161="East", IF(B161="Central",F161*'Connecting shares (%)'!$R$16*'Connecting shares (%)'!$F$2/100+H161*'Connecting shares (%)'!$G$2/100*'Connecting shares (%)'!$R$17+J161*'Connecting shares (%)'!$H$2/100*'Connecting shares (%)'!$R$18,0),0)</f>
        <v>0</v>
      </c>
      <c r="U161" s="1">
        <f>IF(C161="East", IF(B161="Decentral",('Connecting shares (%)'!$F$6/100*E161+'Connecting shares (%)'!$G$6/100*G161+'Connecting shares (%)'!$H$6/100*I161)/1000000,0),0)</f>
        <v>0</v>
      </c>
      <c r="V161" s="1">
        <f>IF(C161="East", IF(B161="Decentral",F161*'Connecting shares (%)'!$R$16*'Connecting shares (%)'!$F$6/100+H161*'Connecting shares (%)'!$G$6/100*'Connecting shares (%)'!$R$17+J161*'Connecting shares (%)'!$H$6/100*'Connecting shares (%)'!$R$18,0),0)</f>
        <v>0</v>
      </c>
      <c r="W161" s="1">
        <f>IF(C161="East", IF(B161="Central",('Connecting shares (%)'!$F$4/100*K161+'Connecting shares (%)'!$G$4/100*M161+'Connecting shares (%)'!$H$4/100*O161)/1000000,0),0)</f>
        <v>0</v>
      </c>
      <c r="X161" s="1">
        <f>IF(C161="East", IF(B161="Central",L161*'Connecting shares (%)'!$R$16*'Connecting shares (%)'!$F$4/100+N161*'Connecting shares (%)'!$G$4/100*'Connecting shares (%)'!$R$17+P161*'Connecting shares (%)'!$H$4/100*'Connecting shares (%)'!$R$18,0),0)</f>
        <v>0</v>
      </c>
      <c r="Y161" s="1">
        <f>IF(C161="East", IF(B161="Decentral",('Connecting shares (%)'!$F$4/100*K161+'Connecting shares (%)'!$G$4/100*M161+'Connecting shares (%)'!$H$4/100*O161)/1000000,0),0)</f>
        <v>0</v>
      </c>
      <c r="Z161" s="1">
        <f>IF(C161="East", IF(B161="Decentral",L161*'Connecting shares (%)'!$R$16*'Connecting shares (%)'!$F$8/100+N161*'Connecting shares (%)'!$G$8/100*'Connecting shares (%)'!$R$17+P161*'Connecting shares (%)'!$H$8/100*'Connecting shares (%)'!$R$18,0),0)</f>
        <v>0</v>
      </c>
      <c r="AA161" s="1">
        <f>IF(C161="West", IF(B161="Central",('Connecting shares (%)'!$F$10/100*E161+'Connecting shares (%)'!$G$10/100*G161+'Connecting shares (%)'!$H$10/100*I161)/1000000,0),0)</f>
        <v>0</v>
      </c>
      <c r="AB161" s="1">
        <f>IF(C161="West", IF(B161="Central",F161*'Connecting shares (%)'!$R$16*'Connecting shares (%)'!$F$10/100+H161*'Connecting shares (%)'!$G$10/100*'Connecting shares (%)'!$R$17+J161*'Connecting shares (%)'!$H$10/100*'Connecting shares (%)'!$R$18,0),0)</f>
        <v>0</v>
      </c>
      <c r="AC161" s="1">
        <f>IF(C161="West", IF(B161="Decentral",('Connecting shares (%)'!$F$14/100*E161+'Connecting shares (%)'!$G$14/100*G161+'Connecting shares (%)'!$H$14/100*I161)/1000000,0),0)</f>
        <v>0</v>
      </c>
      <c r="AD161" s="1">
        <f>IF(C161="west", IF(B161="Decentral",F161*'Connecting shares (%)'!$R$16*'Connecting shares (%)'!$F$14/100+H161*'Connecting shares (%)'!$G$14/100*'Connecting shares (%)'!$R$17+J161*'Connecting shares (%)'!$H$14/100*'Connecting shares (%)'!$R$18,0),0)</f>
        <v>0</v>
      </c>
      <c r="AE161" s="1">
        <f>IF(C161="west", IF(B161="Central",('Connecting shares (%)'!$F$12/100*K161+'Connecting shares (%)'!$G$12/100*M161+'Connecting shares (%)'!$H$12/100*O161)/1000000,0),0)</f>
        <v>0</v>
      </c>
      <c r="AF161" s="1">
        <f>IF(C161="west", IF(B161="Central",L161*'Connecting shares (%)'!$R$16*'Connecting shares (%)'!$F$12/100+N161*'Connecting shares (%)'!$G$12/100*'Connecting shares (%)'!$R$17+P161*'Connecting shares (%)'!$H$12/100*'Connecting shares (%)'!$R$18,0),0)</f>
        <v>0</v>
      </c>
      <c r="AG161" s="1">
        <f>IF(C161="West", IF(B161="Decentral",(K161*'Connecting shares (%)'!$F$16/100+M161*'Connecting shares (%)'!$G$16/100+O161*'Connecting shares (%)'!$H$16/100)/1000000,0),0)</f>
        <v>0</v>
      </c>
      <c r="AH161" s="1">
        <f>IF(C161="west", IF(B161="Decentral",L161*'Connecting shares (%)'!$R$16*'Connecting shares (%)'!$F$16/100+N161*'Connecting shares (%)'!$G$16/100*'Connecting shares (%)'!$R$17+P161*'Connecting shares (%)'!$H$16/100*'Connecting shares (%)'!$R$18,0),0)</f>
        <v>0</v>
      </c>
    </row>
    <row r="162" spans="1:34">
      <c r="A162" s="1">
        <v>161</v>
      </c>
      <c r="B162" s="1" t="s">
        <v>21</v>
      </c>
      <c r="C162" s="1" t="s">
        <v>24</v>
      </c>
      <c r="D162" s="1" t="s">
        <v>675</v>
      </c>
      <c r="E162" s="1">
        <v>1052373.72</v>
      </c>
      <c r="F162" s="1">
        <v>55</v>
      </c>
      <c r="G162" s="1">
        <v>0</v>
      </c>
      <c r="H162" s="1">
        <v>0</v>
      </c>
      <c r="I162" s="1">
        <v>0</v>
      </c>
      <c r="J162" s="1">
        <v>0</v>
      </c>
      <c r="K162" s="1">
        <v>434724.109999999</v>
      </c>
      <c r="L162" s="1">
        <v>33</v>
      </c>
      <c r="M162" s="1">
        <v>228561.94</v>
      </c>
      <c r="N162" s="1">
        <v>3</v>
      </c>
      <c r="O162" s="1">
        <v>1571130.8399999901</v>
      </c>
      <c r="P162" s="1">
        <v>2</v>
      </c>
      <c r="Q162" s="1">
        <v>2453.8151786871899</v>
      </c>
      <c r="R162" s="1">
        <v>170870.5</v>
      </c>
      <c r="S162" s="61">
        <f>IF(C162="East", IF(B162="Central",('Connecting shares (%)'!$F$2/100*E162+'Connecting shares (%)'!$G$2/100*G162+'Connecting shares (%)'!$H$2/100*I162)/1000000,0),0)</f>
        <v>0</v>
      </c>
      <c r="T162" s="61">
        <f>IF(C162="East", IF(B162="Central",F162*'Connecting shares (%)'!$R$16*'Connecting shares (%)'!$F$2/100+H162*'Connecting shares (%)'!$G$2/100*'Connecting shares (%)'!$R$17+J162*'Connecting shares (%)'!$H$2/100*'Connecting shares (%)'!$R$18,0),0)</f>
        <v>0</v>
      </c>
      <c r="U162" s="1">
        <f>IF(C162="East", IF(B162="Decentral",('Connecting shares (%)'!$F$6/100*E162+'Connecting shares (%)'!$G$6/100*G162+'Connecting shares (%)'!$H$6/100*I162)/1000000,0),0)</f>
        <v>1.0523737200000001</v>
      </c>
      <c r="V162" s="1">
        <f>IF(C162="East", IF(B162="Decentral",F162*'Connecting shares (%)'!$R$16*'Connecting shares (%)'!$F$6/100+H162*'Connecting shares (%)'!$G$6/100*'Connecting shares (%)'!$R$17+J162*'Connecting shares (%)'!$H$6/100*'Connecting shares (%)'!$R$18,0),0)</f>
        <v>1.2647250000000001</v>
      </c>
      <c r="W162" s="1">
        <f>IF(C162="East", IF(B162="Central",('Connecting shares (%)'!$F$4/100*K162+'Connecting shares (%)'!$G$4/100*M162+'Connecting shares (%)'!$H$4/100*O162)/1000000,0),0)</f>
        <v>0</v>
      </c>
      <c r="X162" s="1">
        <f>IF(C162="East", IF(B162="Central",L162*'Connecting shares (%)'!$R$16*'Connecting shares (%)'!$F$4/100+N162*'Connecting shares (%)'!$G$4/100*'Connecting shares (%)'!$R$17+P162*'Connecting shares (%)'!$H$4/100*'Connecting shares (%)'!$R$18,0),0)</f>
        <v>0</v>
      </c>
      <c r="Y162" s="1">
        <f>IF(C162="East", IF(B162="Decentral",('Connecting shares (%)'!$F$4/100*K162+'Connecting shares (%)'!$G$4/100*M162+'Connecting shares (%)'!$H$4/100*O162)/1000000,0),0)</f>
        <v>2.2344168899999888</v>
      </c>
      <c r="Z162" s="1">
        <f>IF(C162="East", IF(B162="Decentral",L162*'Connecting shares (%)'!$R$16*'Connecting shares (%)'!$F$8/100+N162*'Connecting shares (%)'!$G$8/100*'Connecting shares (%)'!$R$17+P162*'Connecting shares (%)'!$H$8/100*'Connecting shares (%)'!$R$18,0),0)</f>
        <v>0.91212999999999989</v>
      </c>
      <c r="AA162" s="1">
        <f>IF(C162="West", IF(B162="Central",('Connecting shares (%)'!$F$10/100*E162+'Connecting shares (%)'!$G$10/100*G162+'Connecting shares (%)'!$H$10/100*I162)/1000000,0),0)</f>
        <v>0</v>
      </c>
      <c r="AB162" s="1">
        <f>IF(C162="West", IF(B162="Central",F162*'Connecting shares (%)'!$R$16*'Connecting shares (%)'!$F$10/100+H162*'Connecting shares (%)'!$G$10/100*'Connecting shares (%)'!$R$17+J162*'Connecting shares (%)'!$H$10/100*'Connecting shares (%)'!$R$18,0),0)</f>
        <v>0</v>
      </c>
      <c r="AC162" s="1">
        <f>IF(C162="West", IF(B162="Decentral",('Connecting shares (%)'!$F$14/100*E162+'Connecting shares (%)'!$G$14/100*G162+'Connecting shares (%)'!$H$14/100*I162)/1000000,0),0)</f>
        <v>0</v>
      </c>
      <c r="AD162" s="1">
        <f>IF(C162="west", IF(B162="Decentral",F162*'Connecting shares (%)'!$R$16*'Connecting shares (%)'!$F$14/100+H162*'Connecting shares (%)'!$G$14/100*'Connecting shares (%)'!$R$17+J162*'Connecting shares (%)'!$H$14/100*'Connecting shares (%)'!$R$18,0),0)</f>
        <v>0</v>
      </c>
      <c r="AE162" s="1">
        <f>IF(C162="west", IF(B162="Central",('Connecting shares (%)'!$F$12/100*K162+'Connecting shares (%)'!$G$12/100*M162+'Connecting shares (%)'!$H$12/100*O162)/1000000,0),0)</f>
        <v>0</v>
      </c>
      <c r="AF162" s="1">
        <f>IF(C162="west", IF(B162="Central",L162*'Connecting shares (%)'!$R$16*'Connecting shares (%)'!$F$12/100+N162*'Connecting shares (%)'!$G$12/100*'Connecting shares (%)'!$R$17+P162*'Connecting shares (%)'!$H$12/100*'Connecting shares (%)'!$R$18,0),0)</f>
        <v>0</v>
      </c>
      <c r="AG162" s="1">
        <f>IF(C162="West", IF(B162="Decentral",(K162*'Connecting shares (%)'!$F$16/100+M162*'Connecting shares (%)'!$G$16/100+O162*'Connecting shares (%)'!$H$16/100)/1000000,0),0)</f>
        <v>0</v>
      </c>
      <c r="AH162" s="1">
        <f>IF(C162="west", IF(B162="Decentral",L162*'Connecting shares (%)'!$R$16*'Connecting shares (%)'!$F$16/100+N162*'Connecting shares (%)'!$G$16/100*'Connecting shares (%)'!$R$17+P162*'Connecting shares (%)'!$H$16/100*'Connecting shares (%)'!$R$18,0),0)</f>
        <v>0</v>
      </c>
    </row>
    <row r="163" spans="1:34">
      <c r="A163" s="1">
        <v>162</v>
      </c>
      <c r="B163" s="1" t="s">
        <v>21</v>
      </c>
      <c r="C163" s="1" t="s">
        <v>23</v>
      </c>
      <c r="D163" s="1" t="s">
        <v>687</v>
      </c>
      <c r="E163" s="1">
        <v>590359.91</v>
      </c>
      <c r="F163" s="1">
        <v>38</v>
      </c>
      <c r="G163" s="1">
        <v>70829.100000000006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3776.6853979791499</v>
      </c>
      <c r="R163" s="1">
        <v>580614</v>
      </c>
      <c r="S163" s="61">
        <f>IF(C163="East", IF(B163="Central",('Connecting shares (%)'!$F$2/100*E163+'Connecting shares (%)'!$G$2/100*G163+'Connecting shares (%)'!$H$2/100*I163)/1000000,0),0)</f>
        <v>0</v>
      </c>
      <c r="T163" s="61">
        <f>IF(C163="East", IF(B163="Central",F163*'Connecting shares (%)'!$R$16*'Connecting shares (%)'!$F$2/100+H163*'Connecting shares (%)'!$G$2/100*'Connecting shares (%)'!$R$17+J163*'Connecting shares (%)'!$H$2/100*'Connecting shares (%)'!$R$18,0),0)</f>
        <v>0</v>
      </c>
      <c r="U163" s="1">
        <f>IF(C163="East", IF(B163="Decentral",('Connecting shares (%)'!$F$6/100*E163+'Connecting shares (%)'!$G$6/100*G163+'Connecting shares (%)'!$H$6/100*I163)/1000000,0),0)</f>
        <v>0</v>
      </c>
      <c r="V163" s="1">
        <f>IF(C163="East", IF(B163="Decentral",F163*'Connecting shares (%)'!$R$16*'Connecting shares (%)'!$F$6/100+H163*'Connecting shares (%)'!$G$6/100*'Connecting shares (%)'!$R$17+J163*'Connecting shares (%)'!$H$6/100*'Connecting shares (%)'!$R$18,0),0)</f>
        <v>0</v>
      </c>
      <c r="W163" s="1">
        <f>IF(C163="East", IF(B163="Central",('Connecting shares (%)'!$F$4/100*K163+'Connecting shares (%)'!$G$4/100*M163+'Connecting shares (%)'!$H$4/100*O163)/1000000,0),0)</f>
        <v>0</v>
      </c>
      <c r="X163" s="1">
        <f>IF(C163="East", IF(B163="Central",L163*'Connecting shares (%)'!$R$16*'Connecting shares (%)'!$F$4/100+N163*'Connecting shares (%)'!$G$4/100*'Connecting shares (%)'!$R$17+P163*'Connecting shares (%)'!$H$4/100*'Connecting shares (%)'!$R$18,0),0)</f>
        <v>0</v>
      </c>
      <c r="Y163" s="1">
        <f>IF(C163="East", IF(B163="Decentral",('Connecting shares (%)'!$F$4/100*K163+'Connecting shares (%)'!$G$4/100*M163+'Connecting shares (%)'!$H$4/100*O163)/1000000,0),0)</f>
        <v>0</v>
      </c>
      <c r="Z163" s="1">
        <f>IF(C163="East", IF(B163="Decentral",L163*'Connecting shares (%)'!$R$16*'Connecting shares (%)'!$F$8/100+N163*'Connecting shares (%)'!$G$8/100*'Connecting shares (%)'!$R$17+P163*'Connecting shares (%)'!$H$8/100*'Connecting shares (%)'!$R$18,0),0)</f>
        <v>0</v>
      </c>
      <c r="AA163" s="1">
        <f>IF(C163="West", IF(B163="Central",('Connecting shares (%)'!$F$10/100*E163+'Connecting shares (%)'!$G$10/100*G163+'Connecting shares (%)'!$H$10/100*I163)/1000000,0),0)</f>
        <v>0</v>
      </c>
      <c r="AB163" s="1">
        <f>IF(C163="West", IF(B163="Central",F163*'Connecting shares (%)'!$R$16*'Connecting shares (%)'!$F$10/100+H163*'Connecting shares (%)'!$G$10/100*'Connecting shares (%)'!$R$17+J163*'Connecting shares (%)'!$H$10/100*'Connecting shares (%)'!$R$18,0),0)</f>
        <v>0</v>
      </c>
      <c r="AC163" s="1">
        <f>IF(C163="West", IF(B163="Decentral",('Connecting shares (%)'!$F$14/100*E163+'Connecting shares (%)'!$G$14/100*G163+'Connecting shares (%)'!$H$14/100*I163)/1000000,0),0)</f>
        <v>0.66118900999999997</v>
      </c>
      <c r="AD163" s="1">
        <f>IF(C163="west", IF(B163="Decentral",F163*'Connecting shares (%)'!$R$16*'Connecting shares (%)'!$F$14/100+H163*'Connecting shares (%)'!$G$14/100*'Connecting shares (%)'!$R$17+J163*'Connecting shares (%)'!$H$14/100*'Connecting shares (%)'!$R$18,0),0)</f>
        <v>0.90446900000000019</v>
      </c>
      <c r="AE163" s="1">
        <f>IF(C163="west", IF(B163="Central",('Connecting shares (%)'!$F$12/100*K163+'Connecting shares (%)'!$G$12/100*M163+'Connecting shares (%)'!$H$12/100*O163)/1000000,0),0)</f>
        <v>0</v>
      </c>
      <c r="AF163" s="1">
        <f>IF(C163="west", IF(B163="Central",L163*'Connecting shares (%)'!$R$16*'Connecting shares (%)'!$F$12/100+N163*'Connecting shares (%)'!$G$12/100*'Connecting shares (%)'!$R$17+P163*'Connecting shares (%)'!$H$12/100*'Connecting shares (%)'!$R$18,0),0)</f>
        <v>0</v>
      </c>
      <c r="AG163" s="1">
        <f>IF(C163="West", IF(B163="Decentral",(K163*'Connecting shares (%)'!$F$16/100+M163*'Connecting shares (%)'!$G$16/100+O163*'Connecting shares (%)'!$H$16/100)/1000000,0),0)</f>
        <v>0</v>
      </c>
      <c r="AH163" s="1">
        <f>IF(C163="west", IF(B163="Decentral",L163*'Connecting shares (%)'!$R$16*'Connecting shares (%)'!$F$16/100+N163*'Connecting shares (%)'!$G$16/100*'Connecting shares (%)'!$R$17+P163*'Connecting shares (%)'!$H$16/100*'Connecting shares (%)'!$R$18,0),0)</f>
        <v>0</v>
      </c>
    </row>
    <row r="164" spans="1:34">
      <c r="A164" s="1">
        <v>163</v>
      </c>
      <c r="B164" s="1" t="s">
        <v>21</v>
      </c>
      <c r="C164" s="1" t="s">
        <v>24</v>
      </c>
      <c r="D164" s="1" t="s">
        <v>686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379.14750701352102</v>
      </c>
      <c r="R164" s="1">
        <v>2568.5</v>
      </c>
      <c r="S164" s="61">
        <f>IF(C164="East", IF(B164="Central",('Connecting shares (%)'!$F$2/100*E164+'Connecting shares (%)'!$G$2/100*G164+'Connecting shares (%)'!$H$2/100*I164)/1000000,0),0)</f>
        <v>0</v>
      </c>
      <c r="T164" s="61">
        <f>IF(C164="East", IF(B164="Central",F164*'Connecting shares (%)'!$R$16*'Connecting shares (%)'!$F$2/100+H164*'Connecting shares (%)'!$G$2/100*'Connecting shares (%)'!$R$17+J164*'Connecting shares (%)'!$H$2/100*'Connecting shares (%)'!$R$18,0),0)</f>
        <v>0</v>
      </c>
      <c r="U164" s="1">
        <f>IF(C164="East", IF(B164="Decentral",('Connecting shares (%)'!$F$6/100*E164+'Connecting shares (%)'!$G$6/100*G164+'Connecting shares (%)'!$H$6/100*I164)/1000000,0),0)</f>
        <v>0</v>
      </c>
      <c r="V164" s="1">
        <f>IF(C164="East", IF(B164="Decentral",F164*'Connecting shares (%)'!$R$16*'Connecting shares (%)'!$F$6/100+H164*'Connecting shares (%)'!$G$6/100*'Connecting shares (%)'!$R$17+J164*'Connecting shares (%)'!$H$6/100*'Connecting shares (%)'!$R$18,0),0)</f>
        <v>0</v>
      </c>
      <c r="W164" s="1">
        <f>IF(C164="East", IF(B164="Central",('Connecting shares (%)'!$F$4/100*K164+'Connecting shares (%)'!$G$4/100*M164+'Connecting shares (%)'!$H$4/100*O164)/1000000,0),0)</f>
        <v>0</v>
      </c>
      <c r="X164" s="1">
        <f>IF(C164="East", IF(B164="Central",L164*'Connecting shares (%)'!$R$16*'Connecting shares (%)'!$F$4/100+N164*'Connecting shares (%)'!$G$4/100*'Connecting shares (%)'!$R$17+P164*'Connecting shares (%)'!$H$4/100*'Connecting shares (%)'!$R$18,0),0)</f>
        <v>0</v>
      </c>
      <c r="Y164" s="1">
        <f>IF(C164="East", IF(B164="Decentral",('Connecting shares (%)'!$F$4/100*K164+'Connecting shares (%)'!$G$4/100*M164+'Connecting shares (%)'!$H$4/100*O164)/1000000,0),0)</f>
        <v>0</v>
      </c>
      <c r="Z164" s="1">
        <f>IF(C164="East", IF(B164="Decentral",L164*'Connecting shares (%)'!$R$16*'Connecting shares (%)'!$F$8/100+N164*'Connecting shares (%)'!$G$8/100*'Connecting shares (%)'!$R$17+P164*'Connecting shares (%)'!$H$8/100*'Connecting shares (%)'!$R$18,0),0)</f>
        <v>0</v>
      </c>
      <c r="AA164" s="1">
        <f>IF(C164="West", IF(B164="Central",('Connecting shares (%)'!$F$10/100*E164+'Connecting shares (%)'!$G$10/100*G164+'Connecting shares (%)'!$H$10/100*I164)/1000000,0),0)</f>
        <v>0</v>
      </c>
      <c r="AB164" s="1">
        <f>IF(C164="West", IF(B164="Central",F164*'Connecting shares (%)'!$R$16*'Connecting shares (%)'!$F$10/100+H164*'Connecting shares (%)'!$G$10/100*'Connecting shares (%)'!$R$17+J164*'Connecting shares (%)'!$H$10/100*'Connecting shares (%)'!$R$18,0),0)</f>
        <v>0</v>
      </c>
      <c r="AC164" s="1">
        <f>IF(C164="West", IF(B164="Decentral",('Connecting shares (%)'!$F$14/100*E164+'Connecting shares (%)'!$G$14/100*G164+'Connecting shares (%)'!$H$14/100*I164)/1000000,0),0)</f>
        <v>0</v>
      </c>
      <c r="AD164" s="1">
        <f>IF(C164="west", IF(B164="Decentral",F164*'Connecting shares (%)'!$R$16*'Connecting shares (%)'!$F$14/100+H164*'Connecting shares (%)'!$G$14/100*'Connecting shares (%)'!$R$17+J164*'Connecting shares (%)'!$H$14/100*'Connecting shares (%)'!$R$18,0),0)</f>
        <v>0</v>
      </c>
      <c r="AE164" s="1">
        <f>IF(C164="west", IF(B164="Central",('Connecting shares (%)'!$F$12/100*K164+'Connecting shares (%)'!$G$12/100*M164+'Connecting shares (%)'!$H$12/100*O164)/1000000,0),0)</f>
        <v>0</v>
      </c>
      <c r="AF164" s="1">
        <f>IF(C164="west", IF(B164="Central",L164*'Connecting shares (%)'!$R$16*'Connecting shares (%)'!$F$12/100+N164*'Connecting shares (%)'!$G$12/100*'Connecting shares (%)'!$R$17+P164*'Connecting shares (%)'!$H$12/100*'Connecting shares (%)'!$R$18,0),0)</f>
        <v>0</v>
      </c>
      <c r="AG164" s="1">
        <f>IF(C164="West", IF(B164="Decentral",(K164*'Connecting shares (%)'!$F$16/100+M164*'Connecting shares (%)'!$G$16/100+O164*'Connecting shares (%)'!$H$16/100)/1000000,0),0)</f>
        <v>0</v>
      </c>
      <c r="AH164" s="1">
        <f>IF(C164="west", IF(B164="Decentral",L164*'Connecting shares (%)'!$R$16*'Connecting shares (%)'!$F$16/100+N164*'Connecting shares (%)'!$G$16/100*'Connecting shares (%)'!$R$17+P164*'Connecting shares (%)'!$H$16/100*'Connecting shares (%)'!$R$18,0),0)</f>
        <v>0</v>
      </c>
    </row>
    <row r="165" spans="1:34">
      <c r="A165" s="1">
        <v>164</v>
      </c>
      <c r="B165" s="1" t="s">
        <v>21</v>
      </c>
      <c r="C165" s="1" t="s">
        <v>24</v>
      </c>
      <c r="D165" s="1" t="s">
        <v>685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122270.5</v>
      </c>
      <c r="L165" s="1">
        <v>4</v>
      </c>
      <c r="M165" s="1">
        <v>1034403.73</v>
      </c>
      <c r="N165" s="1">
        <v>10</v>
      </c>
      <c r="O165" s="1">
        <v>0</v>
      </c>
      <c r="P165" s="1">
        <v>0</v>
      </c>
      <c r="Q165" s="1">
        <v>1716.91314041485</v>
      </c>
      <c r="R165" s="1">
        <v>72311.5</v>
      </c>
      <c r="S165" s="61">
        <f>IF(C165="East", IF(B165="Central",('Connecting shares (%)'!$F$2/100*E165+'Connecting shares (%)'!$G$2/100*G165+'Connecting shares (%)'!$H$2/100*I165)/1000000,0),0)</f>
        <v>0</v>
      </c>
      <c r="T165" s="61">
        <f>IF(C165="East", IF(B165="Central",F165*'Connecting shares (%)'!$R$16*'Connecting shares (%)'!$F$2/100+H165*'Connecting shares (%)'!$G$2/100*'Connecting shares (%)'!$R$17+J165*'Connecting shares (%)'!$H$2/100*'Connecting shares (%)'!$R$18,0),0)</f>
        <v>0</v>
      </c>
      <c r="U165" s="1">
        <f>IF(C165="East", IF(B165="Decentral",('Connecting shares (%)'!$F$6/100*E165+'Connecting shares (%)'!$G$6/100*G165+'Connecting shares (%)'!$H$6/100*I165)/1000000,0),0)</f>
        <v>0</v>
      </c>
      <c r="V165" s="1">
        <f>IF(C165="East", IF(B165="Decentral",F165*'Connecting shares (%)'!$R$16*'Connecting shares (%)'!$F$6/100+H165*'Connecting shares (%)'!$G$6/100*'Connecting shares (%)'!$R$17+J165*'Connecting shares (%)'!$H$6/100*'Connecting shares (%)'!$R$18,0),0)</f>
        <v>0</v>
      </c>
      <c r="W165" s="1">
        <f>IF(C165="East", IF(B165="Central",('Connecting shares (%)'!$F$4/100*K165+'Connecting shares (%)'!$G$4/100*M165+'Connecting shares (%)'!$H$4/100*O165)/1000000,0),0)</f>
        <v>0</v>
      </c>
      <c r="X165" s="1">
        <f>IF(C165="East", IF(B165="Central",L165*'Connecting shares (%)'!$R$16*'Connecting shares (%)'!$F$4/100+N165*'Connecting shares (%)'!$G$4/100*'Connecting shares (%)'!$R$17+P165*'Connecting shares (%)'!$H$4/100*'Connecting shares (%)'!$R$18,0),0)</f>
        <v>0</v>
      </c>
      <c r="Y165" s="1">
        <f>IF(C165="East", IF(B165="Decentral",('Connecting shares (%)'!$F$4/100*K165+'Connecting shares (%)'!$G$4/100*M165+'Connecting shares (%)'!$H$4/100*O165)/1000000,0),0)</f>
        <v>1.1566742299999999</v>
      </c>
      <c r="Z165" s="1">
        <f>IF(C165="East", IF(B165="Decentral",L165*'Connecting shares (%)'!$R$16*'Connecting shares (%)'!$F$8/100+N165*'Connecting shares (%)'!$G$8/100*'Connecting shares (%)'!$R$17+P165*'Connecting shares (%)'!$H$8/100*'Connecting shares (%)'!$R$18,0),0)</f>
        <v>0.39856999999999998</v>
      </c>
      <c r="AA165" s="1">
        <f>IF(C165="West", IF(B165="Central",('Connecting shares (%)'!$F$10/100*E165+'Connecting shares (%)'!$G$10/100*G165+'Connecting shares (%)'!$H$10/100*I165)/1000000,0),0)</f>
        <v>0</v>
      </c>
      <c r="AB165" s="1">
        <f>IF(C165="West", IF(B165="Central",F165*'Connecting shares (%)'!$R$16*'Connecting shares (%)'!$F$10/100+H165*'Connecting shares (%)'!$G$10/100*'Connecting shares (%)'!$R$17+J165*'Connecting shares (%)'!$H$10/100*'Connecting shares (%)'!$R$18,0),0)</f>
        <v>0</v>
      </c>
      <c r="AC165" s="1">
        <f>IF(C165="West", IF(B165="Decentral",('Connecting shares (%)'!$F$14/100*E165+'Connecting shares (%)'!$G$14/100*G165+'Connecting shares (%)'!$H$14/100*I165)/1000000,0),0)</f>
        <v>0</v>
      </c>
      <c r="AD165" s="1">
        <f>IF(C165="west", IF(B165="Decentral",F165*'Connecting shares (%)'!$R$16*'Connecting shares (%)'!$F$14/100+H165*'Connecting shares (%)'!$G$14/100*'Connecting shares (%)'!$R$17+J165*'Connecting shares (%)'!$H$14/100*'Connecting shares (%)'!$R$18,0),0)</f>
        <v>0</v>
      </c>
      <c r="AE165" s="1">
        <f>IF(C165="west", IF(B165="Central",('Connecting shares (%)'!$F$12/100*K165+'Connecting shares (%)'!$G$12/100*M165+'Connecting shares (%)'!$H$12/100*O165)/1000000,0),0)</f>
        <v>0</v>
      </c>
      <c r="AF165" s="1">
        <f>IF(C165="west", IF(B165="Central",L165*'Connecting shares (%)'!$R$16*'Connecting shares (%)'!$F$12/100+N165*'Connecting shares (%)'!$G$12/100*'Connecting shares (%)'!$R$17+P165*'Connecting shares (%)'!$H$12/100*'Connecting shares (%)'!$R$18,0),0)</f>
        <v>0</v>
      </c>
      <c r="AG165" s="1">
        <f>IF(C165="West", IF(B165="Decentral",(K165*'Connecting shares (%)'!$F$16/100+M165*'Connecting shares (%)'!$G$16/100+O165*'Connecting shares (%)'!$H$16/100)/1000000,0),0)</f>
        <v>0</v>
      </c>
      <c r="AH165" s="1">
        <f>IF(C165="west", IF(B165="Decentral",L165*'Connecting shares (%)'!$R$16*'Connecting shares (%)'!$F$16/100+N165*'Connecting shares (%)'!$G$16/100*'Connecting shares (%)'!$R$17+P165*'Connecting shares (%)'!$H$16/100*'Connecting shares (%)'!$R$18,0),0)</f>
        <v>0</v>
      </c>
    </row>
    <row r="166" spans="1:34">
      <c r="A166" s="1">
        <v>165</v>
      </c>
      <c r="B166" s="1" t="s">
        <v>21</v>
      </c>
      <c r="C166" s="1" t="s">
        <v>24</v>
      </c>
      <c r="D166" s="1" t="s">
        <v>684</v>
      </c>
      <c r="E166" s="1">
        <v>10321746.329999899</v>
      </c>
      <c r="F166" s="1">
        <v>667</v>
      </c>
      <c r="G166" s="1">
        <v>0</v>
      </c>
      <c r="H166" s="1">
        <v>0</v>
      </c>
      <c r="I166" s="1">
        <v>0</v>
      </c>
      <c r="J166" s="1">
        <v>0</v>
      </c>
      <c r="K166" s="1">
        <v>672112.15999999898</v>
      </c>
      <c r="L166" s="1">
        <v>60</v>
      </c>
      <c r="M166" s="1">
        <v>0</v>
      </c>
      <c r="N166" s="1">
        <v>0</v>
      </c>
      <c r="O166" s="1">
        <v>0</v>
      </c>
      <c r="P166" s="1">
        <v>0</v>
      </c>
      <c r="Q166" s="1">
        <v>8051.5666299702898</v>
      </c>
      <c r="R166" s="1">
        <v>2781828.5</v>
      </c>
      <c r="S166" s="61">
        <f>IF(C166="East", IF(B166="Central",('Connecting shares (%)'!$F$2/100*E166+'Connecting shares (%)'!$G$2/100*G166+'Connecting shares (%)'!$H$2/100*I166)/1000000,0),0)</f>
        <v>0</v>
      </c>
      <c r="T166" s="61">
        <f>IF(C166="East", IF(B166="Central",F166*'Connecting shares (%)'!$R$16*'Connecting shares (%)'!$F$2/100+H166*'Connecting shares (%)'!$G$2/100*'Connecting shares (%)'!$R$17+J166*'Connecting shares (%)'!$H$2/100*'Connecting shares (%)'!$R$18,0),0)</f>
        <v>0</v>
      </c>
      <c r="U166" s="1">
        <f>IF(C166="East", IF(B166="Decentral",('Connecting shares (%)'!$F$6/100*E166+'Connecting shares (%)'!$G$6/100*G166+'Connecting shares (%)'!$H$6/100*I166)/1000000,0),0)</f>
        <v>10.321746329999899</v>
      </c>
      <c r="V166" s="1">
        <f>IF(C166="East", IF(B166="Decentral",F166*'Connecting shares (%)'!$R$16*'Connecting shares (%)'!$F$6/100+H166*'Connecting shares (%)'!$G$6/100*'Connecting shares (%)'!$R$17+J166*'Connecting shares (%)'!$H$6/100*'Connecting shares (%)'!$R$18,0),0)</f>
        <v>15.337665000000001</v>
      </c>
      <c r="W166" s="1">
        <f>IF(C166="East", IF(B166="Central",('Connecting shares (%)'!$F$4/100*K166+'Connecting shares (%)'!$G$4/100*M166+'Connecting shares (%)'!$H$4/100*O166)/1000000,0),0)</f>
        <v>0</v>
      </c>
      <c r="X166" s="1">
        <f>IF(C166="East", IF(B166="Central",L166*'Connecting shares (%)'!$R$16*'Connecting shares (%)'!$F$4/100+N166*'Connecting shares (%)'!$G$4/100*'Connecting shares (%)'!$R$17+P166*'Connecting shares (%)'!$H$4/100*'Connecting shares (%)'!$R$18,0),0)</f>
        <v>0</v>
      </c>
      <c r="Y166" s="1">
        <f>IF(C166="East", IF(B166="Decentral",('Connecting shares (%)'!$F$4/100*K166+'Connecting shares (%)'!$G$4/100*M166+'Connecting shares (%)'!$H$4/100*O166)/1000000,0),0)</f>
        <v>0.67211215999999896</v>
      </c>
      <c r="Z166" s="1">
        <f>IF(C166="East", IF(B166="Decentral",L166*'Connecting shares (%)'!$R$16*'Connecting shares (%)'!$F$8/100+N166*'Connecting shares (%)'!$G$8/100*'Connecting shares (%)'!$R$17+P166*'Connecting shares (%)'!$H$8/100*'Connecting shares (%)'!$R$18,0),0)</f>
        <v>1.3797000000000004</v>
      </c>
      <c r="AA166" s="1">
        <f>IF(C166="West", IF(B166="Central",('Connecting shares (%)'!$F$10/100*E166+'Connecting shares (%)'!$G$10/100*G166+'Connecting shares (%)'!$H$10/100*I166)/1000000,0),0)</f>
        <v>0</v>
      </c>
      <c r="AB166" s="1">
        <f>IF(C166="West", IF(B166="Central",F166*'Connecting shares (%)'!$R$16*'Connecting shares (%)'!$F$10/100+H166*'Connecting shares (%)'!$G$10/100*'Connecting shares (%)'!$R$17+J166*'Connecting shares (%)'!$H$10/100*'Connecting shares (%)'!$R$18,0),0)</f>
        <v>0</v>
      </c>
      <c r="AC166" s="1">
        <f>IF(C166="West", IF(B166="Decentral",('Connecting shares (%)'!$F$14/100*E166+'Connecting shares (%)'!$G$14/100*G166+'Connecting shares (%)'!$H$14/100*I166)/1000000,0),0)</f>
        <v>0</v>
      </c>
      <c r="AD166" s="1">
        <f>IF(C166="west", IF(B166="Decentral",F166*'Connecting shares (%)'!$R$16*'Connecting shares (%)'!$F$14/100+H166*'Connecting shares (%)'!$G$14/100*'Connecting shares (%)'!$R$17+J166*'Connecting shares (%)'!$H$14/100*'Connecting shares (%)'!$R$18,0),0)</f>
        <v>0</v>
      </c>
      <c r="AE166" s="1">
        <f>IF(C166="west", IF(B166="Central",('Connecting shares (%)'!$F$12/100*K166+'Connecting shares (%)'!$G$12/100*M166+'Connecting shares (%)'!$H$12/100*O166)/1000000,0),0)</f>
        <v>0</v>
      </c>
      <c r="AF166" s="1">
        <f>IF(C166="west", IF(B166="Central",L166*'Connecting shares (%)'!$R$16*'Connecting shares (%)'!$F$12/100+N166*'Connecting shares (%)'!$G$12/100*'Connecting shares (%)'!$R$17+P166*'Connecting shares (%)'!$H$12/100*'Connecting shares (%)'!$R$18,0),0)</f>
        <v>0</v>
      </c>
      <c r="AG166" s="1">
        <f>IF(C166="West", IF(B166="Decentral",(K166*'Connecting shares (%)'!$F$16/100+M166*'Connecting shares (%)'!$G$16/100+O166*'Connecting shares (%)'!$H$16/100)/1000000,0),0)</f>
        <v>0</v>
      </c>
      <c r="AH166" s="1">
        <f>IF(C166="west", IF(B166="Decentral",L166*'Connecting shares (%)'!$R$16*'Connecting shares (%)'!$F$16/100+N166*'Connecting shares (%)'!$G$16/100*'Connecting shares (%)'!$R$17+P166*'Connecting shares (%)'!$H$16/100*'Connecting shares (%)'!$R$18,0),0)</f>
        <v>0</v>
      </c>
    </row>
    <row r="167" spans="1:34">
      <c r="A167" s="1">
        <v>166</v>
      </c>
      <c r="B167" s="1" t="s">
        <v>22</v>
      </c>
      <c r="C167" s="1" t="s">
        <v>24</v>
      </c>
      <c r="D167" s="1" t="s">
        <v>622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822.68403228580905</v>
      </c>
      <c r="R167" s="1">
        <v>23602.5</v>
      </c>
      <c r="S167" s="61">
        <f>IF(C167="East", IF(B167="Central",('Connecting shares (%)'!$F$2/100*E167+'Connecting shares (%)'!$G$2/100*G167+'Connecting shares (%)'!$H$2/100*I167)/1000000,0),0)</f>
        <v>0</v>
      </c>
      <c r="T167" s="61">
        <f>IF(C167="East", IF(B167="Central",F167*'Connecting shares (%)'!$R$16*'Connecting shares (%)'!$F$2/100+H167*'Connecting shares (%)'!$G$2/100*'Connecting shares (%)'!$R$17+J167*'Connecting shares (%)'!$H$2/100*'Connecting shares (%)'!$R$18,0),0)</f>
        <v>0</v>
      </c>
      <c r="U167" s="1">
        <f>IF(C167="East", IF(B167="Decentral",('Connecting shares (%)'!$F$6/100*E167+'Connecting shares (%)'!$G$6/100*G167+'Connecting shares (%)'!$H$6/100*I167)/1000000,0),0)</f>
        <v>0</v>
      </c>
      <c r="V167" s="1">
        <f>IF(C167="East", IF(B167="Decentral",F167*'Connecting shares (%)'!$R$16*'Connecting shares (%)'!$F$6/100+H167*'Connecting shares (%)'!$G$6/100*'Connecting shares (%)'!$R$17+J167*'Connecting shares (%)'!$H$6/100*'Connecting shares (%)'!$R$18,0),0)</f>
        <v>0</v>
      </c>
      <c r="W167" s="1">
        <f>IF(C167="East", IF(B167="Central",('Connecting shares (%)'!$F$4/100*K167+'Connecting shares (%)'!$G$4/100*M167+'Connecting shares (%)'!$H$4/100*O167)/1000000,0),0)</f>
        <v>0</v>
      </c>
      <c r="X167" s="1">
        <f>IF(C167="East", IF(B167="Central",L167*'Connecting shares (%)'!$R$16*'Connecting shares (%)'!$F$4/100+N167*'Connecting shares (%)'!$G$4/100*'Connecting shares (%)'!$R$17+P167*'Connecting shares (%)'!$H$4/100*'Connecting shares (%)'!$R$18,0),0)</f>
        <v>0</v>
      </c>
      <c r="Y167" s="1">
        <f>IF(C167="East", IF(B167="Decentral",('Connecting shares (%)'!$F$4/100*K167+'Connecting shares (%)'!$G$4/100*M167+'Connecting shares (%)'!$H$4/100*O167)/1000000,0),0)</f>
        <v>0</v>
      </c>
      <c r="Z167" s="1">
        <f>IF(C167="East", IF(B167="Decentral",L167*'Connecting shares (%)'!$R$16*'Connecting shares (%)'!$F$8/100+N167*'Connecting shares (%)'!$G$8/100*'Connecting shares (%)'!$R$17+P167*'Connecting shares (%)'!$H$8/100*'Connecting shares (%)'!$R$18,0),0)</f>
        <v>0</v>
      </c>
      <c r="AA167" s="1">
        <f>IF(C167="West", IF(B167="Central",('Connecting shares (%)'!$F$10/100*E167+'Connecting shares (%)'!$G$10/100*G167+'Connecting shares (%)'!$H$10/100*I167)/1000000,0),0)</f>
        <v>0</v>
      </c>
      <c r="AB167" s="1">
        <f>IF(C167="West", IF(B167="Central",F167*'Connecting shares (%)'!$R$16*'Connecting shares (%)'!$F$10/100+H167*'Connecting shares (%)'!$G$10/100*'Connecting shares (%)'!$R$17+J167*'Connecting shares (%)'!$H$10/100*'Connecting shares (%)'!$R$18,0),0)</f>
        <v>0</v>
      </c>
      <c r="AC167" s="1">
        <f>IF(C167="West", IF(B167="Decentral",('Connecting shares (%)'!$F$14/100*E167+'Connecting shares (%)'!$G$14/100*G167+'Connecting shares (%)'!$H$14/100*I167)/1000000,0),0)</f>
        <v>0</v>
      </c>
      <c r="AD167" s="1">
        <f>IF(C167="west", IF(B167="Decentral",F167*'Connecting shares (%)'!$R$16*'Connecting shares (%)'!$F$14/100+H167*'Connecting shares (%)'!$G$14/100*'Connecting shares (%)'!$R$17+J167*'Connecting shares (%)'!$H$14/100*'Connecting shares (%)'!$R$18,0),0)</f>
        <v>0</v>
      </c>
      <c r="AE167" s="1">
        <f>IF(C167="west", IF(B167="Central",('Connecting shares (%)'!$F$12/100*K167+'Connecting shares (%)'!$G$12/100*M167+'Connecting shares (%)'!$H$12/100*O167)/1000000,0),0)</f>
        <v>0</v>
      </c>
      <c r="AF167" s="1">
        <f>IF(C167="west", IF(B167="Central",L167*'Connecting shares (%)'!$R$16*'Connecting shares (%)'!$F$12/100+N167*'Connecting shares (%)'!$G$12/100*'Connecting shares (%)'!$R$17+P167*'Connecting shares (%)'!$H$12/100*'Connecting shares (%)'!$R$18,0),0)</f>
        <v>0</v>
      </c>
      <c r="AG167" s="1">
        <f>IF(C167="West", IF(B167="Decentral",(K167*'Connecting shares (%)'!$F$16/100+M167*'Connecting shares (%)'!$G$16/100+O167*'Connecting shares (%)'!$H$16/100)/1000000,0),0)</f>
        <v>0</v>
      </c>
      <c r="AH167" s="1">
        <f>IF(C167="west", IF(B167="Decentral",L167*'Connecting shares (%)'!$R$16*'Connecting shares (%)'!$F$16/100+N167*'Connecting shares (%)'!$G$16/100*'Connecting shares (%)'!$R$17+P167*'Connecting shares (%)'!$H$16/100*'Connecting shares (%)'!$R$18,0),0)</f>
        <v>0</v>
      </c>
    </row>
    <row r="168" spans="1:34">
      <c r="A168" s="1">
        <v>167</v>
      </c>
      <c r="B168" s="1" t="s">
        <v>21</v>
      </c>
      <c r="C168" s="1" t="s">
        <v>24</v>
      </c>
      <c r="D168" s="1" t="s">
        <v>673</v>
      </c>
      <c r="E168" s="1">
        <v>4855817.6500000004</v>
      </c>
      <c r="F168" s="1">
        <v>302</v>
      </c>
      <c r="G168" s="1">
        <v>0</v>
      </c>
      <c r="H168" s="1">
        <v>0</v>
      </c>
      <c r="I168" s="1">
        <v>0</v>
      </c>
      <c r="J168" s="1">
        <v>0</v>
      </c>
      <c r="K168" s="1">
        <v>1286509.5</v>
      </c>
      <c r="L168" s="1">
        <v>116</v>
      </c>
      <c r="M168" s="1">
        <v>6801478.5899999999</v>
      </c>
      <c r="N168" s="1">
        <v>42</v>
      </c>
      <c r="O168" s="1">
        <v>7140913.4100000001</v>
      </c>
      <c r="P168" s="1">
        <v>14</v>
      </c>
      <c r="Q168" s="1">
        <v>13323.188674094399</v>
      </c>
      <c r="R168" s="1">
        <v>2507266</v>
      </c>
      <c r="S168" s="61">
        <f>IF(C168="East", IF(B168="Central",('Connecting shares (%)'!$F$2/100*E168+'Connecting shares (%)'!$G$2/100*G168+'Connecting shares (%)'!$H$2/100*I168)/1000000,0),0)</f>
        <v>0</v>
      </c>
      <c r="T168" s="61">
        <f>IF(C168="East", IF(B168="Central",F168*'Connecting shares (%)'!$R$16*'Connecting shares (%)'!$F$2/100+H168*'Connecting shares (%)'!$G$2/100*'Connecting shares (%)'!$R$17+J168*'Connecting shares (%)'!$H$2/100*'Connecting shares (%)'!$R$18,0),0)</f>
        <v>0</v>
      </c>
      <c r="U168" s="1">
        <f>IF(C168="East", IF(B168="Decentral",('Connecting shares (%)'!$F$6/100*E168+'Connecting shares (%)'!$G$6/100*G168+'Connecting shares (%)'!$H$6/100*I168)/1000000,0),0)</f>
        <v>4.8558176500000005</v>
      </c>
      <c r="V168" s="1">
        <f>IF(C168="East", IF(B168="Decentral",F168*'Connecting shares (%)'!$R$16*'Connecting shares (%)'!$F$6/100+H168*'Connecting shares (%)'!$G$6/100*'Connecting shares (%)'!$R$17+J168*'Connecting shares (%)'!$H$6/100*'Connecting shares (%)'!$R$18,0),0)</f>
        <v>6.9444899999999992</v>
      </c>
      <c r="W168" s="1">
        <f>IF(C168="East", IF(B168="Central",('Connecting shares (%)'!$F$4/100*K168+'Connecting shares (%)'!$G$4/100*M168+'Connecting shares (%)'!$H$4/100*O168)/1000000,0),0)</f>
        <v>0</v>
      </c>
      <c r="X168" s="1">
        <f>IF(C168="East", IF(B168="Central",L168*'Connecting shares (%)'!$R$16*'Connecting shares (%)'!$F$4/100+N168*'Connecting shares (%)'!$G$4/100*'Connecting shares (%)'!$R$17+P168*'Connecting shares (%)'!$H$4/100*'Connecting shares (%)'!$R$18,0),0)</f>
        <v>0</v>
      </c>
      <c r="Y168" s="1">
        <f>IF(C168="East", IF(B168="Decentral",('Connecting shares (%)'!$F$4/100*K168+'Connecting shares (%)'!$G$4/100*M168+'Connecting shares (%)'!$H$4/100*O168)/1000000,0),0)</f>
        <v>15.228901499999999</v>
      </c>
      <c r="Z168" s="1">
        <f>IF(C168="East", IF(B168="Decentral",L168*'Connecting shares (%)'!$R$16*'Connecting shares (%)'!$F$8/100+N168*'Connecting shares (%)'!$G$8/100*'Connecting shares (%)'!$R$17+P168*'Connecting shares (%)'!$H$8/100*'Connecting shares (%)'!$R$18,0),0)</f>
        <v>4.3843240000000003</v>
      </c>
      <c r="AA168" s="1">
        <f>IF(C168="West", IF(B168="Central",('Connecting shares (%)'!$F$10/100*E168+'Connecting shares (%)'!$G$10/100*G168+'Connecting shares (%)'!$H$10/100*I168)/1000000,0),0)</f>
        <v>0</v>
      </c>
      <c r="AB168" s="1">
        <f>IF(C168="West", IF(B168="Central",F168*'Connecting shares (%)'!$R$16*'Connecting shares (%)'!$F$10/100+H168*'Connecting shares (%)'!$G$10/100*'Connecting shares (%)'!$R$17+J168*'Connecting shares (%)'!$H$10/100*'Connecting shares (%)'!$R$18,0),0)</f>
        <v>0</v>
      </c>
      <c r="AC168" s="1">
        <f>IF(C168="West", IF(B168="Decentral",('Connecting shares (%)'!$F$14/100*E168+'Connecting shares (%)'!$G$14/100*G168+'Connecting shares (%)'!$H$14/100*I168)/1000000,0),0)</f>
        <v>0</v>
      </c>
      <c r="AD168" s="1">
        <f>IF(C168="west", IF(B168="Decentral",F168*'Connecting shares (%)'!$R$16*'Connecting shares (%)'!$F$14/100+H168*'Connecting shares (%)'!$G$14/100*'Connecting shares (%)'!$R$17+J168*'Connecting shares (%)'!$H$14/100*'Connecting shares (%)'!$R$18,0),0)</f>
        <v>0</v>
      </c>
      <c r="AE168" s="1">
        <f>IF(C168="west", IF(B168="Central",('Connecting shares (%)'!$F$12/100*K168+'Connecting shares (%)'!$G$12/100*M168+'Connecting shares (%)'!$H$12/100*O168)/1000000,0),0)</f>
        <v>0</v>
      </c>
      <c r="AF168" s="1">
        <f>IF(C168="west", IF(B168="Central",L168*'Connecting shares (%)'!$R$16*'Connecting shares (%)'!$F$12/100+N168*'Connecting shares (%)'!$G$12/100*'Connecting shares (%)'!$R$17+P168*'Connecting shares (%)'!$H$12/100*'Connecting shares (%)'!$R$18,0),0)</f>
        <v>0</v>
      </c>
      <c r="AG168" s="1">
        <f>IF(C168="West", IF(B168="Decentral",(K168*'Connecting shares (%)'!$F$16/100+M168*'Connecting shares (%)'!$G$16/100+O168*'Connecting shares (%)'!$H$16/100)/1000000,0),0)</f>
        <v>0</v>
      </c>
      <c r="AH168" s="1">
        <f>IF(C168="west", IF(B168="Decentral",L168*'Connecting shares (%)'!$R$16*'Connecting shares (%)'!$F$16/100+N168*'Connecting shares (%)'!$G$16/100*'Connecting shares (%)'!$R$17+P168*'Connecting shares (%)'!$H$16/100*'Connecting shares (%)'!$R$18,0),0)</f>
        <v>0</v>
      </c>
    </row>
    <row r="169" spans="1:34">
      <c r="A169" s="1">
        <v>168</v>
      </c>
      <c r="B169" s="1" t="s">
        <v>21</v>
      </c>
      <c r="C169" s="1" t="s">
        <v>24</v>
      </c>
      <c r="D169" s="1" t="s">
        <v>683</v>
      </c>
      <c r="E169" s="1">
        <v>3253948.7299999902</v>
      </c>
      <c r="F169" s="1">
        <v>188</v>
      </c>
      <c r="G169" s="1">
        <v>0</v>
      </c>
      <c r="H169" s="1">
        <v>0</v>
      </c>
      <c r="I169" s="1">
        <v>0</v>
      </c>
      <c r="J169" s="1">
        <v>0</v>
      </c>
      <c r="K169" s="1">
        <v>587348.18999999901</v>
      </c>
      <c r="L169" s="1">
        <v>32</v>
      </c>
      <c r="M169" s="1">
        <v>405970.22999999899</v>
      </c>
      <c r="N169" s="1">
        <v>3</v>
      </c>
      <c r="O169" s="1">
        <v>503410.64</v>
      </c>
      <c r="P169" s="1">
        <v>1</v>
      </c>
      <c r="Q169" s="1">
        <v>7386.13858360838</v>
      </c>
      <c r="R169" s="1">
        <v>596684</v>
      </c>
      <c r="S169" s="61">
        <f>IF(C169="East", IF(B169="Central",('Connecting shares (%)'!$F$2/100*E169+'Connecting shares (%)'!$G$2/100*G169+'Connecting shares (%)'!$H$2/100*I169)/1000000,0),0)</f>
        <v>0</v>
      </c>
      <c r="T169" s="61">
        <f>IF(C169="East", IF(B169="Central",F169*'Connecting shares (%)'!$R$16*'Connecting shares (%)'!$F$2/100+H169*'Connecting shares (%)'!$G$2/100*'Connecting shares (%)'!$R$17+J169*'Connecting shares (%)'!$H$2/100*'Connecting shares (%)'!$R$18,0),0)</f>
        <v>0</v>
      </c>
      <c r="U169" s="1">
        <f>IF(C169="East", IF(B169="Decentral",('Connecting shares (%)'!$F$6/100*E169+'Connecting shares (%)'!$G$6/100*G169+'Connecting shares (%)'!$H$6/100*I169)/1000000,0),0)</f>
        <v>3.2539487299999901</v>
      </c>
      <c r="V169" s="1">
        <f>IF(C169="East", IF(B169="Decentral",F169*'Connecting shares (%)'!$R$16*'Connecting shares (%)'!$F$6/100+H169*'Connecting shares (%)'!$G$6/100*'Connecting shares (%)'!$R$17+J169*'Connecting shares (%)'!$H$6/100*'Connecting shares (%)'!$R$18,0),0)</f>
        <v>4.3230599999999999</v>
      </c>
      <c r="W169" s="1">
        <f>IF(C169="East", IF(B169="Central",('Connecting shares (%)'!$F$4/100*K169+'Connecting shares (%)'!$G$4/100*M169+'Connecting shares (%)'!$H$4/100*O169)/1000000,0),0)</f>
        <v>0</v>
      </c>
      <c r="X169" s="1">
        <f>IF(C169="East", IF(B169="Central",L169*'Connecting shares (%)'!$R$16*'Connecting shares (%)'!$F$4/100+N169*'Connecting shares (%)'!$G$4/100*'Connecting shares (%)'!$R$17+P169*'Connecting shares (%)'!$H$4/100*'Connecting shares (%)'!$R$18,0),0)</f>
        <v>0</v>
      </c>
      <c r="Y169" s="1">
        <f>IF(C169="East", IF(B169="Decentral",('Connecting shares (%)'!$F$4/100*K169+'Connecting shares (%)'!$G$4/100*M169+'Connecting shares (%)'!$H$4/100*O169)/1000000,0),0)</f>
        <v>1.4967290599999983</v>
      </c>
      <c r="Z169" s="1">
        <f>IF(C169="East", IF(B169="Decentral",L169*'Connecting shares (%)'!$R$16*'Connecting shares (%)'!$F$8/100+N169*'Connecting shares (%)'!$G$8/100*'Connecting shares (%)'!$R$17+P169*'Connecting shares (%)'!$H$8/100*'Connecting shares (%)'!$R$18,0),0)</f>
        <v>0.85847600000000002</v>
      </c>
      <c r="AA169" s="1">
        <f>IF(C169="West", IF(B169="Central",('Connecting shares (%)'!$F$10/100*E169+'Connecting shares (%)'!$G$10/100*G169+'Connecting shares (%)'!$H$10/100*I169)/1000000,0),0)</f>
        <v>0</v>
      </c>
      <c r="AB169" s="1">
        <f>IF(C169="West", IF(B169="Central",F169*'Connecting shares (%)'!$R$16*'Connecting shares (%)'!$F$10/100+H169*'Connecting shares (%)'!$G$10/100*'Connecting shares (%)'!$R$17+J169*'Connecting shares (%)'!$H$10/100*'Connecting shares (%)'!$R$18,0),0)</f>
        <v>0</v>
      </c>
      <c r="AC169" s="1">
        <f>IF(C169="West", IF(B169="Decentral",('Connecting shares (%)'!$F$14/100*E169+'Connecting shares (%)'!$G$14/100*G169+'Connecting shares (%)'!$H$14/100*I169)/1000000,0),0)</f>
        <v>0</v>
      </c>
      <c r="AD169" s="1">
        <f>IF(C169="west", IF(B169="Decentral",F169*'Connecting shares (%)'!$R$16*'Connecting shares (%)'!$F$14/100+H169*'Connecting shares (%)'!$G$14/100*'Connecting shares (%)'!$R$17+J169*'Connecting shares (%)'!$H$14/100*'Connecting shares (%)'!$R$18,0),0)</f>
        <v>0</v>
      </c>
      <c r="AE169" s="1">
        <f>IF(C169="west", IF(B169="Central",('Connecting shares (%)'!$F$12/100*K169+'Connecting shares (%)'!$G$12/100*M169+'Connecting shares (%)'!$H$12/100*O169)/1000000,0),0)</f>
        <v>0</v>
      </c>
      <c r="AF169" s="1">
        <f>IF(C169="west", IF(B169="Central",L169*'Connecting shares (%)'!$R$16*'Connecting shares (%)'!$F$12/100+N169*'Connecting shares (%)'!$G$12/100*'Connecting shares (%)'!$R$17+P169*'Connecting shares (%)'!$H$12/100*'Connecting shares (%)'!$R$18,0),0)</f>
        <v>0</v>
      </c>
      <c r="AG169" s="1">
        <f>IF(C169="West", IF(B169="Decentral",(K169*'Connecting shares (%)'!$F$16/100+M169*'Connecting shares (%)'!$G$16/100+O169*'Connecting shares (%)'!$H$16/100)/1000000,0),0)</f>
        <v>0</v>
      </c>
      <c r="AH169" s="1">
        <f>IF(C169="west", IF(B169="Decentral",L169*'Connecting shares (%)'!$R$16*'Connecting shares (%)'!$F$16/100+N169*'Connecting shares (%)'!$G$16/100*'Connecting shares (%)'!$R$17+P169*'Connecting shares (%)'!$H$16/100*'Connecting shares (%)'!$R$18,0),0)</f>
        <v>0</v>
      </c>
    </row>
    <row r="170" spans="1:34">
      <c r="A170" s="1">
        <v>169</v>
      </c>
      <c r="B170" s="1" t="s">
        <v>21</v>
      </c>
      <c r="C170" s="1" t="s">
        <v>24</v>
      </c>
      <c r="D170" s="1" t="s">
        <v>681</v>
      </c>
      <c r="E170" s="1">
        <v>5053595.3499999903</v>
      </c>
      <c r="F170" s="1">
        <v>309</v>
      </c>
      <c r="G170" s="1">
        <v>0</v>
      </c>
      <c r="H170" s="1">
        <v>0</v>
      </c>
      <c r="I170" s="1">
        <v>0</v>
      </c>
      <c r="J170" s="1">
        <v>0</v>
      </c>
      <c r="K170" s="1">
        <v>506895.34</v>
      </c>
      <c r="L170" s="1">
        <v>44</v>
      </c>
      <c r="M170" s="1">
        <v>987705.47</v>
      </c>
      <c r="N170" s="1">
        <v>10</v>
      </c>
      <c r="O170" s="1">
        <v>0</v>
      </c>
      <c r="P170" s="1">
        <v>0</v>
      </c>
      <c r="Q170" s="1">
        <v>5570.9453583824697</v>
      </c>
      <c r="R170" s="1">
        <v>1754532</v>
      </c>
      <c r="S170" s="61">
        <f>IF(C170="East", IF(B170="Central",('Connecting shares (%)'!$F$2/100*E170+'Connecting shares (%)'!$G$2/100*G170+'Connecting shares (%)'!$H$2/100*I170)/1000000,0),0)</f>
        <v>0</v>
      </c>
      <c r="T170" s="61">
        <f>IF(C170="East", IF(B170="Central",F170*'Connecting shares (%)'!$R$16*'Connecting shares (%)'!$F$2/100+H170*'Connecting shares (%)'!$G$2/100*'Connecting shares (%)'!$R$17+J170*'Connecting shares (%)'!$H$2/100*'Connecting shares (%)'!$R$18,0),0)</f>
        <v>0</v>
      </c>
      <c r="U170" s="1">
        <f>IF(C170="East", IF(B170="Decentral",('Connecting shares (%)'!$F$6/100*E170+'Connecting shares (%)'!$G$6/100*G170+'Connecting shares (%)'!$H$6/100*I170)/1000000,0),0)</f>
        <v>5.0535953499999904</v>
      </c>
      <c r="V170" s="1">
        <f>IF(C170="East", IF(B170="Decentral",F170*'Connecting shares (%)'!$R$16*'Connecting shares (%)'!$F$6/100+H170*'Connecting shares (%)'!$G$6/100*'Connecting shares (%)'!$R$17+J170*'Connecting shares (%)'!$H$6/100*'Connecting shares (%)'!$R$18,0),0)</f>
        <v>7.105455000000001</v>
      </c>
      <c r="W170" s="1">
        <f>IF(C170="East", IF(B170="Central",('Connecting shares (%)'!$F$4/100*K170+'Connecting shares (%)'!$G$4/100*M170+'Connecting shares (%)'!$H$4/100*O170)/1000000,0),0)</f>
        <v>0</v>
      </c>
      <c r="X170" s="1">
        <f>IF(C170="East", IF(B170="Central",L170*'Connecting shares (%)'!$R$16*'Connecting shares (%)'!$F$4/100+N170*'Connecting shares (%)'!$G$4/100*'Connecting shares (%)'!$R$17+P170*'Connecting shares (%)'!$H$4/100*'Connecting shares (%)'!$R$18,0),0)</f>
        <v>0</v>
      </c>
      <c r="Y170" s="1">
        <f>IF(C170="East", IF(B170="Decentral",('Connecting shares (%)'!$F$4/100*K170+'Connecting shares (%)'!$G$4/100*M170+'Connecting shares (%)'!$H$4/100*O170)/1000000,0),0)</f>
        <v>1.4946008100000001</v>
      </c>
      <c r="Z170" s="1">
        <f>IF(C170="East", IF(B170="Decentral",L170*'Connecting shares (%)'!$R$16*'Connecting shares (%)'!$F$8/100+N170*'Connecting shares (%)'!$G$8/100*'Connecting shares (%)'!$R$17+P170*'Connecting shares (%)'!$H$8/100*'Connecting shares (%)'!$R$18,0),0)</f>
        <v>1.31837</v>
      </c>
      <c r="AA170" s="1">
        <f>IF(C170="West", IF(B170="Central",('Connecting shares (%)'!$F$10/100*E170+'Connecting shares (%)'!$G$10/100*G170+'Connecting shares (%)'!$H$10/100*I170)/1000000,0),0)</f>
        <v>0</v>
      </c>
      <c r="AB170" s="1">
        <f>IF(C170="West", IF(B170="Central",F170*'Connecting shares (%)'!$R$16*'Connecting shares (%)'!$F$10/100+H170*'Connecting shares (%)'!$G$10/100*'Connecting shares (%)'!$R$17+J170*'Connecting shares (%)'!$H$10/100*'Connecting shares (%)'!$R$18,0),0)</f>
        <v>0</v>
      </c>
      <c r="AC170" s="1">
        <f>IF(C170="West", IF(B170="Decentral",('Connecting shares (%)'!$F$14/100*E170+'Connecting shares (%)'!$G$14/100*G170+'Connecting shares (%)'!$H$14/100*I170)/1000000,0),0)</f>
        <v>0</v>
      </c>
      <c r="AD170" s="1">
        <f>IF(C170="west", IF(B170="Decentral",F170*'Connecting shares (%)'!$R$16*'Connecting shares (%)'!$F$14/100+H170*'Connecting shares (%)'!$G$14/100*'Connecting shares (%)'!$R$17+J170*'Connecting shares (%)'!$H$14/100*'Connecting shares (%)'!$R$18,0),0)</f>
        <v>0</v>
      </c>
      <c r="AE170" s="1">
        <f>IF(C170="west", IF(B170="Central",('Connecting shares (%)'!$F$12/100*K170+'Connecting shares (%)'!$G$12/100*M170+'Connecting shares (%)'!$H$12/100*O170)/1000000,0),0)</f>
        <v>0</v>
      </c>
      <c r="AF170" s="1">
        <f>IF(C170="west", IF(B170="Central",L170*'Connecting shares (%)'!$R$16*'Connecting shares (%)'!$F$12/100+N170*'Connecting shares (%)'!$G$12/100*'Connecting shares (%)'!$R$17+P170*'Connecting shares (%)'!$H$12/100*'Connecting shares (%)'!$R$18,0),0)</f>
        <v>0</v>
      </c>
      <c r="AG170" s="1">
        <f>IF(C170="West", IF(B170="Decentral",(K170*'Connecting shares (%)'!$F$16/100+M170*'Connecting shares (%)'!$G$16/100+O170*'Connecting shares (%)'!$H$16/100)/1000000,0),0)</f>
        <v>0</v>
      </c>
      <c r="AH170" s="1">
        <f>IF(C170="west", IF(B170="Decentral",L170*'Connecting shares (%)'!$R$16*'Connecting shares (%)'!$F$16/100+N170*'Connecting shares (%)'!$G$16/100*'Connecting shares (%)'!$R$17+P170*'Connecting shares (%)'!$H$16/100*'Connecting shares (%)'!$R$18,0),0)</f>
        <v>0</v>
      </c>
    </row>
    <row r="171" spans="1:34">
      <c r="A171" s="1">
        <v>170</v>
      </c>
      <c r="B171" s="1" t="s">
        <v>21</v>
      </c>
      <c r="C171" s="1" t="s">
        <v>24</v>
      </c>
      <c r="D171" s="1" t="s">
        <v>682</v>
      </c>
      <c r="E171" s="1">
        <v>973587.97999999905</v>
      </c>
      <c r="F171" s="1">
        <v>64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1157.66044989171</v>
      </c>
      <c r="R171" s="1">
        <v>78183</v>
      </c>
      <c r="S171" s="61">
        <f>IF(C171="East", IF(B171="Central",('Connecting shares (%)'!$F$2/100*E171+'Connecting shares (%)'!$G$2/100*G171+'Connecting shares (%)'!$H$2/100*I171)/1000000,0),0)</f>
        <v>0</v>
      </c>
      <c r="T171" s="61">
        <f>IF(C171="East", IF(B171="Central",F171*'Connecting shares (%)'!$R$16*'Connecting shares (%)'!$F$2/100+H171*'Connecting shares (%)'!$G$2/100*'Connecting shares (%)'!$R$17+J171*'Connecting shares (%)'!$H$2/100*'Connecting shares (%)'!$R$18,0),0)</f>
        <v>0</v>
      </c>
      <c r="U171" s="1">
        <f>IF(C171="East", IF(B171="Decentral",('Connecting shares (%)'!$F$6/100*E171+'Connecting shares (%)'!$G$6/100*G171+'Connecting shares (%)'!$H$6/100*I171)/1000000,0),0)</f>
        <v>0.97358797999999902</v>
      </c>
      <c r="V171" s="1">
        <f>IF(C171="East", IF(B171="Decentral",F171*'Connecting shares (%)'!$R$16*'Connecting shares (%)'!$F$6/100+H171*'Connecting shares (%)'!$G$6/100*'Connecting shares (%)'!$R$17+J171*'Connecting shares (%)'!$H$6/100*'Connecting shares (%)'!$R$18,0),0)</f>
        <v>1.4716800000000001</v>
      </c>
      <c r="W171" s="1">
        <f>IF(C171="East", IF(B171="Central",('Connecting shares (%)'!$F$4/100*K171+'Connecting shares (%)'!$G$4/100*M171+'Connecting shares (%)'!$H$4/100*O171)/1000000,0),0)</f>
        <v>0</v>
      </c>
      <c r="X171" s="1">
        <f>IF(C171="East", IF(B171="Central",L171*'Connecting shares (%)'!$R$16*'Connecting shares (%)'!$F$4/100+N171*'Connecting shares (%)'!$G$4/100*'Connecting shares (%)'!$R$17+P171*'Connecting shares (%)'!$H$4/100*'Connecting shares (%)'!$R$18,0),0)</f>
        <v>0</v>
      </c>
      <c r="Y171" s="1">
        <f>IF(C171="East", IF(B171="Decentral",('Connecting shares (%)'!$F$4/100*K171+'Connecting shares (%)'!$G$4/100*M171+'Connecting shares (%)'!$H$4/100*O171)/1000000,0),0)</f>
        <v>0</v>
      </c>
      <c r="Z171" s="1">
        <f>IF(C171="East", IF(B171="Decentral",L171*'Connecting shares (%)'!$R$16*'Connecting shares (%)'!$F$8/100+N171*'Connecting shares (%)'!$G$8/100*'Connecting shares (%)'!$R$17+P171*'Connecting shares (%)'!$H$8/100*'Connecting shares (%)'!$R$18,0),0)</f>
        <v>0</v>
      </c>
      <c r="AA171" s="1">
        <f>IF(C171="West", IF(B171="Central",('Connecting shares (%)'!$F$10/100*E171+'Connecting shares (%)'!$G$10/100*G171+'Connecting shares (%)'!$H$10/100*I171)/1000000,0),0)</f>
        <v>0</v>
      </c>
      <c r="AB171" s="1">
        <f>IF(C171="West", IF(B171="Central",F171*'Connecting shares (%)'!$R$16*'Connecting shares (%)'!$F$10/100+H171*'Connecting shares (%)'!$G$10/100*'Connecting shares (%)'!$R$17+J171*'Connecting shares (%)'!$H$10/100*'Connecting shares (%)'!$R$18,0),0)</f>
        <v>0</v>
      </c>
      <c r="AC171" s="1">
        <f>IF(C171="West", IF(B171="Decentral",('Connecting shares (%)'!$F$14/100*E171+'Connecting shares (%)'!$G$14/100*G171+'Connecting shares (%)'!$H$14/100*I171)/1000000,0),0)</f>
        <v>0</v>
      </c>
      <c r="AD171" s="1">
        <f>IF(C171="west", IF(B171="Decentral",F171*'Connecting shares (%)'!$R$16*'Connecting shares (%)'!$F$14/100+H171*'Connecting shares (%)'!$G$14/100*'Connecting shares (%)'!$R$17+J171*'Connecting shares (%)'!$H$14/100*'Connecting shares (%)'!$R$18,0),0)</f>
        <v>0</v>
      </c>
      <c r="AE171" s="1">
        <f>IF(C171="west", IF(B171="Central",('Connecting shares (%)'!$F$12/100*K171+'Connecting shares (%)'!$G$12/100*M171+'Connecting shares (%)'!$H$12/100*O171)/1000000,0),0)</f>
        <v>0</v>
      </c>
      <c r="AF171" s="1">
        <f>IF(C171="west", IF(B171="Central",L171*'Connecting shares (%)'!$R$16*'Connecting shares (%)'!$F$12/100+N171*'Connecting shares (%)'!$G$12/100*'Connecting shares (%)'!$R$17+P171*'Connecting shares (%)'!$H$12/100*'Connecting shares (%)'!$R$18,0),0)</f>
        <v>0</v>
      </c>
      <c r="AG171" s="1">
        <f>IF(C171="West", IF(B171="Decentral",(K171*'Connecting shares (%)'!$F$16/100+M171*'Connecting shares (%)'!$G$16/100+O171*'Connecting shares (%)'!$H$16/100)/1000000,0),0)</f>
        <v>0</v>
      </c>
      <c r="AH171" s="1">
        <f>IF(C171="west", IF(B171="Decentral",L171*'Connecting shares (%)'!$R$16*'Connecting shares (%)'!$F$16/100+N171*'Connecting shares (%)'!$G$16/100*'Connecting shares (%)'!$R$17+P171*'Connecting shares (%)'!$H$16/100*'Connecting shares (%)'!$R$18,0),0)</f>
        <v>0</v>
      </c>
    </row>
    <row r="172" spans="1:34">
      <c r="A172" s="1">
        <v>171</v>
      </c>
      <c r="B172" s="1" t="s">
        <v>21</v>
      </c>
      <c r="C172" s="1" t="s">
        <v>24</v>
      </c>
      <c r="D172" s="1" t="s">
        <v>681</v>
      </c>
      <c r="E172" s="1">
        <v>89862.71</v>
      </c>
      <c r="F172" s="1">
        <v>4</v>
      </c>
      <c r="G172" s="1">
        <v>0</v>
      </c>
      <c r="H172" s="1">
        <v>0</v>
      </c>
      <c r="I172" s="1">
        <v>0</v>
      </c>
      <c r="J172" s="1">
        <v>0</v>
      </c>
      <c r="K172" s="1">
        <v>68896.559999999896</v>
      </c>
      <c r="L172" s="1">
        <v>3</v>
      </c>
      <c r="M172" s="1">
        <v>0</v>
      </c>
      <c r="N172" s="1">
        <v>0</v>
      </c>
      <c r="O172" s="1">
        <v>0</v>
      </c>
      <c r="P172" s="1">
        <v>0</v>
      </c>
      <c r="Q172" s="1">
        <v>3561.02907838489</v>
      </c>
      <c r="R172" s="1">
        <v>556560</v>
      </c>
      <c r="S172" s="61">
        <f>IF(C172="East", IF(B172="Central",('Connecting shares (%)'!$F$2/100*E172+'Connecting shares (%)'!$G$2/100*G172+'Connecting shares (%)'!$H$2/100*I172)/1000000,0),0)</f>
        <v>0</v>
      </c>
      <c r="T172" s="61">
        <f>IF(C172="East", IF(B172="Central",F172*'Connecting shares (%)'!$R$16*'Connecting shares (%)'!$F$2/100+H172*'Connecting shares (%)'!$G$2/100*'Connecting shares (%)'!$R$17+J172*'Connecting shares (%)'!$H$2/100*'Connecting shares (%)'!$R$18,0),0)</f>
        <v>0</v>
      </c>
      <c r="U172" s="1">
        <f>IF(C172="East", IF(B172="Decentral",('Connecting shares (%)'!$F$6/100*E172+'Connecting shares (%)'!$G$6/100*G172+'Connecting shares (%)'!$H$6/100*I172)/1000000,0),0)</f>
        <v>8.9862710000000012E-2</v>
      </c>
      <c r="V172" s="1">
        <f>IF(C172="East", IF(B172="Decentral",F172*'Connecting shares (%)'!$R$16*'Connecting shares (%)'!$F$6/100+H172*'Connecting shares (%)'!$G$6/100*'Connecting shares (%)'!$R$17+J172*'Connecting shares (%)'!$H$6/100*'Connecting shares (%)'!$R$18,0),0)</f>
        <v>9.1980000000000006E-2</v>
      </c>
      <c r="W172" s="1">
        <f>IF(C172="East", IF(B172="Central",('Connecting shares (%)'!$F$4/100*K172+'Connecting shares (%)'!$G$4/100*M172+'Connecting shares (%)'!$H$4/100*O172)/1000000,0),0)</f>
        <v>0</v>
      </c>
      <c r="X172" s="1">
        <f>IF(C172="East", IF(B172="Central",L172*'Connecting shares (%)'!$R$16*'Connecting shares (%)'!$F$4/100+N172*'Connecting shares (%)'!$G$4/100*'Connecting shares (%)'!$R$17+P172*'Connecting shares (%)'!$H$4/100*'Connecting shares (%)'!$R$18,0),0)</f>
        <v>0</v>
      </c>
      <c r="Y172" s="1">
        <f>IF(C172="East", IF(B172="Decentral",('Connecting shares (%)'!$F$4/100*K172+'Connecting shares (%)'!$G$4/100*M172+'Connecting shares (%)'!$H$4/100*O172)/1000000,0),0)</f>
        <v>6.8896559999999898E-2</v>
      </c>
      <c r="Z172" s="1">
        <f>IF(C172="East", IF(B172="Decentral",L172*'Connecting shares (%)'!$R$16*'Connecting shares (%)'!$F$8/100+N172*'Connecting shares (%)'!$G$8/100*'Connecting shares (%)'!$R$17+P172*'Connecting shares (%)'!$H$8/100*'Connecting shares (%)'!$R$18,0),0)</f>
        <v>6.8985000000000005E-2</v>
      </c>
      <c r="AA172" s="1">
        <f>IF(C172="West", IF(B172="Central",('Connecting shares (%)'!$F$10/100*E172+'Connecting shares (%)'!$G$10/100*G172+'Connecting shares (%)'!$H$10/100*I172)/1000000,0),0)</f>
        <v>0</v>
      </c>
      <c r="AB172" s="1">
        <f>IF(C172="West", IF(B172="Central",F172*'Connecting shares (%)'!$R$16*'Connecting shares (%)'!$F$10/100+H172*'Connecting shares (%)'!$G$10/100*'Connecting shares (%)'!$R$17+J172*'Connecting shares (%)'!$H$10/100*'Connecting shares (%)'!$R$18,0),0)</f>
        <v>0</v>
      </c>
      <c r="AC172" s="1">
        <f>IF(C172="West", IF(B172="Decentral",('Connecting shares (%)'!$F$14/100*E172+'Connecting shares (%)'!$G$14/100*G172+'Connecting shares (%)'!$H$14/100*I172)/1000000,0),0)</f>
        <v>0</v>
      </c>
      <c r="AD172" s="1">
        <f>IF(C172="west", IF(B172="Decentral",F172*'Connecting shares (%)'!$R$16*'Connecting shares (%)'!$F$14/100+H172*'Connecting shares (%)'!$G$14/100*'Connecting shares (%)'!$R$17+J172*'Connecting shares (%)'!$H$14/100*'Connecting shares (%)'!$R$18,0),0)</f>
        <v>0</v>
      </c>
      <c r="AE172" s="1">
        <f>IF(C172="west", IF(B172="Central",('Connecting shares (%)'!$F$12/100*K172+'Connecting shares (%)'!$G$12/100*M172+'Connecting shares (%)'!$H$12/100*O172)/1000000,0),0)</f>
        <v>0</v>
      </c>
      <c r="AF172" s="1">
        <f>IF(C172="west", IF(B172="Central",L172*'Connecting shares (%)'!$R$16*'Connecting shares (%)'!$F$12/100+N172*'Connecting shares (%)'!$G$12/100*'Connecting shares (%)'!$R$17+P172*'Connecting shares (%)'!$H$12/100*'Connecting shares (%)'!$R$18,0),0)</f>
        <v>0</v>
      </c>
      <c r="AG172" s="1">
        <f>IF(C172="West", IF(B172="Decentral",(K172*'Connecting shares (%)'!$F$16/100+M172*'Connecting shares (%)'!$G$16/100+O172*'Connecting shares (%)'!$H$16/100)/1000000,0),0)</f>
        <v>0</v>
      </c>
      <c r="AH172" s="1">
        <f>IF(C172="west", IF(B172="Decentral",L172*'Connecting shares (%)'!$R$16*'Connecting shares (%)'!$F$16/100+N172*'Connecting shares (%)'!$G$16/100*'Connecting shares (%)'!$R$17+P172*'Connecting shares (%)'!$H$16/100*'Connecting shares (%)'!$R$18,0),0)</f>
        <v>0</v>
      </c>
    </row>
    <row r="173" spans="1:34">
      <c r="A173" s="1">
        <v>172</v>
      </c>
      <c r="B173" s="1" t="s">
        <v>22</v>
      </c>
      <c r="C173" s="1" t="s">
        <v>24</v>
      </c>
      <c r="D173" s="1" t="s">
        <v>680</v>
      </c>
      <c r="E173" s="1">
        <v>5555716.9399999902</v>
      </c>
      <c r="F173" s="1">
        <v>370</v>
      </c>
      <c r="G173" s="1">
        <v>0</v>
      </c>
      <c r="H173" s="1">
        <v>0</v>
      </c>
      <c r="I173" s="1">
        <v>0</v>
      </c>
      <c r="J173" s="1">
        <v>0</v>
      </c>
      <c r="K173" s="1">
        <v>335406.63999999902</v>
      </c>
      <c r="L173" s="1">
        <v>38</v>
      </c>
      <c r="M173" s="1">
        <v>1973702.1199999901</v>
      </c>
      <c r="N173" s="1">
        <v>11</v>
      </c>
      <c r="O173" s="1">
        <v>0</v>
      </c>
      <c r="P173" s="1">
        <v>0</v>
      </c>
      <c r="Q173" s="1">
        <v>11245.7134584089</v>
      </c>
      <c r="R173" s="1">
        <v>2372317</v>
      </c>
      <c r="S173" s="61">
        <f>IF(C173="East", IF(B173="Central",('Connecting shares (%)'!$F$2/100*E173+'Connecting shares (%)'!$G$2/100*G173+'Connecting shares (%)'!$H$2/100*I173)/1000000,0),0)</f>
        <v>5.5557169399999902</v>
      </c>
      <c r="T173" s="61">
        <f>IF(C173="East", IF(B173="Central",F173*'Connecting shares (%)'!$R$16*'Connecting shares (%)'!$F$2/100+H173*'Connecting shares (%)'!$G$2/100*'Connecting shares (%)'!$R$17+J173*'Connecting shares (%)'!$H$2/100*'Connecting shares (%)'!$R$18,0),0)</f>
        <v>8.5081500000000005</v>
      </c>
      <c r="U173" s="1">
        <f>IF(C173="East", IF(B173="Decentral",('Connecting shares (%)'!$F$6/100*E173+'Connecting shares (%)'!$G$6/100*G173+'Connecting shares (%)'!$H$6/100*I173)/1000000,0),0)</f>
        <v>0</v>
      </c>
      <c r="V173" s="1">
        <f>IF(C173="East", IF(B173="Decentral",F173*'Connecting shares (%)'!$R$16*'Connecting shares (%)'!$F$6/100+H173*'Connecting shares (%)'!$G$6/100*'Connecting shares (%)'!$R$17+J173*'Connecting shares (%)'!$H$6/100*'Connecting shares (%)'!$R$18,0),0)</f>
        <v>0</v>
      </c>
      <c r="W173" s="1">
        <f>IF(C173="East", IF(B173="Central",('Connecting shares (%)'!$F$4/100*K173+'Connecting shares (%)'!$G$4/100*M173+'Connecting shares (%)'!$H$4/100*O173)/1000000,0),0)</f>
        <v>2.3091087599999889</v>
      </c>
      <c r="X173" s="1">
        <f>IF(C173="East", IF(B173="Central",L173*'Connecting shares (%)'!$R$16*'Connecting shares (%)'!$F$4/100+N173*'Connecting shares (%)'!$G$4/100*'Connecting shares (%)'!$R$17+P173*'Connecting shares (%)'!$H$4/100*'Connecting shares (%)'!$R$18,0),0)</f>
        <v>1.2110590000000001</v>
      </c>
      <c r="Y173" s="1">
        <f>IF(C173="East", IF(B173="Decentral",('Connecting shares (%)'!$F$4/100*K173+'Connecting shares (%)'!$G$4/100*M173+'Connecting shares (%)'!$H$4/100*O173)/1000000,0),0)</f>
        <v>0</v>
      </c>
      <c r="Z173" s="1">
        <f>IF(C173="East", IF(B173="Decentral",L173*'Connecting shares (%)'!$R$16*'Connecting shares (%)'!$F$8/100+N173*'Connecting shares (%)'!$G$8/100*'Connecting shares (%)'!$R$17+P173*'Connecting shares (%)'!$H$8/100*'Connecting shares (%)'!$R$18,0),0)</f>
        <v>0</v>
      </c>
      <c r="AA173" s="1">
        <f>IF(C173="West", IF(B173="Central",('Connecting shares (%)'!$F$10/100*E173+'Connecting shares (%)'!$G$10/100*G173+'Connecting shares (%)'!$H$10/100*I173)/1000000,0),0)</f>
        <v>0</v>
      </c>
      <c r="AB173" s="1">
        <f>IF(C173="West", IF(B173="Central",F173*'Connecting shares (%)'!$R$16*'Connecting shares (%)'!$F$10/100+H173*'Connecting shares (%)'!$G$10/100*'Connecting shares (%)'!$R$17+J173*'Connecting shares (%)'!$H$10/100*'Connecting shares (%)'!$R$18,0),0)</f>
        <v>0</v>
      </c>
      <c r="AC173" s="1">
        <f>IF(C173="West", IF(B173="Decentral",('Connecting shares (%)'!$F$14/100*E173+'Connecting shares (%)'!$G$14/100*G173+'Connecting shares (%)'!$H$14/100*I173)/1000000,0),0)</f>
        <v>0</v>
      </c>
      <c r="AD173" s="1">
        <f>IF(C173="west", IF(B173="Decentral",F173*'Connecting shares (%)'!$R$16*'Connecting shares (%)'!$F$14/100+H173*'Connecting shares (%)'!$G$14/100*'Connecting shares (%)'!$R$17+J173*'Connecting shares (%)'!$H$14/100*'Connecting shares (%)'!$R$18,0),0)</f>
        <v>0</v>
      </c>
      <c r="AE173" s="1">
        <f>IF(C173="west", IF(B173="Central",('Connecting shares (%)'!$F$12/100*K173+'Connecting shares (%)'!$G$12/100*M173+'Connecting shares (%)'!$H$12/100*O173)/1000000,0),0)</f>
        <v>0</v>
      </c>
      <c r="AF173" s="1">
        <f>IF(C173="west", IF(B173="Central",L173*'Connecting shares (%)'!$R$16*'Connecting shares (%)'!$F$12/100+N173*'Connecting shares (%)'!$G$12/100*'Connecting shares (%)'!$R$17+P173*'Connecting shares (%)'!$H$12/100*'Connecting shares (%)'!$R$18,0),0)</f>
        <v>0</v>
      </c>
      <c r="AG173" s="1">
        <f>IF(C173="West", IF(B173="Decentral",(K173*'Connecting shares (%)'!$F$16/100+M173*'Connecting shares (%)'!$G$16/100+O173*'Connecting shares (%)'!$H$16/100)/1000000,0),0)</f>
        <v>0</v>
      </c>
      <c r="AH173" s="1">
        <f>IF(C173="west", IF(B173="Decentral",L173*'Connecting shares (%)'!$R$16*'Connecting shares (%)'!$F$16/100+N173*'Connecting shares (%)'!$G$16/100*'Connecting shares (%)'!$R$17+P173*'Connecting shares (%)'!$H$16/100*'Connecting shares (%)'!$R$18,0),0)</f>
        <v>0</v>
      </c>
    </row>
    <row r="174" spans="1:34">
      <c r="A174" s="1">
        <v>173</v>
      </c>
      <c r="B174" s="1" t="s">
        <v>21</v>
      </c>
      <c r="C174" s="1" t="s">
        <v>24</v>
      </c>
      <c r="D174" s="1" t="s">
        <v>679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692.82988217468505</v>
      </c>
      <c r="R174" s="1">
        <v>32200</v>
      </c>
      <c r="S174" s="61">
        <f>IF(C174="East", IF(B174="Central",('Connecting shares (%)'!$F$2/100*E174+'Connecting shares (%)'!$G$2/100*G174+'Connecting shares (%)'!$H$2/100*I174)/1000000,0),0)</f>
        <v>0</v>
      </c>
      <c r="T174" s="61">
        <f>IF(C174="East", IF(B174="Central",F174*'Connecting shares (%)'!$R$16*'Connecting shares (%)'!$F$2/100+H174*'Connecting shares (%)'!$G$2/100*'Connecting shares (%)'!$R$17+J174*'Connecting shares (%)'!$H$2/100*'Connecting shares (%)'!$R$18,0),0)</f>
        <v>0</v>
      </c>
      <c r="U174" s="1">
        <f>IF(C174="East", IF(B174="Decentral",('Connecting shares (%)'!$F$6/100*E174+'Connecting shares (%)'!$G$6/100*G174+'Connecting shares (%)'!$H$6/100*I174)/1000000,0),0)</f>
        <v>0</v>
      </c>
      <c r="V174" s="1">
        <f>IF(C174="East", IF(B174="Decentral",F174*'Connecting shares (%)'!$R$16*'Connecting shares (%)'!$F$6/100+H174*'Connecting shares (%)'!$G$6/100*'Connecting shares (%)'!$R$17+J174*'Connecting shares (%)'!$H$6/100*'Connecting shares (%)'!$R$18,0),0)</f>
        <v>0</v>
      </c>
      <c r="W174" s="1">
        <f>IF(C174="East", IF(B174="Central",('Connecting shares (%)'!$F$4/100*K174+'Connecting shares (%)'!$G$4/100*M174+'Connecting shares (%)'!$H$4/100*O174)/1000000,0),0)</f>
        <v>0</v>
      </c>
      <c r="X174" s="1">
        <f>IF(C174="East", IF(B174="Central",L174*'Connecting shares (%)'!$R$16*'Connecting shares (%)'!$F$4/100+N174*'Connecting shares (%)'!$G$4/100*'Connecting shares (%)'!$R$17+P174*'Connecting shares (%)'!$H$4/100*'Connecting shares (%)'!$R$18,0),0)</f>
        <v>0</v>
      </c>
      <c r="Y174" s="1">
        <f>IF(C174="East", IF(B174="Decentral",('Connecting shares (%)'!$F$4/100*K174+'Connecting shares (%)'!$G$4/100*M174+'Connecting shares (%)'!$H$4/100*O174)/1000000,0),0)</f>
        <v>0</v>
      </c>
      <c r="Z174" s="1">
        <f>IF(C174="East", IF(B174="Decentral",L174*'Connecting shares (%)'!$R$16*'Connecting shares (%)'!$F$8/100+N174*'Connecting shares (%)'!$G$8/100*'Connecting shares (%)'!$R$17+P174*'Connecting shares (%)'!$H$8/100*'Connecting shares (%)'!$R$18,0),0)</f>
        <v>0</v>
      </c>
      <c r="AA174" s="1">
        <f>IF(C174="West", IF(B174="Central",('Connecting shares (%)'!$F$10/100*E174+'Connecting shares (%)'!$G$10/100*G174+'Connecting shares (%)'!$H$10/100*I174)/1000000,0),0)</f>
        <v>0</v>
      </c>
      <c r="AB174" s="1">
        <f>IF(C174="West", IF(B174="Central",F174*'Connecting shares (%)'!$R$16*'Connecting shares (%)'!$F$10/100+H174*'Connecting shares (%)'!$G$10/100*'Connecting shares (%)'!$R$17+J174*'Connecting shares (%)'!$H$10/100*'Connecting shares (%)'!$R$18,0),0)</f>
        <v>0</v>
      </c>
      <c r="AC174" s="1">
        <f>IF(C174="West", IF(B174="Decentral",('Connecting shares (%)'!$F$14/100*E174+'Connecting shares (%)'!$G$14/100*G174+'Connecting shares (%)'!$H$14/100*I174)/1000000,0),0)</f>
        <v>0</v>
      </c>
      <c r="AD174" s="1">
        <f>IF(C174="west", IF(B174="Decentral",F174*'Connecting shares (%)'!$R$16*'Connecting shares (%)'!$F$14/100+H174*'Connecting shares (%)'!$G$14/100*'Connecting shares (%)'!$R$17+J174*'Connecting shares (%)'!$H$14/100*'Connecting shares (%)'!$R$18,0),0)</f>
        <v>0</v>
      </c>
      <c r="AE174" s="1">
        <f>IF(C174="west", IF(B174="Central",('Connecting shares (%)'!$F$12/100*K174+'Connecting shares (%)'!$G$12/100*M174+'Connecting shares (%)'!$H$12/100*O174)/1000000,0),0)</f>
        <v>0</v>
      </c>
      <c r="AF174" s="1">
        <f>IF(C174="west", IF(B174="Central",L174*'Connecting shares (%)'!$R$16*'Connecting shares (%)'!$F$12/100+N174*'Connecting shares (%)'!$G$12/100*'Connecting shares (%)'!$R$17+P174*'Connecting shares (%)'!$H$12/100*'Connecting shares (%)'!$R$18,0),0)</f>
        <v>0</v>
      </c>
      <c r="AG174" s="1">
        <f>IF(C174="West", IF(B174="Decentral",(K174*'Connecting shares (%)'!$F$16/100+M174*'Connecting shares (%)'!$G$16/100+O174*'Connecting shares (%)'!$H$16/100)/1000000,0),0)</f>
        <v>0</v>
      </c>
      <c r="AH174" s="1">
        <f>IF(C174="west", IF(B174="Decentral",L174*'Connecting shares (%)'!$R$16*'Connecting shares (%)'!$F$16/100+N174*'Connecting shares (%)'!$G$16/100*'Connecting shares (%)'!$R$17+P174*'Connecting shares (%)'!$H$16/100*'Connecting shares (%)'!$R$18,0),0)</f>
        <v>0</v>
      </c>
    </row>
    <row r="175" spans="1:34">
      <c r="A175" s="1">
        <v>174</v>
      </c>
      <c r="B175" s="1" t="s">
        <v>22</v>
      </c>
      <c r="C175" s="1" t="s">
        <v>24</v>
      </c>
      <c r="D175" s="1" t="s">
        <v>643</v>
      </c>
      <c r="E175" s="1">
        <v>2700230.86</v>
      </c>
      <c r="F175" s="1">
        <v>172</v>
      </c>
      <c r="G175" s="1">
        <v>0</v>
      </c>
      <c r="H175" s="1">
        <v>0</v>
      </c>
      <c r="I175" s="1">
        <v>0</v>
      </c>
      <c r="J175" s="1">
        <v>0</v>
      </c>
      <c r="K175" s="1">
        <v>748631.64999999898</v>
      </c>
      <c r="L175" s="1">
        <v>61</v>
      </c>
      <c r="M175" s="1">
        <v>0</v>
      </c>
      <c r="N175" s="1">
        <v>0</v>
      </c>
      <c r="O175" s="1">
        <v>0</v>
      </c>
      <c r="P175" s="1">
        <v>0</v>
      </c>
      <c r="Q175" s="1">
        <v>12723.209049581799</v>
      </c>
      <c r="R175" s="1">
        <v>3592663.5</v>
      </c>
      <c r="S175" s="61">
        <f>IF(C175="East", IF(B175="Central",('Connecting shares (%)'!$F$2/100*E175+'Connecting shares (%)'!$G$2/100*G175+'Connecting shares (%)'!$H$2/100*I175)/1000000,0),0)</f>
        <v>2.70023086</v>
      </c>
      <c r="T175" s="61">
        <f>IF(C175="East", IF(B175="Central",F175*'Connecting shares (%)'!$R$16*'Connecting shares (%)'!$F$2/100+H175*'Connecting shares (%)'!$G$2/100*'Connecting shares (%)'!$R$17+J175*'Connecting shares (%)'!$H$2/100*'Connecting shares (%)'!$R$18,0),0)</f>
        <v>3.9551400000000001</v>
      </c>
      <c r="U175" s="1">
        <f>IF(C175="East", IF(B175="Decentral",('Connecting shares (%)'!$F$6/100*E175+'Connecting shares (%)'!$G$6/100*G175+'Connecting shares (%)'!$H$6/100*I175)/1000000,0),0)</f>
        <v>0</v>
      </c>
      <c r="V175" s="1">
        <f>IF(C175="East", IF(B175="Decentral",F175*'Connecting shares (%)'!$R$16*'Connecting shares (%)'!$F$6/100+H175*'Connecting shares (%)'!$G$6/100*'Connecting shares (%)'!$R$17+J175*'Connecting shares (%)'!$H$6/100*'Connecting shares (%)'!$R$18,0),0)</f>
        <v>0</v>
      </c>
      <c r="W175" s="1">
        <f>IF(C175="East", IF(B175="Central",('Connecting shares (%)'!$F$4/100*K175+'Connecting shares (%)'!$G$4/100*M175+'Connecting shares (%)'!$H$4/100*O175)/1000000,0),0)</f>
        <v>0.74863164999999898</v>
      </c>
      <c r="X175" s="1">
        <f>IF(C175="East", IF(B175="Central",L175*'Connecting shares (%)'!$R$16*'Connecting shares (%)'!$F$4/100+N175*'Connecting shares (%)'!$G$4/100*'Connecting shares (%)'!$R$17+P175*'Connecting shares (%)'!$H$4/100*'Connecting shares (%)'!$R$18,0),0)</f>
        <v>1.402695</v>
      </c>
      <c r="Y175" s="1">
        <f>IF(C175="East", IF(B175="Decentral",('Connecting shares (%)'!$F$4/100*K175+'Connecting shares (%)'!$G$4/100*M175+'Connecting shares (%)'!$H$4/100*O175)/1000000,0),0)</f>
        <v>0</v>
      </c>
      <c r="Z175" s="1">
        <f>IF(C175="East", IF(B175="Decentral",L175*'Connecting shares (%)'!$R$16*'Connecting shares (%)'!$F$8/100+N175*'Connecting shares (%)'!$G$8/100*'Connecting shares (%)'!$R$17+P175*'Connecting shares (%)'!$H$8/100*'Connecting shares (%)'!$R$18,0),0)</f>
        <v>0</v>
      </c>
      <c r="AA175" s="1">
        <f>IF(C175="West", IF(B175="Central",('Connecting shares (%)'!$F$10/100*E175+'Connecting shares (%)'!$G$10/100*G175+'Connecting shares (%)'!$H$10/100*I175)/1000000,0),0)</f>
        <v>0</v>
      </c>
      <c r="AB175" s="1">
        <f>IF(C175="West", IF(B175="Central",F175*'Connecting shares (%)'!$R$16*'Connecting shares (%)'!$F$10/100+H175*'Connecting shares (%)'!$G$10/100*'Connecting shares (%)'!$R$17+J175*'Connecting shares (%)'!$H$10/100*'Connecting shares (%)'!$R$18,0),0)</f>
        <v>0</v>
      </c>
      <c r="AC175" s="1">
        <f>IF(C175="West", IF(B175="Decentral",('Connecting shares (%)'!$F$14/100*E175+'Connecting shares (%)'!$G$14/100*G175+'Connecting shares (%)'!$H$14/100*I175)/1000000,0),0)</f>
        <v>0</v>
      </c>
      <c r="AD175" s="1">
        <f>IF(C175="west", IF(B175="Decentral",F175*'Connecting shares (%)'!$R$16*'Connecting shares (%)'!$F$14/100+H175*'Connecting shares (%)'!$G$14/100*'Connecting shares (%)'!$R$17+J175*'Connecting shares (%)'!$H$14/100*'Connecting shares (%)'!$R$18,0),0)</f>
        <v>0</v>
      </c>
      <c r="AE175" s="1">
        <f>IF(C175="west", IF(B175="Central",('Connecting shares (%)'!$F$12/100*K175+'Connecting shares (%)'!$G$12/100*M175+'Connecting shares (%)'!$H$12/100*O175)/1000000,0),0)</f>
        <v>0</v>
      </c>
      <c r="AF175" s="1">
        <f>IF(C175="west", IF(B175="Central",L175*'Connecting shares (%)'!$R$16*'Connecting shares (%)'!$F$12/100+N175*'Connecting shares (%)'!$G$12/100*'Connecting shares (%)'!$R$17+P175*'Connecting shares (%)'!$H$12/100*'Connecting shares (%)'!$R$18,0),0)</f>
        <v>0</v>
      </c>
      <c r="AG175" s="1">
        <f>IF(C175="West", IF(B175="Decentral",(K175*'Connecting shares (%)'!$F$16/100+M175*'Connecting shares (%)'!$G$16/100+O175*'Connecting shares (%)'!$H$16/100)/1000000,0),0)</f>
        <v>0</v>
      </c>
      <c r="AH175" s="1">
        <f>IF(C175="west", IF(B175="Decentral",L175*'Connecting shares (%)'!$R$16*'Connecting shares (%)'!$F$16/100+N175*'Connecting shares (%)'!$G$16/100*'Connecting shares (%)'!$R$17+P175*'Connecting shares (%)'!$H$16/100*'Connecting shares (%)'!$R$18,0),0)</f>
        <v>0</v>
      </c>
    </row>
    <row r="176" spans="1:34">
      <c r="A176" s="1">
        <v>175</v>
      </c>
      <c r="B176" s="1" t="s">
        <v>22</v>
      </c>
      <c r="C176" s="1" t="s">
        <v>24</v>
      </c>
      <c r="D176" s="1" t="s">
        <v>678</v>
      </c>
      <c r="E176" s="1">
        <v>2015983.56</v>
      </c>
      <c r="F176" s="1">
        <v>147</v>
      </c>
      <c r="G176" s="1">
        <v>0</v>
      </c>
      <c r="H176" s="1">
        <v>0</v>
      </c>
      <c r="I176" s="1">
        <v>0</v>
      </c>
      <c r="J176" s="1">
        <v>0</v>
      </c>
      <c r="K176" s="1">
        <v>827861.75999999896</v>
      </c>
      <c r="L176" s="1">
        <v>133</v>
      </c>
      <c r="M176" s="1">
        <v>729010.65</v>
      </c>
      <c r="N176" s="1">
        <v>6</v>
      </c>
      <c r="O176" s="1">
        <v>0</v>
      </c>
      <c r="P176" s="1">
        <v>0</v>
      </c>
      <c r="Q176" s="1">
        <v>6385.7646531342598</v>
      </c>
      <c r="R176" s="1">
        <v>1826297.5</v>
      </c>
      <c r="S176" s="61">
        <f>IF(C176="East", IF(B176="Central",('Connecting shares (%)'!$F$2/100*E176+'Connecting shares (%)'!$G$2/100*G176+'Connecting shares (%)'!$H$2/100*I176)/1000000,0),0)</f>
        <v>2.01598356</v>
      </c>
      <c r="T176" s="61">
        <f>IF(C176="East", IF(B176="Central",F176*'Connecting shares (%)'!$R$16*'Connecting shares (%)'!$F$2/100+H176*'Connecting shares (%)'!$G$2/100*'Connecting shares (%)'!$R$17+J176*'Connecting shares (%)'!$H$2/100*'Connecting shares (%)'!$R$18,0),0)</f>
        <v>3.3802650000000001</v>
      </c>
      <c r="U176" s="1">
        <f>IF(C176="East", IF(B176="Decentral",('Connecting shares (%)'!$F$6/100*E176+'Connecting shares (%)'!$G$6/100*G176+'Connecting shares (%)'!$H$6/100*I176)/1000000,0),0)</f>
        <v>0</v>
      </c>
      <c r="V176" s="1">
        <f>IF(C176="East", IF(B176="Decentral",F176*'Connecting shares (%)'!$R$16*'Connecting shares (%)'!$F$6/100+H176*'Connecting shares (%)'!$G$6/100*'Connecting shares (%)'!$R$17+J176*'Connecting shares (%)'!$H$6/100*'Connecting shares (%)'!$R$18,0),0)</f>
        <v>0</v>
      </c>
      <c r="W176" s="1">
        <f>IF(C176="East", IF(B176="Central",('Connecting shares (%)'!$F$4/100*K176+'Connecting shares (%)'!$G$4/100*M176+'Connecting shares (%)'!$H$4/100*O176)/1000000,0),0)</f>
        <v>1.5568724099999989</v>
      </c>
      <c r="X176" s="1">
        <f>IF(C176="East", IF(B176="Central",L176*'Connecting shares (%)'!$R$16*'Connecting shares (%)'!$F$4/100+N176*'Connecting shares (%)'!$G$4/100*'Connecting shares (%)'!$R$17+P176*'Connecting shares (%)'!$H$4/100*'Connecting shares (%)'!$R$18,0),0)</f>
        <v>3.242289</v>
      </c>
      <c r="Y176" s="1">
        <f>IF(C176="East", IF(B176="Decentral",('Connecting shares (%)'!$F$4/100*K176+'Connecting shares (%)'!$G$4/100*M176+'Connecting shares (%)'!$H$4/100*O176)/1000000,0),0)</f>
        <v>0</v>
      </c>
      <c r="Z176" s="1">
        <f>IF(C176="East", IF(B176="Decentral",L176*'Connecting shares (%)'!$R$16*'Connecting shares (%)'!$F$8/100+N176*'Connecting shares (%)'!$G$8/100*'Connecting shares (%)'!$R$17+P176*'Connecting shares (%)'!$H$8/100*'Connecting shares (%)'!$R$18,0),0)</f>
        <v>0</v>
      </c>
      <c r="AA176" s="1">
        <f>IF(C176="West", IF(B176="Central",('Connecting shares (%)'!$F$10/100*E176+'Connecting shares (%)'!$G$10/100*G176+'Connecting shares (%)'!$H$10/100*I176)/1000000,0),0)</f>
        <v>0</v>
      </c>
      <c r="AB176" s="1">
        <f>IF(C176="West", IF(B176="Central",F176*'Connecting shares (%)'!$R$16*'Connecting shares (%)'!$F$10/100+H176*'Connecting shares (%)'!$G$10/100*'Connecting shares (%)'!$R$17+J176*'Connecting shares (%)'!$H$10/100*'Connecting shares (%)'!$R$18,0),0)</f>
        <v>0</v>
      </c>
      <c r="AC176" s="1">
        <f>IF(C176="West", IF(B176="Decentral",('Connecting shares (%)'!$F$14/100*E176+'Connecting shares (%)'!$G$14/100*G176+'Connecting shares (%)'!$H$14/100*I176)/1000000,0),0)</f>
        <v>0</v>
      </c>
      <c r="AD176" s="1">
        <f>IF(C176="west", IF(B176="Decentral",F176*'Connecting shares (%)'!$R$16*'Connecting shares (%)'!$F$14/100+H176*'Connecting shares (%)'!$G$14/100*'Connecting shares (%)'!$R$17+J176*'Connecting shares (%)'!$H$14/100*'Connecting shares (%)'!$R$18,0),0)</f>
        <v>0</v>
      </c>
      <c r="AE176" s="1">
        <f>IF(C176="west", IF(B176="Central",('Connecting shares (%)'!$F$12/100*K176+'Connecting shares (%)'!$G$12/100*M176+'Connecting shares (%)'!$H$12/100*O176)/1000000,0),0)</f>
        <v>0</v>
      </c>
      <c r="AF176" s="1">
        <f>IF(C176="west", IF(B176="Central",L176*'Connecting shares (%)'!$R$16*'Connecting shares (%)'!$F$12/100+N176*'Connecting shares (%)'!$G$12/100*'Connecting shares (%)'!$R$17+P176*'Connecting shares (%)'!$H$12/100*'Connecting shares (%)'!$R$18,0),0)</f>
        <v>0</v>
      </c>
      <c r="AG176" s="1">
        <f>IF(C176="West", IF(B176="Decentral",(K176*'Connecting shares (%)'!$F$16/100+M176*'Connecting shares (%)'!$G$16/100+O176*'Connecting shares (%)'!$H$16/100)/1000000,0),0)</f>
        <v>0</v>
      </c>
      <c r="AH176" s="1">
        <f>IF(C176="west", IF(B176="Decentral",L176*'Connecting shares (%)'!$R$16*'Connecting shares (%)'!$F$16/100+N176*'Connecting shares (%)'!$G$16/100*'Connecting shares (%)'!$R$17+P176*'Connecting shares (%)'!$H$16/100*'Connecting shares (%)'!$R$18,0),0)</f>
        <v>0</v>
      </c>
    </row>
    <row r="177" spans="1:34">
      <c r="A177" s="1">
        <v>176</v>
      </c>
      <c r="B177" s="1" t="s">
        <v>21</v>
      </c>
      <c r="C177" s="1" t="s">
        <v>24</v>
      </c>
      <c r="D177" s="1" t="s">
        <v>610</v>
      </c>
      <c r="E177" s="1">
        <v>5841790.3699999899</v>
      </c>
      <c r="F177" s="1">
        <v>363</v>
      </c>
      <c r="G177" s="1">
        <v>0</v>
      </c>
      <c r="H177" s="1">
        <v>0</v>
      </c>
      <c r="I177" s="1">
        <v>0</v>
      </c>
      <c r="J177" s="1">
        <v>0</v>
      </c>
      <c r="K177" s="1">
        <v>577048.47999999905</v>
      </c>
      <c r="L177" s="1">
        <v>79</v>
      </c>
      <c r="M177" s="1">
        <v>0</v>
      </c>
      <c r="N177" s="1">
        <v>0</v>
      </c>
      <c r="O177" s="1">
        <v>0</v>
      </c>
      <c r="P177" s="1">
        <v>0</v>
      </c>
      <c r="Q177" s="1">
        <v>9379.0652029457506</v>
      </c>
      <c r="R177" s="1">
        <v>2331891</v>
      </c>
      <c r="S177" s="61">
        <f>IF(C177="East", IF(B177="Central",('Connecting shares (%)'!$F$2/100*E177+'Connecting shares (%)'!$G$2/100*G177+'Connecting shares (%)'!$H$2/100*I177)/1000000,0),0)</f>
        <v>0</v>
      </c>
      <c r="T177" s="61">
        <f>IF(C177="East", IF(B177="Central",F177*'Connecting shares (%)'!$R$16*'Connecting shares (%)'!$F$2/100+H177*'Connecting shares (%)'!$G$2/100*'Connecting shares (%)'!$R$17+J177*'Connecting shares (%)'!$H$2/100*'Connecting shares (%)'!$R$18,0),0)</f>
        <v>0</v>
      </c>
      <c r="U177" s="1">
        <f>IF(C177="East", IF(B177="Decentral",('Connecting shares (%)'!$F$6/100*E177+'Connecting shares (%)'!$G$6/100*G177+'Connecting shares (%)'!$H$6/100*I177)/1000000,0),0)</f>
        <v>5.8417903699999902</v>
      </c>
      <c r="V177" s="1">
        <f>IF(C177="East", IF(B177="Decentral",F177*'Connecting shares (%)'!$R$16*'Connecting shares (%)'!$F$6/100+H177*'Connecting shares (%)'!$G$6/100*'Connecting shares (%)'!$R$17+J177*'Connecting shares (%)'!$H$6/100*'Connecting shares (%)'!$R$18,0),0)</f>
        <v>8.3471850000000014</v>
      </c>
      <c r="W177" s="1">
        <f>IF(C177="East", IF(B177="Central",('Connecting shares (%)'!$F$4/100*K177+'Connecting shares (%)'!$G$4/100*M177+'Connecting shares (%)'!$H$4/100*O177)/1000000,0),0)</f>
        <v>0</v>
      </c>
      <c r="X177" s="1">
        <f>IF(C177="East", IF(B177="Central",L177*'Connecting shares (%)'!$R$16*'Connecting shares (%)'!$F$4/100+N177*'Connecting shares (%)'!$G$4/100*'Connecting shares (%)'!$R$17+P177*'Connecting shares (%)'!$H$4/100*'Connecting shares (%)'!$R$18,0),0)</f>
        <v>0</v>
      </c>
      <c r="Y177" s="1">
        <f>IF(C177="East", IF(B177="Decentral",('Connecting shares (%)'!$F$4/100*K177+'Connecting shares (%)'!$G$4/100*M177+'Connecting shares (%)'!$H$4/100*O177)/1000000,0),0)</f>
        <v>0.57704847999999909</v>
      </c>
      <c r="Z177" s="1">
        <f>IF(C177="East", IF(B177="Decentral",L177*'Connecting shares (%)'!$R$16*'Connecting shares (%)'!$F$8/100+N177*'Connecting shares (%)'!$G$8/100*'Connecting shares (%)'!$R$17+P177*'Connecting shares (%)'!$H$8/100*'Connecting shares (%)'!$R$18,0),0)</f>
        <v>1.816605</v>
      </c>
      <c r="AA177" s="1">
        <f>IF(C177="West", IF(B177="Central",('Connecting shares (%)'!$F$10/100*E177+'Connecting shares (%)'!$G$10/100*G177+'Connecting shares (%)'!$H$10/100*I177)/1000000,0),0)</f>
        <v>0</v>
      </c>
      <c r="AB177" s="1">
        <f>IF(C177="West", IF(B177="Central",F177*'Connecting shares (%)'!$R$16*'Connecting shares (%)'!$F$10/100+H177*'Connecting shares (%)'!$G$10/100*'Connecting shares (%)'!$R$17+J177*'Connecting shares (%)'!$H$10/100*'Connecting shares (%)'!$R$18,0),0)</f>
        <v>0</v>
      </c>
      <c r="AC177" s="1">
        <f>IF(C177="West", IF(B177="Decentral",('Connecting shares (%)'!$F$14/100*E177+'Connecting shares (%)'!$G$14/100*G177+'Connecting shares (%)'!$H$14/100*I177)/1000000,0),0)</f>
        <v>0</v>
      </c>
      <c r="AD177" s="1">
        <f>IF(C177="west", IF(B177="Decentral",F177*'Connecting shares (%)'!$R$16*'Connecting shares (%)'!$F$14/100+H177*'Connecting shares (%)'!$G$14/100*'Connecting shares (%)'!$R$17+J177*'Connecting shares (%)'!$H$14/100*'Connecting shares (%)'!$R$18,0),0)</f>
        <v>0</v>
      </c>
      <c r="AE177" s="1">
        <f>IF(C177="west", IF(B177="Central",('Connecting shares (%)'!$F$12/100*K177+'Connecting shares (%)'!$G$12/100*M177+'Connecting shares (%)'!$H$12/100*O177)/1000000,0),0)</f>
        <v>0</v>
      </c>
      <c r="AF177" s="1">
        <f>IF(C177="west", IF(B177="Central",L177*'Connecting shares (%)'!$R$16*'Connecting shares (%)'!$F$12/100+N177*'Connecting shares (%)'!$G$12/100*'Connecting shares (%)'!$R$17+P177*'Connecting shares (%)'!$H$12/100*'Connecting shares (%)'!$R$18,0),0)</f>
        <v>0</v>
      </c>
      <c r="AG177" s="1">
        <f>IF(C177="West", IF(B177="Decentral",(K177*'Connecting shares (%)'!$F$16/100+M177*'Connecting shares (%)'!$G$16/100+O177*'Connecting shares (%)'!$H$16/100)/1000000,0),0)</f>
        <v>0</v>
      </c>
      <c r="AH177" s="1">
        <f>IF(C177="west", IF(B177="Decentral",L177*'Connecting shares (%)'!$R$16*'Connecting shares (%)'!$F$16/100+N177*'Connecting shares (%)'!$G$16/100*'Connecting shares (%)'!$R$17+P177*'Connecting shares (%)'!$H$16/100*'Connecting shares (%)'!$R$18,0),0)</f>
        <v>0</v>
      </c>
    </row>
    <row r="178" spans="1:34">
      <c r="A178" s="1">
        <v>177</v>
      </c>
      <c r="B178" s="1" t="s">
        <v>22</v>
      </c>
      <c r="C178" s="1" t="s">
        <v>24</v>
      </c>
      <c r="D178" s="1" t="s">
        <v>677</v>
      </c>
      <c r="E178" s="1">
        <v>1794554.96</v>
      </c>
      <c r="F178" s="1">
        <v>142</v>
      </c>
      <c r="G178" s="1">
        <v>0</v>
      </c>
      <c r="H178" s="1">
        <v>0</v>
      </c>
      <c r="I178" s="1">
        <v>0</v>
      </c>
      <c r="J178" s="1">
        <v>0</v>
      </c>
      <c r="K178" s="1">
        <v>873292.25</v>
      </c>
      <c r="L178" s="1">
        <v>105</v>
      </c>
      <c r="M178" s="1">
        <v>0</v>
      </c>
      <c r="N178" s="1">
        <v>0</v>
      </c>
      <c r="O178" s="1">
        <v>0</v>
      </c>
      <c r="P178" s="1">
        <v>0</v>
      </c>
      <c r="Q178" s="1">
        <v>3420.9795830289299</v>
      </c>
      <c r="R178" s="1">
        <v>466265.5</v>
      </c>
      <c r="S178" s="61">
        <f>IF(C178="East", IF(B178="Central",('Connecting shares (%)'!$F$2/100*E178+'Connecting shares (%)'!$G$2/100*G178+'Connecting shares (%)'!$H$2/100*I178)/1000000,0),0)</f>
        <v>1.7945549599999999</v>
      </c>
      <c r="T178" s="61">
        <f>IF(C178="East", IF(B178="Central",F178*'Connecting shares (%)'!$R$16*'Connecting shares (%)'!$F$2/100+H178*'Connecting shares (%)'!$G$2/100*'Connecting shares (%)'!$R$17+J178*'Connecting shares (%)'!$H$2/100*'Connecting shares (%)'!$R$18,0),0)</f>
        <v>3.2652899999999998</v>
      </c>
      <c r="U178" s="1">
        <f>IF(C178="East", IF(B178="Decentral",('Connecting shares (%)'!$F$6/100*E178+'Connecting shares (%)'!$G$6/100*G178+'Connecting shares (%)'!$H$6/100*I178)/1000000,0),0)</f>
        <v>0</v>
      </c>
      <c r="V178" s="1">
        <f>IF(C178="East", IF(B178="Decentral",F178*'Connecting shares (%)'!$R$16*'Connecting shares (%)'!$F$6/100+H178*'Connecting shares (%)'!$G$6/100*'Connecting shares (%)'!$R$17+J178*'Connecting shares (%)'!$H$6/100*'Connecting shares (%)'!$R$18,0),0)</f>
        <v>0</v>
      </c>
      <c r="W178" s="1">
        <f>IF(C178="East", IF(B178="Central",('Connecting shares (%)'!$F$4/100*K178+'Connecting shares (%)'!$G$4/100*M178+'Connecting shares (%)'!$H$4/100*O178)/1000000,0),0)</f>
        <v>0.87329224999999999</v>
      </c>
      <c r="X178" s="1">
        <f>IF(C178="East", IF(B178="Central",L178*'Connecting shares (%)'!$R$16*'Connecting shares (%)'!$F$4/100+N178*'Connecting shares (%)'!$G$4/100*'Connecting shares (%)'!$R$17+P178*'Connecting shares (%)'!$H$4/100*'Connecting shares (%)'!$R$18,0),0)</f>
        <v>2.4144750000000004</v>
      </c>
      <c r="Y178" s="1">
        <f>IF(C178="East", IF(B178="Decentral",('Connecting shares (%)'!$F$4/100*K178+'Connecting shares (%)'!$G$4/100*M178+'Connecting shares (%)'!$H$4/100*O178)/1000000,0),0)</f>
        <v>0</v>
      </c>
      <c r="Z178" s="1">
        <f>IF(C178="East", IF(B178="Decentral",L178*'Connecting shares (%)'!$R$16*'Connecting shares (%)'!$F$8/100+N178*'Connecting shares (%)'!$G$8/100*'Connecting shares (%)'!$R$17+P178*'Connecting shares (%)'!$H$8/100*'Connecting shares (%)'!$R$18,0),0)</f>
        <v>0</v>
      </c>
      <c r="AA178" s="1">
        <f>IF(C178="West", IF(B178="Central",('Connecting shares (%)'!$F$10/100*E178+'Connecting shares (%)'!$G$10/100*G178+'Connecting shares (%)'!$H$10/100*I178)/1000000,0),0)</f>
        <v>0</v>
      </c>
      <c r="AB178" s="1">
        <f>IF(C178="West", IF(B178="Central",F178*'Connecting shares (%)'!$R$16*'Connecting shares (%)'!$F$10/100+H178*'Connecting shares (%)'!$G$10/100*'Connecting shares (%)'!$R$17+J178*'Connecting shares (%)'!$H$10/100*'Connecting shares (%)'!$R$18,0),0)</f>
        <v>0</v>
      </c>
      <c r="AC178" s="1">
        <f>IF(C178="West", IF(B178="Decentral",('Connecting shares (%)'!$F$14/100*E178+'Connecting shares (%)'!$G$14/100*G178+'Connecting shares (%)'!$H$14/100*I178)/1000000,0),0)</f>
        <v>0</v>
      </c>
      <c r="AD178" s="1">
        <f>IF(C178="west", IF(B178="Decentral",F178*'Connecting shares (%)'!$R$16*'Connecting shares (%)'!$F$14/100+H178*'Connecting shares (%)'!$G$14/100*'Connecting shares (%)'!$R$17+J178*'Connecting shares (%)'!$H$14/100*'Connecting shares (%)'!$R$18,0),0)</f>
        <v>0</v>
      </c>
      <c r="AE178" s="1">
        <f>IF(C178="west", IF(B178="Central",('Connecting shares (%)'!$F$12/100*K178+'Connecting shares (%)'!$G$12/100*M178+'Connecting shares (%)'!$H$12/100*O178)/1000000,0),0)</f>
        <v>0</v>
      </c>
      <c r="AF178" s="1">
        <f>IF(C178="west", IF(B178="Central",L178*'Connecting shares (%)'!$R$16*'Connecting shares (%)'!$F$12/100+N178*'Connecting shares (%)'!$G$12/100*'Connecting shares (%)'!$R$17+P178*'Connecting shares (%)'!$H$12/100*'Connecting shares (%)'!$R$18,0),0)</f>
        <v>0</v>
      </c>
      <c r="AG178" s="1">
        <f>IF(C178="West", IF(B178="Decentral",(K178*'Connecting shares (%)'!$F$16/100+M178*'Connecting shares (%)'!$G$16/100+O178*'Connecting shares (%)'!$H$16/100)/1000000,0),0)</f>
        <v>0</v>
      </c>
      <c r="AH178" s="1">
        <f>IF(C178="west", IF(B178="Decentral",L178*'Connecting shares (%)'!$R$16*'Connecting shares (%)'!$F$16/100+N178*'Connecting shares (%)'!$G$16/100*'Connecting shares (%)'!$R$17+P178*'Connecting shares (%)'!$H$16/100*'Connecting shares (%)'!$R$18,0),0)</f>
        <v>0</v>
      </c>
    </row>
    <row r="179" spans="1:34">
      <c r="A179" s="1">
        <v>178</v>
      </c>
      <c r="B179" s="1" t="s">
        <v>21</v>
      </c>
      <c r="C179" s="1" t="s">
        <v>24</v>
      </c>
      <c r="D179" s="1" t="s">
        <v>676</v>
      </c>
      <c r="E179" s="1">
        <v>999998.17</v>
      </c>
      <c r="F179" s="1">
        <v>63</v>
      </c>
      <c r="G179" s="1">
        <v>0</v>
      </c>
      <c r="H179" s="1">
        <v>0</v>
      </c>
      <c r="I179" s="1">
        <v>0</v>
      </c>
      <c r="J179" s="1">
        <v>0</v>
      </c>
      <c r="K179" s="1">
        <v>43378.55</v>
      </c>
      <c r="L179" s="1">
        <v>1</v>
      </c>
      <c r="M179" s="1">
        <v>0</v>
      </c>
      <c r="N179" s="1">
        <v>0</v>
      </c>
      <c r="O179" s="1">
        <v>0</v>
      </c>
      <c r="P179" s="1">
        <v>0</v>
      </c>
      <c r="Q179" s="1">
        <v>1501.8498499555301</v>
      </c>
      <c r="R179" s="1">
        <v>136171.5</v>
      </c>
      <c r="S179" s="61">
        <f>IF(C179="East", IF(B179="Central",('Connecting shares (%)'!$F$2/100*E179+'Connecting shares (%)'!$G$2/100*G179+'Connecting shares (%)'!$H$2/100*I179)/1000000,0),0)</f>
        <v>0</v>
      </c>
      <c r="T179" s="61">
        <f>IF(C179="East", IF(B179="Central",F179*'Connecting shares (%)'!$R$16*'Connecting shares (%)'!$F$2/100+H179*'Connecting shares (%)'!$G$2/100*'Connecting shares (%)'!$R$17+J179*'Connecting shares (%)'!$H$2/100*'Connecting shares (%)'!$R$18,0),0)</f>
        <v>0</v>
      </c>
      <c r="U179" s="1">
        <f>IF(C179="East", IF(B179="Decentral",('Connecting shares (%)'!$F$6/100*E179+'Connecting shares (%)'!$G$6/100*G179+'Connecting shares (%)'!$H$6/100*I179)/1000000,0),0)</f>
        <v>0.99999817000000002</v>
      </c>
      <c r="V179" s="1">
        <f>IF(C179="East", IF(B179="Decentral",F179*'Connecting shares (%)'!$R$16*'Connecting shares (%)'!$F$6/100+H179*'Connecting shares (%)'!$G$6/100*'Connecting shares (%)'!$R$17+J179*'Connecting shares (%)'!$H$6/100*'Connecting shares (%)'!$R$18,0),0)</f>
        <v>1.4486850000000002</v>
      </c>
      <c r="W179" s="1">
        <f>IF(C179="East", IF(B179="Central",('Connecting shares (%)'!$F$4/100*K179+'Connecting shares (%)'!$G$4/100*M179+'Connecting shares (%)'!$H$4/100*O179)/1000000,0),0)</f>
        <v>0</v>
      </c>
      <c r="X179" s="1">
        <f>IF(C179="East", IF(B179="Central",L179*'Connecting shares (%)'!$R$16*'Connecting shares (%)'!$F$4/100+N179*'Connecting shares (%)'!$G$4/100*'Connecting shares (%)'!$R$17+P179*'Connecting shares (%)'!$H$4/100*'Connecting shares (%)'!$R$18,0),0)</f>
        <v>0</v>
      </c>
      <c r="Y179" s="1">
        <f>IF(C179="East", IF(B179="Decentral",('Connecting shares (%)'!$F$4/100*K179+'Connecting shares (%)'!$G$4/100*M179+'Connecting shares (%)'!$H$4/100*O179)/1000000,0),0)</f>
        <v>4.3378550000000002E-2</v>
      </c>
      <c r="Z179" s="1">
        <f>IF(C179="East", IF(B179="Decentral",L179*'Connecting shares (%)'!$R$16*'Connecting shares (%)'!$F$8/100+N179*'Connecting shares (%)'!$G$8/100*'Connecting shares (%)'!$R$17+P179*'Connecting shares (%)'!$H$8/100*'Connecting shares (%)'!$R$18,0),0)</f>
        <v>2.2995000000000002E-2</v>
      </c>
      <c r="AA179" s="1">
        <f>IF(C179="West", IF(B179="Central",('Connecting shares (%)'!$F$10/100*E179+'Connecting shares (%)'!$G$10/100*G179+'Connecting shares (%)'!$H$10/100*I179)/1000000,0),0)</f>
        <v>0</v>
      </c>
      <c r="AB179" s="1">
        <f>IF(C179="West", IF(B179="Central",F179*'Connecting shares (%)'!$R$16*'Connecting shares (%)'!$F$10/100+H179*'Connecting shares (%)'!$G$10/100*'Connecting shares (%)'!$R$17+J179*'Connecting shares (%)'!$H$10/100*'Connecting shares (%)'!$R$18,0),0)</f>
        <v>0</v>
      </c>
      <c r="AC179" s="1">
        <f>IF(C179="West", IF(B179="Decentral",('Connecting shares (%)'!$F$14/100*E179+'Connecting shares (%)'!$G$14/100*G179+'Connecting shares (%)'!$H$14/100*I179)/1000000,0),0)</f>
        <v>0</v>
      </c>
      <c r="AD179" s="1">
        <f>IF(C179="west", IF(B179="Decentral",F179*'Connecting shares (%)'!$R$16*'Connecting shares (%)'!$F$14/100+H179*'Connecting shares (%)'!$G$14/100*'Connecting shares (%)'!$R$17+J179*'Connecting shares (%)'!$H$14/100*'Connecting shares (%)'!$R$18,0),0)</f>
        <v>0</v>
      </c>
      <c r="AE179" s="1">
        <f>IF(C179="west", IF(B179="Central",('Connecting shares (%)'!$F$12/100*K179+'Connecting shares (%)'!$G$12/100*M179+'Connecting shares (%)'!$H$12/100*O179)/1000000,0),0)</f>
        <v>0</v>
      </c>
      <c r="AF179" s="1">
        <f>IF(C179="west", IF(B179="Central",L179*'Connecting shares (%)'!$R$16*'Connecting shares (%)'!$F$12/100+N179*'Connecting shares (%)'!$G$12/100*'Connecting shares (%)'!$R$17+P179*'Connecting shares (%)'!$H$12/100*'Connecting shares (%)'!$R$18,0),0)</f>
        <v>0</v>
      </c>
      <c r="AG179" s="1">
        <f>IF(C179="West", IF(B179="Decentral",(K179*'Connecting shares (%)'!$F$16/100+M179*'Connecting shares (%)'!$G$16/100+O179*'Connecting shares (%)'!$H$16/100)/1000000,0),0)</f>
        <v>0</v>
      </c>
      <c r="AH179" s="1">
        <f>IF(C179="west", IF(B179="Decentral",L179*'Connecting shares (%)'!$R$16*'Connecting shares (%)'!$F$16/100+N179*'Connecting shares (%)'!$G$16/100*'Connecting shares (%)'!$R$17+P179*'Connecting shares (%)'!$H$16/100*'Connecting shares (%)'!$R$18,0),0)</f>
        <v>0</v>
      </c>
    </row>
    <row r="180" spans="1:34">
      <c r="A180" s="1">
        <v>179</v>
      </c>
      <c r="B180" s="1" t="s">
        <v>21</v>
      </c>
      <c r="C180" s="1" t="s">
        <v>24</v>
      </c>
      <c r="D180" s="1" t="s">
        <v>641</v>
      </c>
      <c r="E180" s="1">
        <v>270214.39999999898</v>
      </c>
      <c r="F180" s="1">
        <v>16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1381.1773628656599</v>
      </c>
      <c r="R180" s="1">
        <v>123177</v>
      </c>
      <c r="S180" s="61">
        <f>IF(C180="East", IF(B180="Central",('Connecting shares (%)'!$F$2/100*E180+'Connecting shares (%)'!$G$2/100*G180+'Connecting shares (%)'!$H$2/100*I180)/1000000,0),0)</f>
        <v>0</v>
      </c>
      <c r="T180" s="61">
        <f>IF(C180="East", IF(B180="Central",F180*'Connecting shares (%)'!$R$16*'Connecting shares (%)'!$F$2/100+H180*'Connecting shares (%)'!$G$2/100*'Connecting shares (%)'!$R$17+J180*'Connecting shares (%)'!$H$2/100*'Connecting shares (%)'!$R$18,0),0)</f>
        <v>0</v>
      </c>
      <c r="U180" s="1">
        <f>IF(C180="East", IF(B180="Decentral",('Connecting shares (%)'!$F$6/100*E180+'Connecting shares (%)'!$G$6/100*G180+'Connecting shares (%)'!$H$6/100*I180)/1000000,0),0)</f>
        <v>0.27021439999999897</v>
      </c>
      <c r="V180" s="1">
        <f>IF(C180="East", IF(B180="Decentral",F180*'Connecting shares (%)'!$R$16*'Connecting shares (%)'!$F$6/100+H180*'Connecting shares (%)'!$G$6/100*'Connecting shares (%)'!$R$17+J180*'Connecting shares (%)'!$H$6/100*'Connecting shares (%)'!$R$18,0),0)</f>
        <v>0.36792000000000002</v>
      </c>
      <c r="W180" s="1">
        <f>IF(C180="East", IF(B180="Central",('Connecting shares (%)'!$F$4/100*K180+'Connecting shares (%)'!$G$4/100*M180+'Connecting shares (%)'!$H$4/100*O180)/1000000,0),0)</f>
        <v>0</v>
      </c>
      <c r="X180" s="1">
        <f>IF(C180="East", IF(B180="Central",L180*'Connecting shares (%)'!$R$16*'Connecting shares (%)'!$F$4/100+N180*'Connecting shares (%)'!$G$4/100*'Connecting shares (%)'!$R$17+P180*'Connecting shares (%)'!$H$4/100*'Connecting shares (%)'!$R$18,0),0)</f>
        <v>0</v>
      </c>
      <c r="Y180" s="1">
        <f>IF(C180="East", IF(B180="Decentral",('Connecting shares (%)'!$F$4/100*K180+'Connecting shares (%)'!$G$4/100*M180+'Connecting shares (%)'!$H$4/100*O180)/1000000,0),0)</f>
        <v>0</v>
      </c>
      <c r="Z180" s="1">
        <f>IF(C180="East", IF(B180="Decentral",L180*'Connecting shares (%)'!$R$16*'Connecting shares (%)'!$F$8/100+N180*'Connecting shares (%)'!$G$8/100*'Connecting shares (%)'!$R$17+P180*'Connecting shares (%)'!$H$8/100*'Connecting shares (%)'!$R$18,0),0)</f>
        <v>0</v>
      </c>
      <c r="AA180" s="1">
        <f>IF(C180="West", IF(B180="Central",('Connecting shares (%)'!$F$10/100*E180+'Connecting shares (%)'!$G$10/100*G180+'Connecting shares (%)'!$H$10/100*I180)/1000000,0),0)</f>
        <v>0</v>
      </c>
      <c r="AB180" s="1">
        <f>IF(C180="West", IF(B180="Central",F180*'Connecting shares (%)'!$R$16*'Connecting shares (%)'!$F$10/100+H180*'Connecting shares (%)'!$G$10/100*'Connecting shares (%)'!$R$17+J180*'Connecting shares (%)'!$H$10/100*'Connecting shares (%)'!$R$18,0),0)</f>
        <v>0</v>
      </c>
      <c r="AC180" s="1">
        <f>IF(C180="West", IF(B180="Decentral",('Connecting shares (%)'!$F$14/100*E180+'Connecting shares (%)'!$G$14/100*G180+'Connecting shares (%)'!$H$14/100*I180)/1000000,0),0)</f>
        <v>0</v>
      </c>
      <c r="AD180" s="1">
        <f>IF(C180="west", IF(B180="Decentral",F180*'Connecting shares (%)'!$R$16*'Connecting shares (%)'!$F$14/100+H180*'Connecting shares (%)'!$G$14/100*'Connecting shares (%)'!$R$17+J180*'Connecting shares (%)'!$H$14/100*'Connecting shares (%)'!$R$18,0),0)</f>
        <v>0</v>
      </c>
      <c r="AE180" s="1">
        <f>IF(C180="west", IF(B180="Central",('Connecting shares (%)'!$F$12/100*K180+'Connecting shares (%)'!$G$12/100*M180+'Connecting shares (%)'!$H$12/100*O180)/1000000,0),0)</f>
        <v>0</v>
      </c>
      <c r="AF180" s="1">
        <f>IF(C180="west", IF(B180="Central",L180*'Connecting shares (%)'!$R$16*'Connecting shares (%)'!$F$12/100+N180*'Connecting shares (%)'!$G$12/100*'Connecting shares (%)'!$R$17+P180*'Connecting shares (%)'!$H$12/100*'Connecting shares (%)'!$R$18,0),0)</f>
        <v>0</v>
      </c>
      <c r="AG180" s="1">
        <f>IF(C180="West", IF(B180="Decentral",(K180*'Connecting shares (%)'!$F$16/100+M180*'Connecting shares (%)'!$G$16/100+O180*'Connecting shares (%)'!$H$16/100)/1000000,0),0)</f>
        <v>0</v>
      </c>
      <c r="AH180" s="1">
        <f>IF(C180="west", IF(B180="Decentral",L180*'Connecting shares (%)'!$R$16*'Connecting shares (%)'!$F$16/100+N180*'Connecting shares (%)'!$G$16/100*'Connecting shares (%)'!$R$17+P180*'Connecting shares (%)'!$H$16/100*'Connecting shares (%)'!$R$18,0),0)</f>
        <v>0</v>
      </c>
    </row>
    <row r="181" spans="1:34">
      <c r="A181" s="1">
        <v>180</v>
      </c>
      <c r="B181" s="1" t="s">
        <v>21</v>
      </c>
      <c r="C181" s="1" t="s">
        <v>24</v>
      </c>
      <c r="D181" s="1" t="s">
        <v>675</v>
      </c>
      <c r="E181" s="1">
        <v>634716.60999999905</v>
      </c>
      <c r="F181" s="1">
        <v>37</v>
      </c>
      <c r="G181" s="1">
        <v>0</v>
      </c>
      <c r="H181" s="1">
        <v>0</v>
      </c>
      <c r="I181" s="1">
        <v>0</v>
      </c>
      <c r="J181" s="1">
        <v>0</v>
      </c>
      <c r="K181" s="1">
        <v>473997.8</v>
      </c>
      <c r="L181" s="1">
        <v>19</v>
      </c>
      <c r="M181" s="1">
        <v>800182.86999999895</v>
      </c>
      <c r="N181" s="1">
        <v>4</v>
      </c>
      <c r="O181" s="1">
        <v>0</v>
      </c>
      <c r="P181" s="1">
        <v>0</v>
      </c>
      <c r="Q181" s="1">
        <v>1251.15976541226</v>
      </c>
      <c r="R181" s="1">
        <v>84595</v>
      </c>
      <c r="S181" s="61">
        <f>IF(C181="East", IF(B181="Central",('Connecting shares (%)'!$F$2/100*E181+'Connecting shares (%)'!$G$2/100*G181+'Connecting shares (%)'!$H$2/100*I181)/1000000,0),0)</f>
        <v>0</v>
      </c>
      <c r="T181" s="61">
        <f>IF(C181="East", IF(B181="Central",F181*'Connecting shares (%)'!$R$16*'Connecting shares (%)'!$F$2/100+H181*'Connecting shares (%)'!$G$2/100*'Connecting shares (%)'!$R$17+J181*'Connecting shares (%)'!$H$2/100*'Connecting shares (%)'!$R$18,0),0)</f>
        <v>0</v>
      </c>
      <c r="U181" s="1">
        <f>IF(C181="East", IF(B181="Decentral",('Connecting shares (%)'!$F$6/100*E181+'Connecting shares (%)'!$G$6/100*G181+'Connecting shares (%)'!$H$6/100*I181)/1000000,0),0)</f>
        <v>0.63471660999999902</v>
      </c>
      <c r="V181" s="1">
        <f>IF(C181="East", IF(B181="Decentral",F181*'Connecting shares (%)'!$R$16*'Connecting shares (%)'!$F$6/100+H181*'Connecting shares (%)'!$G$6/100*'Connecting shares (%)'!$R$17+J181*'Connecting shares (%)'!$H$6/100*'Connecting shares (%)'!$R$18,0),0)</f>
        <v>0.8508150000000001</v>
      </c>
      <c r="W181" s="1">
        <f>IF(C181="East", IF(B181="Central",('Connecting shares (%)'!$F$4/100*K181+'Connecting shares (%)'!$G$4/100*M181+'Connecting shares (%)'!$H$4/100*O181)/1000000,0),0)</f>
        <v>0</v>
      </c>
      <c r="X181" s="1">
        <f>IF(C181="East", IF(B181="Central",L181*'Connecting shares (%)'!$R$16*'Connecting shares (%)'!$F$4/100+N181*'Connecting shares (%)'!$G$4/100*'Connecting shares (%)'!$R$17+P181*'Connecting shares (%)'!$H$4/100*'Connecting shares (%)'!$R$18,0),0)</f>
        <v>0</v>
      </c>
      <c r="Y181" s="1">
        <f>IF(C181="East", IF(B181="Decentral",('Connecting shares (%)'!$F$4/100*K181+'Connecting shares (%)'!$G$4/100*M181+'Connecting shares (%)'!$H$4/100*O181)/1000000,0),0)</f>
        <v>1.2741806699999989</v>
      </c>
      <c r="Z181" s="1">
        <f>IF(C181="East", IF(B181="Decentral",L181*'Connecting shares (%)'!$R$16*'Connecting shares (%)'!$F$8/100+N181*'Connecting shares (%)'!$G$8/100*'Connecting shares (%)'!$R$17+P181*'Connecting shares (%)'!$H$8/100*'Connecting shares (%)'!$R$18,0),0)</f>
        <v>0.55954100000000007</v>
      </c>
      <c r="AA181" s="1">
        <f>IF(C181="West", IF(B181="Central",('Connecting shares (%)'!$F$10/100*E181+'Connecting shares (%)'!$G$10/100*G181+'Connecting shares (%)'!$H$10/100*I181)/1000000,0),0)</f>
        <v>0</v>
      </c>
      <c r="AB181" s="1">
        <f>IF(C181="West", IF(B181="Central",F181*'Connecting shares (%)'!$R$16*'Connecting shares (%)'!$F$10/100+H181*'Connecting shares (%)'!$G$10/100*'Connecting shares (%)'!$R$17+J181*'Connecting shares (%)'!$H$10/100*'Connecting shares (%)'!$R$18,0),0)</f>
        <v>0</v>
      </c>
      <c r="AC181" s="1">
        <f>IF(C181="West", IF(B181="Decentral",('Connecting shares (%)'!$F$14/100*E181+'Connecting shares (%)'!$G$14/100*G181+'Connecting shares (%)'!$H$14/100*I181)/1000000,0),0)</f>
        <v>0</v>
      </c>
      <c r="AD181" s="1">
        <f>IF(C181="west", IF(B181="Decentral",F181*'Connecting shares (%)'!$R$16*'Connecting shares (%)'!$F$14/100+H181*'Connecting shares (%)'!$G$14/100*'Connecting shares (%)'!$R$17+J181*'Connecting shares (%)'!$H$14/100*'Connecting shares (%)'!$R$18,0),0)</f>
        <v>0</v>
      </c>
      <c r="AE181" s="1">
        <f>IF(C181="west", IF(B181="Central",('Connecting shares (%)'!$F$12/100*K181+'Connecting shares (%)'!$G$12/100*M181+'Connecting shares (%)'!$H$12/100*O181)/1000000,0),0)</f>
        <v>0</v>
      </c>
      <c r="AF181" s="1">
        <f>IF(C181="west", IF(B181="Central",L181*'Connecting shares (%)'!$R$16*'Connecting shares (%)'!$F$12/100+N181*'Connecting shares (%)'!$G$12/100*'Connecting shares (%)'!$R$17+P181*'Connecting shares (%)'!$H$12/100*'Connecting shares (%)'!$R$18,0),0)</f>
        <v>0</v>
      </c>
      <c r="AG181" s="1">
        <f>IF(C181="West", IF(B181="Decentral",(K181*'Connecting shares (%)'!$F$16/100+M181*'Connecting shares (%)'!$G$16/100+O181*'Connecting shares (%)'!$H$16/100)/1000000,0),0)</f>
        <v>0</v>
      </c>
      <c r="AH181" s="1">
        <f>IF(C181="west", IF(B181="Decentral",L181*'Connecting shares (%)'!$R$16*'Connecting shares (%)'!$F$16/100+N181*'Connecting shares (%)'!$G$16/100*'Connecting shares (%)'!$R$17+P181*'Connecting shares (%)'!$H$16/100*'Connecting shares (%)'!$R$18,0),0)</f>
        <v>0</v>
      </c>
    </row>
    <row r="182" spans="1:34">
      <c r="A182" s="1">
        <v>181</v>
      </c>
      <c r="B182" s="1" t="s">
        <v>21</v>
      </c>
      <c r="C182" s="1" t="s">
        <v>24</v>
      </c>
      <c r="D182" s="1" t="s">
        <v>675</v>
      </c>
      <c r="E182" s="1">
        <v>98547.619999999893</v>
      </c>
      <c r="F182" s="1">
        <v>3</v>
      </c>
      <c r="G182" s="1">
        <v>57632.769999999902</v>
      </c>
      <c r="H182" s="1">
        <v>1</v>
      </c>
      <c r="I182" s="1">
        <v>0</v>
      </c>
      <c r="J182" s="1">
        <v>0</v>
      </c>
      <c r="K182" s="1">
        <v>364606.61999999901</v>
      </c>
      <c r="L182" s="1">
        <v>19</v>
      </c>
      <c r="M182" s="1">
        <v>0</v>
      </c>
      <c r="N182" s="1">
        <v>0</v>
      </c>
      <c r="O182" s="1">
        <v>1747850.91</v>
      </c>
      <c r="P182" s="1">
        <v>2</v>
      </c>
      <c r="Q182" s="1">
        <v>1091.89990990807</v>
      </c>
      <c r="R182" s="1">
        <v>64360.5</v>
      </c>
      <c r="S182" s="61">
        <f>IF(C182="East", IF(B182="Central",('Connecting shares (%)'!$F$2/100*E182+'Connecting shares (%)'!$G$2/100*G182+'Connecting shares (%)'!$H$2/100*I182)/1000000,0),0)</f>
        <v>0</v>
      </c>
      <c r="T182" s="61">
        <f>IF(C182="East", IF(B182="Central",F182*'Connecting shares (%)'!$R$16*'Connecting shares (%)'!$F$2/100+H182*'Connecting shares (%)'!$G$2/100*'Connecting shares (%)'!$R$17+J182*'Connecting shares (%)'!$H$2/100*'Connecting shares (%)'!$R$18,0),0)</f>
        <v>0</v>
      </c>
      <c r="U182" s="1">
        <f>IF(C182="East", IF(B182="Decentral",('Connecting shares (%)'!$F$6/100*E182+'Connecting shares (%)'!$G$6/100*G182+'Connecting shares (%)'!$H$6/100*I182)/1000000,0),0)</f>
        <v>0.15618038999999978</v>
      </c>
      <c r="V182" s="1">
        <f>IF(C182="East", IF(B182="Decentral",F182*'Connecting shares (%)'!$R$16*'Connecting shares (%)'!$F$6/100+H182*'Connecting shares (%)'!$G$6/100*'Connecting shares (%)'!$R$17+J182*'Connecting shares (%)'!$H$6/100*'Connecting shares (%)'!$R$18,0),0)</f>
        <v>9.964400000000001E-2</v>
      </c>
      <c r="W182" s="1">
        <f>IF(C182="East", IF(B182="Central",('Connecting shares (%)'!$F$4/100*K182+'Connecting shares (%)'!$G$4/100*M182+'Connecting shares (%)'!$H$4/100*O182)/1000000,0),0)</f>
        <v>0</v>
      </c>
      <c r="X182" s="1">
        <f>IF(C182="East", IF(B182="Central",L182*'Connecting shares (%)'!$R$16*'Connecting shares (%)'!$F$4/100+N182*'Connecting shares (%)'!$G$4/100*'Connecting shares (%)'!$R$17+P182*'Connecting shares (%)'!$H$4/100*'Connecting shares (%)'!$R$18,0),0)</f>
        <v>0</v>
      </c>
      <c r="Y182" s="1">
        <f>IF(C182="East", IF(B182="Decentral",('Connecting shares (%)'!$F$4/100*K182+'Connecting shares (%)'!$G$4/100*M182+'Connecting shares (%)'!$H$4/100*O182)/1000000,0),0)</f>
        <v>2.112457529999999</v>
      </c>
      <c r="Z182" s="1">
        <f>IF(C182="East", IF(B182="Decentral",L182*'Connecting shares (%)'!$R$16*'Connecting shares (%)'!$F$8/100+N182*'Connecting shares (%)'!$G$8/100*'Connecting shares (%)'!$R$17+P182*'Connecting shares (%)'!$H$8/100*'Connecting shares (%)'!$R$18,0),0)</f>
        <v>0.49822300000000008</v>
      </c>
      <c r="AA182" s="1">
        <f>IF(C182="West", IF(B182="Central",('Connecting shares (%)'!$F$10/100*E182+'Connecting shares (%)'!$G$10/100*G182+'Connecting shares (%)'!$H$10/100*I182)/1000000,0),0)</f>
        <v>0</v>
      </c>
      <c r="AB182" s="1">
        <f>IF(C182="West", IF(B182="Central",F182*'Connecting shares (%)'!$R$16*'Connecting shares (%)'!$F$10/100+H182*'Connecting shares (%)'!$G$10/100*'Connecting shares (%)'!$R$17+J182*'Connecting shares (%)'!$H$10/100*'Connecting shares (%)'!$R$18,0),0)</f>
        <v>0</v>
      </c>
      <c r="AC182" s="1">
        <f>IF(C182="West", IF(B182="Decentral",('Connecting shares (%)'!$F$14/100*E182+'Connecting shares (%)'!$G$14/100*G182+'Connecting shares (%)'!$H$14/100*I182)/1000000,0),0)</f>
        <v>0</v>
      </c>
      <c r="AD182" s="1">
        <f>IF(C182="west", IF(B182="Decentral",F182*'Connecting shares (%)'!$R$16*'Connecting shares (%)'!$F$14/100+H182*'Connecting shares (%)'!$G$14/100*'Connecting shares (%)'!$R$17+J182*'Connecting shares (%)'!$H$14/100*'Connecting shares (%)'!$R$18,0),0)</f>
        <v>0</v>
      </c>
      <c r="AE182" s="1">
        <f>IF(C182="west", IF(B182="Central",('Connecting shares (%)'!$F$12/100*K182+'Connecting shares (%)'!$G$12/100*M182+'Connecting shares (%)'!$H$12/100*O182)/1000000,0),0)</f>
        <v>0</v>
      </c>
      <c r="AF182" s="1">
        <f>IF(C182="west", IF(B182="Central",L182*'Connecting shares (%)'!$R$16*'Connecting shares (%)'!$F$12/100+N182*'Connecting shares (%)'!$G$12/100*'Connecting shares (%)'!$R$17+P182*'Connecting shares (%)'!$H$12/100*'Connecting shares (%)'!$R$18,0),0)</f>
        <v>0</v>
      </c>
      <c r="AG182" s="1">
        <f>IF(C182="West", IF(B182="Decentral",(K182*'Connecting shares (%)'!$F$16/100+M182*'Connecting shares (%)'!$G$16/100+O182*'Connecting shares (%)'!$H$16/100)/1000000,0),0)</f>
        <v>0</v>
      </c>
      <c r="AH182" s="1">
        <f>IF(C182="west", IF(B182="Decentral",L182*'Connecting shares (%)'!$R$16*'Connecting shares (%)'!$F$16/100+N182*'Connecting shares (%)'!$G$16/100*'Connecting shares (%)'!$R$17+P182*'Connecting shares (%)'!$H$16/100*'Connecting shares (%)'!$R$18,0),0)</f>
        <v>0</v>
      </c>
    </row>
    <row r="183" spans="1:34">
      <c r="A183" s="1">
        <v>182</v>
      </c>
      <c r="B183" s="1" t="s">
        <v>21</v>
      </c>
      <c r="C183" s="1" t="s">
        <v>24</v>
      </c>
      <c r="D183" s="1" t="s">
        <v>672</v>
      </c>
      <c r="E183" s="1">
        <v>43320.889999999898</v>
      </c>
      <c r="F183" s="1">
        <v>3</v>
      </c>
      <c r="G183" s="1">
        <v>0</v>
      </c>
      <c r="H183" s="1">
        <v>0</v>
      </c>
      <c r="I183" s="1">
        <v>0</v>
      </c>
      <c r="J183" s="1">
        <v>0</v>
      </c>
      <c r="K183" s="1">
        <v>256190.31999999899</v>
      </c>
      <c r="L183" s="1">
        <v>14</v>
      </c>
      <c r="M183" s="1">
        <v>2092464.08</v>
      </c>
      <c r="N183" s="1">
        <v>12</v>
      </c>
      <c r="O183" s="1">
        <v>2972261.96</v>
      </c>
      <c r="P183" s="1">
        <v>4</v>
      </c>
      <c r="Q183" s="1">
        <v>3053.6325365196399</v>
      </c>
      <c r="R183" s="1">
        <v>221961.5</v>
      </c>
      <c r="S183" s="61">
        <f>IF(C183="East", IF(B183="Central",('Connecting shares (%)'!$F$2/100*E183+'Connecting shares (%)'!$G$2/100*G183+'Connecting shares (%)'!$H$2/100*I183)/1000000,0),0)</f>
        <v>0</v>
      </c>
      <c r="T183" s="61">
        <f>IF(C183="East", IF(B183="Central",F183*'Connecting shares (%)'!$R$16*'Connecting shares (%)'!$F$2/100+H183*'Connecting shares (%)'!$G$2/100*'Connecting shares (%)'!$R$17+J183*'Connecting shares (%)'!$H$2/100*'Connecting shares (%)'!$R$18,0),0)</f>
        <v>0</v>
      </c>
      <c r="U183" s="1">
        <f>IF(C183="East", IF(B183="Decentral",('Connecting shares (%)'!$F$6/100*E183+'Connecting shares (%)'!$G$6/100*G183+'Connecting shares (%)'!$H$6/100*I183)/1000000,0),0)</f>
        <v>4.3320889999999897E-2</v>
      </c>
      <c r="V183" s="1">
        <f>IF(C183="East", IF(B183="Decentral",F183*'Connecting shares (%)'!$R$16*'Connecting shares (%)'!$F$6/100+H183*'Connecting shares (%)'!$G$6/100*'Connecting shares (%)'!$R$17+J183*'Connecting shares (%)'!$H$6/100*'Connecting shares (%)'!$R$18,0),0)</f>
        <v>6.8985000000000005E-2</v>
      </c>
      <c r="W183" s="1">
        <f>IF(C183="East", IF(B183="Central",('Connecting shares (%)'!$F$4/100*K183+'Connecting shares (%)'!$G$4/100*M183+'Connecting shares (%)'!$H$4/100*O183)/1000000,0),0)</f>
        <v>0</v>
      </c>
      <c r="X183" s="1">
        <f>IF(C183="East", IF(B183="Central",L183*'Connecting shares (%)'!$R$16*'Connecting shares (%)'!$F$4/100+N183*'Connecting shares (%)'!$G$4/100*'Connecting shares (%)'!$R$17+P183*'Connecting shares (%)'!$H$4/100*'Connecting shares (%)'!$R$18,0),0)</f>
        <v>0</v>
      </c>
      <c r="Y183" s="1">
        <f>IF(C183="East", IF(B183="Decentral",('Connecting shares (%)'!$F$4/100*K183+'Connecting shares (%)'!$G$4/100*M183+'Connecting shares (%)'!$H$4/100*O183)/1000000,0),0)</f>
        <v>5.3209163599999991</v>
      </c>
      <c r="Z183" s="1">
        <f>IF(C183="East", IF(B183="Decentral",L183*'Connecting shares (%)'!$R$16*'Connecting shares (%)'!$F$8/100+N183*'Connecting shares (%)'!$G$8/100*'Connecting shares (%)'!$R$17+P183*'Connecting shares (%)'!$H$8/100*'Connecting shares (%)'!$R$18,0),0)</f>
        <v>0.81247400000000003</v>
      </c>
      <c r="AA183" s="1">
        <f>IF(C183="West", IF(B183="Central",('Connecting shares (%)'!$F$10/100*E183+'Connecting shares (%)'!$G$10/100*G183+'Connecting shares (%)'!$H$10/100*I183)/1000000,0),0)</f>
        <v>0</v>
      </c>
      <c r="AB183" s="1">
        <f>IF(C183="West", IF(B183="Central",F183*'Connecting shares (%)'!$R$16*'Connecting shares (%)'!$F$10/100+H183*'Connecting shares (%)'!$G$10/100*'Connecting shares (%)'!$R$17+J183*'Connecting shares (%)'!$H$10/100*'Connecting shares (%)'!$R$18,0),0)</f>
        <v>0</v>
      </c>
      <c r="AC183" s="1">
        <f>IF(C183="West", IF(B183="Decentral",('Connecting shares (%)'!$F$14/100*E183+'Connecting shares (%)'!$G$14/100*G183+'Connecting shares (%)'!$H$14/100*I183)/1000000,0),0)</f>
        <v>0</v>
      </c>
      <c r="AD183" s="1">
        <f>IF(C183="west", IF(B183="Decentral",F183*'Connecting shares (%)'!$R$16*'Connecting shares (%)'!$F$14/100+H183*'Connecting shares (%)'!$G$14/100*'Connecting shares (%)'!$R$17+J183*'Connecting shares (%)'!$H$14/100*'Connecting shares (%)'!$R$18,0),0)</f>
        <v>0</v>
      </c>
      <c r="AE183" s="1">
        <f>IF(C183="west", IF(B183="Central",('Connecting shares (%)'!$F$12/100*K183+'Connecting shares (%)'!$G$12/100*M183+'Connecting shares (%)'!$H$12/100*O183)/1000000,0),0)</f>
        <v>0</v>
      </c>
      <c r="AF183" s="1">
        <f>IF(C183="west", IF(B183="Central",L183*'Connecting shares (%)'!$R$16*'Connecting shares (%)'!$F$12/100+N183*'Connecting shares (%)'!$G$12/100*'Connecting shares (%)'!$R$17+P183*'Connecting shares (%)'!$H$12/100*'Connecting shares (%)'!$R$18,0),0)</f>
        <v>0</v>
      </c>
      <c r="AG183" s="1">
        <f>IF(C183="West", IF(B183="Decentral",(K183*'Connecting shares (%)'!$F$16/100+M183*'Connecting shares (%)'!$G$16/100+O183*'Connecting shares (%)'!$H$16/100)/1000000,0),0)</f>
        <v>0</v>
      </c>
      <c r="AH183" s="1">
        <f>IF(C183="west", IF(B183="Decentral",L183*'Connecting shares (%)'!$R$16*'Connecting shares (%)'!$F$16/100+N183*'Connecting shares (%)'!$G$16/100*'Connecting shares (%)'!$R$17+P183*'Connecting shares (%)'!$H$16/100*'Connecting shares (%)'!$R$18,0),0)</f>
        <v>0</v>
      </c>
    </row>
    <row r="184" spans="1:34">
      <c r="A184" s="1">
        <v>183</v>
      </c>
      <c r="B184" s="1" t="s">
        <v>21</v>
      </c>
      <c r="C184" s="1" t="s">
        <v>24</v>
      </c>
      <c r="D184" s="1" t="s">
        <v>674</v>
      </c>
      <c r="E184" s="1">
        <v>9490657.3200000003</v>
      </c>
      <c r="F184" s="1">
        <v>623</v>
      </c>
      <c r="G184" s="1">
        <v>56646.989999999903</v>
      </c>
      <c r="H184" s="1">
        <v>1</v>
      </c>
      <c r="I184" s="1">
        <v>0</v>
      </c>
      <c r="J184" s="1">
        <v>0</v>
      </c>
      <c r="K184" s="1">
        <v>7273274.9799999902</v>
      </c>
      <c r="L184" s="1">
        <v>591</v>
      </c>
      <c r="M184" s="1">
        <v>10968011.83</v>
      </c>
      <c r="N184" s="1">
        <v>77</v>
      </c>
      <c r="O184" s="1">
        <v>14713704.4699999</v>
      </c>
      <c r="P184" s="1">
        <v>22</v>
      </c>
      <c r="Q184" s="1">
        <v>13942.6564916057</v>
      </c>
      <c r="R184" s="1">
        <v>3743342</v>
      </c>
      <c r="S184" s="61">
        <f>IF(C184="East", IF(B184="Central",('Connecting shares (%)'!$F$2/100*E184+'Connecting shares (%)'!$G$2/100*G184+'Connecting shares (%)'!$H$2/100*I184)/1000000,0),0)</f>
        <v>0</v>
      </c>
      <c r="T184" s="61">
        <f>IF(C184="East", IF(B184="Central",F184*'Connecting shares (%)'!$R$16*'Connecting shares (%)'!$F$2/100+H184*'Connecting shares (%)'!$G$2/100*'Connecting shares (%)'!$R$17+J184*'Connecting shares (%)'!$H$2/100*'Connecting shares (%)'!$R$18,0),0)</f>
        <v>0</v>
      </c>
      <c r="U184" s="1">
        <f>IF(C184="East", IF(B184="Decentral",('Connecting shares (%)'!$F$6/100*E184+'Connecting shares (%)'!$G$6/100*G184+'Connecting shares (%)'!$H$6/100*I184)/1000000,0),0)</f>
        <v>9.5473043100000012</v>
      </c>
      <c r="V184" s="1">
        <f>IF(C184="East", IF(B184="Decentral",F184*'Connecting shares (%)'!$R$16*'Connecting shares (%)'!$F$6/100+H184*'Connecting shares (%)'!$G$6/100*'Connecting shares (%)'!$R$17+J184*'Connecting shares (%)'!$H$6/100*'Connecting shares (%)'!$R$18,0),0)</f>
        <v>14.356544000000001</v>
      </c>
      <c r="W184" s="1">
        <f>IF(C184="East", IF(B184="Central",('Connecting shares (%)'!$F$4/100*K184+'Connecting shares (%)'!$G$4/100*M184+'Connecting shares (%)'!$H$4/100*O184)/1000000,0),0)</f>
        <v>0</v>
      </c>
      <c r="X184" s="1">
        <f>IF(C184="East", IF(B184="Central",L184*'Connecting shares (%)'!$R$16*'Connecting shares (%)'!$F$4/100+N184*'Connecting shares (%)'!$G$4/100*'Connecting shares (%)'!$R$17+P184*'Connecting shares (%)'!$H$4/100*'Connecting shares (%)'!$R$18,0),0)</f>
        <v>0</v>
      </c>
      <c r="Y184" s="1">
        <f>IF(C184="East", IF(B184="Decentral",('Connecting shares (%)'!$F$4/100*K184+'Connecting shares (%)'!$G$4/100*M184+'Connecting shares (%)'!$H$4/100*O184)/1000000,0),0)</f>
        <v>32.954991279999888</v>
      </c>
      <c r="Z184" s="1">
        <f>IF(C184="East", IF(B184="Decentral",L184*'Connecting shares (%)'!$R$16*'Connecting shares (%)'!$F$8/100+N184*'Connecting shares (%)'!$G$8/100*'Connecting shares (%)'!$R$17+P184*'Connecting shares (%)'!$H$8/100*'Connecting shares (%)'!$R$18,0),0)</f>
        <v>16.625286000000003</v>
      </c>
      <c r="AA184" s="1">
        <f>IF(C184="West", IF(B184="Central",('Connecting shares (%)'!$F$10/100*E184+'Connecting shares (%)'!$G$10/100*G184+'Connecting shares (%)'!$H$10/100*I184)/1000000,0),0)</f>
        <v>0</v>
      </c>
      <c r="AB184" s="1">
        <f>IF(C184="West", IF(B184="Central",F184*'Connecting shares (%)'!$R$16*'Connecting shares (%)'!$F$10/100+H184*'Connecting shares (%)'!$G$10/100*'Connecting shares (%)'!$R$17+J184*'Connecting shares (%)'!$H$10/100*'Connecting shares (%)'!$R$18,0),0)</f>
        <v>0</v>
      </c>
      <c r="AC184" s="1">
        <f>IF(C184="West", IF(B184="Decentral",('Connecting shares (%)'!$F$14/100*E184+'Connecting shares (%)'!$G$14/100*G184+'Connecting shares (%)'!$H$14/100*I184)/1000000,0),0)</f>
        <v>0</v>
      </c>
      <c r="AD184" s="1">
        <f>IF(C184="west", IF(B184="Decentral",F184*'Connecting shares (%)'!$R$16*'Connecting shares (%)'!$F$14/100+H184*'Connecting shares (%)'!$G$14/100*'Connecting shares (%)'!$R$17+J184*'Connecting shares (%)'!$H$14/100*'Connecting shares (%)'!$R$18,0),0)</f>
        <v>0</v>
      </c>
      <c r="AE184" s="1">
        <f>IF(C184="west", IF(B184="Central",('Connecting shares (%)'!$F$12/100*K184+'Connecting shares (%)'!$G$12/100*M184+'Connecting shares (%)'!$H$12/100*O184)/1000000,0),0)</f>
        <v>0</v>
      </c>
      <c r="AF184" s="1">
        <f>IF(C184="west", IF(B184="Central",L184*'Connecting shares (%)'!$R$16*'Connecting shares (%)'!$F$12/100+N184*'Connecting shares (%)'!$G$12/100*'Connecting shares (%)'!$R$17+P184*'Connecting shares (%)'!$H$12/100*'Connecting shares (%)'!$R$18,0),0)</f>
        <v>0</v>
      </c>
      <c r="AG184" s="1">
        <f>IF(C184="West", IF(B184="Decentral",(K184*'Connecting shares (%)'!$F$16/100+M184*'Connecting shares (%)'!$G$16/100+O184*'Connecting shares (%)'!$H$16/100)/1000000,0),0)</f>
        <v>0</v>
      </c>
      <c r="AH184" s="1">
        <f>IF(C184="west", IF(B184="Decentral",L184*'Connecting shares (%)'!$R$16*'Connecting shares (%)'!$F$16/100+N184*'Connecting shares (%)'!$G$16/100*'Connecting shares (%)'!$R$17+P184*'Connecting shares (%)'!$H$16/100*'Connecting shares (%)'!$R$18,0),0)</f>
        <v>0</v>
      </c>
    </row>
    <row r="185" spans="1:34">
      <c r="A185" s="1">
        <v>184</v>
      </c>
      <c r="B185" s="1" t="s">
        <v>21</v>
      </c>
      <c r="C185" s="1" t="s">
        <v>24</v>
      </c>
      <c r="D185" s="1" t="s">
        <v>672</v>
      </c>
      <c r="E185" s="1">
        <v>389442.75999999902</v>
      </c>
      <c r="F185" s="1">
        <v>26</v>
      </c>
      <c r="G185" s="1">
        <v>0</v>
      </c>
      <c r="H185" s="1">
        <v>0</v>
      </c>
      <c r="I185" s="1">
        <v>0</v>
      </c>
      <c r="J185" s="1">
        <v>0</v>
      </c>
      <c r="K185" s="1">
        <v>247103.429999999</v>
      </c>
      <c r="L185" s="1">
        <v>11</v>
      </c>
      <c r="M185" s="1">
        <v>283108.34999999899</v>
      </c>
      <c r="N185" s="1">
        <v>5</v>
      </c>
      <c r="O185" s="1">
        <v>0</v>
      </c>
      <c r="P185" s="1">
        <v>0</v>
      </c>
      <c r="Q185" s="1">
        <v>1917.6276386816401</v>
      </c>
      <c r="R185" s="1">
        <v>74553.5</v>
      </c>
      <c r="S185" s="61">
        <f>IF(C185="East", IF(B185="Central",('Connecting shares (%)'!$F$2/100*E185+'Connecting shares (%)'!$G$2/100*G185+'Connecting shares (%)'!$H$2/100*I185)/1000000,0),0)</f>
        <v>0</v>
      </c>
      <c r="T185" s="61">
        <f>IF(C185="East", IF(B185="Central",F185*'Connecting shares (%)'!$R$16*'Connecting shares (%)'!$F$2/100+H185*'Connecting shares (%)'!$G$2/100*'Connecting shares (%)'!$R$17+J185*'Connecting shares (%)'!$H$2/100*'Connecting shares (%)'!$R$18,0),0)</f>
        <v>0</v>
      </c>
      <c r="U185" s="1">
        <f>IF(C185="East", IF(B185="Decentral",('Connecting shares (%)'!$F$6/100*E185+'Connecting shares (%)'!$G$6/100*G185+'Connecting shares (%)'!$H$6/100*I185)/1000000,0),0)</f>
        <v>0.389442759999999</v>
      </c>
      <c r="V185" s="1">
        <f>IF(C185="East", IF(B185="Decentral",F185*'Connecting shares (%)'!$R$16*'Connecting shares (%)'!$F$6/100+H185*'Connecting shares (%)'!$G$6/100*'Connecting shares (%)'!$R$17+J185*'Connecting shares (%)'!$H$6/100*'Connecting shares (%)'!$R$18,0),0)</f>
        <v>0.59787000000000001</v>
      </c>
      <c r="W185" s="1">
        <f>IF(C185="East", IF(B185="Central",('Connecting shares (%)'!$F$4/100*K185+'Connecting shares (%)'!$G$4/100*M185+'Connecting shares (%)'!$H$4/100*O185)/1000000,0),0)</f>
        <v>0</v>
      </c>
      <c r="X185" s="1">
        <f>IF(C185="East", IF(B185="Central",L185*'Connecting shares (%)'!$R$16*'Connecting shares (%)'!$F$4/100+N185*'Connecting shares (%)'!$G$4/100*'Connecting shares (%)'!$R$17+P185*'Connecting shares (%)'!$H$4/100*'Connecting shares (%)'!$R$18,0),0)</f>
        <v>0</v>
      </c>
      <c r="Y185" s="1">
        <f>IF(C185="East", IF(B185="Decentral",('Connecting shares (%)'!$F$4/100*K185+'Connecting shares (%)'!$G$4/100*M185+'Connecting shares (%)'!$H$4/100*O185)/1000000,0),0)</f>
        <v>0.53021177999999791</v>
      </c>
      <c r="Z185" s="1">
        <f>IF(C185="East", IF(B185="Decentral",L185*'Connecting shares (%)'!$R$16*'Connecting shares (%)'!$F$8/100+N185*'Connecting shares (%)'!$G$8/100*'Connecting shares (%)'!$R$17+P185*'Connecting shares (%)'!$H$8/100*'Connecting shares (%)'!$R$18,0),0)</f>
        <v>0.40624000000000005</v>
      </c>
      <c r="AA185" s="1">
        <f>IF(C185="West", IF(B185="Central",('Connecting shares (%)'!$F$10/100*E185+'Connecting shares (%)'!$G$10/100*G185+'Connecting shares (%)'!$H$10/100*I185)/1000000,0),0)</f>
        <v>0</v>
      </c>
      <c r="AB185" s="1">
        <f>IF(C185="West", IF(B185="Central",F185*'Connecting shares (%)'!$R$16*'Connecting shares (%)'!$F$10/100+H185*'Connecting shares (%)'!$G$10/100*'Connecting shares (%)'!$R$17+J185*'Connecting shares (%)'!$H$10/100*'Connecting shares (%)'!$R$18,0),0)</f>
        <v>0</v>
      </c>
      <c r="AC185" s="1">
        <f>IF(C185="West", IF(B185="Decentral",('Connecting shares (%)'!$F$14/100*E185+'Connecting shares (%)'!$G$14/100*G185+'Connecting shares (%)'!$H$14/100*I185)/1000000,0),0)</f>
        <v>0</v>
      </c>
      <c r="AD185" s="1">
        <f>IF(C185="west", IF(B185="Decentral",F185*'Connecting shares (%)'!$R$16*'Connecting shares (%)'!$F$14/100+H185*'Connecting shares (%)'!$G$14/100*'Connecting shares (%)'!$R$17+J185*'Connecting shares (%)'!$H$14/100*'Connecting shares (%)'!$R$18,0),0)</f>
        <v>0</v>
      </c>
      <c r="AE185" s="1">
        <f>IF(C185="west", IF(B185="Central",('Connecting shares (%)'!$F$12/100*K185+'Connecting shares (%)'!$G$12/100*M185+'Connecting shares (%)'!$H$12/100*O185)/1000000,0),0)</f>
        <v>0</v>
      </c>
      <c r="AF185" s="1">
        <f>IF(C185="west", IF(B185="Central",L185*'Connecting shares (%)'!$R$16*'Connecting shares (%)'!$F$12/100+N185*'Connecting shares (%)'!$G$12/100*'Connecting shares (%)'!$R$17+P185*'Connecting shares (%)'!$H$12/100*'Connecting shares (%)'!$R$18,0),0)</f>
        <v>0</v>
      </c>
      <c r="AG185" s="1">
        <f>IF(C185="West", IF(B185="Decentral",(K185*'Connecting shares (%)'!$F$16/100+M185*'Connecting shares (%)'!$G$16/100+O185*'Connecting shares (%)'!$H$16/100)/1000000,0),0)</f>
        <v>0</v>
      </c>
      <c r="AH185" s="1">
        <f>IF(C185="west", IF(B185="Decentral",L185*'Connecting shares (%)'!$R$16*'Connecting shares (%)'!$F$16/100+N185*'Connecting shares (%)'!$G$16/100*'Connecting shares (%)'!$R$17+P185*'Connecting shares (%)'!$H$16/100*'Connecting shares (%)'!$R$18,0),0)</f>
        <v>0</v>
      </c>
    </row>
    <row r="186" spans="1:34">
      <c r="A186" s="1">
        <v>185</v>
      </c>
      <c r="B186" s="1" t="s">
        <v>22</v>
      </c>
      <c r="C186" s="1" t="s">
        <v>24</v>
      </c>
      <c r="D186" s="1" t="s">
        <v>674</v>
      </c>
      <c r="E186" s="1">
        <v>59635.169999999896</v>
      </c>
      <c r="F186" s="1">
        <v>4</v>
      </c>
      <c r="G186" s="1">
        <v>0</v>
      </c>
      <c r="H186" s="1">
        <v>0</v>
      </c>
      <c r="I186" s="1">
        <v>0</v>
      </c>
      <c r="J186" s="1">
        <v>0</v>
      </c>
      <c r="K186" s="1">
        <v>17088.459999999901</v>
      </c>
      <c r="L186" s="1">
        <v>2</v>
      </c>
      <c r="M186" s="1">
        <v>98541.979999999894</v>
      </c>
      <c r="N186" s="1">
        <v>1</v>
      </c>
      <c r="O186" s="1">
        <v>0</v>
      </c>
      <c r="P186" s="1">
        <v>0</v>
      </c>
      <c r="Q186" s="1">
        <v>2130.7998986993898</v>
      </c>
      <c r="R186" s="1">
        <v>90643.5</v>
      </c>
      <c r="S186" s="61">
        <f>IF(C186="East", IF(B186="Central",('Connecting shares (%)'!$F$2/100*E186+'Connecting shares (%)'!$G$2/100*G186+'Connecting shares (%)'!$H$2/100*I186)/1000000,0),0)</f>
        <v>5.9635169999999897E-2</v>
      </c>
      <c r="T186" s="61">
        <f>IF(C186="East", IF(B186="Central",F186*'Connecting shares (%)'!$R$16*'Connecting shares (%)'!$F$2/100+H186*'Connecting shares (%)'!$G$2/100*'Connecting shares (%)'!$R$17+J186*'Connecting shares (%)'!$H$2/100*'Connecting shares (%)'!$R$18,0),0)</f>
        <v>9.1980000000000006E-2</v>
      </c>
      <c r="U186" s="1">
        <f>IF(C186="East", IF(B186="Decentral",('Connecting shares (%)'!$F$6/100*E186+'Connecting shares (%)'!$G$6/100*G186+'Connecting shares (%)'!$H$6/100*I186)/1000000,0),0)</f>
        <v>0</v>
      </c>
      <c r="V186" s="1">
        <f>IF(C186="East", IF(B186="Decentral",F186*'Connecting shares (%)'!$R$16*'Connecting shares (%)'!$F$6/100+H186*'Connecting shares (%)'!$G$6/100*'Connecting shares (%)'!$R$17+J186*'Connecting shares (%)'!$H$6/100*'Connecting shares (%)'!$R$18,0),0)</f>
        <v>0</v>
      </c>
      <c r="W186" s="1">
        <f>IF(C186="East", IF(B186="Central",('Connecting shares (%)'!$F$4/100*K186+'Connecting shares (%)'!$G$4/100*M186+'Connecting shares (%)'!$H$4/100*O186)/1000000,0),0)</f>
        <v>0.11563043999999979</v>
      </c>
      <c r="X186" s="1">
        <f>IF(C186="East", IF(B186="Central",L186*'Connecting shares (%)'!$R$16*'Connecting shares (%)'!$F$4/100+N186*'Connecting shares (%)'!$G$4/100*'Connecting shares (%)'!$R$17+P186*'Connecting shares (%)'!$H$4/100*'Connecting shares (%)'!$R$18,0),0)</f>
        <v>7.6648999999999995E-2</v>
      </c>
      <c r="Y186" s="1">
        <f>IF(C186="East", IF(B186="Decentral",('Connecting shares (%)'!$F$4/100*K186+'Connecting shares (%)'!$G$4/100*M186+'Connecting shares (%)'!$H$4/100*O186)/1000000,0),0)</f>
        <v>0</v>
      </c>
      <c r="Z186" s="1">
        <f>IF(C186="East", IF(B186="Decentral",L186*'Connecting shares (%)'!$R$16*'Connecting shares (%)'!$F$8/100+N186*'Connecting shares (%)'!$G$8/100*'Connecting shares (%)'!$R$17+P186*'Connecting shares (%)'!$H$8/100*'Connecting shares (%)'!$R$18,0),0)</f>
        <v>0</v>
      </c>
      <c r="AA186" s="1">
        <f>IF(C186="West", IF(B186="Central",('Connecting shares (%)'!$F$10/100*E186+'Connecting shares (%)'!$G$10/100*G186+'Connecting shares (%)'!$H$10/100*I186)/1000000,0),0)</f>
        <v>0</v>
      </c>
      <c r="AB186" s="1">
        <f>IF(C186="West", IF(B186="Central",F186*'Connecting shares (%)'!$R$16*'Connecting shares (%)'!$F$10/100+H186*'Connecting shares (%)'!$G$10/100*'Connecting shares (%)'!$R$17+J186*'Connecting shares (%)'!$H$10/100*'Connecting shares (%)'!$R$18,0),0)</f>
        <v>0</v>
      </c>
      <c r="AC186" s="1">
        <f>IF(C186="West", IF(B186="Decentral",('Connecting shares (%)'!$F$14/100*E186+'Connecting shares (%)'!$G$14/100*G186+'Connecting shares (%)'!$H$14/100*I186)/1000000,0),0)</f>
        <v>0</v>
      </c>
      <c r="AD186" s="1">
        <f>IF(C186="west", IF(B186="Decentral",F186*'Connecting shares (%)'!$R$16*'Connecting shares (%)'!$F$14/100+H186*'Connecting shares (%)'!$G$14/100*'Connecting shares (%)'!$R$17+J186*'Connecting shares (%)'!$H$14/100*'Connecting shares (%)'!$R$18,0),0)</f>
        <v>0</v>
      </c>
      <c r="AE186" s="1">
        <f>IF(C186="west", IF(B186="Central",('Connecting shares (%)'!$F$12/100*K186+'Connecting shares (%)'!$G$12/100*M186+'Connecting shares (%)'!$H$12/100*O186)/1000000,0),0)</f>
        <v>0</v>
      </c>
      <c r="AF186" s="1">
        <f>IF(C186="west", IF(B186="Central",L186*'Connecting shares (%)'!$R$16*'Connecting shares (%)'!$F$12/100+N186*'Connecting shares (%)'!$G$12/100*'Connecting shares (%)'!$R$17+P186*'Connecting shares (%)'!$H$12/100*'Connecting shares (%)'!$R$18,0),0)</f>
        <v>0</v>
      </c>
      <c r="AG186" s="1">
        <f>IF(C186="West", IF(B186="Decentral",(K186*'Connecting shares (%)'!$F$16/100+M186*'Connecting shares (%)'!$G$16/100+O186*'Connecting shares (%)'!$H$16/100)/1000000,0),0)</f>
        <v>0</v>
      </c>
      <c r="AH186" s="1">
        <f>IF(C186="west", IF(B186="Decentral",L186*'Connecting shares (%)'!$R$16*'Connecting shares (%)'!$F$16/100+N186*'Connecting shares (%)'!$G$16/100*'Connecting shares (%)'!$R$17+P186*'Connecting shares (%)'!$H$16/100*'Connecting shares (%)'!$R$18,0),0)</f>
        <v>0</v>
      </c>
    </row>
    <row r="187" spans="1:34">
      <c r="A187" s="1">
        <v>186</v>
      </c>
      <c r="B187" s="1" t="s">
        <v>21</v>
      </c>
      <c r="C187" s="1" t="s">
        <v>24</v>
      </c>
      <c r="D187" s="1" t="s">
        <v>672</v>
      </c>
      <c r="E187" s="1">
        <v>1303045.53</v>
      </c>
      <c r="F187" s="1">
        <v>87</v>
      </c>
      <c r="G187" s="1">
        <v>0</v>
      </c>
      <c r="H187" s="1">
        <v>0</v>
      </c>
      <c r="I187" s="1">
        <v>0</v>
      </c>
      <c r="J187" s="1">
        <v>0</v>
      </c>
      <c r="K187" s="1">
        <v>1176948.9099999999</v>
      </c>
      <c r="L187" s="1">
        <v>149</v>
      </c>
      <c r="M187" s="1">
        <v>767030.68</v>
      </c>
      <c r="N187" s="1">
        <v>7</v>
      </c>
      <c r="O187" s="1">
        <v>0</v>
      </c>
      <c r="P187" s="1">
        <v>0</v>
      </c>
      <c r="Q187" s="1">
        <v>2298.2302130081498</v>
      </c>
      <c r="R187" s="1">
        <v>206754</v>
      </c>
      <c r="S187" s="61">
        <f>IF(C187="East", IF(B187="Central",('Connecting shares (%)'!$F$2/100*E187+'Connecting shares (%)'!$G$2/100*G187+'Connecting shares (%)'!$H$2/100*I187)/1000000,0),0)</f>
        <v>0</v>
      </c>
      <c r="T187" s="61">
        <f>IF(C187="East", IF(B187="Central",F187*'Connecting shares (%)'!$R$16*'Connecting shares (%)'!$F$2/100+H187*'Connecting shares (%)'!$G$2/100*'Connecting shares (%)'!$R$17+J187*'Connecting shares (%)'!$H$2/100*'Connecting shares (%)'!$R$18,0),0)</f>
        <v>0</v>
      </c>
      <c r="U187" s="1">
        <f>IF(C187="East", IF(B187="Decentral",('Connecting shares (%)'!$F$6/100*E187+'Connecting shares (%)'!$G$6/100*G187+'Connecting shares (%)'!$H$6/100*I187)/1000000,0),0)</f>
        <v>1.3030455300000001</v>
      </c>
      <c r="V187" s="1">
        <f>IF(C187="East", IF(B187="Decentral",F187*'Connecting shares (%)'!$R$16*'Connecting shares (%)'!$F$6/100+H187*'Connecting shares (%)'!$G$6/100*'Connecting shares (%)'!$R$17+J187*'Connecting shares (%)'!$H$6/100*'Connecting shares (%)'!$R$18,0),0)</f>
        <v>2.0005649999999999</v>
      </c>
      <c r="W187" s="1">
        <f>IF(C187="East", IF(B187="Central",('Connecting shares (%)'!$F$4/100*K187+'Connecting shares (%)'!$G$4/100*M187+'Connecting shares (%)'!$H$4/100*O187)/1000000,0),0)</f>
        <v>0</v>
      </c>
      <c r="X187" s="1">
        <f>IF(C187="East", IF(B187="Central",L187*'Connecting shares (%)'!$R$16*'Connecting shares (%)'!$F$4/100+N187*'Connecting shares (%)'!$G$4/100*'Connecting shares (%)'!$R$17+P187*'Connecting shares (%)'!$H$4/100*'Connecting shares (%)'!$R$18,0),0)</f>
        <v>0</v>
      </c>
      <c r="Y187" s="1">
        <f>IF(C187="East", IF(B187="Decentral",('Connecting shares (%)'!$F$4/100*K187+'Connecting shares (%)'!$G$4/100*M187+'Connecting shares (%)'!$H$4/100*O187)/1000000,0),0)</f>
        <v>1.9439795899999999</v>
      </c>
      <c r="Z187" s="1">
        <f>IF(C187="East", IF(B187="Decentral",L187*'Connecting shares (%)'!$R$16*'Connecting shares (%)'!$F$8/100+N187*'Connecting shares (%)'!$G$8/100*'Connecting shares (%)'!$R$17+P187*'Connecting shares (%)'!$H$8/100*'Connecting shares (%)'!$R$18,0),0)</f>
        <v>3.6408680000000002</v>
      </c>
      <c r="AA187" s="1">
        <f>IF(C187="West", IF(B187="Central",('Connecting shares (%)'!$F$10/100*E187+'Connecting shares (%)'!$G$10/100*G187+'Connecting shares (%)'!$H$10/100*I187)/1000000,0),0)</f>
        <v>0</v>
      </c>
      <c r="AB187" s="1">
        <f>IF(C187="West", IF(B187="Central",F187*'Connecting shares (%)'!$R$16*'Connecting shares (%)'!$F$10/100+H187*'Connecting shares (%)'!$G$10/100*'Connecting shares (%)'!$R$17+J187*'Connecting shares (%)'!$H$10/100*'Connecting shares (%)'!$R$18,0),0)</f>
        <v>0</v>
      </c>
      <c r="AC187" s="1">
        <f>IF(C187="West", IF(B187="Decentral",('Connecting shares (%)'!$F$14/100*E187+'Connecting shares (%)'!$G$14/100*G187+'Connecting shares (%)'!$H$14/100*I187)/1000000,0),0)</f>
        <v>0</v>
      </c>
      <c r="AD187" s="1">
        <f>IF(C187="west", IF(B187="Decentral",F187*'Connecting shares (%)'!$R$16*'Connecting shares (%)'!$F$14/100+H187*'Connecting shares (%)'!$G$14/100*'Connecting shares (%)'!$R$17+J187*'Connecting shares (%)'!$H$14/100*'Connecting shares (%)'!$R$18,0),0)</f>
        <v>0</v>
      </c>
      <c r="AE187" s="1">
        <f>IF(C187="west", IF(B187="Central",('Connecting shares (%)'!$F$12/100*K187+'Connecting shares (%)'!$G$12/100*M187+'Connecting shares (%)'!$H$12/100*O187)/1000000,0),0)</f>
        <v>0</v>
      </c>
      <c r="AF187" s="1">
        <f>IF(C187="west", IF(B187="Central",L187*'Connecting shares (%)'!$R$16*'Connecting shares (%)'!$F$12/100+N187*'Connecting shares (%)'!$G$12/100*'Connecting shares (%)'!$R$17+P187*'Connecting shares (%)'!$H$12/100*'Connecting shares (%)'!$R$18,0),0)</f>
        <v>0</v>
      </c>
      <c r="AG187" s="1">
        <f>IF(C187="West", IF(B187="Decentral",(K187*'Connecting shares (%)'!$F$16/100+M187*'Connecting shares (%)'!$G$16/100+O187*'Connecting shares (%)'!$H$16/100)/1000000,0),0)</f>
        <v>0</v>
      </c>
      <c r="AH187" s="1">
        <f>IF(C187="west", IF(B187="Decentral",L187*'Connecting shares (%)'!$R$16*'Connecting shares (%)'!$F$16/100+N187*'Connecting shares (%)'!$G$16/100*'Connecting shares (%)'!$R$17+P187*'Connecting shares (%)'!$H$16/100*'Connecting shares (%)'!$R$18,0),0)</f>
        <v>0</v>
      </c>
    </row>
    <row r="188" spans="1:34">
      <c r="A188" s="1">
        <v>187</v>
      </c>
      <c r="B188" s="1" t="s">
        <v>21</v>
      </c>
      <c r="C188" s="1" t="s">
        <v>24</v>
      </c>
      <c r="D188" s="1" t="s">
        <v>672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234386.769999999</v>
      </c>
      <c r="L188" s="1">
        <v>28</v>
      </c>
      <c r="M188" s="1">
        <v>0</v>
      </c>
      <c r="N188" s="1">
        <v>0</v>
      </c>
      <c r="O188" s="1">
        <v>0</v>
      </c>
      <c r="P188" s="1">
        <v>0</v>
      </c>
      <c r="Q188" s="1">
        <v>985.49404386468802</v>
      </c>
      <c r="R188" s="1">
        <v>28318.5</v>
      </c>
      <c r="S188" s="61">
        <f>IF(C188="East", IF(B188="Central",('Connecting shares (%)'!$F$2/100*E188+'Connecting shares (%)'!$G$2/100*G188+'Connecting shares (%)'!$H$2/100*I188)/1000000,0),0)</f>
        <v>0</v>
      </c>
      <c r="T188" s="61">
        <f>IF(C188="East", IF(B188="Central",F188*'Connecting shares (%)'!$R$16*'Connecting shares (%)'!$F$2/100+H188*'Connecting shares (%)'!$G$2/100*'Connecting shares (%)'!$R$17+J188*'Connecting shares (%)'!$H$2/100*'Connecting shares (%)'!$R$18,0),0)</f>
        <v>0</v>
      </c>
      <c r="U188" s="1">
        <f>IF(C188="East", IF(B188="Decentral",('Connecting shares (%)'!$F$6/100*E188+'Connecting shares (%)'!$G$6/100*G188+'Connecting shares (%)'!$H$6/100*I188)/1000000,0),0)</f>
        <v>0</v>
      </c>
      <c r="V188" s="1">
        <f>IF(C188="East", IF(B188="Decentral",F188*'Connecting shares (%)'!$R$16*'Connecting shares (%)'!$F$6/100+H188*'Connecting shares (%)'!$G$6/100*'Connecting shares (%)'!$R$17+J188*'Connecting shares (%)'!$H$6/100*'Connecting shares (%)'!$R$18,0),0)</f>
        <v>0</v>
      </c>
      <c r="W188" s="1">
        <f>IF(C188="East", IF(B188="Central",('Connecting shares (%)'!$F$4/100*K188+'Connecting shares (%)'!$G$4/100*M188+'Connecting shares (%)'!$H$4/100*O188)/1000000,0),0)</f>
        <v>0</v>
      </c>
      <c r="X188" s="1">
        <f>IF(C188="East", IF(B188="Central",L188*'Connecting shares (%)'!$R$16*'Connecting shares (%)'!$F$4/100+N188*'Connecting shares (%)'!$G$4/100*'Connecting shares (%)'!$R$17+P188*'Connecting shares (%)'!$H$4/100*'Connecting shares (%)'!$R$18,0),0)</f>
        <v>0</v>
      </c>
      <c r="Y188" s="1">
        <f>IF(C188="East", IF(B188="Decentral",('Connecting shares (%)'!$F$4/100*K188+'Connecting shares (%)'!$G$4/100*M188+'Connecting shares (%)'!$H$4/100*O188)/1000000,0),0)</f>
        <v>0.234386769999999</v>
      </c>
      <c r="Z188" s="1">
        <f>IF(C188="East", IF(B188="Decentral",L188*'Connecting shares (%)'!$R$16*'Connecting shares (%)'!$F$8/100+N188*'Connecting shares (%)'!$G$8/100*'Connecting shares (%)'!$R$17+P188*'Connecting shares (%)'!$H$8/100*'Connecting shares (%)'!$R$18,0),0)</f>
        <v>0.6438600000000001</v>
      </c>
      <c r="AA188" s="1">
        <f>IF(C188="West", IF(B188="Central",('Connecting shares (%)'!$F$10/100*E188+'Connecting shares (%)'!$G$10/100*G188+'Connecting shares (%)'!$H$10/100*I188)/1000000,0),0)</f>
        <v>0</v>
      </c>
      <c r="AB188" s="1">
        <f>IF(C188="West", IF(B188="Central",F188*'Connecting shares (%)'!$R$16*'Connecting shares (%)'!$F$10/100+H188*'Connecting shares (%)'!$G$10/100*'Connecting shares (%)'!$R$17+J188*'Connecting shares (%)'!$H$10/100*'Connecting shares (%)'!$R$18,0),0)</f>
        <v>0</v>
      </c>
      <c r="AC188" s="1">
        <f>IF(C188="West", IF(B188="Decentral",('Connecting shares (%)'!$F$14/100*E188+'Connecting shares (%)'!$G$14/100*G188+'Connecting shares (%)'!$H$14/100*I188)/1000000,0),0)</f>
        <v>0</v>
      </c>
      <c r="AD188" s="1">
        <f>IF(C188="west", IF(B188="Decentral",F188*'Connecting shares (%)'!$R$16*'Connecting shares (%)'!$F$14/100+H188*'Connecting shares (%)'!$G$14/100*'Connecting shares (%)'!$R$17+J188*'Connecting shares (%)'!$H$14/100*'Connecting shares (%)'!$R$18,0),0)</f>
        <v>0</v>
      </c>
      <c r="AE188" s="1">
        <f>IF(C188="west", IF(B188="Central",('Connecting shares (%)'!$F$12/100*K188+'Connecting shares (%)'!$G$12/100*M188+'Connecting shares (%)'!$H$12/100*O188)/1000000,0),0)</f>
        <v>0</v>
      </c>
      <c r="AF188" s="1">
        <f>IF(C188="west", IF(B188="Central",L188*'Connecting shares (%)'!$R$16*'Connecting shares (%)'!$F$12/100+N188*'Connecting shares (%)'!$G$12/100*'Connecting shares (%)'!$R$17+P188*'Connecting shares (%)'!$H$12/100*'Connecting shares (%)'!$R$18,0),0)</f>
        <v>0</v>
      </c>
      <c r="AG188" s="1">
        <f>IF(C188="West", IF(B188="Decentral",(K188*'Connecting shares (%)'!$F$16/100+M188*'Connecting shares (%)'!$G$16/100+O188*'Connecting shares (%)'!$H$16/100)/1000000,0),0)</f>
        <v>0</v>
      </c>
      <c r="AH188" s="1">
        <f>IF(C188="west", IF(B188="Decentral",L188*'Connecting shares (%)'!$R$16*'Connecting shares (%)'!$F$16/100+N188*'Connecting shares (%)'!$G$16/100*'Connecting shares (%)'!$R$17+P188*'Connecting shares (%)'!$H$16/100*'Connecting shares (%)'!$R$18,0),0)</f>
        <v>0</v>
      </c>
    </row>
    <row r="189" spans="1:34">
      <c r="A189" s="1">
        <v>188</v>
      </c>
      <c r="B189" s="1" t="s">
        <v>21</v>
      </c>
      <c r="C189" s="1" t="s">
        <v>24</v>
      </c>
      <c r="D189" s="1" t="s">
        <v>672</v>
      </c>
      <c r="E189" s="1">
        <v>535824.049999999</v>
      </c>
      <c r="F189" s="1">
        <v>32</v>
      </c>
      <c r="G189" s="1">
        <v>0</v>
      </c>
      <c r="H189" s="1">
        <v>0</v>
      </c>
      <c r="I189" s="1">
        <v>0</v>
      </c>
      <c r="J189" s="1">
        <v>0</v>
      </c>
      <c r="K189" s="1">
        <v>538169.71</v>
      </c>
      <c r="L189" s="1">
        <v>52</v>
      </c>
      <c r="M189" s="1">
        <v>476275.859999999</v>
      </c>
      <c r="N189" s="1">
        <v>2</v>
      </c>
      <c r="O189" s="1">
        <v>525695.84999999905</v>
      </c>
      <c r="P189" s="1">
        <v>1</v>
      </c>
      <c r="Q189" s="1">
        <v>2530.5034007024101</v>
      </c>
      <c r="R189" s="1">
        <v>162831</v>
      </c>
      <c r="S189" s="61">
        <f>IF(C189="East", IF(B189="Central",('Connecting shares (%)'!$F$2/100*E189+'Connecting shares (%)'!$G$2/100*G189+'Connecting shares (%)'!$H$2/100*I189)/1000000,0),0)</f>
        <v>0</v>
      </c>
      <c r="T189" s="61">
        <f>IF(C189="East", IF(B189="Central",F189*'Connecting shares (%)'!$R$16*'Connecting shares (%)'!$F$2/100+H189*'Connecting shares (%)'!$G$2/100*'Connecting shares (%)'!$R$17+J189*'Connecting shares (%)'!$H$2/100*'Connecting shares (%)'!$R$18,0),0)</f>
        <v>0</v>
      </c>
      <c r="U189" s="1">
        <f>IF(C189="East", IF(B189="Decentral",('Connecting shares (%)'!$F$6/100*E189+'Connecting shares (%)'!$G$6/100*G189+'Connecting shares (%)'!$H$6/100*I189)/1000000,0),0)</f>
        <v>0.535824049999999</v>
      </c>
      <c r="V189" s="1">
        <f>IF(C189="East", IF(B189="Decentral",F189*'Connecting shares (%)'!$R$16*'Connecting shares (%)'!$F$6/100+H189*'Connecting shares (%)'!$G$6/100*'Connecting shares (%)'!$R$17+J189*'Connecting shares (%)'!$H$6/100*'Connecting shares (%)'!$R$18,0),0)</f>
        <v>0.73584000000000005</v>
      </c>
      <c r="W189" s="1">
        <f>IF(C189="East", IF(B189="Central",('Connecting shares (%)'!$F$4/100*K189+'Connecting shares (%)'!$G$4/100*M189+'Connecting shares (%)'!$H$4/100*O189)/1000000,0),0)</f>
        <v>0</v>
      </c>
      <c r="X189" s="1">
        <f>IF(C189="East", IF(B189="Central",L189*'Connecting shares (%)'!$R$16*'Connecting shares (%)'!$F$4/100+N189*'Connecting shares (%)'!$G$4/100*'Connecting shares (%)'!$R$17+P189*'Connecting shares (%)'!$H$4/100*'Connecting shares (%)'!$R$18,0),0)</f>
        <v>0</v>
      </c>
      <c r="Y189" s="1">
        <f>IF(C189="East", IF(B189="Decentral",('Connecting shares (%)'!$F$4/100*K189+'Connecting shares (%)'!$G$4/100*M189+'Connecting shares (%)'!$H$4/100*O189)/1000000,0),0)</f>
        <v>1.5401414199999981</v>
      </c>
      <c r="Z189" s="1">
        <f>IF(C189="East", IF(B189="Decentral",L189*'Connecting shares (%)'!$R$16*'Connecting shares (%)'!$F$8/100+N189*'Connecting shares (%)'!$G$8/100*'Connecting shares (%)'!$R$17+P189*'Connecting shares (%)'!$H$8/100*'Connecting shares (%)'!$R$18,0),0)</f>
        <v>1.287717</v>
      </c>
      <c r="AA189" s="1">
        <f>IF(C189="West", IF(B189="Central",('Connecting shares (%)'!$F$10/100*E189+'Connecting shares (%)'!$G$10/100*G189+'Connecting shares (%)'!$H$10/100*I189)/1000000,0),0)</f>
        <v>0</v>
      </c>
      <c r="AB189" s="1">
        <f>IF(C189="West", IF(B189="Central",F189*'Connecting shares (%)'!$R$16*'Connecting shares (%)'!$F$10/100+H189*'Connecting shares (%)'!$G$10/100*'Connecting shares (%)'!$R$17+J189*'Connecting shares (%)'!$H$10/100*'Connecting shares (%)'!$R$18,0),0)</f>
        <v>0</v>
      </c>
      <c r="AC189" s="1">
        <f>IF(C189="West", IF(B189="Decentral",('Connecting shares (%)'!$F$14/100*E189+'Connecting shares (%)'!$G$14/100*G189+'Connecting shares (%)'!$H$14/100*I189)/1000000,0),0)</f>
        <v>0</v>
      </c>
      <c r="AD189" s="1">
        <f>IF(C189="west", IF(B189="Decentral",F189*'Connecting shares (%)'!$R$16*'Connecting shares (%)'!$F$14/100+H189*'Connecting shares (%)'!$G$14/100*'Connecting shares (%)'!$R$17+J189*'Connecting shares (%)'!$H$14/100*'Connecting shares (%)'!$R$18,0),0)</f>
        <v>0</v>
      </c>
      <c r="AE189" s="1">
        <f>IF(C189="west", IF(B189="Central",('Connecting shares (%)'!$F$12/100*K189+'Connecting shares (%)'!$G$12/100*M189+'Connecting shares (%)'!$H$12/100*O189)/1000000,0),0)</f>
        <v>0</v>
      </c>
      <c r="AF189" s="1">
        <f>IF(C189="west", IF(B189="Central",L189*'Connecting shares (%)'!$R$16*'Connecting shares (%)'!$F$12/100+N189*'Connecting shares (%)'!$G$12/100*'Connecting shares (%)'!$R$17+P189*'Connecting shares (%)'!$H$12/100*'Connecting shares (%)'!$R$18,0),0)</f>
        <v>0</v>
      </c>
      <c r="AG189" s="1">
        <f>IF(C189="West", IF(B189="Decentral",(K189*'Connecting shares (%)'!$F$16/100+M189*'Connecting shares (%)'!$G$16/100+O189*'Connecting shares (%)'!$H$16/100)/1000000,0),0)</f>
        <v>0</v>
      </c>
      <c r="AH189" s="1">
        <f>IF(C189="west", IF(B189="Decentral",L189*'Connecting shares (%)'!$R$16*'Connecting shares (%)'!$F$16/100+N189*'Connecting shares (%)'!$G$16/100*'Connecting shares (%)'!$R$17+P189*'Connecting shares (%)'!$H$16/100*'Connecting shares (%)'!$R$18,0),0)</f>
        <v>0</v>
      </c>
    </row>
    <row r="190" spans="1:34">
      <c r="A190" s="1">
        <v>189</v>
      </c>
      <c r="B190" s="1" t="s">
        <v>21</v>
      </c>
      <c r="C190" s="1" t="s">
        <v>24</v>
      </c>
      <c r="D190" s="1" t="s">
        <v>672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96897.74</v>
      </c>
      <c r="N190" s="1">
        <v>1</v>
      </c>
      <c r="O190" s="1">
        <v>721228.39</v>
      </c>
      <c r="P190" s="1">
        <v>2</v>
      </c>
      <c r="Q190" s="1">
        <v>1662.4040495689901</v>
      </c>
      <c r="R190" s="1">
        <v>107422.5</v>
      </c>
      <c r="S190" s="61">
        <f>IF(C190="East", IF(B190="Central",('Connecting shares (%)'!$F$2/100*E190+'Connecting shares (%)'!$G$2/100*G190+'Connecting shares (%)'!$H$2/100*I190)/1000000,0),0)</f>
        <v>0</v>
      </c>
      <c r="T190" s="61">
        <f>IF(C190="East", IF(B190="Central",F190*'Connecting shares (%)'!$R$16*'Connecting shares (%)'!$F$2/100+H190*'Connecting shares (%)'!$G$2/100*'Connecting shares (%)'!$R$17+J190*'Connecting shares (%)'!$H$2/100*'Connecting shares (%)'!$R$18,0),0)</f>
        <v>0</v>
      </c>
      <c r="U190" s="1">
        <f>IF(C190="East", IF(B190="Decentral",('Connecting shares (%)'!$F$6/100*E190+'Connecting shares (%)'!$G$6/100*G190+'Connecting shares (%)'!$H$6/100*I190)/1000000,0),0)</f>
        <v>0</v>
      </c>
      <c r="V190" s="1">
        <f>IF(C190="East", IF(B190="Decentral",F190*'Connecting shares (%)'!$R$16*'Connecting shares (%)'!$F$6/100+H190*'Connecting shares (%)'!$G$6/100*'Connecting shares (%)'!$R$17+J190*'Connecting shares (%)'!$H$6/100*'Connecting shares (%)'!$R$18,0),0)</f>
        <v>0</v>
      </c>
      <c r="W190" s="1">
        <f>IF(C190="East", IF(B190="Central",('Connecting shares (%)'!$F$4/100*K190+'Connecting shares (%)'!$G$4/100*M190+'Connecting shares (%)'!$H$4/100*O190)/1000000,0),0)</f>
        <v>0</v>
      </c>
      <c r="X190" s="1">
        <f>IF(C190="East", IF(B190="Central",L190*'Connecting shares (%)'!$R$16*'Connecting shares (%)'!$F$4/100+N190*'Connecting shares (%)'!$G$4/100*'Connecting shares (%)'!$R$17+P190*'Connecting shares (%)'!$H$4/100*'Connecting shares (%)'!$R$18,0),0)</f>
        <v>0</v>
      </c>
      <c r="Y190" s="1">
        <f>IF(C190="East", IF(B190="Decentral",('Connecting shares (%)'!$F$4/100*K190+'Connecting shares (%)'!$G$4/100*M190+'Connecting shares (%)'!$H$4/100*O190)/1000000,0),0)</f>
        <v>0.81812613000000001</v>
      </c>
      <c r="Z190" s="1">
        <f>IF(C190="East", IF(B190="Decentral",L190*'Connecting shares (%)'!$R$16*'Connecting shares (%)'!$F$8/100+N190*'Connecting shares (%)'!$G$8/100*'Connecting shares (%)'!$R$17+P190*'Connecting shares (%)'!$H$8/100*'Connecting shares (%)'!$R$18,0),0)</f>
        <v>9.1977000000000003E-2</v>
      </c>
      <c r="AA190" s="1">
        <f>IF(C190="West", IF(B190="Central",('Connecting shares (%)'!$F$10/100*E190+'Connecting shares (%)'!$G$10/100*G190+'Connecting shares (%)'!$H$10/100*I190)/1000000,0),0)</f>
        <v>0</v>
      </c>
      <c r="AB190" s="1">
        <f>IF(C190="West", IF(B190="Central",F190*'Connecting shares (%)'!$R$16*'Connecting shares (%)'!$F$10/100+H190*'Connecting shares (%)'!$G$10/100*'Connecting shares (%)'!$R$17+J190*'Connecting shares (%)'!$H$10/100*'Connecting shares (%)'!$R$18,0),0)</f>
        <v>0</v>
      </c>
      <c r="AC190" s="1">
        <f>IF(C190="West", IF(B190="Decentral",('Connecting shares (%)'!$F$14/100*E190+'Connecting shares (%)'!$G$14/100*G190+'Connecting shares (%)'!$H$14/100*I190)/1000000,0),0)</f>
        <v>0</v>
      </c>
      <c r="AD190" s="1">
        <f>IF(C190="west", IF(B190="Decentral",F190*'Connecting shares (%)'!$R$16*'Connecting shares (%)'!$F$14/100+H190*'Connecting shares (%)'!$G$14/100*'Connecting shares (%)'!$R$17+J190*'Connecting shares (%)'!$H$14/100*'Connecting shares (%)'!$R$18,0),0)</f>
        <v>0</v>
      </c>
      <c r="AE190" s="1">
        <f>IF(C190="west", IF(B190="Central",('Connecting shares (%)'!$F$12/100*K190+'Connecting shares (%)'!$G$12/100*M190+'Connecting shares (%)'!$H$12/100*O190)/1000000,0),0)</f>
        <v>0</v>
      </c>
      <c r="AF190" s="1">
        <f>IF(C190="west", IF(B190="Central",L190*'Connecting shares (%)'!$R$16*'Connecting shares (%)'!$F$12/100+N190*'Connecting shares (%)'!$G$12/100*'Connecting shares (%)'!$R$17+P190*'Connecting shares (%)'!$H$12/100*'Connecting shares (%)'!$R$18,0),0)</f>
        <v>0</v>
      </c>
      <c r="AG190" s="1">
        <f>IF(C190="West", IF(B190="Decentral",(K190*'Connecting shares (%)'!$F$16/100+M190*'Connecting shares (%)'!$G$16/100+O190*'Connecting shares (%)'!$H$16/100)/1000000,0),0)</f>
        <v>0</v>
      </c>
      <c r="AH190" s="1">
        <f>IF(C190="west", IF(B190="Decentral",L190*'Connecting shares (%)'!$R$16*'Connecting shares (%)'!$F$16/100+N190*'Connecting shares (%)'!$G$16/100*'Connecting shares (%)'!$R$17+P190*'Connecting shares (%)'!$H$16/100*'Connecting shares (%)'!$R$18,0),0)</f>
        <v>0</v>
      </c>
    </row>
    <row r="191" spans="1:34">
      <c r="A191" s="1">
        <v>190</v>
      </c>
      <c r="B191" s="1" t="s">
        <v>21</v>
      </c>
      <c r="C191" s="1" t="s">
        <v>24</v>
      </c>
      <c r="D191" s="1" t="s">
        <v>673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530.20094811641695</v>
      </c>
      <c r="R191" s="1">
        <v>11260</v>
      </c>
      <c r="S191" s="61">
        <f>IF(C191="East", IF(B191="Central",('Connecting shares (%)'!$F$2/100*E191+'Connecting shares (%)'!$G$2/100*G191+'Connecting shares (%)'!$H$2/100*I191)/1000000,0),0)</f>
        <v>0</v>
      </c>
      <c r="T191" s="61">
        <f>IF(C191="East", IF(B191="Central",F191*'Connecting shares (%)'!$R$16*'Connecting shares (%)'!$F$2/100+H191*'Connecting shares (%)'!$G$2/100*'Connecting shares (%)'!$R$17+J191*'Connecting shares (%)'!$H$2/100*'Connecting shares (%)'!$R$18,0),0)</f>
        <v>0</v>
      </c>
      <c r="U191" s="1">
        <f>IF(C191="East", IF(B191="Decentral",('Connecting shares (%)'!$F$6/100*E191+'Connecting shares (%)'!$G$6/100*G191+'Connecting shares (%)'!$H$6/100*I191)/1000000,0),0)</f>
        <v>0</v>
      </c>
      <c r="V191" s="1">
        <f>IF(C191="East", IF(B191="Decentral",F191*'Connecting shares (%)'!$R$16*'Connecting shares (%)'!$F$6/100+H191*'Connecting shares (%)'!$G$6/100*'Connecting shares (%)'!$R$17+J191*'Connecting shares (%)'!$H$6/100*'Connecting shares (%)'!$R$18,0),0)</f>
        <v>0</v>
      </c>
      <c r="W191" s="1">
        <f>IF(C191="East", IF(B191="Central",('Connecting shares (%)'!$F$4/100*K191+'Connecting shares (%)'!$G$4/100*M191+'Connecting shares (%)'!$H$4/100*O191)/1000000,0),0)</f>
        <v>0</v>
      </c>
      <c r="X191" s="1">
        <f>IF(C191="East", IF(B191="Central",L191*'Connecting shares (%)'!$R$16*'Connecting shares (%)'!$F$4/100+N191*'Connecting shares (%)'!$G$4/100*'Connecting shares (%)'!$R$17+P191*'Connecting shares (%)'!$H$4/100*'Connecting shares (%)'!$R$18,0),0)</f>
        <v>0</v>
      </c>
      <c r="Y191" s="1">
        <f>IF(C191="East", IF(B191="Decentral",('Connecting shares (%)'!$F$4/100*K191+'Connecting shares (%)'!$G$4/100*M191+'Connecting shares (%)'!$H$4/100*O191)/1000000,0),0)</f>
        <v>0</v>
      </c>
      <c r="Z191" s="1">
        <f>IF(C191="East", IF(B191="Decentral",L191*'Connecting shares (%)'!$R$16*'Connecting shares (%)'!$F$8/100+N191*'Connecting shares (%)'!$G$8/100*'Connecting shares (%)'!$R$17+P191*'Connecting shares (%)'!$H$8/100*'Connecting shares (%)'!$R$18,0),0)</f>
        <v>0</v>
      </c>
      <c r="AA191" s="1">
        <f>IF(C191="West", IF(B191="Central",('Connecting shares (%)'!$F$10/100*E191+'Connecting shares (%)'!$G$10/100*G191+'Connecting shares (%)'!$H$10/100*I191)/1000000,0),0)</f>
        <v>0</v>
      </c>
      <c r="AB191" s="1">
        <f>IF(C191="West", IF(B191="Central",F191*'Connecting shares (%)'!$R$16*'Connecting shares (%)'!$F$10/100+H191*'Connecting shares (%)'!$G$10/100*'Connecting shares (%)'!$R$17+J191*'Connecting shares (%)'!$H$10/100*'Connecting shares (%)'!$R$18,0),0)</f>
        <v>0</v>
      </c>
      <c r="AC191" s="1">
        <f>IF(C191="West", IF(B191="Decentral",('Connecting shares (%)'!$F$14/100*E191+'Connecting shares (%)'!$G$14/100*G191+'Connecting shares (%)'!$H$14/100*I191)/1000000,0),0)</f>
        <v>0</v>
      </c>
      <c r="AD191" s="1">
        <f>IF(C191="west", IF(B191="Decentral",F191*'Connecting shares (%)'!$R$16*'Connecting shares (%)'!$F$14/100+H191*'Connecting shares (%)'!$G$14/100*'Connecting shares (%)'!$R$17+J191*'Connecting shares (%)'!$H$14/100*'Connecting shares (%)'!$R$18,0),0)</f>
        <v>0</v>
      </c>
      <c r="AE191" s="1">
        <f>IF(C191="west", IF(B191="Central",('Connecting shares (%)'!$F$12/100*K191+'Connecting shares (%)'!$G$12/100*M191+'Connecting shares (%)'!$H$12/100*O191)/1000000,0),0)</f>
        <v>0</v>
      </c>
      <c r="AF191" s="1">
        <f>IF(C191="west", IF(B191="Central",L191*'Connecting shares (%)'!$R$16*'Connecting shares (%)'!$F$12/100+N191*'Connecting shares (%)'!$G$12/100*'Connecting shares (%)'!$R$17+P191*'Connecting shares (%)'!$H$12/100*'Connecting shares (%)'!$R$18,0),0)</f>
        <v>0</v>
      </c>
      <c r="AG191" s="1">
        <f>IF(C191="West", IF(B191="Decentral",(K191*'Connecting shares (%)'!$F$16/100+M191*'Connecting shares (%)'!$G$16/100+O191*'Connecting shares (%)'!$H$16/100)/1000000,0),0)</f>
        <v>0</v>
      </c>
      <c r="AH191" s="1">
        <f>IF(C191="west", IF(B191="Decentral",L191*'Connecting shares (%)'!$R$16*'Connecting shares (%)'!$F$16/100+N191*'Connecting shares (%)'!$G$16/100*'Connecting shares (%)'!$R$17+P191*'Connecting shares (%)'!$H$16/100*'Connecting shares (%)'!$R$18,0),0)</f>
        <v>0</v>
      </c>
    </row>
    <row r="192" spans="1:34">
      <c r="A192" s="1">
        <v>191</v>
      </c>
      <c r="B192" s="1" t="s">
        <v>21</v>
      </c>
      <c r="C192" s="1" t="s">
        <v>24</v>
      </c>
      <c r="D192" s="1" t="s">
        <v>672</v>
      </c>
      <c r="E192" s="1">
        <v>11731.86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177498.22999999899</v>
      </c>
      <c r="L192" s="1">
        <v>6</v>
      </c>
      <c r="M192" s="1">
        <v>790220.18999999901</v>
      </c>
      <c r="N192" s="1">
        <v>7</v>
      </c>
      <c r="O192" s="1">
        <v>352569.049999999</v>
      </c>
      <c r="P192" s="1">
        <v>1</v>
      </c>
      <c r="Q192" s="1">
        <v>2291.3928320643799</v>
      </c>
      <c r="R192" s="1">
        <v>227380.5</v>
      </c>
      <c r="S192" s="61">
        <f>IF(C192="East", IF(B192="Central",('Connecting shares (%)'!$F$2/100*E192+'Connecting shares (%)'!$G$2/100*G192+'Connecting shares (%)'!$H$2/100*I192)/1000000,0),0)</f>
        <v>0</v>
      </c>
      <c r="T192" s="61">
        <f>IF(C192="East", IF(B192="Central",F192*'Connecting shares (%)'!$R$16*'Connecting shares (%)'!$F$2/100+H192*'Connecting shares (%)'!$G$2/100*'Connecting shares (%)'!$R$17+J192*'Connecting shares (%)'!$H$2/100*'Connecting shares (%)'!$R$18,0),0)</f>
        <v>0</v>
      </c>
      <c r="U192" s="1">
        <f>IF(C192="East", IF(B192="Decentral",('Connecting shares (%)'!$F$6/100*E192+'Connecting shares (%)'!$G$6/100*G192+'Connecting shares (%)'!$H$6/100*I192)/1000000,0),0)</f>
        <v>1.173186E-2</v>
      </c>
      <c r="V192" s="1">
        <f>IF(C192="East", IF(B192="Decentral",F192*'Connecting shares (%)'!$R$16*'Connecting shares (%)'!$F$6/100+H192*'Connecting shares (%)'!$G$6/100*'Connecting shares (%)'!$R$17+J192*'Connecting shares (%)'!$H$6/100*'Connecting shares (%)'!$R$18,0),0)</f>
        <v>2.2995000000000002E-2</v>
      </c>
      <c r="W192" s="1">
        <f>IF(C192="East", IF(B192="Central",('Connecting shares (%)'!$F$4/100*K192+'Connecting shares (%)'!$G$4/100*M192+'Connecting shares (%)'!$H$4/100*O192)/1000000,0),0)</f>
        <v>0</v>
      </c>
      <c r="X192" s="1">
        <f>IF(C192="East", IF(B192="Central",L192*'Connecting shares (%)'!$R$16*'Connecting shares (%)'!$F$4/100+N192*'Connecting shares (%)'!$G$4/100*'Connecting shares (%)'!$R$17+P192*'Connecting shares (%)'!$H$4/100*'Connecting shares (%)'!$R$18,0),0)</f>
        <v>0</v>
      </c>
      <c r="Y192" s="1">
        <f>IF(C192="East", IF(B192="Decentral",('Connecting shares (%)'!$F$4/100*K192+'Connecting shares (%)'!$G$4/100*M192+'Connecting shares (%)'!$H$4/100*O192)/1000000,0),0)</f>
        <v>1.3202874699999969</v>
      </c>
      <c r="Z192" s="1">
        <f>IF(C192="East", IF(B192="Decentral",L192*'Connecting shares (%)'!$R$16*'Connecting shares (%)'!$F$8/100+N192*'Connecting shares (%)'!$G$8/100*'Connecting shares (%)'!$R$17+P192*'Connecting shares (%)'!$H$8/100*'Connecting shares (%)'!$R$18,0),0)</f>
        <v>0.38324199999999997</v>
      </c>
      <c r="AA192" s="1">
        <f>IF(C192="West", IF(B192="Central",('Connecting shares (%)'!$F$10/100*E192+'Connecting shares (%)'!$G$10/100*G192+'Connecting shares (%)'!$H$10/100*I192)/1000000,0),0)</f>
        <v>0</v>
      </c>
      <c r="AB192" s="1">
        <f>IF(C192="West", IF(B192="Central",F192*'Connecting shares (%)'!$R$16*'Connecting shares (%)'!$F$10/100+H192*'Connecting shares (%)'!$G$10/100*'Connecting shares (%)'!$R$17+J192*'Connecting shares (%)'!$H$10/100*'Connecting shares (%)'!$R$18,0),0)</f>
        <v>0</v>
      </c>
      <c r="AC192" s="1">
        <f>IF(C192="West", IF(B192="Decentral",('Connecting shares (%)'!$F$14/100*E192+'Connecting shares (%)'!$G$14/100*G192+'Connecting shares (%)'!$H$14/100*I192)/1000000,0),0)</f>
        <v>0</v>
      </c>
      <c r="AD192" s="1">
        <f>IF(C192="west", IF(B192="Decentral",F192*'Connecting shares (%)'!$R$16*'Connecting shares (%)'!$F$14/100+H192*'Connecting shares (%)'!$G$14/100*'Connecting shares (%)'!$R$17+J192*'Connecting shares (%)'!$H$14/100*'Connecting shares (%)'!$R$18,0),0)</f>
        <v>0</v>
      </c>
      <c r="AE192" s="1">
        <f>IF(C192="west", IF(B192="Central",('Connecting shares (%)'!$F$12/100*K192+'Connecting shares (%)'!$G$12/100*M192+'Connecting shares (%)'!$H$12/100*O192)/1000000,0),0)</f>
        <v>0</v>
      </c>
      <c r="AF192" s="1">
        <f>IF(C192="west", IF(B192="Central",L192*'Connecting shares (%)'!$R$16*'Connecting shares (%)'!$F$12/100+N192*'Connecting shares (%)'!$G$12/100*'Connecting shares (%)'!$R$17+P192*'Connecting shares (%)'!$H$12/100*'Connecting shares (%)'!$R$18,0),0)</f>
        <v>0</v>
      </c>
      <c r="AG192" s="1">
        <f>IF(C192="West", IF(B192="Decentral",(K192*'Connecting shares (%)'!$F$16/100+M192*'Connecting shares (%)'!$G$16/100+O192*'Connecting shares (%)'!$H$16/100)/1000000,0),0)</f>
        <v>0</v>
      </c>
      <c r="AH192" s="1">
        <f>IF(C192="west", IF(B192="Decentral",L192*'Connecting shares (%)'!$R$16*'Connecting shares (%)'!$F$16/100+N192*'Connecting shares (%)'!$G$16/100*'Connecting shares (%)'!$R$17+P192*'Connecting shares (%)'!$H$16/100*'Connecting shares (%)'!$R$18,0),0)</f>
        <v>0</v>
      </c>
    </row>
    <row r="193" spans="1:34">
      <c r="A193" s="1">
        <v>192</v>
      </c>
      <c r="B193" s="1" t="s">
        <v>21</v>
      </c>
      <c r="C193" s="1" t="s">
        <v>24</v>
      </c>
      <c r="D193" s="1" t="s">
        <v>671</v>
      </c>
      <c r="E193" s="1">
        <v>142197.56</v>
      </c>
      <c r="F193" s="1">
        <v>9</v>
      </c>
      <c r="G193" s="1">
        <v>0</v>
      </c>
      <c r="H193" s="1">
        <v>0</v>
      </c>
      <c r="I193" s="1">
        <v>0</v>
      </c>
      <c r="J193" s="1">
        <v>0</v>
      </c>
      <c r="K193" s="1">
        <v>59453.309999999903</v>
      </c>
      <c r="L193" s="1">
        <v>2</v>
      </c>
      <c r="M193" s="1">
        <v>0</v>
      </c>
      <c r="N193" s="1">
        <v>0</v>
      </c>
      <c r="O193" s="1">
        <v>0</v>
      </c>
      <c r="P193" s="1">
        <v>0</v>
      </c>
      <c r="Q193" s="1">
        <v>781.87478318358296</v>
      </c>
      <c r="R193" s="1">
        <v>22002</v>
      </c>
      <c r="S193" s="61">
        <f>IF(C193="East", IF(B193="Central",('Connecting shares (%)'!$F$2/100*E193+'Connecting shares (%)'!$G$2/100*G193+'Connecting shares (%)'!$H$2/100*I193)/1000000,0),0)</f>
        <v>0</v>
      </c>
      <c r="T193" s="61">
        <f>IF(C193="East", IF(B193="Central",F193*'Connecting shares (%)'!$R$16*'Connecting shares (%)'!$F$2/100+H193*'Connecting shares (%)'!$G$2/100*'Connecting shares (%)'!$R$17+J193*'Connecting shares (%)'!$H$2/100*'Connecting shares (%)'!$R$18,0),0)</f>
        <v>0</v>
      </c>
      <c r="U193" s="1">
        <f>IF(C193="East", IF(B193="Decentral",('Connecting shares (%)'!$F$6/100*E193+'Connecting shares (%)'!$G$6/100*G193+'Connecting shares (%)'!$H$6/100*I193)/1000000,0),0)</f>
        <v>0.14219756</v>
      </c>
      <c r="V193" s="1">
        <f>IF(C193="East", IF(B193="Decentral",F193*'Connecting shares (%)'!$R$16*'Connecting shares (%)'!$F$6/100+H193*'Connecting shares (%)'!$G$6/100*'Connecting shares (%)'!$R$17+J193*'Connecting shares (%)'!$H$6/100*'Connecting shares (%)'!$R$18,0),0)</f>
        <v>0.206955</v>
      </c>
      <c r="W193" s="1">
        <f>IF(C193="East", IF(B193="Central",('Connecting shares (%)'!$F$4/100*K193+'Connecting shares (%)'!$G$4/100*M193+'Connecting shares (%)'!$H$4/100*O193)/1000000,0),0)</f>
        <v>0</v>
      </c>
      <c r="X193" s="1">
        <f>IF(C193="East", IF(B193="Central",L193*'Connecting shares (%)'!$R$16*'Connecting shares (%)'!$F$4/100+N193*'Connecting shares (%)'!$G$4/100*'Connecting shares (%)'!$R$17+P193*'Connecting shares (%)'!$H$4/100*'Connecting shares (%)'!$R$18,0),0)</f>
        <v>0</v>
      </c>
      <c r="Y193" s="1">
        <f>IF(C193="East", IF(B193="Decentral",('Connecting shares (%)'!$F$4/100*K193+'Connecting shares (%)'!$G$4/100*M193+'Connecting shares (%)'!$H$4/100*O193)/1000000,0),0)</f>
        <v>5.9453309999999905E-2</v>
      </c>
      <c r="Z193" s="1">
        <f>IF(C193="East", IF(B193="Decentral",L193*'Connecting shares (%)'!$R$16*'Connecting shares (%)'!$F$8/100+N193*'Connecting shares (%)'!$G$8/100*'Connecting shares (%)'!$R$17+P193*'Connecting shares (%)'!$H$8/100*'Connecting shares (%)'!$R$18,0),0)</f>
        <v>4.5990000000000003E-2</v>
      </c>
      <c r="AA193" s="1">
        <f>IF(C193="West", IF(B193="Central",('Connecting shares (%)'!$F$10/100*E193+'Connecting shares (%)'!$G$10/100*G193+'Connecting shares (%)'!$H$10/100*I193)/1000000,0),0)</f>
        <v>0</v>
      </c>
      <c r="AB193" s="1">
        <f>IF(C193="West", IF(B193="Central",F193*'Connecting shares (%)'!$R$16*'Connecting shares (%)'!$F$10/100+H193*'Connecting shares (%)'!$G$10/100*'Connecting shares (%)'!$R$17+J193*'Connecting shares (%)'!$H$10/100*'Connecting shares (%)'!$R$18,0),0)</f>
        <v>0</v>
      </c>
      <c r="AC193" s="1">
        <f>IF(C193="West", IF(B193="Decentral",('Connecting shares (%)'!$F$14/100*E193+'Connecting shares (%)'!$G$14/100*G193+'Connecting shares (%)'!$H$14/100*I193)/1000000,0),0)</f>
        <v>0</v>
      </c>
      <c r="AD193" s="1">
        <f>IF(C193="west", IF(B193="Decentral",F193*'Connecting shares (%)'!$R$16*'Connecting shares (%)'!$F$14/100+H193*'Connecting shares (%)'!$G$14/100*'Connecting shares (%)'!$R$17+J193*'Connecting shares (%)'!$H$14/100*'Connecting shares (%)'!$R$18,0),0)</f>
        <v>0</v>
      </c>
      <c r="AE193" s="1">
        <f>IF(C193="west", IF(B193="Central",('Connecting shares (%)'!$F$12/100*K193+'Connecting shares (%)'!$G$12/100*M193+'Connecting shares (%)'!$H$12/100*O193)/1000000,0),0)</f>
        <v>0</v>
      </c>
      <c r="AF193" s="1">
        <f>IF(C193="west", IF(B193="Central",L193*'Connecting shares (%)'!$R$16*'Connecting shares (%)'!$F$12/100+N193*'Connecting shares (%)'!$G$12/100*'Connecting shares (%)'!$R$17+P193*'Connecting shares (%)'!$H$12/100*'Connecting shares (%)'!$R$18,0),0)</f>
        <v>0</v>
      </c>
      <c r="AG193" s="1">
        <f>IF(C193="West", IF(B193="Decentral",(K193*'Connecting shares (%)'!$F$16/100+M193*'Connecting shares (%)'!$G$16/100+O193*'Connecting shares (%)'!$H$16/100)/1000000,0),0)</f>
        <v>0</v>
      </c>
      <c r="AH193" s="1">
        <f>IF(C193="west", IF(B193="Decentral",L193*'Connecting shares (%)'!$R$16*'Connecting shares (%)'!$F$16/100+N193*'Connecting shares (%)'!$G$16/100*'Connecting shares (%)'!$R$17+P193*'Connecting shares (%)'!$H$16/100*'Connecting shares (%)'!$R$18,0),0)</f>
        <v>0</v>
      </c>
    </row>
    <row r="194" spans="1:34">
      <c r="A194" s="1">
        <v>193</v>
      </c>
      <c r="B194" s="1" t="s">
        <v>22</v>
      </c>
      <c r="C194" s="1" t="s">
        <v>24</v>
      </c>
      <c r="D194" s="1" t="s">
        <v>643</v>
      </c>
      <c r="E194" s="1">
        <v>2761415.44</v>
      </c>
      <c r="F194" s="1">
        <v>173</v>
      </c>
      <c r="G194" s="1">
        <v>0</v>
      </c>
      <c r="H194" s="1">
        <v>0</v>
      </c>
      <c r="I194" s="1">
        <v>0</v>
      </c>
      <c r="J194" s="1">
        <v>0</v>
      </c>
      <c r="K194" s="1">
        <v>627601.96999999904</v>
      </c>
      <c r="L194" s="1">
        <v>72</v>
      </c>
      <c r="M194" s="1">
        <v>0</v>
      </c>
      <c r="N194" s="1">
        <v>0</v>
      </c>
      <c r="O194" s="1">
        <v>677819.82999999903</v>
      </c>
      <c r="P194" s="1">
        <v>1</v>
      </c>
      <c r="Q194" s="1">
        <v>8344.7429056633191</v>
      </c>
      <c r="R194" s="1">
        <v>1699694.5</v>
      </c>
      <c r="S194" s="61">
        <f>IF(C194="East", IF(B194="Central",('Connecting shares (%)'!$F$2/100*E194+'Connecting shares (%)'!$G$2/100*G194+'Connecting shares (%)'!$H$2/100*I194)/1000000,0),0)</f>
        <v>2.7614154399999999</v>
      </c>
      <c r="T194" s="61">
        <f>IF(C194="East", IF(B194="Central",F194*'Connecting shares (%)'!$R$16*'Connecting shares (%)'!$F$2/100+H194*'Connecting shares (%)'!$G$2/100*'Connecting shares (%)'!$R$17+J194*'Connecting shares (%)'!$H$2/100*'Connecting shares (%)'!$R$18,0),0)</f>
        <v>3.9781350000000004</v>
      </c>
      <c r="U194" s="1">
        <f>IF(C194="East", IF(B194="Decentral",('Connecting shares (%)'!$F$6/100*E194+'Connecting shares (%)'!$G$6/100*G194+'Connecting shares (%)'!$H$6/100*I194)/1000000,0),0)</f>
        <v>0</v>
      </c>
      <c r="V194" s="1">
        <f>IF(C194="East", IF(B194="Decentral",F194*'Connecting shares (%)'!$R$16*'Connecting shares (%)'!$F$6/100+H194*'Connecting shares (%)'!$G$6/100*'Connecting shares (%)'!$R$17+J194*'Connecting shares (%)'!$H$6/100*'Connecting shares (%)'!$R$18,0),0)</f>
        <v>0</v>
      </c>
      <c r="W194" s="1">
        <f>IF(C194="East", IF(B194="Central",('Connecting shares (%)'!$F$4/100*K194+'Connecting shares (%)'!$G$4/100*M194+'Connecting shares (%)'!$H$4/100*O194)/1000000,0),0)</f>
        <v>1.305421799999998</v>
      </c>
      <c r="X194" s="1">
        <f>IF(C194="East", IF(B194="Central",L194*'Connecting shares (%)'!$R$16*'Connecting shares (%)'!$F$4/100+N194*'Connecting shares (%)'!$G$4/100*'Connecting shares (%)'!$R$17+P194*'Connecting shares (%)'!$H$4/100*'Connecting shares (%)'!$R$18,0),0)</f>
        <v>1.686299</v>
      </c>
      <c r="Y194" s="1">
        <f>IF(C194="East", IF(B194="Decentral",('Connecting shares (%)'!$F$4/100*K194+'Connecting shares (%)'!$G$4/100*M194+'Connecting shares (%)'!$H$4/100*O194)/1000000,0),0)</f>
        <v>0</v>
      </c>
      <c r="Z194" s="1">
        <f>IF(C194="East", IF(B194="Decentral",L194*'Connecting shares (%)'!$R$16*'Connecting shares (%)'!$F$8/100+N194*'Connecting shares (%)'!$G$8/100*'Connecting shares (%)'!$R$17+P194*'Connecting shares (%)'!$H$8/100*'Connecting shares (%)'!$R$18,0),0)</f>
        <v>0</v>
      </c>
      <c r="AA194" s="1">
        <f>IF(C194="West", IF(B194="Central",('Connecting shares (%)'!$F$10/100*E194+'Connecting shares (%)'!$G$10/100*G194+'Connecting shares (%)'!$H$10/100*I194)/1000000,0),0)</f>
        <v>0</v>
      </c>
      <c r="AB194" s="1">
        <f>IF(C194="West", IF(B194="Central",F194*'Connecting shares (%)'!$R$16*'Connecting shares (%)'!$F$10/100+H194*'Connecting shares (%)'!$G$10/100*'Connecting shares (%)'!$R$17+J194*'Connecting shares (%)'!$H$10/100*'Connecting shares (%)'!$R$18,0),0)</f>
        <v>0</v>
      </c>
      <c r="AC194" s="1">
        <f>IF(C194="West", IF(B194="Decentral",('Connecting shares (%)'!$F$14/100*E194+'Connecting shares (%)'!$G$14/100*G194+'Connecting shares (%)'!$H$14/100*I194)/1000000,0),0)</f>
        <v>0</v>
      </c>
      <c r="AD194" s="1">
        <f>IF(C194="west", IF(B194="Decentral",F194*'Connecting shares (%)'!$R$16*'Connecting shares (%)'!$F$14/100+H194*'Connecting shares (%)'!$G$14/100*'Connecting shares (%)'!$R$17+J194*'Connecting shares (%)'!$H$14/100*'Connecting shares (%)'!$R$18,0),0)</f>
        <v>0</v>
      </c>
      <c r="AE194" s="1">
        <f>IF(C194="west", IF(B194="Central",('Connecting shares (%)'!$F$12/100*K194+'Connecting shares (%)'!$G$12/100*M194+'Connecting shares (%)'!$H$12/100*O194)/1000000,0),0)</f>
        <v>0</v>
      </c>
      <c r="AF194" s="1">
        <f>IF(C194="west", IF(B194="Central",L194*'Connecting shares (%)'!$R$16*'Connecting shares (%)'!$F$12/100+N194*'Connecting shares (%)'!$G$12/100*'Connecting shares (%)'!$R$17+P194*'Connecting shares (%)'!$H$12/100*'Connecting shares (%)'!$R$18,0),0)</f>
        <v>0</v>
      </c>
      <c r="AG194" s="1">
        <f>IF(C194="West", IF(B194="Decentral",(K194*'Connecting shares (%)'!$F$16/100+M194*'Connecting shares (%)'!$G$16/100+O194*'Connecting shares (%)'!$H$16/100)/1000000,0),0)</f>
        <v>0</v>
      </c>
      <c r="AH194" s="1">
        <f>IF(C194="west", IF(B194="Decentral",L194*'Connecting shares (%)'!$R$16*'Connecting shares (%)'!$F$16/100+N194*'Connecting shares (%)'!$G$16/100*'Connecting shares (%)'!$R$17+P194*'Connecting shares (%)'!$H$16/100*'Connecting shares (%)'!$R$18,0),0)</f>
        <v>0</v>
      </c>
    </row>
    <row r="195" spans="1:34">
      <c r="A195" s="1">
        <v>194</v>
      </c>
      <c r="B195" s="1" t="s">
        <v>22</v>
      </c>
      <c r="C195" s="1" t="s">
        <v>24</v>
      </c>
      <c r="D195" s="1" t="s">
        <v>59</v>
      </c>
      <c r="E195" s="1">
        <v>7221865.9699999904</v>
      </c>
      <c r="F195" s="1">
        <v>469</v>
      </c>
      <c r="G195" s="1">
        <v>0</v>
      </c>
      <c r="H195" s="1">
        <v>0</v>
      </c>
      <c r="I195" s="1">
        <v>0</v>
      </c>
      <c r="J195" s="1">
        <v>0</v>
      </c>
      <c r="K195" s="1">
        <v>2882296.3399999901</v>
      </c>
      <c r="L195" s="1">
        <v>226</v>
      </c>
      <c r="M195" s="1">
        <v>825234.41999999899</v>
      </c>
      <c r="N195" s="1">
        <v>13</v>
      </c>
      <c r="O195" s="1">
        <v>0</v>
      </c>
      <c r="P195" s="1">
        <v>0</v>
      </c>
      <c r="Q195" s="1">
        <v>21663.774546817898</v>
      </c>
      <c r="R195" s="1">
        <v>15494070.5</v>
      </c>
      <c r="S195" s="61">
        <f>IF(C195="East", IF(B195="Central",('Connecting shares (%)'!$F$2/100*E195+'Connecting shares (%)'!$G$2/100*G195+'Connecting shares (%)'!$H$2/100*I195)/1000000,0),0)</f>
        <v>7.2218659699999908</v>
      </c>
      <c r="T195" s="61">
        <f>IF(C195="East", IF(B195="Central",F195*'Connecting shares (%)'!$R$16*'Connecting shares (%)'!$F$2/100+H195*'Connecting shares (%)'!$G$2/100*'Connecting shares (%)'!$R$17+J195*'Connecting shares (%)'!$H$2/100*'Connecting shares (%)'!$R$18,0),0)</f>
        <v>10.784655000000001</v>
      </c>
      <c r="U195" s="1">
        <f>IF(C195="East", IF(B195="Decentral",('Connecting shares (%)'!$F$6/100*E195+'Connecting shares (%)'!$G$6/100*G195+'Connecting shares (%)'!$H$6/100*I195)/1000000,0),0)</f>
        <v>0</v>
      </c>
      <c r="V195" s="1">
        <f>IF(C195="East", IF(B195="Decentral",F195*'Connecting shares (%)'!$R$16*'Connecting shares (%)'!$F$6/100+H195*'Connecting shares (%)'!$G$6/100*'Connecting shares (%)'!$R$17+J195*'Connecting shares (%)'!$H$6/100*'Connecting shares (%)'!$R$18,0),0)</f>
        <v>0</v>
      </c>
      <c r="W195" s="1">
        <f>IF(C195="East", IF(B195="Central",('Connecting shares (%)'!$F$4/100*K195+'Connecting shares (%)'!$G$4/100*M195+'Connecting shares (%)'!$H$4/100*O195)/1000000,0),0)</f>
        <v>3.7075307599999889</v>
      </c>
      <c r="X195" s="1">
        <f>IF(C195="East", IF(B195="Central",L195*'Connecting shares (%)'!$R$16*'Connecting shares (%)'!$F$4/100+N195*'Connecting shares (%)'!$G$4/100*'Connecting shares (%)'!$R$17+P195*'Connecting shares (%)'!$H$4/100*'Connecting shares (%)'!$R$18,0),0)</f>
        <v>5.5954370000000004</v>
      </c>
      <c r="Y195" s="1">
        <f>IF(C195="East", IF(B195="Decentral",('Connecting shares (%)'!$F$4/100*K195+'Connecting shares (%)'!$G$4/100*M195+'Connecting shares (%)'!$H$4/100*O195)/1000000,0),0)</f>
        <v>0</v>
      </c>
      <c r="Z195" s="1">
        <f>IF(C195="East", IF(B195="Decentral",L195*'Connecting shares (%)'!$R$16*'Connecting shares (%)'!$F$8/100+N195*'Connecting shares (%)'!$G$8/100*'Connecting shares (%)'!$R$17+P195*'Connecting shares (%)'!$H$8/100*'Connecting shares (%)'!$R$18,0),0)</f>
        <v>0</v>
      </c>
      <c r="AA195" s="1">
        <f>IF(C195="West", IF(B195="Central",('Connecting shares (%)'!$F$10/100*E195+'Connecting shares (%)'!$G$10/100*G195+'Connecting shares (%)'!$H$10/100*I195)/1000000,0),0)</f>
        <v>0</v>
      </c>
      <c r="AB195" s="1">
        <f>IF(C195="West", IF(B195="Central",F195*'Connecting shares (%)'!$R$16*'Connecting shares (%)'!$F$10/100+H195*'Connecting shares (%)'!$G$10/100*'Connecting shares (%)'!$R$17+J195*'Connecting shares (%)'!$H$10/100*'Connecting shares (%)'!$R$18,0),0)</f>
        <v>0</v>
      </c>
      <c r="AC195" s="1">
        <f>IF(C195="West", IF(B195="Decentral",('Connecting shares (%)'!$F$14/100*E195+'Connecting shares (%)'!$G$14/100*G195+'Connecting shares (%)'!$H$14/100*I195)/1000000,0),0)</f>
        <v>0</v>
      </c>
      <c r="AD195" s="1">
        <f>IF(C195="west", IF(B195="Decentral",F195*'Connecting shares (%)'!$R$16*'Connecting shares (%)'!$F$14/100+H195*'Connecting shares (%)'!$G$14/100*'Connecting shares (%)'!$R$17+J195*'Connecting shares (%)'!$H$14/100*'Connecting shares (%)'!$R$18,0),0)</f>
        <v>0</v>
      </c>
      <c r="AE195" s="1">
        <f>IF(C195="west", IF(B195="Central",('Connecting shares (%)'!$F$12/100*K195+'Connecting shares (%)'!$G$12/100*M195+'Connecting shares (%)'!$H$12/100*O195)/1000000,0),0)</f>
        <v>0</v>
      </c>
      <c r="AF195" s="1">
        <f>IF(C195="west", IF(B195="Central",L195*'Connecting shares (%)'!$R$16*'Connecting shares (%)'!$F$12/100+N195*'Connecting shares (%)'!$G$12/100*'Connecting shares (%)'!$R$17+P195*'Connecting shares (%)'!$H$12/100*'Connecting shares (%)'!$R$18,0),0)</f>
        <v>0</v>
      </c>
      <c r="AG195" s="1">
        <f>IF(C195="West", IF(B195="Decentral",(K195*'Connecting shares (%)'!$F$16/100+M195*'Connecting shares (%)'!$G$16/100+O195*'Connecting shares (%)'!$H$16/100)/1000000,0),0)</f>
        <v>0</v>
      </c>
      <c r="AH195" s="1">
        <f>IF(C195="west", IF(B195="Decentral",L195*'Connecting shares (%)'!$R$16*'Connecting shares (%)'!$F$16/100+N195*'Connecting shares (%)'!$G$16/100*'Connecting shares (%)'!$R$17+P195*'Connecting shares (%)'!$H$16/100*'Connecting shares (%)'!$R$18,0),0)</f>
        <v>0</v>
      </c>
    </row>
    <row r="196" spans="1:34">
      <c r="A196" s="1">
        <v>195</v>
      </c>
      <c r="B196" s="1" t="s">
        <v>21</v>
      </c>
      <c r="C196" s="1" t="s">
        <v>24</v>
      </c>
      <c r="D196" s="1" t="s">
        <v>225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283.87313379259399</v>
      </c>
      <c r="R196" s="1">
        <v>3956</v>
      </c>
      <c r="S196" s="61">
        <f>IF(C196="East", IF(B196="Central",('Connecting shares (%)'!$F$2/100*E196+'Connecting shares (%)'!$G$2/100*G196+'Connecting shares (%)'!$H$2/100*I196)/1000000,0),0)</f>
        <v>0</v>
      </c>
      <c r="T196" s="61">
        <f>IF(C196="East", IF(B196="Central",F196*'Connecting shares (%)'!$R$16*'Connecting shares (%)'!$F$2/100+H196*'Connecting shares (%)'!$G$2/100*'Connecting shares (%)'!$R$17+J196*'Connecting shares (%)'!$H$2/100*'Connecting shares (%)'!$R$18,0),0)</f>
        <v>0</v>
      </c>
      <c r="U196" s="1">
        <f>IF(C196="East", IF(B196="Decentral",('Connecting shares (%)'!$F$6/100*E196+'Connecting shares (%)'!$G$6/100*G196+'Connecting shares (%)'!$H$6/100*I196)/1000000,0),0)</f>
        <v>0</v>
      </c>
      <c r="V196" s="1">
        <f>IF(C196="East", IF(B196="Decentral",F196*'Connecting shares (%)'!$R$16*'Connecting shares (%)'!$F$6/100+H196*'Connecting shares (%)'!$G$6/100*'Connecting shares (%)'!$R$17+J196*'Connecting shares (%)'!$H$6/100*'Connecting shares (%)'!$R$18,0),0)</f>
        <v>0</v>
      </c>
      <c r="W196" s="1">
        <f>IF(C196="East", IF(B196="Central",('Connecting shares (%)'!$F$4/100*K196+'Connecting shares (%)'!$G$4/100*M196+'Connecting shares (%)'!$H$4/100*O196)/1000000,0),0)</f>
        <v>0</v>
      </c>
      <c r="X196" s="1">
        <f>IF(C196="East", IF(B196="Central",L196*'Connecting shares (%)'!$R$16*'Connecting shares (%)'!$F$4/100+N196*'Connecting shares (%)'!$G$4/100*'Connecting shares (%)'!$R$17+P196*'Connecting shares (%)'!$H$4/100*'Connecting shares (%)'!$R$18,0),0)</f>
        <v>0</v>
      </c>
      <c r="Y196" s="1">
        <f>IF(C196="East", IF(B196="Decentral",('Connecting shares (%)'!$F$4/100*K196+'Connecting shares (%)'!$G$4/100*M196+'Connecting shares (%)'!$H$4/100*O196)/1000000,0),0)</f>
        <v>0</v>
      </c>
      <c r="Z196" s="1">
        <f>IF(C196="East", IF(B196="Decentral",L196*'Connecting shares (%)'!$R$16*'Connecting shares (%)'!$F$8/100+N196*'Connecting shares (%)'!$G$8/100*'Connecting shares (%)'!$R$17+P196*'Connecting shares (%)'!$H$8/100*'Connecting shares (%)'!$R$18,0),0)</f>
        <v>0</v>
      </c>
      <c r="AA196" s="1">
        <f>IF(C196="West", IF(B196="Central",('Connecting shares (%)'!$F$10/100*E196+'Connecting shares (%)'!$G$10/100*G196+'Connecting shares (%)'!$H$10/100*I196)/1000000,0),0)</f>
        <v>0</v>
      </c>
      <c r="AB196" s="1">
        <f>IF(C196="West", IF(B196="Central",F196*'Connecting shares (%)'!$R$16*'Connecting shares (%)'!$F$10/100+H196*'Connecting shares (%)'!$G$10/100*'Connecting shares (%)'!$R$17+J196*'Connecting shares (%)'!$H$10/100*'Connecting shares (%)'!$R$18,0),0)</f>
        <v>0</v>
      </c>
      <c r="AC196" s="1">
        <f>IF(C196="West", IF(B196="Decentral",('Connecting shares (%)'!$F$14/100*E196+'Connecting shares (%)'!$G$14/100*G196+'Connecting shares (%)'!$H$14/100*I196)/1000000,0),0)</f>
        <v>0</v>
      </c>
      <c r="AD196" s="1">
        <f>IF(C196="west", IF(B196="Decentral",F196*'Connecting shares (%)'!$R$16*'Connecting shares (%)'!$F$14/100+H196*'Connecting shares (%)'!$G$14/100*'Connecting shares (%)'!$R$17+J196*'Connecting shares (%)'!$H$14/100*'Connecting shares (%)'!$R$18,0),0)</f>
        <v>0</v>
      </c>
      <c r="AE196" s="1">
        <f>IF(C196="west", IF(B196="Central",('Connecting shares (%)'!$F$12/100*K196+'Connecting shares (%)'!$G$12/100*M196+'Connecting shares (%)'!$H$12/100*O196)/1000000,0),0)</f>
        <v>0</v>
      </c>
      <c r="AF196" s="1">
        <f>IF(C196="west", IF(B196="Central",L196*'Connecting shares (%)'!$R$16*'Connecting shares (%)'!$F$12/100+N196*'Connecting shares (%)'!$G$12/100*'Connecting shares (%)'!$R$17+P196*'Connecting shares (%)'!$H$12/100*'Connecting shares (%)'!$R$18,0),0)</f>
        <v>0</v>
      </c>
      <c r="AG196" s="1">
        <f>IF(C196="West", IF(B196="Decentral",(K196*'Connecting shares (%)'!$F$16/100+M196*'Connecting shares (%)'!$G$16/100+O196*'Connecting shares (%)'!$H$16/100)/1000000,0),0)</f>
        <v>0</v>
      </c>
      <c r="AH196" s="1">
        <f>IF(C196="west", IF(B196="Decentral",L196*'Connecting shares (%)'!$R$16*'Connecting shares (%)'!$F$16/100+N196*'Connecting shares (%)'!$G$16/100*'Connecting shares (%)'!$R$17+P196*'Connecting shares (%)'!$H$16/100*'Connecting shares (%)'!$R$18,0),0)</f>
        <v>0</v>
      </c>
    </row>
    <row r="197" spans="1:34">
      <c r="A197" s="1">
        <v>196</v>
      </c>
      <c r="B197" s="1" t="s">
        <v>21</v>
      </c>
      <c r="C197" s="1" t="s">
        <v>24</v>
      </c>
      <c r="D197" s="1" t="s">
        <v>225</v>
      </c>
      <c r="E197" s="1">
        <v>3386889.1599999899</v>
      </c>
      <c r="F197" s="1">
        <v>221</v>
      </c>
      <c r="G197" s="1">
        <v>0</v>
      </c>
      <c r="H197" s="1">
        <v>0</v>
      </c>
      <c r="I197" s="1">
        <v>0</v>
      </c>
      <c r="J197" s="1">
        <v>0</v>
      </c>
      <c r="K197" s="1">
        <v>1367669.86</v>
      </c>
      <c r="L197" s="1">
        <v>99</v>
      </c>
      <c r="M197" s="1">
        <v>1559315.46</v>
      </c>
      <c r="N197" s="1">
        <v>20</v>
      </c>
      <c r="O197" s="1">
        <v>0</v>
      </c>
      <c r="P197" s="1">
        <v>0</v>
      </c>
      <c r="Q197" s="1">
        <v>9213.7170759529799</v>
      </c>
      <c r="R197" s="1">
        <v>2925303.5</v>
      </c>
      <c r="S197" s="61">
        <f>IF(C197="East", IF(B197="Central",('Connecting shares (%)'!$F$2/100*E197+'Connecting shares (%)'!$G$2/100*G197+'Connecting shares (%)'!$H$2/100*I197)/1000000,0),0)</f>
        <v>0</v>
      </c>
      <c r="T197" s="61">
        <f>IF(C197="East", IF(B197="Central",F197*'Connecting shares (%)'!$R$16*'Connecting shares (%)'!$F$2/100+H197*'Connecting shares (%)'!$G$2/100*'Connecting shares (%)'!$R$17+J197*'Connecting shares (%)'!$H$2/100*'Connecting shares (%)'!$R$18,0),0)</f>
        <v>0</v>
      </c>
      <c r="U197" s="1">
        <f>IF(C197="East", IF(B197="Decentral",('Connecting shares (%)'!$F$6/100*E197+'Connecting shares (%)'!$G$6/100*G197+'Connecting shares (%)'!$H$6/100*I197)/1000000,0),0)</f>
        <v>3.3868891599999897</v>
      </c>
      <c r="V197" s="1">
        <f>IF(C197="East", IF(B197="Decentral",F197*'Connecting shares (%)'!$R$16*'Connecting shares (%)'!$F$6/100+H197*'Connecting shares (%)'!$G$6/100*'Connecting shares (%)'!$R$17+J197*'Connecting shares (%)'!$H$6/100*'Connecting shares (%)'!$R$18,0),0)</f>
        <v>5.0818950000000003</v>
      </c>
      <c r="W197" s="1">
        <f>IF(C197="East", IF(B197="Central",('Connecting shares (%)'!$F$4/100*K197+'Connecting shares (%)'!$G$4/100*M197+'Connecting shares (%)'!$H$4/100*O197)/1000000,0),0)</f>
        <v>0</v>
      </c>
      <c r="X197" s="1">
        <f>IF(C197="East", IF(B197="Central",L197*'Connecting shares (%)'!$R$16*'Connecting shares (%)'!$F$4/100+N197*'Connecting shares (%)'!$G$4/100*'Connecting shares (%)'!$R$17+P197*'Connecting shares (%)'!$H$4/100*'Connecting shares (%)'!$R$18,0),0)</f>
        <v>0</v>
      </c>
      <c r="Y197" s="1">
        <f>IF(C197="East", IF(B197="Decentral",('Connecting shares (%)'!$F$4/100*K197+'Connecting shares (%)'!$G$4/100*M197+'Connecting shares (%)'!$H$4/100*O197)/1000000,0),0)</f>
        <v>2.9269853200000004</v>
      </c>
      <c r="Z197" s="1">
        <f>IF(C197="East", IF(B197="Decentral",L197*'Connecting shares (%)'!$R$16*'Connecting shares (%)'!$F$8/100+N197*'Connecting shares (%)'!$G$8/100*'Connecting shares (%)'!$R$17+P197*'Connecting shares (%)'!$H$8/100*'Connecting shares (%)'!$R$18,0),0)</f>
        <v>2.8896850000000001</v>
      </c>
      <c r="AA197" s="1">
        <f>IF(C197="West", IF(B197="Central",('Connecting shares (%)'!$F$10/100*E197+'Connecting shares (%)'!$G$10/100*G197+'Connecting shares (%)'!$H$10/100*I197)/1000000,0),0)</f>
        <v>0</v>
      </c>
      <c r="AB197" s="1">
        <f>IF(C197="West", IF(B197="Central",F197*'Connecting shares (%)'!$R$16*'Connecting shares (%)'!$F$10/100+H197*'Connecting shares (%)'!$G$10/100*'Connecting shares (%)'!$R$17+J197*'Connecting shares (%)'!$H$10/100*'Connecting shares (%)'!$R$18,0),0)</f>
        <v>0</v>
      </c>
      <c r="AC197" s="1">
        <f>IF(C197="West", IF(B197="Decentral",('Connecting shares (%)'!$F$14/100*E197+'Connecting shares (%)'!$G$14/100*G197+'Connecting shares (%)'!$H$14/100*I197)/1000000,0),0)</f>
        <v>0</v>
      </c>
      <c r="AD197" s="1">
        <f>IF(C197="west", IF(B197="Decentral",F197*'Connecting shares (%)'!$R$16*'Connecting shares (%)'!$F$14/100+H197*'Connecting shares (%)'!$G$14/100*'Connecting shares (%)'!$R$17+J197*'Connecting shares (%)'!$H$14/100*'Connecting shares (%)'!$R$18,0),0)</f>
        <v>0</v>
      </c>
      <c r="AE197" s="1">
        <f>IF(C197="west", IF(B197="Central",('Connecting shares (%)'!$F$12/100*K197+'Connecting shares (%)'!$G$12/100*M197+'Connecting shares (%)'!$H$12/100*O197)/1000000,0),0)</f>
        <v>0</v>
      </c>
      <c r="AF197" s="1">
        <f>IF(C197="west", IF(B197="Central",L197*'Connecting shares (%)'!$R$16*'Connecting shares (%)'!$F$12/100+N197*'Connecting shares (%)'!$G$12/100*'Connecting shares (%)'!$R$17+P197*'Connecting shares (%)'!$H$12/100*'Connecting shares (%)'!$R$18,0),0)</f>
        <v>0</v>
      </c>
      <c r="AG197" s="1">
        <f>IF(C197="West", IF(B197="Decentral",(K197*'Connecting shares (%)'!$F$16/100+M197*'Connecting shares (%)'!$G$16/100+O197*'Connecting shares (%)'!$H$16/100)/1000000,0),0)</f>
        <v>0</v>
      </c>
      <c r="AH197" s="1">
        <f>IF(C197="west", IF(B197="Decentral",L197*'Connecting shares (%)'!$R$16*'Connecting shares (%)'!$F$16/100+N197*'Connecting shares (%)'!$G$16/100*'Connecting shares (%)'!$R$17+P197*'Connecting shares (%)'!$H$16/100*'Connecting shares (%)'!$R$18,0),0)</f>
        <v>0</v>
      </c>
    </row>
    <row r="198" spans="1:34">
      <c r="A198" s="1">
        <v>197</v>
      </c>
      <c r="B198" s="1" t="s">
        <v>21</v>
      </c>
      <c r="C198" s="1" t="s">
        <v>24</v>
      </c>
      <c r="D198" s="1" t="s">
        <v>670</v>
      </c>
      <c r="E198" s="1">
        <v>833689.94</v>
      </c>
      <c r="F198" s="1">
        <v>55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1724.01637229424</v>
      </c>
      <c r="R198" s="1">
        <v>137072.5</v>
      </c>
      <c r="S198" s="61">
        <f>IF(C198="East", IF(B198="Central",('Connecting shares (%)'!$F$2/100*E198+'Connecting shares (%)'!$G$2/100*G198+'Connecting shares (%)'!$H$2/100*I198)/1000000,0),0)</f>
        <v>0</v>
      </c>
      <c r="T198" s="61">
        <f>IF(C198="East", IF(B198="Central",F198*'Connecting shares (%)'!$R$16*'Connecting shares (%)'!$F$2/100+H198*'Connecting shares (%)'!$G$2/100*'Connecting shares (%)'!$R$17+J198*'Connecting shares (%)'!$H$2/100*'Connecting shares (%)'!$R$18,0),0)</f>
        <v>0</v>
      </c>
      <c r="U198" s="1">
        <f>IF(C198="East", IF(B198="Decentral",('Connecting shares (%)'!$F$6/100*E198+'Connecting shares (%)'!$G$6/100*G198+'Connecting shares (%)'!$H$6/100*I198)/1000000,0),0)</f>
        <v>0.83368993999999996</v>
      </c>
      <c r="V198" s="1">
        <f>IF(C198="East", IF(B198="Decentral",F198*'Connecting shares (%)'!$R$16*'Connecting shares (%)'!$F$6/100+H198*'Connecting shares (%)'!$G$6/100*'Connecting shares (%)'!$R$17+J198*'Connecting shares (%)'!$H$6/100*'Connecting shares (%)'!$R$18,0),0)</f>
        <v>1.2647250000000001</v>
      </c>
      <c r="W198" s="1">
        <f>IF(C198="East", IF(B198="Central",('Connecting shares (%)'!$F$4/100*K198+'Connecting shares (%)'!$G$4/100*M198+'Connecting shares (%)'!$H$4/100*O198)/1000000,0),0)</f>
        <v>0</v>
      </c>
      <c r="X198" s="1">
        <f>IF(C198="East", IF(B198="Central",L198*'Connecting shares (%)'!$R$16*'Connecting shares (%)'!$F$4/100+N198*'Connecting shares (%)'!$G$4/100*'Connecting shares (%)'!$R$17+P198*'Connecting shares (%)'!$H$4/100*'Connecting shares (%)'!$R$18,0),0)</f>
        <v>0</v>
      </c>
      <c r="Y198" s="1">
        <f>IF(C198="East", IF(B198="Decentral",('Connecting shares (%)'!$F$4/100*K198+'Connecting shares (%)'!$G$4/100*M198+'Connecting shares (%)'!$H$4/100*O198)/1000000,0),0)</f>
        <v>0</v>
      </c>
      <c r="Z198" s="1">
        <f>IF(C198="East", IF(B198="Decentral",L198*'Connecting shares (%)'!$R$16*'Connecting shares (%)'!$F$8/100+N198*'Connecting shares (%)'!$G$8/100*'Connecting shares (%)'!$R$17+P198*'Connecting shares (%)'!$H$8/100*'Connecting shares (%)'!$R$18,0),0)</f>
        <v>0</v>
      </c>
      <c r="AA198" s="1">
        <f>IF(C198="West", IF(B198="Central",('Connecting shares (%)'!$F$10/100*E198+'Connecting shares (%)'!$G$10/100*G198+'Connecting shares (%)'!$H$10/100*I198)/1000000,0),0)</f>
        <v>0</v>
      </c>
      <c r="AB198" s="1">
        <f>IF(C198="West", IF(B198="Central",F198*'Connecting shares (%)'!$R$16*'Connecting shares (%)'!$F$10/100+H198*'Connecting shares (%)'!$G$10/100*'Connecting shares (%)'!$R$17+J198*'Connecting shares (%)'!$H$10/100*'Connecting shares (%)'!$R$18,0),0)</f>
        <v>0</v>
      </c>
      <c r="AC198" s="1">
        <f>IF(C198="West", IF(B198="Decentral",('Connecting shares (%)'!$F$14/100*E198+'Connecting shares (%)'!$G$14/100*G198+'Connecting shares (%)'!$H$14/100*I198)/1000000,0),0)</f>
        <v>0</v>
      </c>
      <c r="AD198" s="1">
        <f>IF(C198="west", IF(B198="Decentral",F198*'Connecting shares (%)'!$R$16*'Connecting shares (%)'!$F$14/100+H198*'Connecting shares (%)'!$G$14/100*'Connecting shares (%)'!$R$17+J198*'Connecting shares (%)'!$H$14/100*'Connecting shares (%)'!$R$18,0),0)</f>
        <v>0</v>
      </c>
      <c r="AE198" s="1">
        <f>IF(C198="west", IF(B198="Central",('Connecting shares (%)'!$F$12/100*K198+'Connecting shares (%)'!$G$12/100*M198+'Connecting shares (%)'!$H$12/100*O198)/1000000,0),0)</f>
        <v>0</v>
      </c>
      <c r="AF198" s="1">
        <f>IF(C198="west", IF(B198="Central",L198*'Connecting shares (%)'!$R$16*'Connecting shares (%)'!$F$12/100+N198*'Connecting shares (%)'!$G$12/100*'Connecting shares (%)'!$R$17+P198*'Connecting shares (%)'!$H$12/100*'Connecting shares (%)'!$R$18,0),0)</f>
        <v>0</v>
      </c>
      <c r="AG198" s="1">
        <f>IF(C198="West", IF(B198="Decentral",(K198*'Connecting shares (%)'!$F$16/100+M198*'Connecting shares (%)'!$G$16/100+O198*'Connecting shares (%)'!$H$16/100)/1000000,0),0)</f>
        <v>0</v>
      </c>
      <c r="AH198" s="1">
        <f>IF(C198="west", IF(B198="Decentral",L198*'Connecting shares (%)'!$R$16*'Connecting shares (%)'!$F$16/100+N198*'Connecting shares (%)'!$G$16/100*'Connecting shares (%)'!$R$17+P198*'Connecting shares (%)'!$H$16/100*'Connecting shares (%)'!$R$18,0),0)</f>
        <v>0</v>
      </c>
    </row>
    <row r="199" spans="1:34">
      <c r="A199" s="1">
        <v>198</v>
      </c>
      <c r="B199" s="1" t="s">
        <v>22</v>
      </c>
      <c r="C199" s="1" t="s">
        <v>24</v>
      </c>
      <c r="D199" s="1" t="s">
        <v>643</v>
      </c>
      <c r="E199" s="1">
        <v>13331.83</v>
      </c>
      <c r="F199" s="1">
        <v>1</v>
      </c>
      <c r="G199" s="1">
        <v>0</v>
      </c>
      <c r="H199" s="1">
        <v>0</v>
      </c>
      <c r="I199" s="1">
        <v>0</v>
      </c>
      <c r="J199" s="1">
        <v>0</v>
      </c>
      <c r="K199" s="1">
        <v>30038.299999999901</v>
      </c>
      <c r="L199" s="1">
        <v>1</v>
      </c>
      <c r="M199" s="1">
        <v>0</v>
      </c>
      <c r="N199" s="1">
        <v>0</v>
      </c>
      <c r="O199" s="1">
        <v>0</v>
      </c>
      <c r="P199" s="1">
        <v>0</v>
      </c>
      <c r="Q199" s="1">
        <v>1249.00631647876</v>
      </c>
      <c r="R199" s="1">
        <v>94098.5</v>
      </c>
      <c r="S199" s="61">
        <f>IF(C199="East", IF(B199="Central",('Connecting shares (%)'!$F$2/100*E199+'Connecting shares (%)'!$G$2/100*G199+'Connecting shares (%)'!$H$2/100*I199)/1000000,0),0)</f>
        <v>1.3331829999999999E-2</v>
      </c>
      <c r="T199" s="61">
        <f>IF(C199="East", IF(B199="Central",F199*'Connecting shares (%)'!$R$16*'Connecting shares (%)'!$F$2/100+H199*'Connecting shares (%)'!$G$2/100*'Connecting shares (%)'!$R$17+J199*'Connecting shares (%)'!$H$2/100*'Connecting shares (%)'!$R$18,0),0)</f>
        <v>2.2995000000000002E-2</v>
      </c>
      <c r="U199" s="1">
        <f>IF(C199="East", IF(B199="Decentral",('Connecting shares (%)'!$F$6/100*E199+'Connecting shares (%)'!$G$6/100*G199+'Connecting shares (%)'!$H$6/100*I199)/1000000,0),0)</f>
        <v>0</v>
      </c>
      <c r="V199" s="1">
        <f>IF(C199="East", IF(B199="Decentral",F199*'Connecting shares (%)'!$R$16*'Connecting shares (%)'!$F$6/100+H199*'Connecting shares (%)'!$G$6/100*'Connecting shares (%)'!$R$17+J199*'Connecting shares (%)'!$H$6/100*'Connecting shares (%)'!$R$18,0),0)</f>
        <v>0</v>
      </c>
      <c r="W199" s="1">
        <f>IF(C199="East", IF(B199="Central",('Connecting shares (%)'!$F$4/100*K199+'Connecting shares (%)'!$G$4/100*M199+'Connecting shares (%)'!$H$4/100*O199)/1000000,0),0)</f>
        <v>3.00382999999999E-2</v>
      </c>
      <c r="X199" s="1">
        <f>IF(C199="East", IF(B199="Central",L199*'Connecting shares (%)'!$R$16*'Connecting shares (%)'!$F$4/100+N199*'Connecting shares (%)'!$G$4/100*'Connecting shares (%)'!$R$17+P199*'Connecting shares (%)'!$H$4/100*'Connecting shares (%)'!$R$18,0),0)</f>
        <v>2.2995000000000002E-2</v>
      </c>
      <c r="Y199" s="1">
        <f>IF(C199="East", IF(B199="Decentral",('Connecting shares (%)'!$F$4/100*K199+'Connecting shares (%)'!$G$4/100*M199+'Connecting shares (%)'!$H$4/100*O199)/1000000,0),0)</f>
        <v>0</v>
      </c>
      <c r="Z199" s="1">
        <f>IF(C199="East", IF(B199="Decentral",L199*'Connecting shares (%)'!$R$16*'Connecting shares (%)'!$F$8/100+N199*'Connecting shares (%)'!$G$8/100*'Connecting shares (%)'!$R$17+P199*'Connecting shares (%)'!$H$8/100*'Connecting shares (%)'!$R$18,0),0)</f>
        <v>0</v>
      </c>
      <c r="AA199" s="1">
        <f>IF(C199="West", IF(B199="Central",('Connecting shares (%)'!$F$10/100*E199+'Connecting shares (%)'!$G$10/100*G199+'Connecting shares (%)'!$H$10/100*I199)/1000000,0),0)</f>
        <v>0</v>
      </c>
      <c r="AB199" s="1">
        <f>IF(C199="West", IF(B199="Central",F199*'Connecting shares (%)'!$R$16*'Connecting shares (%)'!$F$10/100+H199*'Connecting shares (%)'!$G$10/100*'Connecting shares (%)'!$R$17+J199*'Connecting shares (%)'!$H$10/100*'Connecting shares (%)'!$R$18,0),0)</f>
        <v>0</v>
      </c>
      <c r="AC199" s="1">
        <f>IF(C199="West", IF(B199="Decentral",('Connecting shares (%)'!$F$14/100*E199+'Connecting shares (%)'!$G$14/100*G199+'Connecting shares (%)'!$H$14/100*I199)/1000000,0),0)</f>
        <v>0</v>
      </c>
      <c r="AD199" s="1">
        <f>IF(C199="west", IF(B199="Decentral",F199*'Connecting shares (%)'!$R$16*'Connecting shares (%)'!$F$14/100+H199*'Connecting shares (%)'!$G$14/100*'Connecting shares (%)'!$R$17+J199*'Connecting shares (%)'!$H$14/100*'Connecting shares (%)'!$R$18,0),0)</f>
        <v>0</v>
      </c>
      <c r="AE199" s="1">
        <f>IF(C199="west", IF(B199="Central",('Connecting shares (%)'!$F$12/100*K199+'Connecting shares (%)'!$G$12/100*M199+'Connecting shares (%)'!$H$12/100*O199)/1000000,0),0)</f>
        <v>0</v>
      </c>
      <c r="AF199" s="1">
        <f>IF(C199="west", IF(B199="Central",L199*'Connecting shares (%)'!$R$16*'Connecting shares (%)'!$F$12/100+N199*'Connecting shares (%)'!$G$12/100*'Connecting shares (%)'!$R$17+P199*'Connecting shares (%)'!$H$12/100*'Connecting shares (%)'!$R$18,0),0)</f>
        <v>0</v>
      </c>
      <c r="AG199" s="1">
        <f>IF(C199="West", IF(B199="Decentral",(K199*'Connecting shares (%)'!$F$16/100+M199*'Connecting shares (%)'!$G$16/100+O199*'Connecting shares (%)'!$H$16/100)/1000000,0),0)</f>
        <v>0</v>
      </c>
      <c r="AH199" s="1">
        <f>IF(C199="west", IF(B199="Decentral",L199*'Connecting shares (%)'!$R$16*'Connecting shares (%)'!$F$16/100+N199*'Connecting shares (%)'!$G$16/100*'Connecting shares (%)'!$R$17+P199*'Connecting shares (%)'!$H$16/100*'Connecting shares (%)'!$R$18,0),0)</f>
        <v>0</v>
      </c>
    </row>
    <row r="200" spans="1:34">
      <c r="A200" s="1">
        <v>199</v>
      </c>
      <c r="B200" s="1" t="s">
        <v>21</v>
      </c>
      <c r="C200" s="1" t="s">
        <v>24</v>
      </c>
      <c r="D200" s="1" t="s">
        <v>669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177.76972895503101</v>
      </c>
      <c r="R200" s="1">
        <v>1524</v>
      </c>
      <c r="S200" s="61">
        <f>IF(C200="East", IF(B200="Central",('Connecting shares (%)'!$F$2/100*E200+'Connecting shares (%)'!$G$2/100*G200+'Connecting shares (%)'!$H$2/100*I200)/1000000,0),0)</f>
        <v>0</v>
      </c>
      <c r="T200" s="61">
        <f>IF(C200="East", IF(B200="Central",F200*'Connecting shares (%)'!$R$16*'Connecting shares (%)'!$F$2/100+H200*'Connecting shares (%)'!$G$2/100*'Connecting shares (%)'!$R$17+J200*'Connecting shares (%)'!$H$2/100*'Connecting shares (%)'!$R$18,0),0)</f>
        <v>0</v>
      </c>
      <c r="U200" s="1">
        <f>IF(C200="East", IF(B200="Decentral",('Connecting shares (%)'!$F$6/100*E200+'Connecting shares (%)'!$G$6/100*G200+'Connecting shares (%)'!$H$6/100*I200)/1000000,0),0)</f>
        <v>0</v>
      </c>
      <c r="V200" s="1">
        <f>IF(C200="East", IF(B200="Decentral",F200*'Connecting shares (%)'!$R$16*'Connecting shares (%)'!$F$6/100+H200*'Connecting shares (%)'!$G$6/100*'Connecting shares (%)'!$R$17+J200*'Connecting shares (%)'!$H$6/100*'Connecting shares (%)'!$R$18,0),0)</f>
        <v>0</v>
      </c>
      <c r="W200" s="1">
        <f>IF(C200="East", IF(B200="Central",('Connecting shares (%)'!$F$4/100*K200+'Connecting shares (%)'!$G$4/100*M200+'Connecting shares (%)'!$H$4/100*O200)/1000000,0),0)</f>
        <v>0</v>
      </c>
      <c r="X200" s="1">
        <f>IF(C200="East", IF(B200="Central",L200*'Connecting shares (%)'!$R$16*'Connecting shares (%)'!$F$4/100+N200*'Connecting shares (%)'!$G$4/100*'Connecting shares (%)'!$R$17+P200*'Connecting shares (%)'!$H$4/100*'Connecting shares (%)'!$R$18,0),0)</f>
        <v>0</v>
      </c>
      <c r="Y200" s="1">
        <f>IF(C200="East", IF(B200="Decentral",('Connecting shares (%)'!$F$4/100*K200+'Connecting shares (%)'!$G$4/100*M200+'Connecting shares (%)'!$H$4/100*O200)/1000000,0),0)</f>
        <v>0</v>
      </c>
      <c r="Z200" s="1">
        <f>IF(C200="East", IF(B200="Decentral",L200*'Connecting shares (%)'!$R$16*'Connecting shares (%)'!$F$8/100+N200*'Connecting shares (%)'!$G$8/100*'Connecting shares (%)'!$R$17+P200*'Connecting shares (%)'!$H$8/100*'Connecting shares (%)'!$R$18,0),0)</f>
        <v>0</v>
      </c>
      <c r="AA200" s="1">
        <f>IF(C200="West", IF(B200="Central",('Connecting shares (%)'!$F$10/100*E200+'Connecting shares (%)'!$G$10/100*G200+'Connecting shares (%)'!$H$10/100*I200)/1000000,0),0)</f>
        <v>0</v>
      </c>
      <c r="AB200" s="1">
        <f>IF(C200="West", IF(B200="Central",F200*'Connecting shares (%)'!$R$16*'Connecting shares (%)'!$F$10/100+H200*'Connecting shares (%)'!$G$10/100*'Connecting shares (%)'!$R$17+J200*'Connecting shares (%)'!$H$10/100*'Connecting shares (%)'!$R$18,0),0)</f>
        <v>0</v>
      </c>
      <c r="AC200" s="1">
        <f>IF(C200="West", IF(B200="Decentral",('Connecting shares (%)'!$F$14/100*E200+'Connecting shares (%)'!$G$14/100*G200+'Connecting shares (%)'!$H$14/100*I200)/1000000,0),0)</f>
        <v>0</v>
      </c>
      <c r="AD200" s="1">
        <f>IF(C200="west", IF(B200="Decentral",F200*'Connecting shares (%)'!$R$16*'Connecting shares (%)'!$F$14/100+H200*'Connecting shares (%)'!$G$14/100*'Connecting shares (%)'!$R$17+J200*'Connecting shares (%)'!$H$14/100*'Connecting shares (%)'!$R$18,0),0)</f>
        <v>0</v>
      </c>
      <c r="AE200" s="1">
        <f>IF(C200="west", IF(B200="Central",('Connecting shares (%)'!$F$12/100*K200+'Connecting shares (%)'!$G$12/100*M200+'Connecting shares (%)'!$H$12/100*O200)/1000000,0),0)</f>
        <v>0</v>
      </c>
      <c r="AF200" s="1">
        <f>IF(C200="west", IF(B200="Central",L200*'Connecting shares (%)'!$R$16*'Connecting shares (%)'!$F$12/100+N200*'Connecting shares (%)'!$G$12/100*'Connecting shares (%)'!$R$17+P200*'Connecting shares (%)'!$H$12/100*'Connecting shares (%)'!$R$18,0),0)</f>
        <v>0</v>
      </c>
      <c r="AG200" s="1">
        <f>IF(C200="West", IF(B200="Decentral",(K200*'Connecting shares (%)'!$F$16/100+M200*'Connecting shares (%)'!$G$16/100+O200*'Connecting shares (%)'!$H$16/100)/1000000,0),0)</f>
        <v>0</v>
      </c>
      <c r="AH200" s="1">
        <f>IF(C200="west", IF(B200="Decentral",L200*'Connecting shares (%)'!$R$16*'Connecting shares (%)'!$F$16/100+N200*'Connecting shares (%)'!$G$16/100*'Connecting shares (%)'!$R$17+P200*'Connecting shares (%)'!$H$16/100*'Connecting shares (%)'!$R$18,0),0)</f>
        <v>0</v>
      </c>
    </row>
    <row r="201" spans="1:34">
      <c r="A201" s="1">
        <v>200</v>
      </c>
      <c r="B201" s="1" t="s">
        <v>21</v>
      </c>
      <c r="C201" s="1" t="s">
        <v>24</v>
      </c>
      <c r="D201" s="1" t="s">
        <v>668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474.53416413519898</v>
      </c>
      <c r="R201" s="1">
        <v>12404.5</v>
      </c>
      <c r="S201" s="61">
        <f>IF(C201="East", IF(B201="Central",('Connecting shares (%)'!$F$2/100*E201+'Connecting shares (%)'!$G$2/100*G201+'Connecting shares (%)'!$H$2/100*I201)/1000000,0),0)</f>
        <v>0</v>
      </c>
      <c r="T201" s="61">
        <f>IF(C201="East", IF(B201="Central",F201*'Connecting shares (%)'!$R$16*'Connecting shares (%)'!$F$2/100+H201*'Connecting shares (%)'!$G$2/100*'Connecting shares (%)'!$R$17+J201*'Connecting shares (%)'!$H$2/100*'Connecting shares (%)'!$R$18,0),0)</f>
        <v>0</v>
      </c>
      <c r="U201" s="1">
        <f>IF(C201="East", IF(B201="Decentral",('Connecting shares (%)'!$F$6/100*E201+'Connecting shares (%)'!$G$6/100*G201+'Connecting shares (%)'!$H$6/100*I201)/1000000,0),0)</f>
        <v>0</v>
      </c>
      <c r="V201" s="1">
        <f>IF(C201="East", IF(B201="Decentral",F201*'Connecting shares (%)'!$R$16*'Connecting shares (%)'!$F$6/100+H201*'Connecting shares (%)'!$G$6/100*'Connecting shares (%)'!$R$17+J201*'Connecting shares (%)'!$H$6/100*'Connecting shares (%)'!$R$18,0),0)</f>
        <v>0</v>
      </c>
      <c r="W201" s="1">
        <f>IF(C201="East", IF(B201="Central",('Connecting shares (%)'!$F$4/100*K201+'Connecting shares (%)'!$G$4/100*M201+'Connecting shares (%)'!$H$4/100*O201)/1000000,0),0)</f>
        <v>0</v>
      </c>
      <c r="X201" s="1">
        <f>IF(C201="East", IF(B201="Central",L201*'Connecting shares (%)'!$R$16*'Connecting shares (%)'!$F$4/100+N201*'Connecting shares (%)'!$G$4/100*'Connecting shares (%)'!$R$17+P201*'Connecting shares (%)'!$H$4/100*'Connecting shares (%)'!$R$18,0),0)</f>
        <v>0</v>
      </c>
      <c r="Y201" s="1">
        <f>IF(C201="East", IF(B201="Decentral",('Connecting shares (%)'!$F$4/100*K201+'Connecting shares (%)'!$G$4/100*M201+'Connecting shares (%)'!$H$4/100*O201)/1000000,0),0)</f>
        <v>0</v>
      </c>
      <c r="Z201" s="1">
        <f>IF(C201="East", IF(B201="Decentral",L201*'Connecting shares (%)'!$R$16*'Connecting shares (%)'!$F$8/100+N201*'Connecting shares (%)'!$G$8/100*'Connecting shares (%)'!$R$17+P201*'Connecting shares (%)'!$H$8/100*'Connecting shares (%)'!$R$18,0),0)</f>
        <v>0</v>
      </c>
      <c r="AA201" s="1">
        <f>IF(C201="West", IF(B201="Central",('Connecting shares (%)'!$F$10/100*E201+'Connecting shares (%)'!$G$10/100*G201+'Connecting shares (%)'!$H$10/100*I201)/1000000,0),0)</f>
        <v>0</v>
      </c>
      <c r="AB201" s="1">
        <f>IF(C201="West", IF(B201="Central",F201*'Connecting shares (%)'!$R$16*'Connecting shares (%)'!$F$10/100+H201*'Connecting shares (%)'!$G$10/100*'Connecting shares (%)'!$R$17+J201*'Connecting shares (%)'!$H$10/100*'Connecting shares (%)'!$R$18,0),0)</f>
        <v>0</v>
      </c>
      <c r="AC201" s="1">
        <f>IF(C201="West", IF(B201="Decentral",('Connecting shares (%)'!$F$14/100*E201+'Connecting shares (%)'!$G$14/100*G201+'Connecting shares (%)'!$H$14/100*I201)/1000000,0),0)</f>
        <v>0</v>
      </c>
      <c r="AD201" s="1">
        <f>IF(C201="west", IF(B201="Decentral",F201*'Connecting shares (%)'!$R$16*'Connecting shares (%)'!$F$14/100+H201*'Connecting shares (%)'!$G$14/100*'Connecting shares (%)'!$R$17+J201*'Connecting shares (%)'!$H$14/100*'Connecting shares (%)'!$R$18,0),0)</f>
        <v>0</v>
      </c>
      <c r="AE201" s="1">
        <f>IF(C201="west", IF(B201="Central",('Connecting shares (%)'!$F$12/100*K201+'Connecting shares (%)'!$G$12/100*M201+'Connecting shares (%)'!$H$12/100*O201)/1000000,0),0)</f>
        <v>0</v>
      </c>
      <c r="AF201" s="1">
        <f>IF(C201="west", IF(B201="Central",L201*'Connecting shares (%)'!$R$16*'Connecting shares (%)'!$F$12/100+N201*'Connecting shares (%)'!$G$12/100*'Connecting shares (%)'!$R$17+P201*'Connecting shares (%)'!$H$12/100*'Connecting shares (%)'!$R$18,0),0)</f>
        <v>0</v>
      </c>
      <c r="AG201" s="1">
        <f>IF(C201="West", IF(B201="Decentral",(K201*'Connecting shares (%)'!$F$16/100+M201*'Connecting shares (%)'!$G$16/100+O201*'Connecting shares (%)'!$H$16/100)/1000000,0),0)</f>
        <v>0</v>
      </c>
      <c r="AH201" s="1">
        <f>IF(C201="west", IF(B201="Decentral",L201*'Connecting shares (%)'!$R$16*'Connecting shares (%)'!$F$16/100+N201*'Connecting shares (%)'!$G$16/100*'Connecting shares (%)'!$R$17+P201*'Connecting shares (%)'!$H$16/100*'Connecting shares (%)'!$R$18,0),0)</f>
        <v>0</v>
      </c>
    </row>
    <row r="202" spans="1:34">
      <c r="A202" s="1">
        <v>201</v>
      </c>
      <c r="B202" s="1" t="s">
        <v>21</v>
      </c>
      <c r="C202" s="1" t="s">
        <v>24</v>
      </c>
      <c r="D202" s="1" t="s">
        <v>667</v>
      </c>
      <c r="E202" s="1">
        <v>1402511.8499999901</v>
      </c>
      <c r="F202" s="1">
        <v>92</v>
      </c>
      <c r="G202" s="1">
        <v>0</v>
      </c>
      <c r="H202" s="1">
        <v>0</v>
      </c>
      <c r="I202" s="1">
        <v>0</v>
      </c>
      <c r="J202" s="1">
        <v>0</v>
      </c>
      <c r="K202" s="1">
        <v>77453.38</v>
      </c>
      <c r="L202" s="1">
        <v>4</v>
      </c>
      <c r="M202" s="1">
        <v>161267.25</v>
      </c>
      <c r="N202" s="1">
        <v>2</v>
      </c>
      <c r="O202" s="1">
        <v>0</v>
      </c>
      <c r="P202" s="1">
        <v>0</v>
      </c>
      <c r="Q202" s="1">
        <v>3205.7529647933802</v>
      </c>
      <c r="R202" s="1">
        <v>443801</v>
      </c>
      <c r="S202" s="61">
        <f>IF(C202="East", IF(B202="Central",('Connecting shares (%)'!$F$2/100*E202+'Connecting shares (%)'!$G$2/100*G202+'Connecting shares (%)'!$H$2/100*I202)/1000000,0),0)</f>
        <v>0</v>
      </c>
      <c r="T202" s="61">
        <f>IF(C202="East", IF(B202="Central",F202*'Connecting shares (%)'!$R$16*'Connecting shares (%)'!$F$2/100+H202*'Connecting shares (%)'!$G$2/100*'Connecting shares (%)'!$R$17+J202*'Connecting shares (%)'!$H$2/100*'Connecting shares (%)'!$R$18,0),0)</f>
        <v>0</v>
      </c>
      <c r="U202" s="1">
        <f>IF(C202="East", IF(B202="Decentral",('Connecting shares (%)'!$F$6/100*E202+'Connecting shares (%)'!$G$6/100*G202+'Connecting shares (%)'!$H$6/100*I202)/1000000,0),0)</f>
        <v>1.40251184999999</v>
      </c>
      <c r="V202" s="1">
        <f>IF(C202="East", IF(B202="Decentral",F202*'Connecting shares (%)'!$R$16*'Connecting shares (%)'!$F$6/100+H202*'Connecting shares (%)'!$G$6/100*'Connecting shares (%)'!$R$17+J202*'Connecting shares (%)'!$H$6/100*'Connecting shares (%)'!$R$18,0),0)</f>
        <v>2.1155400000000002</v>
      </c>
      <c r="W202" s="1">
        <f>IF(C202="East", IF(B202="Central",('Connecting shares (%)'!$F$4/100*K202+'Connecting shares (%)'!$G$4/100*M202+'Connecting shares (%)'!$H$4/100*O202)/1000000,0),0)</f>
        <v>0</v>
      </c>
      <c r="X202" s="1">
        <f>IF(C202="East", IF(B202="Central",L202*'Connecting shares (%)'!$R$16*'Connecting shares (%)'!$F$4/100+N202*'Connecting shares (%)'!$G$4/100*'Connecting shares (%)'!$R$17+P202*'Connecting shares (%)'!$H$4/100*'Connecting shares (%)'!$R$18,0),0)</f>
        <v>0</v>
      </c>
      <c r="Y202" s="1">
        <f>IF(C202="East", IF(B202="Decentral",('Connecting shares (%)'!$F$4/100*K202+'Connecting shares (%)'!$G$4/100*M202+'Connecting shares (%)'!$H$4/100*O202)/1000000,0),0)</f>
        <v>0.23872063000000002</v>
      </c>
      <c r="Z202" s="1">
        <f>IF(C202="East", IF(B202="Decentral",L202*'Connecting shares (%)'!$R$16*'Connecting shares (%)'!$F$8/100+N202*'Connecting shares (%)'!$G$8/100*'Connecting shares (%)'!$R$17+P202*'Connecting shares (%)'!$H$8/100*'Connecting shares (%)'!$R$18,0),0)</f>
        <v>0.15329799999999999</v>
      </c>
      <c r="AA202" s="1">
        <f>IF(C202="West", IF(B202="Central",('Connecting shares (%)'!$F$10/100*E202+'Connecting shares (%)'!$G$10/100*G202+'Connecting shares (%)'!$H$10/100*I202)/1000000,0),0)</f>
        <v>0</v>
      </c>
      <c r="AB202" s="1">
        <f>IF(C202="West", IF(B202="Central",F202*'Connecting shares (%)'!$R$16*'Connecting shares (%)'!$F$10/100+H202*'Connecting shares (%)'!$G$10/100*'Connecting shares (%)'!$R$17+J202*'Connecting shares (%)'!$H$10/100*'Connecting shares (%)'!$R$18,0),0)</f>
        <v>0</v>
      </c>
      <c r="AC202" s="1">
        <f>IF(C202="West", IF(B202="Decentral",('Connecting shares (%)'!$F$14/100*E202+'Connecting shares (%)'!$G$14/100*G202+'Connecting shares (%)'!$H$14/100*I202)/1000000,0),0)</f>
        <v>0</v>
      </c>
      <c r="AD202" s="1">
        <f>IF(C202="west", IF(B202="Decentral",F202*'Connecting shares (%)'!$R$16*'Connecting shares (%)'!$F$14/100+H202*'Connecting shares (%)'!$G$14/100*'Connecting shares (%)'!$R$17+J202*'Connecting shares (%)'!$H$14/100*'Connecting shares (%)'!$R$18,0),0)</f>
        <v>0</v>
      </c>
      <c r="AE202" s="1">
        <f>IF(C202="west", IF(B202="Central",('Connecting shares (%)'!$F$12/100*K202+'Connecting shares (%)'!$G$12/100*M202+'Connecting shares (%)'!$H$12/100*O202)/1000000,0),0)</f>
        <v>0</v>
      </c>
      <c r="AF202" s="1">
        <f>IF(C202="west", IF(B202="Central",L202*'Connecting shares (%)'!$R$16*'Connecting shares (%)'!$F$12/100+N202*'Connecting shares (%)'!$G$12/100*'Connecting shares (%)'!$R$17+P202*'Connecting shares (%)'!$H$12/100*'Connecting shares (%)'!$R$18,0),0)</f>
        <v>0</v>
      </c>
      <c r="AG202" s="1">
        <f>IF(C202="West", IF(B202="Decentral",(K202*'Connecting shares (%)'!$F$16/100+M202*'Connecting shares (%)'!$G$16/100+O202*'Connecting shares (%)'!$H$16/100)/1000000,0),0)</f>
        <v>0</v>
      </c>
      <c r="AH202" s="1">
        <f>IF(C202="west", IF(B202="Decentral",L202*'Connecting shares (%)'!$R$16*'Connecting shares (%)'!$F$16/100+N202*'Connecting shares (%)'!$G$16/100*'Connecting shares (%)'!$R$17+P202*'Connecting shares (%)'!$H$16/100*'Connecting shares (%)'!$R$18,0),0)</f>
        <v>0</v>
      </c>
    </row>
    <row r="203" spans="1:34">
      <c r="A203" s="1">
        <v>202</v>
      </c>
      <c r="B203" s="1" t="s">
        <v>21</v>
      </c>
      <c r="C203" s="1" t="s">
        <v>24</v>
      </c>
      <c r="D203" s="1" t="s">
        <v>216</v>
      </c>
      <c r="E203" s="1">
        <v>2851083.2699999898</v>
      </c>
      <c r="F203" s="1">
        <v>155</v>
      </c>
      <c r="G203" s="1">
        <v>0</v>
      </c>
      <c r="H203" s="1">
        <v>0</v>
      </c>
      <c r="I203" s="1">
        <v>0</v>
      </c>
      <c r="J203" s="1">
        <v>0</v>
      </c>
      <c r="K203" s="1">
        <v>158322.94</v>
      </c>
      <c r="L203" s="1">
        <v>8</v>
      </c>
      <c r="M203" s="1">
        <v>850587.69999999902</v>
      </c>
      <c r="N203" s="1">
        <v>6</v>
      </c>
      <c r="O203" s="1">
        <v>0</v>
      </c>
      <c r="P203" s="1">
        <v>0</v>
      </c>
      <c r="Q203" s="1">
        <v>6094.3657323034104</v>
      </c>
      <c r="R203" s="1">
        <v>1145049</v>
      </c>
      <c r="S203" s="61">
        <f>IF(C203="East", IF(B203="Central",('Connecting shares (%)'!$F$2/100*E203+'Connecting shares (%)'!$G$2/100*G203+'Connecting shares (%)'!$H$2/100*I203)/1000000,0),0)</f>
        <v>0</v>
      </c>
      <c r="T203" s="61">
        <f>IF(C203="East", IF(B203="Central",F203*'Connecting shares (%)'!$R$16*'Connecting shares (%)'!$F$2/100+H203*'Connecting shares (%)'!$G$2/100*'Connecting shares (%)'!$R$17+J203*'Connecting shares (%)'!$H$2/100*'Connecting shares (%)'!$R$18,0),0)</f>
        <v>0</v>
      </c>
      <c r="U203" s="1">
        <f>IF(C203="East", IF(B203="Decentral",('Connecting shares (%)'!$F$6/100*E203+'Connecting shares (%)'!$G$6/100*G203+'Connecting shares (%)'!$H$6/100*I203)/1000000,0),0)</f>
        <v>2.85108326999999</v>
      </c>
      <c r="V203" s="1">
        <f>IF(C203="East", IF(B203="Decentral",F203*'Connecting shares (%)'!$R$16*'Connecting shares (%)'!$F$6/100+H203*'Connecting shares (%)'!$G$6/100*'Connecting shares (%)'!$R$17+J203*'Connecting shares (%)'!$H$6/100*'Connecting shares (%)'!$R$18,0),0)</f>
        <v>3.564225</v>
      </c>
      <c r="W203" s="1">
        <f>IF(C203="East", IF(B203="Central",('Connecting shares (%)'!$F$4/100*K203+'Connecting shares (%)'!$G$4/100*M203+'Connecting shares (%)'!$H$4/100*O203)/1000000,0),0)</f>
        <v>0</v>
      </c>
      <c r="X203" s="1">
        <f>IF(C203="East", IF(B203="Central",L203*'Connecting shares (%)'!$R$16*'Connecting shares (%)'!$F$4/100+N203*'Connecting shares (%)'!$G$4/100*'Connecting shares (%)'!$R$17+P203*'Connecting shares (%)'!$H$4/100*'Connecting shares (%)'!$R$18,0),0)</f>
        <v>0</v>
      </c>
      <c r="Y203" s="1">
        <f>IF(C203="East", IF(B203="Decentral",('Connecting shares (%)'!$F$4/100*K203+'Connecting shares (%)'!$G$4/100*M203+'Connecting shares (%)'!$H$4/100*O203)/1000000,0),0)</f>
        <v>1.008910639999999</v>
      </c>
      <c r="Z203" s="1">
        <f>IF(C203="East", IF(B203="Decentral",L203*'Connecting shares (%)'!$R$16*'Connecting shares (%)'!$F$8/100+N203*'Connecting shares (%)'!$G$8/100*'Connecting shares (%)'!$R$17+P203*'Connecting shares (%)'!$H$8/100*'Connecting shares (%)'!$R$18,0),0)</f>
        <v>0.36791400000000002</v>
      </c>
      <c r="AA203" s="1">
        <f>IF(C203="West", IF(B203="Central",('Connecting shares (%)'!$F$10/100*E203+'Connecting shares (%)'!$G$10/100*G203+'Connecting shares (%)'!$H$10/100*I203)/1000000,0),0)</f>
        <v>0</v>
      </c>
      <c r="AB203" s="1">
        <f>IF(C203="West", IF(B203="Central",F203*'Connecting shares (%)'!$R$16*'Connecting shares (%)'!$F$10/100+H203*'Connecting shares (%)'!$G$10/100*'Connecting shares (%)'!$R$17+J203*'Connecting shares (%)'!$H$10/100*'Connecting shares (%)'!$R$18,0),0)</f>
        <v>0</v>
      </c>
      <c r="AC203" s="1">
        <f>IF(C203="West", IF(B203="Decentral",('Connecting shares (%)'!$F$14/100*E203+'Connecting shares (%)'!$G$14/100*G203+'Connecting shares (%)'!$H$14/100*I203)/1000000,0),0)</f>
        <v>0</v>
      </c>
      <c r="AD203" s="1">
        <f>IF(C203="west", IF(B203="Decentral",F203*'Connecting shares (%)'!$R$16*'Connecting shares (%)'!$F$14/100+H203*'Connecting shares (%)'!$G$14/100*'Connecting shares (%)'!$R$17+J203*'Connecting shares (%)'!$H$14/100*'Connecting shares (%)'!$R$18,0),0)</f>
        <v>0</v>
      </c>
      <c r="AE203" s="1">
        <f>IF(C203="west", IF(B203="Central",('Connecting shares (%)'!$F$12/100*K203+'Connecting shares (%)'!$G$12/100*M203+'Connecting shares (%)'!$H$12/100*O203)/1000000,0),0)</f>
        <v>0</v>
      </c>
      <c r="AF203" s="1">
        <f>IF(C203="west", IF(B203="Central",L203*'Connecting shares (%)'!$R$16*'Connecting shares (%)'!$F$12/100+N203*'Connecting shares (%)'!$G$12/100*'Connecting shares (%)'!$R$17+P203*'Connecting shares (%)'!$H$12/100*'Connecting shares (%)'!$R$18,0),0)</f>
        <v>0</v>
      </c>
      <c r="AG203" s="1">
        <f>IF(C203="West", IF(B203="Decentral",(K203*'Connecting shares (%)'!$F$16/100+M203*'Connecting shares (%)'!$G$16/100+O203*'Connecting shares (%)'!$H$16/100)/1000000,0),0)</f>
        <v>0</v>
      </c>
      <c r="AH203" s="1">
        <f>IF(C203="west", IF(B203="Decentral",L203*'Connecting shares (%)'!$R$16*'Connecting shares (%)'!$F$16/100+N203*'Connecting shares (%)'!$G$16/100*'Connecting shares (%)'!$R$17+P203*'Connecting shares (%)'!$H$16/100*'Connecting shares (%)'!$R$18,0),0)</f>
        <v>0</v>
      </c>
    </row>
    <row r="204" spans="1:34">
      <c r="A204" s="1">
        <v>203</v>
      </c>
      <c r="B204" s="1" t="s">
        <v>21</v>
      </c>
      <c r="C204" s="1" t="s">
        <v>24</v>
      </c>
      <c r="D204" s="1" t="s">
        <v>666</v>
      </c>
      <c r="E204" s="1">
        <v>10423793.76</v>
      </c>
      <c r="F204" s="1">
        <v>668</v>
      </c>
      <c r="G204" s="1">
        <v>0</v>
      </c>
      <c r="H204" s="1">
        <v>0</v>
      </c>
      <c r="I204" s="1">
        <v>0</v>
      </c>
      <c r="J204" s="1">
        <v>0</v>
      </c>
      <c r="K204" s="1">
        <v>4974404.8899999997</v>
      </c>
      <c r="L204" s="1">
        <v>417</v>
      </c>
      <c r="M204" s="1">
        <v>1661554.72</v>
      </c>
      <c r="N204" s="1">
        <v>11</v>
      </c>
      <c r="O204" s="1">
        <v>2577010.48</v>
      </c>
      <c r="P204" s="1">
        <v>3</v>
      </c>
      <c r="Q204" s="1">
        <v>18680.781143633401</v>
      </c>
      <c r="R204" s="1">
        <v>4760269</v>
      </c>
      <c r="S204" s="61">
        <f>IF(C204="East", IF(B204="Central",('Connecting shares (%)'!$F$2/100*E204+'Connecting shares (%)'!$G$2/100*G204+'Connecting shares (%)'!$H$2/100*I204)/1000000,0),0)</f>
        <v>0</v>
      </c>
      <c r="T204" s="61">
        <f>IF(C204="East", IF(B204="Central",F204*'Connecting shares (%)'!$R$16*'Connecting shares (%)'!$F$2/100+H204*'Connecting shares (%)'!$G$2/100*'Connecting shares (%)'!$R$17+J204*'Connecting shares (%)'!$H$2/100*'Connecting shares (%)'!$R$18,0),0)</f>
        <v>0</v>
      </c>
      <c r="U204" s="1">
        <f>IF(C204="East", IF(B204="Decentral",('Connecting shares (%)'!$F$6/100*E204+'Connecting shares (%)'!$G$6/100*G204+'Connecting shares (%)'!$H$6/100*I204)/1000000,0),0)</f>
        <v>10.423793760000001</v>
      </c>
      <c r="V204" s="1">
        <f>IF(C204="East", IF(B204="Decentral",F204*'Connecting shares (%)'!$R$16*'Connecting shares (%)'!$F$6/100+H204*'Connecting shares (%)'!$G$6/100*'Connecting shares (%)'!$R$17+J204*'Connecting shares (%)'!$H$6/100*'Connecting shares (%)'!$R$18,0),0)</f>
        <v>15.360660000000001</v>
      </c>
      <c r="W204" s="1">
        <f>IF(C204="East", IF(B204="Central",('Connecting shares (%)'!$F$4/100*K204+'Connecting shares (%)'!$G$4/100*M204+'Connecting shares (%)'!$H$4/100*O204)/1000000,0),0)</f>
        <v>0</v>
      </c>
      <c r="X204" s="1">
        <f>IF(C204="East", IF(B204="Central",L204*'Connecting shares (%)'!$R$16*'Connecting shares (%)'!$F$4/100+N204*'Connecting shares (%)'!$G$4/100*'Connecting shares (%)'!$R$17+P204*'Connecting shares (%)'!$H$4/100*'Connecting shares (%)'!$R$18,0),0)</f>
        <v>0</v>
      </c>
      <c r="Y204" s="1">
        <f>IF(C204="East", IF(B204="Decentral",('Connecting shares (%)'!$F$4/100*K204+'Connecting shares (%)'!$G$4/100*M204+'Connecting shares (%)'!$H$4/100*O204)/1000000,0),0)</f>
        <v>9.2129700900000007</v>
      </c>
      <c r="Z204" s="1">
        <f>IF(C204="East", IF(B204="Decentral",L204*'Connecting shares (%)'!$R$16*'Connecting shares (%)'!$F$8/100+N204*'Connecting shares (%)'!$G$8/100*'Connecting shares (%)'!$R$17+P204*'Connecting shares (%)'!$H$8/100*'Connecting shares (%)'!$R$18,0),0)</f>
        <v>10.018141</v>
      </c>
      <c r="AA204" s="1">
        <f>IF(C204="West", IF(B204="Central",('Connecting shares (%)'!$F$10/100*E204+'Connecting shares (%)'!$G$10/100*G204+'Connecting shares (%)'!$H$10/100*I204)/1000000,0),0)</f>
        <v>0</v>
      </c>
      <c r="AB204" s="1">
        <f>IF(C204="West", IF(B204="Central",F204*'Connecting shares (%)'!$R$16*'Connecting shares (%)'!$F$10/100+H204*'Connecting shares (%)'!$G$10/100*'Connecting shares (%)'!$R$17+J204*'Connecting shares (%)'!$H$10/100*'Connecting shares (%)'!$R$18,0),0)</f>
        <v>0</v>
      </c>
      <c r="AC204" s="1">
        <f>IF(C204="West", IF(B204="Decentral",('Connecting shares (%)'!$F$14/100*E204+'Connecting shares (%)'!$G$14/100*G204+'Connecting shares (%)'!$H$14/100*I204)/1000000,0),0)</f>
        <v>0</v>
      </c>
      <c r="AD204" s="1">
        <f>IF(C204="west", IF(B204="Decentral",F204*'Connecting shares (%)'!$R$16*'Connecting shares (%)'!$F$14/100+H204*'Connecting shares (%)'!$G$14/100*'Connecting shares (%)'!$R$17+J204*'Connecting shares (%)'!$H$14/100*'Connecting shares (%)'!$R$18,0),0)</f>
        <v>0</v>
      </c>
      <c r="AE204" s="1">
        <f>IF(C204="west", IF(B204="Central",('Connecting shares (%)'!$F$12/100*K204+'Connecting shares (%)'!$G$12/100*M204+'Connecting shares (%)'!$H$12/100*O204)/1000000,0),0)</f>
        <v>0</v>
      </c>
      <c r="AF204" s="1">
        <f>IF(C204="west", IF(B204="Central",L204*'Connecting shares (%)'!$R$16*'Connecting shares (%)'!$F$12/100+N204*'Connecting shares (%)'!$G$12/100*'Connecting shares (%)'!$R$17+P204*'Connecting shares (%)'!$H$12/100*'Connecting shares (%)'!$R$18,0),0)</f>
        <v>0</v>
      </c>
      <c r="AG204" s="1">
        <f>IF(C204="West", IF(B204="Decentral",(K204*'Connecting shares (%)'!$F$16/100+M204*'Connecting shares (%)'!$G$16/100+O204*'Connecting shares (%)'!$H$16/100)/1000000,0),0)</f>
        <v>0</v>
      </c>
      <c r="AH204" s="1">
        <f>IF(C204="west", IF(B204="Decentral",L204*'Connecting shares (%)'!$R$16*'Connecting shares (%)'!$F$16/100+N204*'Connecting shares (%)'!$G$16/100*'Connecting shares (%)'!$R$17+P204*'Connecting shares (%)'!$H$16/100*'Connecting shares (%)'!$R$18,0),0)</f>
        <v>0</v>
      </c>
    </row>
    <row r="205" spans="1:34">
      <c r="A205" s="1">
        <v>204</v>
      </c>
      <c r="B205" s="1" t="s">
        <v>21</v>
      </c>
      <c r="C205" s="1" t="s">
        <v>24</v>
      </c>
      <c r="D205" s="1" t="s">
        <v>665</v>
      </c>
      <c r="E205" s="1">
        <v>1326634.1999999899</v>
      </c>
      <c r="F205" s="1">
        <v>86</v>
      </c>
      <c r="G205" s="1">
        <v>0</v>
      </c>
      <c r="H205" s="1">
        <v>0</v>
      </c>
      <c r="I205" s="1">
        <v>0</v>
      </c>
      <c r="J205" s="1">
        <v>0</v>
      </c>
      <c r="K205" s="1">
        <v>655131.93999999994</v>
      </c>
      <c r="L205" s="1">
        <v>30</v>
      </c>
      <c r="M205" s="1">
        <v>1456848.8599999901</v>
      </c>
      <c r="N205" s="1">
        <v>15</v>
      </c>
      <c r="O205" s="1">
        <v>935880.06</v>
      </c>
      <c r="P205" s="1">
        <v>2</v>
      </c>
      <c r="Q205" s="1">
        <v>2455.7220272846498</v>
      </c>
      <c r="R205" s="1">
        <v>94829</v>
      </c>
      <c r="S205" s="61">
        <f>IF(C205="East", IF(B205="Central",('Connecting shares (%)'!$F$2/100*E205+'Connecting shares (%)'!$G$2/100*G205+'Connecting shares (%)'!$H$2/100*I205)/1000000,0),0)</f>
        <v>0</v>
      </c>
      <c r="T205" s="61">
        <f>IF(C205="East", IF(B205="Central",F205*'Connecting shares (%)'!$R$16*'Connecting shares (%)'!$F$2/100+H205*'Connecting shares (%)'!$G$2/100*'Connecting shares (%)'!$R$17+J205*'Connecting shares (%)'!$H$2/100*'Connecting shares (%)'!$R$18,0),0)</f>
        <v>0</v>
      </c>
      <c r="U205" s="1">
        <f>IF(C205="East", IF(B205="Decentral",('Connecting shares (%)'!$F$6/100*E205+'Connecting shares (%)'!$G$6/100*G205+'Connecting shares (%)'!$H$6/100*I205)/1000000,0),0)</f>
        <v>1.32663419999999</v>
      </c>
      <c r="V205" s="1">
        <f>IF(C205="East", IF(B205="Decentral",F205*'Connecting shares (%)'!$R$16*'Connecting shares (%)'!$F$6/100+H205*'Connecting shares (%)'!$G$6/100*'Connecting shares (%)'!$R$17+J205*'Connecting shares (%)'!$H$6/100*'Connecting shares (%)'!$R$18,0),0)</f>
        <v>1.9775700000000001</v>
      </c>
      <c r="W205" s="1">
        <f>IF(C205="East", IF(B205="Central",('Connecting shares (%)'!$F$4/100*K205+'Connecting shares (%)'!$G$4/100*M205+'Connecting shares (%)'!$H$4/100*O205)/1000000,0),0)</f>
        <v>0</v>
      </c>
      <c r="X205" s="1">
        <f>IF(C205="East", IF(B205="Central",L205*'Connecting shares (%)'!$R$16*'Connecting shares (%)'!$F$4/100+N205*'Connecting shares (%)'!$G$4/100*'Connecting shares (%)'!$R$17+P205*'Connecting shares (%)'!$H$4/100*'Connecting shares (%)'!$R$18,0),0)</f>
        <v>0</v>
      </c>
      <c r="Y205" s="1">
        <f>IF(C205="East", IF(B205="Decentral",('Connecting shares (%)'!$F$4/100*K205+'Connecting shares (%)'!$G$4/100*M205+'Connecting shares (%)'!$H$4/100*O205)/1000000,0),0)</f>
        <v>3.0478608599999899</v>
      </c>
      <c r="Z205" s="1">
        <f>IF(C205="East", IF(B205="Decentral",L205*'Connecting shares (%)'!$R$16*'Connecting shares (%)'!$F$8/100+N205*'Connecting shares (%)'!$G$8/100*'Connecting shares (%)'!$R$17+P205*'Connecting shares (%)'!$H$8/100*'Connecting shares (%)'!$R$18,0),0)</f>
        <v>1.2110530000000002</v>
      </c>
      <c r="AA205" s="1">
        <f>IF(C205="West", IF(B205="Central",('Connecting shares (%)'!$F$10/100*E205+'Connecting shares (%)'!$G$10/100*G205+'Connecting shares (%)'!$H$10/100*I205)/1000000,0),0)</f>
        <v>0</v>
      </c>
      <c r="AB205" s="1">
        <f>IF(C205="West", IF(B205="Central",F205*'Connecting shares (%)'!$R$16*'Connecting shares (%)'!$F$10/100+H205*'Connecting shares (%)'!$G$10/100*'Connecting shares (%)'!$R$17+J205*'Connecting shares (%)'!$H$10/100*'Connecting shares (%)'!$R$18,0),0)</f>
        <v>0</v>
      </c>
      <c r="AC205" s="1">
        <f>IF(C205="West", IF(B205="Decentral",('Connecting shares (%)'!$F$14/100*E205+'Connecting shares (%)'!$G$14/100*G205+'Connecting shares (%)'!$H$14/100*I205)/1000000,0),0)</f>
        <v>0</v>
      </c>
      <c r="AD205" s="1">
        <f>IF(C205="west", IF(B205="Decentral",F205*'Connecting shares (%)'!$R$16*'Connecting shares (%)'!$F$14/100+H205*'Connecting shares (%)'!$G$14/100*'Connecting shares (%)'!$R$17+J205*'Connecting shares (%)'!$H$14/100*'Connecting shares (%)'!$R$18,0),0)</f>
        <v>0</v>
      </c>
      <c r="AE205" s="1">
        <f>IF(C205="west", IF(B205="Central",('Connecting shares (%)'!$F$12/100*K205+'Connecting shares (%)'!$G$12/100*M205+'Connecting shares (%)'!$H$12/100*O205)/1000000,0),0)</f>
        <v>0</v>
      </c>
      <c r="AF205" s="1">
        <f>IF(C205="west", IF(B205="Central",L205*'Connecting shares (%)'!$R$16*'Connecting shares (%)'!$F$12/100+N205*'Connecting shares (%)'!$G$12/100*'Connecting shares (%)'!$R$17+P205*'Connecting shares (%)'!$H$12/100*'Connecting shares (%)'!$R$18,0),0)</f>
        <v>0</v>
      </c>
      <c r="AG205" s="1">
        <f>IF(C205="West", IF(B205="Decentral",(K205*'Connecting shares (%)'!$F$16/100+M205*'Connecting shares (%)'!$G$16/100+O205*'Connecting shares (%)'!$H$16/100)/1000000,0),0)</f>
        <v>0</v>
      </c>
      <c r="AH205" s="1">
        <f>IF(C205="west", IF(B205="Decentral",L205*'Connecting shares (%)'!$R$16*'Connecting shares (%)'!$F$16/100+N205*'Connecting shares (%)'!$G$16/100*'Connecting shares (%)'!$R$17+P205*'Connecting shares (%)'!$H$16/100*'Connecting shares (%)'!$R$18,0),0)</f>
        <v>0</v>
      </c>
    </row>
    <row r="206" spans="1:34">
      <c r="A206" s="1">
        <v>205</v>
      </c>
      <c r="B206" s="1" t="s">
        <v>21</v>
      </c>
      <c r="C206" s="1" t="s">
        <v>24</v>
      </c>
      <c r="D206" s="1" t="s">
        <v>664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582.41174773653995</v>
      </c>
      <c r="R206" s="1">
        <v>24210.5</v>
      </c>
      <c r="S206" s="61">
        <f>IF(C206="East", IF(B206="Central",('Connecting shares (%)'!$F$2/100*E206+'Connecting shares (%)'!$G$2/100*G206+'Connecting shares (%)'!$H$2/100*I206)/1000000,0),0)</f>
        <v>0</v>
      </c>
      <c r="T206" s="61">
        <f>IF(C206="East", IF(B206="Central",F206*'Connecting shares (%)'!$R$16*'Connecting shares (%)'!$F$2/100+H206*'Connecting shares (%)'!$G$2/100*'Connecting shares (%)'!$R$17+J206*'Connecting shares (%)'!$H$2/100*'Connecting shares (%)'!$R$18,0),0)</f>
        <v>0</v>
      </c>
      <c r="U206" s="1">
        <f>IF(C206="East", IF(B206="Decentral",('Connecting shares (%)'!$F$6/100*E206+'Connecting shares (%)'!$G$6/100*G206+'Connecting shares (%)'!$H$6/100*I206)/1000000,0),0)</f>
        <v>0</v>
      </c>
      <c r="V206" s="1">
        <f>IF(C206="East", IF(B206="Decentral",F206*'Connecting shares (%)'!$R$16*'Connecting shares (%)'!$F$6/100+H206*'Connecting shares (%)'!$G$6/100*'Connecting shares (%)'!$R$17+J206*'Connecting shares (%)'!$H$6/100*'Connecting shares (%)'!$R$18,0),0)</f>
        <v>0</v>
      </c>
      <c r="W206" s="1">
        <f>IF(C206="East", IF(B206="Central",('Connecting shares (%)'!$F$4/100*K206+'Connecting shares (%)'!$G$4/100*M206+'Connecting shares (%)'!$H$4/100*O206)/1000000,0),0)</f>
        <v>0</v>
      </c>
      <c r="X206" s="1">
        <f>IF(C206="East", IF(B206="Central",L206*'Connecting shares (%)'!$R$16*'Connecting shares (%)'!$F$4/100+N206*'Connecting shares (%)'!$G$4/100*'Connecting shares (%)'!$R$17+P206*'Connecting shares (%)'!$H$4/100*'Connecting shares (%)'!$R$18,0),0)</f>
        <v>0</v>
      </c>
      <c r="Y206" s="1">
        <f>IF(C206="East", IF(B206="Decentral",('Connecting shares (%)'!$F$4/100*K206+'Connecting shares (%)'!$G$4/100*M206+'Connecting shares (%)'!$H$4/100*O206)/1000000,0),0)</f>
        <v>0</v>
      </c>
      <c r="Z206" s="1">
        <f>IF(C206="East", IF(B206="Decentral",L206*'Connecting shares (%)'!$R$16*'Connecting shares (%)'!$F$8/100+N206*'Connecting shares (%)'!$G$8/100*'Connecting shares (%)'!$R$17+P206*'Connecting shares (%)'!$H$8/100*'Connecting shares (%)'!$R$18,0),0)</f>
        <v>0</v>
      </c>
      <c r="AA206" s="1">
        <f>IF(C206="West", IF(B206="Central",('Connecting shares (%)'!$F$10/100*E206+'Connecting shares (%)'!$G$10/100*G206+'Connecting shares (%)'!$H$10/100*I206)/1000000,0),0)</f>
        <v>0</v>
      </c>
      <c r="AB206" s="1">
        <f>IF(C206="West", IF(B206="Central",F206*'Connecting shares (%)'!$R$16*'Connecting shares (%)'!$F$10/100+H206*'Connecting shares (%)'!$G$10/100*'Connecting shares (%)'!$R$17+J206*'Connecting shares (%)'!$H$10/100*'Connecting shares (%)'!$R$18,0),0)</f>
        <v>0</v>
      </c>
      <c r="AC206" s="1">
        <f>IF(C206="West", IF(B206="Decentral",('Connecting shares (%)'!$F$14/100*E206+'Connecting shares (%)'!$G$14/100*G206+'Connecting shares (%)'!$H$14/100*I206)/1000000,0),0)</f>
        <v>0</v>
      </c>
      <c r="AD206" s="1">
        <f>IF(C206="west", IF(B206="Decentral",F206*'Connecting shares (%)'!$R$16*'Connecting shares (%)'!$F$14/100+H206*'Connecting shares (%)'!$G$14/100*'Connecting shares (%)'!$R$17+J206*'Connecting shares (%)'!$H$14/100*'Connecting shares (%)'!$R$18,0),0)</f>
        <v>0</v>
      </c>
      <c r="AE206" s="1">
        <f>IF(C206="west", IF(B206="Central",('Connecting shares (%)'!$F$12/100*K206+'Connecting shares (%)'!$G$12/100*M206+'Connecting shares (%)'!$H$12/100*O206)/1000000,0),0)</f>
        <v>0</v>
      </c>
      <c r="AF206" s="1">
        <f>IF(C206="west", IF(B206="Central",L206*'Connecting shares (%)'!$R$16*'Connecting shares (%)'!$F$12/100+N206*'Connecting shares (%)'!$G$12/100*'Connecting shares (%)'!$R$17+P206*'Connecting shares (%)'!$H$12/100*'Connecting shares (%)'!$R$18,0),0)</f>
        <v>0</v>
      </c>
      <c r="AG206" s="1">
        <f>IF(C206="West", IF(B206="Decentral",(K206*'Connecting shares (%)'!$F$16/100+M206*'Connecting shares (%)'!$G$16/100+O206*'Connecting shares (%)'!$H$16/100)/1000000,0),0)</f>
        <v>0</v>
      </c>
      <c r="AH206" s="1">
        <f>IF(C206="west", IF(B206="Decentral",L206*'Connecting shares (%)'!$R$16*'Connecting shares (%)'!$F$16/100+N206*'Connecting shares (%)'!$G$16/100*'Connecting shares (%)'!$R$17+P206*'Connecting shares (%)'!$H$16/100*'Connecting shares (%)'!$R$18,0),0)</f>
        <v>0</v>
      </c>
    </row>
    <row r="207" spans="1:34">
      <c r="A207" s="1">
        <v>206</v>
      </c>
      <c r="B207" s="1" t="s">
        <v>21</v>
      </c>
      <c r="C207" s="1" t="s">
        <v>23</v>
      </c>
      <c r="D207" s="1" t="s">
        <v>296</v>
      </c>
      <c r="E207" s="1">
        <v>435335.97999999899</v>
      </c>
      <c r="F207" s="1">
        <v>33</v>
      </c>
      <c r="G207" s="1">
        <v>0</v>
      </c>
      <c r="H207" s="1">
        <v>0</v>
      </c>
      <c r="I207" s="1">
        <v>0</v>
      </c>
      <c r="J207" s="1">
        <v>0</v>
      </c>
      <c r="K207" s="1">
        <v>123612.86</v>
      </c>
      <c r="L207" s="1">
        <v>16</v>
      </c>
      <c r="M207" s="1">
        <v>57182.68</v>
      </c>
      <c r="N207" s="1">
        <v>1</v>
      </c>
      <c r="O207" s="1">
        <v>0</v>
      </c>
      <c r="P207" s="1">
        <v>0</v>
      </c>
      <c r="Q207" s="1">
        <v>4721.6361535231199</v>
      </c>
      <c r="R207" s="1">
        <v>412629.5</v>
      </c>
      <c r="S207" s="61">
        <f>IF(C207="East", IF(B207="Central",('Connecting shares (%)'!$F$2/100*E207+'Connecting shares (%)'!$G$2/100*G207+'Connecting shares (%)'!$H$2/100*I207)/1000000,0),0)</f>
        <v>0</v>
      </c>
      <c r="T207" s="61">
        <f>IF(C207="East", IF(B207="Central",F207*'Connecting shares (%)'!$R$16*'Connecting shares (%)'!$F$2/100+H207*'Connecting shares (%)'!$G$2/100*'Connecting shares (%)'!$R$17+J207*'Connecting shares (%)'!$H$2/100*'Connecting shares (%)'!$R$18,0),0)</f>
        <v>0</v>
      </c>
      <c r="U207" s="1">
        <f>IF(C207="East", IF(B207="Decentral",('Connecting shares (%)'!$F$6/100*E207+'Connecting shares (%)'!$G$6/100*G207+'Connecting shares (%)'!$H$6/100*I207)/1000000,0),0)</f>
        <v>0</v>
      </c>
      <c r="V207" s="1">
        <f>IF(C207="East", IF(B207="Decentral",F207*'Connecting shares (%)'!$R$16*'Connecting shares (%)'!$F$6/100+H207*'Connecting shares (%)'!$G$6/100*'Connecting shares (%)'!$R$17+J207*'Connecting shares (%)'!$H$6/100*'Connecting shares (%)'!$R$18,0),0)</f>
        <v>0</v>
      </c>
      <c r="W207" s="1">
        <f>IF(C207="East", IF(B207="Central",('Connecting shares (%)'!$F$4/100*K207+'Connecting shares (%)'!$G$4/100*M207+'Connecting shares (%)'!$H$4/100*O207)/1000000,0),0)</f>
        <v>0</v>
      </c>
      <c r="X207" s="1">
        <f>IF(C207="East", IF(B207="Central",L207*'Connecting shares (%)'!$R$16*'Connecting shares (%)'!$F$4/100+N207*'Connecting shares (%)'!$G$4/100*'Connecting shares (%)'!$R$17+P207*'Connecting shares (%)'!$H$4/100*'Connecting shares (%)'!$R$18,0),0)</f>
        <v>0</v>
      </c>
      <c r="Y207" s="1">
        <f>IF(C207="East", IF(B207="Decentral",('Connecting shares (%)'!$F$4/100*K207+'Connecting shares (%)'!$G$4/100*M207+'Connecting shares (%)'!$H$4/100*O207)/1000000,0),0)</f>
        <v>0</v>
      </c>
      <c r="Z207" s="1">
        <f>IF(C207="East", IF(B207="Decentral",L207*'Connecting shares (%)'!$R$16*'Connecting shares (%)'!$F$8/100+N207*'Connecting shares (%)'!$G$8/100*'Connecting shares (%)'!$R$17+P207*'Connecting shares (%)'!$H$8/100*'Connecting shares (%)'!$R$18,0),0)</f>
        <v>0</v>
      </c>
      <c r="AA207" s="1">
        <f>IF(C207="West", IF(B207="Central",('Connecting shares (%)'!$F$10/100*E207+'Connecting shares (%)'!$G$10/100*G207+'Connecting shares (%)'!$H$10/100*I207)/1000000,0),0)</f>
        <v>0</v>
      </c>
      <c r="AB207" s="1">
        <f>IF(C207="West", IF(B207="Central",F207*'Connecting shares (%)'!$R$16*'Connecting shares (%)'!$F$10/100+H207*'Connecting shares (%)'!$G$10/100*'Connecting shares (%)'!$R$17+J207*'Connecting shares (%)'!$H$10/100*'Connecting shares (%)'!$R$18,0),0)</f>
        <v>0</v>
      </c>
      <c r="AC207" s="1">
        <f>IF(C207="West", IF(B207="Decentral",('Connecting shares (%)'!$F$14/100*E207+'Connecting shares (%)'!$G$14/100*G207+'Connecting shares (%)'!$H$14/100*I207)/1000000,0),0)</f>
        <v>0.43533597999999901</v>
      </c>
      <c r="AD207" s="1">
        <f>IF(C207="west", IF(B207="Decentral",F207*'Connecting shares (%)'!$R$16*'Connecting shares (%)'!$F$14/100+H207*'Connecting shares (%)'!$G$14/100*'Connecting shares (%)'!$R$17+J207*'Connecting shares (%)'!$H$14/100*'Connecting shares (%)'!$R$18,0),0)</f>
        <v>0.75883499999999993</v>
      </c>
      <c r="AE207" s="1">
        <f>IF(C207="west", IF(B207="Central",('Connecting shares (%)'!$F$12/100*K207+'Connecting shares (%)'!$G$12/100*M207+'Connecting shares (%)'!$H$12/100*O207)/1000000,0),0)</f>
        <v>0</v>
      </c>
      <c r="AF207" s="1">
        <f>IF(C207="west", IF(B207="Central",L207*'Connecting shares (%)'!$R$16*'Connecting shares (%)'!$F$12/100+N207*'Connecting shares (%)'!$G$12/100*'Connecting shares (%)'!$R$17+P207*'Connecting shares (%)'!$H$12/100*'Connecting shares (%)'!$R$18,0),0)</f>
        <v>0</v>
      </c>
      <c r="AG207" s="1">
        <f>IF(C207="West", IF(B207="Decentral",(K207*'Connecting shares (%)'!$F$16/100+M207*'Connecting shares (%)'!$G$16/100+O207*'Connecting shares (%)'!$H$16/100)/1000000,0),0)</f>
        <v>0.18079554</v>
      </c>
      <c r="AH207" s="1">
        <f>IF(C207="west", IF(B207="Decentral",L207*'Connecting shares (%)'!$R$16*'Connecting shares (%)'!$F$16/100+N207*'Connecting shares (%)'!$G$16/100*'Connecting shares (%)'!$R$17+P207*'Connecting shares (%)'!$H$16/100*'Connecting shares (%)'!$R$18,0),0)</f>
        <v>0.39857900000000002</v>
      </c>
    </row>
    <row r="208" spans="1:34">
      <c r="A208" s="1">
        <v>207</v>
      </c>
      <c r="B208" s="1" t="s">
        <v>21</v>
      </c>
      <c r="C208" s="1" t="s">
        <v>24</v>
      </c>
      <c r="D208" s="1" t="s">
        <v>663</v>
      </c>
      <c r="E208" s="1">
        <v>3026411</v>
      </c>
      <c r="F208" s="1">
        <v>206</v>
      </c>
      <c r="G208" s="1">
        <v>0</v>
      </c>
      <c r="H208" s="1">
        <v>0</v>
      </c>
      <c r="I208" s="1">
        <v>0</v>
      </c>
      <c r="J208" s="1">
        <v>0</v>
      </c>
      <c r="K208" s="1">
        <v>330657.46000000002</v>
      </c>
      <c r="L208" s="1">
        <v>23</v>
      </c>
      <c r="M208" s="1">
        <v>96992.21</v>
      </c>
      <c r="N208" s="1">
        <v>1</v>
      </c>
      <c r="O208" s="1">
        <v>0</v>
      </c>
      <c r="P208" s="1">
        <v>0</v>
      </c>
      <c r="Q208" s="1">
        <v>4828.3886162377703</v>
      </c>
      <c r="R208" s="1">
        <v>1519790.5</v>
      </c>
      <c r="S208" s="61">
        <f>IF(C208="East", IF(B208="Central",('Connecting shares (%)'!$F$2/100*E208+'Connecting shares (%)'!$G$2/100*G208+'Connecting shares (%)'!$H$2/100*I208)/1000000,0),0)</f>
        <v>0</v>
      </c>
      <c r="T208" s="61">
        <f>IF(C208="East", IF(B208="Central",F208*'Connecting shares (%)'!$R$16*'Connecting shares (%)'!$F$2/100+H208*'Connecting shares (%)'!$G$2/100*'Connecting shares (%)'!$R$17+J208*'Connecting shares (%)'!$H$2/100*'Connecting shares (%)'!$R$18,0),0)</f>
        <v>0</v>
      </c>
      <c r="U208" s="1">
        <f>IF(C208="East", IF(B208="Decentral",('Connecting shares (%)'!$F$6/100*E208+'Connecting shares (%)'!$G$6/100*G208+'Connecting shares (%)'!$H$6/100*I208)/1000000,0),0)</f>
        <v>3.026411</v>
      </c>
      <c r="V208" s="1">
        <f>IF(C208="East", IF(B208="Decentral",F208*'Connecting shares (%)'!$R$16*'Connecting shares (%)'!$F$6/100+H208*'Connecting shares (%)'!$G$6/100*'Connecting shares (%)'!$R$17+J208*'Connecting shares (%)'!$H$6/100*'Connecting shares (%)'!$R$18,0),0)</f>
        <v>4.7369700000000003</v>
      </c>
      <c r="W208" s="1">
        <f>IF(C208="East", IF(B208="Central",('Connecting shares (%)'!$F$4/100*K208+'Connecting shares (%)'!$G$4/100*M208+'Connecting shares (%)'!$H$4/100*O208)/1000000,0),0)</f>
        <v>0</v>
      </c>
      <c r="X208" s="1">
        <f>IF(C208="East", IF(B208="Central",L208*'Connecting shares (%)'!$R$16*'Connecting shares (%)'!$F$4/100+N208*'Connecting shares (%)'!$G$4/100*'Connecting shares (%)'!$R$17+P208*'Connecting shares (%)'!$H$4/100*'Connecting shares (%)'!$R$18,0),0)</f>
        <v>0</v>
      </c>
      <c r="Y208" s="1">
        <f>IF(C208="East", IF(B208="Decentral",('Connecting shares (%)'!$F$4/100*K208+'Connecting shares (%)'!$G$4/100*M208+'Connecting shares (%)'!$H$4/100*O208)/1000000,0),0)</f>
        <v>0.42764967000000004</v>
      </c>
      <c r="Z208" s="1">
        <f>IF(C208="East", IF(B208="Decentral",L208*'Connecting shares (%)'!$R$16*'Connecting shares (%)'!$F$8/100+N208*'Connecting shares (%)'!$G$8/100*'Connecting shares (%)'!$R$17+P208*'Connecting shares (%)'!$H$8/100*'Connecting shares (%)'!$R$18,0),0)</f>
        <v>0.55954400000000004</v>
      </c>
      <c r="AA208" s="1">
        <f>IF(C208="West", IF(B208="Central",('Connecting shares (%)'!$F$10/100*E208+'Connecting shares (%)'!$G$10/100*G208+'Connecting shares (%)'!$H$10/100*I208)/1000000,0),0)</f>
        <v>0</v>
      </c>
      <c r="AB208" s="1">
        <f>IF(C208="West", IF(B208="Central",F208*'Connecting shares (%)'!$R$16*'Connecting shares (%)'!$F$10/100+H208*'Connecting shares (%)'!$G$10/100*'Connecting shares (%)'!$R$17+J208*'Connecting shares (%)'!$H$10/100*'Connecting shares (%)'!$R$18,0),0)</f>
        <v>0</v>
      </c>
      <c r="AC208" s="1">
        <f>IF(C208="West", IF(B208="Decentral",('Connecting shares (%)'!$F$14/100*E208+'Connecting shares (%)'!$G$14/100*G208+'Connecting shares (%)'!$H$14/100*I208)/1000000,0),0)</f>
        <v>0</v>
      </c>
      <c r="AD208" s="1">
        <f>IF(C208="west", IF(B208="Decentral",F208*'Connecting shares (%)'!$R$16*'Connecting shares (%)'!$F$14/100+H208*'Connecting shares (%)'!$G$14/100*'Connecting shares (%)'!$R$17+J208*'Connecting shares (%)'!$H$14/100*'Connecting shares (%)'!$R$18,0),0)</f>
        <v>0</v>
      </c>
      <c r="AE208" s="1">
        <f>IF(C208="west", IF(B208="Central",('Connecting shares (%)'!$F$12/100*K208+'Connecting shares (%)'!$G$12/100*M208+'Connecting shares (%)'!$H$12/100*O208)/1000000,0),0)</f>
        <v>0</v>
      </c>
      <c r="AF208" s="1">
        <f>IF(C208="west", IF(B208="Central",L208*'Connecting shares (%)'!$R$16*'Connecting shares (%)'!$F$12/100+N208*'Connecting shares (%)'!$G$12/100*'Connecting shares (%)'!$R$17+P208*'Connecting shares (%)'!$H$12/100*'Connecting shares (%)'!$R$18,0),0)</f>
        <v>0</v>
      </c>
      <c r="AG208" s="1">
        <f>IF(C208="West", IF(B208="Decentral",(K208*'Connecting shares (%)'!$F$16/100+M208*'Connecting shares (%)'!$G$16/100+O208*'Connecting shares (%)'!$H$16/100)/1000000,0),0)</f>
        <v>0</v>
      </c>
      <c r="AH208" s="1">
        <f>IF(C208="west", IF(B208="Decentral",L208*'Connecting shares (%)'!$R$16*'Connecting shares (%)'!$F$16/100+N208*'Connecting shares (%)'!$G$16/100*'Connecting shares (%)'!$R$17+P208*'Connecting shares (%)'!$H$16/100*'Connecting shares (%)'!$R$18,0),0)</f>
        <v>0</v>
      </c>
    </row>
    <row r="209" spans="1:34">
      <c r="A209" s="1">
        <v>208</v>
      </c>
      <c r="B209" s="1" t="s">
        <v>21</v>
      </c>
      <c r="C209" s="1" t="s">
        <v>24</v>
      </c>
      <c r="D209" s="1" t="s">
        <v>190</v>
      </c>
      <c r="E209" s="1">
        <v>5549411.8099999903</v>
      </c>
      <c r="F209" s="1">
        <v>318</v>
      </c>
      <c r="G209" s="1">
        <v>0</v>
      </c>
      <c r="H209" s="1">
        <v>0</v>
      </c>
      <c r="I209" s="1">
        <v>0</v>
      </c>
      <c r="J209" s="1">
        <v>0</v>
      </c>
      <c r="K209" s="1">
        <v>751718.00999999896</v>
      </c>
      <c r="L209" s="1">
        <v>61</v>
      </c>
      <c r="M209" s="1">
        <v>231652.829999999</v>
      </c>
      <c r="N209" s="1">
        <v>1</v>
      </c>
      <c r="O209" s="1">
        <v>677638.60999999905</v>
      </c>
      <c r="P209" s="1">
        <v>1</v>
      </c>
      <c r="Q209" s="1">
        <v>10546.7725451346</v>
      </c>
      <c r="R209" s="1">
        <v>3127027.5</v>
      </c>
      <c r="S209" s="61">
        <f>IF(C209="East", IF(B209="Central",('Connecting shares (%)'!$F$2/100*E209+'Connecting shares (%)'!$G$2/100*G209+'Connecting shares (%)'!$H$2/100*I209)/1000000,0),0)</f>
        <v>0</v>
      </c>
      <c r="T209" s="61">
        <f>IF(C209="East", IF(B209="Central",F209*'Connecting shares (%)'!$R$16*'Connecting shares (%)'!$F$2/100+H209*'Connecting shares (%)'!$G$2/100*'Connecting shares (%)'!$R$17+J209*'Connecting shares (%)'!$H$2/100*'Connecting shares (%)'!$R$18,0),0)</f>
        <v>0</v>
      </c>
      <c r="U209" s="1">
        <f>IF(C209="East", IF(B209="Decentral",('Connecting shares (%)'!$F$6/100*E209+'Connecting shares (%)'!$G$6/100*G209+'Connecting shares (%)'!$H$6/100*I209)/1000000,0),0)</f>
        <v>5.5494118099999898</v>
      </c>
      <c r="V209" s="1">
        <f>IF(C209="East", IF(B209="Decentral",F209*'Connecting shares (%)'!$R$16*'Connecting shares (%)'!$F$6/100+H209*'Connecting shares (%)'!$G$6/100*'Connecting shares (%)'!$R$17+J209*'Connecting shares (%)'!$H$6/100*'Connecting shares (%)'!$R$18,0),0)</f>
        <v>7.3124100000000007</v>
      </c>
      <c r="W209" s="1">
        <f>IF(C209="East", IF(B209="Central",('Connecting shares (%)'!$F$4/100*K209+'Connecting shares (%)'!$G$4/100*M209+'Connecting shares (%)'!$H$4/100*O209)/1000000,0),0)</f>
        <v>0</v>
      </c>
      <c r="X209" s="1">
        <f>IF(C209="East", IF(B209="Central",L209*'Connecting shares (%)'!$R$16*'Connecting shares (%)'!$F$4/100+N209*'Connecting shares (%)'!$G$4/100*'Connecting shares (%)'!$R$17+P209*'Connecting shares (%)'!$H$4/100*'Connecting shares (%)'!$R$18,0),0)</f>
        <v>0</v>
      </c>
      <c r="Y209" s="1">
        <f>IF(C209="East", IF(B209="Decentral",('Connecting shares (%)'!$F$4/100*K209+'Connecting shares (%)'!$G$4/100*M209+'Connecting shares (%)'!$H$4/100*O209)/1000000,0),0)</f>
        <v>1.661009449999997</v>
      </c>
      <c r="Z209" s="1">
        <f>IF(C209="East", IF(B209="Decentral",L209*'Connecting shares (%)'!$R$16*'Connecting shares (%)'!$F$8/100+N209*'Connecting shares (%)'!$G$8/100*'Connecting shares (%)'!$R$17+P209*'Connecting shares (%)'!$H$8/100*'Connecting shares (%)'!$R$18,0),0)</f>
        <v>1.464013</v>
      </c>
      <c r="AA209" s="1">
        <f>IF(C209="West", IF(B209="Central",('Connecting shares (%)'!$F$10/100*E209+'Connecting shares (%)'!$G$10/100*G209+'Connecting shares (%)'!$H$10/100*I209)/1000000,0),0)</f>
        <v>0</v>
      </c>
      <c r="AB209" s="1">
        <f>IF(C209="West", IF(B209="Central",F209*'Connecting shares (%)'!$R$16*'Connecting shares (%)'!$F$10/100+H209*'Connecting shares (%)'!$G$10/100*'Connecting shares (%)'!$R$17+J209*'Connecting shares (%)'!$H$10/100*'Connecting shares (%)'!$R$18,0),0)</f>
        <v>0</v>
      </c>
      <c r="AC209" s="1">
        <f>IF(C209="West", IF(B209="Decentral",('Connecting shares (%)'!$F$14/100*E209+'Connecting shares (%)'!$G$14/100*G209+'Connecting shares (%)'!$H$14/100*I209)/1000000,0),0)</f>
        <v>0</v>
      </c>
      <c r="AD209" s="1">
        <f>IF(C209="west", IF(B209="Decentral",F209*'Connecting shares (%)'!$R$16*'Connecting shares (%)'!$F$14/100+H209*'Connecting shares (%)'!$G$14/100*'Connecting shares (%)'!$R$17+J209*'Connecting shares (%)'!$H$14/100*'Connecting shares (%)'!$R$18,0),0)</f>
        <v>0</v>
      </c>
      <c r="AE209" s="1">
        <f>IF(C209="west", IF(B209="Central",('Connecting shares (%)'!$F$12/100*K209+'Connecting shares (%)'!$G$12/100*M209+'Connecting shares (%)'!$H$12/100*O209)/1000000,0),0)</f>
        <v>0</v>
      </c>
      <c r="AF209" s="1">
        <f>IF(C209="west", IF(B209="Central",L209*'Connecting shares (%)'!$R$16*'Connecting shares (%)'!$F$12/100+N209*'Connecting shares (%)'!$G$12/100*'Connecting shares (%)'!$R$17+P209*'Connecting shares (%)'!$H$12/100*'Connecting shares (%)'!$R$18,0),0)</f>
        <v>0</v>
      </c>
      <c r="AG209" s="1">
        <f>IF(C209="West", IF(B209="Decentral",(K209*'Connecting shares (%)'!$F$16/100+M209*'Connecting shares (%)'!$G$16/100+O209*'Connecting shares (%)'!$H$16/100)/1000000,0),0)</f>
        <v>0</v>
      </c>
      <c r="AH209" s="1">
        <f>IF(C209="west", IF(B209="Decentral",L209*'Connecting shares (%)'!$R$16*'Connecting shares (%)'!$F$16/100+N209*'Connecting shares (%)'!$G$16/100*'Connecting shares (%)'!$R$17+P209*'Connecting shares (%)'!$H$16/100*'Connecting shares (%)'!$R$18,0),0)</f>
        <v>0</v>
      </c>
    </row>
    <row r="210" spans="1:34">
      <c r="A210" s="1">
        <v>209</v>
      </c>
      <c r="B210" s="1" t="s">
        <v>21</v>
      </c>
      <c r="C210" s="1" t="s">
        <v>23</v>
      </c>
      <c r="D210" s="1" t="s">
        <v>662</v>
      </c>
      <c r="E210" s="1">
        <v>15315956.579999899</v>
      </c>
      <c r="F210" s="1">
        <v>990</v>
      </c>
      <c r="G210" s="1">
        <v>90290.22</v>
      </c>
      <c r="H210" s="1">
        <v>1</v>
      </c>
      <c r="I210" s="1">
        <v>0</v>
      </c>
      <c r="J210" s="1">
        <v>0</v>
      </c>
      <c r="K210" s="1">
        <v>2486966.04</v>
      </c>
      <c r="L210" s="1">
        <v>148</v>
      </c>
      <c r="M210" s="1">
        <v>2322677.6499999901</v>
      </c>
      <c r="N210" s="1">
        <v>23</v>
      </c>
      <c r="O210" s="1">
        <v>0</v>
      </c>
      <c r="P210" s="1">
        <v>0</v>
      </c>
      <c r="Q210" s="1">
        <v>17026.6149516925</v>
      </c>
      <c r="R210" s="1">
        <v>10086686</v>
      </c>
      <c r="S210" s="61">
        <f>IF(C210="East", IF(B210="Central",('Connecting shares (%)'!$F$2/100*E210+'Connecting shares (%)'!$G$2/100*G210+'Connecting shares (%)'!$H$2/100*I210)/1000000,0),0)</f>
        <v>0</v>
      </c>
      <c r="T210" s="61">
        <f>IF(C210="East", IF(B210="Central",F210*'Connecting shares (%)'!$R$16*'Connecting shares (%)'!$F$2/100+H210*'Connecting shares (%)'!$G$2/100*'Connecting shares (%)'!$R$17+J210*'Connecting shares (%)'!$H$2/100*'Connecting shares (%)'!$R$18,0),0)</f>
        <v>0</v>
      </c>
      <c r="U210" s="1">
        <f>IF(C210="East", IF(B210="Decentral",('Connecting shares (%)'!$F$6/100*E210+'Connecting shares (%)'!$G$6/100*G210+'Connecting shares (%)'!$H$6/100*I210)/1000000,0),0)</f>
        <v>0</v>
      </c>
      <c r="V210" s="1">
        <f>IF(C210="East", IF(B210="Decentral",F210*'Connecting shares (%)'!$R$16*'Connecting shares (%)'!$F$6/100+H210*'Connecting shares (%)'!$G$6/100*'Connecting shares (%)'!$R$17+J210*'Connecting shares (%)'!$H$6/100*'Connecting shares (%)'!$R$18,0),0)</f>
        <v>0</v>
      </c>
      <c r="W210" s="1">
        <f>IF(C210="East", IF(B210="Central",('Connecting shares (%)'!$F$4/100*K210+'Connecting shares (%)'!$G$4/100*M210+'Connecting shares (%)'!$H$4/100*O210)/1000000,0),0)</f>
        <v>0</v>
      </c>
      <c r="X210" s="1">
        <f>IF(C210="East", IF(B210="Central",L210*'Connecting shares (%)'!$R$16*'Connecting shares (%)'!$F$4/100+N210*'Connecting shares (%)'!$G$4/100*'Connecting shares (%)'!$R$17+P210*'Connecting shares (%)'!$H$4/100*'Connecting shares (%)'!$R$18,0),0)</f>
        <v>0</v>
      </c>
      <c r="Y210" s="1">
        <f>IF(C210="East", IF(B210="Decentral",('Connecting shares (%)'!$F$4/100*K210+'Connecting shares (%)'!$G$4/100*M210+'Connecting shares (%)'!$H$4/100*O210)/1000000,0),0)</f>
        <v>0</v>
      </c>
      <c r="Z210" s="1">
        <f>IF(C210="East", IF(B210="Decentral",L210*'Connecting shares (%)'!$R$16*'Connecting shares (%)'!$F$8/100+N210*'Connecting shares (%)'!$G$8/100*'Connecting shares (%)'!$R$17+P210*'Connecting shares (%)'!$H$8/100*'Connecting shares (%)'!$R$18,0),0)</f>
        <v>0</v>
      </c>
      <c r="AA210" s="1">
        <f>IF(C210="West", IF(B210="Central",('Connecting shares (%)'!$F$10/100*E210+'Connecting shares (%)'!$G$10/100*G210+'Connecting shares (%)'!$H$10/100*I210)/1000000,0),0)</f>
        <v>0</v>
      </c>
      <c r="AB210" s="1">
        <f>IF(C210="West", IF(B210="Central",F210*'Connecting shares (%)'!$R$16*'Connecting shares (%)'!$F$10/100+H210*'Connecting shares (%)'!$G$10/100*'Connecting shares (%)'!$R$17+J210*'Connecting shares (%)'!$H$10/100*'Connecting shares (%)'!$R$18,0),0)</f>
        <v>0</v>
      </c>
      <c r="AC210" s="1">
        <f>IF(C210="West", IF(B210="Decentral",('Connecting shares (%)'!$F$14/100*E210+'Connecting shares (%)'!$G$14/100*G210+'Connecting shares (%)'!$H$14/100*I210)/1000000,0),0)</f>
        <v>15.4062467999999</v>
      </c>
      <c r="AD210" s="1">
        <f>IF(C210="west", IF(B210="Decentral",F210*'Connecting shares (%)'!$R$16*'Connecting shares (%)'!$F$14/100+H210*'Connecting shares (%)'!$G$14/100*'Connecting shares (%)'!$R$17+J210*'Connecting shares (%)'!$H$14/100*'Connecting shares (%)'!$R$18,0),0)</f>
        <v>22.795709000000002</v>
      </c>
      <c r="AE210" s="1">
        <f>IF(C210="west", IF(B210="Central",('Connecting shares (%)'!$F$12/100*K210+'Connecting shares (%)'!$G$12/100*M210+'Connecting shares (%)'!$H$12/100*O210)/1000000,0),0)</f>
        <v>0</v>
      </c>
      <c r="AF210" s="1">
        <f>IF(C210="west", IF(B210="Central",L210*'Connecting shares (%)'!$R$16*'Connecting shares (%)'!$F$12/100+N210*'Connecting shares (%)'!$G$12/100*'Connecting shares (%)'!$R$17+P210*'Connecting shares (%)'!$H$12/100*'Connecting shares (%)'!$R$18,0),0)</f>
        <v>0</v>
      </c>
      <c r="AG210" s="1">
        <f>IF(C210="West", IF(B210="Decentral",(K210*'Connecting shares (%)'!$F$16/100+M210*'Connecting shares (%)'!$G$16/100+O210*'Connecting shares (%)'!$H$16/100)/1000000,0),0)</f>
        <v>4.8096436899999899</v>
      </c>
      <c r="AH210" s="1">
        <f>IF(C210="west", IF(B210="Decentral",L210*'Connecting shares (%)'!$R$16*'Connecting shares (%)'!$F$16/100+N210*'Connecting shares (%)'!$G$16/100*'Connecting shares (%)'!$R$17+P210*'Connecting shares (%)'!$H$16/100*'Connecting shares (%)'!$R$18,0),0)</f>
        <v>4.1084170000000002</v>
      </c>
    </row>
    <row r="211" spans="1:34">
      <c r="A211" s="1">
        <v>210</v>
      </c>
      <c r="B211" s="1" t="s">
        <v>21</v>
      </c>
      <c r="C211" s="1" t="s">
        <v>24</v>
      </c>
      <c r="D211" s="1" t="s">
        <v>647</v>
      </c>
      <c r="E211" s="1">
        <v>21588443.739999902</v>
      </c>
      <c r="F211" s="1">
        <v>1487</v>
      </c>
      <c r="G211" s="1">
        <v>74204.02</v>
      </c>
      <c r="H211" s="1">
        <v>1</v>
      </c>
      <c r="I211" s="1">
        <v>0</v>
      </c>
      <c r="J211" s="1">
        <v>0</v>
      </c>
      <c r="K211" s="1">
        <v>9712390.1300000101</v>
      </c>
      <c r="L211" s="1">
        <v>600</v>
      </c>
      <c r="M211" s="1">
        <v>18680243.66</v>
      </c>
      <c r="N211" s="1">
        <v>169</v>
      </c>
      <c r="O211" s="1">
        <v>5049847.8399999896</v>
      </c>
      <c r="P211" s="1">
        <v>10</v>
      </c>
      <c r="Q211" s="1">
        <v>19724.638926353</v>
      </c>
      <c r="R211" s="1">
        <v>7586538.5</v>
      </c>
      <c r="S211" s="61">
        <f>IF(C211="East", IF(B211="Central",('Connecting shares (%)'!$F$2/100*E211+'Connecting shares (%)'!$G$2/100*G211+'Connecting shares (%)'!$H$2/100*I211)/1000000,0),0)</f>
        <v>0</v>
      </c>
      <c r="T211" s="61">
        <f>IF(C211="East", IF(B211="Central",F211*'Connecting shares (%)'!$R$16*'Connecting shares (%)'!$F$2/100+H211*'Connecting shares (%)'!$G$2/100*'Connecting shares (%)'!$R$17+J211*'Connecting shares (%)'!$H$2/100*'Connecting shares (%)'!$R$18,0),0)</f>
        <v>0</v>
      </c>
      <c r="U211" s="1">
        <f>IF(C211="East", IF(B211="Decentral",('Connecting shares (%)'!$F$6/100*E211+'Connecting shares (%)'!$G$6/100*G211+'Connecting shares (%)'!$H$6/100*I211)/1000000,0),0)</f>
        <v>21.662647759999903</v>
      </c>
      <c r="V211" s="1">
        <f>IF(C211="East", IF(B211="Decentral",F211*'Connecting shares (%)'!$R$16*'Connecting shares (%)'!$F$6/100+H211*'Connecting shares (%)'!$G$6/100*'Connecting shares (%)'!$R$17+J211*'Connecting shares (%)'!$H$6/100*'Connecting shares (%)'!$R$18,0),0)</f>
        <v>34.224224</v>
      </c>
      <c r="W211" s="1">
        <f>IF(C211="East", IF(B211="Central",('Connecting shares (%)'!$F$4/100*K211+'Connecting shares (%)'!$G$4/100*M211+'Connecting shares (%)'!$H$4/100*O211)/1000000,0),0)</f>
        <v>0</v>
      </c>
      <c r="X211" s="1">
        <f>IF(C211="East", IF(B211="Central",L211*'Connecting shares (%)'!$R$16*'Connecting shares (%)'!$F$4/100+N211*'Connecting shares (%)'!$G$4/100*'Connecting shares (%)'!$R$17+P211*'Connecting shares (%)'!$H$4/100*'Connecting shares (%)'!$R$18,0),0)</f>
        <v>0</v>
      </c>
      <c r="Y211" s="1">
        <f>IF(C211="East", IF(B211="Decentral",('Connecting shares (%)'!$F$4/100*K211+'Connecting shares (%)'!$G$4/100*M211+'Connecting shares (%)'!$H$4/100*O211)/1000000,0),0)</f>
        <v>33.442481629999996</v>
      </c>
      <c r="Z211" s="1">
        <f>IF(C211="East", IF(B211="Decentral",L211*'Connecting shares (%)'!$R$16*'Connecting shares (%)'!$F$8/100+N211*'Connecting shares (%)'!$G$8/100*'Connecting shares (%)'!$R$17+P211*'Connecting shares (%)'!$H$8/100*'Connecting shares (%)'!$R$18,0),0)</f>
        <v>19.284960999999999</v>
      </c>
      <c r="AA211" s="1">
        <f>IF(C211="West", IF(B211="Central",('Connecting shares (%)'!$F$10/100*E211+'Connecting shares (%)'!$G$10/100*G211+'Connecting shares (%)'!$H$10/100*I211)/1000000,0),0)</f>
        <v>0</v>
      </c>
      <c r="AB211" s="1">
        <f>IF(C211="West", IF(B211="Central",F211*'Connecting shares (%)'!$R$16*'Connecting shares (%)'!$F$10/100+H211*'Connecting shares (%)'!$G$10/100*'Connecting shares (%)'!$R$17+J211*'Connecting shares (%)'!$H$10/100*'Connecting shares (%)'!$R$18,0),0)</f>
        <v>0</v>
      </c>
      <c r="AC211" s="1">
        <f>IF(C211="West", IF(B211="Decentral",('Connecting shares (%)'!$F$14/100*E211+'Connecting shares (%)'!$G$14/100*G211+'Connecting shares (%)'!$H$14/100*I211)/1000000,0),0)</f>
        <v>0</v>
      </c>
      <c r="AD211" s="1">
        <f>IF(C211="west", IF(B211="Decentral",F211*'Connecting shares (%)'!$R$16*'Connecting shares (%)'!$F$14/100+H211*'Connecting shares (%)'!$G$14/100*'Connecting shares (%)'!$R$17+J211*'Connecting shares (%)'!$H$14/100*'Connecting shares (%)'!$R$18,0),0)</f>
        <v>0</v>
      </c>
      <c r="AE211" s="1">
        <f>IF(C211="west", IF(B211="Central",('Connecting shares (%)'!$F$12/100*K211+'Connecting shares (%)'!$G$12/100*M211+'Connecting shares (%)'!$H$12/100*O211)/1000000,0),0)</f>
        <v>0</v>
      </c>
      <c r="AF211" s="1">
        <f>IF(C211="west", IF(B211="Central",L211*'Connecting shares (%)'!$R$16*'Connecting shares (%)'!$F$12/100+N211*'Connecting shares (%)'!$G$12/100*'Connecting shares (%)'!$R$17+P211*'Connecting shares (%)'!$H$12/100*'Connecting shares (%)'!$R$18,0),0)</f>
        <v>0</v>
      </c>
      <c r="AG211" s="1">
        <f>IF(C211="West", IF(B211="Decentral",(K211*'Connecting shares (%)'!$F$16/100+M211*'Connecting shares (%)'!$G$16/100+O211*'Connecting shares (%)'!$H$16/100)/1000000,0),0)</f>
        <v>0</v>
      </c>
      <c r="AH211" s="1">
        <f>IF(C211="west", IF(B211="Decentral",L211*'Connecting shares (%)'!$R$16*'Connecting shares (%)'!$F$16/100+N211*'Connecting shares (%)'!$G$16/100*'Connecting shares (%)'!$R$17+P211*'Connecting shares (%)'!$H$16/100*'Connecting shares (%)'!$R$18,0),0)</f>
        <v>0</v>
      </c>
    </row>
    <row r="212" spans="1:34">
      <c r="A212" s="1">
        <v>211</v>
      </c>
      <c r="B212" s="1" t="s">
        <v>21</v>
      </c>
      <c r="C212" s="1" t="s">
        <v>23</v>
      </c>
      <c r="D212" s="1" t="s">
        <v>195</v>
      </c>
      <c r="E212" s="1">
        <v>5228084.26</v>
      </c>
      <c r="F212" s="1">
        <v>377</v>
      </c>
      <c r="G212" s="1">
        <v>55399.11</v>
      </c>
      <c r="H212" s="1">
        <v>1</v>
      </c>
      <c r="I212" s="1">
        <v>0</v>
      </c>
      <c r="J212" s="1">
        <v>0</v>
      </c>
      <c r="K212" s="1">
        <v>1174231.0699999901</v>
      </c>
      <c r="L212" s="1">
        <v>126</v>
      </c>
      <c r="M212" s="1">
        <v>51827.58</v>
      </c>
      <c r="N212" s="1">
        <v>1</v>
      </c>
      <c r="O212" s="1">
        <v>0</v>
      </c>
      <c r="P212" s="1">
        <v>0</v>
      </c>
      <c r="Q212" s="1">
        <v>7872.1133449680201</v>
      </c>
      <c r="R212" s="1">
        <v>3146903.5</v>
      </c>
      <c r="S212" s="61">
        <f>IF(C212="East", IF(B212="Central",('Connecting shares (%)'!$F$2/100*E212+'Connecting shares (%)'!$G$2/100*G212+'Connecting shares (%)'!$H$2/100*I212)/1000000,0),0)</f>
        <v>0</v>
      </c>
      <c r="T212" s="61">
        <f>IF(C212="East", IF(B212="Central",F212*'Connecting shares (%)'!$R$16*'Connecting shares (%)'!$F$2/100+H212*'Connecting shares (%)'!$G$2/100*'Connecting shares (%)'!$R$17+J212*'Connecting shares (%)'!$H$2/100*'Connecting shares (%)'!$R$18,0),0)</f>
        <v>0</v>
      </c>
      <c r="U212" s="1">
        <f>IF(C212="East", IF(B212="Decentral",('Connecting shares (%)'!$F$6/100*E212+'Connecting shares (%)'!$G$6/100*G212+'Connecting shares (%)'!$H$6/100*I212)/1000000,0),0)</f>
        <v>0</v>
      </c>
      <c r="V212" s="1">
        <f>IF(C212="East", IF(B212="Decentral",F212*'Connecting shares (%)'!$R$16*'Connecting shares (%)'!$F$6/100+H212*'Connecting shares (%)'!$G$6/100*'Connecting shares (%)'!$R$17+J212*'Connecting shares (%)'!$H$6/100*'Connecting shares (%)'!$R$18,0),0)</f>
        <v>0</v>
      </c>
      <c r="W212" s="1">
        <f>IF(C212="East", IF(B212="Central",('Connecting shares (%)'!$F$4/100*K212+'Connecting shares (%)'!$G$4/100*M212+'Connecting shares (%)'!$H$4/100*O212)/1000000,0),0)</f>
        <v>0</v>
      </c>
      <c r="X212" s="1">
        <f>IF(C212="East", IF(B212="Central",L212*'Connecting shares (%)'!$R$16*'Connecting shares (%)'!$F$4/100+N212*'Connecting shares (%)'!$G$4/100*'Connecting shares (%)'!$R$17+P212*'Connecting shares (%)'!$H$4/100*'Connecting shares (%)'!$R$18,0),0)</f>
        <v>0</v>
      </c>
      <c r="Y212" s="1">
        <f>IF(C212="East", IF(B212="Decentral",('Connecting shares (%)'!$F$4/100*K212+'Connecting shares (%)'!$G$4/100*M212+'Connecting shares (%)'!$H$4/100*O212)/1000000,0),0)</f>
        <v>0</v>
      </c>
      <c r="Z212" s="1">
        <f>IF(C212="East", IF(B212="Decentral",L212*'Connecting shares (%)'!$R$16*'Connecting shares (%)'!$F$8/100+N212*'Connecting shares (%)'!$G$8/100*'Connecting shares (%)'!$R$17+P212*'Connecting shares (%)'!$H$8/100*'Connecting shares (%)'!$R$18,0),0)</f>
        <v>0</v>
      </c>
      <c r="AA212" s="1">
        <f>IF(C212="West", IF(B212="Central",('Connecting shares (%)'!$F$10/100*E212+'Connecting shares (%)'!$G$10/100*G212+'Connecting shares (%)'!$H$10/100*I212)/1000000,0),0)</f>
        <v>0</v>
      </c>
      <c r="AB212" s="1">
        <f>IF(C212="West", IF(B212="Central",F212*'Connecting shares (%)'!$R$16*'Connecting shares (%)'!$F$10/100+H212*'Connecting shares (%)'!$G$10/100*'Connecting shares (%)'!$R$17+J212*'Connecting shares (%)'!$H$10/100*'Connecting shares (%)'!$R$18,0),0)</f>
        <v>0</v>
      </c>
      <c r="AC212" s="1">
        <f>IF(C212="West", IF(B212="Decentral",('Connecting shares (%)'!$F$14/100*E212+'Connecting shares (%)'!$G$14/100*G212+'Connecting shares (%)'!$H$14/100*I212)/1000000,0),0)</f>
        <v>5.2834833699999999</v>
      </c>
      <c r="AD212" s="1">
        <f>IF(C212="west", IF(B212="Decentral",F212*'Connecting shares (%)'!$R$16*'Connecting shares (%)'!$F$14/100+H212*'Connecting shares (%)'!$G$14/100*'Connecting shares (%)'!$R$17+J212*'Connecting shares (%)'!$H$14/100*'Connecting shares (%)'!$R$18,0),0)</f>
        <v>8.6997740000000015</v>
      </c>
      <c r="AE212" s="1">
        <f>IF(C212="west", IF(B212="Central",('Connecting shares (%)'!$F$12/100*K212+'Connecting shares (%)'!$G$12/100*M212+'Connecting shares (%)'!$H$12/100*O212)/1000000,0),0)</f>
        <v>0</v>
      </c>
      <c r="AF212" s="1">
        <f>IF(C212="west", IF(B212="Central",L212*'Connecting shares (%)'!$R$16*'Connecting shares (%)'!$F$12/100+N212*'Connecting shares (%)'!$G$12/100*'Connecting shares (%)'!$R$17+P212*'Connecting shares (%)'!$H$12/100*'Connecting shares (%)'!$R$18,0),0)</f>
        <v>0</v>
      </c>
      <c r="AG212" s="1">
        <f>IF(C212="West", IF(B212="Decentral",(K212*'Connecting shares (%)'!$F$16/100+M212*'Connecting shares (%)'!$G$16/100+O212*'Connecting shares (%)'!$H$16/100)/1000000,0),0)</f>
        <v>1.2260586499999901</v>
      </c>
      <c r="AH212" s="1">
        <f>IF(C212="west", IF(B212="Decentral",L212*'Connecting shares (%)'!$R$16*'Connecting shares (%)'!$F$16/100+N212*'Connecting shares (%)'!$G$16/100*'Connecting shares (%)'!$R$17+P212*'Connecting shares (%)'!$H$16/100*'Connecting shares (%)'!$R$18,0),0)</f>
        <v>2.9280290000000004</v>
      </c>
    </row>
    <row r="213" spans="1:34">
      <c r="A213" s="1">
        <v>212</v>
      </c>
      <c r="B213" s="1" t="s">
        <v>21</v>
      </c>
      <c r="C213" s="1" t="s">
        <v>24</v>
      </c>
      <c r="D213" s="1" t="s">
        <v>171</v>
      </c>
      <c r="E213" s="1">
        <v>7541132.23999999</v>
      </c>
      <c r="F213" s="1">
        <v>555</v>
      </c>
      <c r="G213" s="1">
        <v>50447.33</v>
      </c>
      <c r="H213" s="1">
        <v>1</v>
      </c>
      <c r="I213" s="1">
        <v>0</v>
      </c>
      <c r="J213" s="1">
        <v>0</v>
      </c>
      <c r="K213" s="1">
        <v>536737.89</v>
      </c>
      <c r="L213" s="1">
        <v>47</v>
      </c>
      <c r="M213" s="1">
        <v>225987.06</v>
      </c>
      <c r="N213" s="1">
        <v>3</v>
      </c>
      <c r="O213" s="1">
        <v>0</v>
      </c>
      <c r="P213" s="1">
        <v>0</v>
      </c>
      <c r="Q213" s="1">
        <v>7659.3507162270498</v>
      </c>
      <c r="R213" s="1">
        <v>2328666</v>
      </c>
      <c r="S213" s="61">
        <f>IF(C213="East", IF(B213="Central",('Connecting shares (%)'!$F$2/100*E213+'Connecting shares (%)'!$G$2/100*G213+'Connecting shares (%)'!$H$2/100*I213)/1000000,0),0)</f>
        <v>0</v>
      </c>
      <c r="T213" s="61">
        <f>IF(C213="East", IF(B213="Central",F213*'Connecting shares (%)'!$R$16*'Connecting shares (%)'!$F$2/100+H213*'Connecting shares (%)'!$G$2/100*'Connecting shares (%)'!$R$17+J213*'Connecting shares (%)'!$H$2/100*'Connecting shares (%)'!$R$18,0),0)</f>
        <v>0</v>
      </c>
      <c r="U213" s="1">
        <f>IF(C213="East", IF(B213="Decentral",('Connecting shares (%)'!$F$6/100*E213+'Connecting shares (%)'!$G$6/100*G213+'Connecting shares (%)'!$H$6/100*I213)/1000000,0),0)</f>
        <v>7.5915795699999897</v>
      </c>
      <c r="V213" s="1">
        <f>IF(C213="East", IF(B213="Decentral",F213*'Connecting shares (%)'!$R$16*'Connecting shares (%)'!$F$6/100+H213*'Connecting shares (%)'!$G$6/100*'Connecting shares (%)'!$R$17+J213*'Connecting shares (%)'!$H$6/100*'Connecting shares (%)'!$R$18,0),0)</f>
        <v>12.792884000000001</v>
      </c>
      <c r="W213" s="1">
        <f>IF(C213="East", IF(B213="Central",('Connecting shares (%)'!$F$4/100*K213+'Connecting shares (%)'!$G$4/100*M213+'Connecting shares (%)'!$H$4/100*O213)/1000000,0),0)</f>
        <v>0</v>
      </c>
      <c r="X213" s="1">
        <f>IF(C213="East", IF(B213="Central",L213*'Connecting shares (%)'!$R$16*'Connecting shares (%)'!$F$4/100+N213*'Connecting shares (%)'!$G$4/100*'Connecting shares (%)'!$R$17+P213*'Connecting shares (%)'!$H$4/100*'Connecting shares (%)'!$R$18,0),0)</f>
        <v>0</v>
      </c>
      <c r="Y213" s="1">
        <f>IF(C213="East", IF(B213="Decentral",('Connecting shares (%)'!$F$4/100*K213+'Connecting shares (%)'!$G$4/100*M213+'Connecting shares (%)'!$H$4/100*O213)/1000000,0),0)</f>
        <v>0.76272494999999996</v>
      </c>
      <c r="Z213" s="1">
        <f>IF(C213="East", IF(B213="Decentral",L213*'Connecting shares (%)'!$R$16*'Connecting shares (%)'!$F$8/100+N213*'Connecting shares (%)'!$G$8/100*'Connecting shares (%)'!$R$17+P213*'Connecting shares (%)'!$H$8/100*'Connecting shares (%)'!$R$18,0),0)</f>
        <v>1.172742</v>
      </c>
      <c r="AA213" s="1">
        <f>IF(C213="West", IF(B213="Central",('Connecting shares (%)'!$F$10/100*E213+'Connecting shares (%)'!$G$10/100*G213+'Connecting shares (%)'!$H$10/100*I213)/1000000,0),0)</f>
        <v>0</v>
      </c>
      <c r="AB213" s="1">
        <f>IF(C213="West", IF(B213="Central",F213*'Connecting shares (%)'!$R$16*'Connecting shares (%)'!$F$10/100+H213*'Connecting shares (%)'!$G$10/100*'Connecting shares (%)'!$R$17+J213*'Connecting shares (%)'!$H$10/100*'Connecting shares (%)'!$R$18,0),0)</f>
        <v>0</v>
      </c>
      <c r="AC213" s="1">
        <f>IF(C213="West", IF(B213="Decentral",('Connecting shares (%)'!$F$14/100*E213+'Connecting shares (%)'!$G$14/100*G213+'Connecting shares (%)'!$H$14/100*I213)/1000000,0),0)</f>
        <v>0</v>
      </c>
      <c r="AD213" s="1">
        <f>IF(C213="west", IF(B213="Decentral",F213*'Connecting shares (%)'!$R$16*'Connecting shares (%)'!$F$14/100+H213*'Connecting shares (%)'!$G$14/100*'Connecting shares (%)'!$R$17+J213*'Connecting shares (%)'!$H$14/100*'Connecting shares (%)'!$R$18,0),0)</f>
        <v>0</v>
      </c>
      <c r="AE213" s="1">
        <f>IF(C213="west", IF(B213="Central",('Connecting shares (%)'!$F$12/100*K213+'Connecting shares (%)'!$G$12/100*M213+'Connecting shares (%)'!$H$12/100*O213)/1000000,0),0)</f>
        <v>0</v>
      </c>
      <c r="AF213" s="1">
        <f>IF(C213="west", IF(B213="Central",L213*'Connecting shares (%)'!$R$16*'Connecting shares (%)'!$F$12/100+N213*'Connecting shares (%)'!$G$12/100*'Connecting shares (%)'!$R$17+P213*'Connecting shares (%)'!$H$12/100*'Connecting shares (%)'!$R$18,0),0)</f>
        <v>0</v>
      </c>
      <c r="AG213" s="1">
        <f>IF(C213="West", IF(B213="Decentral",(K213*'Connecting shares (%)'!$F$16/100+M213*'Connecting shares (%)'!$G$16/100+O213*'Connecting shares (%)'!$H$16/100)/1000000,0),0)</f>
        <v>0</v>
      </c>
      <c r="AH213" s="1">
        <f>IF(C213="west", IF(B213="Decentral",L213*'Connecting shares (%)'!$R$16*'Connecting shares (%)'!$F$16/100+N213*'Connecting shares (%)'!$G$16/100*'Connecting shares (%)'!$R$17+P213*'Connecting shares (%)'!$H$16/100*'Connecting shares (%)'!$R$18,0),0)</f>
        <v>0</v>
      </c>
    </row>
    <row r="214" spans="1:34">
      <c r="A214" s="1">
        <v>213</v>
      </c>
      <c r="B214" s="1" t="s">
        <v>21</v>
      </c>
      <c r="C214" s="1" t="s">
        <v>24</v>
      </c>
      <c r="D214" s="1" t="s">
        <v>661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310.78594672093101</v>
      </c>
      <c r="R214" s="1">
        <v>5656</v>
      </c>
      <c r="S214" s="61">
        <f>IF(C214="East", IF(B214="Central",('Connecting shares (%)'!$F$2/100*E214+'Connecting shares (%)'!$G$2/100*G214+'Connecting shares (%)'!$H$2/100*I214)/1000000,0),0)</f>
        <v>0</v>
      </c>
      <c r="T214" s="61">
        <f>IF(C214="East", IF(B214="Central",F214*'Connecting shares (%)'!$R$16*'Connecting shares (%)'!$F$2/100+H214*'Connecting shares (%)'!$G$2/100*'Connecting shares (%)'!$R$17+J214*'Connecting shares (%)'!$H$2/100*'Connecting shares (%)'!$R$18,0),0)</f>
        <v>0</v>
      </c>
      <c r="U214" s="1">
        <f>IF(C214="East", IF(B214="Decentral",('Connecting shares (%)'!$F$6/100*E214+'Connecting shares (%)'!$G$6/100*G214+'Connecting shares (%)'!$H$6/100*I214)/1000000,0),0)</f>
        <v>0</v>
      </c>
      <c r="V214" s="1">
        <f>IF(C214="East", IF(B214="Decentral",F214*'Connecting shares (%)'!$R$16*'Connecting shares (%)'!$F$6/100+H214*'Connecting shares (%)'!$G$6/100*'Connecting shares (%)'!$R$17+J214*'Connecting shares (%)'!$H$6/100*'Connecting shares (%)'!$R$18,0),0)</f>
        <v>0</v>
      </c>
      <c r="W214" s="1">
        <f>IF(C214="East", IF(B214="Central",('Connecting shares (%)'!$F$4/100*K214+'Connecting shares (%)'!$G$4/100*M214+'Connecting shares (%)'!$H$4/100*O214)/1000000,0),0)</f>
        <v>0</v>
      </c>
      <c r="X214" s="1">
        <f>IF(C214="East", IF(B214="Central",L214*'Connecting shares (%)'!$R$16*'Connecting shares (%)'!$F$4/100+N214*'Connecting shares (%)'!$G$4/100*'Connecting shares (%)'!$R$17+P214*'Connecting shares (%)'!$H$4/100*'Connecting shares (%)'!$R$18,0),0)</f>
        <v>0</v>
      </c>
      <c r="Y214" s="1">
        <f>IF(C214="East", IF(B214="Decentral",('Connecting shares (%)'!$F$4/100*K214+'Connecting shares (%)'!$G$4/100*M214+'Connecting shares (%)'!$H$4/100*O214)/1000000,0),0)</f>
        <v>0</v>
      </c>
      <c r="Z214" s="1">
        <f>IF(C214="East", IF(B214="Decentral",L214*'Connecting shares (%)'!$R$16*'Connecting shares (%)'!$F$8/100+N214*'Connecting shares (%)'!$G$8/100*'Connecting shares (%)'!$R$17+P214*'Connecting shares (%)'!$H$8/100*'Connecting shares (%)'!$R$18,0),0)</f>
        <v>0</v>
      </c>
      <c r="AA214" s="1">
        <f>IF(C214="West", IF(B214="Central",('Connecting shares (%)'!$F$10/100*E214+'Connecting shares (%)'!$G$10/100*G214+'Connecting shares (%)'!$H$10/100*I214)/1000000,0),0)</f>
        <v>0</v>
      </c>
      <c r="AB214" s="1">
        <f>IF(C214="West", IF(B214="Central",F214*'Connecting shares (%)'!$R$16*'Connecting shares (%)'!$F$10/100+H214*'Connecting shares (%)'!$G$10/100*'Connecting shares (%)'!$R$17+J214*'Connecting shares (%)'!$H$10/100*'Connecting shares (%)'!$R$18,0),0)</f>
        <v>0</v>
      </c>
      <c r="AC214" s="1">
        <f>IF(C214="West", IF(B214="Decentral",('Connecting shares (%)'!$F$14/100*E214+'Connecting shares (%)'!$G$14/100*G214+'Connecting shares (%)'!$H$14/100*I214)/1000000,0),0)</f>
        <v>0</v>
      </c>
      <c r="AD214" s="1">
        <f>IF(C214="west", IF(B214="Decentral",F214*'Connecting shares (%)'!$R$16*'Connecting shares (%)'!$F$14/100+H214*'Connecting shares (%)'!$G$14/100*'Connecting shares (%)'!$R$17+J214*'Connecting shares (%)'!$H$14/100*'Connecting shares (%)'!$R$18,0),0)</f>
        <v>0</v>
      </c>
      <c r="AE214" s="1">
        <f>IF(C214="west", IF(B214="Central",('Connecting shares (%)'!$F$12/100*K214+'Connecting shares (%)'!$G$12/100*M214+'Connecting shares (%)'!$H$12/100*O214)/1000000,0),0)</f>
        <v>0</v>
      </c>
      <c r="AF214" s="1">
        <f>IF(C214="west", IF(B214="Central",L214*'Connecting shares (%)'!$R$16*'Connecting shares (%)'!$F$12/100+N214*'Connecting shares (%)'!$G$12/100*'Connecting shares (%)'!$R$17+P214*'Connecting shares (%)'!$H$12/100*'Connecting shares (%)'!$R$18,0),0)</f>
        <v>0</v>
      </c>
      <c r="AG214" s="1">
        <f>IF(C214="West", IF(B214="Decentral",(K214*'Connecting shares (%)'!$F$16/100+M214*'Connecting shares (%)'!$G$16/100+O214*'Connecting shares (%)'!$H$16/100)/1000000,0),0)</f>
        <v>0</v>
      </c>
      <c r="AH214" s="1">
        <f>IF(C214="west", IF(B214="Decentral",L214*'Connecting shares (%)'!$R$16*'Connecting shares (%)'!$F$16/100+N214*'Connecting shares (%)'!$G$16/100*'Connecting shares (%)'!$R$17+P214*'Connecting shares (%)'!$H$16/100*'Connecting shares (%)'!$R$18,0),0)</f>
        <v>0</v>
      </c>
    </row>
    <row r="215" spans="1:34">
      <c r="A215" s="1">
        <v>214</v>
      </c>
      <c r="B215" s="1" t="s">
        <v>22</v>
      </c>
      <c r="C215" s="1" t="s">
        <v>24</v>
      </c>
      <c r="D215" s="1" t="s">
        <v>643</v>
      </c>
      <c r="E215" s="1">
        <v>1132191.04999999</v>
      </c>
      <c r="F215" s="1">
        <v>66</v>
      </c>
      <c r="G215" s="1">
        <v>0</v>
      </c>
      <c r="H215" s="1">
        <v>0</v>
      </c>
      <c r="I215" s="1">
        <v>0</v>
      </c>
      <c r="J215" s="1">
        <v>0</v>
      </c>
      <c r="K215" s="1">
        <v>647864.58999999904</v>
      </c>
      <c r="L215" s="1">
        <v>64</v>
      </c>
      <c r="M215" s="1">
        <v>0</v>
      </c>
      <c r="N215" s="1">
        <v>0</v>
      </c>
      <c r="O215" s="1">
        <v>0</v>
      </c>
      <c r="P215" s="1">
        <v>0</v>
      </c>
      <c r="Q215" s="1">
        <v>2435.26966298044</v>
      </c>
      <c r="R215" s="1">
        <v>234350</v>
      </c>
      <c r="S215" s="61">
        <f>IF(C215="East", IF(B215="Central",('Connecting shares (%)'!$F$2/100*E215+'Connecting shares (%)'!$G$2/100*G215+'Connecting shares (%)'!$H$2/100*I215)/1000000,0),0)</f>
        <v>1.1321910499999901</v>
      </c>
      <c r="T215" s="61">
        <f>IF(C215="East", IF(B215="Central",F215*'Connecting shares (%)'!$R$16*'Connecting shares (%)'!$F$2/100+H215*'Connecting shares (%)'!$G$2/100*'Connecting shares (%)'!$R$17+J215*'Connecting shares (%)'!$H$2/100*'Connecting shares (%)'!$R$18,0),0)</f>
        <v>1.5176699999999999</v>
      </c>
      <c r="U215" s="1">
        <f>IF(C215="East", IF(B215="Decentral",('Connecting shares (%)'!$F$6/100*E215+'Connecting shares (%)'!$G$6/100*G215+'Connecting shares (%)'!$H$6/100*I215)/1000000,0),0)</f>
        <v>0</v>
      </c>
      <c r="V215" s="1">
        <f>IF(C215="East", IF(B215="Decentral",F215*'Connecting shares (%)'!$R$16*'Connecting shares (%)'!$F$6/100+H215*'Connecting shares (%)'!$G$6/100*'Connecting shares (%)'!$R$17+J215*'Connecting shares (%)'!$H$6/100*'Connecting shares (%)'!$R$18,0),0)</f>
        <v>0</v>
      </c>
      <c r="W215" s="1">
        <f>IF(C215="East", IF(B215="Central",('Connecting shares (%)'!$F$4/100*K215+'Connecting shares (%)'!$G$4/100*M215+'Connecting shares (%)'!$H$4/100*O215)/1000000,0),0)</f>
        <v>0.64786458999999907</v>
      </c>
      <c r="X215" s="1">
        <f>IF(C215="East", IF(B215="Central",L215*'Connecting shares (%)'!$R$16*'Connecting shares (%)'!$F$4/100+N215*'Connecting shares (%)'!$G$4/100*'Connecting shares (%)'!$R$17+P215*'Connecting shares (%)'!$H$4/100*'Connecting shares (%)'!$R$18,0),0)</f>
        <v>1.4716800000000001</v>
      </c>
      <c r="Y215" s="1">
        <f>IF(C215="East", IF(B215="Decentral",('Connecting shares (%)'!$F$4/100*K215+'Connecting shares (%)'!$G$4/100*M215+'Connecting shares (%)'!$H$4/100*O215)/1000000,0),0)</f>
        <v>0</v>
      </c>
      <c r="Z215" s="1">
        <f>IF(C215="East", IF(B215="Decentral",L215*'Connecting shares (%)'!$R$16*'Connecting shares (%)'!$F$8/100+N215*'Connecting shares (%)'!$G$8/100*'Connecting shares (%)'!$R$17+P215*'Connecting shares (%)'!$H$8/100*'Connecting shares (%)'!$R$18,0),0)</f>
        <v>0</v>
      </c>
      <c r="AA215" s="1">
        <f>IF(C215="West", IF(B215="Central",('Connecting shares (%)'!$F$10/100*E215+'Connecting shares (%)'!$G$10/100*G215+'Connecting shares (%)'!$H$10/100*I215)/1000000,0),0)</f>
        <v>0</v>
      </c>
      <c r="AB215" s="1">
        <f>IF(C215="West", IF(B215="Central",F215*'Connecting shares (%)'!$R$16*'Connecting shares (%)'!$F$10/100+H215*'Connecting shares (%)'!$G$10/100*'Connecting shares (%)'!$R$17+J215*'Connecting shares (%)'!$H$10/100*'Connecting shares (%)'!$R$18,0),0)</f>
        <v>0</v>
      </c>
      <c r="AC215" s="1">
        <f>IF(C215="West", IF(B215="Decentral",('Connecting shares (%)'!$F$14/100*E215+'Connecting shares (%)'!$G$14/100*G215+'Connecting shares (%)'!$H$14/100*I215)/1000000,0),0)</f>
        <v>0</v>
      </c>
      <c r="AD215" s="1">
        <f>IF(C215="west", IF(B215="Decentral",F215*'Connecting shares (%)'!$R$16*'Connecting shares (%)'!$F$14/100+H215*'Connecting shares (%)'!$G$14/100*'Connecting shares (%)'!$R$17+J215*'Connecting shares (%)'!$H$14/100*'Connecting shares (%)'!$R$18,0),0)</f>
        <v>0</v>
      </c>
      <c r="AE215" s="1">
        <f>IF(C215="west", IF(B215="Central",('Connecting shares (%)'!$F$12/100*K215+'Connecting shares (%)'!$G$12/100*M215+'Connecting shares (%)'!$H$12/100*O215)/1000000,0),0)</f>
        <v>0</v>
      </c>
      <c r="AF215" s="1">
        <f>IF(C215="west", IF(B215="Central",L215*'Connecting shares (%)'!$R$16*'Connecting shares (%)'!$F$12/100+N215*'Connecting shares (%)'!$G$12/100*'Connecting shares (%)'!$R$17+P215*'Connecting shares (%)'!$H$12/100*'Connecting shares (%)'!$R$18,0),0)</f>
        <v>0</v>
      </c>
      <c r="AG215" s="1">
        <f>IF(C215="West", IF(B215="Decentral",(K215*'Connecting shares (%)'!$F$16/100+M215*'Connecting shares (%)'!$G$16/100+O215*'Connecting shares (%)'!$H$16/100)/1000000,0),0)</f>
        <v>0</v>
      </c>
      <c r="AH215" s="1">
        <f>IF(C215="west", IF(B215="Decentral",L215*'Connecting shares (%)'!$R$16*'Connecting shares (%)'!$F$16/100+N215*'Connecting shares (%)'!$G$16/100*'Connecting shares (%)'!$R$17+P215*'Connecting shares (%)'!$H$16/100*'Connecting shares (%)'!$R$18,0),0)</f>
        <v>0</v>
      </c>
    </row>
    <row r="216" spans="1:34">
      <c r="A216" s="1">
        <v>215</v>
      </c>
      <c r="B216" s="1" t="s">
        <v>21</v>
      </c>
      <c r="C216" s="1" t="s">
        <v>24</v>
      </c>
      <c r="D216" s="1" t="s">
        <v>660</v>
      </c>
      <c r="E216" s="1">
        <v>247454.98</v>
      </c>
      <c r="F216" s="1">
        <v>16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1052.4402917340001</v>
      </c>
      <c r="R216" s="1">
        <v>32903</v>
      </c>
      <c r="S216" s="61">
        <f>IF(C216="East", IF(B216="Central",('Connecting shares (%)'!$F$2/100*E216+'Connecting shares (%)'!$G$2/100*G216+'Connecting shares (%)'!$H$2/100*I216)/1000000,0),0)</f>
        <v>0</v>
      </c>
      <c r="T216" s="61">
        <f>IF(C216="East", IF(B216="Central",F216*'Connecting shares (%)'!$R$16*'Connecting shares (%)'!$F$2/100+H216*'Connecting shares (%)'!$G$2/100*'Connecting shares (%)'!$R$17+J216*'Connecting shares (%)'!$H$2/100*'Connecting shares (%)'!$R$18,0),0)</f>
        <v>0</v>
      </c>
      <c r="U216" s="1">
        <f>IF(C216="East", IF(B216="Decentral",('Connecting shares (%)'!$F$6/100*E216+'Connecting shares (%)'!$G$6/100*G216+'Connecting shares (%)'!$H$6/100*I216)/1000000,0),0)</f>
        <v>0.24745498000000002</v>
      </c>
      <c r="V216" s="1">
        <f>IF(C216="East", IF(B216="Decentral",F216*'Connecting shares (%)'!$R$16*'Connecting shares (%)'!$F$6/100+H216*'Connecting shares (%)'!$G$6/100*'Connecting shares (%)'!$R$17+J216*'Connecting shares (%)'!$H$6/100*'Connecting shares (%)'!$R$18,0),0)</f>
        <v>0.36792000000000002</v>
      </c>
      <c r="W216" s="1">
        <f>IF(C216="East", IF(B216="Central",('Connecting shares (%)'!$F$4/100*K216+'Connecting shares (%)'!$G$4/100*M216+'Connecting shares (%)'!$H$4/100*O216)/1000000,0),0)</f>
        <v>0</v>
      </c>
      <c r="X216" s="1">
        <f>IF(C216="East", IF(B216="Central",L216*'Connecting shares (%)'!$R$16*'Connecting shares (%)'!$F$4/100+N216*'Connecting shares (%)'!$G$4/100*'Connecting shares (%)'!$R$17+P216*'Connecting shares (%)'!$H$4/100*'Connecting shares (%)'!$R$18,0),0)</f>
        <v>0</v>
      </c>
      <c r="Y216" s="1">
        <f>IF(C216="East", IF(B216="Decentral",('Connecting shares (%)'!$F$4/100*K216+'Connecting shares (%)'!$G$4/100*M216+'Connecting shares (%)'!$H$4/100*O216)/1000000,0),0)</f>
        <v>0</v>
      </c>
      <c r="Z216" s="1">
        <f>IF(C216="East", IF(B216="Decentral",L216*'Connecting shares (%)'!$R$16*'Connecting shares (%)'!$F$8/100+N216*'Connecting shares (%)'!$G$8/100*'Connecting shares (%)'!$R$17+P216*'Connecting shares (%)'!$H$8/100*'Connecting shares (%)'!$R$18,0),0)</f>
        <v>0</v>
      </c>
      <c r="AA216" s="1">
        <f>IF(C216="West", IF(B216="Central",('Connecting shares (%)'!$F$10/100*E216+'Connecting shares (%)'!$G$10/100*G216+'Connecting shares (%)'!$H$10/100*I216)/1000000,0),0)</f>
        <v>0</v>
      </c>
      <c r="AB216" s="1">
        <f>IF(C216="West", IF(B216="Central",F216*'Connecting shares (%)'!$R$16*'Connecting shares (%)'!$F$10/100+H216*'Connecting shares (%)'!$G$10/100*'Connecting shares (%)'!$R$17+J216*'Connecting shares (%)'!$H$10/100*'Connecting shares (%)'!$R$18,0),0)</f>
        <v>0</v>
      </c>
      <c r="AC216" s="1">
        <f>IF(C216="West", IF(B216="Decentral",('Connecting shares (%)'!$F$14/100*E216+'Connecting shares (%)'!$G$14/100*G216+'Connecting shares (%)'!$H$14/100*I216)/1000000,0),0)</f>
        <v>0</v>
      </c>
      <c r="AD216" s="1">
        <f>IF(C216="west", IF(B216="Decentral",F216*'Connecting shares (%)'!$R$16*'Connecting shares (%)'!$F$14/100+H216*'Connecting shares (%)'!$G$14/100*'Connecting shares (%)'!$R$17+J216*'Connecting shares (%)'!$H$14/100*'Connecting shares (%)'!$R$18,0),0)</f>
        <v>0</v>
      </c>
      <c r="AE216" s="1">
        <f>IF(C216="west", IF(B216="Central",('Connecting shares (%)'!$F$12/100*K216+'Connecting shares (%)'!$G$12/100*M216+'Connecting shares (%)'!$H$12/100*O216)/1000000,0),0)</f>
        <v>0</v>
      </c>
      <c r="AF216" s="1">
        <f>IF(C216="west", IF(B216="Central",L216*'Connecting shares (%)'!$R$16*'Connecting shares (%)'!$F$12/100+N216*'Connecting shares (%)'!$G$12/100*'Connecting shares (%)'!$R$17+P216*'Connecting shares (%)'!$H$12/100*'Connecting shares (%)'!$R$18,0),0)</f>
        <v>0</v>
      </c>
      <c r="AG216" s="1">
        <f>IF(C216="West", IF(B216="Decentral",(K216*'Connecting shares (%)'!$F$16/100+M216*'Connecting shares (%)'!$G$16/100+O216*'Connecting shares (%)'!$H$16/100)/1000000,0),0)</f>
        <v>0</v>
      </c>
      <c r="AH216" s="1">
        <f>IF(C216="west", IF(B216="Decentral",L216*'Connecting shares (%)'!$R$16*'Connecting shares (%)'!$F$16/100+N216*'Connecting shares (%)'!$G$16/100*'Connecting shares (%)'!$R$17+P216*'Connecting shares (%)'!$H$16/100*'Connecting shares (%)'!$R$18,0),0)</f>
        <v>0</v>
      </c>
    </row>
    <row r="217" spans="1:34">
      <c r="A217" s="1">
        <v>216</v>
      </c>
      <c r="B217" s="1" t="s">
        <v>21</v>
      </c>
      <c r="C217" s="1" t="s">
        <v>24</v>
      </c>
      <c r="D217" s="1" t="s">
        <v>167</v>
      </c>
      <c r="E217" s="1">
        <v>14452730.269999901</v>
      </c>
      <c r="F217" s="1">
        <v>934</v>
      </c>
      <c r="G217" s="1">
        <v>0</v>
      </c>
      <c r="H217" s="1">
        <v>0</v>
      </c>
      <c r="I217" s="1">
        <v>0</v>
      </c>
      <c r="J217" s="1">
        <v>0</v>
      </c>
      <c r="K217" s="1">
        <v>1550025.0799999901</v>
      </c>
      <c r="L217" s="1">
        <v>104</v>
      </c>
      <c r="M217" s="1">
        <v>590006.40999999898</v>
      </c>
      <c r="N217" s="1">
        <v>7</v>
      </c>
      <c r="O217" s="1">
        <v>0</v>
      </c>
      <c r="P217" s="1">
        <v>0</v>
      </c>
      <c r="Q217" s="1">
        <v>23944.723753652699</v>
      </c>
      <c r="R217" s="1">
        <v>12909090</v>
      </c>
      <c r="S217" s="61">
        <f>IF(C217="East", IF(B217="Central",('Connecting shares (%)'!$F$2/100*E217+'Connecting shares (%)'!$G$2/100*G217+'Connecting shares (%)'!$H$2/100*I217)/1000000,0),0)</f>
        <v>0</v>
      </c>
      <c r="T217" s="61">
        <f>IF(C217="East", IF(B217="Central",F217*'Connecting shares (%)'!$R$16*'Connecting shares (%)'!$F$2/100+H217*'Connecting shares (%)'!$G$2/100*'Connecting shares (%)'!$R$17+J217*'Connecting shares (%)'!$H$2/100*'Connecting shares (%)'!$R$18,0),0)</f>
        <v>0</v>
      </c>
      <c r="U217" s="1">
        <f>IF(C217="East", IF(B217="Decentral",('Connecting shares (%)'!$F$6/100*E217+'Connecting shares (%)'!$G$6/100*G217+'Connecting shares (%)'!$H$6/100*I217)/1000000,0),0)</f>
        <v>14.452730269999901</v>
      </c>
      <c r="V217" s="1">
        <f>IF(C217="East", IF(B217="Decentral",F217*'Connecting shares (%)'!$R$16*'Connecting shares (%)'!$F$6/100+H217*'Connecting shares (%)'!$G$6/100*'Connecting shares (%)'!$R$17+J217*'Connecting shares (%)'!$H$6/100*'Connecting shares (%)'!$R$18,0),0)</f>
        <v>21.477330000000002</v>
      </c>
      <c r="W217" s="1">
        <f>IF(C217="East", IF(B217="Central",('Connecting shares (%)'!$F$4/100*K217+'Connecting shares (%)'!$G$4/100*M217+'Connecting shares (%)'!$H$4/100*O217)/1000000,0),0)</f>
        <v>0</v>
      </c>
      <c r="X217" s="1">
        <f>IF(C217="East", IF(B217="Central",L217*'Connecting shares (%)'!$R$16*'Connecting shares (%)'!$F$4/100+N217*'Connecting shares (%)'!$G$4/100*'Connecting shares (%)'!$R$17+P217*'Connecting shares (%)'!$H$4/100*'Connecting shares (%)'!$R$18,0),0)</f>
        <v>0</v>
      </c>
      <c r="Y217" s="1">
        <f>IF(C217="East", IF(B217="Decentral",('Connecting shares (%)'!$F$4/100*K217+'Connecting shares (%)'!$G$4/100*M217+'Connecting shares (%)'!$H$4/100*O217)/1000000,0),0)</f>
        <v>2.140031489999989</v>
      </c>
      <c r="Z217" s="1">
        <f>IF(C217="East", IF(B217="Decentral",L217*'Connecting shares (%)'!$R$16*'Connecting shares (%)'!$F$8/100+N217*'Connecting shares (%)'!$G$8/100*'Connecting shares (%)'!$R$17+P217*'Connecting shares (%)'!$H$8/100*'Connecting shares (%)'!$R$18,0),0)</f>
        <v>2.606093</v>
      </c>
      <c r="AA217" s="1">
        <f>IF(C217="West", IF(B217="Central",('Connecting shares (%)'!$F$10/100*E217+'Connecting shares (%)'!$G$10/100*G217+'Connecting shares (%)'!$H$10/100*I217)/1000000,0),0)</f>
        <v>0</v>
      </c>
      <c r="AB217" s="1">
        <f>IF(C217="West", IF(B217="Central",F217*'Connecting shares (%)'!$R$16*'Connecting shares (%)'!$F$10/100+H217*'Connecting shares (%)'!$G$10/100*'Connecting shares (%)'!$R$17+J217*'Connecting shares (%)'!$H$10/100*'Connecting shares (%)'!$R$18,0),0)</f>
        <v>0</v>
      </c>
      <c r="AC217" s="1">
        <f>IF(C217="West", IF(B217="Decentral",('Connecting shares (%)'!$F$14/100*E217+'Connecting shares (%)'!$G$14/100*G217+'Connecting shares (%)'!$H$14/100*I217)/1000000,0),0)</f>
        <v>0</v>
      </c>
      <c r="AD217" s="1">
        <f>IF(C217="west", IF(B217="Decentral",F217*'Connecting shares (%)'!$R$16*'Connecting shares (%)'!$F$14/100+H217*'Connecting shares (%)'!$G$14/100*'Connecting shares (%)'!$R$17+J217*'Connecting shares (%)'!$H$14/100*'Connecting shares (%)'!$R$18,0),0)</f>
        <v>0</v>
      </c>
      <c r="AE217" s="1">
        <f>IF(C217="west", IF(B217="Central",('Connecting shares (%)'!$F$12/100*K217+'Connecting shares (%)'!$G$12/100*M217+'Connecting shares (%)'!$H$12/100*O217)/1000000,0),0)</f>
        <v>0</v>
      </c>
      <c r="AF217" s="1">
        <f>IF(C217="west", IF(B217="Central",L217*'Connecting shares (%)'!$R$16*'Connecting shares (%)'!$F$12/100+N217*'Connecting shares (%)'!$G$12/100*'Connecting shares (%)'!$R$17+P217*'Connecting shares (%)'!$H$12/100*'Connecting shares (%)'!$R$18,0),0)</f>
        <v>0</v>
      </c>
      <c r="AG217" s="1">
        <f>IF(C217="West", IF(B217="Decentral",(K217*'Connecting shares (%)'!$F$16/100+M217*'Connecting shares (%)'!$G$16/100+O217*'Connecting shares (%)'!$H$16/100)/1000000,0),0)</f>
        <v>0</v>
      </c>
      <c r="AH217" s="1">
        <f>IF(C217="west", IF(B217="Decentral",L217*'Connecting shares (%)'!$R$16*'Connecting shares (%)'!$F$16/100+N217*'Connecting shares (%)'!$G$16/100*'Connecting shares (%)'!$R$17+P217*'Connecting shares (%)'!$H$16/100*'Connecting shares (%)'!$R$18,0),0)</f>
        <v>0</v>
      </c>
    </row>
    <row r="218" spans="1:34">
      <c r="A218" s="1">
        <v>217</v>
      </c>
      <c r="B218" s="1" t="s">
        <v>21</v>
      </c>
      <c r="C218" s="1" t="s">
        <v>24</v>
      </c>
      <c r="D218" s="1" t="s">
        <v>659</v>
      </c>
      <c r="E218" s="1">
        <v>2200007.12</v>
      </c>
      <c r="F218" s="1">
        <v>141</v>
      </c>
      <c r="G218" s="1">
        <v>0</v>
      </c>
      <c r="H218" s="1">
        <v>0</v>
      </c>
      <c r="I218" s="1">
        <v>0</v>
      </c>
      <c r="J218" s="1">
        <v>0</v>
      </c>
      <c r="K218" s="1">
        <v>62112.160000000003</v>
      </c>
      <c r="L218" s="1">
        <v>5</v>
      </c>
      <c r="M218" s="1">
        <v>0</v>
      </c>
      <c r="N218" s="1">
        <v>0</v>
      </c>
      <c r="O218" s="1">
        <v>0</v>
      </c>
      <c r="P218" s="1">
        <v>0</v>
      </c>
      <c r="Q218" s="1">
        <v>2639.7093011848401</v>
      </c>
      <c r="R218" s="1">
        <v>438203.5</v>
      </c>
      <c r="S218" s="61">
        <f>IF(C218="East", IF(B218="Central",('Connecting shares (%)'!$F$2/100*E218+'Connecting shares (%)'!$G$2/100*G218+'Connecting shares (%)'!$H$2/100*I218)/1000000,0),0)</f>
        <v>0</v>
      </c>
      <c r="T218" s="61">
        <f>IF(C218="East", IF(B218="Central",F218*'Connecting shares (%)'!$R$16*'Connecting shares (%)'!$F$2/100+H218*'Connecting shares (%)'!$G$2/100*'Connecting shares (%)'!$R$17+J218*'Connecting shares (%)'!$H$2/100*'Connecting shares (%)'!$R$18,0),0)</f>
        <v>0</v>
      </c>
      <c r="U218" s="1">
        <f>IF(C218="East", IF(B218="Decentral",('Connecting shares (%)'!$F$6/100*E218+'Connecting shares (%)'!$G$6/100*G218+'Connecting shares (%)'!$H$6/100*I218)/1000000,0),0)</f>
        <v>2.20000712</v>
      </c>
      <c r="V218" s="1">
        <f>IF(C218="East", IF(B218="Decentral",F218*'Connecting shares (%)'!$R$16*'Connecting shares (%)'!$F$6/100+H218*'Connecting shares (%)'!$G$6/100*'Connecting shares (%)'!$R$17+J218*'Connecting shares (%)'!$H$6/100*'Connecting shares (%)'!$R$18,0),0)</f>
        <v>3.2422950000000004</v>
      </c>
      <c r="W218" s="1">
        <f>IF(C218="East", IF(B218="Central",('Connecting shares (%)'!$F$4/100*K218+'Connecting shares (%)'!$G$4/100*M218+'Connecting shares (%)'!$H$4/100*O218)/1000000,0),0)</f>
        <v>0</v>
      </c>
      <c r="X218" s="1">
        <f>IF(C218="East", IF(B218="Central",L218*'Connecting shares (%)'!$R$16*'Connecting shares (%)'!$F$4/100+N218*'Connecting shares (%)'!$G$4/100*'Connecting shares (%)'!$R$17+P218*'Connecting shares (%)'!$H$4/100*'Connecting shares (%)'!$R$18,0),0)</f>
        <v>0</v>
      </c>
      <c r="Y218" s="1">
        <f>IF(C218="East", IF(B218="Decentral",('Connecting shares (%)'!$F$4/100*K218+'Connecting shares (%)'!$G$4/100*M218+'Connecting shares (%)'!$H$4/100*O218)/1000000,0),0)</f>
        <v>6.2112160000000007E-2</v>
      </c>
      <c r="Z218" s="1">
        <f>IF(C218="East", IF(B218="Decentral",L218*'Connecting shares (%)'!$R$16*'Connecting shares (%)'!$F$8/100+N218*'Connecting shares (%)'!$G$8/100*'Connecting shares (%)'!$R$17+P218*'Connecting shares (%)'!$H$8/100*'Connecting shares (%)'!$R$18,0),0)</f>
        <v>0.11497500000000001</v>
      </c>
      <c r="AA218" s="1">
        <f>IF(C218="West", IF(B218="Central",('Connecting shares (%)'!$F$10/100*E218+'Connecting shares (%)'!$G$10/100*G218+'Connecting shares (%)'!$H$10/100*I218)/1000000,0),0)</f>
        <v>0</v>
      </c>
      <c r="AB218" s="1">
        <f>IF(C218="West", IF(B218="Central",F218*'Connecting shares (%)'!$R$16*'Connecting shares (%)'!$F$10/100+H218*'Connecting shares (%)'!$G$10/100*'Connecting shares (%)'!$R$17+J218*'Connecting shares (%)'!$H$10/100*'Connecting shares (%)'!$R$18,0),0)</f>
        <v>0</v>
      </c>
      <c r="AC218" s="1">
        <f>IF(C218="West", IF(B218="Decentral",('Connecting shares (%)'!$F$14/100*E218+'Connecting shares (%)'!$G$14/100*G218+'Connecting shares (%)'!$H$14/100*I218)/1000000,0),0)</f>
        <v>0</v>
      </c>
      <c r="AD218" s="1">
        <f>IF(C218="west", IF(B218="Decentral",F218*'Connecting shares (%)'!$R$16*'Connecting shares (%)'!$F$14/100+H218*'Connecting shares (%)'!$G$14/100*'Connecting shares (%)'!$R$17+J218*'Connecting shares (%)'!$H$14/100*'Connecting shares (%)'!$R$18,0),0)</f>
        <v>0</v>
      </c>
      <c r="AE218" s="1">
        <f>IF(C218="west", IF(B218="Central",('Connecting shares (%)'!$F$12/100*K218+'Connecting shares (%)'!$G$12/100*M218+'Connecting shares (%)'!$H$12/100*O218)/1000000,0),0)</f>
        <v>0</v>
      </c>
      <c r="AF218" s="1">
        <f>IF(C218="west", IF(B218="Central",L218*'Connecting shares (%)'!$R$16*'Connecting shares (%)'!$F$12/100+N218*'Connecting shares (%)'!$G$12/100*'Connecting shares (%)'!$R$17+P218*'Connecting shares (%)'!$H$12/100*'Connecting shares (%)'!$R$18,0),0)</f>
        <v>0</v>
      </c>
      <c r="AG218" s="1">
        <f>IF(C218="West", IF(B218="Decentral",(K218*'Connecting shares (%)'!$F$16/100+M218*'Connecting shares (%)'!$G$16/100+O218*'Connecting shares (%)'!$H$16/100)/1000000,0),0)</f>
        <v>0</v>
      </c>
      <c r="AH218" s="1">
        <f>IF(C218="west", IF(B218="Decentral",L218*'Connecting shares (%)'!$R$16*'Connecting shares (%)'!$F$16/100+N218*'Connecting shares (%)'!$G$16/100*'Connecting shares (%)'!$R$17+P218*'Connecting shares (%)'!$H$16/100*'Connecting shares (%)'!$R$18,0),0)</f>
        <v>0</v>
      </c>
    </row>
    <row r="219" spans="1:34">
      <c r="A219" s="1">
        <v>218</v>
      </c>
      <c r="B219" s="1" t="s">
        <v>21</v>
      </c>
      <c r="C219" s="1" t="s">
        <v>24</v>
      </c>
      <c r="D219" s="1" t="s">
        <v>658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495.07293144662799</v>
      </c>
      <c r="R219" s="1">
        <v>15421.5</v>
      </c>
      <c r="S219" s="61">
        <f>IF(C219="East", IF(B219="Central",('Connecting shares (%)'!$F$2/100*E219+'Connecting shares (%)'!$G$2/100*G219+'Connecting shares (%)'!$H$2/100*I219)/1000000,0),0)</f>
        <v>0</v>
      </c>
      <c r="T219" s="61">
        <f>IF(C219="East", IF(B219="Central",F219*'Connecting shares (%)'!$R$16*'Connecting shares (%)'!$F$2/100+H219*'Connecting shares (%)'!$G$2/100*'Connecting shares (%)'!$R$17+J219*'Connecting shares (%)'!$H$2/100*'Connecting shares (%)'!$R$18,0),0)</f>
        <v>0</v>
      </c>
      <c r="U219" s="1">
        <f>IF(C219="East", IF(B219="Decentral",('Connecting shares (%)'!$F$6/100*E219+'Connecting shares (%)'!$G$6/100*G219+'Connecting shares (%)'!$H$6/100*I219)/1000000,0),0)</f>
        <v>0</v>
      </c>
      <c r="V219" s="1">
        <f>IF(C219="East", IF(B219="Decentral",F219*'Connecting shares (%)'!$R$16*'Connecting shares (%)'!$F$6/100+H219*'Connecting shares (%)'!$G$6/100*'Connecting shares (%)'!$R$17+J219*'Connecting shares (%)'!$H$6/100*'Connecting shares (%)'!$R$18,0),0)</f>
        <v>0</v>
      </c>
      <c r="W219" s="1">
        <f>IF(C219="East", IF(B219="Central",('Connecting shares (%)'!$F$4/100*K219+'Connecting shares (%)'!$G$4/100*M219+'Connecting shares (%)'!$H$4/100*O219)/1000000,0),0)</f>
        <v>0</v>
      </c>
      <c r="X219" s="1">
        <f>IF(C219="East", IF(B219="Central",L219*'Connecting shares (%)'!$R$16*'Connecting shares (%)'!$F$4/100+N219*'Connecting shares (%)'!$G$4/100*'Connecting shares (%)'!$R$17+P219*'Connecting shares (%)'!$H$4/100*'Connecting shares (%)'!$R$18,0),0)</f>
        <v>0</v>
      </c>
      <c r="Y219" s="1">
        <f>IF(C219="East", IF(B219="Decentral",('Connecting shares (%)'!$F$4/100*K219+'Connecting shares (%)'!$G$4/100*M219+'Connecting shares (%)'!$H$4/100*O219)/1000000,0),0)</f>
        <v>0</v>
      </c>
      <c r="Z219" s="1">
        <f>IF(C219="East", IF(B219="Decentral",L219*'Connecting shares (%)'!$R$16*'Connecting shares (%)'!$F$8/100+N219*'Connecting shares (%)'!$G$8/100*'Connecting shares (%)'!$R$17+P219*'Connecting shares (%)'!$H$8/100*'Connecting shares (%)'!$R$18,0),0)</f>
        <v>0</v>
      </c>
      <c r="AA219" s="1">
        <f>IF(C219="West", IF(B219="Central",('Connecting shares (%)'!$F$10/100*E219+'Connecting shares (%)'!$G$10/100*G219+'Connecting shares (%)'!$H$10/100*I219)/1000000,0),0)</f>
        <v>0</v>
      </c>
      <c r="AB219" s="1">
        <f>IF(C219="West", IF(B219="Central",F219*'Connecting shares (%)'!$R$16*'Connecting shares (%)'!$F$10/100+H219*'Connecting shares (%)'!$G$10/100*'Connecting shares (%)'!$R$17+J219*'Connecting shares (%)'!$H$10/100*'Connecting shares (%)'!$R$18,0),0)</f>
        <v>0</v>
      </c>
      <c r="AC219" s="1">
        <f>IF(C219="West", IF(B219="Decentral",('Connecting shares (%)'!$F$14/100*E219+'Connecting shares (%)'!$G$14/100*G219+'Connecting shares (%)'!$H$14/100*I219)/1000000,0),0)</f>
        <v>0</v>
      </c>
      <c r="AD219" s="1">
        <f>IF(C219="west", IF(B219="Decentral",F219*'Connecting shares (%)'!$R$16*'Connecting shares (%)'!$F$14/100+H219*'Connecting shares (%)'!$G$14/100*'Connecting shares (%)'!$R$17+J219*'Connecting shares (%)'!$H$14/100*'Connecting shares (%)'!$R$18,0),0)</f>
        <v>0</v>
      </c>
      <c r="AE219" s="1">
        <f>IF(C219="west", IF(B219="Central",('Connecting shares (%)'!$F$12/100*K219+'Connecting shares (%)'!$G$12/100*M219+'Connecting shares (%)'!$H$12/100*O219)/1000000,0),0)</f>
        <v>0</v>
      </c>
      <c r="AF219" s="1">
        <f>IF(C219="west", IF(B219="Central",L219*'Connecting shares (%)'!$R$16*'Connecting shares (%)'!$F$12/100+N219*'Connecting shares (%)'!$G$12/100*'Connecting shares (%)'!$R$17+P219*'Connecting shares (%)'!$H$12/100*'Connecting shares (%)'!$R$18,0),0)</f>
        <v>0</v>
      </c>
      <c r="AG219" s="1">
        <f>IF(C219="West", IF(B219="Decentral",(K219*'Connecting shares (%)'!$F$16/100+M219*'Connecting shares (%)'!$G$16/100+O219*'Connecting shares (%)'!$H$16/100)/1000000,0),0)</f>
        <v>0</v>
      </c>
      <c r="AH219" s="1">
        <f>IF(C219="west", IF(B219="Decentral",L219*'Connecting shares (%)'!$R$16*'Connecting shares (%)'!$F$16/100+N219*'Connecting shares (%)'!$G$16/100*'Connecting shares (%)'!$R$17+P219*'Connecting shares (%)'!$H$16/100*'Connecting shares (%)'!$R$18,0),0)</f>
        <v>0</v>
      </c>
    </row>
    <row r="220" spans="1:34">
      <c r="A220" s="1">
        <v>219</v>
      </c>
      <c r="B220" s="1" t="s">
        <v>21</v>
      </c>
      <c r="C220" s="1" t="s">
        <v>24</v>
      </c>
      <c r="D220" s="1" t="s">
        <v>194</v>
      </c>
      <c r="E220" s="1">
        <v>35145.94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113840.399999999</v>
      </c>
      <c r="N220" s="1">
        <v>1</v>
      </c>
      <c r="O220" s="1">
        <v>0</v>
      </c>
      <c r="P220" s="1">
        <v>0</v>
      </c>
      <c r="Q220" s="1">
        <v>607.00402777939701</v>
      </c>
      <c r="R220" s="1">
        <v>9918.5</v>
      </c>
      <c r="S220" s="61">
        <f>IF(C220="East", IF(B220="Central",('Connecting shares (%)'!$F$2/100*E220+'Connecting shares (%)'!$G$2/100*G220+'Connecting shares (%)'!$H$2/100*I220)/1000000,0),0)</f>
        <v>0</v>
      </c>
      <c r="T220" s="61">
        <f>IF(C220="East", IF(B220="Central",F220*'Connecting shares (%)'!$R$16*'Connecting shares (%)'!$F$2/100+H220*'Connecting shares (%)'!$G$2/100*'Connecting shares (%)'!$R$17+J220*'Connecting shares (%)'!$H$2/100*'Connecting shares (%)'!$R$18,0),0)</f>
        <v>0</v>
      </c>
      <c r="U220" s="1">
        <f>IF(C220="East", IF(B220="Decentral",('Connecting shares (%)'!$F$6/100*E220+'Connecting shares (%)'!$G$6/100*G220+'Connecting shares (%)'!$H$6/100*I220)/1000000,0),0)</f>
        <v>3.5145940000000001E-2</v>
      </c>
      <c r="V220" s="1">
        <f>IF(C220="East", IF(B220="Decentral",F220*'Connecting shares (%)'!$R$16*'Connecting shares (%)'!$F$6/100+H220*'Connecting shares (%)'!$G$6/100*'Connecting shares (%)'!$R$17+J220*'Connecting shares (%)'!$H$6/100*'Connecting shares (%)'!$R$18,0),0)</f>
        <v>2.2995000000000002E-2</v>
      </c>
      <c r="W220" s="1">
        <f>IF(C220="East", IF(B220="Central",('Connecting shares (%)'!$F$4/100*K220+'Connecting shares (%)'!$G$4/100*M220+'Connecting shares (%)'!$H$4/100*O220)/1000000,0),0)</f>
        <v>0</v>
      </c>
      <c r="X220" s="1">
        <f>IF(C220="East", IF(B220="Central",L220*'Connecting shares (%)'!$R$16*'Connecting shares (%)'!$F$4/100+N220*'Connecting shares (%)'!$G$4/100*'Connecting shares (%)'!$R$17+P220*'Connecting shares (%)'!$H$4/100*'Connecting shares (%)'!$R$18,0),0)</f>
        <v>0</v>
      </c>
      <c r="Y220" s="1">
        <f>IF(C220="East", IF(B220="Decentral",('Connecting shares (%)'!$F$4/100*K220+'Connecting shares (%)'!$G$4/100*M220+'Connecting shares (%)'!$H$4/100*O220)/1000000,0),0)</f>
        <v>0.11384039999999901</v>
      </c>
      <c r="Z220" s="1">
        <f>IF(C220="East", IF(B220="Decentral",L220*'Connecting shares (%)'!$R$16*'Connecting shares (%)'!$F$8/100+N220*'Connecting shares (%)'!$G$8/100*'Connecting shares (%)'!$R$17+P220*'Connecting shares (%)'!$H$8/100*'Connecting shares (%)'!$R$18,0),0)</f>
        <v>3.0658999999999999E-2</v>
      </c>
      <c r="AA220" s="1">
        <f>IF(C220="West", IF(B220="Central",('Connecting shares (%)'!$F$10/100*E220+'Connecting shares (%)'!$G$10/100*G220+'Connecting shares (%)'!$H$10/100*I220)/1000000,0),0)</f>
        <v>0</v>
      </c>
      <c r="AB220" s="1">
        <f>IF(C220="West", IF(B220="Central",F220*'Connecting shares (%)'!$R$16*'Connecting shares (%)'!$F$10/100+H220*'Connecting shares (%)'!$G$10/100*'Connecting shares (%)'!$R$17+J220*'Connecting shares (%)'!$H$10/100*'Connecting shares (%)'!$R$18,0),0)</f>
        <v>0</v>
      </c>
      <c r="AC220" s="1">
        <f>IF(C220="West", IF(B220="Decentral",('Connecting shares (%)'!$F$14/100*E220+'Connecting shares (%)'!$G$14/100*G220+'Connecting shares (%)'!$H$14/100*I220)/1000000,0),0)</f>
        <v>0</v>
      </c>
      <c r="AD220" s="1">
        <f>IF(C220="west", IF(B220="Decentral",F220*'Connecting shares (%)'!$R$16*'Connecting shares (%)'!$F$14/100+H220*'Connecting shares (%)'!$G$14/100*'Connecting shares (%)'!$R$17+J220*'Connecting shares (%)'!$H$14/100*'Connecting shares (%)'!$R$18,0),0)</f>
        <v>0</v>
      </c>
      <c r="AE220" s="1">
        <f>IF(C220="west", IF(B220="Central",('Connecting shares (%)'!$F$12/100*K220+'Connecting shares (%)'!$G$12/100*M220+'Connecting shares (%)'!$H$12/100*O220)/1000000,0),0)</f>
        <v>0</v>
      </c>
      <c r="AF220" s="1">
        <f>IF(C220="west", IF(B220="Central",L220*'Connecting shares (%)'!$R$16*'Connecting shares (%)'!$F$12/100+N220*'Connecting shares (%)'!$G$12/100*'Connecting shares (%)'!$R$17+P220*'Connecting shares (%)'!$H$12/100*'Connecting shares (%)'!$R$18,0),0)</f>
        <v>0</v>
      </c>
      <c r="AG220" s="1">
        <f>IF(C220="West", IF(B220="Decentral",(K220*'Connecting shares (%)'!$F$16/100+M220*'Connecting shares (%)'!$G$16/100+O220*'Connecting shares (%)'!$H$16/100)/1000000,0),0)</f>
        <v>0</v>
      </c>
      <c r="AH220" s="1">
        <f>IF(C220="west", IF(B220="Decentral",L220*'Connecting shares (%)'!$R$16*'Connecting shares (%)'!$F$16/100+N220*'Connecting shares (%)'!$G$16/100*'Connecting shares (%)'!$R$17+P220*'Connecting shares (%)'!$H$16/100*'Connecting shares (%)'!$R$18,0),0)</f>
        <v>0</v>
      </c>
    </row>
    <row r="221" spans="1:34">
      <c r="A221" s="1">
        <v>220</v>
      </c>
      <c r="B221" s="1" t="s">
        <v>21</v>
      </c>
      <c r="C221" s="1" t="s">
        <v>24</v>
      </c>
      <c r="D221" s="1" t="s">
        <v>657</v>
      </c>
      <c r="E221" s="1">
        <v>2433809.56</v>
      </c>
      <c r="F221" s="1">
        <v>179</v>
      </c>
      <c r="G221" s="1">
        <v>0</v>
      </c>
      <c r="H221" s="1">
        <v>0</v>
      </c>
      <c r="I221" s="1">
        <v>0</v>
      </c>
      <c r="J221" s="1">
        <v>0</v>
      </c>
      <c r="K221" s="1">
        <v>674436.59999999905</v>
      </c>
      <c r="L221" s="1">
        <v>52</v>
      </c>
      <c r="M221" s="1">
        <v>347553.76</v>
      </c>
      <c r="N221" s="1">
        <v>5</v>
      </c>
      <c r="O221" s="1">
        <v>0</v>
      </c>
      <c r="P221" s="1">
        <v>0</v>
      </c>
      <c r="Q221" s="1">
        <v>7508.3875240113803</v>
      </c>
      <c r="R221" s="1">
        <v>2918907</v>
      </c>
      <c r="S221" s="61">
        <f>IF(C221="East", IF(B221="Central",('Connecting shares (%)'!$F$2/100*E221+'Connecting shares (%)'!$G$2/100*G221+'Connecting shares (%)'!$H$2/100*I221)/1000000,0),0)</f>
        <v>0</v>
      </c>
      <c r="T221" s="61">
        <f>IF(C221="East", IF(B221="Central",F221*'Connecting shares (%)'!$R$16*'Connecting shares (%)'!$F$2/100+H221*'Connecting shares (%)'!$G$2/100*'Connecting shares (%)'!$R$17+J221*'Connecting shares (%)'!$H$2/100*'Connecting shares (%)'!$R$18,0),0)</f>
        <v>0</v>
      </c>
      <c r="U221" s="1">
        <f>IF(C221="East", IF(B221="Decentral",('Connecting shares (%)'!$F$6/100*E221+'Connecting shares (%)'!$G$6/100*G221+'Connecting shares (%)'!$H$6/100*I221)/1000000,0),0)</f>
        <v>2.4338095600000003</v>
      </c>
      <c r="V221" s="1">
        <f>IF(C221="East", IF(B221="Decentral",F221*'Connecting shares (%)'!$R$16*'Connecting shares (%)'!$F$6/100+H221*'Connecting shares (%)'!$G$6/100*'Connecting shares (%)'!$R$17+J221*'Connecting shares (%)'!$H$6/100*'Connecting shares (%)'!$R$18,0),0)</f>
        <v>4.1161050000000001</v>
      </c>
      <c r="W221" s="1">
        <f>IF(C221="East", IF(B221="Central",('Connecting shares (%)'!$F$4/100*K221+'Connecting shares (%)'!$G$4/100*M221+'Connecting shares (%)'!$H$4/100*O221)/1000000,0),0)</f>
        <v>0</v>
      </c>
      <c r="X221" s="1">
        <f>IF(C221="East", IF(B221="Central",L221*'Connecting shares (%)'!$R$16*'Connecting shares (%)'!$F$4/100+N221*'Connecting shares (%)'!$G$4/100*'Connecting shares (%)'!$R$17+P221*'Connecting shares (%)'!$H$4/100*'Connecting shares (%)'!$R$18,0),0)</f>
        <v>0</v>
      </c>
      <c r="Y221" s="1">
        <f>IF(C221="East", IF(B221="Decentral",('Connecting shares (%)'!$F$4/100*K221+'Connecting shares (%)'!$G$4/100*M221+'Connecting shares (%)'!$H$4/100*O221)/1000000,0),0)</f>
        <v>1.0219903599999991</v>
      </c>
      <c r="Z221" s="1">
        <f>IF(C221="East", IF(B221="Decentral",L221*'Connecting shares (%)'!$R$16*'Connecting shares (%)'!$F$8/100+N221*'Connecting shares (%)'!$G$8/100*'Connecting shares (%)'!$R$17+P221*'Connecting shares (%)'!$H$8/100*'Connecting shares (%)'!$R$18,0),0)</f>
        <v>1.349035</v>
      </c>
      <c r="AA221" s="1">
        <f>IF(C221="West", IF(B221="Central",('Connecting shares (%)'!$F$10/100*E221+'Connecting shares (%)'!$G$10/100*G221+'Connecting shares (%)'!$H$10/100*I221)/1000000,0),0)</f>
        <v>0</v>
      </c>
      <c r="AB221" s="1">
        <f>IF(C221="West", IF(B221="Central",F221*'Connecting shares (%)'!$R$16*'Connecting shares (%)'!$F$10/100+H221*'Connecting shares (%)'!$G$10/100*'Connecting shares (%)'!$R$17+J221*'Connecting shares (%)'!$H$10/100*'Connecting shares (%)'!$R$18,0),0)</f>
        <v>0</v>
      </c>
      <c r="AC221" s="1">
        <f>IF(C221="West", IF(B221="Decentral",('Connecting shares (%)'!$F$14/100*E221+'Connecting shares (%)'!$G$14/100*G221+'Connecting shares (%)'!$H$14/100*I221)/1000000,0),0)</f>
        <v>0</v>
      </c>
      <c r="AD221" s="1">
        <f>IF(C221="west", IF(B221="Decentral",F221*'Connecting shares (%)'!$R$16*'Connecting shares (%)'!$F$14/100+H221*'Connecting shares (%)'!$G$14/100*'Connecting shares (%)'!$R$17+J221*'Connecting shares (%)'!$H$14/100*'Connecting shares (%)'!$R$18,0),0)</f>
        <v>0</v>
      </c>
      <c r="AE221" s="1">
        <f>IF(C221="west", IF(B221="Central",('Connecting shares (%)'!$F$12/100*K221+'Connecting shares (%)'!$G$12/100*M221+'Connecting shares (%)'!$H$12/100*O221)/1000000,0),0)</f>
        <v>0</v>
      </c>
      <c r="AF221" s="1">
        <f>IF(C221="west", IF(B221="Central",L221*'Connecting shares (%)'!$R$16*'Connecting shares (%)'!$F$12/100+N221*'Connecting shares (%)'!$G$12/100*'Connecting shares (%)'!$R$17+P221*'Connecting shares (%)'!$H$12/100*'Connecting shares (%)'!$R$18,0),0)</f>
        <v>0</v>
      </c>
      <c r="AG221" s="1">
        <f>IF(C221="West", IF(B221="Decentral",(K221*'Connecting shares (%)'!$F$16/100+M221*'Connecting shares (%)'!$G$16/100+O221*'Connecting shares (%)'!$H$16/100)/1000000,0),0)</f>
        <v>0</v>
      </c>
      <c r="AH221" s="1">
        <f>IF(C221="west", IF(B221="Decentral",L221*'Connecting shares (%)'!$R$16*'Connecting shares (%)'!$F$16/100+N221*'Connecting shares (%)'!$G$16/100*'Connecting shares (%)'!$R$17+P221*'Connecting shares (%)'!$H$16/100*'Connecting shares (%)'!$R$18,0),0)</f>
        <v>0</v>
      </c>
    </row>
    <row r="222" spans="1:34">
      <c r="A222" s="1">
        <v>221</v>
      </c>
      <c r="B222" s="1" t="s">
        <v>21</v>
      </c>
      <c r="C222" s="1" t="s">
        <v>24</v>
      </c>
      <c r="D222" s="1" t="s">
        <v>656</v>
      </c>
      <c r="E222" s="1">
        <v>4329794.49</v>
      </c>
      <c r="F222" s="1">
        <v>311</v>
      </c>
      <c r="G222" s="1">
        <v>0</v>
      </c>
      <c r="H222" s="1">
        <v>0</v>
      </c>
      <c r="I222" s="1">
        <v>0</v>
      </c>
      <c r="J222" s="1">
        <v>0</v>
      </c>
      <c r="K222" s="1">
        <v>221452.96</v>
      </c>
      <c r="L222" s="1">
        <v>27</v>
      </c>
      <c r="M222" s="1">
        <v>0</v>
      </c>
      <c r="N222" s="1">
        <v>0</v>
      </c>
      <c r="O222" s="1">
        <v>0</v>
      </c>
      <c r="P222" s="1">
        <v>0</v>
      </c>
      <c r="Q222" s="1">
        <v>5995.0110663394698</v>
      </c>
      <c r="R222" s="1">
        <v>1270698</v>
      </c>
      <c r="S222" s="61">
        <f>IF(C222="East", IF(B222="Central",('Connecting shares (%)'!$F$2/100*E222+'Connecting shares (%)'!$G$2/100*G222+'Connecting shares (%)'!$H$2/100*I222)/1000000,0),0)</f>
        <v>0</v>
      </c>
      <c r="T222" s="61">
        <f>IF(C222="East", IF(B222="Central",F222*'Connecting shares (%)'!$R$16*'Connecting shares (%)'!$F$2/100+H222*'Connecting shares (%)'!$G$2/100*'Connecting shares (%)'!$R$17+J222*'Connecting shares (%)'!$H$2/100*'Connecting shares (%)'!$R$18,0),0)</f>
        <v>0</v>
      </c>
      <c r="U222" s="1">
        <f>IF(C222="East", IF(B222="Decentral",('Connecting shares (%)'!$F$6/100*E222+'Connecting shares (%)'!$G$6/100*G222+'Connecting shares (%)'!$H$6/100*I222)/1000000,0),0)</f>
        <v>4.3297944900000003</v>
      </c>
      <c r="V222" s="1">
        <f>IF(C222="East", IF(B222="Decentral",F222*'Connecting shares (%)'!$R$16*'Connecting shares (%)'!$F$6/100+H222*'Connecting shares (%)'!$G$6/100*'Connecting shares (%)'!$R$17+J222*'Connecting shares (%)'!$H$6/100*'Connecting shares (%)'!$R$18,0),0)</f>
        <v>7.1514450000000007</v>
      </c>
      <c r="W222" s="1">
        <f>IF(C222="East", IF(B222="Central",('Connecting shares (%)'!$F$4/100*K222+'Connecting shares (%)'!$G$4/100*M222+'Connecting shares (%)'!$H$4/100*O222)/1000000,0),0)</f>
        <v>0</v>
      </c>
      <c r="X222" s="1">
        <f>IF(C222="East", IF(B222="Central",L222*'Connecting shares (%)'!$R$16*'Connecting shares (%)'!$F$4/100+N222*'Connecting shares (%)'!$G$4/100*'Connecting shares (%)'!$R$17+P222*'Connecting shares (%)'!$H$4/100*'Connecting shares (%)'!$R$18,0),0)</f>
        <v>0</v>
      </c>
      <c r="Y222" s="1">
        <f>IF(C222="East", IF(B222="Decentral",('Connecting shares (%)'!$F$4/100*K222+'Connecting shares (%)'!$G$4/100*M222+'Connecting shares (%)'!$H$4/100*O222)/1000000,0),0)</f>
        <v>0.22145296</v>
      </c>
      <c r="Z222" s="1">
        <f>IF(C222="East", IF(B222="Decentral",L222*'Connecting shares (%)'!$R$16*'Connecting shares (%)'!$F$8/100+N222*'Connecting shares (%)'!$G$8/100*'Connecting shares (%)'!$R$17+P222*'Connecting shares (%)'!$H$8/100*'Connecting shares (%)'!$R$18,0),0)</f>
        <v>0.620865</v>
      </c>
      <c r="AA222" s="1">
        <f>IF(C222="West", IF(B222="Central",('Connecting shares (%)'!$F$10/100*E222+'Connecting shares (%)'!$G$10/100*G222+'Connecting shares (%)'!$H$10/100*I222)/1000000,0),0)</f>
        <v>0</v>
      </c>
      <c r="AB222" s="1">
        <f>IF(C222="West", IF(B222="Central",F222*'Connecting shares (%)'!$R$16*'Connecting shares (%)'!$F$10/100+H222*'Connecting shares (%)'!$G$10/100*'Connecting shares (%)'!$R$17+J222*'Connecting shares (%)'!$H$10/100*'Connecting shares (%)'!$R$18,0),0)</f>
        <v>0</v>
      </c>
      <c r="AC222" s="1">
        <f>IF(C222="West", IF(B222="Decentral",('Connecting shares (%)'!$F$14/100*E222+'Connecting shares (%)'!$G$14/100*G222+'Connecting shares (%)'!$H$14/100*I222)/1000000,0),0)</f>
        <v>0</v>
      </c>
      <c r="AD222" s="1">
        <f>IF(C222="west", IF(B222="Decentral",F222*'Connecting shares (%)'!$R$16*'Connecting shares (%)'!$F$14/100+H222*'Connecting shares (%)'!$G$14/100*'Connecting shares (%)'!$R$17+J222*'Connecting shares (%)'!$H$14/100*'Connecting shares (%)'!$R$18,0),0)</f>
        <v>0</v>
      </c>
      <c r="AE222" s="1">
        <f>IF(C222="west", IF(B222="Central",('Connecting shares (%)'!$F$12/100*K222+'Connecting shares (%)'!$G$12/100*M222+'Connecting shares (%)'!$H$12/100*O222)/1000000,0),0)</f>
        <v>0</v>
      </c>
      <c r="AF222" s="1">
        <f>IF(C222="west", IF(B222="Central",L222*'Connecting shares (%)'!$R$16*'Connecting shares (%)'!$F$12/100+N222*'Connecting shares (%)'!$G$12/100*'Connecting shares (%)'!$R$17+P222*'Connecting shares (%)'!$H$12/100*'Connecting shares (%)'!$R$18,0),0)</f>
        <v>0</v>
      </c>
      <c r="AG222" s="1">
        <f>IF(C222="West", IF(B222="Decentral",(K222*'Connecting shares (%)'!$F$16/100+M222*'Connecting shares (%)'!$G$16/100+O222*'Connecting shares (%)'!$H$16/100)/1000000,0),0)</f>
        <v>0</v>
      </c>
      <c r="AH222" s="1">
        <f>IF(C222="west", IF(B222="Decentral",L222*'Connecting shares (%)'!$R$16*'Connecting shares (%)'!$F$16/100+N222*'Connecting shares (%)'!$G$16/100*'Connecting shares (%)'!$R$17+P222*'Connecting shares (%)'!$H$16/100*'Connecting shares (%)'!$R$18,0),0)</f>
        <v>0</v>
      </c>
    </row>
    <row r="223" spans="1:34">
      <c r="A223" s="1">
        <v>222</v>
      </c>
      <c r="B223" s="1" t="s">
        <v>21</v>
      </c>
      <c r="C223" s="1" t="s">
        <v>23</v>
      </c>
      <c r="D223" s="1" t="s">
        <v>370</v>
      </c>
      <c r="E223" s="1">
        <v>1094891.68</v>
      </c>
      <c r="F223" s="1">
        <v>73</v>
      </c>
      <c r="G223" s="1">
        <v>0</v>
      </c>
      <c r="H223" s="1">
        <v>0</v>
      </c>
      <c r="I223" s="1">
        <v>0</v>
      </c>
      <c r="J223" s="1">
        <v>0</v>
      </c>
      <c r="K223" s="1">
        <v>108735.489999999</v>
      </c>
      <c r="L223" s="1">
        <v>15</v>
      </c>
      <c r="M223" s="1">
        <v>0</v>
      </c>
      <c r="N223" s="1">
        <v>0</v>
      </c>
      <c r="O223" s="1">
        <v>0</v>
      </c>
      <c r="P223" s="1">
        <v>0</v>
      </c>
      <c r="Q223" s="1">
        <v>5083.3346062844603</v>
      </c>
      <c r="R223" s="1">
        <v>575174</v>
      </c>
      <c r="S223" s="61">
        <f>IF(C223="East", IF(B223="Central",('Connecting shares (%)'!$F$2/100*E223+'Connecting shares (%)'!$G$2/100*G223+'Connecting shares (%)'!$H$2/100*I223)/1000000,0),0)</f>
        <v>0</v>
      </c>
      <c r="T223" s="61">
        <f>IF(C223="East", IF(B223="Central",F223*'Connecting shares (%)'!$R$16*'Connecting shares (%)'!$F$2/100+H223*'Connecting shares (%)'!$G$2/100*'Connecting shares (%)'!$R$17+J223*'Connecting shares (%)'!$H$2/100*'Connecting shares (%)'!$R$18,0),0)</f>
        <v>0</v>
      </c>
      <c r="U223" s="1">
        <f>IF(C223="East", IF(B223="Decentral",('Connecting shares (%)'!$F$6/100*E223+'Connecting shares (%)'!$G$6/100*G223+'Connecting shares (%)'!$H$6/100*I223)/1000000,0),0)</f>
        <v>0</v>
      </c>
      <c r="V223" s="1">
        <f>IF(C223="East", IF(B223="Decentral",F223*'Connecting shares (%)'!$R$16*'Connecting shares (%)'!$F$6/100+H223*'Connecting shares (%)'!$G$6/100*'Connecting shares (%)'!$R$17+J223*'Connecting shares (%)'!$H$6/100*'Connecting shares (%)'!$R$18,0),0)</f>
        <v>0</v>
      </c>
      <c r="W223" s="1">
        <f>IF(C223="East", IF(B223="Central",('Connecting shares (%)'!$F$4/100*K223+'Connecting shares (%)'!$G$4/100*M223+'Connecting shares (%)'!$H$4/100*O223)/1000000,0),0)</f>
        <v>0</v>
      </c>
      <c r="X223" s="1">
        <f>IF(C223="East", IF(B223="Central",L223*'Connecting shares (%)'!$R$16*'Connecting shares (%)'!$F$4/100+N223*'Connecting shares (%)'!$G$4/100*'Connecting shares (%)'!$R$17+P223*'Connecting shares (%)'!$H$4/100*'Connecting shares (%)'!$R$18,0),0)</f>
        <v>0</v>
      </c>
      <c r="Y223" s="1">
        <f>IF(C223="East", IF(B223="Decentral",('Connecting shares (%)'!$F$4/100*K223+'Connecting shares (%)'!$G$4/100*M223+'Connecting shares (%)'!$H$4/100*O223)/1000000,0),0)</f>
        <v>0</v>
      </c>
      <c r="Z223" s="1">
        <f>IF(C223="East", IF(B223="Decentral",L223*'Connecting shares (%)'!$R$16*'Connecting shares (%)'!$F$8/100+N223*'Connecting shares (%)'!$G$8/100*'Connecting shares (%)'!$R$17+P223*'Connecting shares (%)'!$H$8/100*'Connecting shares (%)'!$R$18,0),0)</f>
        <v>0</v>
      </c>
      <c r="AA223" s="1">
        <f>IF(C223="West", IF(B223="Central",('Connecting shares (%)'!$F$10/100*E223+'Connecting shares (%)'!$G$10/100*G223+'Connecting shares (%)'!$H$10/100*I223)/1000000,0),0)</f>
        <v>0</v>
      </c>
      <c r="AB223" s="1">
        <f>IF(C223="West", IF(B223="Central",F223*'Connecting shares (%)'!$R$16*'Connecting shares (%)'!$F$10/100+H223*'Connecting shares (%)'!$G$10/100*'Connecting shares (%)'!$R$17+J223*'Connecting shares (%)'!$H$10/100*'Connecting shares (%)'!$R$18,0),0)</f>
        <v>0</v>
      </c>
      <c r="AC223" s="1">
        <f>IF(C223="West", IF(B223="Decentral",('Connecting shares (%)'!$F$14/100*E223+'Connecting shares (%)'!$G$14/100*G223+'Connecting shares (%)'!$H$14/100*I223)/1000000,0),0)</f>
        <v>1.0948916799999999</v>
      </c>
      <c r="AD223" s="1">
        <f>IF(C223="west", IF(B223="Decentral",F223*'Connecting shares (%)'!$R$16*'Connecting shares (%)'!$F$14/100+H223*'Connecting shares (%)'!$G$14/100*'Connecting shares (%)'!$R$17+J223*'Connecting shares (%)'!$H$14/100*'Connecting shares (%)'!$R$18,0),0)</f>
        <v>1.6786350000000001</v>
      </c>
      <c r="AE223" s="1">
        <f>IF(C223="west", IF(B223="Central",('Connecting shares (%)'!$F$12/100*K223+'Connecting shares (%)'!$G$12/100*M223+'Connecting shares (%)'!$H$12/100*O223)/1000000,0),0)</f>
        <v>0</v>
      </c>
      <c r="AF223" s="1">
        <f>IF(C223="west", IF(B223="Central",L223*'Connecting shares (%)'!$R$16*'Connecting shares (%)'!$F$12/100+N223*'Connecting shares (%)'!$G$12/100*'Connecting shares (%)'!$R$17+P223*'Connecting shares (%)'!$H$12/100*'Connecting shares (%)'!$R$18,0),0)</f>
        <v>0</v>
      </c>
      <c r="AG223" s="1">
        <f>IF(C223="West", IF(B223="Decentral",(K223*'Connecting shares (%)'!$F$16/100+M223*'Connecting shares (%)'!$G$16/100+O223*'Connecting shares (%)'!$H$16/100)/1000000,0),0)</f>
        <v>0.108735489999999</v>
      </c>
      <c r="AH223" s="1">
        <f>IF(C223="west", IF(B223="Decentral",L223*'Connecting shares (%)'!$R$16*'Connecting shares (%)'!$F$16/100+N223*'Connecting shares (%)'!$G$16/100*'Connecting shares (%)'!$R$17+P223*'Connecting shares (%)'!$H$16/100*'Connecting shares (%)'!$R$18,0),0)</f>
        <v>0.34492500000000009</v>
      </c>
    </row>
    <row r="224" spans="1:34">
      <c r="A224" s="1">
        <v>223</v>
      </c>
      <c r="B224" s="1" t="s">
        <v>21</v>
      </c>
      <c r="C224" s="1" t="s">
        <v>24</v>
      </c>
      <c r="D224" s="1" t="s">
        <v>655</v>
      </c>
      <c r="E224" s="1">
        <v>320598.12</v>
      </c>
      <c r="F224" s="1">
        <v>17</v>
      </c>
      <c r="G224" s="1">
        <v>0</v>
      </c>
      <c r="H224" s="1">
        <v>0</v>
      </c>
      <c r="I224" s="1">
        <v>0</v>
      </c>
      <c r="J224" s="1">
        <v>0</v>
      </c>
      <c r="K224" s="1">
        <v>168686.26</v>
      </c>
      <c r="L224" s="1">
        <v>30</v>
      </c>
      <c r="M224" s="1">
        <v>0</v>
      </c>
      <c r="N224" s="1">
        <v>0</v>
      </c>
      <c r="O224" s="1">
        <v>0</v>
      </c>
      <c r="P224" s="1">
        <v>0</v>
      </c>
      <c r="Q224" s="1">
        <v>1720.6301424415501</v>
      </c>
      <c r="R224" s="1">
        <v>185744</v>
      </c>
      <c r="S224" s="61">
        <f>IF(C224="East", IF(B224="Central",('Connecting shares (%)'!$F$2/100*E224+'Connecting shares (%)'!$G$2/100*G224+'Connecting shares (%)'!$H$2/100*I224)/1000000,0),0)</f>
        <v>0</v>
      </c>
      <c r="T224" s="61">
        <f>IF(C224="East", IF(B224="Central",F224*'Connecting shares (%)'!$R$16*'Connecting shares (%)'!$F$2/100+H224*'Connecting shares (%)'!$G$2/100*'Connecting shares (%)'!$R$17+J224*'Connecting shares (%)'!$H$2/100*'Connecting shares (%)'!$R$18,0),0)</f>
        <v>0</v>
      </c>
      <c r="U224" s="1">
        <f>IF(C224="East", IF(B224="Decentral",('Connecting shares (%)'!$F$6/100*E224+'Connecting shares (%)'!$G$6/100*G224+'Connecting shares (%)'!$H$6/100*I224)/1000000,0),0)</f>
        <v>0.32059811999999999</v>
      </c>
      <c r="V224" s="1">
        <f>IF(C224="East", IF(B224="Decentral",F224*'Connecting shares (%)'!$R$16*'Connecting shares (%)'!$F$6/100+H224*'Connecting shares (%)'!$G$6/100*'Connecting shares (%)'!$R$17+J224*'Connecting shares (%)'!$H$6/100*'Connecting shares (%)'!$R$18,0),0)</f>
        <v>0.39091500000000001</v>
      </c>
      <c r="W224" s="1">
        <f>IF(C224="East", IF(B224="Central",('Connecting shares (%)'!$F$4/100*K224+'Connecting shares (%)'!$G$4/100*M224+'Connecting shares (%)'!$H$4/100*O224)/1000000,0),0)</f>
        <v>0</v>
      </c>
      <c r="X224" s="1">
        <f>IF(C224="East", IF(B224="Central",L224*'Connecting shares (%)'!$R$16*'Connecting shares (%)'!$F$4/100+N224*'Connecting shares (%)'!$G$4/100*'Connecting shares (%)'!$R$17+P224*'Connecting shares (%)'!$H$4/100*'Connecting shares (%)'!$R$18,0),0)</f>
        <v>0</v>
      </c>
      <c r="Y224" s="1">
        <f>IF(C224="East", IF(B224="Decentral",('Connecting shares (%)'!$F$4/100*K224+'Connecting shares (%)'!$G$4/100*M224+'Connecting shares (%)'!$H$4/100*O224)/1000000,0),0)</f>
        <v>0.16868626</v>
      </c>
      <c r="Z224" s="1">
        <f>IF(C224="East", IF(B224="Decentral",L224*'Connecting shares (%)'!$R$16*'Connecting shares (%)'!$F$8/100+N224*'Connecting shares (%)'!$G$8/100*'Connecting shares (%)'!$R$17+P224*'Connecting shares (%)'!$H$8/100*'Connecting shares (%)'!$R$18,0),0)</f>
        <v>0.68985000000000019</v>
      </c>
      <c r="AA224" s="1">
        <f>IF(C224="West", IF(B224="Central",('Connecting shares (%)'!$F$10/100*E224+'Connecting shares (%)'!$G$10/100*G224+'Connecting shares (%)'!$H$10/100*I224)/1000000,0),0)</f>
        <v>0</v>
      </c>
      <c r="AB224" s="1">
        <f>IF(C224="West", IF(B224="Central",F224*'Connecting shares (%)'!$R$16*'Connecting shares (%)'!$F$10/100+H224*'Connecting shares (%)'!$G$10/100*'Connecting shares (%)'!$R$17+J224*'Connecting shares (%)'!$H$10/100*'Connecting shares (%)'!$R$18,0),0)</f>
        <v>0</v>
      </c>
      <c r="AC224" s="1">
        <f>IF(C224="West", IF(B224="Decentral",('Connecting shares (%)'!$F$14/100*E224+'Connecting shares (%)'!$G$14/100*G224+'Connecting shares (%)'!$H$14/100*I224)/1000000,0),0)</f>
        <v>0</v>
      </c>
      <c r="AD224" s="1">
        <f>IF(C224="west", IF(B224="Decentral",F224*'Connecting shares (%)'!$R$16*'Connecting shares (%)'!$F$14/100+H224*'Connecting shares (%)'!$G$14/100*'Connecting shares (%)'!$R$17+J224*'Connecting shares (%)'!$H$14/100*'Connecting shares (%)'!$R$18,0),0)</f>
        <v>0</v>
      </c>
      <c r="AE224" s="1">
        <f>IF(C224="west", IF(B224="Central",('Connecting shares (%)'!$F$12/100*K224+'Connecting shares (%)'!$G$12/100*M224+'Connecting shares (%)'!$H$12/100*O224)/1000000,0),0)</f>
        <v>0</v>
      </c>
      <c r="AF224" s="1">
        <f>IF(C224="west", IF(B224="Central",L224*'Connecting shares (%)'!$R$16*'Connecting shares (%)'!$F$12/100+N224*'Connecting shares (%)'!$G$12/100*'Connecting shares (%)'!$R$17+P224*'Connecting shares (%)'!$H$12/100*'Connecting shares (%)'!$R$18,0),0)</f>
        <v>0</v>
      </c>
      <c r="AG224" s="1">
        <f>IF(C224="West", IF(B224="Decentral",(K224*'Connecting shares (%)'!$F$16/100+M224*'Connecting shares (%)'!$G$16/100+O224*'Connecting shares (%)'!$H$16/100)/1000000,0),0)</f>
        <v>0</v>
      </c>
      <c r="AH224" s="1">
        <f>IF(C224="west", IF(B224="Decentral",L224*'Connecting shares (%)'!$R$16*'Connecting shares (%)'!$F$16/100+N224*'Connecting shares (%)'!$G$16/100*'Connecting shares (%)'!$R$17+P224*'Connecting shares (%)'!$H$16/100*'Connecting shares (%)'!$R$18,0),0)</f>
        <v>0</v>
      </c>
    </row>
    <row r="225" spans="1:34">
      <c r="A225" s="1">
        <v>224</v>
      </c>
      <c r="B225" s="1" t="s">
        <v>21</v>
      </c>
      <c r="C225" s="1" t="s">
        <v>24</v>
      </c>
      <c r="D225" s="1" t="s">
        <v>654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376.61211890405002</v>
      </c>
      <c r="R225" s="1">
        <v>258.5</v>
      </c>
      <c r="S225" s="61">
        <f>IF(C225="East", IF(B225="Central",('Connecting shares (%)'!$F$2/100*E225+'Connecting shares (%)'!$G$2/100*G225+'Connecting shares (%)'!$H$2/100*I225)/1000000,0),0)</f>
        <v>0</v>
      </c>
      <c r="T225" s="61">
        <f>IF(C225="East", IF(B225="Central",F225*'Connecting shares (%)'!$R$16*'Connecting shares (%)'!$F$2/100+H225*'Connecting shares (%)'!$G$2/100*'Connecting shares (%)'!$R$17+J225*'Connecting shares (%)'!$H$2/100*'Connecting shares (%)'!$R$18,0),0)</f>
        <v>0</v>
      </c>
      <c r="U225" s="1">
        <f>IF(C225="East", IF(B225="Decentral",('Connecting shares (%)'!$F$6/100*E225+'Connecting shares (%)'!$G$6/100*G225+'Connecting shares (%)'!$H$6/100*I225)/1000000,0),0)</f>
        <v>0</v>
      </c>
      <c r="V225" s="1">
        <f>IF(C225="East", IF(B225="Decentral",F225*'Connecting shares (%)'!$R$16*'Connecting shares (%)'!$F$6/100+H225*'Connecting shares (%)'!$G$6/100*'Connecting shares (%)'!$R$17+J225*'Connecting shares (%)'!$H$6/100*'Connecting shares (%)'!$R$18,0),0)</f>
        <v>0</v>
      </c>
      <c r="W225" s="1">
        <f>IF(C225="East", IF(B225="Central",('Connecting shares (%)'!$F$4/100*K225+'Connecting shares (%)'!$G$4/100*M225+'Connecting shares (%)'!$H$4/100*O225)/1000000,0),0)</f>
        <v>0</v>
      </c>
      <c r="X225" s="1">
        <f>IF(C225="East", IF(B225="Central",L225*'Connecting shares (%)'!$R$16*'Connecting shares (%)'!$F$4/100+N225*'Connecting shares (%)'!$G$4/100*'Connecting shares (%)'!$R$17+P225*'Connecting shares (%)'!$H$4/100*'Connecting shares (%)'!$R$18,0),0)</f>
        <v>0</v>
      </c>
      <c r="Y225" s="1">
        <f>IF(C225="East", IF(B225="Decentral",('Connecting shares (%)'!$F$4/100*K225+'Connecting shares (%)'!$G$4/100*M225+'Connecting shares (%)'!$H$4/100*O225)/1000000,0),0)</f>
        <v>0</v>
      </c>
      <c r="Z225" s="1">
        <f>IF(C225="East", IF(B225="Decentral",L225*'Connecting shares (%)'!$R$16*'Connecting shares (%)'!$F$8/100+N225*'Connecting shares (%)'!$G$8/100*'Connecting shares (%)'!$R$17+P225*'Connecting shares (%)'!$H$8/100*'Connecting shares (%)'!$R$18,0),0)</f>
        <v>0</v>
      </c>
      <c r="AA225" s="1">
        <f>IF(C225="West", IF(B225="Central",('Connecting shares (%)'!$F$10/100*E225+'Connecting shares (%)'!$G$10/100*G225+'Connecting shares (%)'!$H$10/100*I225)/1000000,0),0)</f>
        <v>0</v>
      </c>
      <c r="AB225" s="1">
        <f>IF(C225="West", IF(B225="Central",F225*'Connecting shares (%)'!$R$16*'Connecting shares (%)'!$F$10/100+H225*'Connecting shares (%)'!$G$10/100*'Connecting shares (%)'!$R$17+J225*'Connecting shares (%)'!$H$10/100*'Connecting shares (%)'!$R$18,0),0)</f>
        <v>0</v>
      </c>
      <c r="AC225" s="1">
        <f>IF(C225="West", IF(B225="Decentral",('Connecting shares (%)'!$F$14/100*E225+'Connecting shares (%)'!$G$14/100*G225+'Connecting shares (%)'!$H$14/100*I225)/1000000,0),0)</f>
        <v>0</v>
      </c>
      <c r="AD225" s="1">
        <f>IF(C225="west", IF(B225="Decentral",F225*'Connecting shares (%)'!$R$16*'Connecting shares (%)'!$F$14/100+H225*'Connecting shares (%)'!$G$14/100*'Connecting shares (%)'!$R$17+J225*'Connecting shares (%)'!$H$14/100*'Connecting shares (%)'!$R$18,0),0)</f>
        <v>0</v>
      </c>
      <c r="AE225" s="1">
        <f>IF(C225="west", IF(B225="Central",('Connecting shares (%)'!$F$12/100*K225+'Connecting shares (%)'!$G$12/100*M225+'Connecting shares (%)'!$H$12/100*O225)/1000000,0),0)</f>
        <v>0</v>
      </c>
      <c r="AF225" s="1">
        <f>IF(C225="west", IF(B225="Central",L225*'Connecting shares (%)'!$R$16*'Connecting shares (%)'!$F$12/100+N225*'Connecting shares (%)'!$G$12/100*'Connecting shares (%)'!$R$17+P225*'Connecting shares (%)'!$H$12/100*'Connecting shares (%)'!$R$18,0),0)</f>
        <v>0</v>
      </c>
      <c r="AG225" s="1">
        <f>IF(C225="West", IF(B225="Decentral",(K225*'Connecting shares (%)'!$F$16/100+M225*'Connecting shares (%)'!$G$16/100+O225*'Connecting shares (%)'!$H$16/100)/1000000,0),0)</f>
        <v>0</v>
      </c>
      <c r="AH225" s="1">
        <f>IF(C225="west", IF(B225="Decentral",L225*'Connecting shares (%)'!$R$16*'Connecting shares (%)'!$F$16/100+N225*'Connecting shares (%)'!$G$16/100*'Connecting shares (%)'!$R$17+P225*'Connecting shares (%)'!$H$16/100*'Connecting shares (%)'!$R$18,0),0)</f>
        <v>0</v>
      </c>
    </row>
    <row r="226" spans="1:34">
      <c r="A226" s="1">
        <v>225</v>
      </c>
      <c r="B226" s="1" t="s">
        <v>21</v>
      </c>
      <c r="C226" s="1" t="s">
        <v>24</v>
      </c>
      <c r="D226" s="1" t="s">
        <v>648</v>
      </c>
      <c r="E226" s="1">
        <v>32557.29</v>
      </c>
      <c r="F226" s="1">
        <v>4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906.97359327355503</v>
      </c>
      <c r="R226" s="1">
        <v>46096</v>
      </c>
      <c r="S226" s="61">
        <f>IF(C226="East", IF(B226="Central",('Connecting shares (%)'!$F$2/100*E226+'Connecting shares (%)'!$G$2/100*G226+'Connecting shares (%)'!$H$2/100*I226)/1000000,0),0)</f>
        <v>0</v>
      </c>
      <c r="T226" s="61">
        <f>IF(C226="East", IF(B226="Central",F226*'Connecting shares (%)'!$R$16*'Connecting shares (%)'!$F$2/100+H226*'Connecting shares (%)'!$G$2/100*'Connecting shares (%)'!$R$17+J226*'Connecting shares (%)'!$H$2/100*'Connecting shares (%)'!$R$18,0),0)</f>
        <v>0</v>
      </c>
      <c r="U226" s="1">
        <f>IF(C226="East", IF(B226="Decentral",('Connecting shares (%)'!$F$6/100*E226+'Connecting shares (%)'!$G$6/100*G226+'Connecting shares (%)'!$H$6/100*I226)/1000000,0),0)</f>
        <v>3.2557290000000003E-2</v>
      </c>
      <c r="V226" s="1">
        <f>IF(C226="East", IF(B226="Decentral",F226*'Connecting shares (%)'!$R$16*'Connecting shares (%)'!$F$6/100+H226*'Connecting shares (%)'!$G$6/100*'Connecting shares (%)'!$R$17+J226*'Connecting shares (%)'!$H$6/100*'Connecting shares (%)'!$R$18,0),0)</f>
        <v>9.1980000000000006E-2</v>
      </c>
      <c r="W226" s="1">
        <f>IF(C226="East", IF(B226="Central",('Connecting shares (%)'!$F$4/100*K226+'Connecting shares (%)'!$G$4/100*M226+'Connecting shares (%)'!$H$4/100*O226)/1000000,0),0)</f>
        <v>0</v>
      </c>
      <c r="X226" s="1">
        <f>IF(C226="East", IF(B226="Central",L226*'Connecting shares (%)'!$R$16*'Connecting shares (%)'!$F$4/100+N226*'Connecting shares (%)'!$G$4/100*'Connecting shares (%)'!$R$17+P226*'Connecting shares (%)'!$H$4/100*'Connecting shares (%)'!$R$18,0),0)</f>
        <v>0</v>
      </c>
      <c r="Y226" s="1">
        <f>IF(C226="East", IF(B226="Decentral",('Connecting shares (%)'!$F$4/100*K226+'Connecting shares (%)'!$G$4/100*M226+'Connecting shares (%)'!$H$4/100*O226)/1000000,0),0)</f>
        <v>0</v>
      </c>
      <c r="Z226" s="1">
        <f>IF(C226="East", IF(B226="Decentral",L226*'Connecting shares (%)'!$R$16*'Connecting shares (%)'!$F$8/100+N226*'Connecting shares (%)'!$G$8/100*'Connecting shares (%)'!$R$17+P226*'Connecting shares (%)'!$H$8/100*'Connecting shares (%)'!$R$18,0),0)</f>
        <v>0</v>
      </c>
      <c r="AA226" s="1">
        <f>IF(C226="West", IF(B226="Central",('Connecting shares (%)'!$F$10/100*E226+'Connecting shares (%)'!$G$10/100*G226+'Connecting shares (%)'!$H$10/100*I226)/1000000,0),0)</f>
        <v>0</v>
      </c>
      <c r="AB226" s="1">
        <f>IF(C226="West", IF(B226="Central",F226*'Connecting shares (%)'!$R$16*'Connecting shares (%)'!$F$10/100+H226*'Connecting shares (%)'!$G$10/100*'Connecting shares (%)'!$R$17+J226*'Connecting shares (%)'!$H$10/100*'Connecting shares (%)'!$R$18,0),0)</f>
        <v>0</v>
      </c>
      <c r="AC226" s="1">
        <f>IF(C226="West", IF(B226="Decentral",('Connecting shares (%)'!$F$14/100*E226+'Connecting shares (%)'!$G$14/100*G226+'Connecting shares (%)'!$H$14/100*I226)/1000000,0),0)</f>
        <v>0</v>
      </c>
      <c r="AD226" s="1">
        <f>IF(C226="west", IF(B226="Decentral",F226*'Connecting shares (%)'!$R$16*'Connecting shares (%)'!$F$14/100+H226*'Connecting shares (%)'!$G$14/100*'Connecting shares (%)'!$R$17+J226*'Connecting shares (%)'!$H$14/100*'Connecting shares (%)'!$R$18,0),0)</f>
        <v>0</v>
      </c>
      <c r="AE226" s="1">
        <f>IF(C226="west", IF(B226="Central",('Connecting shares (%)'!$F$12/100*K226+'Connecting shares (%)'!$G$12/100*M226+'Connecting shares (%)'!$H$12/100*O226)/1000000,0),0)</f>
        <v>0</v>
      </c>
      <c r="AF226" s="1">
        <f>IF(C226="west", IF(B226="Central",L226*'Connecting shares (%)'!$R$16*'Connecting shares (%)'!$F$12/100+N226*'Connecting shares (%)'!$G$12/100*'Connecting shares (%)'!$R$17+P226*'Connecting shares (%)'!$H$12/100*'Connecting shares (%)'!$R$18,0),0)</f>
        <v>0</v>
      </c>
      <c r="AG226" s="1">
        <f>IF(C226="West", IF(B226="Decentral",(K226*'Connecting shares (%)'!$F$16/100+M226*'Connecting shares (%)'!$G$16/100+O226*'Connecting shares (%)'!$H$16/100)/1000000,0),0)</f>
        <v>0</v>
      </c>
      <c r="AH226" s="1">
        <f>IF(C226="west", IF(B226="Decentral",L226*'Connecting shares (%)'!$R$16*'Connecting shares (%)'!$F$16/100+N226*'Connecting shares (%)'!$G$16/100*'Connecting shares (%)'!$R$17+P226*'Connecting shares (%)'!$H$16/100*'Connecting shares (%)'!$R$18,0),0)</f>
        <v>0</v>
      </c>
    </row>
    <row r="227" spans="1:34">
      <c r="A227" s="1">
        <v>226</v>
      </c>
      <c r="B227" s="1" t="s">
        <v>21</v>
      </c>
      <c r="C227" s="1" t="s">
        <v>24</v>
      </c>
      <c r="D227" s="1" t="s">
        <v>647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643.96831625732</v>
      </c>
      <c r="R227" s="1">
        <v>21611</v>
      </c>
      <c r="S227" s="61">
        <f>IF(C227="East", IF(B227="Central",('Connecting shares (%)'!$F$2/100*E227+'Connecting shares (%)'!$G$2/100*G227+'Connecting shares (%)'!$H$2/100*I227)/1000000,0),0)</f>
        <v>0</v>
      </c>
      <c r="T227" s="61">
        <f>IF(C227="East", IF(B227="Central",F227*'Connecting shares (%)'!$R$16*'Connecting shares (%)'!$F$2/100+H227*'Connecting shares (%)'!$G$2/100*'Connecting shares (%)'!$R$17+J227*'Connecting shares (%)'!$H$2/100*'Connecting shares (%)'!$R$18,0),0)</f>
        <v>0</v>
      </c>
      <c r="U227" s="1">
        <f>IF(C227="East", IF(B227="Decentral",('Connecting shares (%)'!$F$6/100*E227+'Connecting shares (%)'!$G$6/100*G227+'Connecting shares (%)'!$H$6/100*I227)/1000000,0),0)</f>
        <v>0</v>
      </c>
      <c r="V227" s="1">
        <f>IF(C227="East", IF(B227="Decentral",F227*'Connecting shares (%)'!$R$16*'Connecting shares (%)'!$F$6/100+H227*'Connecting shares (%)'!$G$6/100*'Connecting shares (%)'!$R$17+J227*'Connecting shares (%)'!$H$6/100*'Connecting shares (%)'!$R$18,0),0)</f>
        <v>0</v>
      </c>
      <c r="W227" s="1">
        <f>IF(C227="East", IF(B227="Central",('Connecting shares (%)'!$F$4/100*K227+'Connecting shares (%)'!$G$4/100*M227+'Connecting shares (%)'!$H$4/100*O227)/1000000,0),0)</f>
        <v>0</v>
      </c>
      <c r="X227" s="1">
        <f>IF(C227="East", IF(B227="Central",L227*'Connecting shares (%)'!$R$16*'Connecting shares (%)'!$F$4/100+N227*'Connecting shares (%)'!$G$4/100*'Connecting shares (%)'!$R$17+P227*'Connecting shares (%)'!$H$4/100*'Connecting shares (%)'!$R$18,0),0)</f>
        <v>0</v>
      </c>
      <c r="Y227" s="1">
        <f>IF(C227="East", IF(B227="Decentral",('Connecting shares (%)'!$F$4/100*K227+'Connecting shares (%)'!$G$4/100*M227+'Connecting shares (%)'!$H$4/100*O227)/1000000,0),0)</f>
        <v>0</v>
      </c>
      <c r="Z227" s="1">
        <f>IF(C227="East", IF(B227="Decentral",L227*'Connecting shares (%)'!$R$16*'Connecting shares (%)'!$F$8/100+N227*'Connecting shares (%)'!$G$8/100*'Connecting shares (%)'!$R$17+P227*'Connecting shares (%)'!$H$8/100*'Connecting shares (%)'!$R$18,0),0)</f>
        <v>0</v>
      </c>
      <c r="AA227" s="1">
        <f>IF(C227="West", IF(B227="Central",('Connecting shares (%)'!$F$10/100*E227+'Connecting shares (%)'!$G$10/100*G227+'Connecting shares (%)'!$H$10/100*I227)/1000000,0),0)</f>
        <v>0</v>
      </c>
      <c r="AB227" s="1">
        <f>IF(C227="West", IF(B227="Central",F227*'Connecting shares (%)'!$R$16*'Connecting shares (%)'!$F$10/100+H227*'Connecting shares (%)'!$G$10/100*'Connecting shares (%)'!$R$17+J227*'Connecting shares (%)'!$H$10/100*'Connecting shares (%)'!$R$18,0),0)</f>
        <v>0</v>
      </c>
      <c r="AC227" s="1">
        <f>IF(C227="West", IF(B227="Decentral",('Connecting shares (%)'!$F$14/100*E227+'Connecting shares (%)'!$G$14/100*G227+'Connecting shares (%)'!$H$14/100*I227)/1000000,0),0)</f>
        <v>0</v>
      </c>
      <c r="AD227" s="1">
        <f>IF(C227="west", IF(B227="Decentral",F227*'Connecting shares (%)'!$R$16*'Connecting shares (%)'!$F$14/100+H227*'Connecting shares (%)'!$G$14/100*'Connecting shares (%)'!$R$17+J227*'Connecting shares (%)'!$H$14/100*'Connecting shares (%)'!$R$18,0),0)</f>
        <v>0</v>
      </c>
      <c r="AE227" s="1">
        <f>IF(C227="west", IF(B227="Central",('Connecting shares (%)'!$F$12/100*K227+'Connecting shares (%)'!$G$12/100*M227+'Connecting shares (%)'!$H$12/100*O227)/1000000,0),0)</f>
        <v>0</v>
      </c>
      <c r="AF227" s="1">
        <f>IF(C227="west", IF(B227="Central",L227*'Connecting shares (%)'!$R$16*'Connecting shares (%)'!$F$12/100+N227*'Connecting shares (%)'!$G$12/100*'Connecting shares (%)'!$R$17+P227*'Connecting shares (%)'!$H$12/100*'Connecting shares (%)'!$R$18,0),0)</f>
        <v>0</v>
      </c>
      <c r="AG227" s="1">
        <f>IF(C227="West", IF(B227="Decentral",(K227*'Connecting shares (%)'!$F$16/100+M227*'Connecting shares (%)'!$G$16/100+O227*'Connecting shares (%)'!$H$16/100)/1000000,0),0)</f>
        <v>0</v>
      </c>
      <c r="AH227" s="1">
        <f>IF(C227="west", IF(B227="Decentral",L227*'Connecting shares (%)'!$R$16*'Connecting shares (%)'!$F$16/100+N227*'Connecting shares (%)'!$G$16/100*'Connecting shares (%)'!$R$17+P227*'Connecting shares (%)'!$H$16/100*'Connecting shares (%)'!$R$18,0),0)</f>
        <v>0</v>
      </c>
    </row>
    <row r="228" spans="1:34">
      <c r="A228" s="1">
        <v>227</v>
      </c>
      <c r="B228" s="1" t="s">
        <v>21</v>
      </c>
      <c r="C228" s="1" t="s">
        <v>24</v>
      </c>
      <c r="D228" s="1" t="s">
        <v>653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1158.36142849624</v>
      </c>
      <c r="R228" s="1">
        <v>76775</v>
      </c>
      <c r="S228" s="61">
        <f>IF(C228="East", IF(B228="Central",('Connecting shares (%)'!$F$2/100*E228+'Connecting shares (%)'!$G$2/100*G228+'Connecting shares (%)'!$H$2/100*I228)/1000000,0),0)</f>
        <v>0</v>
      </c>
      <c r="T228" s="61">
        <f>IF(C228="East", IF(B228="Central",F228*'Connecting shares (%)'!$R$16*'Connecting shares (%)'!$F$2/100+H228*'Connecting shares (%)'!$G$2/100*'Connecting shares (%)'!$R$17+J228*'Connecting shares (%)'!$H$2/100*'Connecting shares (%)'!$R$18,0),0)</f>
        <v>0</v>
      </c>
      <c r="U228" s="1">
        <f>IF(C228="East", IF(B228="Decentral",('Connecting shares (%)'!$F$6/100*E228+'Connecting shares (%)'!$G$6/100*G228+'Connecting shares (%)'!$H$6/100*I228)/1000000,0),0)</f>
        <v>0</v>
      </c>
      <c r="V228" s="1">
        <f>IF(C228="East", IF(B228="Decentral",F228*'Connecting shares (%)'!$R$16*'Connecting shares (%)'!$F$6/100+H228*'Connecting shares (%)'!$G$6/100*'Connecting shares (%)'!$R$17+J228*'Connecting shares (%)'!$H$6/100*'Connecting shares (%)'!$R$18,0),0)</f>
        <v>0</v>
      </c>
      <c r="W228" s="1">
        <f>IF(C228="East", IF(B228="Central",('Connecting shares (%)'!$F$4/100*K228+'Connecting shares (%)'!$G$4/100*M228+'Connecting shares (%)'!$H$4/100*O228)/1000000,0),0)</f>
        <v>0</v>
      </c>
      <c r="X228" s="1">
        <f>IF(C228="East", IF(B228="Central",L228*'Connecting shares (%)'!$R$16*'Connecting shares (%)'!$F$4/100+N228*'Connecting shares (%)'!$G$4/100*'Connecting shares (%)'!$R$17+P228*'Connecting shares (%)'!$H$4/100*'Connecting shares (%)'!$R$18,0),0)</f>
        <v>0</v>
      </c>
      <c r="Y228" s="1">
        <f>IF(C228="East", IF(B228="Decentral",('Connecting shares (%)'!$F$4/100*K228+'Connecting shares (%)'!$G$4/100*M228+'Connecting shares (%)'!$H$4/100*O228)/1000000,0),0)</f>
        <v>0</v>
      </c>
      <c r="Z228" s="1">
        <f>IF(C228="East", IF(B228="Decentral",L228*'Connecting shares (%)'!$R$16*'Connecting shares (%)'!$F$8/100+N228*'Connecting shares (%)'!$G$8/100*'Connecting shares (%)'!$R$17+P228*'Connecting shares (%)'!$H$8/100*'Connecting shares (%)'!$R$18,0),0)</f>
        <v>0</v>
      </c>
      <c r="AA228" s="1">
        <f>IF(C228="West", IF(B228="Central",('Connecting shares (%)'!$F$10/100*E228+'Connecting shares (%)'!$G$10/100*G228+'Connecting shares (%)'!$H$10/100*I228)/1000000,0),0)</f>
        <v>0</v>
      </c>
      <c r="AB228" s="1">
        <f>IF(C228="West", IF(B228="Central",F228*'Connecting shares (%)'!$R$16*'Connecting shares (%)'!$F$10/100+H228*'Connecting shares (%)'!$G$10/100*'Connecting shares (%)'!$R$17+J228*'Connecting shares (%)'!$H$10/100*'Connecting shares (%)'!$R$18,0),0)</f>
        <v>0</v>
      </c>
      <c r="AC228" s="1">
        <f>IF(C228="West", IF(B228="Decentral",('Connecting shares (%)'!$F$14/100*E228+'Connecting shares (%)'!$G$14/100*G228+'Connecting shares (%)'!$H$14/100*I228)/1000000,0),0)</f>
        <v>0</v>
      </c>
      <c r="AD228" s="1">
        <f>IF(C228="west", IF(B228="Decentral",F228*'Connecting shares (%)'!$R$16*'Connecting shares (%)'!$F$14/100+H228*'Connecting shares (%)'!$G$14/100*'Connecting shares (%)'!$R$17+J228*'Connecting shares (%)'!$H$14/100*'Connecting shares (%)'!$R$18,0),0)</f>
        <v>0</v>
      </c>
      <c r="AE228" s="1">
        <f>IF(C228="west", IF(B228="Central",('Connecting shares (%)'!$F$12/100*K228+'Connecting shares (%)'!$G$12/100*M228+'Connecting shares (%)'!$H$12/100*O228)/1000000,0),0)</f>
        <v>0</v>
      </c>
      <c r="AF228" s="1">
        <f>IF(C228="west", IF(B228="Central",L228*'Connecting shares (%)'!$R$16*'Connecting shares (%)'!$F$12/100+N228*'Connecting shares (%)'!$G$12/100*'Connecting shares (%)'!$R$17+P228*'Connecting shares (%)'!$H$12/100*'Connecting shares (%)'!$R$18,0),0)</f>
        <v>0</v>
      </c>
      <c r="AG228" s="1">
        <f>IF(C228="West", IF(B228="Decentral",(K228*'Connecting shares (%)'!$F$16/100+M228*'Connecting shares (%)'!$G$16/100+O228*'Connecting shares (%)'!$H$16/100)/1000000,0),0)</f>
        <v>0</v>
      </c>
      <c r="AH228" s="1">
        <f>IF(C228="west", IF(B228="Decentral",L228*'Connecting shares (%)'!$R$16*'Connecting shares (%)'!$F$16/100+N228*'Connecting shares (%)'!$G$16/100*'Connecting shares (%)'!$R$17+P228*'Connecting shares (%)'!$H$16/100*'Connecting shares (%)'!$R$18,0),0)</f>
        <v>0</v>
      </c>
    </row>
    <row r="229" spans="1:34">
      <c r="A229" s="1">
        <v>228</v>
      </c>
      <c r="B229" s="1" t="s">
        <v>21</v>
      </c>
      <c r="C229" s="1" t="s">
        <v>24</v>
      </c>
      <c r="D229" s="1" t="s">
        <v>652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471.93027696558198</v>
      </c>
      <c r="R229" s="1">
        <v>6957</v>
      </c>
      <c r="S229" s="61">
        <f>IF(C229="East", IF(B229="Central",('Connecting shares (%)'!$F$2/100*E229+'Connecting shares (%)'!$G$2/100*G229+'Connecting shares (%)'!$H$2/100*I229)/1000000,0),0)</f>
        <v>0</v>
      </c>
      <c r="T229" s="61">
        <f>IF(C229="East", IF(B229="Central",F229*'Connecting shares (%)'!$R$16*'Connecting shares (%)'!$F$2/100+H229*'Connecting shares (%)'!$G$2/100*'Connecting shares (%)'!$R$17+J229*'Connecting shares (%)'!$H$2/100*'Connecting shares (%)'!$R$18,0),0)</f>
        <v>0</v>
      </c>
      <c r="U229" s="1">
        <f>IF(C229="East", IF(B229="Decentral",('Connecting shares (%)'!$F$6/100*E229+'Connecting shares (%)'!$G$6/100*G229+'Connecting shares (%)'!$H$6/100*I229)/1000000,0),0)</f>
        <v>0</v>
      </c>
      <c r="V229" s="1">
        <f>IF(C229="East", IF(B229="Decentral",F229*'Connecting shares (%)'!$R$16*'Connecting shares (%)'!$F$6/100+H229*'Connecting shares (%)'!$G$6/100*'Connecting shares (%)'!$R$17+J229*'Connecting shares (%)'!$H$6/100*'Connecting shares (%)'!$R$18,0),0)</f>
        <v>0</v>
      </c>
      <c r="W229" s="1">
        <f>IF(C229="East", IF(B229="Central",('Connecting shares (%)'!$F$4/100*K229+'Connecting shares (%)'!$G$4/100*M229+'Connecting shares (%)'!$H$4/100*O229)/1000000,0),0)</f>
        <v>0</v>
      </c>
      <c r="X229" s="1">
        <f>IF(C229="East", IF(B229="Central",L229*'Connecting shares (%)'!$R$16*'Connecting shares (%)'!$F$4/100+N229*'Connecting shares (%)'!$G$4/100*'Connecting shares (%)'!$R$17+P229*'Connecting shares (%)'!$H$4/100*'Connecting shares (%)'!$R$18,0),0)</f>
        <v>0</v>
      </c>
      <c r="Y229" s="1">
        <f>IF(C229="East", IF(B229="Decentral",('Connecting shares (%)'!$F$4/100*K229+'Connecting shares (%)'!$G$4/100*M229+'Connecting shares (%)'!$H$4/100*O229)/1000000,0),0)</f>
        <v>0</v>
      </c>
      <c r="Z229" s="1">
        <f>IF(C229="East", IF(B229="Decentral",L229*'Connecting shares (%)'!$R$16*'Connecting shares (%)'!$F$8/100+N229*'Connecting shares (%)'!$G$8/100*'Connecting shares (%)'!$R$17+P229*'Connecting shares (%)'!$H$8/100*'Connecting shares (%)'!$R$18,0),0)</f>
        <v>0</v>
      </c>
      <c r="AA229" s="1">
        <f>IF(C229="West", IF(B229="Central",('Connecting shares (%)'!$F$10/100*E229+'Connecting shares (%)'!$G$10/100*G229+'Connecting shares (%)'!$H$10/100*I229)/1000000,0),0)</f>
        <v>0</v>
      </c>
      <c r="AB229" s="1">
        <f>IF(C229="West", IF(B229="Central",F229*'Connecting shares (%)'!$R$16*'Connecting shares (%)'!$F$10/100+H229*'Connecting shares (%)'!$G$10/100*'Connecting shares (%)'!$R$17+J229*'Connecting shares (%)'!$H$10/100*'Connecting shares (%)'!$R$18,0),0)</f>
        <v>0</v>
      </c>
      <c r="AC229" s="1">
        <f>IF(C229="West", IF(B229="Decentral",('Connecting shares (%)'!$F$14/100*E229+'Connecting shares (%)'!$G$14/100*G229+'Connecting shares (%)'!$H$14/100*I229)/1000000,0),0)</f>
        <v>0</v>
      </c>
      <c r="AD229" s="1">
        <f>IF(C229="west", IF(B229="Decentral",F229*'Connecting shares (%)'!$R$16*'Connecting shares (%)'!$F$14/100+H229*'Connecting shares (%)'!$G$14/100*'Connecting shares (%)'!$R$17+J229*'Connecting shares (%)'!$H$14/100*'Connecting shares (%)'!$R$18,0),0)</f>
        <v>0</v>
      </c>
      <c r="AE229" s="1">
        <f>IF(C229="west", IF(B229="Central",('Connecting shares (%)'!$F$12/100*K229+'Connecting shares (%)'!$G$12/100*M229+'Connecting shares (%)'!$H$12/100*O229)/1000000,0),0)</f>
        <v>0</v>
      </c>
      <c r="AF229" s="1">
        <f>IF(C229="west", IF(B229="Central",L229*'Connecting shares (%)'!$R$16*'Connecting shares (%)'!$F$12/100+N229*'Connecting shares (%)'!$G$12/100*'Connecting shares (%)'!$R$17+P229*'Connecting shares (%)'!$H$12/100*'Connecting shares (%)'!$R$18,0),0)</f>
        <v>0</v>
      </c>
      <c r="AG229" s="1">
        <f>IF(C229="West", IF(B229="Decentral",(K229*'Connecting shares (%)'!$F$16/100+M229*'Connecting shares (%)'!$G$16/100+O229*'Connecting shares (%)'!$H$16/100)/1000000,0),0)</f>
        <v>0</v>
      </c>
      <c r="AH229" s="1">
        <f>IF(C229="west", IF(B229="Decentral",L229*'Connecting shares (%)'!$R$16*'Connecting shares (%)'!$F$16/100+N229*'Connecting shares (%)'!$G$16/100*'Connecting shares (%)'!$R$17+P229*'Connecting shares (%)'!$H$16/100*'Connecting shares (%)'!$R$18,0),0)</f>
        <v>0</v>
      </c>
    </row>
    <row r="230" spans="1:34">
      <c r="A230" s="1">
        <v>229</v>
      </c>
      <c r="B230" s="1" t="s">
        <v>21</v>
      </c>
      <c r="C230" s="1" t="s">
        <v>24</v>
      </c>
      <c r="D230" s="1" t="s">
        <v>651</v>
      </c>
      <c r="E230" s="1">
        <v>735705.549999999</v>
      </c>
      <c r="F230" s="1">
        <v>51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3468.5334318067598</v>
      </c>
      <c r="R230" s="1">
        <v>385003.5</v>
      </c>
      <c r="S230" s="61">
        <f>IF(C230="East", IF(B230="Central",('Connecting shares (%)'!$F$2/100*E230+'Connecting shares (%)'!$G$2/100*G230+'Connecting shares (%)'!$H$2/100*I230)/1000000,0),0)</f>
        <v>0</v>
      </c>
      <c r="T230" s="61">
        <f>IF(C230="East", IF(B230="Central",F230*'Connecting shares (%)'!$R$16*'Connecting shares (%)'!$F$2/100+H230*'Connecting shares (%)'!$G$2/100*'Connecting shares (%)'!$R$17+J230*'Connecting shares (%)'!$H$2/100*'Connecting shares (%)'!$R$18,0),0)</f>
        <v>0</v>
      </c>
      <c r="U230" s="1">
        <f>IF(C230="East", IF(B230="Decentral",('Connecting shares (%)'!$F$6/100*E230+'Connecting shares (%)'!$G$6/100*G230+'Connecting shares (%)'!$H$6/100*I230)/1000000,0),0)</f>
        <v>0.73570554999999904</v>
      </c>
      <c r="V230" s="1">
        <f>IF(C230="East", IF(B230="Decentral",F230*'Connecting shares (%)'!$R$16*'Connecting shares (%)'!$F$6/100+H230*'Connecting shares (%)'!$G$6/100*'Connecting shares (%)'!$R$17+J230*'Connecting shares (%)'!$H$6/100*'Connecting shares (%)'!$R$18,0),0)</f>
        <v>1.1727450000000001</v>
      </c>
      <c r="W230" s="1">
        <f>IF(C230="East", IF(B230="Central",('Connecting shares (%)'!$F$4/100*K230+'Connecting shares (%)'!$G$4/100*M230+'Connecting shares (%)'!$H$4/100*O230)/1000000,0),0)</f>
        <v>0</v>
      </c>
      <c r="X230" s="1">
        <f>IF(C230="East", IF(B230="Central",L230*'Connecting shares (%)'!$R$16*'Connecting shares (%)'!$F$4/100+N230*'Connecting shares (%)'!$G$4/100*'Connecting shares (%)'!$R$17+P230*'Connecting shares (%)'!$H$4/100*'Connecting shares (%)'!$R$18,0),0)</f>
        <v>0</v>
      </c>
      <c r="Y230" s="1">
        <f>IF(C230="East", IF(B230="Decentral",('Connecting shares (%)'!$F$4/100*K230+'Connecting shares (%)'!$G$4/100*M230+'Connecting shares (%)'!$H$4/100*O230)/1000000,0),0)</f>
        <v>0</v>
      </c>
      <c r="Z230" s="1">
        <f>IF(C230="East", IF(B230="Decentral",L230*'Connecting shares (%)'!$R$16*'Connecting shares (%)'!$F$8/100+N230*'Connecting shares (%)'!$G$8/100*'Connecting shares (%)'!$R$17+P230*'Connecting shares (%)'!$H$8/100*'Connecting shares (%)'!$R$18,0),0)</f>
        <v>0</v>
      </c>
      <c r="AA230" s="1">
        <f>IF(C230="West", IF(B230="Central",('Connecting shares (%)'!$F$10/100*E230+'Connecting shares (%)'!$G$10/100*G230+'Connecting shares (%)'!$H$10/100*I230)/1000000,0),0)</f>
        <v>0</v>
      </c>
      <c r="AB230" s="1">
        <f>IF(C230="West", IF(B230="Central",F230*'Connecting shares (%)'!$R$16*'Connecting shares (%)'!$F$10/100+H230*'Connecting shares (%)'!$G$10/100*'Connecting shares (%)'!$R$17+J230*'Connecting shares (%)'!$H$10/100*'Connecting shares (%)'!$R$18,0),0)</f>
        <v>0</v>
      </c>
      <c r="AC230" s="1">
        <f>IF(C230="West", IF(B230="Decentral",('Connecting shares (%)'!$F$14/100*E230+'Connecting shares (%)'!$G$14/100*G230+'Connecting shares (%)'!$H$14/100*I230)/1000000,0),0)</f>
        <v>0</v>
      </c>
      <c r="AD230" s="1">
        <f>IF(C230="west", IF(B230="Decentral",F230*'Connecting shares (%)'!$R$16*'Connecting shares (%)'!$F$14/100+H230*'Connecting shares (%)'!$G$14/100*'Connecting shares (%)'!$R$17+J230*'Connecting shares (%)'!$H$14/100*'Connecting shares (%)'!$R$18,0),0)</f>
        <v>0</v>
      </c>
      <c r="AE230" s="1">
        <f>IF(C230="west", IF(B230="Central",('Connecting shares (%)'!$F$12/100*K230+'Connecting shares (%)'!$G$12/100*M230+'Connecting shares (%)'!$H$12/100*O230)/1000000,0),0)</f>
        <v>0</v>
      </c>
      <c r="AF230" s="1">
        <f>IF(C230="west", IF(B230="Central",L230*'Connecting shares (%)'!$R$16*'Connecting shares (%)'!$F$12/100+N230*'Connecting shares (%)'!$G$12/100*'Connecting shares (%)'!$R$17+P230*'Connecting shares (%)'!$H$12/100*'Connecting shares (%)'!$R$18,0),0)</f>
        <v>0</v>
      </c>
      <c r="AG230" s="1">
        <f>IF(C230="West", IF(B230="Decentral",(K230*'Connecting shares (%)'!$F$16/100+M230*'Connecting shares (%)'!$G$16/100+O230*'Connecting shares (%)'!$H$16/100)/1000000,0),0)</f>
        <v>0</v>
      </c>
      <c r="AH230" s="1">
        <f>IF(C230="west", IF(B230="Decentral",L230*'Connecting shares (%)'!$R$16*'Connecting shares (%)'!$F$16/100+N230*'Connecting shares (%)'!$G$16/100*'Connecting shares (%)'!$R$17+P230*'Connecting shares (%)'!$H$16/100*'Connecting shares (%)'!$R$18,0),0)</f>
        <v>0</v>
      </c>
    </row>
    <row r="231" spans="1:34">
      <c r="A231" s="1">
        <v>230</v>
      </c>
      <c r="B231" s="1" t="s">
        <v>21</v>
      </c>
      <c r="C231" s="1" t="s">
        <v>24</v>
      </c>
      <c r="D231" s="1" t="s">
        <v>647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383.14646681869903</v>
      </c>
      <c r="R231" s="1">
        <v>6625</v>
      </c>
      <c r="S231" s="61">
        <f>IF(C231="East", IF(B231="Central",('Connecting shares (%)'!$F$2/100*E231+'Connecting shares (%)'!$G$2/100*G231+'Connecting shares (%)'!$H$2/100*I231)/1000000,0),0)</f>
        <v>0</v>
      </c>
      <c r="T231" s="61">
        <f>IF(C231="East", IF(B231="Central",F231*'Connecting shares (%)'!$R$16*'Connecting shares (%)'!$F$2/100+H231*'Connecting shares (%)'!$G$2/100*'Connecting shares (%)'!$R$17+J231*'Connecting shares (%)'!$H$2/100*'Connecting shares (%)'!$R$18,0),0)</f>
        <v>0</v>
      </c>
      <c r="U231" s="1">
        <f>IF(C231="East", IF(B231="Decentral",('Connecting shares (%)'!$F$6/100*E231+'Connecting shares (%)'!$G$6/100*G231+'Connecting shares (%)'!$H$6/100*I231)/1000000,0),0)</f>
        <v>0</v>
      </c>
      <c r="V231" s="1">
        <f>IF(C231="East", IF(B231="Decentral",F231*'Connecting shares (%)'!$R$16*'Connecting shares (%)'!$F$6/100+H231*'Connecting shares (%)'!$G$6/100*'Connecting shares (%)'!$R$17+J231*'Connecting shares (%)'!$H$6/100*'Connecting shares (%)'!$R$18,0),0)</f>
        <v>0</v>
      </c>
      <c r="W231" s="1">
        <f>IF(C231="East", IF(B231="Central",('Connecting shares (%)'!$F$4/100*K231+'Connecting shares (%)'!$G$4/100*M231+'Connecting shares (%)'!$H$4/100*O231)/1000000,0),0)</f>
        <v>0</v>
      </c>
      <c r="X231" s="1">
        <f>IF(C231="East", IF(B231="Central",L231*'Connecting shares (%)'!$R$16*'Connecting shares (%)'!$F$4/100+N231*'Connecting shares (%)'!$G$4/100*'Connecting shares (%)'!$R$17+P231*'Connecting shares (%)'!$H$4/100*'Connecting shares (%)'!$R$18,0),0)</f>
        <v>0</v>
      </c>
      <c r="Y231" s="1">
        <f>IF(C231="East", IF(B231="Decentral",('Connecting shares (%)'!$F$4/100*K231+'Connecting shares (%)'!$G$4/100*M231+'Connecting shares (%)'!$H$4/100*O231)/1000000,0),0)</f>
        <v>0</v>
      </c>
      <c r="Z231" s="1">
        <f>IF(C231="East", IF(B231="Decentral",L231*'Connecting shares (%)'!$R$16*'Connecting shares (%)'!$F$8/100+N231*'Connecting shares (%)'!$G$8/100*'Connecting shares (%)'!$R$17+P231*'Connecting shares (%)'!$H$8/100*'Connecting shares (%)'!$R$18,0),0)</f>
        <v>0</v>
      </c>
      <c r="AA231" s="1">
        <f>IF(C231="West", IF(B231="Central",('Connecting shares (%)'!$F$10/100*E231+'Connecting shares (%)'!$G$10/100*G231+'Connecting shares (%)'!$H$10/100*I231)/1000000,0),0)</f>
        <v>0</v>
      </c>
      <c r="AB231" s="1">
        <f>IF(C231="West", IF(B231="Central",F231*'Connecting shares (%)'!$R$16*'Connecting shares (%)'!$F$10/100+H231*'Connecting shares (%)'!$G$10/100*'Connecting shares (%)'!$R$17+J231*'Connecting shares (%)'!$H$10/100*'Connecting shares (%)'!$R$18,0),0)</f>
        <v>0</v>
      </c>
      <c r="AC231" s="1">
        <f>IF(C231="West", IF(B231="Decentral",('Connecting shares (%)'!$F$14/100*E231+'Connecting shares (%)'!$G$14/100*G231+'Connecting shares (%)'!$H$14/100*I231)/1000000,0),0)</f>
        <v>0</v>
      </c>
      <c r="AD231" s="1">
        <f>IF(C231="west", IF(B231="Decentral",F231*'Connecting shares (%)'!$R$16*'Connecting shares (%)'!$F$14/100+H231*'Connecting shares (%)'!$G$14/100*'Connecting shares (%)'!$R$17+J231*'Connecting shares (%)'!$H$14/100*'Connecting shares (%)'!$R$18,0),0)</f>
        <v>0</v>
      </c>
      <c r="AE231" s="1">
        <f>IF(C231="west", IF(B231="Central",('Connecting shares (%)'!$F$12/100*K231+'Connecting shares (%)'!$G$12/100*M231+'Connecting shares (%)'!$H$12/100*O231)/1000000,0),0)</f>
        <v>0</v>
      </c>
      <c r="AF231" s="1">
        <f>IF(C231="west", IF(B231="Central",L231*'Connecting shares (%)'!$R$16*'Connecting shares (%)'!$F$12/100+N231*'Connecting shares (%)'!$G$12/100*'Connecting shares (%)'!$R$17+P231*'Connecting shares (%)'!$H$12/100*'Connecting shares (%)'!$R$18,0),0)</f>
        <v>0</v>
      </c>
      <c r="AG231" s="1">
        <f>IF(C231="West", IF(B231="Decentral",(K231*'Connecting shares (%)'!$F$16/100+M231*'Connecting shares (%)'!$G$16/100+O231*'Connecting shares (%)'!$H$16/100)/1000000,0),0)</f>
        <v>0</v>
      </c>
      <c r="AH231" s="1">
        <f>IF(C231="west", IF(B231="Decentral",L231*'Connecting shares (%)'!$R$16*'Connecting shares (%)'!$F$16/100+N231*'Connecting shares (%)'!$G$16/100*'Connecting shares (%)'!$R$17+P231*'Connecting shares (%)'!$H$16/100*'Connecting shares (%)'!$R$18,0),0)</f>
        <v>0</v>
      </c>
    </row>
    <row r="232" spans="1:34">
      <c r="A232" s="1">
        <v>231</v>
      </c>
      <c r="B232" s="1" t="s">
        <v>21</v>
      </c>
      <c r="C232" s="1" t="s">
        <v>23</v>
      </c>
      <c r="D232" s="1" t="s">
        <v>650</v>
      </c>
      <c r="E232" s="1">
        <v>2280882.69</v>
      </c>
      <c r="F232" s="1">
        <v>158</v>
      </c>
      <c r="G232" s="1">
        <v>0</v>
      </c>
      <c r="H232" s="1">
        <v>0</v>
      </c>
      <c r="I232" s="1">
        <v>0</v>
      </c>
      <c r="J232" s="1">
        <v>0</v>
      </c>
      <c r="K232" s="1">
        <v>229238.30999999901</v>
      </c>
      <c r="L232" s="1">
        <v>19</v>
      </c>
      <c r="M232" s="1">
        <v>0</v>
      </c>
      <c r="N232" s="1">
        <v>0</v>
      </c>
      <c r="O232" s="1">
        <v>0</v>
      </c>
      <c r="P232" s="1">
        <v>0</v>
      </c>
      <c r="Q232" s="1">
        <v>4442.6785078547</v>
      </c>
      <c r="R232" s="1">
        <v>1337601.5</v>
      </c>
      <c r="S232" s="61">
        <f>IF(C232="East", IF(B232="Central",('Connecting shares (%)'!$F$2/100*E232+'Connecting shares (%)'!$G$2/100*G232+'Connecting shares (%)'!$H$2/100*I232)/1000000,0),0)</f>
        <v>0</v>
      </c>
      <c r="T232" s="61">
        <f>IF(C232="East", IF(B232="Central",F232*'Connecting shares (%)'!$R$16*'Connecting shares (%)'!$F$2/100+H232*'Connecting shares (%)'!$G$2/100*'Connecting shares (%)'!$R$17+J232*'Connecting shares (%)'!$H$2/100*'Connecting shares (%)'!$R$18,0),0)</f>
        <v>0</v>
      </c>
      <c r="U232" s="1">
        <f>IF(C232="East", IF(B232="Decentral",('Connecting shares (%)'!$F$6/100*E232+'Connecting shares (%)'!$G$6/100*G232+'Connecting shares (%)'!$H$6/100*I232)/1000000,0),0)</f>
        <v>0</v>
      </c>
      <c r="V232" s="1">
        <f>IF(C232="East", IF(B232="Decentral",F232*'Connecting shares (%)'!$R$16*'Connecting shares (%)'!$F$6/100+H232*'Connecting shares (%)'!$G$6/100*'Connecting shares (%)'!$R$17+J232*'Connecting shares (%)'!$H$6/100*'Connecting shares (%)'!$R$18,0),0)</f>
        <v>0</v>
      </c>
      <c r="W232" s="1">
        <f>IF(C232="East", IF(B232="Central",('Connecting shares (%)'!$F$4/100*K232+'Connecting shares (%)'!$G$4/100*M232+'Connecting shares (%)'!$H$4/100*O232)/1000000,0),0)</f>
        <v>0</v>
      </c>
      <c r="X232" s="1">
        <f>IF(C232="East", IF(B232="Central",L232*'Connecting shares (%)'!$R$16*'Connecting shares (%)'!$F$4/100+N232*'Connecting shares (%)'!$G$4/100*'Connecting shares (%)'!$R$17+P232*'Connecting shares (%)'!$H$4/100*'Connecting shares (%)'!$R$18,0),0)</f>
        <v>0</v>
      </c>
      <c r="Y232" s="1">
        <f>IF(C232="East", IF(B232="Decentral",('Connecting shares (%)'!$F$4/100*K232+'Connecting shares (%)'!$G$4/100*M232+'Connecting shares (%)'!$H$4/100*O232)/1000000,0),0)</f>
        <v>0</v>
      </c>
      <c r="Z232" s="1">
        <f>IF(C232="East", IF(B232="Decentral",L232*'Connecting shares (%)'!$R$16*'Connecting shares (%)'!$F$8/100+N232*'Connecting shares (%)'!$G$8/100*'Connecting shares (%)'!$R$17+P232*'Connecting shares (%)'!$H$8/100*'Connecting shares (%)'!$R$18,0),0)</f>
        <v>0</v>
      </c>
      <c r="AA232" s="1">
        <f>IF(C232="West", IF(B232="Central",('Connecting shares (%)'!$F$10/100*E232+'Connecting shares (%)'!$G$10/100*G232+'Connecting shares (%)'!$H$10/100*I232)/1000000,0),0)</f>
        <v>0</v>
      </c>
      <c r="AB232" s="1">
        <f>IF(C232="West", IF(B232="Central",F232*'Connecting shares (%)'!$R$16*'Connecting shares (%)'!$F$10/100+H232*'Connecting shares (%)'!$G$10/100*'Connecting shares (%)'!$R$17+J232*'Connecting shares (%)'!$H$10/100*'Connecting shares (%)'!$R$18,0),0)</f>
        <v>0</v>
      </c>
      <c r="AC232" s="1">
        <f>IF(C232="West", IF(B232="Decentral",('Connecting shares (%)'!$F$14/100*E232+'Connecting shares (%)'!$G$14/100*G232+'Connecting shares (%)'!$H$14/100*I232)/1000000,0),0)</f>
        <v>2.2808826899999999</v>
      </c>
      <c r="AD232" s="1">
        <f>IF(C232="west", IF(B232="Decentral",F232*'Connecting shares (%)'!$R$16*'Connecting shares (%)'!$F$14/100+H232*'Connecting shares (%)'!$G$14/100*'Connecting shares (%)'!$R$17+J232*'Connecting shares (%)'!$H$14/100*'Connecting shares (%)'!$R$18,0),0)</f>
        <v>3.6332100000000001</v>
      </c>
      <c r="AE232" s="1">
        <f>IF(C232="west", IF(B232="Central",('Connecting shares (%)'!$F$12/100*K232+'Connecting shares (%)'!$G$12/100*M232+'Connecting shares (%)'!$H$12/100*O232)/1000000,0),0)</f>
        <v>0</v>
      </c>
      <c r="AF232" s="1">
        <f>IF(C232="west", IF(B232="Central",L232*'Connecting shares (%)'!$R$16*'Connecting shares (%)'!$F$12/100+N232*'Connecting shares (%)'!$G$12/100*'Connecting shares (%)'!$R$17+P232*'Connecting shares (%)'!$H$12/100*'Connecting shares (%)'!$R$18,0),0)</f>
        <v>0</v>
      </c>
      <c r="AG232" s="1">
        <f>IF(C232="West", IF(B232="Decentral",(K232*'Connecting shares (%)'!$F$16/100+M232*'Connecting shares (%)'!$G$16/100+O232*'Connecting shares (%)'!$H$16/100)/1000000,0),0)</f>
        <v>0.229238309999999</v>
      </c>
      <c r="AH232" s="1">
        <f>IF(C232="west", IF(B232="Decentral",L232*'Connecting shares (%)'!$R$16*'Connecting shares (%)'!$F$16/100+N232*'Connecting shares (%)'!$G$16/100*'Connecting shares (%)'!$R$17+P232*'Connecting shares (%)'!$H$16/100*'Connecting shares (%)'!$R$18,0),0)</f>
        <v>0.4369050000000001</v>
      </c>
    </row>
    <row r="233" spans="1:34">
      <c r="A233" s="1">
        <v>232</v>
      </c>
      <c r="B233" s="1" t="s">
        <v>21</v>
      </c>
      <c r="C233" s="1" t="s">
        <v>23</v>
      </c>
      <c r="D233" s="1" t="s">
        <v>649</v>
      </c>
      <c r="E233" s="1">
        <v>2364974.8099999898</v>
      </c>
      <c r="F233" s="1">
        <v>165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103400.56</v>
      </c>
      <c r="N233" s="1">
        <v>2</v>
      </c>
      <c r="O233" s="1">
        <v>0</v>
      </c>
      <c r="P233" s="1">
        <v>0</v>
      </c>
      <c r="Q233" s="1">
        <v>2138.6371937479098</v>
      </c>
      <c r="R233" s="1">
        <v>220457</v>
      </c>
      <c r="S233" s="61">
        <f>IF(C233="East", IF(B233="Central",('Connecting shares (%)'!$F$2/100*E233+'Connecting shares (%)'!$G$2/100*G233+'Connecting shares (%)'!$H$2/100*I233)/1000000,0),0)</f>
        <v>0</v>
      </c>
      <c r="T233" s="61">
        <f>IF(C233="East", IF(B233="Central",F233*'Connecting shares (%)'!$R$16*'Connecting shares (%)'!$F$2/100+H233*'Connecting shares (%)'!$G$2/100*'Connecting shares (%)'!$R$17+J233*'Connecting shares (%)'!$H$2/100*'Connecting shares (%)'!$R$18,0),0)</f>
        <v>0</v>
      </c>
      <c r="U233" s="1">
        <f>IF(C233="East", IF(B233="Decentral",('Connecting shares (%)'!$F$6/100*E233+'Connecting shares (%)'!$G$6/100*G233+'Connecting shares (%)'!$H$6/100*I233)/1000000,0),0)</f>
        <v>0</v>
      </c>
      <c r="V233" s="1">
        <f>IF(C233="East", IF(B233="Decentral",F233*'Connecting shares (%)'!$R$16*'Connecting shares (%)'!$F$6/100+H233*'Connecting shares (%)'!$G$6/100*'Connecting shares (%)'!$R$17+J233*'Connecting shares (%)'!$H$6/100*'Connecting shares (%)'!$R$18,0),0)</f>
        <v>0</v>
      </c>
      <c r="W233" s="1">
        <f>IF(C233="East", IF(B233="Central",('Connecting shares (%)'!$F$4/100*K233+'Connecting shares (%)'!$G$4/100*M233+'Connecting shares (%)'!$H$4/100*O233)/1000000,0),0)</f>
        <v>0</v>
      </c>
      <c r="X233" s="1">
        <f>IF(C233="East", IF(B233="Central",L233*'Connecting shares (%)'!$R$16*'Connecting shares (%)'!$F$4/100+N233*'Connecting shares (%)'!$G$4/100*'Connecting shares (%)'!$R$17+P233*'Connecting shares (%)'!$H$4/100*'Connecting shares (%)'!$R$18,0),0)</f>
        <v>0</v>
      </c>
      <c r="Y233" s="1">
        <f>IF(C233="East", IF(B233="Decentral",('Connecting shares (%)'!$F$4/100*K233+'Connecting shares (%)'!$G$4/100*M233+'Connecting shares (%)'!$H$4/100*O233)/1000000,0),0)</f>
        <v>0</v>
      </c>
      <c r="Z233" s="1">
        <f>IF(C233="East", IF(B233="Decentral",L233*'Connecting shares (%)'!$R$16*'Connecting shares (%)'!$F$8/100+N233*'Connecting shares (%)'!$G$8/100*'Connecting shares (%)'!$R$17+P233*'Connecting shares (%)'!$H$8/100*'Connecting shares (%)'!$R$18,0),0)</f>
        <v>0</v>
      </c>
      <c r="AA233" s="1">
        <f>IF(C233="West", IF(B233="Central",('Connecting shares (%)'!$F$10/100*E233+'Connecting shares (%)'!$G$10/100*G233+'Connecting shares (%)'!$H$10/100*I233)/1000000,0),0)</f>
        <v>0</v>
      </c>
      <c r="AB233" s="1">
        <f>IF(C233="West", IF(B233="Central",F233*'Connecting shares (%)'!$R$16*'Connecting shares (%)'!$F$10/100+H233*'Connecting shares (%)'!$G$10/100*'Connecting shares (%)'!$R$17+J233*'Connecting shares (%)'!$H$10/100*'Connecting shares (%)'!$R$18,0),0)</f>
        <v>0</v>
      </c>
      <c r="AC233" s="1">
        <f>IF(C233="West", IF(B233="Decentral",('Connecting shares (%)'!$F$14/100*E233+'Connecting shares (%)'!$G$14/100*G233+'Connecting shares (%)'!$H$14/100*I233)/1000000,0),0)</f>
        <v>2.3649748099999899</v>
      </c>
      <c r="AD233" s="1">
        <f>IF(C233="west", IF(B233="Decentral",F233*'Connecting shares (%)'!$R$16*'Connecting shares (%)'!$F$14/100+H233*'Connecting shares (%)'!$G$14/100*'Connecting shares (%)'!$R$17+J233*'Connecting shares (%)'!$H$14/100*'Connecting shares (%)'!$R$18,0),0)</f>
        <v>3.7941750000000001</v>
      </c>
      <c r="AE233" s="1">
        <f>IF(C233="west", IF(B233="Central",('Connecting shares (%)'!$F$12/100*K233+'Connecting shares (%)'!$G$12/100*M233+'Connecting shares (%)'!$H$12/100*O233)/1000000,0),0)</f>
        <v>0</v>
      </c>
      <c r="AF233" s="1">
        <f>IF(C233="west", IF(B233="Central",L233*'Connecting shares (%)'!$R$16*'Connecting shares (%)'!$F$12/100+N233*'Connecting shares (%)'!$G$12/100*'Connecting shares (%)'!$R$17+P233*'Connecting shares (%)'!$H$12/100*'Connecting shares (%)'!$R$18,0),0)</f>
        <v>0</v>
      </c>
      <c r="AG233" s="1">
        <f>IF(C233="West", IF(B233="Decentral",(K233*'Connecting shares (%)'!$F$16/100+M233*'Connecting shares (%)'!$G$16/100+O233*'Connecting shares (%)'!$H$16/100)/1000000,0),0)</f>
        <v>0.10340056</v>
      </c>
      <c r="AH233" s="1">
        <f>IF(C233="west", IF(B233="Decentral",L233*'Connecting shares (%)'!$R$16*'Connecting shares (%)'!$F$16/100+N233*'Connecting shares (%)'!$G$16/100*'Connecting shares (%)'!$R$17+P233*'Connecting shares (%)'!$H$16/100*'Connecting shares (%)'!$R$18,0),0)</f>
        <v>6.1317999999999998E-2</v>
      </c>
    </row>
    <row r="234" spans="1:34">
      <c r="A234" s="1">
        <v>233</v>
      </c>
      <c r="B234" s="1" t="s">
        <v>21</v>
      </c>
      <c r="C234" s="1" t="s">
        <v>24</v>
      </c>
      <c r="D234" s="1" t="s">
        <v>648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1812.3065411625</v>
      </c>
      <c r="R234" s="1">
        <v>151166</v>
      </c>
      <c r="S234" s="61">
        <f>IF(C234="East", IF(B234="Central",('Connecting shares (%)'!$F$2/100*E234+'Connecting shares (%)'!$G$2/100*G234+'Connecting shares (%)'!$H$2/100*I234)/1000000,0),0)</f>
        <v>0</v>
      </c>
      <c r="T234" s="61">
        <f>IF(C234="East", IF(B234="Central",F234*'Connecting shares (%)'!$R$16*'Connecting shares (%)'!$F$2/100+H234*'Connecting shares (%)'!$G$2/100*'Connecting shares (%)'!$R$17+J234*'Connecting shares (%)'!$H$2/100*'Connecting shares (%)'!$R$18,0),0)</f>
        <v>0</v>
      </c>
      <c r="U234" s="1">
        <f>IF(C234="East", IF(B234="Decentral",('Connecting shares (%)'!$F$6/100*E234+'Connecting shares (%)'!$G$6/100*G234+'Connecting shares (%)'!$H$6/100*I234)/1000000,0),0)</f>
        <v>0</v>
      </c>
      <c r="V234" s="1">
        <f>IF(C234="East", IF(B234="Decentral",F234*'Connecting shares (%)'!$R$16*'Connecting shares (%)'!$F$6/100+H234*'Connecting shares (%)'!$G$6/100*'Connecting shares (%)'!$R$17+J234*'Connecting shares (%)'!$H$6/100*'Connecting shares (%)'!$R$18,0),0)</f>
        <v>0</v>
      </c>
      <c r="W234" s="1">
        <f>IF(C234="East", IF(B234="Central",('Connecting shares (%)'!$F$4/100*K234+'Connecting shares (%)'!$G$4/100*M234+'Connecting shares (%)'!$H$4/100*O234)/1000000,0),0)</f>
        <v>0</v>
      </c>
      <c r="X234" s="1">
        <f>IF(C234="East", IF(B234="Central",L234*'Connecting shares (%)'!$R$16*'Connecting shares (%)'!$F$4/100+N234*'Connecting shares (%)'!$G$4/100*'Connecting shares (%)'!$R$17+P234*'Connecting shares (%)'!$H$4/100*'Connecting shares (%)'!$R$18,0),0)</f>
        <v>0</v>
      </c>
      <c r="Y234" s="1">
        <f>IF(C234="East", IF(B234="Decentral",('Connecting shares (%)'!$F$4/100*K234+'Connecting shares (%)'!$G$4/100*M234+'Connecting shares (%)'!$H$4/100*O234)/1000000,0),0)</f>
        <v>0</v>
      </c>
      <c r="Z234" s="1">
        <f>IF(C234="East", IF(B234="Decentral",L234*'Connecting shares (%)'!$R$16*'Connecting shares (%)'!$F$8/100+N234*'Connecting shares (%)'!$G$8/100*'Connecting shares (%)'!$R$17+P234*'Connecting shares (%)'!$H$8/100*'Connecting shares (%)'!$R$18,0),0)</f>
        <v>0</v>
      </c>
      <c r="AA234" s="1">
        <f>IF(C234="West", IF(B234="Central",('Connecting shares (%)'!$F$10/100*E234+'Connecting shares (%)'!$G$10/100*G234+'Connecting shares (%)'!$H$10/100*I234)/1000000,0),0)</f>
        <v>0</v>
      </c>
      <c r="AB234" s="1">
        <f>IF(C234="West", IF(B234="Central",F234*'Connecting shares (%)'!$R$16*'Connecting shares (%)'!$F$10/100+H234*'Connecting shares (%)'!$G$10/100*'Connecting shares (%)'!$R$17+J234*'Connecting shares (%)'!$H$10/100*'Connecting shares (%)'!$R$18,0),0)</f>
        <v>0</v>
      </c>
      <c r="AC234" s="1">
        <f>IF(C234="West", IF(B234="Decentral",('Connecting shares (%)'!$F$14/100*E234+'Connecting shares (%)'!$G$14/100*G234+'Connecting shares (%)'!$H$14/100*I234)/1000000,0),0)</f>
        <v>0</v>
      </c>
      <c r="AD234" s="1">
        <f>IF(C234="west", IF(B234="Decentral",F234*'Connecting shares (%)'!$R$16*'Connecting shares (%)'!$F$14/100+H234*'Connecting shares (%)'!$G$14/100*'Connecting shares (%)'!$R$17+J234*'Connecting shares (%)'!$H$14/100*'Connecting shares (%)'!$R$18,0),0)</f>
        <v>0</v>
      </c>
      <c r="AE234" s="1">
        <f>IF(C234="west", IF(B234="Central",('Connecting shares (%)'!$F$12/100*K234+'Connecting shares (%)'!$G$12/100*M234+'Connecting shares (%)'!$H$12/100*O234)/1000000,0),0)</f>
        <v>0</v>
      </c>
      <c r="AF234" s="1">
        <f>IF(C234="west", IF(B234="Central",L234*'Connecting shares (%)'!$R$16*'Connecting shares (%)'!$F$12/100+N234*'Connecting shares (%)'!$G$12/100*'Connecting shares (%)'!$R$17+P234*'Connecting shares (%)'!$H$12/100*'Connecting shares (%)'!$R$18,0),0)</f>
        <v>0</v>
      </c>
      <c r="AG234" s="1">
        <f>IF(C234="West", IF(B234="Decentral",(K234*'Connecting shares (%)'!$F$16/100+M234*'Connecting shares (%)'!$G$16/100+O234*'Connecting shares (%)'!$H$16/100)/1000000,0),0)</f>
        <v>0</v>
      </c>
      <c r="AH234" s="1">
        <f>IF(C234="west", IF(B234="Decentral",L234*'Connecting shares (%)'!$R$16*'Connecting shares (%)'!$F$16/100+N234*'Connecting shares (%)'!$G$16/100*'Connecting shares (%)'!$R$17+P234*'Connecting shares (%)'!$H$16/100*'Connecting shares (%)'!$R$18,0),0)</f>
        <v>0</v>
      </c>
    </row>
    <row r="235" spans="1:34">
      <c r="A235" s="1">
        <v>234</v>
      </c>
      <c r="B235" s="1" t="s">
        <v>21</v>
      </c>
      <c r="C235" s="1" t="s">
        <v>24</v>
      </c>
      <c r="D235" s="1" t="s">
        <v>647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757.45112095307104</v>
      </c>
      <c r="R235" s="1">
        <v>36990</v>
      </c>
      <c r="S235" s="61">
        <f>IF(C235="East", IF(B235="Central",('Connecting shares (%)'!$F$2/100*E235+'Connecting shares (%)'!$G$2/100*G235+'Connecting shares (%)'!$H$2/100*I235)/1000000,0),0)</f>
        <v>0</v>
      </c>
      <c r="T235" s="61">
        <f>IF(C235="East", IF(B235="Central",F235*'Connecting shares (%)'!$R$16*'Connecting shares (%)'!$F$2/100+H235*'Connecting shares (%)'!$G$2/100*'Connecting shares (%)'!$R$17+J235*'Connecting shares (%)'!$H$2/100*'Connecting shares (%)'!$R$18,0),0)</f>
        <v>0</v>
      </c>
      <c r="U235" s="1">
        <f>IF(C235="East", IF(B235="Decentral",('Connecting shares (%)'!$F$6/100*E235+'Connecting shares (%)'!$G$6/100*G235+'Connecting shares (%)'!$H$6/100*I235)/1000000,0),0)</f>
        <v>0</v>
      </c>
      <c r="V235" s="1">
        <f>IF(C235="East", IF(B235="Decentral",F235*'Connecting shares (%)'!$R$16*'Connecting shares (%)'!$F$6/100+H235*'Connecting shares (%)'!$G$6/100*'Connecting shares (%)'!$R$17+J235*'Connecting shares (%)'!$H$6/100*'Connecting shares (%)'!$R$18,0),0)</f>
        <v>0</v>
      </c>
      <c r="W235" s="1">
        <f>IF(C235="East", IF(B235="Central",('Connecting shares (%)'!$F$4/100*K235+'Connecting shares (%)'!$G$4/100*M235+'Connecting shares (%)'!$H$4/100*O235)/1000000,0),0)</f>
        <v>0</v>
      </c>
      <c r="X235" s="1">
        <f>IF(C235="East", IF(B235="Central",L235*'Connecting shares (%)'!$R$16*'Connecting shares (%)'!$F$4/100+N235*'Connecting shares (%)'!$G$4/100*'Connecting shares (%)'!$R$17+P235*'Connecting shares (%)'!$H$4/100*'Connecting shares (%)'!$R$18,0),0)</f>
        <v>0</v>
      </c>
      <c r="Y235" s="1">
        <f>IF(C235="East", IF(B235="Decentral",('Connecting shares (%)'!$F$4/100*K235+'Connecting shares (%)'!$G$4/100*M235+'Connecting shares (%)'!$H$4/100*O235)/1000000,0),0)</f>
        <v>0</v>
      </c>
      <c r="Z235" s="1">
        <f>IF(C235="East", IF(B235="Decentral",L235*'Connecting shares (%)'!$R$16*'Connecting shares (%)'!$F$8/100+N235*'Connecting shares (%)'!$G$8/100*'Connecting shares (%)'!$R$17+P235*'Connecting shares (%)'!$H$8/100*'Connecting shares (%)'!$R$18,0),0)</f>
        <v>0</v>
      </c>
      <c r="AA235" s="1">
        <f>IF(C235="West", IF(B235="Central",('Connecting shares (%)'!$F$10/100*E235+'Connecting shares (%)'!$G$10/100*G235+'Connecting shares (%)'!$H$10/100*I235)/1000000,0),0)</f>
        <v>0</v>
      </c>
      <c r="AB235" s="1">
        <f>IF(C235="West", IF(B235="Central",F235*'Connecting shares (%)'!$R$16*'Connecting shares (%)'!$F$10/100+H235*'Connecting shares (%)'!$G$10/100*'Connecting shares (%)'!$R$17+J235*'Connecting shares (%)'!$H$10/100*'Connecting shares (%)'!$R$18,0),0)</f>
        <v>0</v>
      </c>
      <c r="AC235" s="1">
        <f>IF(C235="West", IF(B235="Decentral",('Connecting shares (%)'!$F$14/100*E235+'Connecting shares (%)'!$G$14/100*G235+'Connecting shares (%)'!$H$14/100*I235)/1000000,0),0)</f>
        <v>0</v>
      </c>
      <c r="AD235" s="1">
        <f>IF(C235="west", IF(B235="Decentral",F235*'Connecting shares (%)'!$R$16*'Connecting shares (%)'!$F$14/100+H235*'Connecting shares (%)'!$G$14/100*'Connecting shares (%)'!$R$17+J235*'Connecting shares (%)'!$H$14/100*'Connecting shares (%)'!$R$18,0),0)</f>
        <v>0</v>
      </c>
      <c r="AE235" s="1">
        <f>IF(C235="west", IF(B235="Central",('Connecting shares (%)'!$F$12/100*K235+'Connecting shares (%)'!$G$12/100*M235+'Connecting shares (%)'!$H$12/100*O235)/1000000,0),0)</f>
        <v>0</v>
      </c>
      <c r="AF235" s="1">
        <f>IF(C235="west", IF(B235="Central",L235*'Connecting shares (%)'!$R$16*'Connecting shares (%)'!$F$12/100+N235*'Connecting shares (%)'!$G$12/100*'Connecting shares (%)'!$R$17+P235*'Connecting shares (%)'!$H$12/100*'Connecting shares (%)'!$R$18,0),0)</f>
        <v>0</v>
      </c>
      <c r="AG235" s="1">
        <f>IF(C235="West", IF(B235="Decentral",(K235*'Connecting shares (%)'!$F$16/100+M235*'Connecting shares (%)'!$G$16/100+O235*'Connecting shares (%)'!$H$16/100)/1000000,0),0)</f>
        <v>0</v>
      </c>
      <c r="AH235" s="1">
        <f>IF(C235="west", IF(B235="Decentral",L235*'Connecting shares (%)'!$R$16*'Connecting shares (%)'!$F$16/100+N235*'Connecting shares (%)'!$G$16/100*'Connecting shares (%)'!$R$17+P235*'Connecting shares (%)'!$H$16/100*'Connecting shares (%)'!$R$18,0),0)</f>
        <v>0</v>
      </c>
    </row>
    <row r="236" spans="1:34">
      <c r="A236" s="1">
        <v>235</v>
      </c>
      <c r="B236" s="1" t="s">
        <v>21</v>
      </c>
      <c r="C236" s="1" t="s">
        <v>24</v>
      </c>
      <c r="D236" s="1" t="s">
        <v>646</v>
      </c>
      <c r="E236" s="1">
        <v>12822505.1299999</v>
      </c>
      <c r="F236" s="1">
        <v>693</v>
      </c>
      <c r="G236" s="1">
        <v>187641.31</v>
      </c>
      <c r="H236" s="1">
        <v>3</v>
      </c>
      <c r="I236" s="1">
        <v>0</v>
      </c>
      <c r="J236" s="1">
        <v>0</v>
      </c>
      <c r="K236" s="1">
        <v>1034813.73999999</v>
      </c>
      <c r="L236" s="1">
        <v>59</v>
      </c>
      <c r="M236" s="1">
        <v>1057440.3499999901</v>
      </c>
      <c r="N236" s="1">
        <v>10</v>
      </c>
      <c r="O236" s="1">
        <v>498772.28</v>
      </c>
      <c r="P236" s="1">
        <v>1</v>
      </c>
      <c r="Q236" s="1">
        <v>9066.8772552951395</v>
      </c>
      <c r="R236" s="1">
        <v>2062051</v>
      </c>
      <c r="S236" s="61">
        <f>IF(C236="East", IF(B236="Central",('Connecting shares (%)'!$F$2/100*E236+'Connecting shares (%)'!$G$2/100*G236+'Connecting shares (%)'!$H$2/100*I236)/1000000,0),0)</f>
        <v>0</v>
      </c>
      <c r="T236" s="61">
        <f>IF(C236="East", IF(B236="Central",F236*'Connecting shares (%)'!$R$16*'Connecting shares (%)'!$F$2/100+H236*'Connecting shares (%)'!$G$2/100*'Connecting shares (%)'!$R$17+J236*'Connecting shares (%)'!$H$2/100*'Connecting shares (%)'!$R$18,0),0)</f>
        <v>0</v>
      </c>
      <c r="U236" s="1">
        <f>IF(C236="East", IF(B236="Decentral",('Connecting shares (%)'!$F$6/100*E236+'Connecting shares (%)'!$G$6/100*G236+'Connecting shares (%)'!$H$6/100*I236)/1000000,0),0)</f>
        <v>13.0101464399999</v>
      </c>
      <c r="V236" s="1">
        <f>IF(C236="East", IF(B236="Decentral",F236*'Connecting shares (%)'!$R$16*'Connecting shares (%)'!$F$6/100+H236*'Connecting shares (%)'!$G$6/100*'Connecting shares (%)'!$R$17+J236*'Connecting shares (%)'!$H$6/100*'Connecting shares (%)'!$R$18,0),0)</f>
        <v>16.027512000000002</v>
      </c>
      <c r="W236" s="1">
        <f>IF(C236="East", IF(B236="Central",('Connecting shares (%)'!$F$4/100*K236+'Connecting shares (%)'!$G$4/100*M236+'Connecting shares (%)'!$H$4/100*O236)/1000000,0),0)</f>
        <v>0</v>
      </c>
      <c r="X236" s="1">
        <f>IF(C236="East", IF(B236="Central",L236*'Connecting shares (%)'!$R$16*'Connecting shares (%)'!$F$4/100+N236*'Connecting shares (%)'!$G$4/100*'Connecting shares (%)'!$R$17+P236*'Connecting shares (%)'!$H$4/100*'Connecting shares (%)'!$R$18,0),0)</f>
        <v>0</v>
      </c>
      <c r="Y236" s="1">
        <f>IF(C236="East", IF(B236="Decentral",('Connecting shares (%)'!$F$4/100*K236+'Connecting shares (%)'!$G$4/100*M236+'Connecting shares (%)'!$H$4/100*O236)/1000000,0),0)</f>
        <v>2.5910263699999803</v>
      </c>
      <c r="Z236" s="1">
        <f>IF(C236="East", IF(B236="Decentral",L236*'Connecting shares (%)'!$R$16*'Connecting shares (%)'!$F$8/100+N236*'Connecting shares (%)'!$G$8/100*'Connecting shares (%)'!$R$17+P236*'Connecting shares (%)'!$H$8/100*'Connecting shares (%)'!$R$18,0),0)</f>
        <v>1.693954</v>
      </c>
      <c r="AA236" s="1">
        <f>IF(C236="West", IF(B236="Central",('Connecting shares (%)'!$F$10/100*E236+'Connecting shares (%)'!$G$10/100*G236+'Connecting shares (%)'!$H$10/100*I236)/1000000,0),0)</f>
        <v>0</v>
      </c>
      <c r="AB236" s="1">
        <f>IF(C236="West", IF(B236="Central",F236*'Connecting shares (%)'!$R$16*'Connecting shares (%)'!$F$10/100+H236*'Connecting shares (%)'!$G$10/100*'Connecting shares (%)'!$R$17+J236*'Connecting shares (%)'!$H$10/100*'Connecting shares (%)'!$R$18,0),0)</f>
        <v>0</v>
      </c>
      <c r="AC236" s="1">
        <f>IF(C236="West", IF(B236="Decentral",('Connecting shares (%)'!$F$14/100*E236+'Connecting shares (%)'!$G$14/100*G236+'Connecting shares (%)'!$H$14/100*I236)/1000000,0),0)</f>
        <v>0</v>
      </c>
      <c r="AD236" s="1">
        <f>IF(C236="west", IF(B236="Decentral",F236*'Connecting shares (%)'!$R$16*'Connecting shares (%)'!$F$14/100+H236*'Connecting shares (%)'!$G$14/100*'Connecting shares (%)'!$R$17+J236*'Connecting shares (%)'!$H$14/100*'Connecting shares (%)'!$R$18,0),0)</f>
        <v>0</v>
      </c>
      <c r="AE236" s="1">
        <f>IF(C236="west", IF(B236="Central",('Connecting shares (%)'!$F$12/100*K236+'Connecting shares (%)'!$G$12/100*M236+'Connecting shares (%)'!$H$12/100*O236)/1000000,0),0)</f>
        <v>0</v>
      </c>
      <c r="AF236" s="1">
        <f>IF(C236="west", IF(B236="Central",L236*'Connecting shares (%)'!$R$16*'Connecting shares (%)'!$F$12/100+N236*'Connecting shares (%)'!$G$12/100*'Connecting shares (%)'!$R$17+P236*'Connecting shares (%)'!$H$12/100*'Connecting shares (%)'!$R$18,0),0)</f>
        <v>0</v>
      </c>
      <c r="AG236" s="1">
        <f>IF(C236="West", IF(B236="Decentral",(K236*'Connecting shares (%)'!$F$16/100+M236*'Connecting shares (%)'!$G$16/100+O236*'Connecting shares (%)'!$H$16/100)/1000000,0),0)</f>
        <v>0</v>
      </c>
      <c r="AH236" s="1">
        <f>IF(C236="west", IF(B236="Decentral",L236*'Connecting shares (%)'!$R$16*'Connecting shares (%)'!$F$16/100+N236*'Connecting shares (%)'!$G$16/100*'Connecting shares (%)'!$R$17+P236*'Connecting shares (%)'!$H$16/100*'Connecting shares (%)'!$R$18,0),0)</f>
        <v>0</v>
      </c>
    </row>
    <row r="237" spans="1:34">
      <c r="A237" s="1">
        <v>236</v>
      </c>
      <c r="B237" s="1" t="s">
        <v>21</v>
      </c>
      <c r="C237" s="1" t="s">
        <v>24</v>
      </c>
      <c r="D237" s="1" t="s">
        <v>645</v>
      </c>
      <c r="E237" s="1">
        <v>170636.079999999</v>
      </c>
      <c r="F237" s="1">
        <v>10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1144.3897328973301</v>
      </c>
      <c r="R237" s="1">
        <v>58177</v>
      </c>
      <c r="S237" s="61">
        <f>IF(C237="East", IF(B237="Central",('Connecting shares (%)'!$F$2/100*E237+'Connecting shares (%)'!$G$2/100*G237+'Connecting shares (%)'!$H$2/100*I237)/1000000,0),0)</f>
        <v>0</v>
      </c>
      <c r="T237" s="61">
        <f>IF(C237="East", IF(B237="Central",F237*'Connecting shares (%)'!$R$16*'Connecting shares (%)'!$F$2/100+H237*'Connecting shares (%)'!$G$2/100*'Connecting shares (%)'!$R$17+J237*'Connecting shares (%)'!$H$2/100*'Connecting shares (%)'!$R$18,0),0)</f>
        <v>0</v>
      </c>
      <c r="U237" s="1">
        <f>IF(C237="East", IF(B237="Decentral",('Connecting shares (%)'!$F$6/100*E237+'Connecting shares (%)'!$G$6/100*G237+'Connecting shares (%)'!$H$6/100*I237)/1000000,0),0)</f>
        <v>0.170636079999999</v>
      </c>
      <c r="V237" s="1">
        <f>IF(C237="East", IF(B237="Decentral",F237*'Connecting shares (%)'!$R$16*'Connecting shares (%)'!$F$6/100+H237*'Connecting shares (%)'!$G$6/100*'Connecting shares (%)'!$R$17+J237*'Connecting shares (%)'!$H$6/100*'Connecting shares (%)'!$R$18,0),0)</f>
        <v>0.22995000000000002</v>
      </c>
      <c r="W237" s="1">
        <f>IF(C237="East", IF(B237="Central",('Connecting shares (%)'!$F$4/100*K237+'Connecting shares (%)'!$G$4/100*M237+'Connecting shares (%)'!$H$4/100*O237)/1000000,0),0)</f>
        <v>0</v>
      </c>
      <c r="X237" s="1">
        <f>IF(C237="East", IF(B237="Central",L237*'Connecting shares (%)'!$R$16*'Connecting shares (%)'!$F$4/100+N237*'Connecting shares (%)'!$G$4/100*'Connecting shares (%)'!$R$17+P237*'Connecting shares (%)'!$H$4/100*'Connecting shares (%)'!$R$18,0),0)</f>
        <v>0</v>
      </c>
      <c r="Y237" s="1">
        <f>IF(C237="East", IF(B237="Decentral",('Connecting shares (%)'!$F$4/100*K237+'Connecting shares (%)'!$G$4/100*M237+'Connecting shares (%)'!$H$4/100*O237)/1000000,0),0)</f>
        <v>0</v>
      </c>
      <c r="Z237" s="1">
        <f>IF(C237="East", IF(B237="Decentral",L237*'Connecting shares (%)'!$R$16*'Connecting shares (%)'!$F$8/100+N237*'Connecting shares (%)'!$G$8/100*'Connecting shares (%)'!$R$17+P237*'Connecting shares (%)'!$H$8/100*'Connecting shares (%)'!$R$18,0),0)</f>
        <v>0</v>
      </c>
      <c r="AA237" s="1">
        <f>IF(C237="West", IF(B237="Central",('Connecting shares (%)'!$F$10/100*E237+'Connecting shares (%)'!$G$10/100*G237+'Connecting shares (%)'!$H$10/100*I237)/1000000,0),0)</f>
        <v>0</v>
      </c>
      <c r="AB237" s="1">
        <f>IF(C237="West", IF(B237="Central",F237*'Connecting shares (%)'!$R$16*'Connecting shares (%)'!$F$10/100+H237*'Connecting shares (%)'!$G$10/100*'Connecting shares (%)'!$R$17+J237*'Connecting shares (%)'!$H$10/100*'Connecting shares (%)'!$R$18,0),0)</f>
        <v>0</v>
      </c>
      <c r="AC237" s="1">
        <f>IF(C237="West", IF(B237="Decentral",('Connecting shares (%)'!$F$14/100*E237+'Connecting shares (%)'!$G$14/100*G237+'Connecting shares (%)'!$H$14/100*I237)/1000000,0),0)</f>
        <v>0</v>
      </c>
      <c r="AD237" s="1">
        <f>IF(C237="west", IF(B237="Decentral",F237*'Connecting shares (%)'!$R$16*'Connecting shares (%)'!$F$14/100+H237*'Connecting shares (%)'!$G$14/100*'Connecting shares (%)'!$R$17+J237*'Connecting shares (%)'!$H$14/100*'Connecting shares (%)'!$R$18,0),0)</f>
        <v>0</v>
      </c>
      <c r="AE237" s="1">
        <f>IF(C237="west", IF(B237="Central",('Connecting shares (%)'!$F$12/100*K237+'Connecting shares (%)'!$G$12/100*M237+'Connecting shares (%)'!$H$12/100*O237)/1000000,0),0)</f>
        <v>0</v>
      </c>
      <c r="AF237" s="1">
        <f>IF(C237="west", IF(B237="Central",L237*'Connecting shares (%)'!$R$16*'Connecting shares (%)'!$F$12/100+N237*'Connecting shares (%)'!$G$12/100*'Connecting shares (%)'!$R$17+P237*'Connecting shares (%)'!$H$12/100*'Connecting shares (%)'!$R$18,0),0)</f>
        <v>0</v>
      </c>
      <c r="AG237" s="1">
        <f>IF(C237="West", IF(B237="Decentral",(K237*'Connecting shares (%)'!$F$16/100+M237*'Connecting shares (%)'!$G$16/100+O237*'Connecting shares (%)'!$H$16/100)/1000000,0),0)</f>
        <v>0</v>
      </c>
      <c r="AH237" s="1">
        <f>IF(C237="west", IF(B237="Decentral",L237*'Connecting shares (%)'!$R$16*'Connecting shares (%)'!$F$16/100+N237*'Connecting shares (%)'!$G$16/100*'Connecting shares (%)'!$R$17+P237*'Connecting shares (%)'!$H$16/100*'Connecting shares (%)'!$R$18,0),0)</f>
        <v>0</v>
      </c>
    </row>
    <row r="238" spans="1:34">
      <c r="A238" s="1">
        <v>237</v>
      </c>
      <c r="B238" s="1" t="s">
        <v>21</v>
      </c>
      <c r="C238" s="1" t="s">
        <v>24</v>
      </c>
      <c r="D238" s="1" t="s">
        <v>188</v>
      </c>
      <c r="E238" s="1">
        <v>2365072.0999999898</v>
      </c>
      <c r="F238" s="1">
        <v>154</v>
      </c>
      <c r="G238" s="1">
        <v>0</v>
      </c>
      <c r="H238" s="1">
        <v>0</v>
      </c>
      <c r="I238" s="1">
        <v>0</v>
      </c>
      <c r="J238" s="1">
        <v>0</v>
      </c>
      <c r="K238" s="1">
        <v>827319.22999999905</v>
      </c>
      <c r="L238" s="1">
        <v>71</v>
      </c>
      <c r="M238" s="1">
        <v>4128315.5199999898</v>
      </c>
      <c r="N238" s="1">
        <v>30</v>
      </c>
      <c r="O238" s="1">
        <v>448414.69</v>
      </c>
      <c r="P238" s="1">
        <v>1</v>
      </c>
      <c r="Q238" s="1">
        <v>5452.5749702120102</v>
      </c>
      <c r="R238" s="1">
        <v>753813</v>
      </c>
      <c r="S238" s="61">
        <f>IF(C238="East", IF(B238="Central",('Connecting shares (%)'!$F$2/100*E238+'Connecting shares (%)'!$G$2/100*G238+'Connecting shares (%)'!$H$2/100*I238)/1000000,0),0)</f>
        <v>0</v>
      </c>
      <c r="T238" s="61">
        <f>IF(C238="East", IF(B238="Central",F238*'Connecting shares (%)'!$R$16*'Connecting shares (%)'!$F$2/100+H238*'Connecting shares (%)'!$G$2/100*'Connecting shares (%)'!$R$17+J238*'Connecting shares (%)'!$H$2/100*'Connecting shares (%)'!$R$18,0),0)</f>
        <v>0</v>
      </c>
      <c r="U238" s="1">
        <f>IF(C238="East", IF(B238="Decentral",('Connecting shares (%)'!$F$6/100*E238+'Connecting shares (%)'!$G$6/100*G238+'Connecting shares (%)'!$H$6/100*I238)/1000000,0),0)</f>
        <v>2.3650720999999897</v>
      </c>
      <c r="V238" s="1">
        <f>IF(C238="East", IF(B238="Decentral",F238*'Connecting shares (%)'!$R$16*'Connecting shares (%)'!$F$6/100+H238*'Connecting shares (%)'!$G$6/100*'Connecting shares (%)'!$R$17+J238*'Connecting shares (%)'!$H$6/100*'Connecting shares (%)'!$R$18,0),0)</f>
        <v>3.5412300000000001</v>
      </c>
      <c r="W238" s="1">
        <f>IF(C238="East", IF(B238="Central",('Connecting shares (%)'!$F$4/100*K238+'Connecting shares (%)'!$G$4/100*M238+'Connecting shares (%)'!$H$4/100*O238)/1000000,0),0)</f>
        <v>0</v>
      </c>
      <c r="X238" s="1">
        <f>IF(C238="East", IF(B238="Central",L238*'Connecting shares (%)'!$R$16*'Connecting shares (%)'!$F$4/100+N238*'Connecting shares (%)'!$G$4/100*'Connecting shares (%)'!$R$17+P238*'Connecting shares (%)'!$H$4/100*'Connecting shares (%)'!$R$18,0),0)</f>
        <v>0</v>
      </c>
      <c r="Y238" s="1">
        <f>IF(C238="East", IF(B238="Decentral",('Connecting shares (%)'!$F$4/100*K238+'Connecting shares (%)'!$G$4/100*M238+'Connecting shares (%)'!$H$4/100*O238)/1000000,0),0)</f>
        <v>5.404049439999989</v>
      </c>
      <c r="Z238" s="1">
        <f>IF(C238="East", IF(B238="Decentral",L238*'Connecting shares (%)'!$R$16*'Connecting shares (%)'!$F$8/100+N238*'Connecting shares (%)'!$G$8/100*'Connecting shares (%)'!$R$17+P238*'Connecting shares (%)'!$H$8/100*'Connecting shares (%)'!$R$18,0),0)</f>
        <v>2.5830739999999999</v>
      </c>
      <c r="AA238" s="1">
        <f>IF(C238="West", IF(B238="Central",('Connecting shares (%)'!$F$10/100*E238+'Connecting shares (%)'!$G$10/100*G238+'Connecting shares (%)'!$H$10/100*I238)/1000000,0),0)</f>
        <v>0</v>
      </c>
      <c r="AB238" s="1">
        <f>IF(C238="West", IF(B238="Central",F238*'Connecting shares (%)'!$R$16*'Connecting shares (%)'!$F$10/100+H238*'Connecting shares (%)'!$G$10/100*'Connecting shares (%)'!$R$17+J238*'Connecting shares (%)'!$H$10/100*'Connecting shares (%)'!$R$18,0),0)</f>
        <v>0</v>
      </c>
      <c r="AC238" s="1">
        <f>IF(C238="West", IF(B238="Decentral",('Connecting shares (%)'!$F$14/100*E238+'Connecting shares (%)'!$G$14/100*G238+'Connecting shares (%)'!$H$14/100*I238)/1000000,0),0)</f>
        <v>0</v>
      </c>
      <c r="AD238" s="1">
        <f>IF(C238="west", IF(B238="Decentral",F238*'Connecting shares (%)'!$R$16*'Connecting shares (%)'!$F$14/100+H238*'Connecting shares (%)'!$G$14/100*'Connecting shares (%)'!$R$17+J238*'Connecting shares (%)'!$H$14/100*'Connecting shares (%)'!$R$18,0),0)</f>
        <v>0</v>
      </c>
      <c r="AE238" s="1">
        <f>IF(C238="west", IF(B238="Central",('Connecting shares (%)'!$F$12/100*K238+'Connecting shares (%)'!$G$12/100*M238+'Connecting shares (%)'!$H$12/100*O238)/1000000,0),0)</f>
        <v>0</v>
      </c>
      <c r="AF238" s="1">
        <f>IF(C238="west", IF(B238="Central",L238*'Connecting shares (%)'!$R$16*'Connecting shares (%)'!$F$12/100+N238*'Connecting shares (%)'!$G$12/100*'Connecting shares (%)'!$R$17+P238*'Connecting shares (%)'!$H$12/100*'Connecting shares (%)'!$R$18,0),0)</f>
        <v>0</v>
      </c>
      <c r="AG238" s="1">
        <f>IF(C238="West", IF(B238="Decentral",(K238*'Connecting shares (%)'!$F$16/100+M238*'Connecting shares (%)'!$G$16/100+O238*'Connecting shares (%)'!$H$16/100)/1000000,0),0)</f>
        <v>0</v>
      </c>
      <c r="AH238" s="1">
        <f>IF(C238="west", IF(B238="Decentral",L238*'Connecting shares (%)'!$R$16*'Connecting shares (%)'!$F$16/100+N238*'Connecting shares (%)'!$G$16/100*'Connecting shares (%)'!$R$17+P238*'Connecting shares (%)'!$H$16/100*'Connecting shares (%)'!$R$18,0),0)</f>
        <v>0</v>
      </c>
    </row>
    <row r="239" spans="1:34">
      <c r="A239" s="1">
        <v>238</v>
      </c>
      <c r="B239" s="1" t="s">
        <v>21</v>
      </c>
      <c r="C239" s="1" t="s">
        <v>24</v>
      </c>
      <c r="D239" s="1" t="s">
        <v>189</v>
      </c>
      <c r="E239" s="1">
        <v>1713880.38</v>
      </c>
      <c r="F239" s="1">
        <v>108</v>
      </c>
      <c r="G239" s="1">
        <v>0</v>
      </c>
      <c r="H239" s="1">
        <v>0</v>
      </c>
      <c r="I239" s="1">
        <v>0</v>
      </c>
      <c r="J239" s="1">
        <v>0</v>
      </c>
      <c r="K239" s="1">
        <v>2093023.39</v>
      </c>
      <c r="L239" s="1">
        <v>167</v>
      </c>
      <c r="M239" s="1">
        <v>2164521.0799999898</v>
      </c>
      <c r="N239" s="1">
        <v>16</v>
      </c>
      <c r="O239" s="1">
        <v>1005043.09</v>
      </c>
      <c r="P239" s="1">
        <v>2</v>
      </c>
      <c r="Q239" s="1">
        <v>9557.7982846795803</v>
      </c>
      <c r="R239" s="1">
        <v>865195</v>
      </c>
      <c r="S239" s="61">
        <f>IF(C239="East", IF(B239="Central",('Connecting shares (%)'!$F$2/100*E239+'Connecting shares (%)'!$G$2/100*G239+'Connecting shares (%)'!$H$2/100*I239)/1000000,0),0)</f>
        <v>0</v>
      </c>
      <c r="T239" s="61">
        <f>IF(C239="East", IF(B239="Central",F239*'Connecting shares (%)'!$R$16*'Connecting shares (%)'!$F$2/100+H239*'Connecting shares (%)'!$G$2/100*'Connecting shares (%)'!$R$17+J239*'Connecting shares (%)'!$H$2/100*'Connecting shares (%)'!$R$18,0),0)</f>
        <v>0</v>
      </c>
      <c r="U239" s="1">
        <f>IF(C239="East", IF(B239="Decentral",('Connecting shares (%)'!$F$6/100*E239+'Connecting shares (%)'!$G$6/100*G239+'Connecting shares (%)'!$H$6/100*I239)/1000000,0),0)</f>
        <v>1.71388038</v>
      </c>
      <c r="V239" s="1">
        <f>IF(C239="East", IF(B239="Decentral",F239*'Connecting shares (%)'!$R$16*'Connecting shares (%)'!$F$6/100+H239*'Connecting shares (%)'!$G$6/100*'Connecting shares (%)'!$R$17+J239*'Connecting shares (%)'!$H$6/100*'Connecting shares (%)'!$R$18,0),0)</f>
        <v>2.48346</v>
      </c>
      <c r="W239" s="1">
        <f>IF(C239="East", IF(B239="Central",('Connecting shares (%)'!$F$4/100*K239+'Connecting shares (%)'!$G$4/100*M239+'Connecting shares (%)'!$H$4/100*O239)/1000000,0),0)</f>
        <v>0</v>
      </c>
      <c r="X239" s="1">
        <f>IF(C239="East", IF(B239="Central",L239*'Connecting shares (%)'!$R$16*'Connecting shares (%)'!$F$4/100+N239*'Connecting shares (%)'!$G$4/100*'Connecting shares (%)'!$R$17+P239*'Connecting shares (%)'!$H$4/100*'Connecting shares (%)'!$R$18,0),0)</f>
        <v>0</v>
      </c>
      <c r="Y239" s="1">
        <f>IF(C239="East", IF(B239="Decentral",('Connecting shares (%)'!$F$4/100*K239+'Connecting shares (%)'!$G$4/100*M239+'Connecting shares (%)'!$H$4/100*O239)/1000000,0),0)</f>
        <v>5.2625875599999894</v>
      </c>
      <c r="Z239" s="1">
        <f>IF(C239="East", IF(B239="Decentral",L239*'Connecting shares (%)'!$R$16*'Connecting shares (%)'!$F$8/100+N239*'Connecting shares (%)'!$G$8/100*'Connecting shares (%)'!$R$17+P239*'Connecting shares (%)'!$H$8/100*'Connecting shares (%)'!$R$18,0),0)</f>
        <v>4.3920270000000006</v>
      </c>
      <c r="AA239" s="1">
        <f>IF(C239="West", IF(B239="Central",('Connecting shares (%)'!$F$10/100*E239+'Connecting shares (%)'!$G$10/100*G239+'Connecting shares (%)'!$H$10/100*I239)/1000000,0),0)</f>
        <v>0</v>
      </c>
      <c r="AB239" s="1">
        <f>IF(C239="West", IF(B239="Central",F239*'Connecting shares (%)'!$R$16*'Connecting shares (%)'!$F$10/100+H239*'Connecting shares (%)'!$G$10/100*'Connecting shares (%)'!$R$17+J239*'Connecting shares (%)'!$H$10/100*'Connecting shares (%)'!$R$18,0),0)</f>
        <v>0</v>
      </c>
      <c r="AC239" s="1">
        <f>IF(C239="West", IF(B239="Decentral",('Connecting shares (%)'!$F$14/100*E239+'Connecting shares (%)'!$G$14/100*G239+'Connecting shares (%)'!$H$14/100*I239)/1000000,0),0)</f>
        <v>0</v>
      </c>
      <c r="AD239" s="1">
        <f>IF(C239="west", IF(B239="Decentral",F239*'Connecting shares (%)'!$R$16*'Connecting shares (%)'!$F$14/100+H239*'Connecting shares (%)'!$G$14/100*'Connecting shares (%)'!$R$17+J239*'Connecting shares (%)'!$H$14/100*'Connecting shares (%)'!$R$18,0),0)</f>
        <v>0</v>
      </c>
      <c r="AE239" s="1">
        <f>IF(C239="west", IF(B239="Central",('Connecting shares (%)'!$F$12/100*K239+'Connecting shares (%)'!$G$12/100*M239+'Connecting shares (%)'!$H$12/100*O239)/1000000,0),0)</f>
        <v>0</v>
      </c>
      <c r="AF239" s="1">
        <f>IF(C239="west", IF(B239="Central",L239*'Connecting shares (%)'!$R$16*'Connecting shares (%)'!$F$12/100+N239*'Connecting shares (%)'!$G$12/100*'Connecting shares (%)'!$R$17+P239*'Connecting shares (%)'!$H$12/100*'Connecting shares (%)'!$R$18,0),0)</f>
        <v>0</v>
      </c>
      <c r="AG239" s="1">
        <f>IF(C239="West", IF(B239="Decentral",(K239*'Connecting shares (%)'!$F$16/100+M239*'Connecting shares (%)'!$G$16/100+O239*'Connecting shares (%)'!$H$16/100)/1000000,0),0)</f>
        <v>0</v>
      </c>
      <c r="AH239" s="1">
        <f>IF(C239="west", IF(B239="Decentral",L239*'Connecting shares (%)'!$R$16*'Connecting shares (%)'!$F$16/100+N239*'Connecting shares (%)'!$G$16/100*'Connecting shares (%)'!$R$17+P239*'Connecting shares (%)'!$H$16/100*'Connecting shares (%)'!$R$18,0),0)</f>
        <v>0</v>
      </c>
    </row>
    <row r="240" spans="1:34">
      <c r="A240" s="1">
        <v>239</v>
      </c>
      <c r="B240" s="1" t="s">
        <v>21</v>
      </c>
      <c r="C240" s="1" t="s">
        <v>24</v>
      </c>
      <c r="D240" s="1" t="s">
        <v>644</v>
      </c>
      <c r="E240" s="1">
        <v>3189206.51</v>
      </c>
      <c r="F240" s="1">
        <v>217</v>
      </c>
      <c r="G240" s="1">
        <v>0</v>
      </c>
      <c r="H240" s="1">
        <v>0</v>
      </c>
      <c r="I240" s="1">
        <v>0</v>
      </c>
      <c r="J240" s="1">
        <v>0</v>
      </c>
      <c r="K240" s="1">
        <v>244753.2</v>
      </c>
      <c r="L240" s="1">
        <v>24</v>
      </c>
      <c r="M240" s="1">
        <v>0</v>
      </c>
      <c r="N240" s="1">
        <v>0</v>
      </c>
      <c r="O240" s="1">
        <v>0</v>
      </c>
      <c r="P240" s="1">
        <v>0</v>
      </c>
      <c r="Q240" s="1">
        <v>5879.4394101072603</v>
      </c>
      <c r="R240" s="1">
        <v>1856747</v>
      </c>
      <c r="S240" s="61">
        <f>IF(C240="East", IF(B240="Central",('Connecting shares (%)'!$F$2/100*E240+'Connecting shares (%)'!$G$2/100*G240+'Connecting shares (%)'!$H$2/100*I240)/1000000,0),0)</f>
        <v>0</v>
      </c>
      <c r="T240" s="61">
        <f>IF(C240="East", IF(B240="Central",F240*'Connecting shares (%)'!$R$16*'Connecting shares (%)'!$F$2/100+H240*'Connecting shares (%)'!$G$2/100*'Connecting shares (%)'!$R$17+J240*'Connecting shares (%)'!$H$2/100*'Connecting shares (%)'!$R$18,0),0)</f>
        <v>0</v>
      </c>
      <c r="U240" s="1">
        <f>IF(C240="East", IF(B240="Decentral",('Connecting shares (%)'!$F$6/100*E240+'Connecting shares (%)'!$G$6/100*G240+'Connecting shares (%)'!$H$6/100*I240)/1000000,0),0)</f>
        <v>3.18920651</v>
      </c>
      <c r="V240" s="1">
        <f>IF(C240="East", IF(B240="Decentral",F240*'Connecting shares (%)'!$R$16*'Connecting shares (%)'!$F$6/100+H240*'Connecting shares (%)'!$G$6/100*'Connecting shares (%)'!$R$17+J240*'Connecting shares (%)'!$H$6/100*'Connecting shares (%)'!$R$18,0),0)</f>
        <v>4.9899150000000008</v>
      </c>
      <c r="W240" s="1">
        <f>IF(C240="East", IF(B240="Central",('Connecting shares (%)'!$F$4/100*K240+'Connecting shares (%)'!$G$4/100*M240+'Connecting shares (%)'!$H$4/100*O240)/1000000,0),0)</f>
        <v>0</v>
      </c>
      <c r="X240" s="1">
        <f>IF(C240="East", IF(B240="Central",L240*'Connecting shares (%)'!$R$16*'Connecting shares (%)'!$F$4/100+N240*'Connecting shares (%)'!$G$4/100*'Connecting shares (%)'!$R$17+P240*'Connecting shares (%)'!$H$4/100*'Connecting shares (%)'!$R$18,0),0)</f>
        <v>0</v>
      </c>
      <c r="Y240" s="1">
        <f>IF(C240="East", IF(B240="Decentral",('Connecting shares (%)'!$F$4/100*K240+'Connecting shares (%)'!$G$4/100*M240+'Connecting shares (%)'!$H$4/100*O240)/1000000,0),0)</f>
        <v>0.2447532</v>
      </c>
      <c r="Z240" s="1">
        <f>IF(C240="East", IF(B240="Decentral",L240*'Connecting shares (%)'!$R$16*'Connecting shares (%)'!$F$8/100+N240*'Connecting shares (%)'!$G$8/100*'Connecting shares (%)'!$R$17+P240*'Connecting shares (%)'!$H$8/100*'Connecting shares (%)'!$R$18,0),0)</f>
        <v>0.55188000000000004</v>
      </c>
      <c r="AA240" s="1">
        <f>IF(C240="West", IF(B240="Central",('Connecting shares (%)'!$F$10/100*E240+'Connecting shares (%)'!$G$10/100*G240+'Connecting shares (%)'!$H$10/100*I240)/1000000,0),0)</f>
        <v>0</v>
      </c>
      <c r="AB240" s="1">
        <f>IF(C240="West", IF(B240="Central",F240*'Connecting shares (%)'!$R$16*'Connecting shares (%)'!$F$10/100+H240*'Connecting shares (%)'!$G$10/100*'Connecting shares (%)'!$R$17+J240*'Connecting shares (%)'!$H$10/100*'Connecting shares (%)'!$R$18,0),0)</f>
        <v>0</v>
      </c>
      <c r="AC240" s="1">
        <f>IF(C240="West", IF(B240="Decentral",('Connecting shares (%)'!$F$14/100*E240+'Connecting shares (%)'!$G$14/100*G240+'Connecting shares (%)'!$H$14/100*I240)/1000000,0),0)</f>
        <v>0</v>
      </c>
      <c r="AD240" s="1">
        <f>IF(C240="west", IF(B240="Decentral",F240*'Connecting shares (%)'!$R$16*'Connecting shares (%)'!$F$14/100+H240*'Connecting shares (%)'!$G$14/100*'Connecting shares (%)'!$R$17+J240*'Connecting shares (%)'!$H$14/100*'Connecting shares (%)'!$R$18,0),0)</f>
        <v>0</v>
      </c>
      <c r="AE240" s="1">
        <f>IF(C240="west", IF(B240="Central",('Connecting shares (%)'!$F$12/100*K240+'Connecting shares (%)'!$G$12/100*M240+'Connecting shares (%)'!$H$12/100*O240)/1000000,0),0)</f>
        <v>0</v>
      </c>
      <c r="AF240" s="1">
        <f>IF(C240="west", IF(B240="Central",L240*'Connecting shares (%)'!$R$16*'Connecting shares (%)'!$F$12/100+N240*'Connecting shares (%)'!$G$12/100*'Connecting shares (%)'!$R$17+P240*'Connecting shares (%)'!$H$12/100*'Connecting shares (%)'!$R$18,0),0)</f>
        <v>0</v>
      </c>
      <c r="AG240" s="1">
        <f>IF(C240="West", IF(B240="Decentral",(K240*'Connecting shares (%)'!$F$16/100+M240*'Connecting shares (%)'!$G$16/100+O240*'Connecting shares (%)'!$H$16/100)/1000000,0),0)</f>
        <v>0</v>
      </c>
      <c r="AH240" s="1">
        <f>IF(C240="west", IF(B240="Decentral",L240*'Connecting shares (%)'!$R$16*'Connecting shares (%)'!$F$16/100+N240*'Connecting shares (%)'!$G$16/100*'Connecting shares (%)'!$R$17+P240*'Connecting shares (%)'!$H$16/100*'Connecting shares (%)'!$R$18,0),0)</f>
        <v>0</v>
      </c>
    </row>
    <row r="241" spans="1:34">
      <c r="A241" s="1">
        <v>240</v>
      </c>
      <c r="B241" s="1" t="s">
        <v>21</v>
      </c>
      <c r="C241" s="1" t="s">
        <v>24</v>
      </c>
      <c r="D241" s="1" t="s">
        <v>168</v>
      </c>
      <c r="E241" s="1">
        <v>233815.01</v>
      </c>
      <c r="F241" s="1">
        <v>18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1863.84507565284</v>
      </c>
      <c r="R241" s="1">
        <v>77061.5</v>
      </c>
      <c r="S241" s="61">
        <f>IF(C241="East", IF(B241="Central",('Connecting shares (%)'!$F$2/100*E241+'Connecting shares (%)'!$G$2/100*G241+'Connecting shares (%)'!$H$2/100*I241)/1000000,0),0)</f>
        <v>0</v>
      </c>
      <c r="T241" s="61">
        <f>IF(C241="East", IF(B241="Central",F241*'Connecting shares (%)'!$R$16*'Connecting shares (%)'!$F$2/100+H241*'Connecting shares (%)'!$G$2/100*'Connecting shares (%)'!$R$17+J241*'Connecting shares (%)'!$H$2/100*'Connecting shares (%)'!$R$18,0),0)</f>
        <v>0</v>
      </c>
      <c r="U241" s="1">
        <f>IF(C241="East", IF(B241="Decentral",('Connecting shares (%)'!$F$6/100*E241+'Connecting shares (%)'!$G$6/100*G241+'Connecting shares (%)'!$H$6/100*I241)/1000000,0),0)</f>
        <v>0.23381501000000002</v>
      </c>
      <c r="V241" s="1">
        <f>IF(C241="East", IF(B241="Decentral",F241*'Connecting shares (%)'!$R$16*'Connecting shares (%)'!$F$6/100+H241*'Connecting shares (%)'!$G$6/100*'Connecting shares (%)'!$R$17+J241*'Connecting shares (%)'!$H$6/100*'Connecting shares (%)'!$R$18,0),0)</f>
        <v>0.41391</v>
      </c>
      <c r="W241" s="1">
        <f>IF(C241="East", IF(B241="Central",('Connecting shares (%)'!$F$4/100*K241+'Connecting shares (%)'!$G$4/100*M241+'Connecting shares (%)'!$H$4/100*O241)/1000000,0),0)</f>
        <v>0</v>
      </c>
      <c r="X241" s="1">
        <f>IF(C241="East", IF(B241="Central",L241*'Connecting shares (%)'!$R$16*'Connecting shares (%)'!$F$4/100+N241*'Connecting shares (%)'!$G$4/100*'Connecting shares (%)'!$R$17+P241*'Connecting shares (%)'!$H$4/100*'Connecting shares (%)'!$R$18,0),0)</f>
        <v>0</v>
      </c>
      <c r="Y241" s="1">
        <f>IF(C241="East", IF(B241="Decentral",('Connecting shares (%)'!$F$4/100*K241+'Connecting shares (%)'!$G$4/100*M241+'Connecting shares (%)'!$H$4/100*O241)/1000000,0),0)</f>
        <v>0</v>
      </c>
      <c r="Z241" s="1">
        <f>IF(C241="East", IF(B241="Decentral",L241*'Connecting shares (%)'!$R$16*'Connecting shares (%)'!$F$8/100+N241*'Connecting shares (%)'!$G$8/100*'Connecting shares (%)'!$R$17+P241*'Connecting shares (%)'!$H$8/100*'Connecting shares (%)'!$R$18,0),0)</f>
        <v>0</v>
      </c>
      <c r="AA241" s="1">
        <f>IF(C241="West", IF(B241="Central",('Connecting shares (%)'!$F$10/100*E241+'Connecting shares (%)'!$G$10/100*G241+'Connecting shares (%)'!$H$10/100*I241)/1000000,0),0)</f>
        <v>0</v>
      </c>
      <c r="AB241" s="1">
        <f>IF(C241="West", IF(B241="Central",F241*'Connecting shares (%)'!$R$16*'Connecting shares (%)'!$F$10/100+H241*'Connecting shares (%)'!$G$10/100*'Connecting shares (%)'!$R$17+J241*'Connecting shares (%)'!$H$10/100*'Connecting shares (%)'!$R$18,0),0)</f>
        <v>0</v>
      </c>
      <c r="AC241" s="1">
        <f>IF(C241="West", IF(B241="Decentral",('Connecting shares (%)'!$F$14/100*E241+'Connecting shares (%)'!$G$14/100*G241+'Connecting shares (%)'!$H$14/100*I241)/1000000,0),0)</f>
        <v>0</v>
      </c>
      <c r="AD241" s="1">
        <f>IF(C241="west", IF(B241="Decentral",F241*'Connecting shares (%)'!$R$16*'Connecting shares (%)'!$F$14/100+H241*'Connecting shares (%)'!$G$14/100*'Connecting shares (%)'!$R$17+J241*'Connecting shares (%)'!$H$14/100*'Connecting shares (%)'!$R$18,0),0)</f>
        <v>0</v>
      </c>
      <c r="AE241" s="1">
        <f>IF(C241="west", IF(B241="Central",('Connecting shares (%)'!$F$12/100*K241+'Connecting shares (%)'!$G$12/100*M241+'Connecting shares (%)'!$H$12/100*O241)/1000000,0),0)</f>
        <v>0</v>
      </c>
      <c r="AF241" s="1">
        <f>IF(C241="west", IF(B241="Central",L241*'Connecting shares (%)'!$R$16*'Connecting shares (%)'!$F$12/100+N241*'Connecting shares (%)'!$G$12/100*'Connecting shares (%)'!$R$17+P241*'Connecting shares (%)'!$H$12/100*'Connecting shares (%)'!$R$18,0),0)</f>
        <v>0</v>
      </c>
      <c r="AG241" s="1">
        <f>IF(C241="West", IF(B241="Decentral",(K241*'Connecting shares (%)'!$F$16/100+M241*'Connecting shares (%)'!$G$16/100+O241*'Connecting shares (%)'!$H$16/100)/1000000,0),0)</f>
        <v>0</v>
      </c>
      <c r="AH241" s="1">
        <f>IF(C241="west", IF(B241="Decentral",L241*'Connecting shares (%)'!$R$16*'Connecting shares (%)'!$F$16/100+N241*'Connecting shares (%)'!$G$16/100*'Connecting shares (%)'!$R$17+P241*'Connecting shares (%)'!$H$16/100*'Connecting shares (%)'!$R$18,0),0)</f>
        <v>0</v>
      </c>
    </row>
    <row r="242" spans="1:34">
      <c r="A242" s="1">
        <v>241</v>
      </c>
      <c r="B242" s="1" t="s">
        <v>21</v>
      </c>
      <c r="C242" s="1" t="s">
        <v>24</v>
      </c>
      <c r="D242" s="1" t="s">
        <v>156</v>
      </c>
      <c r="E242" s="1">
        <v>913390.88999999897</v>
      </c>
      <c r="F242" s="1">
        <v>52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1339085.3600000001</v>
      </c>
      <c r="N242" s="1">
        <v>9</v>
      </c>
      <c r="O242" s="1">
        <v>0</v>
      </c>
      <c r="P242" s="1">
        <v>0</v>
      </c>
      <c r="Q242" s="1">
        <v>2063.9545531213398</v>
      </c>
      <c r="R242" s="1">
        <v>195662.5</v>
      </c>
      <c r="S242" s="61">
        <f>IF(C242="East", IF(B242="Central",('Connecting shares (%)'!$F$2/100*E242+'Connecting shares (%)'!$G$2/100*G242+'Connecting shares (%)'!$H$2/100*I242)/1000000,0),0)</f>
        <v>0</v>
      </c>
      <c r="T242" s="61">
        <f>IF(C242="East", IF(B242="Central",F242*'Connecting shares (%)'!$R$16*'Connecting shares (%)'!$F$2/100+H242*'Connecting shares (%)'!$G$2/100*'Connecting shares (%)'!$R$17+J242*'Connecting shares (%)'!$H$2/100*'Connecting shares (%)'!$R$18,0),0)</f>
        <v>0</v>
      </c>
      <c r="U242" s="1">
        <f>IF(C242="East", IF(B242="Decentral",('Connecting shares (%)'!$F$6/100*E242+'Connecting shares (%)'!$G$6/100*G242+'Connecting shares (%)'!$H$6/100*I242)/1000000,0),0)</f>
        <v>0.91339088999999896</v>
      </c>
      <c r="V242" s="1">
        <f>IF(C242="East", IF(B242="Decentral",F242*'Connecting shares (%)'!$R$16*'Connecting shares (%)'!$F$6/100+H242*'Connecting shares (%)'!$G$6/100*'Connecting shares (%)'!$R$17+J242*'Connecting shares (%)'!$H$6/100*'Connecting shares (%)'!$R$18,0),0)</f>
        <v>1.19574</v>
      </c>
      <c r="W242" s="1">
        <f>IF(C242="East", IF(B242="Central",('Connecting shares (%)'!$F$4/100*K242+'Connecting shares (%)'!$G$4/100*M242+'Connecting shares (%)'!$H$4/100*O242)/1000000,0),0)</f>
        <v>0</v>
      </c>
      <c r="X242" s="1">
        <f>IF(C242="East", IF(B242="Central",L242*'Connecting shares (%)'!$R$16*'Connecting shares (%)'!$F$4/100+N242*'Connecting shares (%)'!$G$4/100*'Connecting shares (%)'!$R$17+P242*'Connecting shares (%)'!$H$4/100*'Connecting shares (%)'!$R$18,0),0)</f>
        <v>0</v>
      </c>
      <c r="Y242" s="1">
        <f>IF(C242="East", IF(B242="Decentral",('Connecting shares (%)'!$F$4/100*K242+'Connecting shares (%)'!$G$4/100*M242+'Connecting shares (%)'!$H$4/100*O242)/1000000,0),0)</f>
        <v>1.3390853600000001</v>
      </c>
      <c r="Z242" s="1">
        <f>IF(C242="East", IF(B242="Decentral",L242*'Connecting shares (%)'!$R$16*'Connecting shares (%)'!$F$8/100+N242*'Connecting shares (%)'!$G$8/100*'Connecting shares (%)'!$R$17+P242*'Connecting shares (%)'!$H$8/100*'Connecting shares (%)'!$R$18,0),0)</f>
        <v>0.27593099999999998</v>
      </c>
      <c r="AA242" s="1">
        <f>IF(C242="West", IF(B242="Central",('Connecting shares (%)'!$F$10/100*E242+'Connecting shares (%)'!$G$10/100*G242+'Connecting shares (%)'!$H$10/100*I242)/1000000,0),0)</f>
        <v>0</v>
      </c>
      <c r="AB242" s="1">
        <f>IF(C242="West", IF(B242="Central",F242*'Connecting shares (%)'!$R$16*'Connecting shares (%)'!$F$10/100+H242*'Connecting shares (%)'!$G$10/100*'Connecting shares (%)'!$R$17+J242*'Connecting shares (%)'!$H$10/100*'Connecting shares (%)'!$R$18,0),0)</f>
        <v>0</v>
      </c>
      <c r="AC242" s="1">
        <f>IF(C242="West", IF(B242="Decentral",('Connecting shares (%)'!$F$14/100*E242+'Connecting shares (%)'!$G$14/100*G242+'Connecting shares (%)'!$H$14/100*I242)/1000000,0),0)</f>
        <v>0</v>
      </c>
      <c r="AD242" s="1">
        <f>IF(C242="west", IF(B242="Decentral",F242*'Connecting shares (%)'!$R$16*'Connecting shares (%)'!$F$14/100+H242*'Connecting shares (%)'!$G$14/100*'Connecting shares (%)'!$R$17+J242*'Connecting shares (%)'!$H$14/100*'Connecting shares (%)'!$R$18,0),0)</f>
        <v>0</v>
      </c>
      <c r="AE242" s="1">
        <f>IF(C242="west", IF(B242="Central",('Connecting shares (%)'!$F$12/100*K242+'Connecting shares (%)'!$G$12/100*M242+'Connecting shares (%)'!$H$12/100*O242)/1000000,0),0)</f>
        <v>0</v>
      </c>
      <c r="AF242" s="1">
        <f>IF(C242="west", IF(B242="Central",L242*'Connecting shares (%)'!$R$16*'Connecting shares (%)'!$F$12/100+N242*'Connecting shares (%)'!$G$12/100*'Connecting shares (%)'!$R$17+P242*'Connecting shares (%)'!$H$12/100*'Connecting shares (%)'!$R$18,0),0)</f>
        <v>0</v>
      </c>
      <c r="AG242" s="1">
        <f>IF(C242="West", IF(B242="Decentral",(K242*'Connecting shares (%)'!$F$16/100+M242*'Connecting shares (%)'!$G$16/100+O242*'Connecting shares (%)'!$H$16/100)/1000000,0),0)</f>
        <v>0</v>
      </c>
      <c r="AH242" s="1">
        <f>IF(C242="west", IF(B242="Decentral",L242*'Connecting shares (%)'!$R$16*'Connecting shares (%)'!$F$16/100+N242*'Connecting shares (%)'!$G$16/100*'Connecting shares (%)'!$R$17+P242*'Connecting shares (%)'!$H$16/100*'Connecting shares (%)'!$R$18,0),0)</f>
        <v>0</v>
      </c>
    </row>
    <row r="243" spans="1:34">
      <c r="A243" s="1">
        <v>242</v>
      </c>
      <c r="B243" s="1" t="s">
        <v>22</v>
      </c>
      <c r="C243" s="1" t="s">
        <v>24</v>
      </c>
      <c r="D243" s="1" t="s">
        <v>643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1226.8671738215901</v>
      </c>
      <c r="R243" s="1">
        <v>50502.5</v>
      </c>
      <c r="S243" s="61">
        <f>IF(C243="East", IF(B243="Central",('Connecting shares (%)'!$F$2/100*E243+'Connecting shares (%)'!$G$2/100*G243+'Connecting shares (%)'!$H$2/100*I243)/1000000,0),0)</f>
        <v>0</v>
      </c>
      <c r="T243" s="61">
        <f>IF(C243="East", IF(B243="Central",F243*'Connecting shares (%)'!$R$16*'Connecting shares (%)'!$F$2/100+H243*'Connecting shares (%)'!$G$2/100*'Connecting shares (%)'!$R$17+J243*'Connecting shares (%)'!$H$2/100*'Connecting shares (%)'!$R$18,0),0)</f>
        <v>0</v>
      </c>
      <c r="U243" s="1">
        <f>IF(C243="East", IF(B243="Decentral",('Connecting shares (%)'!$F$6/100*E243+'Connecting shares (%)'!$G$6/100*G243+'Connecting shares (%)'!$H$6/100*I243)/1000000,0),0)</f>
        <v>0</v>
      </c>
      <c r="V243" s="1">
        <f>IF(C243="East", IF(B243="Decentral",F243*'Connecting shares (%)'!$R$16*'Connecting shares (%)'!$F$6/100+H243*'Connecting shares (%)'!$G$6/100*'Connecting shares (%)'!$R$17+J243*'Connecting shares (%)'!$H$6/100*'Connecting shares (%)'!$R$18,0),0)</f>
        <v>0</v>
      </c>
      <c r="W243" s="1">
        <f>IF(C243="East", IF(B243="Central",('Connecting shares (%)'!$F$4/100*K243+'Connecting shares (%)'!$G$4/100*M243+'Connecting shares (%)'!$H$4/100*O243)/1000000,0),0)</f>
        <v>0</v>
      </c>
      <c r="X243" s="1">
        <f>IF(C243="East", IF(B243="Central",L243*'Connecting shares (%)'!$R$16*'Connecting shares (%)'!$F$4/100+N243*'Connecting shares (%)'!$G$4/100*'Connecting shares (%)'!$R$17+P243*'Connecting shares (%)'!$H$4/100*'Connecting shares (%)'!$R$18,0),0)</f>
        <v>0</v>
      </c>
      <c r="Y243" s="1">
        <f>IF(C243="East", IF(B243="Decentral",('Connecting shares (%)'!$F$4/100*K243+'Connecting shares (%)'!$G$4/100*M243+'Connecting shares (%)'!$H$4/100*O243)/1000000,0),0)</f>
        <v>0</v>
      </c>
      <c r="Z243" s="1">
        <f>IF(C243="East", IF(B243="Decentral",L243*'Connecting shares (%)'!$R$16*'Connecting shares (%)'!$F$8/100+N243*'Connecting shares (%)'!$G$8/100*'Connecting shares (%)'!$R$17+P243*'Connecting shares (%)'!$H$8/100*'Connecting shares (%)'!$R$18,0),0)</f>
        <v>0</v>
      </c>
      <c r="AA243" s="1">
        <f>IF(C243="West", IF(B243="Central",('Connecting shares (%)'!$F$10/100*E243+'Connecting shares (%)'!$G$10/100*G243+'Connecting shares (%)'!$H$10/100*I243)/1000000,0),0)</f>
        <v>0</v>
      </c>
      <c r="AB243" s="1">
        <f>IF(C243="West", IF(B243="Central",F243*'Connecting shares (%)'!$R$16*'Connecting shares (%)'!$F$10/100+H243*'Connecting shares (%)'!$G$10/100*'Connecting shares (%)'!$R$17+J243*'Connecting shares (%)'!$H$10/100*'Connecting shares (%)'!$R$18,0),0)</f>
        <v>0</v>
      </c>
      <c r="AC243" s="1">
        <f>IF(C243="West", IF(B243="Decentral",('Connecting shares (%)'!$F$14/100*E243+'Connecting shares (%)'!$G$14/100*G243+'Connecting shares (%)'!$H$14/100*I243)/1000000,0),0)</f>
        <v>0</v>
      </c>
      <c r="AD243" s="1">
        <f>IF(C243="west", IF(B243="Decentral",F243*'Connecting shares (%)'!$R$16*'Connecting shares (%)'!$F$14/100+H243*'Connecting shares (%)'!$G$14/100*'Connecting shares (%)'!$R$17+J243*'Connecting shares (%)'!$H$14/100*'Connecting shares (%)'!$R$18,0),0)</f>
        <v>0</v>
      </c>
      <c r="AE243" s="1">
        <f>IF(C243="west", IF(B243="Central",('Connecting shares (%)'!$F$12/100*K243+'Connecting shares (%)'!$G$12/100*M243+'Connecting shares (%)'!$H$12/100*O243)/1000000,0),0)</f>
        <v>0</v>
      </c>
      <c r="AF243" s="1">
        <f>IF(C243="west", IF(B243="Central",L243*'Connecting shares (%)'!$R$16*'Connecting shares (%)'!$F$12/100+N243*'Connecting shares (%)'!$G$12/100*'Connecting shares (%)'!$R$17+P243*'Connecting shares (%)'!$H$12/100*'Connecting shares (%)'!$R$18,0),0)</f>
        <v>0</v>
      </c>
      <c r="AG243" s="1">
        <f>IF(C243="West", IF(B243="Decentral",(K243*'Connecting shares (%)'!$F$16/100+M243*'Connecting shares (%)'!$G$16/100+O243*'Connecting shares (%)'!$H$16/100)/1000000,0),0)</f>
        <v>0</v>
      </c>
      <c r="AH243" s="1">
        <f>IF(C243="west", IF(B243="Decentral",L243*'Connecting shares (%)'!$R$16*'Connecting shares (%)'!$F$16/100+N243*'Connecting shares (%)'!$G$16/100*'Connecting shares (%)'!$R$17+P243*'Connecting shares (%)'!$H$16/100*'Connecting shares (%)'!$R$18,0),0)</f>
        <v>0</v>
      </c>
    </row>
    <row r="244" spans="1:34">
      <c r="A244" s="1">
        <v>243</v>
      </c>
      <c r="B244" s="1" t="s">
        <v>21</v>
      </c>
      <c r="C244" s="1" t="s">
        <v>24</v>
      </c>
      <c r="D244" s="1" t="s">
        <v>642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143.30595505288099</v>
      </c>
      <c r="R244" s="1">
        <v>1056.5</v>
      </c>
      <c r="S244" s="61">
        <f>IF(C244="East", IF(B244="Central",('Connecting shares (%)'!$F$2/100*E244+'Connecting shares (%)'!$G$2/100*G244+'Connecting shares (%)'!$H$2/100*I244)/1000000,0),0)</f>
        <v>0</v>
      </c>
      <c r="T244" s="61">
        <f>IF(C244="East", IF(B244="Central",F244*'Connecting shares (%)'!$R$16*'Connecting shares (%)'!$F$2/100+H244*'Connecting shares (%)'!$G$2/100*'Connecting shares (%)'!$R$17+J244*'Connecting shares (%)'!$H$2/100*'Connecting shares (%)'!$R$18,0),0)</f>
        <v>0</v>
      </c>
      <c r="U244" s="1">
        <f>IF(C244="East", IF(B244="Decentral",('Connecting shares (%)'!$F$6/100*E244+'Connecting shares (%)'!$G$6/100*G244+'Connecting shares (%)'!$H$6/100*I244)/1000000,0),0)</f>
        <v>0</v>
      </c>
      <c r="V244" s="1">
        <f>IF(C244="East", IF(B244="Decentral",F244*'Connecting shares (%)'!$R$16*'Connecting shares (%)'!$F$6/100+H244*'Connecting shares (%)'!$G$6/100*'Connecting shares (%)'!$R$17+J244*'Connecting shares (%)'!$H$6/100*'Connecting shares (%)'!$R$18,0),0)</f>
        <v>0</v>
      </c>
      <c r="W244" s="1">
        <f>IF(C244="East", IF(B244="Central",('Connecting shares (%)'!$F$4/100*K244+'Connecting shares (%)'!$G$4/100*M244+'Connecting shares (%)'!$H$4/100*O244)/1000000,0),0)</f>
        <v>0</v>
      </c>
      <c r="X244" s="1">
        <f>IF(C244="East", IF(B244="Central",L244*'Connecting shares (%)'!$R$16*'Connecting shares (%)'!$F$4/100+N244*'Connecting shares (%)'!$G$4/100*'Connecting shares (%)'!$R$17+P244*'Connecting shares (%)'!$H$4/100*'Connecting shares (%)'!$R$18,0),0)</f>
        <v>0</v>
      </c>
      <c r="Y244" s="1">
        <f>IF(C244="East", IF(B244="Decentral",('Connecting shares (%)'!$F$4/100*K244+'Connecting shares (%)'!$G$4/100*M244+'Connecting shares (%)'!$H$4/100*O244)/1000000,0),0)</f>
        <v>0</v>
      </c>
      <c r="Z244" s="1">
        <f>IF(C244="East", IF(B244="Decentral",L244*'Connecting shares (%)'!$R$16*'Connecting shares (%)'!$F$8/100+N244*'Connecting shares (%)'!$G$8/100*'Connecting shares (%)'!$R$17+P244*'Connecting shares (%)'!$H$8/100*'Connecting shares (%)'!$R$18,0),0)</f>
        <v>0</v>
      </c>
      <c r="AA244" s="1">
        <f>IF(C244="West", IF(B244="Central",('Connecting shares (%)'!$F$10/100*E244+'Connecting shares (%)'!$G$10/100*G244+'Connecting shares (%)'!$H$10/100*I244)/1000000,0),0)</f>
        <v>0</v>
      </c>
      <c r="AB244" s="1">
        <f>IF(C244="West", IF(B244="Central",F244*'Connecting shares (%)'!$R$16*'Connecting shares (%)'!$F$10/100+H244*'Connecting shares (%)'!$G$10/100*'Connecting shares (%)'!$R$17+J244*'Connecting shares (%)'!$H$10/100*'Connecting shares (%)'!$R$18,0),0)</f>
        <v>0</v>
      </c>
      <c r="AC244" s="1">
        <f>IF(C244="West", IF(B244="Decentral",('Connecting shares (%)'!$F$14/100*E244+'Connecting shares (%)'!$G$14/100*G244+'Connecting shares (%)'!$H$14/100*I244)/1000000,0),0)</f>
        <v>0</v>
      </c>
      <c r="AD244" s="1">
        <f>IF(C244="west", IF(B244="Decentral",F244*'Connecting shares (%)'!$R$16*'Connecting shares (%)'!$F$14/100+H244*'Connecting shares (%)'!$G$14/100*'Connecting shares (%)'!$R$17+J244*'Connecting shares (%)'!$H$14/100*'Connecting shares (%)'!$R$18,0),0)</f>
        <v>0</v>
      </c>
      <c r="AE244" s="1">
        <f>IF(C244="west", IF(B244="Central",('Connecting shares (%)'!$F$12/100*K244+'Connecting shares (%)'!$G$12/100*M244+'Connecting shares (%)'!$H$12/100*O244)/1000000,0),0)</f>
        <v>0</v>
      </c>
      <c r="AF244" s="1">
        <f>IF(C244="west", IF(B244="Central",L244*'Connecting shares (%)'!$R$16*'Connecting shares (%)'!$F$12/100+N244*'Connecting shares (%)'!$G$12/100*'Connecting shares (%)'!$R$17+P244*'Connecting shares (%)'!$H$12/100*'Connecting shares (%)'!$R$18,0),0)</f>
        <v>0</v>
      </c>
      <c r="AG244" s="1">
        <f>IF(C244="West", IF(B244="Decentral",(K244*'Connecting shares (%)'!$F$16/100+M244*'Connecting shares (%)'!$G$16/100+O244*'Connecting shares (%)'!$H$16/100)/1000000,0),0)</f>
        <v>0</v>
      </c>
      <c r="AH244" s="1">
        <f>IF(C244="west", IF(B244="Decentral",L244*'Connecting shares (%)'!$R$16*'Connecting shares (%)'!$F$16/100+N244*'Connecting shares (%)'!$G$16/100*'Connecting shares (%)'!$R$17+P244*'Connecting shares (%)'!$H$16/100*'Connecting shares (%)'!$R$18,0),0)</f>
        <v>0</v>
      </c>
    </row>
    <row r="245" spans="1:34">
      <c r="A245" s="1">
        <v>244</v>
      </c>
      <c r="B245" s="1" t="s">
        <v>21</v>
      </c>
      <c r="C245" s="1" t="s">
        <v>24</v>
      </c>
      <c r="D245" s="1" t="s">
        <v>641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1424.3625627016399</v>
      </c>
      <c r="R245" s="1">
        <v>63466</v>
      </c>
      <c r="S245" s="61">
        <f>IF(C245="East", IF(B245="Central",('Connecting shares (%)'!$F$2/100*E245+'Connecting shares (%)'!$G$2/100*G245+'Connecting shares (%)'!$H$2/100*I245)/1000000,0),0)</f>
        <v>0</v>
      </c>
      <c r="T245" s="61">
        <f>IF(C245="East", IF(B245="Central",F245*'Connecting shares (%)'!$R$16*'Connecting shares (%)'!$F$2/100+H245*'Connecting shares (%)'!$G$2/100*'Connecting shares (%)'!$R$17+J245*'Connecting shares (%)'!$H$2/100*'Connecting shares (%)'!$R$18,0),0)</f>
        <v>0</v>
      </c>
      <c r="U245" s="1">
        <f>IF(C245="East", IF(B245="Decentral",('Connecting shares (%)'!$F$6/100*E245+'Connecting shares (%)'!$G$6/100*G245+'Connecting shares (%)'!$H$6/100*I245)/1000000,0),0)</f>
        <v>0</v>
      </c>
      <c r="V245" s="1">
        <f>IF(C245="East", IF(B245="Decentral",F245*'Connecting shares (%)'!$R$16*'Connecting shares (%)'!$F$6/100+H245*'Connecting shares (%)'!$G$6/100*'Connecting shares (%)'!$R$17+J245*'Connecting shares (%)'!$H$6/100*'Connecting shares (%)'!$R$18,0),0)</f>
        <v>0</v>
      </c>
      <c r="W245" s="1">
        <f>IF(C245="East", IF(B245="Central",('Connecting shares (%)'!$F$4/100*K245+'Connecting shares (%)'!$G$4/100*M245+'Connecting shares (%)'!$H$4/100*O245)/1000000,0),0)</f>
        <v>0</v>
      </c>
      <c r="X245" s="1">
        <f>IF(C245="East", IF(B245="Central",L245*'Connecting shares (%)'!$R$16*'Connecting shares (%)'!$F$4/100+N245*'Connecting shares (%)'!$G$4/100*'Connecting shares (%)'!$R$17+P245*'Connecting shares (%)'!$H$4/100*'Connecting shares (%)'!$R$18,0),0)</f>
        <v>0</v>
      </c>
      <c r="Y245" s="1">
        <f>IF(C245="East", IF(B245="Decentral",('Connecting shares (%)'!$F$4/100*K245+'Connecting shares (%)'!$G$4/100*M245+'Connecting shares (%)'!$H$4/100*O245)/1000000,0),0)</f>
        <v>0</v>
      </c>
      <c r="Z245" s="1">
        <f>IF(C245="East", IF(B245="Decentral",L245*'Connecting shares (%)'!$R$16*'Connecting shares (%)'!$F$8/100+N245*'Connecting shares (%)'!$G$8/100*'Connecting shares (%)'!$R$17+P245*'Connecting shares (%)'!$H$8/100*'Connecting shares (%)'!$R$18,0),0)</f>
        <v>0</v>
      </c>
      <c r="AA245" s="1">
        <f>IF(C245="West", IF(B245="Central",('Connecting shares (%)'!$F$10/100*E245+'Connecting shares (%)'!$G$10/100*G245+'Connecting shares (%)'!$H$10/100*I245)/1000000,0),0)</f>
        <v>0</v>
      </c>
      <c r="AB245" s="1">
        <f>IF(C245="West", IF(B245="Central",F245*'Connecting shares (%)'!$R$16*'Connecting shares (%)'!$F$10/100+H245*'Connecting shares (%)'!$G$10/100*'Connecting shares (%)'!$R$17+J245*'Connecting shares (%)'!$H$10/100*'Connecting shares (%)'!$R$18,0),0)</f>
        <v>0</v>
      </c>
      <c r="AC245" s="1">
        <f>IF(C245="West", IF(B245="Decentral",('Connecting shares (%)'!$F$14/100*E245+'Connecting shares (%)'!$G$14/100*G245+'Connecting shares (%)'!$H$14/100*I245)/1000000,0),0)</f>
        <v>0</v>
      </c>
      <c r="AD245" s="1">
        <f>IF(C245="west", IF(B245="Decentral",F245*'Connecting shares (%)'!$R$16*'Connecting shares (%)'!$F$14/100+H245*'Connecting shares (%)'!$G$14/100*'Connecting shares (%)'!$R$17+J245*'Connecting shares (%)'!$H$14/100*'Connecting shares (%)'!$R$18,0),0)</f>
        <v>0</v>
      </c>
      <c r="AE245" s="1">
        <f>IF(C245="west", IF(B245="Central",('Connecting shares (%)'!$F$12/100*K245+'Connecting shares (%)'!$G$12/100*M245+'Connecting shares (%)'!$H$12/100*O245)/1000000,0),0)</f>
        <v>0</v>
      </c>
      <c r="AF245" s="1">
        <f>IF(C245="west", IF(B245="Central",L245*'Connecting shares (%)'!$R$16*'Connecting shares (%)'!$F$12/100+N245*'Connecting shares (%)'!$G$12/100*'Connecting shares (%)'!$R$17+P245*'Connecting shares (%)'!$H$12/100*'Connecting shares (%)'!$R$18,0),0)</f>
        <v>0</v>
      </c>
      <c r="AG245" s="1">
        <f>IF(C245="West", IF(B245="Decentral",(K245*'Connecting shares (%)'!$F$16/100+M245*'Connecting shares (%)'!$G$16/100+O245*'Connecting shares (%)'!$H$16/100)/1000000,0),0)</f>
        <v>0</v>
      </c>
      <c r="AH245" s="1">
        <f>IF(C245="west", IF(B245="Decentral",L245*'Connecting shares (%)'!$R$16*'Connecting shares (%)'!$F$16/100+N245*'Connecting shares (%)'!$G$16/100*'Connecting shares (%)'!$R$17+P245*'Connecting shares (%)'!$H$16/100*'Connecting shares (%)'!$R$18,0),0)</f>
        <v>0</v>
      </c>
    </row>
    <row r="246" spans="1:34">
      <c r="A246" s="1">
        <v>245</v>
      </c>
      <c r="B246" s="1" t="s">
        <v>21</v>
      </c>
      <c r="C246" s="1" t="s">
        <v>24</v>
      </c>
      <c r="D246" s="1" t="s">
        <v>640</v>
      </c>
      <c r="E246" s="1">
        <v>628940.23</v>
      </c>
      <c r="F246" s="1">
        <v>45</v>
      </c>
      <c r="G246" s="1">
        <v>0</v>
      </c>
      <c r="H246" s="1">
        <v>0</v>
      </c>
      <c r="I246" s="1">
        <v>0</v>
      </c>
      <c r="J246" s="1">
        <v>0</v>
      </c>
      <c r="K246" s="1">
        <v>149458.87</v>
      </c>
      <c r="L246" s="1">
        <v>17</v>
      </c>
      <c r="M246" s="1">
        <v>0</v>
      </c>
      <c r="N246" s="1">
        <v>0</v>
      </c>
      <c r="O246" s="1">
        <v>0</v>
      </c>
      <c r="P246" s="1">
        <v>0</v>
      </c>
      <c r="Q246" s="1">
        <v>2658.0532628994501</v>
      </c>
      <c r="R246" s="1">
        <v>329331.5</v>
      </c>
      <c r="S246" s="61">
        <f>IF(C246="East", IF(B246="Central",('Connecting shares (%)'!$F$2/100*E246+'Connecting shares (%)'!$G$2/100*G246+'Connecting shares (%)'!$H$2/100*I246)/1000000,0),0)</f>
        <v>0</v>
      </c>
      <c r="T246" s="61">
        <f>IF(C246="East", IF(B246="Central",F246*'Connecting shares (%)'!$R$16*'Connecting shares (%)'!$F$2/100+H246*'Connecting shares (%)'!$G$2/100*'Connecting shares (%)'!$R$17+J246*'Connecting shares (%)'!$H$2/100*'Connecting shares (%)'!$R$18,0),0)</f>
        <v>0</v>
      </c>
      <c r="U246" s="1">
        <f>IF(C246="East", IF(B246="Decentral",('Connecting shares (%)'!$F$6/100*E246+'Connecting shares (%)'!$G$6/100*G246+'Connecting shares (%)'!$H$6/100*I246)/1000000,0),0)</f>
        <v>0.62894022999999999</v>
      </c>
      <c r="V246" s="1">
        <f>IF(C246="East", IF(B246="Decentral",F246*'Connecting shares (%)'!$R$16*'Connecting shares (%)'!$F$6/100+H246*'Connecting shares (%)'!$G$6/100*'Connecting shares (%)'!$R$17+J246*'Connecting shares (%)'!$H$6/100*'Connecting shares (%)'!$R$18,0),0)</f>
        <v>1.034775</v>
      </c>
      <c r="W246" s="1">
        <f>IF(C246="East", IF(B246="Central",('Connecting shares (%)'!$F$4/100*K246+'Connecting shares (%)'!$G$4/100*M246+'Connecting shares (%)'!$H$4/100*O246)/1000000,0),0)</f>
        <v>0</v>
      </c>
      <c r="X246" s="1">
        <f>IF(C246="East", IF(B246="Central",L246*'Connecting shares (%)'!$R$16*'Connecting shares (%)'!$F$4/100+N246*'Connecting shares (%)'!$G$4/100*'Connecting shares (%)'!$R$17+P246*'Connecting shares (%)'!$H$4/100*'Connecting shares (%)'!$R$18,0),0)</f>
        <v>0</v>
      </c>
      <c r="Y246" s="1">
        <f>IF(C246="East", IF(B246="Decentral",('Connecting shares (%)'!$F$4/100*K246+'Connecting shares (%)'!$G$4/100*M246+'Connecting shares (%)'!$H$4/100*O246)/1000000,0),0)</f>
        <v>0.14945886999999999</v>
      </c>
      <c r="Z246" s="1">
        <f>IF(C246="East", IF(B246="Decentral",L246*'Connecting shares (%)'!$R$16*'Connecting shares (%)'!$F$8/100+N246*'Connecting shares (%)'!$G$8/100*'Connecting shares (%)'!$R$17+P246*'Connecting shares (%)'!$H$8/100*'Connecting shares (%)'!$R$18,0),0)</f>
        <v>0.39091500000000001</v>
      </c>
      <c r="AA246" s="1">
        <f>IF(C246="West", IF(B246="Central",('Connecting shares (%)'!$F$10/100*E246+'Connecting shares (%)'!$G$10/100*G246+'Connecting shares (%)'!$H$10/100*I246)/1000000,0),0)</f>
        <v>0</v>
      </c>
      <c r="AB246" s="1">
        <f>IF(C246="West", IF(B246="Central",F246*'Connecting shares (%)'!$R$16*'Connecting shares (%)'!$F$10/100+H246*'Connecting shares (%)'!$G$10/100*'Connecting shares (%)'!$R$17+J246*'Connecting shares (%)'!$H$10/100*'Connecting shares (%)'!$R$18,0),0)</f>
        <v>0</v>
      </c>
      <c r="AC246" s="1">
        <f>IF(C246="West", IF(B246="Decentral",('Connecting shares (%)'!$F$14/100*E246+'Connecting shares (%)'!$G$14/100*G246+'Connecting shares (%)'!$H$14/100*I246)/1000000,0),0)</f>
        <v>0</v>
      </c>
      <c r="AD246" s="1">
        <f>IF(C246="west", IF(B246="Decentral",F246*'Connecting shares (%)'!$R$16*'Connecting shares (%)'!$F$14/100+H246*'Connecting shares (%)'!$G$14/100*'Connecting shares (%)'!$R$17+J246*'Connecting shares (%)'!$H$14/100*'Connecting shares (%)'!$R$18,0),0)</f>
        <v>0</v>
      </c>
      <c r="AE246" s="1">
        <f>IF(C246="west", IF(B246="Central",('Connecting shares (%)'!$F$12/100*K246+'Connecting shares (%)'!$G$12/100*M246+'Connecting shares (%)'!$H$12/100*O246)/1000000,0),0)</f>
        <v>0</v>
      </c>
      <c r="AF246" s="1">
        <f>IF(C246="west", IF(B246="Central",L246*'Connecting shares (%)'!$R$16*'Connecting shares (%)'!$F$12/100+N246*'Connecting shares (%)'!$G$12/100*'Connecting shares (%)'!$R$17+P246*'Connecting shares (%)'!$H$12/100*'Connecting shares (%)'!$R$18,0),0)</f>
        <v>0</v>
      </c>
      <c r="AG246" s="1">
        <f>IF(C246="West", IF(B246="Decentral",(K246*'Connecting shares (%)'!$F$16/100+M246*'Connecting shares (%)'!$G$16/100+O246*'Connecting shares (%)'!$H$16/100)/1000000,0),0)</f>
        <v>0</v>
      </c>
      <c r="AH246" s="1">
        <f>IF(C246="west", IF(B246="Decentral",L246*'Connecting shares (%)'!$R$16*'Connecting shares (%)'!$F$16/100+N246*'Connecting shares (%)'!$G$16/100*'Connecting shares (%)'!$R$17+P246*'Connecting shares (%)'!$H$16/100*'Connecting shares (%)'!$R$18,0),0)</f>
        <v>0</v>
      </c>
    </row>
    <row r="247" spans="1:34">
      <c r="A247" s="1">
        <v>246</v>
      </c>
      <c r="B247" s="1" t="s">
        <v>21</v>
      </c>
      <c r="C247" s="1" t="s">
        <v>24</v>
      </c>
      <c r="D247" s="1" t="s">
        <v>146</v>
      </c>
      <c r="E247" s="1">
        <v>465682.82</v>
      </c>
      <c r="F247" s="1">
        <v>29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2686.1399848849101</v>
      </c>
      <c r="R247" s="1">
        <v>327117</v>
      </c>
      <c r="S247" s="61">
        <f>IF(C247="East", IF(B247="Central",('Connecting shares (%)'!$F$2/100*E247+'Connecting shares (%)'!$G$2/100*G247+'Connecting shares (%)'!$H$2/100*I247)/1000000,0),0)</f>
        <v>0</v>
      </c>
      <c r="T247" s="61">
        <f>IF(C247="East", IF(B247="Central",F247*'Connecting shares (%)'!$R$16*'Connecting shares (%)'!$F$2/100+H247*'Connecting shares (%)'!$G$2/100*'Connecting shares (%)'!$R$17+J247*'Connecting shares (%)'!$H$2/100*'Connecting shares (%)'!$R$18,0),0)</f>
        <v>0</v>
      </c>
      <c r="U247" s="1">
        <f>IF(C247="East", IF(B247="Decentral",('Connecting shares (%)'!$F$6/100*E247+'Connecting shares (%)'!$G$6/100*G247+'Connecting shares (%)'!$H$6/100*I247)/1000000,0),0)</f>
        <v>0.46568282</v>
      </c>
      <c r="V247" s="1">
        <f>IF(C247="East", IF(B247="Decentral",F247*'Connecting shares (%)'!$R$16*'Connecting shares (%)'!$F$6/100+H247*'Connecting shares (%)'!$G$6/100*'Connecting shares (%)'!$R$17+J247*'Connecting shares (%)'!$H$6/100*'Connecting shares (%)'!$R$18,0),0)</f>
        <v>0.66685500000000009</v>
      </c>
      <c r="W247" s="1">
        <f>IF(C247="East", IF(B247="Central",('Connecting shares (%)'!$F$4/100*K247+'Connecting shares (%)'!$G$4/100*M247+'Connecting shares (%)'!$H$4/100*O247)/1000000,0),0)</f>
        <v>0</v>
      </c>
      <c r="X247" s="1">
        <f>IF(C247="East", IF(B247="Central",L247*'Connecting shares (%)'!$R$16*'Connecting shares (%)'!$F$4/100+N247*'Connecting shares (%)'!$G$4/100*'Connecting shares (%)'!$R$17+P247*'Connecting shares (%)'!$H$4/100*'Connecting shares (%)'!$R$18,0),0)</f>
        <v>0</v>
      </c>
      <c r="Y247" s="1">
        <f>IF(C247="East", IF(B247="Decentral",('Connecting shares (%)'!$F$4/100*K247+'Connecting shares (%)'!$G$4/100*M247+'Connecting shares (%)'!$H$4/100*O247)/1000000,0),0)</f>
        <v>0</v>
      </c>
      <c r="Z247" s="1">
        <f>IF(C247="East", IF(B247="Decentral",L247*'Connecting shares (%)'!$R$16*'Connecting shares (%)'!$F$8/100+N247*'Connecting shares (%)'!$G$8/100*'Connecting shares (%)'!$R$17+P247*'Connecting shares (%)'!$H$8/100*'Connecting shares (%)'!$R$18,0),0)</f>
        <v>0</v>
      </c>
      <c r="AA247" s="1">
        <f>IF(C247="West", IF(B247="Central",('Connecting shares (%)'!$F$10/100*E247+'Connecting shares (%)'!$G$10/100*G247+'Connecting shares (%)'!$H$10/100*I247)/1000000,0),0)</f>
        <v>0</v>
      </c>
      <c r="AB247" s="1">
        <f>IF(C247="West", IF(B247="Central",F247*'Connecting shares (%)'!$R$16*'Connecting shares (%)'!$F$10/100+H247*'Connecting shares (%)'!$G$10/100*'Connecting shares (%)'!$R$17+J247*'Connecting shares (%)'!$H$10/100*'Connecting shares (%)'!$R$18,0),0)</f>
        <v>0</v>
      </c>
      <c r="AC247" s="1">
        <f>IF(C247="West", IF(B247="Decentral",('Connecting shares (%)'!$F$14/100*E247+'Connecting shares (%)'!$G$14/100*G247+'Connecting shares (%)'!$H$14/100*I247)/1000000,0),0)</f>
        <v>0</v>
      </c>
      <c r="AD247" s="1">
        <f>IF(C247="west", IF(B247="Decentral",F247*'Connecting shares (%)'!$R$16*'Connecting shares (%)'!$F$14/100+H247*'Connecting shares (%)'!$G$14/100*'Connecting shares (%)'!$R$17+J247*'Connecting shares (%)'!$H$14/100*'Connecting shares (%)'!$R$18,0),0)</f>
        <v>0</v>
      </c>
      <c r="AE247" s="1">
        <f>IF(C247="west", IF(B247="Central",('Connecting shares (%)'!$F$12/100*K247+'Connecting shares (%)'!$G$12/100*M247+'Connecting shares (%)'!$H$12/100*O247)/1000000,0),0)</f>
        <v>0</v>
      </c>
      <c r="AF247" s="1">
        <f>IF(C247="west", IF(B247="Central",L247*'Connecting shares (%)'!$R$16*'Connecting shares (%)'!$F$12/100+N247*'Connecting shares (%)'!$G$12/100*'Connecting shares (%)'!$R$17+P247*'Connecting shares (%)'!$H$12/100*'Connecting shares (%)'!$R$18,0),0)</f>
        <v>0</v>
      </c>
      <c r="AG247" s="1">
        <f>IF(C247="West", IF(B247="Decentral",(K247*'Connecting shares (%)'!$F$16/100+M247*'Connecting shares (%)'!$G$16/100+O247*'Connecting shares (%)'!$H$16/100)/1000000,0),0)</f>
        <v>0</v>
      </c>
      <c r="AH247" s="1">
        <f>IF(C247="west", IF(B247="Decentral",L247*'Connecting shares (%)'!$R$16*'Connecting shares (%)'!$F$16/100+N247*'Connecting shares (%)'!$G$16/100*'Connecting shares (%)'!$R$17+P247*'Connecting shares (%)'!$H$16/100*'Connecting shares (%)'!$R$18,0),0)</f>
        <v>0</v>
      </c>
    </row>
    <row r="248" spans="1:34">
      <c r="A248" s="1">
        <v>247</v>
      </c>
      <c r="B248" s="1" t="s">
        <v>21</v>
      </c>
      <c r="C248" s="1" t="s">
        <v>24</v>
      </c>
      <c r="D248" s="1" t="s">
        <v>75</v>
      </c>
      <c r="E248" s="1">
        <v>3285289.64</v>
      </c>
      <c r="F248" s="1">
        <v>214</v>
      </c>
      <c r="G248" s="1">
        <v>67420.5</v>
      </c>
      <c r="H248" s="1">
        <v>1</v>
      </c>
      <c r="I248" s="1">
        <v>0</v>
      </c>
      <c r="J248" s="1">
        <v>0</v>
      </c>
      <c r="K248" s="1">
        <v>206985.47</v>
      </c>
      <c r="L248" s="1">
        <v>21</v>
      </c>
      <c r="M248" s="1">
        <v>80268.240000000005</v>
      </c>
      <c r="N248" s="1">
        <v>1</v>
      </c>
      <c r="O248" s="1">
        <v>0</v>
      </c>
      <c r="P248" s="1">
        <v>0</v>
      </c>
      <c r="Q248" s="1">
        <v>5345.7561885821797</v>
      </c>
      <c r="R248" s="1">
        <v>876398.5</v>
      </c>
      <c r="S248" s="61">
        <f>IF(C248="East", IF(B248="Central",('Connecting shares (%)'!$F$2/100*E248+'Connecting shares (%)'!$G$2/100*G248+'Connecting shares (%)'!$H$2/100*I248)/1000000,0),0)</f>
        <v>0</v>
      </c>
      <c r="T248" s="61">
        <f>IF(C248="East", IF(B248="Central",F248*'Connecting shares (%)'!$R$16*'Connecting shares (%)'!$F$2/100+H248*'Connecting shares (%)'!$G$2/100*'Connecting shares (%)'!$R$17+J248*'Connecting shares (%)'!$H$2/100*'Connecting shares (%)'!$R$18,0),0)</f>
        <v>0</v>
      </c>
      <c r="U248" s="1">
        <f>IF(C248="East", IF(B248="Decentral",('Connecting shares (%)'!$F$6/100*E248+'Connecting shares (%)'!$G$6/100*G248+'Connecting shares (%)'!$H$6/100*I248)/1000000,0),0)</f>
        <v>3.3527101400000001</v>
      </c>
      <c r="V248" s="1">
        <f>IF(C248="East", IF(B248="Decentral",F248*'Connecting shares (%)'!$R$16*'Connecting shares (%)'!$F$6/100+H248*'Connecting shares (%)'!$G$6/100*'Connecting shares (%)'!$R$17+J248*'Connecting shares (%)'!$H$6/100*'Connecting shares (%)'!$R$18,0),0)</f>
        <v>4.9515890000000002</v>
      </c>
      <c r="W248" s="1">
        <f>IF(C248="East", IF(B248="Central",('Connecting shares (%)'!$F$4/100*K248+'Connecting shares (%)'!$G$4/100*M248+'Connecting shares (%)'!$H$4/100*O248)/1000000,0),0)</f>
        <v>0</v>
      </c>
      <c r="X248" s="1">
        <f>IF(C248="East", IF(B248="Central",L248*'Connecting shares (%)'!$R$16*'Connecting shares (%)'!$F$4/100+N248*'Connecting shares (%)'!$G$4/100*'Connecting shares (%)'!$R$17+P248*'Connecting shares (%)'!$H$4/100*'Connecting shares (%)'!$R$18,0),0)</f>
        <v>0</v>
      </c>
      <c r="Y248" s="1">
        <f>IF(C248="East", IF(B248="Decentral",('Connecting shares (%)'!$F$4/100*K248+'Connecting shares (%)'!$G$4/100*M248+'Connecting shares (%)'!$H$4/100*O248)/1000000,0),0)</f>
        <v>0.28725371</v>
      </c>
      <c r="Z248" s="1">
        <f>IF(C248="East", IF(B248="Decentral",L248*'Connecting shares (%)'!$R$16*'Connecting shares (%)'!$F$8/100+N248*'Connecting shares (%)'!$G$8/100*'Connecting shares (%)'!$R$17+P248*'Connecting shares (%)'!$H$8/100*'Connecting shares (%)'!$R$18,0),0)</f>
        <v>0.51355400000000007</v>
      </c>
      <c r="AA248" s="1">
        <f>IF(C248="West", IF(B248="Central",('Connecting shares (%)'!$F$10/100*E248+'Connecting shares (%)'!$G$10/100*G248+'Connecting shares (%)'!$H$10/100*I248)/1000000,0),0)</f>
        <v>0</v>
      </c>
      <c r="AB248" s="1">
        <f>IF(C248="West", IF(B248="Central",F248*'Connecting shares (%)'!$R$16*'Connecting shares (%)'!$F$10/100+H248*'Connecting shares (%)'!$G$10/100*'Connecting shares (%)'!$R$17+J248*'Connecting shares (%)'!$H$10/100*'Connecting shares (%)'!$R$18,0),0)</f>
        <v>0</v>
      </c>
      <c r="AC248" s="1">
        <f>IF(C248="West", IF(B248="Decentral",('Connecting shares (%)'!$F$14/100*E248+'Connecting shares (%)'!$G$14/100*G248+'Connecting shares (%)'!$H$14/100*I248)/1000000,0),0)</f>
        <v>0</v>
      </c>
      <c r="AD248" s="1">
        <f>IF(C248="west", IF(B248="Decentral",F248*'Connecting shares (%)'!$R$16*'Connecting shares (%)'!$F$14/100+H248*'Connecting shares (%)'!$G$14/100*'Connecting shares (%)'!$R$17+J248*'Connecting shares (%)'!$H$14/100*'Connecting shares (%)'!$R$18,0),0)</f>
        <v>0</v>
      </c>
      <c r="AE248" s="1">
        <f>IF(C248="west", IF(B248="Central",('Connecting shares (%)'!$F$12/100*K248+'Connecting shares (%)'!$G$12/100*M248+'Connecting shares (%)'!$H$12/100*O248)/1000000,0),0)</f>
        <v>0</v>
      </c>
      <c r="AF248" s="1">
        <f>IF(C248="west", IF(B248="Central",L248*'Connecting shares (%)'!$R$16*'Connecting shares (%)'!$F$12/100+N248*'Connecting shares (%)'!$G$12/100*'Connecting shares (%)'!$R$17+P248*'Connecting shares (%)'!$H$12/100*'Connecting shares (%)'!$R$18,0),0)</f>
        <v>0</v>
      </c>
      <c r="AG248" s="1">
        <f>IF(C248="West", IF(B248="Decentral",(K248*'Connecting shares (%)'!$F$16/100+M248*'Connecting shares (%)'!$G$16/100+O248*'Connecting shares (%)'!$H$16/100)/1000000,0),0)</f>
        <v>0</v>
      </c>
      <c r="AH248" s="1">
        <f>IF(C248="west", IF(B248="Decentral",L248*'Connecting shares (%)'!$R$16*'Connecting shares (%)'!$F$16/100+N248*'Connecting shares (%)'!$G$16/100*'Connecting shares (%)'!$R$17+P248*'Connecting shares (%)'!$H$16/100*'Connecting shares (%)'!$R$18,0),0)</f>
        <v>0</v>
      </c>
    </row>
    <row r="249" spans="1:34">
      <c r="A249" s="1">
        <v>248</v>
      </c>
      <c r="B249" s="1" t="s">
        <v>21</v>
      </c>
      <c r="C249" s="1" t="s">
        <v>24</v>
      </c>
      <c r="D249" s="1" t="s">
        <v>639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992.14625976100695</v>
      </c>
      <c r="R249" s="1">
        <v>59867.5</v>
      </c>
      <c r="S249" s="61">
        <f>IF(C249="East", IF(B249="Central",('Connecting shares (%)'!$F$2/100*E249+'Connecting shares (%)'!$G$2/100*G249+'Connecting shares (%)'!$H$2/100*I249)/1000000,0),0)</f>
        <v>0</v>
      </c>
      <c r="T249" s="61">
        <f>IF(C249="East", IF(B249="Central",F249*'Connecting shares (%)'!$R$16*'Connecting shares (%)'!$F$2/100+H249*'Connecting shares (%)'!$G$2/100*'Connecting shares (%)'!$R$17+J249*'Connecting shares (%)'!$H$2/100*'Connecting shares (%)'!$R$18,0),0)</f>
        <v>0</v>
      </c>
      <c r="U249" s="1">
        <f>IF(C249="East", IF(B249="Decentral",('Connecting shares (%)'!$F$6/100*E249+'Connecting shares (%)'!$G$6/100*G249+'Connecting shares (%)'!$H$6/100*I249)/1000000,0),0)</f>
        <v>0</v>
      </c>
      <c r="V249" s="1">
        <f>IF(C249="East", IF(B249="Decentral",F249*'Connecting shares (%)'!$R$16*'Connecting shares (%)'!$F$6/100+H249*'Connecting shares (%)'!$G$6/100*'Connecting shares (%)'!$R$17+J249*'Connecting shares (%)'!$H$6/100*'Connecting shares (%)'!$R$18,0),0)</f>
        <v>0</v>
      </c>
      <c r="W249" s="1">
        <f>IF(C249="East", IF(B249="Central",('Connecting shares (%)'!$F$4/100*K249+'Connecting shares (%)'!$G$4/100*M249+'Connecting shares (%)'!$H$4/100*O249)/1000000,0),0)</f>
        <v>0</v>
      </c>
      <c r="X249" s="1">
        <f>IF(C249="East", IF(B249="Central",L249*'Connecting shares (%)'!$R$16*'Connecting shares (%)'!$F$4/100+N249*'Connecting shares (%)'!$G$4/100*'Connecting shares (%)'!$R$17+P249*'Connecting shares (%)'!$H$4/100*'Connecting shares (%)'!$R$18,0),0)</f>
        <v>0</v>
      </c>
      <c r="Y249" s="1">
        <f>IF(C249="East", IF(B249="Decentral",('Connecting shares (%)'!$F$4/100*K249+'Connecting shares (%)'!$G$4/100*M249+'Connecting shares (%)'!$H$4/100*O249)/1000000,0),0)</f>
        <v>0</v>
      </c>
      <c r="Z249" s="1">
        <f>IF(C249="East", IF(B249="Decentral",L249*'Connecting shares (%)'!$R$16*'Connecting shares (%)'!$F$8/100+N249*'Connecting shares (%)'!$G$8/100*'Connecting shares (%)'!$R$17+P249*'Connecting shares (%)'!$H$8/100*'Connecting shares (%)'!$R$18,0),0)</f>
        <v>0</v>
      </c>
      <c r="AA249" s="1">
        <f>IF(C249="West", IF(B249="Central",('Connecting shares (%)'!$F$10/100*E249+'Connecting shares (%)'!$G$10/100*G249+'Connecting shares (%)'!$H$10/100*I249)/1000000,0),0)</f>
        <v>0</v>
      </c>
      <c r="AB249" s="1">
        <f>IF(C249="West", IF(B249="Central",F249*'Connecting shares (%)'!$R$16*'Connecting shares (%)'!$F$10/100+H249*'Connecting shares (%)'!$G$10/100*'Connecting shares (%)'!$R$17+J249*'Connecting shares (%)'!$H$10/100*'Connecting shares (%)'!$R$18,0),0)</f>
        <v>0</v>
      </c>
      <c r="AC249" s="1">
        <f>IF(C249="West", IF(B249="Decentral",('Connecting shares (%)'!$F$14/100*E249+'Connecting shares (%)'!$G$14/100*G249+'Connecting shares (%)'!$H$14/100*I249)/1000000,0),0)</f>
        <v>0</v>
      </c>
      <c r="AD249" s="1">
        <f>IF(C249="west", IF(B249="Decentral",F249*'Connecting shares (%)'!$R$16*'Connecting shares (%)'!$F$14/100+H249*'Connecting shares (%)'!$G$14/100*'Connecting shares (%)'!$R$17+J249*'Connecting shares (%)'!$H$14/100*'Connecting shares (%)'!$R$18,0),0)</f>
        <v>0</v>
      </c>
      <c r="AE249" s="1">
        <f>IF(C249="west", IF(B249="Central",('Connecting shares (%)'!$F$12/100*K249+'Connecting shares (%)'!$G$12/100*M249+'Connecting shares (%)'!$H$12/100*O249)/1000000,0),0)</f>
        <v>0</v>
      </c>
      <c r="AF249" s="1">
        <f>IF(C249="west", IF(B249="Central",L249*'Connecting shares (%)'!$R$16*'Connecting shares (%)'!$F$12/100+N249*'Connecting shares (%)'!$G$12/100*'Connecting shares (%)'!$R$17+P249*'Connecting shares (%)'!$H$12/100*'Connecting shares (%)'!$R$18,0),0)</f>
        <v>0</v>
      </c>
      <c r="AG249" s="1">
        <f>IF(C249="West", IF(B249="Decentral",(K249*'Connecting shares (%)'!$F$16/100+M249*'Connecting shares (%)'!$G$16/100+O249*'Connecting shares (%)'!$H$16/100)/1000000,0),0)</f>
        <v>0</v>
      </c>
      <c r="AH249" s="1">
        <f>IF(C249="west", IF(B249="Decentral",L249*'Connecting shares (%)'!$R$16*'Connecting shares (%)'!$F$16/100+N249*'Connecting shares (%)'!$G$16/100*'Connecting shares (%)'!$R$17+P249*'Connecting shares (%)'!$H$16/100*'Connecting shares (%)'!$R$18,0),0)</f>
        <v>0</v>
      </c>
    </row>
    <row r="250" spans="1:34">
      <c r="A250" s="1">
        <v>249</v>
      </c>
      <c r="B250" s="1" t="s">
        <v>21</v>
      </c>
      <c r="C250" s="1" t="s">
        <v>24</v>
      </c>
      <c r="D250" s="1" t="s">
        <v>638</v>
      </c>
      <c r="E250" s="1">
        <v>555105.30000000005</v>
      </c>
      <c r="F250" s="1">
        <v>42</v>
      </c>
      <c r="G250" s="1">
        <v>0</v>
      </c>
      <c r="H250" s="1">
        <v>0</v>
      </c>
      <c r="I250" s="1">
        <v>0</v>
      </c>
      <c r="J250" s="1">
        <v>0</v>
      </c>
      <c r="K250" s="1">
        <v>210451.6</v>
      </c>
      <c r="L250" s="1">
        <v>25</v>
      </c>
      <c r="M250" s="1">
        <v>0</v>
      </c>
      <c r="N250" s="1">
        <v>0</v>
      </c>
      <c r="O250" s="1">
        <v>0</v>
      </c>
      <c r="P250" s="1">
        <v>0</v>
      </c>
      <c r="Q250" s="1">
        <v>5274.8019774173299</v>
      </c>
      <c r="R250" s="1">
        <v>593131</v>
      </c>
      <c r="S250" s="61">
        <f>IF(C250="East", IF(B250="Central",('Connecting shares (%)'!$F$2/100*E250+'Connecting shares (%)'!$G$2/100*G250+'Connecting shares (%)'!$H$2/100*I250)/1000000,0),0)</f>
        <v>0</v>
      </c>
      <c r="T250" s="61">
        <f>IF(C250="East", IF(B250="Central",F250*'Connecting shares (%)'!$R$16*'Connecting shares (%)'!$F$2/100+H250*'Connecting shares (%)'!$G$2/100*'Connecting shares (%)'!$R$17+J250*'Connecting shares (%)'!$H$2/100*'Connecting shares (%)'!$R$18,0),0)</f>
        <v>0</v>
      </c>
      <c r="U250" s="1">
        <f>IF(C250="East", IF(B250="Decentral",('Connecting shares (%)'!$F$6/100*E250+'Connecting shares (%)'!$G$6/100*G250+'Connecting shares (%)'!$H$6/100*I250)/1000000,0),0)</f>
        <v>0.55510530000000002</v>
      </c>
      <c r="V250" s="1">
        <f>IF(C250="East", IF(B250="Decentral",F250*'Connecting shares (%)'!$R$16*'Connecting shares (%)'!$F$6/100+H250*'Connecting shares (%)'!$G$6/100*'Connecting shares (%)'!$R$17+J250*'Connecting shares (%)'!$H$6/100*'Connecting shares (%)'!$R$18,0),0)</f>
        <v>0.96579000000000004</v>
      </c>
      <c r="W250" s="1">
        <f>IF(C250="East", IF(B250="Central",('Connecting shares (%)'!$F$4/100*K250+'Connecting shares (%)'!$G$4/100*M250+'Connecting shares (%)'!$H$4/100*O250)/1000000,0),0)</f>
        <v>0</v>
      </c>
      <c r="X250" s="1">
        <f>IF(C250="East", IF(B250="Central",L250*'Connecting shares (%)'!$R$16*'Connecting shares (%)'!$F$4/100+N250*'Connecting shares (%)'!$G$4/100*'Connecting shares (%)'!$R$17+P250*'Connecting shares (%)'!$H$4/100*'Connecting shares (%)'!$R$18,0),0)</f>
        <v>0</v>
      </c>
      <c r="Y250" s="1">
        <f>IF(C250="East", IF(B250="Decentral",('Connecting shares (%)'!$F$4/100*K250+'Connecting shares (%)'!$G$4/100*M250+'Connecting shares (%)'!$H$4/100*O250)/1000000,0),0)</f>
        <v>0.21045160000000002</v>
      </c>
      <c r="Z250" s="1">
        <f>IF(C250="East", IF(B250="Decentral",L250*'Connecting shares (%)'!$R$16*'Connecting shares (%)'!$F$8/100+N250*'Connecting shares (%)'!$G$8/100*'Connecting shares (%)'!$R$17+P250*'Connecting shares (%)'!$H$8/100*'Connecting shares (%)'!$R$18,0),0)</f>
        <v>0.57487500000000002</v>
      </c>
      <c r="AA250" s="1">
        <f>IF(C250="West", IF(B250="Central",('Connecting shares (%)'!$F$10/100*E250+'Connecting shares (%)'!$G$10/100*G250+'Connecting shares (%)'!$H$10/100*I250)/1000000,0),0)</f>
        <v>0</v>
      </c>
      <c r="AB250" s="1">
        <f>IF(C250="West", IF(B250="Central",F250*'Connecting shares (%)'!$R$16*'Connecting shares (%)'!$F$10/100+H250*'Connecting shares (%)'!$G$10/100*'Connecting shares (%)'!$R$17+J250*'Connecting shares (%)'!$H$10/100*'Connecting shares (%)'!$R$18,0),0)</f>
        <v>0</v>
      </c>
      <c r="AC250" s="1">
        <f>IF(C250="West", IF(B250="Decentral",('Connecting shares (%)'!$F$14/100*E250+'Connecting shares (%)'!$G$14/100*G250+'Connecting shares (%)'!$H$14/100*I250)/1000000,0),0)</f>
        <v>0</v>
      </c>
      <c r="AD250" s="1">
        <f>IF(C250="west", IF(B250="Decentral",F250*'Connecting shares (%)'!$R$16*'Connecting shares (%)'!$F$14/100+H250*'Connecting shares (%)'!$G$14/100*'Connecting shares (%)'!$R$17+J250*'Connecting shares (%)'!$H$14/100*'Connecting shares (%)'!$R$18,0),0)</f>
        <v>0</v>
      </c>
      <c r="AE250" s="1">
        <f>IF(C250="west", IF(B250="Central",('Connecting shares (%)'!$F$12/100*K250+'Connecting shares (%)'!$G$12/100*M250+'Connecting shares (%)'!$H$12/100*O250)/1000000,0),0)</f>
        <v>0</v>
      </c>
      <c r="AF250" s="1">
        <f>IF(C250="west", IF(B250="Central",L250*'Connecting shares (%)'!$R$16*'Connecting shares (%)'!$F$12/100+N250*'Connecting shares (%)'!$G$12/100*'Connecting shares (%)'!$R$17+P250*'Connecting shares (%)'!$H$12/100*'Connecting shares (%)'!$R$18,0),0)</f>
        <v>0</v>
      </c>
      <c r="AG250" s="1">
        <f>IF(C250="West", IF(B250="Decentral",(K250*'Connecting shares (%)'!$F$16/100+M250*'Connecting shares (%)'!$G$16/100+O250*'Connecting shares (%)'!$H$16/100)/1000000,0),0)</f>
        <v>0</v>
      </c>
      <c r="AH250" s="1">
        <f>IF(C250="west", IF(B250="Decentral",L250*'Connecting shares (%)'!$R$16*'Connecting shares (%)'!$F$16/100+N250*'Connecting shares (%)'!$G$16/100*'Connecting shares (%)'!$R$17+P250*'Connecting shares (%)'!$H$16/100*'Connecting shares (%)'!$R$18,0),0)</f>
        <v>0</v>
      </c>
    </row>
    <row r="251" spans="1:34">
      <c r="A251" s="1">
        <v>250</v>
      </c>
      <c r="B251" s="1" t="s">
        <v>21</v>
      </c>
      <c r="C251" s="1" t="s">
        <v>23</v>
      </c>
      <c r="D251" s="1" t="s">
        <v>545</v>
      </c>
      <c r="E251" s="1">
        <v>666373.51</v>
      </c>
      <c r="F251" s="1">
        <v>52</v>
      </c>
      <c r="G251" s="1">
        <v>0</v>
      </c>
      <c r="H251" s="1">
        <v>0</v>
      </c>
      <c r="I251" s="1">
        <v>0</v>
      </c>
      <c r="J251" s="1">
        <v>0</v>
      </c>
      <c r="K251" s="1">
        <v>364746.89999999898</v>
      </c>
      <c r="L251" s="1">
        <v>20</v>
      </c>
      <c r="M251" s="1">
        <v>331446.40000000002</v>
      </c>
      <c r="N251" s="1">
        <v>4</v>
      </c>
      <c r="O251" s="1">
        <v>0</v>
      </c>
      <c r="P251" s="1">
        <v>0</v>
      </c>
      <c r="Q251" s="1">
        <v>25454.442461471699</v>
      </c>
      <c r="R251" s="1">
        <v>8345884</v>
      </c>
      <c r="S251" s="61">
        <f>IF(C251="East", IF(B251="Central",('Connecting shares (%)'!$F$2/100*E251+'Connecting shares (%)'!$G$2/100*G251+'Connecting shares (%)'!$H$2/100*I251)/1000000,0),0)</f>
        <v>0</v>
      </c>
      <c r="T251" s="61">
        <f>IF(C251="East", IF(B251="Central",F251*'Connecting shares (%)'!$R$16*'Connecting shares (%)'!$F$2/100+H251*'Connecting shares (%)'!$G$2/100*'Connecting shares (%)'!$R$17+J251*'Connecting shares (%)'!$H$2/100*'Connecting shares (%)'!$R$18,0),0)</f>
        <v>0</v>
      </c>
      <c r="U251" s="1">
        <f>IF(C251="East", IF(B251="Decentral",('Connecting shares (%)'!$F$6/100*E251+'Connecting shares (%)'!$G$6/100*G251+'Connecting shares (%)'!$H$6/100*I251)/1000000,0),0)</f>
        <v>0</v>
      </c>
      <c r="V251" s="1">
        <f>IF(C251="East", IF(B251="Decentral",F251*'Connecting shares (%)'!$R$16*'Connecting shares (%)'!$F$6/100+H251*'Connecting shares (%)'!$G$6/100*'Connecting shares (%)'!$R$17+J251*'Connecting shares (%)'!$H$6/100*'Connecting shares (%)'!$R$18,0),0)</f>
        <v>0</v>
      </c>
      <c r="W251" s="1">
        <f>IF(C251="East", IF(B251="Central",('Connecting shares (%)'!$F$4/100*K251+'Connecting shares (%)'!$G$4/100*M251+'Connecting shares (%)'!$H$4/100*O251)/1000000,0),0)</f>
        <v>0</v>
      </c>
      <c r="X251" s="1">
        <f>IF(C251="East", IF(B251="Central",L251*'Connecting shares (%)'!$R$16*'Connecting shares (%)'!$F$4/100+N251*'Connecting shares (%)'!$G$4/100*'Connecting shares (%)'!$R$17+P251*'Connecting shares (%)'!$H$4/100*'Connecting shares (%)'!$R$18,0),0)</f>
        <v>0</v>
      </c>
      <c r="Y251" s="1">
        <f>IF(C251="East", IF(B251="Decentral",('Connecting shares (%)'!$F$4/100*K251+'Connecting shares (%)'!$G$4/100*M251+'Connecting shares (%)'!$H$4/100*O251)/1000000,0),0)</f>
        <v>0</v>
      </c>
      <c r="Z251" s="1">
        <f>IF(C251="East", IF(B251="Decentral",L251*'Connecting shares (%)'!$R$16*'Connecting shares (%)'!$F$8/100+N251*'Connecting shares (%)'!$G$8/100*'Connecting shares (%)'!$R$17+P251*'Connecting shares (%)'!$H$8/100*'Connecting shares (%)'!$R$18,0),0)</f>
        <v>0</v>
      </c>
      <c r="AA251" s="1">
        <f>IF(C251="West", IF(B251="Central",('Connecting shares (%)'!$F$10/100*E251+'Connecting shares (%)'!$G$10/100*G251+'Connecting shares (%)'!$H$10/100*I251)/1000000,0),0)</f>
        <v>0</v>
      </c>
      <c r="AB251" s="1">
        <f>IF(C251="West", IF(B251="Central",F251*'Connecting shares (%)'!$R$16*'Connecting shares (%)'!$F$10/100+H251*'Connecting shares (%)'!$G$10/100*'Connecting shares (%)'!$R$17+J251*'Connecting shares (%)'!$H$10/100*'Connecting shares (%)'!$R$18,0),0)</f>
        <v>0</v>
      </c>
      <c r="AC251" s="1">
        <f>IF(C251="West", IF(B251="Decentral",('Connecting shares (%)'!$F$14/100*E251+'Connecting shares (%)'!$G$14/100*G251+'Connecting shares (%)'!$H$14/100*I251)/1000000,0),0)</f>
        <v>0.66637351</v>
      </c>
      <c r="AD251" s="1">
        <f>IF(C251="west", IF(B251="Decentral",F251*'Connecting shares (%)'!$R$16*'Connecting shares (%)'!$F$14/100+H251*'Connecting shares (%)'!$G$14/100*'Connecting shares (%)'!$R$17+J251*'Connecting shares (%)'!$H$14/100*'Connecting shares (%)'!$R$18,0),0)</f>
        <v>1.19574</v>
      </c>
      <c r="AE251" s="1">
        <f>IF(C251="west", IF(B251="Central",('Connecting shares (%)'!$F$12/100*K251+'Connecting shares (%)'!$G$12/100*M251+'Connecting shares (%)'!$H$12/100*O251)/1000000,0),0)</f>
        <v>0</v>
      </c>
      <c r="AF251" s="1">
        <f>IF(C251="west", IF(B251="Central",L251*'Connecting shares (%)'!$R$16*'Connecting shares (%)'!$F$12/100+N251*'Connecting shares (%)'!$G$12/100*'Connecting shares (%)'!$R$17+P251*'Connecting shares (%)'!$H$12/100*'Connecting shares (%)'!$R$18,0),0)</f>
        <v>0</v>
      </c>
      <c r="AG251" s="1">
        <f>IF(C251="West", IF(B251="Decentral",(K251*'Connecting shares (%)'!$F$16/100+M251*'Connecting shares (%)'!$G$16/100+O251*'Connecting shares (%)'!$H$16/100)/1000000,0),0)</f>
        <v>0.69619329999999902</v>
      </c>
      <c r="AH251" s="1">
        <f>IF(C251="west", IF(B251="Decentral",L251*'Connecting shares (%)'!$R$16*'Connecting shares (%)'!$F$16/100+N251*'Connecting shares (%)'!$G$16/100*'Connecting shares (%)'!$R$17+P251*'Connecting shares (%)'!$H$16/100*'Connecting shares (%)'!$R$18,0),0)</f>
        <v>0.58253600000000005</v>
      </c>
    </row>
    <row r="252" spans="1:34">
      <c r="A252" s="1">
        <v>251</v>
      </c>
      <c r="B252" s="1" t="s">
        <v>21</v>
      </c>
      <c r="C252" s="1" t="s">
        <v>24</v>
      </c>
      <c r="D252" s="1" t="s">
        <v>637</v>
      </c>
      <c r="E252" s="1">
        <v>735035.75</v>
      </c>
      <c r="F252" s="1">
        <v>50</v>
      </c>
      <c r="G252" s="1">
        <v>0</v>
      </c>
      <c r="H252" s="1">
        <v>0</v>
      </c>
      <c r="I252" s="1">
        <v>0</v>
      </c>
      <c r="J252" s="1">
        <v>0</v>
      </c>
      <c r="K252" s="1">
        <v>84477.75</v>
      </c>
      <c r="L252" s="1">
        <v>3</v>
      </c>
      <c r="M252" s="1">
        <v>98108.66</v>
      </c>
      <c r="N252" s="1">
        <v>1</v>
      </c>
      <c r="O252" s="1">
        <v>0</v>
      </c>
      <c r="P252" s="1">
        <v>0</v>
      </c>
      <c r="Q252" s="1">
        <v>3496.6721932157802</v>
      </c>
      <c r="R252" s="1">
        <v>643062</v>
      </c>
      <c r="S252" s="61">
        <f>IF(C252="East", IF(B252="Central",('Connecting shares (%)'!$F$2/100*E252+'Connecting shares (%)'!$G$2/100*G252+'Connecting shares (%)'!$H$2/100*I252)/1000000,0),0)</f>
        <v>0</v>
      </c>
      <c r="T252" s="61">
        <f>IF(C252="East", IF(B252="Central",F252*'Connecting shares (%)'!$R$16*'Connecting shares (%)'!$F$2/100+H252*'Connecting shares (%)'!$G$2/100*'Connecting shares (%)'!$R$17+J252*'Connecting shares (%)'!$H$2/100*'Connecting shares (%)'!$R$18,0),0)</f>
        <v>0</v>
      </c>
      <c r="U252" s="1">
        <f>IF(C252="East", IF(B252="Decentral",('Connecting shares (%)'!$F$6/100*E252+'Connecting shares (%)'!$G$6/100*G252+'Connecting shares (%)'!$H$6/100*I252)/1000000,0),0)</f>
        <v>0.73503574999999999</v>
      </c>
      <c r="V252" s="1">
        <f>IF(C252="East", IF(B252="Decentral",F252*'Connecting shares (%)'!$R$16*'Connecting shares (%)'!$F$6/100+H252*'Connecting shares (%)'!$G$6/100*'Connecting shares (%)'!$R$17+J252*'Connecting shares (%)'!$H$6/100*'Connecting shares (%)'!$R$18,0),0)</f>
        <v>1.14975</v>
      </c>
      <c r="W252" s="1">
        <f>IF(C252="East", IF(B252="Central",('Connecting shares (%)'!$F$4/100*K252+'Connecting shares (%)'!$G$4/100*M252+'Connecting shares (%)'!$H$4/100*O252)/1000000,0),0)</f>
        <v>0</v>
      </c>
      <c r="X252" s="1">
        <f>IF(C252="East", IF(B252="Central",L252*'Connecting shares (%)'!$R$16*'Connecting shares (%)'!$F$4/100+N252*'Connecting shares (%)'!$G$4/100*'Connecting shares (%)'!$R$17+P252*'Connecting shares (%)'!$H$4/100*'Connecting shares (%)'!$R$18,0),0)</f>
        <v>0</v>
      </c>
      <c r="Y252" s="1">
        <f>IF(C252="East", IF(B252="Decentral",('Connecting shares (%)'!$F$4/100*K252+'Connecting shares (%)'!$G$4/100*M252+'Connecting shares (%)'!$H$4/100*O252)/1000000,0),0)</f>
        <v>0.18258641</v>
      </c>
      <c r="Z252" s="1">
        <f>IF(C252="East", IF(B252="Decentral",L252*'Connecting shares (%)'!$R$16*'Connecting shares (%)'!$F$8/100+N252*'Connecting shares (%)'!$G$8/100*'Connecting shares (%)'!$R$17+P252*'Connecting shares (%)'!$H$8/100*'Connecting shares (%)'!$R$18,0),0)</f>
        <v>9.964400000000001E-2</v>
      </c>
      <c r="AA252" s="1">
        <f>IF(C252="West", IF(B252="Central",('Connecting shares (%)'!$F$10/100*E252+'Connecting shares (%)'!$G$10/100*G252+'Connecting shares (%)'!$H$10/100*I252)/1000000,0),0)</f>
        <v>0</v>
      </c>
      <c r="AB252" s="1">
        <f>IF(C252="West", IF(B252="Central",F252*'Connecting shares (%)'!$R$16*'Connecting shares (%)'!$F$10/100+H252*'Connecting shares (%)'!$G$10/100*'Connecting shares (%)'!$R$17+J252*'Connecting shares (%)'!$H$10/100*'Connecting shares (%)'!$R$18,0),0)</f>
        <v>0</v>
      </c>
      <c r="AC252" s="1">
        <f>IF(C252="West", IF(B252="Decentral",('Connecting shares (%)'!$F$14/100*E252+'Connecting shares (%)'!$G$14/100*G252+'Connecting shares (%)'!$H$14/100*I252)/1000000,0),0)</f>
        <v>0</v>
      </c>
      <c r="AD252" s="1">
        <f>IF(C252="west", IF(B252="Decentral",F252*'Connecting shares (%)'!$R$16*'Connecting shares (%)'!$F$14/100+H252*'Connecting shares (%)'!$G$14/100*'Connecting shares (%)'!$R$17+J252*'Connecting shares (%)'!$H$14/100*'Connecting shares (%)'!$R$18,0),0)</f>
        <v>0</v>
      </c>
      <c r="AE252" s="1">
        <f>IF(C252="west", IF(B252="Central",('Connecting shares (%)'!$F$12/100*K252+'Connecting shares (%)'!$G$12/100*M252+'Connecting shares (%)'!$H$12/100*O252)/1000000,0),0)</f>
        <v>0</v>
      </c>
      <c r="AF252" s="1">
        <f>IF(C252="west", IF(B252="Central",L252*'Connecting shares (%)'!$R$16*'Connecting shares (%)'!$F$12/100+N252*'Connecting shares (%)'!$G$12/100*'Connecting shares (%)'!$R$17+P252*'Connecting shares (%)'!$H$12/100*'Connecting shares (%)'!$R$18,0),0)</f>
        <v>0</v>
      </c>
      <c r="AG252" s="1">
        <f>IF(C252="West", IF(B252="Decentral",(K252*'Connecting shares (%)'!$F$16/100+M252*'Connecting shares (%)'!$G$16/100+O252*'Connecting shares (%)'!$H$16/100)/1000000,0),0)</f>
        <v>0</v>
      </c>
      <c r="AH252" s="1">
        <f>IF(C252="west", IF(B252="Decentral",L252*'Connecting shares (%)'!$R$16*'Connecting shares (%)'!$F$16/100+N252*'Connecting shares (%)'!$G$16/100*'Connecting shares (%)'!$R$17+P252*'Connecting shares (%)'!$H$16/100*'Connecting shares (%)'!$R$18,0),0)</f>
        <v>0</v>
      </c>
    </row>
    <row r="253" spans="1:34">
      <c r="A253" s="1">
        <v>252</v>
      </c>
      <c r="B253" s="1" t="s">
        <v>22</v>
      </c>
      <c r="C253" s="1" t="s">
        <v>24</v>
      </c>
      <c r="D253" s="1" t="s">
        <v>636</v>
      </c>
      <c r="E253" s="1">
        <v>591352.68999999994</v>
      </c>
      <c r="F253" s="1">
        <v>39</v>
      </c>
      <c r="G253" s="1">
        <v>0</v>
      </c>
      <c r="H253" s="1">
        <v>0</v>
      </c>
      <c r="I253" s="1">
        <v>0</v>
      </c>
      <c r="J253" s="1">
        <v>0</v>
      </c>
      <c r="K253" s="1">
        <v>53380.199999999903</v>
      </c>
      <c r="L253" s="1">
        <v>8</v>
      </c>
      <c r="M253" s="1">
        <v>0</v>
      </c>
      <c r="N253" s="1">
        <v>0</v>
      </c>
      <c r="O253" s="1">
        <v>0</v>
      </c>
      <c r="P253" s="1">
        <v>0</v>
      </c>
      <c r="Q253" s="1">
        <v>2930.76652777145</v>
      </c>
      <c r="R253" s="1">
        <v>439807.5</v>
      </c>
      <c r="S253" s="61">
        <f>IF(C253="East", IF(B253="Central",('Connecting shares (%)'!$F$2/100*E253+'Connecting shares (%)'!$G$2/100*G253+'Connecting shares (%)'!$H$2/100*I253)/1000000,0),0)</f>
        <v>0.5913526899999999</v>
      </c>
      <c r="T253" s="61">
        <f>IF(C253="East", IF(B253="Central",F253*'Connecting shares (%)'!$R$16*'Connecting shares (%)'!$F$2/100+H253*'Connecting shares (%)'!$G$2/100*'Connecting shares (%)'!$R$17+J253*'Connecting shares (%)'!$H$2/100*'Connecting shares (%)'!$R$18,0),0)</f>
        <v>0.89680500000000007</v>
      </c>
      <c r="U253" s="1">
        <f>IF(C253="East", IF(B253="Decentral",('Connecting shares (%)'!$F$6/100*E253+'Connecting shares (%)'!$G$6/100*G253+'Connecting shares (%)'!$H$6/100*I253)/1000000,0),0)</f>
        <v>0</v>
      </c>
      <c r="V253" s="1">
        <f>IF(C253="East", IF(B253="Decentral",F253*'Connecting shares (%)'!$R$16*'Connecting shares (%)'!$F$6/100+H253*'Connecting shares (%)'!$G$6/100*'Connecting shares (%)'!$R$17+J253*'Connecting shares (%)'!$H$6/100*'Connecting shares (%)'!$R$18,0),0)</f>
        <v>0</v>
      </c>
      <c r="W253" s="1">
        <f>IF(C253="East", IF(B253="Central",('Connecting shares (%)'!$F$4/100*K253+'Connecting shares (%)'!$G$4/100*M253+'Connecting shares (%)'!$H$4/100*O253)/1000000,0),0)</f>
        <v>5.3380199999999906E-2</v>
      </c>
      <c r="X253" s="1">
        <f>IF(C253="East", IF(B253="Central",L253*'Connecting shares (%)'!$R$16*'Connecting shares (%)'!$F$4/100+N253*'Connecting shares (%)'!$G$4/100*'Connecting shares (%)'!$R$17+P253*'Connecting shares (%)'!$H$4/100*'Connecting shares (%)'!$R$18,0),0)</f>
        <v>0.18396000000000001</v>
      </c>
      <c r="Y253" s="1">
        <f>IF(C253="East", IF(B253="Decentral",('Connecting shares (%)'!$F$4/100*K253+'Connecting shares (%)'!$G$4/100*M253+'Connecting shares (%)'!$H$4/100*O253)/1000000,0),0)</f>
        <v>0</v>
      </c>
      <c r="Z253" s="1">
        <f>IF(C253="East", IF(B253="Decentral",L253*'Connecting shares (%)'!$R$16*'Connecting shares (%)'!$F$8/100+N253*'Connecting shares (%)'!$G$8/100*'Connecting shares (%)'!$R$17+P253*'Connecting shares (%)'!$H$8/100*'Connecting shares (%)'!$R$18,0),0)</f>
        <v>0</v>
      </c>
      <c r="AA253" s="1">
        <f>IF(C253="West", IF(B253="Central",('Connecting shares (%)'!$F$10/100*E253+'Connecting shares (%)'!$G$10/100*G253+'Connecting shares (%)'!$H$10/100*I253)/1000000,0),0)</f>
        <v>0</v>
      </c>
      <c r="AB253" s="1">
        <f>IF(C253="West", IF(B253="Central",F253*'Connecting shares (%)'!$R$16*'Connecting shares (%)'!$F$10/100+H253*'Connecting shares (%)'!$G$10/100*'Connecting shares (%)'!$R$17+J253*'Connecting shares (%)'!$H$10/100*'Connecting shares (%)'!$R$18,0),0)</f>
        <v>0</v>
      </c>
      <c r="AC253" s="1">
        <f>IF(C253="West", IF(B253="Decentral",('Connecting shares (%)'!$F$14/100*E253+'Connecting shares (%)'!$G$14/100*G253+'Connecting shares (%)'!$H$14/100*I253)/1000000,0),0)</f>
        <v>0</v>
      </c>
      <c r="AD253" s="1">
        <f>IF(C253="west", IF(B253="Decentral",F253*'Connecting shares (%)'!$R$16*'Connecting shares (%)'!$F$14/100+H253*'Connecting shares (%)'!$G$14/100*'Connecting shares (%)'!$R$17+J253*'Connecting shares (%)'!$H$14/100*'Connecting shares (%)'!$R$18,0),0)</f>
        <v>0</v>
      </c>
      <c r="AE253" s="1">
        <f>IF(C253="west", IF(B253="Central",('Connecting shares (%)'!$F$12/100*K253+'Connecting shares (%)'!$G$12/100*M253+'Connecting shares (%)'!$H$12/100*O253)/1000000,0),0)</f>
        <v>0</v>
      </c>
      <c r="AF253" s="1">
        <f>IF(C253="west", IF(B253="Central",L253*'Connecting shares (%)'!$R$16*'Connecting shares (%)'!$F$12/100+N253*'Connecting shares (%)'!$G$12/100*'Connecting shares (%)'!$R$17+P253*'Connecting shares (%)'!$H$12/100*'Connecting shares (%)'!$R$18,0),0)</f>
        <v>0</v>
      </c>
      <c r="AG253" s="1">
        <f>IF(C253="West", IF(B253="Decentral",(K253*'Connecting shares (%)'!$F$16/100+M253*'Connecting shares (%)'!$G$16/100+O253*'Connecting shares (%)'!$H$16/100)/1000000,0),0)</f>
        <v>0</v>
      </c>
      <c r="AH253" s="1">
        <f>IF(C253="west", IF(B253="Decentral",L253*'Connecting shares (%)'!$R$16*'Connecting shares (%)'!$F$16/100+N253*'Connecting shares (%)'!$G$16/100*'Connecting shares (%)'!$R$17+P253*'Connecting shares (%)'!$H$16/100*'Connecting shares (%)'!$R$18,0),0)</f>
        <v>0</v>
      </c>
    </row>
    <row r="254" spans="1:34">
      <c r="A254" s="1">
        <v>253</v>
      </c>
      <c r="B254" s="1" t="s">
        <v>21</v>
      </c>
      <c r="C254" s="1" t="s">
        <v>23</v>
      </c>
      <c r="D254" s="1" t="s">
        <v>540</v>
      </c>
      <c r="E254" s="1">
        <v>2429870.36</v>
      </c>
      <c r="F254" s="1">
        <v>162</v>
      </c>
      <c r="G254" s="1">
        <v>65686.66</v>
      </c>
      <c r="H254" s="1">
        <v>1</v>
      </c>
      <c r="I254" s="1">
        <v>0</v>
      </c>
      <c r="J254" s="1">
        <v>0</v>
      </c>
      <c r="K254" s="1">
        <v>660812</v>
      </c>
      <c r="L254" s="1">
        <v>46</v>
      </c>
      <c r="M254" s="1">
        <v>338104.09999999899</v>
      </c>
      <c r="N254" s="1">
        <v>5</v>
      </c>
      <c r="O254" s="1">
        <v>0</v>
      </c>
      <c r="P254" s="1">
        <v>0</v>
      </c>
      <c r="Q254" s="1">
        <v>11177.651785267701</v>
      </c>
      <c r="R254" s="1">
        <v>3140716</v>
      </c>
      <c r="S254" s="61">
        <f>IF(C254="East", IF(B254="Central",('Connecting shares (%)'!$F$2/100*E254+'Connecting shares (%)'!$G$2/100*G254+'Connecting shares (%)'!$H$2/100*I254)/1000000,0),0)</f>
        <v>0</v>
      </c>
      <c r="T254" s="61">
        <f>IF(C254="East", IF(B254="Central",F254*'Connecting shares (%)'!$R$16*'Connecting shares (%)'!$F$2/100+H254*'Connecting shares (%)'!$G$2/100*'Connecting shares (%)'!$R$17+J254*'Connecting shares (%)'!$H$2/100*'Connecting shares (%)'!$R$18,0),0)</f>
        <v>0</v>
      </c>
      <c r="U254" s="1">
        <f>IF(C254="East", IF(B254="Decentral",('Connecting shares (%)'!$F$6/100*E254+'Connecting shares (%)'!$G$6/100*G254+'Connecting shares (%)'!$H$6/100*I254)/1000000,0),0)</f>
        <v>0</v>
      </c>
      <c r="V254" s="1">
        <f>IF(C254="East", IF(B254="Decentral",F254*'Connecting shares (%)'!$R$16*'Connecting shares (%)'!$F$6/100+H254*'Connecting shares (%)'!$G$6/100*'Connecting shares (%)'!$R$17+J254*'Connecting shares (%)'!$H$6/100*'Connecting shares (%)'!$R$18,0),0)</f>
        <v>0</v>
      </c>
      <c r="W254" s="1">
        <f>IF(C254="East", IF(B254="Central",('Connecting shares (%)'!$F$4/100*K254+'Connecting shares (%)'!$G$4/100*M254+'Connecting shares (%)'!$H$4/100*O254)/1000000,0),0)</f>
        <v>0</v>
      </c>
      <c r="X254" s="1">
        <f>IF(C254="East", IF(B254="Central",L254*'Connecting shares (%)'!$R$16*'Connecting shares (%)'!$F$4/100+N254*'Connecting shares (%)'!$G$4/100*'Connecting shares (%)'!$R$17+P254*'Connecting shares (%)'!$H$4/100*'Connecting shares (%)'!$R$18,0),0)</f>
        <v>0</v>
      </c>
      <c r="Y254" s="1">
        <f>IF(C254="East", IF(B254="Decentral",('Connecting shares (%)'!$F$4/100*K254+'Connecting shares (%)'!$G$4/100*M254+'Connecting shares (%)'!$H$4/100*O254)/1000000,0),0)</f>
        <v>0</v>
      </c>
      <c r="Z254" s="1">
        <f>IF(C254="East", IF(B254="Decentral",L254*'Connecting shares (%)'!$R$16*'Connecting shares (%)'!$F$8/100+N254*'Connecting shares (%)'!$G$8/100*'Connecting shares (%)'!$R$17+P254*'Connecting shares (%)'!$H$8/100*'Connecting shares (%)'!$R$18,0),0)</f>
        <v>0</v>
      </c>
      <c r="AA254" s="1">
        <f>IF(C254="West", IF(B254="Central",('Connecting shares (%)'!$F$10/100*E254+'Connecting shares (%)'!$G$10/100*G254+'Connecting shares (%)'!$H$10/100*I254)/1000000,0),0)</f>
        <v>0</v>
      </c>
      <c r="AB254" s="1">
        <f>IF(C254="West", IF(B254="Central",F254*'Connecting shares (%)'!$R$16*'Connecting shares (%)'!$F$10/100+H254*'Connecting shares (%)'!$G$10/100*'Connecting shares (%)'!$R$17+J254*'Connecting shares (%)'!$H$10/100*'Connecting shares (%)'!$R$18,0),0)</f>
        <v>0</v>
      </c>
      <c r="AC254" s="1">
        <f>IF(C254="West", IF(B254="Decentral",('Connecting shares (%)'!$F$14/100*E254+'Connecting shares (%)'!$G$14/100*G254+'Connecting shares (%)'!$H$14/100*I254)/1000000,0),0)</f>
        <v>2.4955570200000001</v>
      </c>
      <c r="AD254" s="1">
        <f>IF(C254="west", IF(B254="Decentral",F254*'Connecting shares (%)'!$R$16*'Connecting shares (%)'!$F$14/100+H254*'Connecting shares (%)'!$G$14/100*'Connecting shares (%)'!$R$17+J254*'Connecting shares (%)'!$H$14/100*'Connecting shares (%)'!$R$18,0),0)</f>
        <v>3.7558490000000004</v>
      </c>
      <c r="AE254" s="1">
        <f>IF(C254="west", IF(B254="Central",('Connecting shares (%)'!$F$12/100*K254+'Connecting shares (%)'!$G$12/100*M254+'Connecting shares (%)'!$H$12/100*O254)/1000000,0),0)</f>
        <v>0</v>
      </c>
      <c r="AF254" s="1">
        <f>IF(C254="west", IF(B254="Central",L254*'Connecting shares (%)'!$R$16*'Connecting shares (%)'!$F$12/100+N254*'Connecting shares (%)'!$G$12/100*'Connecting shares (%)'!$R$17+P254*'Connecting shares (%)'!$H$12/100*'Connecting shares (%)'!$R$18,0),0)</f>
        <v>0</v>
      </c>
      <c r="AG254" s="1">
        <f>IF(C254="West", IF(B254="Decentral",(K254*'Connecting shares (%)'!$F$16/100+M254*'Connecting shares (%)'!$G$16/100+O254*'Connecting shares (%)'!$H$16/100)/1000000,0),0)</f>
        <v>0.99891609999999897</v>
      </c>
      <c r="AH254" s="1">
        <f>IF(C254="west", IF(B254="Decentral",L254*'Connecting shares (%)'!$R$16*'Connecting shares (%)'!$F$16/100+N254*'Connecting shares (%)'!$G$16/100*'Connecting shares (%)'!$R$17+P254*'Connecting shares (%)'!$H$16/100*'Connecting shares (%)'!$R$18,0),0)</f>
        <v>1.2110650000000001</v>
      </c>
    </row>
    <row r="255" spans="1:34">
      <c r="A255" s="1">
        <v>254</v>
      </c>
      <c r="B255" s="1" t="s">
        <v>21</v>
      </c>
      <c r="C255" s="1" t="s">
        <v>24</v>
      </c>
      <c r="D255" s="1" t="s">
        <v>635</v>
      </c>
      <c r="E255" s="1">
        <v>4673549.88</v>
      </c>
      <c r="F255" s="1">
        <v>315</v>
      </c>
      <c r="G255" s="1">
        <v>0</v>
      </c>
      <c r="H255" s="1">
        <v>0</v>
      </c>
      <c r="I255" s="1">
        <v>0</v>
      </c>
      <c r="J255" s="1">
        <v>0</v>
      </c>
      <c r="K255" s="1">
        <v>476892.21999999898</v>
      </c>
      <c r="L255" s="1">
        <v>70</v>
      </c>
      <c r="M255" s="1">
        <v>91468.46</v>
      </c>
      <c r="N255" s="1">
        <v>1</v>
      </c>
      <c r="O255" s="1">
        <v>0</v>
      </c>
      <c r="P255" s="1">
        <v>0</v>
      </c>
      <c r="Q255" s="1">
        <v>5418.8046479762297</v>
      </c>
      <c r="R255" s="1">
        <v>2078488</v>
      </c>
      <c r="S255" s="61">
        <f>IF(C255="East", IF(B255="Central",('Connecting shares (%)'!$F$2/100*E255+'Connecting shares (%)'!$G$2/100*G255+'Connecting shares (%)'!$H$2/100*I255)/1000000,0),0)</f>
        <v>0</v>
      </c>
      <c r="T255" s="61">
        <f>IF(C255="East", IF(B255="Central",F255*'Connecting shares (%)'!$R$16*'Connecting shares (%)'!$F$2/100+H255*'Connecting shares (%)'!$G$2/100*'Connecting shares (%)'!$R$17+J255*'Connecting shares (%)'!$H$2/100*'Connecting shares (%)'!$R$18,0),0)</f>
        <v>0</v>
      </c>
      <c r="U255" s="1">
        <f>IF(C255="East", IF(B255="Decentral",('Connecting shares (%)'!$F$6/100*E255+'Connecting shares (%)'!$G$6/100*G255+'Connecting shares (%)'!$H$6/100*I255)/1000000,0),0)</f>
        <v>4.6735498799999995</v>
      </c>
      <c r="V255" s="1">
        <f>IF(C255="East", IF(B255="Decentral",F255*'Connecting shares (%)'!$R$16*'Connecting shares (%)'!$F$6/100+H255*'Connecting shares (%)'!$G$6/100*'Connecting shares (%)'!$R$17+J255*'Connecting shares (%)'!$H$6/100*'Connecting shares (%)'!$R$18,0),0)</f>
        <v>7.2434249999999993</v>
      </c>
      <c r="W255" s="1">
        <f>IF(C255="East", IF(B255="Central",('Connecting shares (%)'!$F$4/100*K255+'Connecting shares (%)'!$G$4/100*M255+'Connecting shares (%)'!$H$4/100*O255)/1000000,0),0)</f>
        <v>0</v>
      </c>
      <c r="X255" s="1">
        <f>IF(C255="East", IF(B255="Central",L255*'Connecting shares (%)'!$R$16*'Connecting shares (%)'!$F$4/100+N255*'Connecting shares (%)'!$G$4/100*'Connecting shares (%)'!$R$17+P255*'Connecting shares (%)'!$H$4/100*'Connecting shares (%)'!$R$18,0),0)</f>
        <v>0</v>
      </c>
      <c r="Y255" s="1">
        <f>IF(C255="East", IF(B255="Decentral",('Connecting shares (%)'!$F$4/100*K255+'Connecting shares (%)'!$G$4/100*M255+'Connecting shares (%)'!$H$4/100*O255)/1000000,0),0)</f>
        <v>0.56836067999999895</v>
      </c>
      <c r="Z255" s="1">
        <f>IF(C255="East", IF(B255="Decentral",L255*'Connecting shares (%)'!$R$16*'Connecting shares (%)'!$F$8/100+N255*'Connecting shares (%)'!$G$8/100*'Connecting shares (%)'!$R$17+P255*'Connecting shares (%)'!$H$8/100*'Connecting shares (%)'!$R$18,0),0)</f>
        <v>1.640309</v>
      </c>
      <c r="AA255" s="1">
        <f>IF(C255="West", IF(B255="Central",('Connecting shares (%)'!$F$10/100*E255+'Connecting shares (%)'!$G$10/100*G255+'Connecting shares (%)'!$H$10/100*I255)/1000000,0),0)</f>
        <v>0</v>
      </c>
      <c r="AB255" s="1">
        <f>IF(C255="West", IF(B255="Central",F255*'Connecting shares (%)'!$R$16*'Connecting shares (%)'!$F$10/100+H255*'Connecting shares (%)'!$G$10/100*'Connecting shares (%)'!$R$17+J255*'Connecting shares (%)'!$H$10/100*'Connecting shares (%)'!$R$18,0),0)</f>
        <v>0</v>
      </c>
      <c r="AC255" s="1">
        <f>IF(C255="West", IF(B255="Decentral",('Connecting shares (%)'!$F$14/100*E255+'Connecting shares (%)'!$G$14/100*G255+'Connecting shares (%)'!$H$14/100*I255)/1000000,0),0)</f>
        <v>0</v>
      </c>
      <c r="AD255" s="1">
        <f>IF(C255="west", IF(B255="Decentral",F255*'Connecting shares (%)'!$R$16*'Connecting shares (%)'!$F$14/100+H255*'Connecting shares (%)'!$G$14/100*'Connecting shares (%)'!$R$17+J255*'Connecting shares (%)'!$H$14/100*'Connecting shares (%)'!$R$18,0),0)</f>
        <v>0</v>
      </c>
      <c r="AE255" s="1">
        <f>IF(C255="west", IF(B255="Central",('Connecting shares (%)'!$F$12/100*K255+'Connecting shares (%)'!$G$12/100*M255+'Connecting shares (%)'!$H$12/100*O255)/1000000,0),0)</f>
        <v>0</v>
      </c>
      <c r="AF255" s="1">
        <f>IF(C255="west", IF(B255="Central",L255*'Connecting shares (%)'!$R$16*'Connecting shares (%)'!$F$12/100+N255*'Connecting shares (%)'!$G$12/100*'Connecting shares (%)'!$R$17+P255*'Connecting shares (%)'!$H$12/100*'Connecting shares (%)'!$R$18,0),0)</f>
        <v>0</v>
      </c>
      <c r="AG255" s="1">
        <f>IF(C255="West", IF(B255="Decentral",(K255*'Connecting shares (%)'!$F$16/100+M255*'Connecting shares (%)'!$G$16/100+O255*'Connecting shares (%)'!$H$16/100)/1000000,0),0)</f>
        <v>0</v>
      </c>
      <c r="AH255" s="1">
        <f>IF(C255="west", IF(B255="Decentral",L255*'Connecting shares (%)'!$R$16*'Connecting shares (%)'!$F$16/100+N255*'Connecting shares (%)'!$G$16/100*'Connecting shares (%)'!$R$17+P255*'Connecting shares (%)'!$H$16/100*'Connecting shares (%)'!$R$18,0),0)</f>
        <v>0</v>
      </c>
    </row>
    <row r="256" spans="1:34">
      <c r="A256" s="1">
        <v>255</v>
      </c>
      <c r="B256" s="1" t="s">
        <v>21</v>
      </c>
      <c r="C256" s="1" t="s">
        <v>24</v>
      </c>
      <c r="D256" s="1" t="s">
        <v>634</v>
      </c>
      <c r="E256" s="1">
        <v>1518798.53999999</v>
      </c>
      <c r="F256" s="1">
        <v>96</v>
      </c>
      <c r="G256" s="1">
        <v>0</v>
      </c>
      <c r="H256" s="1">
        <v>0</v>
      </c>
      <c r="I256" s="1">
        <v>0</v>
      </c>
      <c r="J256" s="1">
        <v>0</v>
      </c>
      <c r="K256" s="1">
        <v>150345.649999999</v>
      </c>
      <c r="L256" s="1">
        <v>8</v>
      </c>
      <c r="M256" s="1">
        <v>0</v>
      </c>
      <c r="N256" s="1">
        <v>0</v>
      </c>
      <c r="O256" s="1">
        <v>0</v>
      </c>
      <c r="P256" s="1">
        <v>0</v>
      </c>
      <c r="Q256" s="1">
        <v>6456.3554772129</v>
      </c>
      <c r="R256" s="1">
        <v>1686688.5</v>
      </c>
      <c r="S256" s="61">
        <f>IF(C256="East", IF(B256="Central",('Connecting shares (%)'!$F$2/100*E256+'Connecting shares (%)'!$G$2/100*G256+'Connecting shares (%)'!$H$2/100*I256)/1000000,0),0)</f>
        <v>0</v>
      </c>
      <c r="T256" s="61">
        <f>IF(C256="East", IF(B256="Central",F256*'Connecting shares (%)'!$R$16*'Connecting shares (%)'!$F$2/100+H256*'Connecting shares (%)'!$G$2/100*'Connecting shares (%)'!$R$17+J256*'Connecting shares (%)'!$H$2/100*'Connecting shares (%)'!$R$18,0),0)</f>
        <v>0</v>
      </c>
      <c r="U256" s="1">
        <f>IF(C256="East", IF(B256="Decentral",('Connecting shares (%)'!$F$6/100*E256+'Connecting shares (%)'!$G$6/100*G256+'Connecting shares (%)'!$H$6/100*I256)/1000000,0),0)</f>
        <v>1.5187985399999899</v>
      </c>
      <c r="V256" s="1">
        <f>IF(C256="East", IF(B256="Decentral",F256*'Connecting shares (%)'!$R$16*'Connecting shares (%)'!$F$6/100+H256*'Connecting shares (%)'!$G$6/100*'Connecting shares (%)'!$R$17+J256*'Connecting shares (%)'!$H$6/100*'Connecting shares (%)'!$R$18,0),0)</f>
        <v>2.2075200000000001</v>
      </c>
      <c r="W256" s="1">
        <f>IF(C256="East", IF(B256="Central",('Connecting shares (%)'!$F$4/100*K256+'Connecting shares (%)'!$G$4/100*M256+'Connecting shares (%)'!$H$4/100*O256)/1000000,0),0)</f>
        <v>0</v>
      </c>
      <c r="X256" s="1">
        <f>IF(C256="East", IF(B256="Central",L256*'Connecting shares (%)'!$R$16*'Connecting shares (%)'!$F$4/100+N256*'Connecting shares (%)'!$G$4/100*'Connecting shares (%)'!$R$17+P256*'Connecting shares (%)'!$H$4/100*'Connecting shares (%)'!$R$18,0),0)</f>
        <v>0</v>
      </c>
      <c r="Y256" s="1">
        <f>IF(C256="East", IF(B256="Decentral",('Connecting shares (%)'!$F$4/100*K256+'Connecting shares (%)'!$G$4/100*M256+'Connecting shares (%)'!$H$4/100*O256)/1000000,0),0)</f>
        <v>0.150345649999999</v>
      </c>
      <c r="Z256" s="1">
        <f>IF(C256="East", IF(B256="Decentral",L256*'Connecting shares (%)'!$R$16*'Connecting shares (%)'!$F$8/100+N256*'Connecting shares (%)'!$G$8/100*'Connecting shares (%)'!$R$17+P256*'Connecting shares (%)'!$H$8/100*'Connecting shares (%)'!$R$18,0),0)</f>
        <v>0.18396000000000001</v>
      </c>
      <c r="AA256" s="1">
        <f>IF(C256="West", IF(B256="Central",('Connecting shares (%)'!$F$10/100*E256+'Connecting shares (%)'!$G$10/100*G256+'Connecting shares (%)'!$H$10/100*I256)/1000000,0),0)</f>
        <v>0</v>
      </c>
      <c r="AB256" s="1">
        <f>IF(C256="West", IF(B256="Central",F256*'Connecting shares (%)'!$R$16*'Connecting shares (%)'!$F$10/100+H256*'Connecting shares (%)'!$G$10/100*'Connecting shares (%)'!$R$17+J256*'Connecting shares (%)'!$H$10/100*'Connecting shares (%)'!$R$18,0),0)</f>
        <v>0</v>
      </c>
      <c r="AC256" s="1">
        <f>IF(C256="West", IF(B256="Decentral",('Connecting shares (%)'!$F$14/100*E256+'Connecting shares (%)'!$G$14/100*G256+'Connecting shares (%)'!$H$14/100*I256)/1000000,0),0)</f>
        <v>0</v>
      </c>
      <c r="AD256" s="1">
        <f>IF(C256="west", IF(B256="Decentral",F256*'Connecting shares (%)'!$R$16*'Connecting shares (%)'!$F$14/100+H256*'Connecting shares (%)'!$G$14/100*'Connecting shares (%)'!$R$17+J256*'Connecting shares (%)'!$H$14/100*'Connecting shares (%)'!$R$18,0),0)</f>
        <v>0</v>
      </c>
      <c r="AE256" s="1">
        <f>IF(C256="west", IF(B256="Central",('Connecting shares (%)'!$F$12/100*K256+'Connecting shares (%)'!$G$12/100*M256+'Connecting shares (%)'!$H$12/100*O256)/1000000,0),0)</f>
        <v>0</v>
      </c>
      <c r="AF256" s="1">
        <f>IF(C256="west", IF(B256="Central",L256*'Connecting shares (%)'!$R$16*'Connecting shares (%)'!$F$12/100+N256*'Connecting shares (%)'!$G$12/100*'Connecting shares (%)'!$R$17+P256*'Connecting shares (%)'!$H$12/100*'Connecting shares (%)'!$R$18,0),0)</f>
        <v>0</v>
      </c>
      <c r="AG256" s="1">
        <f>IF(C256="West", IF(B256="Decentral",(K256*'Connecting shares (%)'!$F$16/100+M256*'Connecting shares (%)'!$G$16/100+O256*'Connecting shares (%)'!$H$16/100)/1000000,0),0)</f>
        <v>0</v>
      </c>
      <c r="AH256" s="1">
        <f>IF(C256="west", IF(B256="Decentral",L256*'Connecting shares (%)'!$R$16*'Connecting shares (%)'!$F$16/100+N256*'Connecting shares (%)'!$G$16/100*'Connecting shares (%)'!$R$17+P256*'Connecting shares (%)'!$H$16/100*'Connecting shares (%)'!$R$18,0),0)</f>
        <v>0</v>
      </c>
    </row>
    <row r="257" spans="1:34">
      <c r="A257" s="1">
        <v>256</v>
      </c>
      <c r="B257" s="1" t="s">
        <v>21</v>
      </c>
      <c r="C257" s="1" t="s">
        <v>24</v>
      </c>
      <c r="D257" s="1" t="s">
        <v>130</v>
      </c>
      <c r="E257" s="1">
        <v>3569825.3299999898</v>
      </c>
      <c r="F257" s="1">
        <v>241</v>
      </c>
      <c r="G257" s="1">
        <v>0</v>
      </c>
      <c r="H257" s="1">
        <v>0</v>
      </c>
      <c r="I257" s="1">
        <v>0</v>
      </c>
      <c r="J257" s="1">
        <v>0</v>
      </c>
      <c r="K257" s="1">
        <v>597794.87</v>
      </c>
      <c r="L257" s="1">
        <v>31</v>
      </c>
      <c r="M257" s="1">
        <v>921174.08999999904</v>
      </c>
      <c r="N257" s="1">
        <v>10</v>
      </c>
      <c r="O257" s="1">
        <v>0</v>
      </c>
      <c r="P257" s="1">
        <v>0</v>
      </c>
      <c r="Q257" s="1">
        <v>5751.35838434162</v>
      </c>
      <c r="R257" s="1">
        <v>1355168</v>
      </c>
      <c r="S257" s="61">
        <f>IF(C257="East", IF(B257="Central",('Connecting shares (%)'!$F$2/100*E257+'Connecting shares (%)'!$G$2/100*G257+'Connecting shares (%)'!$H$2/100*I257)/1000000,0),0)</f>
        <v>0</v>
      </c>
      <c r="T257" s="61">
        <f>IF(C257="East", IF(B257="Central",F257*'Connecting shares (%)'!$R$16*'Connecting shares (%)'!$F$2/100+H257*'Connecting shares (%)'!$G$2/100*'Connecting shares (%)'!$R$17+J257*'Connecting shares (%)'!$H$2/100*'Connecting shares (%)'!$R$18,0),0)</f>
        <v>0</v>
      </c>
      <c r="U257" s="1">
        <f>IF(C257="East", IF(B257="Decentral",('Connecting shares (%)'!$F$6/100*E257+'Connecting shares (%)'!$G$6/100*G257+'Connecting shares (%)'!$H$6/100*I257)/1000000,0),0)</f>
        <v>3.5698253299999898</v>
      </c>
      <c r="V257" s="1">
        <f>IF(C257="East", IF(B257="Decentral",F257*'Connecting shares (%)'!$R$16*'Connecting shares (%)'!$F$6/100+H257*'Connecting shares (%)'!$G$6/100*'Connecting shares (%)'!$R$17+J257*'Connecting shares (%)'!$H$6/100*'Connecting shares (%)'!$R$18,0),0)</f>
        <v>5.5417950000000005</v>
      </c>
      <c r="W257" s="1">
        <f>IF(C257="East", IF(B257="Central",('Connecting shares (%)'!$F$4/100*K257+'Connecting shares (%)'!$G$4/100*M257+'Connecting shares (%)'!$H$4/100*O257)/1000000,0),0)</f>
        <v>0</v>
      </c>
      <c r="X257" s="1">
        <f>IF(C257="East", IF(B257="Central",L257*'Connecting shares (%)'!$R$16*'Connecting shares (%)'!$F$4/100+N257*'Connecting shares (%)'!$G$4/100*'Connecting shares (%)'!$R$17+P257*'Connecting shares (%)'!$H$4/100*'Connecting shares (%)'!$R$18,0),0)</f>
        <v>0</v>
      </c>
      <c r="Y257" s="1">
        <f>IF(C257="East", IF(B257="Decentral",('Connecting shares (%)'!$F$4/100*K257+'Connecting shares (%)'!$G$4/100*M257+'Connecting shares (%)'!$H$4/100*O257)/1000000,0),0)</f>
        <v>1.5189689599999989</v>
      </c>
      <c r="Z257" s="1">
        <f>IF(C257="East", IF(B257="Decentral",L257*'Connecting shares (%)'!$R$16*'Connecting shares (%)'!$F$8/100+N257*'Connecting shares (%)'!$G$8/100*'Connecting shares (%)'!$R$17+P257*'Connecting shares (%)'!$H$8/100*'Connecting shares (%)'!$R$18,0),0)</f>
        <v>1.0194350000000001</v>
      </c>
      <c r="AA257" s="1">
        <f>IF(C257="West", IF(B257="Central",('Connecting shares (%)'!$F$10/100*E257+'Connecting shares (%)'!$G$10/100*G257+'Connecting shares (%)'!$H$10/100*I257)/1000000,0),0)</f>
        <v>0</v>
      </c>
      <c r="AB257" s="1">
        <f>IF(C257="West", IF(B257="Central",F257*'Connecting shares (%)'!$R$16*'Connecting shares (%)'!$F$10/100+H257*'Connecting shares (%)'!$G$10/100*'Connecting shares (%)'!$R$17+J257*'Connecting shares (%)'!$H$10/100*'Connecting shares (%)'!$R$18,0),0)</f>
        <v>0</v>
      </c>
      <c r="AC257" s="1">
        <f>IF(C257="West", IF(B257="Decentral",('Connecting shares (%)'!$F$14/100*E257+'Connecting shares (%)'!$G$14/100*G257+'Connecting shares (%)'!$H$14/100*I257)/1000000,0),0)</f>
        <v>0</v>
      </c>
      <c r="AD257" s="1">
        <f>IF(C257="west", IF(B257="Decentral",F257*'Connecting shares (%)'!$R$16*'Connecting shares (%)'!$F$14/100+H257*'Connecting shares (%)'!$G$14/100*'Connecting shares (%)'!$R$17+J257*'Connecting shares (%)'!$H$14/100*'Connecting shares (%)'!$R$18,0),0)</f>
        <v>0</v>
      </c>
      <c r="AE257" s="1">
        <f>IF(C257="west", IF(B257="Central",('Connecting shares (%)'!$F$12/100*K257+'Connecting shares (%)'!$G$12/100*M257+'Connecting shares (%)'!$H$12/100*O257)/1000000,0),0)</f>
        <v>0</v>
      </c>
      <c r="AF257" s="1">
        <f>IF(C257="west", IF(B257="Central",L257*'Connecting shares (%)'!$R$16*'Connecting shares (%)'!$F$12/100+N257*'Connecting shares (%)'!$G$12/100*'Connecting shares (%)'!$R$17+P257*'Connecting shares (%)'!$H$12/100*'Connecting shares (%)'!$R$18,0),0)</f>
        <v>0</v>
      </c>
      <c r="AG257" s="1">
        <f>IF(C257="West", IF(B257="Decentral",(K257*'Connecting shares (%)'!$F$16/100+M257*'Connecting shares (%)'!$G$16/100+O257*'Connecting shares (%)'!$H$16/100)/1000000,0),0)</f>
        <v>0</v>
      </c>
      <c r="AH257" s="1">
        <f>IF(C257="west", IF(B257="Decentral",L257*'Connecting shares (%)'!$R$16*'Connecting shares (%)'!$F$16/100+N257*'Connecting shares (%)'!$G$16/100*'Connecting shares (%)'!$R$17+P257*'Connecting shares (%)'!$H$16/100*'Connecting shares (%)'!$R$18,0),0)</f>
        <v>0</v>
      </c>
    </row>
    <row r="258" spans="1:34">
      <c r="A258" s="1">
        <v>257</v>
      </c>
      <c r="B258" s="1" t="s">
        <v>21</v>
      </c>
      <c r="C258" s="1" t="s">
        <v>24</v>
      </c>
      <c r="D258" s="1" t="s">
        <v>633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214.84490915538601</v>
      </c>
      <c r="R258" s="1">
        <v>2612.5</v>
      </c>
      <c r="S258" s="61">
        <f>IF(C258="East", IF(B258="Central",('Connecting shares (%)'!$F$2/100*E258+'Connecting shares (%)'!$G$2/100*G258+'Connecting shares (%)'!$H$2/100*I258)/1000000,0),0)</f>
        <v>0</v>
      </c>
      <c r="T258" s="61">
        <f>IF(C258="East", IF(B258="Central",F258*'Connecting shares (%)'!$R$16*'Connecting shares (%)'!$F$2/100+H258*'Connecting shares (%)'!$G$2/100*'Connecting shares (%)'!$R$17+J258*'Connecting shares (%)'!$H$2/100*'Connecting shares (%)'!$R$18,0),0)</f>
        <v>0</v>
      </c>
      <c r="U258" s="1">
        <f>IF(C258="East", IF(B258="Decentral",('Connecting shares (%)'!$F$6/100*E258+'Connecting shares (%)'!$G$6/100*G258+'Connecting shares (%)'!$H$6/100*I258)/1000000,0),0)</f>
        <v>0</v>
      </c>
      <c r="V258" s="1">
        <f>IF(C258="East", IF(B258="Decentral",F258*'Connecting shares (%)'!$R$16*'Connecting shares (%)'!$F$6/100+H258*'Connecting shares (%)'!$G$6/100*'Connecting shares (%)'!$R$17+J258*'Connecting shares (%)'!$H$6/100*'Connecting shares (%)'!$R$18,0),0)</f>
        <v>0</v>
      </c>
      <c r="W258" s="1">
        <f>IF(C258="East", IF(B258="Central",('Connecting shares (%)'!$F$4/100*K258+'Connecting shares (%)'!$G$4/100*M258+'Connecting shares (%)'!$H$4/100*O258)/1000000,0),0)</f>
        <v>0</v>
      </c>
      <c r="X258" s="1">
        <f>IF(C258="East", IF(B258="Central",L258*'Connecting shares (%)'!$R$16*'Connecting shares (%)'!$F$4/100+N258*'Connecting shares (%)'!$G$4/100*'Connecting shares (%)'!$R$17+P258*'Connecting shares (%)'!$H$4/100*'Connecting shares (%)'!$R$18,0),0)</f>
        <v>0</v>
      </c>
      <c r="Y258" s="1">
        <f>IF(C258="East", IF(B258="Decentral",('Connecting shares (%)'!$F$4/100*K258+'Connecting shares (%)'!$G$4/100*M258+'Connecting shares (%)'!$H$4/100*O258)/1000000,0),0)</f>
        <v>0</v>
      </c>
      <c r="Z258" s="1">
        <f>IF(C258="East", IF(B258="Decentral",L258*'Connecting shares (%)'!$R$16*'Connecting shares (%)'!$F$8/100+N258*'Connecting shares (%)'!$G$8/100*'Connecting shares (%)'!$R$17+P258*'Connecting shares (%)'!$H$8/100*'Connecting shares (%)'!$R$18,0),0)</f>
        <v>0</v>
      </c>
      <c r="AA258" s="1">
        <f>IF(C258="West", IF(B258="Central",('Connecting shares (%)'!$F$10/100*E258+'Connecting shares (%)'!$G$10/100*G258+'Connecting shares (%)'!$H$10/100*I258)/1000000,0),0)</f>
        <v>0</v>
      </c>
      <c r="AB258" s="1">
        <f>IF(C258="West", IF(B258="Central",F258*'Connecting shares (%)'!$R$16*'Connecting shares (%)'!$F$10/100+H258*'Connecting shares (%)'!$G$10/100*'Connecting shares (%)'!$R$17+J258*'Connecting shares (%)'!$H$10/100*'Connecting shares (%)'!$R$18,0),0)</f>
        <v>0</v>
      </c>
      <c r="AC258" s="1">
        <f>IF(C258="West", IF(B258="Decentral",('Connecting shares (%)'!$F$14/100*E258+'Connecting shares (%)'!$G$14/100*G258+'Connecting shares (%)'!$H$14/100*I258)/1000000,0),0)</f>
        <v>0</v>
      </c>
      <c r="AD258" s="1">
        <f>IF(C258="west", IF(B258="Decentral",F258*'Connecting shares (%)'!$R$16*'Connecting shares (%)'!$F$14/100+H258*'Connecting shares (%)'!$G$14/100*'Connecting shares (%)'!$R$17+J258*'Connecting shares (%)'!$H$14/100*'Connecting shares (%)'!$R$18,0),0)</f>
        <v>0</v>
      </c>
      <c r="AE258" s="1">
        <f>IF(C258="west", IF(B258="Central",('Connecting shares (%)'!$F$12/100*K258+'Connecting shares (%)'!$G$12/100*M258+'Connecting shares (%)'!$H$12/100*O258)/1000000,0),0)</f>
        <v>0</v>
      </c>
      <c r="AF258" s="1">
        <f>IF(C258="west", IF(B258="Central",L258*'Connecting shares (%)'!$R$16*'Connecting shares (%)'!$F$12/100+N258*'Connecting shares (%)'!$G$12/100*'Connecting shares (%)'!$R$17+P258*'Connecting shares (%)'!$H$12/100*'Connecting shares (%)'!$R$18,0),0)</f>
        <v>0</v>
      </c>
      <c r="AG258" s="1">
        <f>IF(C258="West", IF(B258="Decentral",(K258*'Connecting shares (%)'!$F$16/100+M258*'Connecting shares (%)'!$G$16/100+O258*'Connecting shares (%)'!$H$16/100)/1000000,0),0)</f>
        <v>0</v>
      </c>
      <c r="AH258" s="1">
        <f>IF(C258="west", IF(B258="Decentral",L258*'Connecting shares (%)'!$R$16*'Connecting shares (%)'!$F$16/100+N258*'Connecting shares (%)'!$G$16/100*'Connecting shares (%)'!$R$17+P258*'Connecting shares (%)'!$H$16/100*'Connecting shares (%)'!$R$18,0),0)</f>
        <v>0</v>
      </c>
    </row>
    <row r="259" spans="1:34">
      <c r="A259" s="1">
        <v>258</v>
      </c>
      <c r="B259" s="1" t="s">
        <v>21</v>
      </c>
      <c r="C259" s="1" t="s">
        <v>24</v>
      </c>
      <c r="D259" s="1" t="s">
        <v>632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564.62311211806298</v>
      </c>
      <c r="R259" s="1">
        <v>16117.5</v>
      </c>
      <c r="S259" s="61">
        <f>IF(C259="East", IF(B259="Central",('Connecting shares (%)'!$F$2/100*E259+'Connecting shares (%)'!$G$2/100*G259+'Connecting shares (%)'!$H$2/100*I259)/1000000,0),0)</f>
        <v>0</v>
      </c>
      <c r="T259" s="61">
        <f>IF(C259="East", IF(B259="Central",F259*'Connecting shares (%)'!$R$16*'Connecting shares (%)'!$F$2/100+H259*'Connecting shares (%)'!$G$2/100*'Connecting shares (%)'!$R$17+J259*'Connecting shares (%)'!$H$2/100*'Connecting shares (%)'!$R$18,0),0)</f>
        <v>0</v>
      </c>
      <c r="U259" s="1">
        <f>IF(C259="East", IF(B259="Decentral",('Connecting shares (%)'!$F$6/100*E259+'Connecting shares (%)'!$G$6/100*G259+'Connecting shares (%)'!$H$6/100*I259)/1000000,0),0)</f>
        <v>0</v>
      </c>
      <c r="V259" s="1">
        <f>IF(C259="East", IF(B259="Decentral",F259*'Connecting shares (%)'!$R$16*'Connecting shares (%)'!$F$6/100+H259*'Connecting shares (%)'!$G$6/100*'Connecting shares (%)'!$R$17+J259*'Connecting shares (%)'!$H$6/100*'Connecting shares (%)'!$R$18,0),0)</f>
        <v>0</v>
      </c>
      <c r="W259" s="1">
        <f>IF(C259="East", IF(B259="Central",('Connecting shares (%)'!$F$4/100*K259+'Connecting shares (%)'!$G$4/100*M259+'Connecting shares (%)'!$H$4/100*O259)/1000000,0),0)</f>
        <v>0</v>
      </c>
      <c r="X259" s="1">
        <f>IF(C259="East", IF(B259="Central",L259*'Connecting shares (%)'!$R$16*'Connecting shares (%)'!$F$4/100+N259*'Connecting shares (%)'!$G$4/100*'Connecting shares (%)'!$R$17+P259*'Connecting shares (%)'!$H$4/100*'Connecting shares (%)'!$R$18,0),0)</f>
        <v>0</v>
      </c>
      <c r="Y259" s="1">
        <f>IF(C259="East", IF(B259="Decentral",('Connecting shares (%)'!$F$4/100*K259+'Connecting shares (%)'!$G$4/100*M259+'Connecting shares (%)'!$H$4/100*O259)/1000000,0),0)</f>
        <v>0</v>
      </c>
      <c r="Z259" s="1">
        <f>IF(C259="East", IF(B259="Decentral",L259*'Connecting shares (%)'!$R$16*'Connecting shares (%)'!$F$8/100+N259*'Connecting shares (%)'!$G$8/100*'Connecting shares (%)'!$R$17+P259*'Connecting shares (%)'!$H$8/100*'Connecting shares (%)'!$R$18,0),0)</f>
        <v>0</v>
      </c>
      <c r="AA259" s="1">
        <f>IF(C259="West", IF(B259="Central",('Connecting shares (%)'!$F$10/100*E259+'Connecting shares (%)'!$G$10/100*G259+'Connecting shares (%)'!$H$10/100*I259)/1000000,0),0)</f>
        <v>0</v>
      </c>
      <c r="AB259" s="1">
        <f>IF(C259="West", IF(B259="Central",F259*'Connecting shares (%)'!$R$16*'Connecting shares (%)'!$F$10/100+H259*'Connecting shares (%)'!$G$10/100*'Connecting shares (%)'!$R$17+J259*'Connecting shares (%)'!$H$10/100*'Connecting shares (%)'!$R$18,0),0)</f>
        <v>0</v>
      </c>
      <c r="AC259" s="1">
        <f>IF(C259="West", IF(B259="Decentral",('Connecting shares (%)'!$F$14/100*E259+'Connecting shares (%)'!$G$14/100*G259+'Connecting shares (%)'!$H$14/100*I259)/1000000,0),0)</f>
        <v>0</v>
      </c>
      <c r="AD259" s="1">
        <f>IF(C259="west", IF(B259="Decentral",F259*'Connecting shares (%)'!$R$16*'Connecting shares (%)'!$F$14/100+H259*'Connecting shares (%)'!$G$14/100*'Connecting shares (%)'!$R$17+J259*'Connecting shares (%)'!$H$14/100*'Connecting shares (%)'!$R$18,0),0)</f>
        <v>0</v>
      </c>
      <c r="AE259" s="1">
        <f>IF(C259="west", IF(B259="Central",('Connecting shares (%)'!$F$12/100*K259+'Connecting shares (%)'!$G$12/100*M259+'Connecting shares (%)'!$H$12/100*O259)/1000000,0),0)</f>
        <v>0</v>
      </c>
      <c r="AF259" s="1">
        <f>IF(C259="west", IF(B259="Central",L259*'Connecting shares (%)'!$R$16*'Connecting shares (%)'!$F$12/100+N259*'Connecting shares (%)'!$G$12/100*'Connecting shares (%)'!$R$17+P259*'Connecting shares (%)'!$H$12/100*'Connecting shares (%)'!$R$18,0),0)</f>
        <v>0</v>
      </c>
      <c r="AG259" s="1">
        <f>IF(C259="West", IF(B259="Decentral",(K259*'Connecting shares (%)'!$F$16/100+M259*'Connecting shares (%)'!$G$16/100+O259*'Connecting shares (%)'!$H$16/100)/1000000,0),0)</f>
        <v>0</v>
      </c>
      <c r="AH259" s="1">
        <f>IF(C259="west", IF(B259="Decentral",L259*'Connecting shares (%)'!$R$16*'Connecting shares (%)'!$F$16/100+N259*'Connecting shares (%)'!$G$16/100*'Connecting shares (%)'!$R$17+P259*'Connecting shares (%)'!$H$16/100*'Connecting shares (%)'!$R$18,0),0)</f>
        <v>0</v>
      </c>
    </row>
    <row r="260" spans="1:34">
      <c r="A260" s="1">
        <v>259</v>
      </c>
      <c r="B260" s="1" t="s">
        <v>22</v>
      </c>
      <c r="C260" s="1" t="s">
        <v>23</v>
      </c>
      <c r="D260" s="1" t="s">
        <v>631</v>
      </c>
      <c r="E260" s="1">
        <v>599848.23999999894</v>
      </c>
      <c r="F260" s="1">
        <v>39</v>
      </c>
      <c r="G260" s="1">
        <v>53731.129999999903</v>
      </c>
      <c r="H260" s="1">
        <v>1</v>
      </c>
      <c r="I260" s="1">
        <v>0</v>
      </c>
      <c r="J260" s="1">
        <v>0</v>
      </c>
      <c r="K260" s="1">
        <v>107100.55</v>
      </c>
      <c r="L260" s="1">
        <v>7</v>
      </c>
      <c r="M260" s="1">
        <v>55819.68</v>
      </c>
      <c r="N260" s="1">
        <v>1</v>
      </c>
      <c r="O260" s="1">
        <v>0</v>
      </c>
      <c r="P260" s="1">
        <v>0</v>
      </c>
      <c r="Q260" s="1">
        <v>5788.2553221361904</v>
      </c>
      <c r="R260" s="1">
        <v>2352210.5</v>
      </c>
      <c r="S260" s="61">
        <f>IF(C260="East", IF(B260="Central",('Connecting shares (%)'!$F$2/100*E260+'Connecting shares (%)'!$G$2/100*G260+'Connecting shares (%)'!$H$2/100*I260)/1000000,0),0)</f>
        <v>0</v>
      </c>
      <c r="T260" s="61">
        <f>IF(C260="East", IF(B260="Central",F260*'Connecting shares (%)'!$R$16*'Connecting shares (%)'!$F$2/100+H260*'Connecting shares (%)'!$G$2/100*'Connecting shares (%)'!$R$17+J260*'Connecting shares (%)'!$H$2/100*'Connecting shares (%)'!$R$18,0),0)</f>
        <v>0</v>
      </c>
      <c r="U260" s="1">
        <f>IF(C260="East", IF(B260="Decentral",('Connecting shares (%)'!$F$6/100*E260+'Connecting shares (%)'!$G$6/100*G260+'Connecting shares (%)'!$H$6/100*I260)/1000000,0),0)</f>
        <v>0</v>
      </c>
      <c r="V260" s="1">
        <f>IF(C260="East", IF(B260="Decentral",F260*'Connecting shares (%)'!$R$16*'Connecting shares (%)'!$F$6/100+H260*'Connecting shares (%)'!$G$6/100*'Connecting shares (%)'!$R$17+J260*'Connecting shares (%)'!$H$6/100*'Connecting shares (%)'!$R$18,0),0)</f>
        <v>0</v>
      </c>
      <c r="W260" s="1">
        <f>IF(C260="East", IF(B260="Central",('Connecting shares (%)'!$F$4/100*K260+'Connecting shares (%)'!$G$4/100*M260+'Connecting shares (%)'!$H$4/100*O260)/1000000,0),0)</f>
        <v>0</v>
      </c>
      <c r="X260" s="1">
        <f>IF(C260="East", IF(B260="Central",L260*'Connecting shares (%)'!$R$16*'Connecting shares (%)'!$F$4/100+N260*'Connecting shares (%)'!$G$4/100*'Connecting shares (%)'!$R$17+P260*'Connecting shares (%)'!$H$4/100*'Connecting shares (%)'!$R$18,0),0)</f>
        <v>0</v>
      </c>
      <c r="Y260" s="1">
        <f>IF(C260="East", IF(B260="Decentral",('Connecting shares (%)'!$F$4/100*K260+'Connecting shares (%)'!$G$4/100*M260+'Connecting shares (%)'!$H$4/100*O260)/1000000,0),0)</f>
        <v>0</v>
      </c>
      <c r="Z260" s="1">
        <f>IF(C260="East", IF(B260="Decentral",L260*'Connecting shares (%)'!$R$16*'Connecting shares (%)'!$F$8/100+N260*'Connecting shares (%)'!$G$8/100*'Connecting shares (%)'!$R$17+P260*'Connecting shares (%)'!$H$8/100*'Connecting shares (%)'!$R$18,0),0)</f>
        <v>0</v>
      </c>
      <c r="AA260" s="1">
        <f>IF(C260="West", IF(B260="Central",('Connecting shares (%)'!$F$10/100*E260+'Connecting shares (%)'!$G$10/100*G260+'Connecting shares (%)'!$H$10/100*I260)/1000000,0),0)</f>
        <v>0.65357936999999888</v>
      </c>
      <c r="AB260" s="1">
        <f>IF(C260="West", IF(B260="Central",F260*'Connecting shares (%)'!$R$16*'Connecting shares (%)'!$F$10/100+H260*'Connecting shares (%)'!$G$10/100*'Connecting shares (%)'!$R$17+J260*'Connecting shares (%)'!$H$10/100*'Connecting shares (%)'!$R$18,0),0)</f>
        <v>0.92746400000000007</v>
      </c>
      <c r="AC260" s="1">
        <f>IF(C260="West", IF(B260="Decentral",('Connecting shares (%)'!$F$14/100*E260+'Connecting shares (%)'!$G$14/100*G260+'Connecting shares (%)'!$H$14/100*I260)/1000000,0),0)</f>
        <v>0</v>
      </c>
      <c r="AD260" s="1">
        <f>IF(C260="west", IF(B260="Decentral",F260*'Connecting shares (%)'!$R$16*'Connecting shares (%)'!$F$14/100+H260*'Connecting shares (%)'!$G$14/100*'Connecting shares (%)'!$R$17+J260*'Connecting shares (%)'!$H$14/100*'Connecting shares (%)'!$R$18,0),0)</f>
        <v>0</v>
      </c>
      <c r="AE260" s="1">
        <f>IF(C260="west", IF(B260="Central",('Connecting shares (%)'!$F$12/100*K260+'Connecting shares (%)'!$G$12/100*M260+'Connecting shares (%)'!$H$12/100*O260)/1000000,0),0)</f>
        <v>0.16292023</v>
      </c>
      <c r="AF260" s="1">
        <f>IF(C260="west", IF(B260="Central",L260*'Connecting shares (%)'!$R$16*'Connecting shares (%)'!$F$12/100+N260*'Connecting shares (%)'!$G$12/100*'Connecting shares (%)'!$R$17+P260*'Connecting shares (%)'!$H$12/100*'Connecting shares (%)'!$R$18,0),0)</f>
        <v>0.19162400000000002</v>
      </c>
      <c r="AG260" s="1">
        <f>IF(C260="West", IF(B260="Decentral",(K260*'Connecting shares (%)'!$F$16/100+M260*'Connecting shares (%)'!$G$16/100+O260*'Connecting shares (%)'!$H$16/100)/1000000,0),0)</f>
        <v>0</v>
      </c>
      <c r="AH260" s="1">
        <f>IF(C260="west", IF(B260="Decentral",L260*'Connecting shares (%)'!$R$16*'Connecting shares (%)'!$F$16/100+N260*'Connecting shares (%)'!$G$16/100*'Connecting shares (%)'!$R$17+P260*'Connecting shares (%)'!$H$16/100*'Connecting shares (%)'!$R$18,0),0)</f>
        <v>0</v>
      </c>
    </row>
    <row r="261" spans="1:34">
      <c r="A261" s="1">
        <v>260</v>
      </c>
      <c r="B261" s="1" t="s">
        <v>21</v>
      </c>
      <c r="C261" s="1" t="s">
        <v>24</v>
      </c>
      <c r="D261" s="1" t="s">
        <v>630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112552.019999999</v>
      </c>
      <c r="L261" s="1">
        <v>14</v>
      </c>
      <c r="M261" s="1">
        <v>0</v>
      </c>
      <c r="N261" s="1">
        <v>0</v>
      </c>
      <c r="O261" s="1">
        <v>0</v>
      </c>
      <c r="P261" s="1">
        <v>0</v>
      </c>
      <c r="Q261" s="1">
        <v>811.34149833286097</v>
      </c>
      <c r="R261" s="1">
        <v>30005</v>
      </c>
      <c r="S261" s="61">
        <f>IF(C261="East", IF(B261="Central",('Connecting shares (%)'!$F$2/100*E261+'Connecting shares (%)'!$G$2/100*G261+'Connecting shares (%)'!$H$2/100*I261)/1000000,0),0)</f>
        <v>0</v>
      </c>
      <c r="T261" s="61">
        <f>IF(C261="East", IF(B261="Central",F261*'Connecting shares (%)'!$R$16*'Connecting shares (%)'!$F$2/100+H261*'Connecting shares (%)'!$G$2/100*'Connecting shares (%)'!$R$17+J261*'Connecting shares (%)'!$H$2/100*'Connecting shares (%)'!$R$18,0),0)</f>
        <v>0</v>
      </c>
      <c r="U261" s="1">
        <f>IF(C261="East", IF(B261="Decentral",('Connecting shares (%)'!$F$6/100*E261+'Connecting shares (%)'!$G$6/100*G261+'Connecting shares (%)'!$H$6/100*I261)/1000000,0),0)</f>
        <v>0</v>
      </c>
      <c r="V261" s="1">
        <f>IF(C261="East", IF(B261="Decentral",F261*'Connecting shares (%)'!$R$16*'Connecting shares (%)'!$F$6/100+H261*'Connecting shares (%)'!$G$6/100*'Connecting shares (%)'!$R$17+J261*'Connecting shares (%)'!$H$6/100*'Connecting shares (%)'!$R$18,0),0)</f>
        <v>0</v>
      </c>
      <c r="W261" s="1">
        <f>IF(C261="East", IF(B261="Central",('Connecting shares (%)'!$F$4/100*K261+'Connecting shares (%)'!$G$4/100*M261+'Connecting shares (%)'!$H$4/100*O261)/1000000,0),0)</f>
        <v>0</v>
      </c>
      <c r="X261" s="1">
        <f>IF(C261="East", IF(B261="Central",L261*'Connecting shares (%)'!$R$16*'Connecting shares (%)'!$F$4/100+N261*'Connecting shares (%)'!$G$4/100*'Connecting shares (%)'!$R$17+P261*'Connecting shares (%)'!$H$4/100*'Connecting shares (%)'!$R$18,0),0)</f>
        <v>0</v>
      </c>
      <c r="Y261" s="1">
        <f>IF(C261="East", IF(B261="Decentral",('Connecting shares (%)'!$F$4/100*K261+'Connecting shares (%)'!$G$4/100*M261+'Connecting shares (%)'!$H$4/100*O261)/1000000,0),0)</f>
        <v>0.112552019999999</v>
      </c>
      <c r="Z261" s="1">
        <f>IF(C261="East", IF(B261="Decentral",L261*'Connecting shares (%)'!$R$16*'Connecting shares (%)'!$F$8/100+N261*'Connecting shares (%)'!$G$8/100*'Connecting shares (%)'!$R$17+P261*'Connecting shares (%)'!$H$8/100*'Connecting shares (%)'!$R$18,0),0)</f>
        <v>0.32193000000000005</v>
      </c>
      <c r="AA261" s="1">
        <f>IF(C261="West", IF(B261="Central",('Connecting shares (%)'!$F$10/100*E261+'Connecting shares (%)'!$G$10/100*G261+'Connecting shares (%)'!$H$10/100*I261)/1000000,0),0)</f>
        <v>0</v>
      </c>
      <c r="AB261" s="1">
        <f>IF(C261="West", IF(B261="Central",F261*'Connecting shares (%)'!$R$16*'Connecting shares (%)'!$F$10/100+H261*'Connecting shares (%)'!$G$10/100*'Connecting shares (%)'!$R$17+J261*'Connecting shares (%)'!$H$10/100*'Connecting shares (%)'!$R$18,0),0)</f>
        <v>0</v>
      </c>
      <c r="AC261" s="1">
        <f>IF(C261="West", IF(B261="Decentral",('Connecting shares (%)'!$F$14/100*E261+'Connecting shares (%)'!$G$14/100*G261+'Connecting shares (%)'!$H$14/100*I261)/1000000,0),0)</f>
        <v>0</v>
      </c>
      <c r="AD261" s="1">
        <f>IF(C261="west", IF(B261="Decentral",F261*'Connecting shares (%)'!$R$16*'Connecting shares (%)'!$F$14/100+H261*'Connecting shares (%)'!$G$14/100*'Connecting shares (%)'!$R$17+J261*'Connecting shares (%)'!$H$14/100*'Connecting shares (%)'!$R$18,0),0)</f>
        <v>0</v>
      </c>
      <c r="AE261" s="1">
        <f>IF(C261="west", IF(B261="Central",('Connecting shares (%)'!$F$12/100*K261+'Connecting shares (%)'!$G$12/100*M261+'Connecting shares (%)'!$H$12/100*O261)/1000000,0),0)</f>
        <v>0</v>
      </c>
      <c r="AF261" s="1">
        <f>IF(C261="west", IF(B261="Central",L261*'Connecting shares (%)'!$R$16*'Connecting shares (%)'!$F$12/100+N261*'Connecting shares (%)'!$G$12/100*'Connecting shares (%)'!$R$17+P261*'Connecting shares (%)'!$H$12/100*'Connecting shares (%)'!$R$18,0),0)</f>
        <v>0</v>
      </c>
      <c r="AG261" s="1">
        <f>IF(C261="West", IF(B261="Decentral",(K261*'Connecting shares (%)'!$F$16/100+M261*'Connecting shares (%)'!$G$16/100+O261*'Connecting shares (%)'!$H$16/100)/1000000,0),0)</f>
        <v>0</v>
      </c>
      <c r="AH261" s="1">
        <f>IF(C261="west", IF(B261="Decentral",L261*'Connecting shares (%)'!$R$16*'Connecting shares (%)'!$F$16/100+N261*'Connecting shares (%)'!$G$16/100*'Connecting shares (%)'!$R$17+P261*'Connecting shares (%)'!$H$16/100*'Connecting shares (%)'!$R$18,0),0)</f>
        <v>0</v>
      </c>
    </row>
    <row r="262" spans="1:34">
      <c r="A262" s="1">
        <v>261</v>
      </c>
      <c r="B262" s="1" t="s">
        <v>21</v>
      </c>
      <c r="C262" s="1" t="s">
        <v>23</v>
      </c>
      <c r="D262" s="1" t="s">
        <v>53</v>
      </c>
      <c r="E262" s="1">
        <v>2086029.43</v>
      </c>
      <c r="F262" s="1">
        <v>133</v>
      </c>
      <c r="G262" s="1">
        <v>0</v>
      </c>
      <c r="H262" s="1">
        <v>0</v>
      </c>
      <c r="I262" s="1">
        <v>0</v>
      </c>
      <c r="J262" s="1">
        <v>0</v>
      </c>
      <c r="K262" s="1">
        <v>1382729.34</v>
      </c>
      <c r="L262" s="1">
        <v>185</v>
      </c>
      <c r="M262" s="1">
        <v>871391.01999999897</v>
      </c>
      <c r="N262" s="1">
        <v>6</v>
      </c>
      <c r="O262" s="1">
        <v>923661.64</v>
      </c>
      <c r="P262" s="1">
        <v>1</v>
      </c>
      <c r="Q262" s="1">
        <v>36107.752184647303</v>
      </c>
      <c r="R262" s="1">
        <v>18072733.5</v>
      </c>
      <c r="S262" s="61">
        <f>IF(C262="East", IF(B262="Central",('Connecting shares (%)'!$F$2/100*E262+'Connecting shares (%)'!$G$2/100*G262+'Connecting shares (%)'!$H$2/100*I262)/1000000,0),0)</f>
        <v>0</v>
      </c>
      <c r="T262" s="61">
        <f>IF(C262="East", IF(B262="Central",F262*'Connecting shares (%)'!$R$16*'Connecting shares (%)'!$F$2/100+H262*'Connecting shares (%)'!$G$2/100*'Connecting shares (%)'!$R$17+J262*'Connecting shares (%)'!$H$2/100*'Connecting shares (%)'!$R$18,0),0)</f>
        <v>0</v>
      </c>
      <c r="U262" s="1">
        <f>IF(C262="East", IF(B262="Decentral",('Connecting shares (%)'!$F$6/100*E262+'Connecting shares (%)'!$G$6/100*G262+'Connecting shares (%)'!$H$6/100*I262)/1000000,0),0)</f>
        <v>0</v>
      </c>
      <c r="V262" s="1">
        <f>IF(C262="East", IF(B262="Decentral",F262*'Connecting shares (%)'!$R$16*'Connecting shares (%)'!$F$6/100+H262*'Connecting shares (%)'!$G$6/100*'Connecting shares (%)'!$R$17+J262*'Connecting shares (%)'!$H$6/100*'Connecting shares (%)'!$R$18,0),0)</f>
        <v>0</v>
      </c>
      <c r="W262" s="1">
        <f>IF(C262="East", IF(B262="Central",('Connecting shares (%)'!$F$4/100*K262+'Connecting shares (%)'!$G$4/100*M262+'Connecting shares (%)'!$H$4/100*O262)/1000000,0),0)</f>
        <v>0</v>
      </c>
      <c r="X262" s="1">
        <f>IF(C262="East", IF(B262="Central",L262*'Connecting shares (%)'!$R$16*'Connecting shares (%)'!$F$4/100+N262*'Connecting shares (%)'!$G$4/100*'Connecting shares (%)'!$R$17+P262*'Connecting shares (%)'!$H$4/100*'Connecting shares (%)'!$R$18,0),0)</f>
        <v>0</v>
      </c>
      <c r="Y262" s="1">
        <f>IF(C262="East", IF(B262="Decentral",('Connecting shares (%)'!$F$4/100*K262+'Connecting shares (%)'!$G$4/100*M262+'Connecting shares (%)'!$H$4/100*O262)/1000000,0),0)</f>
        <v>0</v>
      </c>
      <c r="Z262" s="1">
        <f>IF(C262="East", IF(B262="Decentral",L262*'Connecting shares (%)'!$R$16*'Connecting shares (%)'!$F$8/100+N262*'Connecting shares (%)'!$G$8/100*'Connecting shares (%)'!$R$17+P262*'Connecting shares (%)'!$H$8/100*'Connecting shares (%)'!$R$18,0),0)</f>
        <v>0</v>
      </c>
      <c r="AA262" s="1">
        <f>IF(C262="West", IF(B262="Central",('Connecting shares (%)'!$F$10/100*E262+'Connecting shares (%)'!$G$10/100*G262+'Connecting shares (%)'!$H$10/100*I262)/1000000,0),0)</f>
        <v>0</v>
      </c>
      <c r="AB262" s="1">
        <f>IF(C262="West", IF(B262="Central",F262*'Connecting shares (%)'!$R$16*'Connecting shares (%)'!$F$10/100+H262*'Connecting shares (%)'!$G$10/100*'Connecting shares (%)'!$R$17+J262*'Connecting shares (%)'!$H$10/100*'Connecting shares (%)'!$R$18,0),0)</f>
        <v>0</v>
      </c>
      <c r="AC262" s="1">
        <f>IF(C262="West", IF(B262="Decentral",('Connecting shares (%)'!$F$14/100*E262+'Connecting shares (%)'!$G$14/100*G262+'Connecting shares (%)'!$H$14/100*I262)/1000000,0),0)</f>
        <v>2.08602943</v>
      </c>
      <c r="AD262" s="1">
        <f>IF(C262="west", IF(B262="Decentral",F262*'Connecting shares (%)'!$R$16*'Connecting shares (%)'!$F$14/100+H262*'Connecting shares (%)'!$G$14/100*'Connecting shares (%)'!$R$17+J262*'Connecting shares (%)'!$H$14/100*'Connecting shares (%)'!$R$18,0),0)</f>
        <v>3.058335</v>
      </c>
      <c r="AE262" s="1">
        <f>IF(C262="west", IF(B262="Central",('Connecting shares (%)'!$F$12/100*K262+'Connecting shares (%)'!$G$12/100*M262+'Connecting shares (%)'!$H$12/100*O262)/1000000,0),0)</f>
        <v>0</v>
      </c>
      <c r="AF262" s="1">
        <f>IF(C262="west", IF(B262="Central",L262*'Connecting shares (%)'!$R$16*'Connecting shares (%)'!$F$12/100+N262*'Connecting shares (%)'!$G$12/100*'Connecting shares (%)'!$R$17+P262*'Connecting shares (%)'!$H$12/100*'Connecting shares (%)'!$R$18,0),0)</f>
        <v>0</v>
      </c>
      <c r="AG262" s="1">
        <f>IF(C262="West", IF(B262="Decentral",(K262*'Connecting shares (%)'!$F$16/100+M262*'Connecting shares (%)'!$G$16/100+O262*'Connecting shares (%)'!$H$16/100)/1000000,0),0)</f>
        <v>3.1777819999999992</v>
      </c>
      <c r="AH262" s="1">
        <f>IF(C262="west", IF(B262="Decentral",L262*'Connecting shares (%)'!$R$16*'Connecting shares (%)'!$F$16/100+N262*'Connecting shares (%)'!$G$16/100*'Connecting shares (%)'!$R$17+P262*'Connecting shares (%)'!$H$16/100*'Connecting shares (%)'!$R$18,0),0)</f>
        <v>4.4686880000000002</v>
      </c>
    </row>
    <row r="263" spans="1:34">
      <c r="A263" s="1">
        <v>262</v>
      </c>
      <c r="B263" s="1" t="s">
        <v>21</v>
      </c>
      <c r="C263" s="1" t="s">
        <v>23</v>
      </c>
      <c r="D263" s="1" t="s">
        <v>629</v>
      </c>
      <c r="E263" s="1">
        <v>191017.32</v>
      </c>
      <c r="F263" s="1">
        <v>12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2216.2281317904499</v>
      </c>
      <c r="R263" s="1">
        <v>320486</v>
      </c>
      <c r="S263" s="61">
        <f>IF(C263="East", IF(B263="Central",('Connecting shares (%)'!$F$2/100*E263+'Connecting shares (%)'!$G$2/100*G263+'Connecting shares (%)'!$H$2/100*I263)/1000000,0),0)</f>
        <v>0</v>
      </c>
      <c r="T263" s="61">
        <f>IF(C263="East", IF(B263="Central",F263*'Connecting shares (%)'!$R$16*'Connecting shares (%)'!$F$2/100+H263*'Connecting shares (%)'!$G$2/100*'Connecting shares (%)'!$R$17+J263*'Connecting shares (%)'!$H$2/100*'Connecting shares (%)'!$R$18,0),0)</f>
        <v>0</v>
      </c>
      <c r="U263" s="1">
        <f>IF(C263="East", IF(B263="Decentral",('Connecting shares (%)'!$F$6/100*E263+'Connecting shares (%)'!$G$6/100*G263+'Connecting shares (%)'!$H$6/100*I263)/1000000,0),0)</f>
        <v>0</v>
      </c>
      <c r="V263" s="1">
        <f>IF(C263="East", IF(B263="Decentral",F263*'Connecting shares (%)'!$R$16*'Connecting shares (%)'!$F$6/100+H263*'Connecting shares (%)'!$G$6/100*'Connecting shares (%)'!$R$17+J263*'Connecting shares (%)'!$H$6/100*'Connecting shares (%)'!$R$18,0),0)</f>
        <v>0</v>
      </c>
      <c r="W263" s="1">
        <f>IF(C263="East", IF(B263="Central",('Connecting shares (%)'!$F$4/100*K263+'Connecting shares (%)'!$G$4/100*M263+'Connecting shares (%)'!$H$4/100*O263)/1000000,0),0)</f>
        <v>0</v>
      </c>
      <c r="X263" s="1">
        <f>IF(C263="East", IF(B263="Central",L263*'Connecting shares (%)'!$R$16*'Connecting shares (%)'!$F$4/100+N263*'Connecting shares (%)'!$G$4/100*'Connecting shares (%)'!$R$17+P263*'Connecting shares (%)'!$H$4/100*'Connecting shares (%)'!$R$18,0),0)</f>
        <v>0</v>
      </c>
      <c r="Y263" s="1">
        <f>IF(C263="East", IF(B263="Decentral",('Connecting shares (%)'!$F$4/100*K263+'Connecting shares (%)'!$G$4/100*M263+'Connecting shares (%)'!$H$4/100*O263)/1000000,0),0)</f>
        <v>0</v>
      </c>
      <c r="Z263" s="1">
        <f>IF(C263="East", IF(B263="Decentral",L263*'Connecting shares (%)'!$R$16*'Connecting shares (%)'!$F$8/100+N263*'Connecting shares (%)'!$G$8/100*'Connecting shares (%)'!$R$17+P263*'Connecting shares (%)'!$H$8/100*'Connecting shares (%)'!$R$18,0),0)</f>
        <v>0</v>
      </c>
      <c r="AA263" s="1">
        <f>IF(C263="West", IF(B263="Central",('Connecting shares (%)'!$F$10/100*E263+'Connecting shares (%)'!$G$10/100*G263+'Connecting shares (%)'!$H$10/100*I263)/1000000,0),0)</f>
        <v>0</v>
      </c>
      <c r="AB263" s="1">
        <f>IF(C263="West", IF(B263="Central",F263*'Connecting shares (%)'!$R$16*'Connecting shares (%)'!$F$10/100+H263*'Connecting shares (%)'!$G$10/100*'Connecting shares (%)'!$R$17+J263*'Connecting shares (%)'!$H$10/100*'Connecting shares (%)'!$R$18,0),0)</f>
        <v>0</v>
      </c>
      <c r="AC263" s="1">
        <f>IF(C263="West", IF(B263="Decentral",('Connecting shares (%)'!$F$14/100*E263+'Connecting shares (%)'!$G$14/100*G263+'Connecting shares (%)'!$H$14/100*I263)/1000000,0),0)</f>
        <v>0.19101732000000002</v>
      </c>
      <c r="AD263" s="1">
        <f>IF(C263="west", IF(B263="Decentral",F263*'Connecting shares (%)'!$R$16*'Connecting shares (%)'!$F$14/100+H263*'Connecting shares (%)'!$G$14/100*'Connecting shares (%)'!$R$17+J263*'Connecting shares (%)'!$H$14/100*'Connecting shares (%)'!$R$18,0),0)</f>
        <v>0.27594000000000002</v>
      </c>
      <c r="AE263" s="1">
        <f>IF(C263="west", IF(B263="Central",('Connecting shares (%)'!$F$12/100*K263+'Connecting shares (%)'!$G$12/100*M263+'Connecting shares (%)'!$H$12/100*O263)/1000000,0),0)</f>
        <v>0</v>
      </c>
      <c r="AF263" s="1">
        <f>IF(C263="west", IF(B263="Central",L263*'Connecting shares (%)'!$R$16*'Connecting shares (%)'!$F$12/100+N263*'Connecting shares (%)'!$G$12/100*'Connecting shares (%)'!$R$17+P263*'Connecting shares (%)'!$H$12/100*'Connecting shares (%)'!$R$18,0),0)</f>
        <v>0</v>
      </c>
      <c r="AG263" s="1">
        <f>IF(C263="West", IF(B263="Decentral",(K263*'Connecting shares (%)'!$F$16/100+M263*'Connecting shares (%)'!$G$16/100+O263*'Connecting shares (%)'!$H$16/100)/1000000,0),0)</f>
        <v>0</v>
      </c>
      <c r="AH263" s="1">
        <f>IF(C263="west", IF(B263="Decentral",L263*'Connecting shares (%)'!$R$16*'Connecting shares (%)'!$F$16/100+N263*'Connecting shares (%)'!$G$16/100*'Connecting shares (%)'!$R$17+P263*'Connecting shares (%)'!$H$16/100*'Connecting shares (%)'!$R$18,0),0)</f>
        <v>0</v>
      </c>
    </row>
    <row r="264" spans="1:34">
      <c r="A264" s="1">
        <v>263</v>
      </c>
      <c r="B264" s="1" t="s">
        <v>21</v>
      </c>
      <c r="C264" s="1" t="s">
        <v>23</v>
      </c>
      <c r="D264" s="1" t="s">
        <v>628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140.82079849413901</v>
      </c>
      <c r="R264" s="1">
        <v>940.5</v>
      </c>
      <c r="S264" s="61">
        <f>IF(C264="East", IF(B264="Central",('Connecting shares (%)'!$F$2/100*E264+'Connecting shares (%)'!$G$2/100*G264+'Connecting shares (%)'!$H$2/100*I264)/1000000,0),0)</f>
        <v>0</v>
      </c>
      <c r="T264" s="61">
        <f>IF(C264="East", IF(B264="Central",F264*'Connecting shares (%)'!$R$16*'Connecting shares (%)'!$F$2/100+H264*'Connecting shares (%)'!$G$2/100*'Connecting shares (%)'!$R$17+J264*'Connecting shares (%)'!$H$2/100*'Connecting shares (%)'!$R$18,0),0)</f>
        <v>0</v>
      </c>
      <c r="U264" s="1">
        <f>IF(C264="East", IF(B264="Decentral",('Connecting shares (%)'!$F$6/100*E264+'Connecting shares (%)'!$G$6/100*G264+'Connecting shares (%)'!$H$6/100*I264)/1000000,0),0)</f>
        <v>0</v>
      </c>
      <c r="V264" s="1">
        <f>IF(C264="East", IF(B264="Decentral",F264*'Connecting shares (%)'!$R$16*'Connecting shares (%)'!$F$6/100+H264*'Connecting shares (%)'!$G$6/100*'Connecting shares (%)'!$R$17+J264*'Connecting shares (%)'!$H$6/100*'Connecting shares (%)'!$R$18,0),0)</f>
        <v>0</v>
      </c>
      <c r="W264" s="1">
        <f>IF(C264="East", IF(B264="Central",('Connecting shares (%)'!$F$4/100*K264+'Connecting shares (%)'!$G$4/100*M264+'Connecting shares (%)'!$H$4/100*O264)/1000000,0),0)</f>
        <v>0</v>
      </c>
      <c r="X264" s="1">
        <f>IF(C264="East", IF(B264="Central",L264*'Connecting shares (%)'!$R$16*'Connecting shares (%)'!$F$4/100+N264*'Connecting shares (%)'!$G$4/100*'Connecting shares (%)'!$R$17+P264*'Connecting shares (%)'!$H$4/100*'Connecting shares (%)'!$R$18,0),0)</f>
        <v>0</v>
      </c>
      <c r="Y264" s="1">
        <f>IF(C264="East", IF(B264="Decentral",('Connecting shares (%)'!$F$4/100*K264+'Connecting shares (%)'!$G$4/100*M264+'Connecting shares (%)'!$H$4/100*O264)/1000000,0),0)</f>
        <v>0</v>
      </c>
      <c r="Z264" s="1">
        <f>IF(C264="East", IF(B264="Decentral",L264*'Connecting shares (%)'!$R$16*'Connecting shares (%)'!$F$8/100+N264*'Connecting shares (%)'!$G$8/100*'Connecting shares (%)'!$R$17+P264*'Connecting shares (%)'!$H$8/100*'Connecting shares (%)'!$R$18,0),0)</f>
        <v>0</v>
      </c>
      <c r="AA264" s="1">
        <f>IF(C264="West", IF(B264="Central",('Connecting shares (%)'!$F$10/100*E264+'Connecting shares (%)'!$G$10/100*G264+'Connecting shares (%)'!$H$10/100*I264)/1000000,0),0)</f>
        <v>0</v>
      </c>
      <c r="AB264" s="1">
        <f>IF(C264="West", IF(B264="Central",F264*'Connecting shares (%)'!$R$16*'Connecting shares (%)'!$F$10/100+H264*'Connecting shares (%)'!$G$10/100*'Connecting shares (%)'!$R$17+J264*'Connecting shares (%)'!$H$10/100*'Connecting shares (%)'!$R$18,0),0)</f>
        <v>0</v>
      </c>
      <c r="AC264" s="1">
        <f>IF(C264="West", IF(B264="Decentral",('Connecting shares (%)'!$F$14/100*E264+'Connecting shares (%)'!$G$14/100*G264+'Connecting shares (%)'!$H$14/100*I264)/1000000,0),0)</f>
        <v>0</v>
      </c>
      <c r="AD264" s="1">
        <f>IF(C264="west", IF(B264="Decentral",F264*'Connecting shares (%)'!$R$16*'Connecting shares (%)'!$F$14/100+H264*'Connecting shares (%)'!$G$14/100*'Connecting shares (%)'!$R$17+J264*'Connecting shares (%)'!$H$14/100*'Connecting shares (%)'!$R$18,0),0)</f>
        <v>0</v>
      </c>
      <c r="AE264" s="1">
        <f>IF(C264="west", IF(B264="Central",('Connecting shares (%)'!$F$12/100*K264+'Connecting shares (%)'!$G$12/100*M264+'Connecting shares (%)'!$H$12/100*O264)/1000000,0),0)</f>
        <v>0</v>
      </c>
      <c r="AF264" s="1">
        <f>IF(C264="west", IF(B264="Central",L264*'Connecting shares (%)'!$R$16*'Connecting shares (%)'!$F$12/100+N264*'Connecting shares (%)'!$G$12/100*'Connecting shares (%)'!$R$17+P264*'Connecting shares (%)'!$H$12/100*'Connecting shares (%)'!$R$18,0),0)</f>
        <v>0</v>
      </c>
      <c r="AG264" s="1">
        <f>IF(C264="West", IF(B264="Decentral",(K264*'Connecting shares (%)'!$F$16/100+M264*'Connecting shares (%)'!$G$16/100+O264*'Connecting shares (%)'!$H$16/100)/1000000,0),0)</f>
        <v>0</v>
      </c>
      <c r="AH264" s="1">
        <f>IF(C264="west", IF(B264="Decentral",L264*'Connecting shares (%)'!$R$16*'Connecting shares (%)'!$F$16/100+N264*'Connecting shares (%)'!$G$16/100*'Connecting shares (%)'!$R$17+P264*'Connecting shares (%)'!$H$16/100*'Connecting shares (%)'!$R$18,0),0)</f>
        <v>0</v>
      </c>
    </row>
    <row r="265" spans="1:34">
      <c r="A265" s="1">
        <v>264</v>
      </c>
      <c r="B265" s="1" t="s">
        <v>21</v>
      </c>
      <c r="C265" s="1" t="s">
        <v>23</v>
      </c>
      <c r="D265" s="1" t="s">
        <v>469</v>
      </c>
      <c r="E265" s="1">
        <v>21737.75</v>
      </c>
      <c r="F265" s="1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2695.0201541484098</v>
      </c>
      <c r="R265" s="1">
        <v>148000.5</v>
      </c>
      <c r="S265" s="61">
        <f>IF(C265="East", IF(B265="Central",('Connecting shares (%)'!$F$2/100*E265+'Connecting shares (%)'!$G$2/100*G265+'Connecting shares (%)'!$H$2/100*I265)/1000000,0),0)</f>
        <v>0</v>
      </c>
      <c r="T265" s="61">
        <f>IF(C265="East", IF(B265="Central",F265*'Connecting shares (%)'!$R$16*'Connecting shares (%)'!$F$2/100+H265*'Connecting shares (%)'!$G$2/100*'Connecting shares (%)'!$R$17+J265*'Connecting shares (%)'!$H$2/100*'Connecting shares (%)'!$R$18,0),0)</f>
        <v>0</v>
      </c>
      <c r="U265" s="1">
        <f>IF(C265="East", IF(B265="Decentral",('Connecting shares (%)'!$F$6/100*E265+'Connecting shares (%)'!$G$6/100*G265+'Connecting shares (%)'!$H$6/100*I265)/1000000,0),0)</f>
        <v>0</v>
      </c>
      <c r="V265" s="1">
        <f>IF(C265="East", IF(B265="Decentral",F265*'Connecting shares (%)'!$R$16*'Connecting shares (%)'!$F$6/100+H265*'Connecting shares (%)'!$G$6/100*'Connecting shares (%)'!$R$17+J265*'Connecting shares (%)'!$H$6/100*'Connecting shares (%)'!$R$18,0),0)</f>
        <v>0</v>
      </c>
      <c r="W265" s="1">
        <f>IF(C265="East", IF(B265="Central",('Connecting shares (%)'!$F$4/100*K265+'Connecting shares (%)'!$G$4/100*M265+'Connecting shares (%)'!$H$4/100*O265)/1000000,0),0)</f>
        <v>0</v>
      </c>
      <c r="X265" s="1">
        <f>IF(C265="East", IF(B265="Central",L265*'Connecting shares (%)'!$R$16*'Connecting shares (%)'!$F$4/100+N265*'Connecting shares (%)'!$G$4/100*'Connecting shares (%)'!$R$17+P265*'Connecting shares (%)'!$H$4/100*'Connecting shares (%)'!$R$18,0),0)</f>
        <v>0</v>
      </c>
      <c r="Y265" s="1">
        <f>IF(C265="East", IF(B265="Decentral",('Connecting shares (%)'!$F$4/100*K265+'Connecting shares (%)'!$G$4/100*M265+'Connecting shares (%)'!$H$4/100*O265)/1000000,0),0)</f>
        <v>0</v>
      </c>
      <c r="Z265" s="1">
        <f>IF(C265="East", IF(B265="Decentral",L265*'Connecting shares (%)'!$R$16*'Connecting shares (%)'!$F$8/100+N265*'Connecting shares (%)'!$G$8/100*'Connecting shares (%)'!$R$17+P265*'Connecting shares (%)'!$H$8/100*'Connecting shares (%)'!$R$18,0),0)</f>
        <v>0</v>
      </c>
      <c r="AA265" s="1">
        <f>IF(C265="West", IF(B265="Central",('Connecting shares (%)'!$F$10/100*E265+'Connecting shares (%)'!$G$10/100*G265+'Connecting shares (%)'!$H$10/100*I265)/1000000,0),0)</f>
        <v>0</v>
      </c>
      <c r="AB265" s="1">
        <f>IF(C265="West", IF(B265="Central",F265*'Connecting shares (%)'!$R$16*'Connecting shares (%)'!$F$10/100+H265*'Connecting shares (%)'!$G$10/100*'Connecting shares (%)'!$R$17+J265*'Connecting shares (%)'!$H$10/100*'Connecting shares (%)'!$R$18,0),0)</f>
        <v>0</v>
      </c>
      <c r="AC265" s="1">
        <f>IF(C265="West", IF(B265="Decentral",('Connecting shares (%)'!$F$14/100*E265+'Connecting shares (%)'!$G$14/100*G265+'Connecting shares (%)'!$H$14/100*I265)/1000000,0),0)</f>
        <v>2.173775E-2</v>
      </c>
      <c r="AD265" s="1">
        <f>IF(C265="west", IF(B265="Decentral",F265*'Connecting shares (%)'!$R$16*'Connecting shares (%)'!$F$14/100+H265*'Connecting shares (%)'!$G$14/100*'Connecting shares (%)'!$R$17+J265*'Connecting shares (%)'!$H$14/100*'Connecting shares (%)'!$R$18,0),0)</f>
        <v>4.5990000000000003E-2</v>
      </c>
      <c r="AE265" s="1">
        <f>IF(C265="west", IF(B265="Central",('Connecting shares (%)'!$F$12/100*K265+'Connecting shares (%)'!$G$12/100*M265+'Connecting shares (%)'!$H$12/100*O265)/1000000,0),0)</f>
        <v>0</v>
      </c>
      <c r="AF265" s="1">
        <f>IF(C265="west", IF(B265="Central",L265*'Connecting shares (%)'!$R$16*'Connecting shares (%)'!$F$12/100+N265*'Connecting shares (%)'!$G$12/100*'Connecting shares (%)'!$R$17+P265*'Connecting shares (%)'!$H$12/100*'Connecting shares (%)'!$R$18,0),0)</f>
        <v>0</v>
      </c>
      <c r="AG265" s="1">
        <f>IF(C265="West", IF(B265="Decentral",(K265*'Connecting shares (%)'!$F$16/100+M265*'Connecting shares (%)'!$G$16/100+O265*'Connecting shares (%)'!$H$16/100)/1000000,0),0)</f>
        <v>0</v>
      </c>
      <c r="AH265" s="1">
        <f>IF(C265="west", IF(B265="Decentral",L265*'Connecting shares (%)'!$R$16*'Connecting shares (%)'!$F$16/100+N265*'Connecting shares (%)'!$G$16/100*'Connecting shares (%)'!$R$17+P265*'Connecting shares (%)'!$H$16/100*'Connecting shares (%)'!$R$18,0),0)</f>
        <v>0</v>
      </c>
    </row>
    <row r="266" spans="1:34">
      <c r="A266" s="1">
        <v>265</v>
      </c>
      <c r="B266" s="1" t="s">
        <v>21</v>
      </c>
      <c r="C266" s="1" t="s">
        <v>24</v>
      </c>
      <c r="D266" s="1" t="s">
        <v>627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724.132897864489</v>
      </c>
      <c r="R266" s="1">
        <v>4281</v>
      </c>
      <c r="S266" s="61">
        <f>IF(C266="East", IF(B266="Central",('Connecting shares (%)'!$F$2/100*E266+'Connecting shares (%)'!$G$2/100*G266+'Connecting shares (%)'!$H$2/100*I266)/1000000,0),0)</f>
        <v>0</v>
      </c>
      <c r="T266" s="61">
        <f>IF(C266="East", IF(B266="Central",F266*'Connecting shares (%)'!$R$16*'Connecting shares (%)'!$F$2/100+H266*'Connecting shares (%)'!$G$2/100*'Connecting shares (%)'!$R$17+J266*'Connecting shares (%)'!$H$2/100*'Connecting shares (%)'!$R$18,0),0)</f>
        <v>0</v>
      </c>
      <c r="U266" s="1">
        <f>IF(C266="East", IF(B266="Decentral",('Connecting shares (%)'!$F$6/100*E266+'Connecting shares (%)'!$G$6/100*G266+'Connecting shares (%)'!$H$6/100*I266)/1000000,0),0)</f>
        <v>0</v>
      </c>
      <c r="V266" s="1">
        <f>IF(C266="East", IF(B266="Decentral",F266*'Connecting shares (%)'!$R$16*'Connecting shares (%)'!$F$6/100+H266*'Connecting shares (%)'!$G$6/100*'Connecting shares (%)'!$R$17+J266*'Connecting shares (%)'!$H$6/100*'Connecting shares (%)'!$R$18,0),0)</f>
        <v>0</v>
      </c>
      <c r="W266" s="1">
        <f>IF(C266="East", IF(B266="Central",('Connecting shares (%)'!$F$4/100*K266+'Connecting shares (%)'!$G$4/100*M266+'Connecting shares (%)'!$H$4/100*O266)/1000000,0),0)</f>
        <v>0</v>
      </c>
      <c r="X266" s="1">
        <f>IF(C266="East", IF(B266="Central",L266*'Connecting shares (%)'!$R$16*'Connecting shares (%)'!$F$4/100+N266*'Connecting shares (%)'!$G$4/100*'Connecting shares (%)'!$R$17+P266*'Connecting shares (%)'!$H$4/100*'Connecting shares (%)'!$R$18,0),0)</f>
        <v>0</v>
      </c>
      <c r="Y266" s="1">
        <f>IF(C266="East", IF(B266="Decentral",('Connecting shares (%)'!$F$4/100*K266+'Connecting shares (%)'!$G$4/100*M266+'Connecting shares (%)'!$H$4/100*O266)/1000000,0),0)</f>
        <v>0</v>
      </c>
      <c r="Z266" s="1">
        <f>IF(C266="East", IF(B266="Decentral",L266*'Connecting shares (%)'!$R$16*'Connecting shares (%)'!$F$8/100+N266*'Connecting shares (%)'!$G$8/100*'Connecting shares (%)'!$R$17+P266*'Connecting shares (%)'!$H$8/100*'Connecting shares (%)'!$R$18,0),0)</f>
        <v>0</v>
      </c>
      <c r="AA266" s="1">
        <f>IF(C266="West", IF(B266="Central",('Connecting shares (%)'!$F$10/100*E266+'Connecting shares (%)'!$G$10/100*G266+'Connecting shares (%)'!$H$10/100*I266)/1000000,0),0)</f>
        <v>0</v>
      </c>
      <c r="AB266" s="1">
        <f>IF(C266="West", IF(B266="Central",F266*'Connecting shares (%)'!$R$16*'Connecting shares (%)'!$F$10/100+H266*'Connecting shares (%)'!$G$10/100*'Connecting shares (%)'!$R$17+J266*'Connecting shares (%)'!$H$10/100*'Connecting shares (%)'!$R$18,0),0)</f>
        <v>0</v>
      </c>
      <c r="AC266" s="1">
        <f>IF(C266="West", IF(B266="Decentral",('Connecting shares (%)'!$F$14/100*E266+'Connecting shares (%)'!$G$14/100*G266+'Connecting shares (%)'!$H$14/100*I266)/1000000,0),0)</f>
        <v>0</v>
      </c>
      <c r="AD266" s="1">
        <f>IF(C266="west", IF(B266="Decentral",F266*'Connecting shares (%)'!$R$16*'Connecting shares (%)'!$F$14/100+H266*'Connecting shares (%)'!$G$14/100*'Connecting shares (%)'!$R$17+J266*'Connecting shares (%)'!$H$14/100*'Connecting shares (%)'!$R$18,0),0)</f>
        <v>0</v>
      </c>
      <c r="AE266" s="1">
        <f>IF(C266="west", IF(B266="Central",('Connecting shares (%)'!$F$12/100*K266+'Connecting shares (%)'!$G$12/100*M266+'Connecting shares (%)'!$H$12/100*O266)/1000000,0),0)</f>
        <v>0</v>
      </c>
      <c r="AF266" s="1">
        <f>IF(C266="west", IF(B266="Central",L266*'Connecting shares (%)'!$R$16*'Connecting shares (%)'!$F$12/100+N266*'Connecting shares (%)'!$G$12/100*'Connecting shares (%)'!$R$17+P266*'Connecting shares (%)'!$H$12/100*'Connecting shares (%)'!$R$18,0),0)</f>
        <v>0</v>
      </c>
      <c r="AG266" s="1">
        <f>IF(C266="West", IF(B266="Decentral",(K266*'Connecting shares (%)'!$F$16/100+M266*'Connecting shares (%)'!$G$16/100+O266*'Connecting shares (%)'!$H$16/100)/1000000,0),0)</f>
        <v>0</v>
      </c>
      <c r="AH266" s="1">
        <f>IF(C266="west", IF(B266="Decentral",L266*'Connecting shares (%)'!$R$16*'Connecting shares (%)'!$F$16/100+N266*'Connecting shares (%)'!$G$16/100*'Connecting shares (%)'!$R$17+P266*'Connecting shares (%)'!$H$16/100*'Connecting shares (%)'!$R$18,0),0)</f>
        <v>0</v>
      </c>
    </row>
    <row r="267" spans="1:34">
      <c r="A267" s="1">
        <v>266</v>
      </c>
      <c r="B267" s="1" t="s">
        <v>21</v>
      </c>
      <c r="C267" s="1" t="s">
        <v>24</v>
      </c>
      <c r="D267" s="1" t="s">
        <v>626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490.96815860650702</v>
      </c>
      <c r="R267" s="1">
        <v>1091</v>
      </c>
      <c r="S267" s="61">
        <f>IF(C267="East", IF(B267="Central",('Connecting shares (%)'!$F$2/100*E267+'Connecting shares (%)'!$G$2/100*G267+'Connecting shares (%)'!$H$2/100*I267)/1000000,0),0)</f>
        <v>0</v>
      </c>
      <c r="T267" s="61">
        <f>IF(C267="East", IF(B267="Central",F267*'Connecting shares (%)'!$R$16*'Connecting shares (%)'!$F$2/100+H267*'Connecting shares (%)'!$G$2/100*'Connecting shares (%)'!$R$17+J267*'Connecting shares (%)'!$H$2/100*'Connecting shares (%)'!$R$18,0),0)</f>
        <v>0</v>
      </c>
      <c r="U267" s="1">
        <f>IF(C267="East", IF(B267="Decentral",('Connecting shares (%)'!$F$6/100*E267+'Connecting shares (%)'!$G$6/100*G267+'Connecting shares (%)'!$H$6/100*I267)/1000000,0),0)</f>
        <v>0</v>
      </c>
      <c r="V267" s="1">
        <f>IF(C267="East", IF(B267="Decentral",F267*'Connecting shares (%)'!$R$16*'Connecting shares (%)'!$F$6/100+H267*'Connecting shares (%)'!$G$6/100*'Connecting shares (%)'!$R$17+J267*'Connecting shares (%)'!$H$6/100*'Connecting shares (%)'!$R$18,0),0)</f>
        <v>0</v>
      </c>
      <c r="W267" s="1">
        <f>IF(C267="East", IF(B267="Central",('Connecting shares (%)'!$F$4/100*K267+'Connecting shares (%)'!$G$4/100*M267+'Connecting shares (%)'!$H$4/100*O267)/1000000,0),0)</f>
        <v>0</v>
      </c>
      <c r="X267" s="1">
        <f>IF(C267="East", IF(B267="Central",L267*'Connecting shares (%)'!$R$16*'Connecting shares (%)'!$F$4/100+N267*'Connecting shares (%)'!$G$4/100*'Connecting shares (%)'!$R$17+P267*'Connecting shares (%)'!$H$4/100*'Connecting shares (%)'!$R$18,0),0)</f>
        <v>0</v>
      </c>
      <c r="Y267" s="1">
        <f>IF(C267="East", IF(B267="Decentral",('Connecting shares (%)'!$F$4/100*K267+'Connecting shares (%)'!$G$4/100*M267+'Connecting shares (%)'!$H$4/100*O267)/1000000,0),0)</f>
        <v>0</v>
      </c>
      <c r="Z267" s="1">
        <f>IF(C267="East", IF(B267="Decentral",L267*'Connecting shares (%)'!$R$16*'Connecting shares (%)'!$F$8/100+N267*'Connecting shares (%)'!$G$8/100*'Connecting shares (%)'!$R$17+P267*'Connecting shares (%)'!$H$8/100*'Connecting shares (%)'!$R$18,0),0)</f>
        <v>0</v>
      </c>
      <c r="AA267" s="1">
        <f>IF(C267="West", IF(B267="Central",('Connecting shares (%)'!$F$10/100*E267+'Connecting shares (%)'!$G$10/100*G267+'Connecting shares (%)'!$H$10/100*I267)/1000000,0),0)</f>
        <v>0</v>
      </c>
      <c r="AB267" s="1">
        <f>IF(C267="West", IF(B267="Central",F267*'Connecting shares (%)'!$R$16*'Connecting shares (%)'!$F$10/100+H267*'Connecting shares (%)'!$G$10/100*'Connecting shares (%)'!$R$17+J267*'Connecting shares (%)'!$H$10/100*'Connecting shares (%)'!$R$18,0),0)</f>
        <v>0</v>
      </c>
      <c r="AC267" s="1">
        <f>IF(C267="West", IF(B267="Decentral",('Connecting shares (%)'!$F$14/100*E267+'Connecting shares (%)'!$G$14/100*G267+'Connecting shares (%)'!$H$14/100*I267)/1000000,0),0)</f>
        <v>0</v>
      </c>
      <c r="AD267" s="1">
        <f>IF(C267="west", IF(B267="Decentral",F267*'Connecting shares (%)'!$R$16*'Connecting shares (%)'!$F$14/100+H267*'Connecting shares (%)'!$G$14/100*'Connecting shares (%)'!$R$17+J267*'Connecting shares (%)'!$H$14/100*'Connecting shares (%)'!$R$18,0),0)</f>
        <v>0</v>
      </c>
      <c r="AE267" s="1">
        <f>IF(C267="west", IF(B267="Central",('Connecting shares (%)'!$F$12/100*K267+'Connecting shares (%)'!$G$12/100*M267+'Connecting shares (%)'!$H$12/100*O267)/1000000,0),0)</f>
        <v>0</v>
      </c>
      <c r="AF267" s="1">
        <f>IF(C267="west", IF(B267="Central",L267*'Connecting shares (%)'!$R$16*'Connecting shares (%)'!$F$12/100+N267*'Connecting shares (%)'!$G$12/100*'Connecting shares (%)'!$R$17+P267*'Connecting shares (%)'!$H$12/100*'Connecting shares (%)'!$R$18,0),0)</f>
        <v>0</v>
      </c>
      <c r="AG267" s="1">
        <f>IF(C267="West", IF(B267="Decentral",(K267*'Connecting shares (%)'!$F$16/100+M267*'Connecting shares (%)'!$G$16/100+O267*'Connecting shares (%)'!$H$16/100)/1000000,0),0)</f>
        <v>0</v>
      </c>
      <c r="AH267" s="1">
        <f>IF(C267="west", IF(B267="Decentral",L267*'Connecting shares (%)'!$R$16*'Connecting shares (%)'!$F$16/100+N267*'Connecting shares (%)'!$G$16/100*'Connecting shares (%)'!$R$17+P267*'Connecting shares (%)'!$H$16/100*'Connecting shares (%)'!$R$18,0),0)</f>
        <v>0</v>
      </c>
    </row>
    <row r="268" spans="1:34">
      <c r="A268" s="1">
        <v>267</v>
      </c>
      <c r="B268" s="1" t="s">
        <v>21</v>
      </c>
      <c r="C268" s="1" t="s">
        <v>24</v>
      </c>
      <c r="D268" s="1" t="s">
        <v>156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1208.9610480409999</v>
      </c>
      <c r="R268" s="1">
        <v>89776</v>
      </c>
      <c r="S268" s="61">
        <f>IF(C268="East", IF(B268="Central",('Connecting shares (%)'!$F$2/100*E268+'Connecting shares (%)'!$G$2/100*G268+'Connecting shares (%)'!$H$2/100*I268)/1000000,0),0)</f>
        <v>0</v>
      </c>
      <c r="T268" s="61">
        <f>IF(C268="East", IF(B268="Central",F268*'Connecting shares (%)'!$R$16*'Connecting shares (%)'!$F$2/100+H268*'Connecting shares (%)'!$G$2/100*'Connecting shares (%)'!$R$17+J268*'Connecting shares (%)'!$H$2/100*'Connecting shares (%)'!$R$18,0),0)</f>
        <v>0</v>
      </c>
      <c r="U268" s="1">
        <f>IF(C268="East", IF(B268="Decentral",('Connecting shares (%)'!$F$6/100*E268+'Connecting shares (%)'!$G$6/100*G268+'Connecting shares (%)'!$H$6/100*I268)/1000000,0),0)</f>
        <v>0</v>
      </c>
      <c r="V268" s="1">
        <f>IF(C268="East", IF(B268="Decentral",F268*'Connecting shares (%)'!$R$16*'Connecting shares (%)'!$F$6/100+H268*'Connecting shares (%)'!$G$6/100*'Connecting shares (%)'!$R$17+J268*'Connecting shares (%)'!$H$6/100*'Connecting shares (%)'!$R$18,0),0)</f>
        <v>0</v>
      </c>
      <c r="W268" s="1">
        <f>IF(C268="East", IF(B268="Central",('Connecting shares (%)'!$F$4/100*K268+'Connecting shares (%)'!$G$4/100*M268+'Connecting shares (%)'!$H$4/100*O268)/1000000,0),0)</f>
        <v>0</v>
      </c>
      <c r="X268" s="1">
        <f>IF(C268="East", IF(B268="Central",L268*'Connecting shares (%)'!$R$16*'Connecting shares (%)'!$F$4/100+N268*'Connecting shares (%)'!$G$4/100*'Connecting shares (%)'!$R$17+P268*'Connecting shares (%)'!$H$4/100*'Connecting shares (%)'!$R$18,0),0)</f>
        <v>0</v>
      </c>
      <c r="Y268" s="1">
        <f>IF(C268="East", IF(B268="Decentral",('Connecting shares (%)'!$F$4/100*K268+'Connecting shares (%)'!$G$4/100*M268+'Connecting shares (%)'!$H$4/100*O268)/1000000,0),0)</f>
        <v>0</v>
      </c>
      <c r="Z268" s="1">
        <f>IF(C268="East", IF(B268="Decentral",L268*'Connecting shares (%)'!$R$16*'Connecting shares (%)'!$F$8/100+N268*'Connecting shares (%)'!$G$8/100*'Connecting shares (%)'!$R$17+P268*'Connecting shares (%)'!$H$8/100*'Connecting shares (%)'!$R$18,0),0)</f>
        <v>0</v>
      </c>
      <c r="AA268" s="1">
        <f>IF(C268="West", IF(B268="Central",('Connecting shares (%)'!$F$10/100*E268+'Connecting shares (%)'!$G$10/100*G268+'Connecting shares (%)'!$H$10/100*I268)/1000000,0),0)</f>
        <v>0</v>
      </c>
      <c r="AB268" s="1">
        <f>IF(C268="West", IF(B268="Central",F268*'Connecting shares (%)'!$R$16*'Connecting shares (%)'!$F$10/100+H268*'Connecting shares (%)'!$G$10/100*'Connecting shares (%)'!$R$17+J268*'Connecting shares (%)'!$H$10/100*'Connecting shares (%)'!$R$18,0),0)</f>
        <v>0</v>
      </c>
      <c r="AC268" s="1">
        <f>IF(C268="West", IF(B268="Decentral",('Connecting shares (%)'!$F$14/100*E268+'Connecting shares (%)'!$G$14/100*G268+'Connecting shares (%)'!$H$14/100*I268)/1000000,0),0)</f>
        <v>0</v>
      </c>
      <c r="AD268" s="1">
        <f>IF(C268="west", IF(B268="Decentral",F268*'Connecting shares (%)'!$R$16*'Connecting shares (%)'!$F$14/100+H268*'Connecting shares (%)'!$G$14/100*'Connecting shares (%)'!$R$17+J268*'Connecting shares (%)'!$H$14/100*'Connecting shares (%)'!$R$18,0),0)</f>
        <v>0</v>
      </c>
      <c r="AE268" s="1">
        <f>IF(C268="west", IF(B268="Central",('Connecting shares (%)'!$F$12/100*K268+'Connecting shares (%)'!$G$12/100*M268+'Connecting shares (%)'!$H$12/100*O268)/1000000,0),0)</f>
        <v>0</v>
      </c>
      <c r="AF268" s="1">
        <f>IF(C268="west", IF(B268="Central",L268*'Connecting shares (%)'!$R$16*'Connecting shares (%)'!$F$12/100+N268*'Connecting shares (%)'!$G$12/100*'Connecting shares (%)'!$R$17+P268*'Connecting shares (%)'!$H$12/100*'Connecting shares (%)'!$R$18,0),0)</f>
        <v>0</v>
      </c>
      <c r="AG268" s="1">
        <f>IF(C268="West", IF(B268="Decentral",(K268*'Connecting shares (%)'!$F$16/100+M268*'Connecting shares (%)'!$G$16/100+O268*'Connecting shares (%)'!$H$16/100)/1000000,0),0)</f>
        <v>0</v>
      </c>
      <c r="AH268" s="1">
        <f>IF(C268="west", IF(B268="Decentral",L268*'Connecting shares (%)'!$R$16*'Connecting shares (%)'!$F$16/100+N268*'Connecting shares (%)'!$G$16/100*'Connecting shares (%)'!$R$17+P268*'Connecting shares (%)'!$H$16/100*'Connecting shares (%)'!$R$18,0),0)</f>
        <v>0</v>
      </c>
    </row>
    <row r="269" spans="1:34">
      <c r="A269" s="1">
        <v>268</v>
      </c>
      <c r="B269" s="1" t="s">
        <v>22</v>
      </c>
      <c r="C269" s="1" t="s">
        <v>23</v>
      </c>
      <c r="D269" s="1" t="s">
        <v>625</v>
      </c>
      <c r="E269" s="1">
        <v>978707.49</v>
      </c>
      <c r="F269" s="1">
        <v>62</v>
      </c>
      <c r="G269" s="1">
        <v>0</v>
      </c>
      <c r="H269" s="1">
        <v>0</v>
      </c>
      <c r="I269" s="1">
        <v>0</v>
      </c>
      <c r="J269" s="1">
        <v>0</v>
      </c>
      <c r="K269" s="1">
        <v>31965.5999999999</v>
      </c>
      <c r="L269" s="1">
        <v>2</v>
      </c>
      <c r="M269" s="1">
        <v>0</v>
      </c>
      <c r="N269" s="1">
        <v>0</v>
      </c>
      <c r="O269" s="1">
        <v>0</v>
      </c>
      <c r="P269" s="1">
        <v>0</v>
      </c>
      <c r="Q269" s="1">
        <v>6298.8423405233798</v>
      </c>
      <c r="R269" s="1">
        <v>1246228.5</v>
      </c>
      <c r="S269" s="61">
        <f>IF(C269="East", IF(B269="Central",('Connecting shares (%)'!$F$2/100*E269+'Connecting shares (%)'!$G$2/100*G269+'Connecting shares (%)'!$H$2/100*I269)/1000000,0),0)</f>
        <v>0</v>
      </c>
      <c r="T269" s="61">
        <f>IF(C269="East", IF(B269="Central",F269*'Connecting shares (%)'!$R$16*'Connecting shares (%)'!$F$2/100+H269*'Connecting shares (%)'!$G$2/100*'Connecting shares (%)'!$R$17+J269*'Connecting shares (%)'!$H$2/100*'Connecting shares (%)'!$R$18,0),0)</f>
        <v>0</v>
      </c>
      <c r="U269" s="1">
        <f>IF(C269="East", IF(B269="Decentral",('Connecting shares (%)'!$F$6/100*E269+'Connecting shares (%)'!$G$6/100*G269+'Connecting shares (%)'!$H$6/100*I269)/1000000,0),0)</f>
        <v>0</v>
      </c>
      <c r="V269" s="1">
        <f>IF(C269="East", IF(B269="Decentral",F269*'Connecting shares (%)'!$R$16*'Connecting shares (%)'!$F$6/100+H269*'Connecting shares (%)'!$G$6/100*'Connecting shares (%)'!$R$17+J269*'Connecting shares (%)'!$H$6/100*'Connecting shares (%)'!$R$18,0),0)</f>
        <v>0</v>
      </c>
      <c r="W269" s="1">
        <f>IF(C269="East", IF(B269="Central",('Connecting shares (%)'!$F$4/100*K269+'Connecting shares (%)'!$G$4/100*M269+'Connecting shares (%)'!$H$4/100*O269)/1000000,0),0)</f>
        <v>0</v>
      </c>
      <c r="X269" s="1">
        <f>IF(C269="East", IF(B269="Central",L269*'Connecting shares (%)'!$R$16*'Connecting shares (%)'!$F$4/100+N269*'Connecting shares (%)'!$G$4/100*'Connecting shares (%)'!$R$17+P269*'Connecting shares (%)'!$H$4/100*'Connecting shares (%)'!$R$18,0),0)</f>
        <v>0</v>
      </c>
      <c r="Y269" s="1">
        <f>IF(C269="East", IF(B269="Decentral",('Connecting shares (%)'!$F$4/100*K269+'Connecting shares (%)'!$G$4/100*M269+'Connecting shares (%)'!$H$4/100*O269)/1000000,0),0)</f>
        <v>0</v>
      </c>
      <c r="Z269" s="1">
        <f>IF(C269="East", IF(B269="Decentral",L269*'Connecting shares (%)'!$R$16*'Connecting shares (%)'!$F$8/100+N269*'Connecting shares (%)'!$G$8/100*'Connecting shares (%)'!$R$17+P269*'Connecting shares (%)'!$H$8/100*'Connecting shares (%)'!$R$18,0),0)</f>
        <v>0</v>
      </c>
      <c r="AA269" s="1">
        <f>IF(C269="West", IF(B269="Central",('Connecting shares (%)'!$F$10/100*E269+'Connecting shares (%)'!$G$10/100*G269+'Connecting shares (%)'!$H$10/100*I269)/1000000,0),0)</f>
        <v>0.97870749000000001</v>
      </c>
      <c r="AB269" s="1">
        <f>IF(C269="West", IF(B269="Central",F269*'Connecting shares (%)'!$R$16*'Connecting shares (%)'!$F$10/100+H269*'Connecting shares (%)'!$G$10/100*'Connecting shares (%)'!$R$17+J269*'Connecting shares (%)'!$H$10/100*'Connecting shares (%)'!$R$18,0),0)</f>
        <v>1.4256900000000001</v>
      </c>
      <c r="AC269" s="1">
        <f>IF(C269="West", IF(B269="Decentral",('Connecting shares (%)'!$F$14/100*E269+'Connecting shares (%)'!$G$14/100*G269+'Connecting shares (%)'!$H$14/100*I269)/1000000,0),0)</f>
        <v>0</v>
      </c>
      <c r="AD269" s="1">
        <f>IF(C269="west", IF(B269="Decentral",F269*'Connecting shares (%)'!$R$16*'Connecting shares (%)'!$F$14/100+H269*'Connecting shares (%)'!$G$14/100*'Connecting shares (%)'!$R$17+J269*'Connecting shares (%)'!$H$14/100*'Connecting shares (%)'!$R$18,0),0)</f>
        <v>0</v>
      </c>
      <c r="AE269" s="1">
        <f>IF(C269="west", IF(B269="Central",('Connecting shares (%)'!$F$12/100*K269+'Connecting shares (%)'!$G$12/100*M269+'Connecting shares (%)'!$H$12/100*O269)/1000000,0),0)</f>
        <v>3.19655999999999E-2</v>
      </c>
      <c r="AF269" s="1">
        <f>IF(C269="west", IF(B269="Central",L269*'Connecting shares (%)'!$R$16*'Connecting shares (%)'!$F$12/100+N269*'Connecting shares (%)'!$G$12/100*'Connecting shares (%)'!$R$17+P269*'Connecting shares (%)'!$H$12/100*'Connecting shares (%)'!$R$18,0),0)</f>
        <v>4.5990000000000003E-2</v>
      </c>
      <c r="AG269" s="1">
        <f>IF(C269="West", IF(B269="Decentral",(K269*'Connecting shares (%)'!$F$16/100+M269*'Connecting shares (%)'!$G$16/100+O269*'Connecting shares (%)'!$H$16/100)/1000000,0),0)</f>
        <v>0</v>
      </c>
      <c r="AH269" s="1">
        <f>IF(C269="west", IF(B269="Decentral",L269*'Connecting shares (%)'!$R$16*'Connecting shares (%)'!$F$16/100+N269*'Connecting shares (%)'!$G$16/100*'Connecting shares (%)'!$R$17+P269*'Connecting shares (%)'!$H$16/100*'Connecting shares (%)'!$R$18,0),0)</f>
        <v>0</v>
      </c>
    </row>
    <row r="270" spans="1:34">
      <c r="A270" s="1">
        <v>269</v>
      </c>
      <c r="B270" s="1" t="s">
        <v>21</v>
      </c>
      <c r="C270" s="1" t="s">
        <v>23</v>
      </c>
      <c r="D270" s="1" t="s">
        <v>624</v>
      </c>
      <c r="E270" s="1">
        <v>1447783.8199999901</v>
      </c>
      <c r="F270" s="1">
        <v>103</v>
      </c>
      <c r="G270" s="1">
        <v>0</v>
      </c>
      <c r="H270" s="1">
        <v>0</v>
      </c>
      <c r="I270" s="1">
        <v>0</v>
      </c>
      <c r="J270" s="1">
        <v>0</v>
      </c>
      <c r="K270" s="1">
        <v>166588.44</v>
      </c>
      <c r="L270" s="1">
        <v>22</v>
      </c>
      <c r="M270" s="1">
        <v>0</v>
      </c>
      <c r="N270" s="1">
        <v>0</v>
      </c>
      <c r="O270" s="1">
        <v>0</v>
      </c>
      <c r="P270" s="1">
        <v>0</v>
      </c>
      <c r="Q270" s="1">
        <v>4356.23138178519</v>
      </c>
      <c r="R270" s="1">
        <v>1009718.5</v>
      </c>
      <c r="S270" s="61">
        <f>IF(C270="East", IF(B270="Central",('Connecting shares (%)'!$F$2/100*E270+'Connecting shares (%)'!$G$2/100*G270+'Connecting shares (%)'!$H$2/100*I270)/1000000,0),0)</f>
        <v>0</v>
      </c>
      <c r="T270" s="61">
        <f>IF(C270="East", IF(B270="Central",F270*'Connecting shares (%)'!$R$16*'Connecting shares (%)'!$F$2/100+H270*'Connecting shares (%)'!$G$2/100*'Connecting shares (%)'!$R$17+J270*'Connecting shares (%)'!$H$2/100*'Connecting shares (%)'!$R$18,0),0)</f>
        <v>0</v>
      </c>
      <c r="U270" s="1">
        <f>IF(C270="East", IF(B270="Decentral",('Connecting shares (%)'!$F$6/100*E270+'Connecting shares (%)'!$G$6/100*G270+'Connecting shares (%)'!$H$6/100*I270)/1000000,0),0)</f>
        <v>0</v>
      </c>
      <c r="V270" s="1">
        <f>IF(C270="East", IF(B270="Decentral",F270*'Connecting shares (%)'!$R$16*'Connecting shares (%)'!$F$6/100+H270*'Connecting shares (%)'!$G$6/100*'Connecting shares (%)'!$R$17+J270*'Connecting shares (%)'!$H$6/100*'Connecting shares (%)'!$R$18,0),0)</f>
        <v>0</v>
      </c>
      <c r="W270" s="1">
        <f>IF(C270="East", IF(B270="Central",('Connecting shares (%)'!$F$4/100*K270+'Connecting shares (%)'!$G$4/100*M270+'Connecting shares (%)'!$H$4/100*O270)/1000000,0),0)</f>
        <v>0</v>
      </c>
      <c r="X270" s="1">
        <f>IF(C270="East", IF(B270="Central",L270*'Connecting shares (%)'!$R$16*'Connecting shares (%)'!$F$4/100+N270*'Connecting shares (%)'!$G$4/100*'Connecting shares (%)'!$R$17+P270*'Connecting shares (%)'!$H$4/100*'Connecting shares (%)'!$R$18,0),0)</f>
        <v>0</v>
      </c>
      <c r="Y270" s="1">
        <f>IF(C270="East", IF(B270="Decentral",('Connecting shares (%)'!$F$4/100*K270+'Connecting shares (%)'!$G$4/100*M270+'Connecting shares (%)'!$H$4/100*O270)/1000000,0),0)</f>
        <v>0</v>
      </c>
      <c r="Z270" s="1">
        <f>IF(C270="East", IF(B270="Decentral",L270*'Connecting shares (%)'!$R$16*'Connecting shares (%)'!$F$8/100+N270*'Connecting shares (%)'!$G$8/100*'Connecting shares (%)'!$R$17+P270*'Connecting shares (%)'!$H$8/100*'Connecting shares (%)'!$R$18,0),0)</f>
        <v>0</v>
      </c>
      <c r="AA270" s="1">
        <f>IF(C270="West", IF(B270="Central",('Connecting shares (%)'!$F$10/100*E270+'Connecting shares (%)'!$G$10/100*G270+'Connecting shares (%)'!$H$10/100*I270)/1000000,0),0)</f>
        <v>0</v>
      </c>
      <c r="AB270" s="1">
        <f>IF(C270="West", IF(B270="Central",F270*'Connecting shares (%)'!$R$16*'Connecting shares (%)'!$F$10/100+H270*'Connecting shares (%)'!$G$10/100*'Connecting shares (%)'!$R$17+J270*'Connecting shares (%)'!$H$10/100*'Connecting shares (%)'!$R$18,0),0)</f>
        <v>0</v>
      </c>
      <c r="AC270" s="1">
        <f>IF(C270="West", IF(B270="Decentral",('Connecting shares (%)'!$F$14/100*E270+'Connecting shares (%)'!$G$14/100*G270+'Connecting shares (%)'!$H$14/100*I270)/1000000,0),0)</f>
        <v>1.44778381999999</v>
      </c>
      <c r="AD270" s="1">
        <f>IF(C270="west", IF(B270="Decentral",F270*'Connecting shares (%)'!$R$16*'Connecting shares (%)'!$F$14/100+H270*'Connecting shares (%)'!$G$14/100*'Connecting shares (%)'!$R$17+J270*'Connecting shares (%)'!$H$14/100*'Connecting shares (%)'!$R$18,0),0)</f>
        <v>2.3684850000000002</v>
      </c>
      <c r="AE270" s="1">
        <f>IF(C270="west", IF(B270="Central",('Connecting shares (%)'!$F$12/100*K270+'Connecting shares (%)'!$G$12/100*M270+'Connecting shares (%)'!$H$12/100*O270)/1000000,0),0)</f>
        <v>0</v>
      </c>
      <c r="AF270" s="1">
        <f>IF(C270="west", IF(B270="Central",L270*'Connecting shares (%)'!$R$16*'Connecting shares (%)'!$F$12/100+N270*'Connecting shares (%)'!$G$12/100*'Connecting shares (%)'!$R$17+P270*'Connecting shares (%)'!$H$12/100*'Connecting shares (%)'!$R$18,0),0)</f>
        <v>0</v>
      </c>
      <c r="AG270" s="1">
        <f>IF(C270="West", IF(B270="Decentral",(K270*'Connecting shares (%)'!$F$16/100+M270*'Connecting shares (%)'!$G$16/100+O270*'Connecting shares (%)'!$H$16/100)/1000000,0),0)</f>
        <v>0.16658844</v>
      </c>
      <c r="AH270" s="1">
        <f>IF(C270="west", IF(B270="Decentral",L270*'Connecting shares (%)'!$R$16*'Connecting shares (%)'!$F$16/100+N270*'Connecting shares (%)'!$G$16/100*'Connecting shares (%)'!$R$17+P270*'Connecting shares (%)'!$H$16/100*'Connecting shares (%)'!$R$18,0),0)</f>
        <v>0.50589000000000006</v>
      </c>
    </row>
    <row r="271" spans="1:34">
      <c r="A271" s="1">
        <v>270</v>
      </c>
      <c r="B271" s="1" t="s">
        <v>22</v>
      </c>
      <c r="C271" s="1" t="s">
        <v>24</v>
      </c>
      <c r="D271" s="1" t="s">
        <v>623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1178.37554531248</v>
      </c>
      <c r="R271" s="1">
        <v>60092.5</v>
      </c>
      <c r="S271" s="61">
        <f>IF(C271="East", IF(B271="Central",('Connecting shares (%)'!$F$2/100*E271+'Connecting shares (%)'!$G$2/100*G271+'Connecting shares (%)'!$H$2/100*I271)/1000000,0),0)</f>
        <v>0</v>
      </c>
      <c r="T271" s="61">
        <f>IF(C271="East", IF(B271="Central",F271*'Connecting shares (%)'!$R$16*'Connecting shares (%)'!$F$2/100+H271*'Connecting shares (%)'!$G$2/100*'Connecting shares (%)'!$R$17+J271*'Connecting shares (%)'!$H$2/100*'Connecting shares (%)'!$R$18,0),0)</f>
        <v>0</v>
      </c>
      <c r="U271" s="1">
        <f>IF(C271="East", IF(B271="Decentral",('Connecting shares (%)'!$F$6/100*E271+'Connecting shares (%)'!$G$6/100*G271+'Connecting shares (%)'!$H$6/100*I271)/1000000,0),0)</f>
        <v>0</v>
      </c>
      <c r="V271" s="1">
        <f>IF(C271="East", IF(B271="Decentral",F271*'Connecting shares (%)'!$R$16*'Connecting shares (%)'!$F$6/100+H271*'Connecting shares (%)'!$G$6/100*'Connecting shares (%)'!$R$17+J271*'Connecting shares (%)'!$H$6/100*'Connecting shares (%)'!$R$18,0),0)</f>
        <v>0</v>
      </c>
      <c r="W271" s="1">
        <f>IF(C271="East", IF(B271="Central",('Connecting shares (%)'!$F$4/100*K271+'Connecting shares (%)'!$G$4/100*M271+'Connecting shares (%)'!$H$4/100*O271)/1000000,0),0)</f>
        <v>0</v>
      </c>
      <c r="X271" s="1">
        <f>IF(C271="East", IF(B271="Central",L271*'Connecting shares (%)'!$R$16*'Connecting shares (%)'!$F$4/100+N271*'Connecting shares (%)'!$G$4/100*'Connecting shares (%)'!$R$17+P271*'Connecting shares (%)'!$H$4/100*'Connecting shares (%)'!$R$18,0),0)</f>
        <v>0</v>
      </c>
      <c r="Y271" s="1">
        <f>IF(C271="East", IF(B271="Decentral",('Connecting shares (%)'!$F$4/100*K271+'Connecting shares (%)'!$G$4/100*M271+'Connecting shares (%)'!$H$4/100*O271)/1000000,0),0)</f>
        <v>0</v>
      </c>
      <c r="Z271" s="1">
        <f>IF(C271="East", IF(B271="Decentral",L271*'Connecting shares (%)'!$R$16*'Connecting shares (%)'!$F$8/100+N271*'Connecting shares (%)'!$G$8/100*'Connecting shares (%)'!$R$17+P271*'Connecting shares (%)'!$H$8/100*'Connecting shares (%)'!$R$18,0),0)</f>
        <v>0</v>
      </c>
      <c r="AA271" s="1">
        <f>IF(C271="West", IF(B271="Central",('Connecting shares (%)'!$F$10/100*E271+'Connecting shares (%)'!$G$10/100*G271+'Connecting shares (%)'!$H$10/100*I271)/1000000,0),0)</f>
        <v>0</v>
      </c>
      <c r="AB271" s="1">
        <f>IF(C271="West", IF(B271="Central",F271*'Connecting shares (%)'!$R$16*'Connecting shares (%)'!$F$10/100+H271*'Connecting shares (%)'!$G$10/100*'Connecting shares (%)'!$R$17+J271*'Connecting shares (%)'!$H$10/100*'Connecting shares (%)'!$R$18,0),0)</f>
        <v>0</v>
      </c>
      <c r="AC271" s="1">
        <f>IF(C271="West", IF(B271="Decentral",('Connecting shares (%)'!$F$14/100*E271+'Connecting shares (%)'!$G$14/100*G271+'Connecting shares (%)'!$H$14/100*I271)/1000000,0),0)</f>
        <v>0</v>
      </c>
      <c r="AD271" s="1">
        <f>IF(C271="west", IF(B271="Decentral",F271*'Connecting shares (%)'!$R$16*'Connecting shares (%)'!$F$14/100+H271*'Connecting shares (%)'!$G$14/100*'Connecting shares (%)'!$R$17+J271*'Connecting shares (%)'!$H$14/100*'Connecting shares (%)'!$R$18,0),0)</f>
        <v>0</v>
      </c>
      <c r="AE271" s="1">
        <f>IF(C271="west", IF(B271="Central",('Connecting shares (%)'!$F$12/100*K271+'Connecting shares (%)'!$G$12/100*M271+'Connecting shares (%)'!$H$12/100*O271)/1000000,0),0)</f>
        <v>0</v>
      </c>
      <c r="AF271" s="1">
        <f>IF(C271="west", IF(B271="Central",L271*'Connecting shares (%)'!$R$16*'Connecting shares (%)'!$F$12/100+N271*'Connecting shares (%)'!$G$12/100*'Connecting shares (%)'!$R$17+P271*'Connecting shares (%)'!$H$12/100*'Connecting shares (%)'!$R$18,0),0)</f>
        <v>0</v>
      </c>
      <c r="AG271" s="1">
        <f>IF(C271="West", IF(B271="Decentral",(K271*'Connecting shares (%)'!$F$16/100+M271*'Connecting shares (%)'!$G$16/100+O271*'Connecting shares (%)'!$H$16/100)/1000000,0),0)</f>
        <v>0</v>
      </c>
      <c r="AH271" s="1">
        <f>IF(C271="west", IF(B271="Decentral",L271*'Connecting shares (%)'!$R$16*'Connecting shares (%)'!$F$16/100+N271*'Connecting shares (%)'!$G$16/100*'Connecting shares (%)'!$R$17+P271*'Connecting shares (%)'!$H$16/100*'Connecting shares (%)'!$R$18,0),0)</f>
        <v>0</v>
      </c>
    </row>
    <row r="272" spans="1:34">
      <c r="A272" s="1">
        <v>271</v>
      </c>
      <c r="B272" s="1" t="s">
        <v>22</v>
      </c>
      <c r="C272" s="1" t="s">
        <v>24</v>
      </c>
      <c r="D272" s="1" t="s">
        <v>622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1110.3796453917601</v>
      </c>
      <c r="R272" s="1">
        <v>22566</v>
      </c>
      <c r="S272" s="61">
        <f>IF(C272="East", IF(B272="Central",('Connecting shares (%)'!$F$2/100*E272+'Connecting shares (%)'!$G$2/100*G272+'Connecting shares (%)'!$H$2/100*I272)/1000000,0),0)</f>
        <v>0</v>
      </c>
      <c r="T272" s="61">
        <f>IF(C272="East", IF(B272="Central",F272*'Connecting shares (%)'!$R$16*'Connecting shares (%)'!$F$2/100+H272*'Connecting shares (%)'!$G$2/100*'Connecting shares (%)'!$R$17+J272*'Connecting shares (%)'!$H$2/100*'Connecting shares (%)'!$R$18,0),0)</f>
        <v>0</v>
      </c>
      <c r="U272" s="1">
        <f>IF(C272="East", IF(B272="Decentral",('Connecting shares (%)'!$F$6/100*E272+'Connecting shares (%)'!$G$6/100*G272+'Connecting shares (%)'!$H$6/100*I272)/1000000,0),0)</f>
        <v>0</v>
      </c>
      <c r="V272" s="1">
        <f>IF(C272="East", IF(B272="Decentral",F272*'Connecting shares (%)'!$R$16*'Connecting shares (%)'!$F$6/100+H272*'Connecting shares (%)'!$G$6/100*'Connecting shares (%)'!$R$17+J272*'Connecting shares (%)'!$H$6/100*'Connecting shares (%)'!$R$18,0),0)</f>
        <v>0</v>
      </c>
      <c r="W272" s="1">
        <f>IF(C272="East", IF(B272="Central",('Connecting shares (%)'!$F$4/100*K272+'Connecting shares (%)'!$G$4/100*M272+'Connecting shares (%)'!$H$4/100*O272)/1000000,0),0)</f>
        <v>0</v>
      </c>
      <c r="X272" s="1">
        <f>IF(C272="East", IF(B272="Central",L272*'Connecting shares (%)'!$R$16*'Connecting shares (%)'!$F$4/100+N272*'Connecting shares (%)'!$G$4/100*'Connecting shares (%)'!$R$17+P272*'Connecting shares (%)'!$H$4/100*'Connecting shares (%)'!$R$18,0),0)</f>
        <v>0</v>
      </c>
      <c r="Y272" s="1">
        <f>IF(C272="East", IF(B272="Decentral",('Connecting shares (%)'!$F$4/100*K272+'Connecting shares (%)'!$G$4/100*M272+'Connecting shares (%)'!$H$4/100*O272)/1000000,0),0)</f>
        <v>0</v>
      </c>
      <c r="Z272" s="1">
        <f>IF(C272="East", IF(B272="Decentral",L272*'Connecting shares (%)'!$R$16*'Connecting shares (%)'!$F$8/100+N272*'Connecting shares (%)'!$G$8/100*'Connecting shares (%)'!$R$17+P272*'Connecting shares (%)'!$H$8/100*'Connecting shares (%)'!$R$18,0),0)</f>
        <v>0</v>
      </c>
      <c r="AA272" s="1">
        <f>IF(C272="West", IF(B272="Central",('Connecting shares (%)'!$F$10/100*E272+'Connecting shares (%)'!$G$10/100*G272+'Connecting shares (%)'!$H$10/100*I272)/1000000,0),0)</f>
        <v>0</v>
      </c>
      <c r="AB272" s="1">
        <f>IF(C272="West", IF(B272="Central",F272*'Connecting shares (%)'!$R$16*'Connecting shares (%)'!$F$10/100+H272*'Connecting shares (%)'!$G$10/100*'Connecting shares (%)'!$R$17+J272*'Connecting shares (%)'!$H$10/100*'Connecting shares (%)'!$R$18,0),0)</f>
        <v>0</v>
      </c>
      <c r="AC272" s="1">
        <f>IF(C272="West", IF(B272="Decentral",('Connecting shares (%)'!$F$14/100*E272+'Connecting shares (%)'!$G$14/100*G272+'Connecting shares (%)'!$H$14/100*I272)/1000000,0),0)</f>
        <v>0</v>
      </c>
      <c r="AD272" s="1">
        <f>IF(C272="west", IF(B272="Decentral",F272*'Connecting shares (%)'!$R$16*'Connecting shares (%)'!$F$14/100+H272*'Connecting shares (%)'!$G$14/100*'Connecting shares (%)'!$R$17+J272*'Connecting shares (%)'!$H$14/100*'Connecting shares (%)'!$R$18,0),0)</f>
        <v>0</v>
      </c>
      <c r="AE272" s="1">
        <f>IF(C272="west", IF(B272="Central",('Connecting shares (%)'!$F$12/100*K272+'Connecting shares (%)'!$G$12/100*M272+'Connecting shares (%)'!$H$12/100*O272)/1000000,0),0)</f>
        <v>0</v>
      </c>
      <c r="AF272" s="1">
        <f>IF(C272="west", IF(B272="Central",L272*'Connecting shares (%)'!$R$16*'Connecting shares (%)'!$F$12/100+N272*'Connecting shares (%)'!$G$12/100*'Connecting shares (%)'!$R$17+P272*'Connecting shares (%)'!$H$12/100*'Connecting shares (%)'!$R$18,0),0)</f>
        <v>0</v>
      </c>
      <c r="AG272" s="1">
        <f>IF(C272="West", IF(B272="Decentral",(K272*'Connecting shares (%)'!$F$16/100+M272*'Connecting shares (%)'!$G$16/100+O272*'Connecting shares (%)'!$H$16/100)/1000000,0),0)</f>
        <v>0</v>
      </c>
      <c r="AH272" s="1">
        <f>IF(C272="west", IF(B272="Decentral",L272*'Connecting shares (%)'!$R$16*'Connecting shares (%)'!$F$16/100+N272*'Connecting shares (%)'!$G$16/100*'Connecting shares (%)'!$R$17+P272*'Connecting shares (%)'!$H$16/100*'Connecting shares (%)'!$R$18,0),0)</f>
        <v>0</v>
      </c>
    </row>
    <row r="273" spans="1:34">
      <c r="A273" s="1">
        <v>272</v>
      </c>
      <c r="B273" s="1" t="s">
        <v>21</v>
      </c>
      <c r="C273" s="1" t="s">
        <v>23</v>
      </c>
      <c r="D273" s="1" t="s">
        <v>494</v>
      </c>
      <c r="E273" s="1">
        <v>6062916.3099999996</v>
      </c>
      <c r="F273" s="1">
        <v>374</v>
      </c>
      <c r="G273" s="1">
        <v>106951</v>
      </c>
      <c r="H273" s="1">
        <v>2</v>
      </c>
      <c r="I273" s="1">
        <v>0</v>
      </c>
      <c r="J273" s="1">
        <v>0</v>
      </c>
      <c r="K273" s="1">
        <v>2193660.4900000002</v>
      </c>
      <c r="L273" s="1">
        <v>154</v>
      </c>
      <c r="M273" s="1">
        <v>2200506.98</v>
      </c>
      <c r="N273" s="1">
        <v>19</v>
      </c>
      <c r="O273" s="1">
        <v>0</v>
      </c>
      <c r="P273" s="1">
        <v>0</v>
      </c>
      <c r="Q273" s="1">
        <v>18547.140699177198</v>
      </c>
      <c r="R273" s="1">
        <v>5851043.5</v>
      </c>
      <c r="S273" s="61">
        <f>IF(C273="East", IF(B273="Central",('Connecting shares (%)'!$F$2/100*E273+'Connecting shares (%)'!$G$2/100*G273+'Connecting shares (%)'!$H$2/100*I273)/1000000,0),0)</f>
        <v>0</v>
      </c>
      <c r="T273" s="61">
        <f>IF(C273="East", IF(B273="Central",F273*'Connecting shares (%)'!$R$16*'Connecting shares (%)'!$F$2/100+H273*'Connecting shares (%)'!$G$2/100*'Connecting shares (%)'!$R$17+J273*'Connecting shares (%)'!$H$2/100*'Connecting shares (%)'!$R$18,0),0)</f>
        <v>0</v>
      </c>
      <c r="U273" s="1">
        <f>IF(C273="East", IF(B273="Decentral",('Connecting shares (%)'!$F$6/100*E273+'Connecting shares (%)'!$G$6/100*G273+'Connecting shares (%)'!$H$6/100*I273)/1000000,0),0)</f>
        <v>0</v>
      </c>
      <c r="V273" s="1">
        <f>IF(C273="East", IF(B273="Decentral",F273*'Connecting shares (%)'!$R$16*'Connecting shares (%)'!$F$6/100+H273*'Connecting shares (%)'!$G$6/100*'Connecting shares (%)'!$R$17+J273*'Connecting shares (%)'!$H$6/100*'Connecting shares (%)'!$R$18,0),0)</f>
        <v>0</v>
      </c>
      <c r="W273" s="1">
        <f>IF(C273="East", IF(B273="Central",('Connecting shares (%)'!$F$4/100*K273+'Connecting shares (%)'!$G$4/100*M273+'Connecting shares (%)'!$H$4/100*O273)/1000000,0),0)</f>
        <v>0</v>
      </c>
      <c r="X273" s="1">
        <f>IF(C273="East", IF(B273="Central",L273*'Connecting shares (%)'!$R$16*'Connecting shares (%)'!$F$4/100+N273*'Connecting shares (%)'!$G$4/100*'Connecting shares (%)'!$R$17+P273*'Connecting shares (%)'!$H$4/100*'Connecting shares (%)'!$R$18,0),0)</f>
        <v>0</v>
      </c>
      <c r="Y273" s="1">
        <f>IF(C273="East", IF(B273="Decentral",('Connecting shares (%)'!$F$4/100*K273+'Connecting shares (%)'!$G$4/100*M273+'Connecting shares (%)'!$H$4/100*O273)/1000000,0),0)</f>
        <v>0</v>
      </c>
      <c r="Z273" s="1">
        <f>IF(C273="East", IF(B273="Decentral",L273*'Connecting shares (%)'!$R$16*'Connecting shares (%)'!$F$8/100+N273*'Connecting shares (%)'!$G$8/100*'Connecting shares (%)'!$R$17+P273*'Connecting shares (%)'!$H$8/100*'Connecting shares (%)'!$R$18,0),0)</f>
        <v>0</v>
      </c>
      <c r="AA273" s="1">
        <f>IF(C273="West", IF(B273="Central",('Connecting shares (%)'!$F$10/100*E273+'Connecting shares (%)'!$G$10/100*G273+'Connecting shares (%)'!$H$10/100*I273)/1000000,0),0)</f>
        <v>0</v>
      </c>
      <c r="AB273" s="1">
        <f>IF(C273="West", IF(B273="Central",F273*'Connecting shares (%)'!$R$16*'Connecting shares (%)'!$F$10/100+H273*'Connecting shares (%)'!$G$10/100*'Connecting shares (%)'!$R$17+J273*'Connecting shares (%)'!$H$10/100*'Connecting shares (%)'!$R$18,0),0)</f>
        <v>0</v>
      </c>
      <c r="AC273" s="1">
        <f>IF(C273="West", IF(B273="Decentral",('Connecting shares (%)'!$F$14/100*E273+'Connecting shares (%)'!$G$14/100*G273+'Connecting shares (%)'!$H$14/100*I273)/1000000,0),0)</f>
        <v>6.1698673099999999</v>
      </c>
      <c r="AD273" s="1">
        <f>IF(C273="west", IF(B273="Decentral",F273*'Connecting shares (%)'!$R$16*'Connecting shares (%)'!$F$14/100+H273*'Connecting shares (%)'!$G$14/100*'Connecting shares (%)'!$R$17+J273*'Connecting shares (%)'!$H$14/100*'Connecting shares (%)'!$R$18,0),0)</f>
        <v>8.661448</v>
      </c>
      <c r="AE273" s="1">
        <f>IF(C273="west", IF(B273="Central",('Connecting shares (%)'!$F$12/100*K273+'Connecting shares (%)'!$G$12/100*M273+'Connecting shares (%)'!$H$12/100*O273)/1000000,0),0)</f>
        <v>0</v>
      </c>
      <c r="AF273" s="1">
        <f>IF(C273="west", IF(B273="Central",L273*'Connecting shares (%)'!$R$16*'Connecting shares (%)'!$F$12/100+N273*'Connecting shares (%)'!$G$12/100*'Connecting shares (%)'!$R$17+P273*'Connecting shares (%)'!$H$12/100*'Connecting shares (%)'!$R$18,0),0)</f>
        <v>0</v>
      </c>
      <c r="AG273" s="1">
        <f>IF(C273="West", IF(B273="Decentral",(K273*'Connecting shares (%)'!$F$16/100+M273*'Connecting shares (%)'!$G$16/100+O273*'Connecting shares (%)'!$H$16/100)/1000000,0),0)</f>
        <v>4.3941674700000011</v>
      </c>
      <c r="AH273" s="1">
        <f>IF(C273="west", IF(B273="Decentral",L273*'Connecting shares (%)'!$R$16*'Connecting shares (%)'!$F$16/100+N273*'Connecting shares (%)'!$G$16/100*'Connecting shares (%)'!$R$17+P273*'Connecting shares (%)'!$H$16/100*'Connecting shares (%)'!$R$18,0),0)</f>
        <v>4.1237510000000004</v>
      </c>
    </row>
    <row r="274" spans="1:34">
      <c r="A274" s="1">
        <v>273</v>
      </c>
      <c r="B274" s="1" t="s">
        <v>22</v>
      </c>
      <c r="C274" s="1" t="s">
        <v>24</v>
      </c>
      <c r="D274" s="1" t="s">
        <v>622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72.403551662000893</v>
      </c>
      <c r="R274" s="1">
        <v>276</v>
      </c>
      <c r="S274" s="61">
        <f>IF(C274="East", IF(B274="Central",('Connecting shares (%)'!$F$2/100*E274+'Connecting shares (%)'!$G$2/100*G274+'Connecting shares (%)'!$H$2/100*I274)/1000000,0),0)</f>
        <v>0</v>
      </c>
      <c r="T274" s="61">
        <f>IF(C274="East", IF(B274="Central",F274*'Connecting shares (%)'!$R$16*'Connecting shares (%)'!$F$2/100+H274*'Connecting shares (%)'!$G$2/100*'Connecting shares (%)'!$R$17+J274*'Connecting shares (%)'!$H$2/100*'Connecting shares (%)'!$R$18,0),0)</f>
        <v>0</v>
      </c>
      <c r="U274" s="1">
        <f>IF(C274="East", IF(B274="Decentral",('Connecting shares (%)'!$F$6/100*E274+'Connecting shares (%)'!$G$6/100*G274+'Connecting shares (%)'!$H$6/100*I274)/1000000,0),0)</f>
        <v>0</v>
      </c>
      <c r="V274" s="1">
        <f>IF(C274="East", IF(B274="Decentral",F274*'Connecting shares (%)'!$R$16*'Connecting shares (%)'!$F$6/100+H274*'Connecting shares (%)'!$G$6/100*'Connecting shares (%)'!$R$17+J274*'Connecting shares (%)'!$H$6/100*'Connecting shares (%)'!$R$18,0),0)</f>
        <v>0</v>
      </c>
      <c r="W274" s="1">
        <f>IF(C274="East", IF(B274="Central",('Connecting shares (%)'!$F$4/100*K274+'Connecting shares (%)'!$G$4/100*M274+'Connecting shares (%)'!$H$4/100*O274)/1000000,0),0)</f>
        <v>0</v>
      </c>
      <c r="X274" s="1">
        <f>IF(C274="East", IF(B274="Central",L274*'Connecting shares (%)'!$R$16*'Connecting shares (%)'!$F$4/100+N274*'Connecting shares (%)'!$G$4/100*'Connecting shares (%)'!$R$17+P274*'Connecting shares (%)'!$H$4/100*'Connecting shares (%)'!$R$18,0),0)</f>
        <v>0</v>
      </c>
      <c r="Y274" s="1">
        <f>IF(C274="East", IF(B274="Decentral",('Connecting shares (%)'!$F$4/100*K274+'Connecting shares (%)'!$G$4/100*M274+'Connecting shares (%)'!$H$4/100*O274)/1000000,0),0)</f>
        <v>0</v>
      </c>
      <c r="Z274" s="1">
        <f>IF(C274="East", IF(B274="Decentral",L274*'Connecting shares (%)'!$R$16*'Connecting shares (%)'!$F$8/100+N274*'Connecting shares (%)'!$G$8/100*'Connecting shares (%)'!$R$17+P274*'Connecting shares (%)'!$H$8/100*'Connecting shares (%)'!$R$18,0),0)</f>
        <v>0</v>
      </c>
      <c r="AA274" s="1">
        <f>IF(C274="West", IF(B274="Central",('Connecting shares (%)'!$F$10/100*E274+'Connecting shares (%)'!$G$10/100*G274+'Connecting shares (%)'!$H$10/100*I274)/1000000,0),0)</f>
        <v>0</v>
      </c>
      <c r="AB274" s="1">
        <f>IF(C274="West", IF(B274="Central",F274*'Connecting shares (%)'!$R$16*'Connecting shares (%)'!$F$10/100+H274*'Connecting shares (%)'!$G$10/100*'Connecting shares (%)'!$R$17+J274*'Connecting shares (%)'!$H$10/100*'Connecting shares (%)'!$R$18,0),0)</f>
        <v>0</v>
      </c>
      <c r="AC274" s="1">
        <f>IF(C274="West", IF(B274="Decentral",('Connecting shares (%)'!$F$14/100*E274+'Connecting shares (%)'!$G$14/100*G274+'Connecting shares (%)'!$H$14/100*I274)/1000000,0),0)</f>
        <v>0</v>
      </c>
      <c r="AD274" s="1">
        <f>IF(C274="west", IF(B274="Decentral",F274*'Connecting shares (%)'!$R$16*'Connecting shares (%)'!$F$14/100+H274*'Connecting shares (%)'!$G$14/100*'Connecting shares (%)'!$R$17+J274*'Connecting shares (%)'!$H$14/100*'Connecting shares (%)'!$R$18,0),0)</f>
        <v>0</v>
      </c>
      <c r="AE274" s="1">
        <f>IF(C274="west", IF(B274="Central",('Connecting shares (%)'!$F$12/100*K274+'Connecting shares (%)'!$G$12/100*M274+'Connecting shares (%)'!$H$12/100*O274)/1000000,0),0)</f>
        <v>0</v>
      </c>
      <c r="AF274" s="1">
        <f>IF(C274="west", IF(B274="Central",L274*'Connecting shares (%)'!$R$16*'Connecting shares (%)'!$F$12/100+N274*'Connecting shares (%)'!$G$12/100*'Connecting shares (%)'!$R$17+P274*'Connecting shares (%)'!$H$12/100*'Connecting shares (%)'!$R$18,0),0)</f>
        <v>0</v>
      </c>
      <c r="AG274" s="1">
        <f>IF(C274="West", IF(B274="Decentral",(K274*'Connecting shares (%)'!$F$16/100+M274*'Connecting shares (%)'!$G$16/100+O274*'Connecting shares (%)'!$H$16/100)/1000000,0),0)</f>
        <v>0</v>
      </c>
      <c r="AH274" s="1">
        <f>IF(C274="west", IF(B274="Decentral",L274*'Connecting shares (%)'!$R$16*'Connecting shares (%)'!$F$16/100+N274*'Connecting shares (%)'!$G$16/100*'Connecting shares (%)'!$R$17+P274*'Connecting shares (%)'!$H$16/100*'Connecting shares (%)'!$R$18,0),0)</f>
        <v>0</v>
      </c>
    </row>
    <row r="275" spans="1:34">
      <c r="A275" s="1">
        <v>274</v>
      </c>
      <c r="B275" s="1" t="s">
        <v>22</v>
      </c>
      <c r="C275" s="1" t="s">
        <v>24</v>
      </c>
      <c r="D275" s="1" t="s">
        <v>621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187.23109908489801</v>
      </c>
      <c r="R275" s="1">
        <v>1948</v>
      </c>
      <c r="S275" s="61">
        <f>IF(C275="East", IF(B275="Central",('Connecting shares (%)'!$F$2/100*E275+'Connecting shares (%)'!$G$2/100*G275+'Connecting shares (%)'!$H$2/100*I275)/1000000,0),0)</f>
        <v>0</v>
      </c>
      <c r="T275" s="61">
        <f>IF(C275="East", IF(B275="Central",F275*'Connecting shares (%)'!$R$16*'Connecting shares (%)'!$F$2/100+H275*'Connecting shares (%)'!$G$2/100*'Connecting shares (%)'!$R$17+J275*'Connecting shares (%)'!$H$2/100*'Connecting shares (%)'!$R$18,0),0)</f>
        <v>0</v>
      </c>
      <c r="U275" s="1">
        <f>IF(C275="East", IF(B275="Decentral",('Connecting shares (%)'!$F$6/100*E275+'Connecting shares (%)'!$G$6/100*G275+'Connecting shares (%)'!$H$6/100*I275)/1000000,0),0)</f>
        <v>0</v>
      </c>
      <c r="V275" s="1">
        <f>IF(C275="East", IF(B275="Decentral",F275*'Connecting shares (%)'!$R$16*'Connecting shares (%)'!$F$6/100+H275*'Connecting shares (%)'!$G$6/100*'Connecting shares (%)'!$R$17+J275*'Connecting shares (%)'!$H$6/100*'Connecting shares (%)'!$R$18,0),0)</f>
        <v>0</v>
      </c>
      <c r="W275" s="1">
        <f>IF(C275="East", IF(B275="Central",('Connecting shares (%)'!$F$4/100*K275+'Connecting shares (%)'!$G$4/100*M275+'Connecting shares (%)'!$H$4/100*O275)/1000000,0),0)</f>
        <v>0</v>
      </c>
      <c r="X275" s="1">
        <f>IF(C275="East", IF(B275="Central",L275*'Connecting shares (%)'!$R$16*'Connecting shares (%)'!$F$4/100+N275*'Connecting shares (%)'!$G$4/100*'Connecting shares (%)'!$R$17+P275*'Connecting shares (%)'!$H$4/100*'Connecting shares (%)'!$R$18,0),0)</f>
        <v>0</v>
      </c>
      <c r="Y275" s="1">
        <f>IF(C275="East", IF(B275="Decentral",('Connecting shares (%)'!$F$4/100*K275+'Connecting shares (%)'!$G$4/100*M275+'Connecting shares (%)'!$H$4/100*O275)/1000000,0),0)</f>
        <v>0</v>
      </c>
      <c r="Z275" s="1">
        <f>IF(C275="East", IF(B275="Decentral",L275*'Connecting shares (%)'!$R$16*'Connecting shares (%)'!$F$8/100+N275*'Connecting shares (%)'!$G$8/100*'Connecting shares (%)'!$R$17+P275*'Connecting shares (%)'!$H$8/100*'Connecting shares (%)'!$R$18,0),0)</f>
        <v>0</v>
      </c>
      <c r="AA275" s="1">
        <f>IF(C275="West", IF(B275="Central",('Connecting shares (%)'!$F$10/100*E275+'Connecting shares (%)'!$G$10/100*G275+'Connecting shares (%)'!$H$10/100*I275)/1000000,0),0)</f>
        <v>0</v>
      </c>
      <c r="AB275" s="1">
        <f>IF(C275="West", IF(B275="Central",F275*'Connecting shares (%)'!$R$16*'Connecting shares (%)'!$F$10/100+H275*'Connecting shares (%)'!$G$10/100*'Connecting shares (%)'!$R$17+J275*'Connecting shares (%)'!$H$10/100*'Connecting shares (%)'!$R$18,0),0)</f>
        <v>0</v>
      </c>
      <c r="AC275" s="1">
        <f>IF(C275="West", IF(B275="Decentral",('Connecting shares (%)'!$F$14/100*E275+'Connecting shares (%)'!$G$14/100*G275+'Connecting shares (%)'!$H$14/100*I275)/1000000,0),0)</f>
        <v>0</v>
      </c>
      <c r="AD275" s="1">
        <f>IF(C275="west", IF(B275="Decentral",F275*'Connecting shares (%)'!$R$16*'Connecting shares (%)'!$F$14/100+H275*'Connecting shares (%)'!$G$14/100*'Connecting shares (%)'!$R$17+J275*'Connecting shares (%)'!$H$14/100*'Connecting shares (%)'!$R$18,0),0)</f>
        <v>0</v>
      </c>
      <c r="AE275" s="1">
        <f>IF(C275="west", IF(B275="Central",('Connecting shares (%)'!$F$12/100*K275+'Connecting shares (%)'!$G$12/100*M275+'Connecting shares (%)'!$H$12/100*O275)/1000000,0),0)</f>
        <v>0</v>
      </c>
      <c r="AF275" s="1">
        <f>IF(C275="west", IF(B275="Central",L275*'Connecting shares (%)'!$R$16*'Connecting shares (%)'!$F$12/100+N275*'Connecting shares (%)'!$G$12/100*'Connecting shares (%)'!$R$17+P275*'Connecting shares (%)'!$H$12/100*'Connecting shares (%)'!$R$18,0),0)</f>
        <v>0</v>
      </c>
      <c r="AG275" s="1">
        <f>IF(C275="West", IF(B275="Decentral",(K275*'Connecting shares (%)'!$F$16/100+M275*'Connecting shares (%)'!$G$16/100+O275*'Connecting shares (%)'!$H$16/100)/1000000,0),0)</f>
        <v>0</v>
      </c>
      <c r="AH275" s="1">
        <f>IF(C275="west", IF(B275="Decentral",L275*'Connecting shares (%)'!$R$16*'Connecting shares (%)'!$F$16/100+N275*'Connecting shares (%)'!$G$16/100*'Connecting shares (%)'!$R$17+P275*'Connecting shares (%)'!$H$16/100*'Connecting shares (%)'!$R$18,0),0)</f>
        <v>0</v>
      </c>
    </row>
    <row r="276" spans="1:34">
      <c r="A276" s="1">
        <v>275</v>
      </c>
      <c r="B276" s="1" t="s">
        <v>22</v>
      </c>
      <c r="C276" s="1" t="s">
        <v>24</v>
      </c>
      <c r="D276" s="1" t="s">
        <v>620</v>
      </c>
      <c r="E276" s="1">
        <v>6040450.6100000003</v>
      </c>
      <c r="F276" s="1">
        <v>470</v>
      </c>
      <c r="G276" s="1">
        <v>0</v>
      </c>
      <c r="H276" s="1">
        <v>0</v>
      </c>
      <c r="I276" s="1">
        <v>0</v>
      </c>
      <c r="J276" s="1">
        <v>0</v>
      </c>
      <c r="K276" s="1">
        <v>3520624.09</v>
      </c>
      <c r="L276" s="1">
        <v>569</v>
      </c>
      <c r="M276" s="1">
        <v>840719.679999999</v>
      </c>
      <c r="N276" s="1">
        <v>8</v>
      </c>
      <c r="O276" s="1">
        <v>0</v>
      </c>
      <c r="P276" s="1">
        <v>0</v>
      </c>
      <c r="Q276" s="1">
        <v>14251.8775910166</v>
      </c>
      <c r="R276" s="1">
        <v>6765231.5</v>
      </c>
      <c r="S276" s="61">
        <f>IF(C276="East", IF(B276="Central",('Connecting shares (%)'!$F$2/100*E276+'Connecting shares (%)'!$G$2/100*G276+'Connecting shares (%)'!$H$2/100*I276)/1000000,0),0)</f>
        <v>6.0404506100000006</v>
      </c>
      <c r="T276" s="61">
        <f>IF(C276="East", IF(B276="Central",F276*'Connecting shares (%)'!$R$16*'Connecting shares (%)'!$F$2/100+H276*'Connecting shares (%)'!$G$2/100*'Connecting shares (%)'!$R$17+J276*'Connecting shares (%)'!$H$2/100*'Connecting shares (%)'!$R$18,0),0)</f>
        <v>10.807650000000001</v>
      </c>
      <c r="U276" s="1">
        <f>IF(C276="East", IF(B276="Decentral",('Connecting shares (%)'!$F$6/100*E276+'Connecting shares (%)'!$G$6/100*G276+'Connecting shares (%)'!$H$6/100*I276)/1000000,0),0)</f>
        <v>0</v>
      </c>
      <c r="V276" s="1">
        <f>IF(C276="East", IF(B276="Decentral",F276*'Connecting shares (%)'!$R$16*'Connecting shares (%)'!$F$6/100+H276*'Connecting shares (%)'!$G$6/100*'Connecting shares (%)'!$R$17+J276*'Connecting shares (%)'!$H$6/100*'Connecting shares (%)'!$R$18,0),0)</f>
        <v>0</v>
      </c>
      <c r="W276" s="1">
        <f>IF(C276="East", IF(B276="Central",('Connecting shares (%)'!$F$4/100*K276+'Connecting shares (%)'!$G$4/100*M276+'Connecting shares (%)'!$H$4/100*O276)/1000000,0),0)</f>
        <v>4.3613437699999986</v>
      </c>
      <c r="X276" s="1">
        <f>IF(C276="East", IF(B276="Central",L276*'Connecting shares (%)'!$R$16*'Connecting shares (%)'!$F$4/100+N276*'Connecting shares (%)'!$G$4/100*'Connecting shares (%)'!$R$17+P276*'Connecting shares (%)'!$H$4/100*'Connecting shares (%)'!$R$18,0),0)</f>
        <v>13.329427000000001</v>
      </c>
      <c r="Y276" s="1">
        <f>IF(C276="East", IF(B276="Decentral",('Connecting shares (%)'!$F$4/100*K276+'Connecting shares (%)'!$G$4/100*M276+'Connecting shares (%)'!$H$4/100*O276)/1000000,0),0)</f>
        <v>0</v>
      </c>
      <c r="Z276" s="1">
        <f>IF(C276="East", IF(B276="Decentral",L276*'Connecting shares (%)'!$R$16*'Connecting shares (%)'!$F$8/100+N276*'Connecting shares (%)'!$G$8/100*'Connecting shares (%)'!$R$17+P276*'Connecting shares (%)'!$H$8/100*'Connecting shares (%)'!$R$18,0),0)</f>
        <v>0</v>
      </c>
      <c r="AA276" s="1">
        <f>IF(C276="West", IF(B276="Central",('Connecting shares (%)'!$F$10/100*E276+'Connecting shares (%)'!$G$10/100*G276+'Connecting shares (%)'!$H$10/100*I276)/1000000,0),0)</f>
        <v>0</v>
      </c>
      <c r="AB276" s="1">
        <f>IF(C276="West", IF(B276="Central",F276*'Connecting shares (%)'!$R$16*'Connecting shares (%)'!$F$10/100+H276*'Connecting shares (%)'!$G$10/100*'Connecting shares (%)'!$R$17+J276*'Connecting shares (%)'!$H$10/100*'Connecting shares (%)'!$R$18,0),0)</f>
        <v>0</v>
      </c>
      <c r="AC276" s="1">
        <f>IF(C276="West", IF(B276="Decentral",('Connecting shares (%)'!$F$14/100*E276+'Connecting shares (%)'!$G$14/100*G276+'Connecting shares (%)'!$H$14/100*I276)/1000000,0),0)</f>
        <v>0</v>
      </c>
      <c r="AD276" s="1">
        <f>IF(C276="west", IF(B276="Decentral",F276*'Connecting shares (%)'!$R$16*'Connecting shares (%)'!$F$14/100+H276*'Connecting shares (%)'!$G$14/100*'Connecting shares (%)'!$R$17+J276*'Connecting shares (%)'!$H$14/100*'Connecting shares (%)'!$R$18,0),0)</f>
        <v>0</v>
      </c>
      <c r="AE276" s="1">
        <f>IF(C276="west", IF(B276="Central",('Connecting shares (%)'!$F$12/100*K276+'Connecting shares (%)'!$G$12/100*M276+'Connecting shares (%)'!$H$12/100*O276)/1000000,0),0)</f>
        <v>0</v>
      </c>
      <c r="AF276" s="1">
        <f>IF(C276="west", IF(B276="Central",L276*'Connecting shares (%)'!$R$16*'Connecting shares (%)'!$F$12/100+N276*'Connecting shares (%)'!$G$12/100*'Connecting shares (%)'!$R$17+P276*'Connecting shares (%)'!$H$12/100*'Connecting shares (%)'!$R$18,0),0)</f>
        <v>0</v>
      </c>
      <c r="AG276" s="1">
        <f>IF(C276="West", IF(B276="Decentral",(K276*'Connecting shares (%)'!$F$16/100+M276*'Connecting shares (%)'!$G$16/100+O276*'Connecting shares (%)'!$H$16/100)/1000000,0),0)</f>
        <v>0</v>
      </c>
      <c r="AH276" s="1">
        <f>IF(C276="west", IF(B276="Decentral",L276*'Connecting shares (%)'!$R$16*'Connecting shares (%)'!$F$16/100+N276*'Connecting shares (%)'!$G$16/100*'Connecting shares (%)'!$R$17+P276*'Connecting shares (%)'!$H$16/100*'Connecting shares (%)'!$R$18,0),0)</f>
        <v>0</v>
      </c>
    </row>
    <row r="277" spans="1:34">
      <c r="A277" s="1">
        <v>276</v>
      </c>
      <c r="B277" s="1" t="s">
        <v>22</v>
      </c>
      <c r="C277" s="1" t="s">
        <v>24</v>
      </c>
      <c r="D277" s="1" t="s">
        <v>619</v>
      </c>
      <c r="E277" s="1">
        <v>188914.299999999</v>
      </c>
      <c r="F277" s="1">
        <v>11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3095.2129024702199</v>
      </c>
      <c r="R277" s="1">
        <v>111802.5</v>
      </c>
      <c r="S277" s="61">
        <f>IF(C277="East", IF(B277="Central",('Connecting shares (%)'!$F$2/100*E277+'Connecting shares (%)'!$G$2/100*G277+'Connecting shares (%)'!$H$2/100*I277)/1000000,0),0)</f>
        <v>0.18891429999999901</v>
      </c>
      <c r="T277" s="61">
        <f>IF(C277="East", IF(B277="Central",F277*'Connecting shares (%)'!$R$16*'Connecting shares (%)'!$F$2/100+H277*'Connecting shares (%)'!$G$2/100*'Connecting shares (%)'!$R$17+J277*'Connecting shares (%)'!$H$2/100*'Connecting shares (%)'!$R$18,0),0)</f>
        <v>0.25294500000000003</v>
      </c>
      <c r="U277" s="1">
        <f>IF(C277="East", IF(B277="Decentral",('Connecting shares (%)'!$F$6/100*E277+'Connecting shares (%)'!$G$6/100*G277+'Connecting shares (%)'!$H$6/100*I277)/1000000,0),0)</f>
        <v>0</v>
      </c>
      <c r="V277" s="1">
        <f>IF(C277="East", IF(B277="Decentral",F277*'Connecting shares (%)'!$R$16*'Connecting shares (%)'!$F$6/100+H277*'Connecting shares (%)'!$G$6/100*'Connecting shares (%)'!$R$17+J277*'Connecting shares (%)'!$H$6/100*'Connecting shares (%)'!$R$18,0),0)</f>
        <v>0</v>
      </c>
      <c r="W277" s="1">
        <f>IF(C277="East", IF(B277="Central",('Connecting shares (%)'!$F$4/100*K277+'Connecting shares (%)'!$G$4/100*M277+'Connecting shares (%)'!$H$4/100*O277)/1000000,0),0)</f>
        <v>0</v>
      </c>
      <c r="X277" s="1">
        <f>IF(C277="East", IF(B277="Central",L277*'Connecting shares (%)'!$R$16*'Connecting shares (%)'!$F$4/100+N277*'Connecting shares (%)'!$G$4/100*'Connecting shares (%)'!$R$17+P277*'Connecting shares (%)'!$H$4/100*'Connecting shares (%)'!$R$18,0),0)</f>
        <v>0</v>
      </c>
      <c r="Y277" s="1">
        <f>IF(C277="East", IF(B277="Decentral",('Connecting shares (%)'!$F$4/100*K277+'Connecting shares (%)'!$G$4/100*M277+'Connecting shares (%)'!$H$4/100*O277)/1000000,0),0)</f>
        <v>0</v>
      </c>
      <c r="Z277" s="1">
        <f>IF(C277="East", IF(B277="Decentral",L277*'Connecting shares (%)'!$R$16*'Connecting shares (%)'!$F$8/100+N277*'Connecting shares (%)'!$G$8/100*'Connecting shares (%)'!$R$17+P277*'Connecting shares (%)'!$H$8/100*'Connecting shares (%)'!$R$18,0),0)</f>
        <v>0</v>
      </c>
      <c r="AA277" s="1">
        <f>IF(C277="West", IF(B277="Central",('Connecting shares (%)'!$F$10/100*E277+'Connecting shares (%)'!$G$10/100*G277+'Connecting shares (%)'!$H$10/100*I277)/1000000,0),0)</f>
        <v>0</v>
      </c>
      <c r="AB277" s="1">
        <f>IF(C277="West", IF(B277="Central",F277*'Connecting shares (%)'!$R$16*'Connecting shares (%)'!$F$10/100+H277*'Connecting shares (%)'!$G$10/100*'Connecting shares (%)'!$R$17+J277*'Connecting shares (%)'!$H$10/100*'Connecting shares (%)'!$R$18,0),0)</f>
        <v>0</v>
      </c>
      <c r="AC277" s="1">
        <f>IF(C277="West", IF(B277="Decentral",('Connecting shares (%)'!$F$14/100*E277+'Connecting shares (%)'!$G$14/100*G277+'Connecting shares (%)'!$H$14/100*I277)/1000000,0),0)</f>
        <v>0</v>
      </c>
      <c r="AD277" s="1">
        <f>IF(C277="west", IF(B277="Decentral",F277*'Connecting shares (%)'!$R$16*'Connecting shares (%)'!$F$14/100+H277*'Connecting shares (%)'!$G$14/100*'Connecting shares (%)'!$R$17+J277*'Connecting shares (%)'!$H$14/100*'Connecting shares (%)'!$R$18,0),0)</f>
        <v>0</v>
      </c>
      <c r="AE277" s="1">
        <f>IF(C277="west", IF(B277="Central",('Connecting shares (%)'!$F$12/100*K277+'Connecting shares (%)'!$G$12/100*M277+'Connecting shares (%)'!$H$12/100*O277)/1000000,0),0)</f>
        <v>0</v>
      </c>
      <c r="AF277" s="1">
        <f>IF(C277="west", IF(B277="Central",L277*'Connecting shares (%)'!$R$16*'Connecting shares (%)'!$F$12/100+N277*'Connecting shares (%)'!$G$12/100*'Connecting shares (%)'!$R$17+P277*'Connecting shares (%)'!$H$12/100*'Connecting shares (%)'!$R$18,0),0)</f>
        <v>0</v>
      </c>
      <c r="AG277" s="1">
        <f>IF(C277="West", IF(B277="Decentral",(K277*'Connecting shares (%)'!$F$16/100+M277*'Connecting shares (%)'!$G$16/100+O277*'Connecting shares (%)'!$H$16/100)/1000000,0),0)</f>
        <v>0</v>
      </c>
      <c r="AH277" s="1">
        <f>IF(C277="west", IF(B277="Decentral",L277*'Connecting shares (%)'!$R$16*'Connecting shares (%)'!$F$16/100+N277*'Connecting shares (%)'!$G$16/100*'Connecting shares (%)'!$R$17+P277*'Connecting shares (%)'!$H$16/100*'Connecting shares (%)'!$R$18,0),0)</f>
        <v>0</v>
      </c>
    </row>
    <row r="278" spans="1:34">
      <c r="A278" s="1">
        <v>277</v>
      </c>
      <c r="B278" s="1" t="s">
        <v>22</v>
      </c>
      <c r="C278" s="1" t="s">
        <v>24</v>
      </c>
      <c r="D278" s="1" t="s">
        <v>618</v>
      </c>
      <c r="E278" s="1">
        <v>114722.93</v>
      </c>
      <c r="F278" s="1">
        <v>9</v>
      </c>
      <c r="G278" s="1">
        <v>0</v>
      </c>
      <c r="H278" s="1">
        <v>0</v>
      </c>
      <c r="I278" s="1">
        <v>0</v>
      </c>
      <c r="J278" s="1">
        <v>0</v>
      </c>
      <c r="K278" s="1">
        <v>3658.8499999999899</v>
      </c>
      <c r="L278" s="1">
        <v>1</v>
      </c>
      <c r="M278" s="1">
        <v>0</v>
      </c>
      <c r="N278" s="1">
        <v>0</v>
      </c>
      <c r="O278" s="1">
        <v>0</v>
      </c>
      <c r="P278" s="1">
        <v>0</v>
      </c>
      <c r="Q278" s="1">
        <v>1088.0757235543001</v>
      </c>
      <c r="R278" s="1">
        <v>28405</v>
      </c>
      <c r="S278" s="61">
        <f>IF(C278="East", IF(B278="Central",('Connecting shares (%)'!$F$2/100*E278+'Connecting shares (%)'!$G$2/100*G278+'Connecting shares (%)'!$H$2/100*I278)/1000000,0),0)</f>
        <v>0.11472292999999999</v>
      </c>
      <c r="T278" s="61">
        <f>IF(C278="East", IF(B278="Central",F278*'Connecting shares (%)'!$R$16*'Connecting shares (%)'!$F$2/100+H278*'Connecting shares (%)'!$G$2/100*'Connecting shares (%)'!$R$17+J278*'Connecting shares (%)'!$H$2/100*'Connecting shares (%)'!$R$18,0),0)</f>
        <v>0.206955</v>
      </c>
      <c r="U278" s="1">
        <f>IF(C278="East", IF(B278="Decentral",('Connecting shares (%)'!$F$6/100*E278+'Connecting shares (%)'!$G$6/100*G278+'Connecting shares (%)'!$H$6/100*I278)/1000000,0),0)</f>
        <v>0</v>
      </c>
      <c r="V278" s="1">
        <f>IF(C278="East", IF(B278="Decentral",F278*'Connecting shares (%)'!$R$16*'Connecting shares (%)'!$F$6/100+H278*'Connecting shares (%)'!$G$6/100*'Connecting shares (%)'!$R$17+J278*'Connecting shares (%)'!$H$6/100*'Connecting shares (%)'!$R$18,0),0)</f>
        <v>0</v>
      </c>
      <c r="W278" s="1">
        <f>IF(C278="East", IF(B278="Central",('Connecting shares (%)'!$F$4/100*K278+'Connecting shares (%)'!$G$4/100*M278+'Connecting shares (%)'!$H$4/100*O278)/1000000,0),0)</f>
        <v>3.65884999999999E-3</v>
      </c>
      <c r="X278" s="1">
        <f>IF(C278="East", IF(B278="Central",L278*'Connecting shares (%)'!$R$16*'Connecting shares (%)'!$F$4/100+N278*'Connecting shares (%)'!$G$4/100*'Connecting shares (%)'!$R$17+P278*'Connecting shares (%)'!$H$4/100*'Connecting shares (%)'!$R$18,0),0)</f>
        <v>2.2995000000000002E-2</v>
      </c>
      <c r="Y278" s="1">
        <f>IF(C278="East", IF(B278="Decentral",('Connecting shares (%)'!$F$4/100*K278+'Connecting shares (%)'!$G$4/100*M278+'Connecting shares (%)'!$H$4/100*O278)/1000000,0),0)</f>
        <v>0</v>
      </c>
      <c r="Z278" s="1">
        <f>IF(C278="East", IF(B278="Decentral",L278*'Connecting shares (%)'!$R$16*'Connecting shares (%)'!$F$8/100+N278*'Connecting shares (%)'!$G$8/100*'Connecting shares (%)'!$R$17+P278*'Connecting shares (%)'!$H$8/100*'Connecting shares (%)'!$R$18,0),0)</f>
        <v>0</v>
      </c>
      <c r="AA278" s="1">
        <f>IF(C278="West", IF(B278="Central",('Connecting shares (%)'!$F$10/100*E278+'Connecting shares (%)'!$G$10/100*G278+'Connecting shares (%)'!$H$10/100*I278)/1000000,0),0)</f>
        <v>0</v>
      </c>
      <c r="AB278" s="1">
        <f>IF(C278="West", IF(B278="Central",F278*'Connecting shares (%)'!$R$16*'Connecting shares (%)'!$F$10/100+H278*'Connecting shares (%)'!$G$10/100*'Connecting shares (%)'!$R$17+J278*'Connecting shares (%)'!$H$10/100*'Connecting shares (%)'!$R$18,0),0)</f>
        <v>0</v>
      </c>
      <c r="AC278" s="1">
        <f>IF(C278="West", IF(B278="Decentral",('Connecting shares (%)'!$F$14/100*E278+'Connecting shares (%)'!$G$14/100*G278+'Connecting shares (%)'!$H$14/100*I278)/1000000,0),0)</f>
        <v>0</v>
      </c>
      <c r="AD278" s="1">
        <f>IF(C278="west", IF(B278="Decentral",F278*'Connecting shares (%)'!$R$16*'Connecting shares (%)'!$F$14/100+H278*'Connecting shares (%)'!$G$14/100*'Connecting shares (%)'!$R$17+J278*'Connecting shares (%)'!$H$14/100*'Connecting shares (%)'!$R$18,0),0)</f>
        <v>0</v>
      </c>
      <c r="AE278" s="1">
        <f>IF(C278="west", IF(B278="Central",('Connecting shares (%)'!$F$12/100*K278+'Connecting shares (%)'!$G$12/100*M278+'Connecting shares (%)'!$H$12/100*O278)/1000000,0),0)</f>
        <v>0</v>
      </c>
      <c r="AF278" s="1">
        <f>IF(C278="west", IF(B278="Central",L278*'Connecting shares (%)'!$R$16*'Connecting shares (%)'!$F$12/100+N278*'Connecting shares (%)'!$G$12/100*'Connecting shares (%)'!$R$17+P278*'Connecting shares (%)'!$H$12/100*'Connecting shares (%)'!$R$18,0),0)</f>
        <v>0</v>
      </c>
      <c r="AG278" s="1">
        <f>IF(C278="West", IF(B278="Decentral",(K278*'Connecting shares (%)'!$F$16/100+M278*'Connecting shares (%)'!$G$16/100+O278*'Connecting shares (%)'!$H$16/100)/1000000,0),0)</f>
        <v>0</v>
      </c>
      <c r="AH278" s="1">
        <f>IF(C278="west", IF(B278="Decentral",L278*'Connecting shares (%)'!$R$16*'Connecting shares (%)'!$F$16/100+N278*'Connecting shares (%)'!$G$16/100*'Connecting shares (%)'!$R$17+P278*'Connecting shares (%)'!$H$16/100*'Connecting shares (%)'!$R$18,0),0)</f>
        <v>0</v>
      </c>
    </row>
    <row r="279" spans="1:34">
      <c r="A279" s="1">
        <v>278</v>
      </c>
      <c r="B279" s="1" t="s">
        <v>21</v>
      </c>
      <c r="C279" s="1" t="s">
        <v>24</v>
      </c>
      <c r="D279" s="1" t="s">
        <v>617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196.99614144846899</v>
      </c>
      <c r="R279" s="1">
        <v>402</v>
      </c>
      <c r="S279" s="61">
        <f>IF(C279="East", IF(B279="Central",('Connecting shares (%)'!$F$2/100*E279+'Connecting shares (%)'!$G$2/100*G279+'Connecting shares (%)'!$H$2/100*I279)/1000000,0),0)</f>
        <v>0</v>
      </c>
      <c r="T279" s="61">
        <f>IF(C279="East", IF(B279="Central",F279*'Connecting shares (%)'!$R$16*'Connecting shares (%)'!$F$2/100+H279*'Connecting shares (%)'!$G$2/100*'Connecting shares (%)'!$R$17+J279*'Connecting shares (%)'!$H$2/100*'Connecting shares (%)'!$R$18,0),0)</f>
        <v>0</v>
      </c>
      <c r="U279" s="1">
        <f>IF(C279="East", IF(B279="Decentral",('Connecting shares (%)'!$F$6/100*E279+'Connecting shares (%)'!$G$6/100*G279+'Connecting shares (%)'!$H$6/100*I279)/1000000,0),0)</f>
        <v>0</v>
      </c>
      <c r="V279" s="1">
        <f>IF(C279="East", IF(B279="Decentral",F279*'Connecting shares (%)'!$R$16*'Connecting shares (%)'!$F$6/100+H279*'Connecting shares (%)'!$G$6/100*'Connecting shares (%)'!$R$17+J279*'Connecting shares (%)'!$H$6/100*'Connecting shares (%)'!$R$18,0),0)</f>
        <v>0</v>
      </c>
      <c r="W279" s="1">
        <f>IF(C279="East", IF(B279="Central",('Connecting shares (%)'!$F$4/100*K279+'Connecting shares (%)'!$G$4/100*M279+'Connecting shares (%)'!$H$4/100*O279)/1000000,0),0)</f>
        <v>0</v>
      </c>
      <c r="X279" s="1">
        <f>IF(C279="East", IF(B279="Central",L279*'Connecting shares (%)'!$R$16*'Connecting shares (%)'!$F$4/100+N279*'Connecting shares (%)'!$G$4/100*'Connecting shares (%)'!$R$17+P279*'Connecting shares (%)'!$H$4/100*'Connecting shares (%)'!$R$18,0),0)</f>
        <v>0</v>
      </c>
      <c r="Y279" s="1">
        <f>IF(C279="East", IF(B279="Decentral",('Connecting shares (%)'!$F$4/100*K279+'Connecting shares (%)'!$G$4/100*M279+'Connecting shares (%)'!$H$4/100*O279)/1000000,0),0)</f>
        <v>0</v>
      </c>
      <c r="Z279" s="1">
        <f>IF(C279="East", IF(B279="Decentral",L279*'Connecting shares (%)'!$R$16*'Connecting shares (%)'!$F$8/100+N279*'Connecting shares (%)'!$G$8/100*'Connecting shares (%)'!$R$17+P279*'Connecting shares (%)'!$H$8/100*'Connecting shares (%)'!$R$18,0),0)</f>
        <v>0</v>
      </c>
      <c r="AA279" s="1">
        <f>IF(C279="West", IF(B279="Central",('Connecting shares (%)'!$F$10/100*E279+'Connecting shares (%)'!$G$10/100*G279+'Connecting shares (%)'!$H$10/100*I279)/1000000,0),0)</f>
        <v>0</v>
      </c>
      <c r="AB279" s="1">
        <f>IF(C279="West", IF(B279="Central",F279*'Connecting shares (%)'!$R$16*'Connecting shares (%)'!$F$10/100+H279*'Connecting shares (%)'!$G$10/100*'Connecting shares (%)'!$R$17+J279*'Connecting shares (%)'!$H$10/100*'Connecting shares (%)'!$R$18,0),0)</f>
        <v>0</v>
      </c>
      <c r="AC279" s="1">
        <f>IF(C279="West", IF(B279="Decentral",('Connecting shares (%)'!$F$14/100*E279+'Connecting shares (%)'!$G$14/100*G279+'Connecting shares (%)'!$H$14/100*I279)/1000000,0),0)</f>
        <v>0</v>
      </c>
      <c r="AD279" s="1">
        <f>IF(C279="west", IF(B279="Decentral",F279*'Connecting shares (%)'!$R$16*'Connecting shares (%)'!$F$14/100+H279*'Connecting shares (%)'!$G$14/100*'Connecting shares (%)'!$R$17+J279*'Connecting shares (%)'!$H$14/100*'Connecting shares (%)'!$R$18,0),0)</f>
        <v>0</v>
      </c>
      <c r="AE279" s="1">
        <f>IF(C279="west", IF(B279="Central",('Connecting shares (%)'!$F$12/100*K279+'Connecting shares (%)'!$G$12/100*M279+'Connecting shares (%)'!$H$12/100*O279)/1000000,0),0)</f>
        <v>0</v>
      </c>
      <c r="AF279" s="1">
        <f>IF(C279="west", IF(B279="Central",L279*'Connecting shares (%)'!$R$16*'Connecting shares (%)'!$F$12/100+N279*'Connecting shares (%)'!$G$12/100*'Connecting shares (%)'!$R$17+P279*'Connecting shares (%)'!$H$12/100*'Connecting shares (%)'!$R$18,0),0)</f>
        <v>0</v>
      </c>
      <c r="AG279" s="1">
        <f>IF(C279="West", IF(B279="Decentral",(K279*'Connecting shares (%)'!$F$16/100+M279*'Connecting shares (%)'!$G$16/100+O279*'Connecting shares (%)'!$H$16/100)/1000000,0),0)</f>
        <v>0</v>
      </c>
      <c r="AH279" s="1">
        <f>IF(C279="west", IF(B279="Decentral",L279*'Connecting shares (%)'!$R$16*'Connecting shares (%)'!$F$16/100+N279*'Connecting shares (%)'!$G$16/100*'Connecting shares (%)'!$R$17+P279*'Connecting shares (%)'!$H$16/100*'Connecting shares (%)'!$R$18,0),0)</f>
        <v>0</v>
      </c>
    </row>
    <row r="280" spans="1:34">
      <c r="A280" s="1">
        <v>279</v>
      </c>
      <c r="B280" s="1" t="s">
        <v>21</v>
      </c>
      <c r="C280" s="1" t="s">
        <v>24</v>
      </c>
      <c r="D280" s="1" t="s">
        <v>616</v>
      </c>
      <c r="E280" s="1">
        <v>5008218.4499999899</v>
      </c>
      <c r="F280" s="1">
        <v>379</v>
      </c>
      <c r="G280" s="1">
        <v>0</v>
      </c>
      <c r="H280" s="1">
        <v>0</v>
      </c>
      <c r="I280" s="1">
        <v>0</v>
      </c>
      <c r="J280" s="1">
        <v>0</v>
      </c>
      <c r="K280" s="1">
        <v>796529.15</v>
      </c>
      <c r="L280" s="1">
        <v>70</v>
      </c>
      <c r="M280" s="1">
        <v>154264.59</v>
      </c>
      <c r="N280" s="1">
        <v>2</v>
      </c>
      <c r="O280" s="1">
        <v>0</v>
      </c>
      <c r="P280" s="1">
        <v>0</v>
      </c>
      <c r="Q280" s="1">
        <v>8700.3726900684396</v>
      </c>
      <c r="R280" s="1">
        <v>2150400.5</v>
      </c>
      <c r="S280" s="61">
        <f>IF(C280="East", IF(B280="Central",('Connecting shares (%)'!$F$2/100*E280+'Connecting shares (%)'!$G$2/100*G280+'Connecting shares (%)'!$H$2/100*I280)/1000000,0),0)</f>
        <v>0</v>
      </c>
      <c r="T280" s="61">
        <f>IF(C280="East", IF(B280="Central",F280*'Connecting shares (%)'!$R$16*'Connecting shares (%)'!$F$2/100+H280*'Connecting shares (%)'!$G$2/100*'Connecting shares (%)'!$R$17+J280*'Connecting shares (%)'!$H$2/100*'Connecting shares (%)'!$R$18,0),0)</f>
        <v>0</v>
      </c>
      <c r="U280" s="1">
        <f>IF(C280="East", IF(B280="Decentral",('Connecting shares (%)'!$F$6/100*E280+'Connecting shares (%)'!$G$6/100*G280+'Connecting shares (%)'!$H$6/100*I280)/1000000,0),0)</f>
        <v>5.0082184499999896</v>
      </c>
      <c r="V280" s="1">
        <f>IF(C280="East", IF(B280="Decentral",F280*'Connecting shares (%)'!$R$16*'Connecting shares (%)'!$F$6/100+H280*'Connecting shares (%)'!$G$6/100*'Connecting shares (%)'!$R$17+J280*'Connecting shares (%)'!$H$6/100*'Connecting shares (%)'!$R$18,0),0)</f>
        <v>8.7151050000000012</v>
      </c>
      <c r="W280" s="1">
        <f>IF(C280="East", IF(B280="Central",('Connecting shares (%)'!$F$4/100*K280+'Connecting shares (%)'!$G$4/100*M280+'Connecting shares (%)'!$H$4/100*O280)/1000000,0),0)</f>
        <v>0</v>
      </c>
      <c r="X280" s="1">
        <f>IF(C280="East", IF(B280="Central",L280*'Connecting shares (%)'!$R$16*'Connecting shares (%)'!$F$4/100+N280*'Connecting shares (%)'!$G$4/100*'Connecting shares (%)'!$R$17+P280*'Connecting shares (%)'!$H$4/100*'Connecting shares (%)'!$R$18,0),0)</f>
        <v>0</v>
      </c>
      <c r="Y280" s="1">
        <f>IF(C280="East", IF(B280="Decentral",('Connecting shares (%)'!$F$4/100*K280+'Connecting shares (%)'!$G$4/100*M280+'Connecting shares (%)'!$H$4/100*O280)/1000000,0),0)</f>
        <v>0.95079373999999994</v>
      </c>
      <c r="Z280" s="1">
        <f>IF(C280="East", IF(B280="Decentral",L280*'Connecting shares (%)'!$R$16*'Connecting shares (%)'!$F$8/100+N280*'Connecting shares (%)'!$G$8/100*'Connecting shares (%)'!$R$17+P280*'Connecting shares (%)'!$H$8/100*'Connecting shares (%)'!$R$18,0),0)</f>
        <v>1.670968</v>
      </c>
      <c r="AA280" s="1">
        <f>IF(C280="West", IF(B280="Central",('Connecting shares (%)'!$F$10/100*E280+'Connecting shares (%)'!$G$10/100*G280+'Connecting shares (%)'!$H$10/100*I280)/1000000,0),0)</f>
        <v>0</v>
      </c>
      <c r="AB280" s="1">
        <f>IF(C280="West", IF(B280="Central",F280*'Connecting shares (%)'!$R$16*'Connecting shares (%)'!$F$10/100+H280*'Connecting shares (%)'!$G$10/100*'Connecting shares (%)'!$R$17+J280*'Connecting shares (%)'!$H$10/100*'Connecting shares (%)'!$R$18,0),0)</f>
        <v>0</v>
      </c>
      <c r="AC280" s="1">
        <f>IF(C280="West", IF(B280="Decentral",('Connecting shares (%)'!$F$14/100*E280+'Connecting shares (%)'!$G$14/100*G280+'Connecting shares (%)'!$H$14/100*I280)/1000000,0),0)</f>
        <v>0</v>
      </c>
      <c r="AD280" s="1">
        <f>IF(C280="west", IF(B280="Decentral",F280*'Connecting shares (%)'!$R$16*'Connecting shares (%)'!$F$14/100+H280*'Connecting shares (%)'!$G$14/100*'Connecting shares (%)'!$R$17+J280*'Connecting shares (%)'!$H$14/100*'Connecting shares (%)'!$R$18,0),0)</f>
        <v>0</v>
      </c>
      <c r="AE280" s="1">
        <f>IF(C280="west", IF(B280="Central",('Connecting shares (%)'!$F$12/100*K280+'Connecting shares (%)'!$G$12/100*M280+'Connecting shares (%)'!$H$12/100*O280)/1000000,0),0)</f>
        <v>0</v>
      </c>
      <c r="AF280" s="1">
        <f>IF(C280="west", IF(B280="Central",L280*'Connecting shares (%)'!$R$16*'Connecting shares (%)'!$F$12/100+N280*'Connecting shares (%)'!$G$12/100*'Connecting shares (%)'!$R$17+P280*'Connecting shares (%)'!$H$12/100*'Connecting shares (%)'!$R$18,0),0)</f>
        <v>0</v>
      </c>
      <c r="AG280" s="1">
        <f>IF(C280="West", IF(B280="Decentral",(K280*'Connecting shares (%)'!$F$16/100+M280*'Connecting shares (%)'!$G$16/100+O280*'Connecting shares (%)'!$H$16/100)/1000000,0),0)</f>
        <v>0</v>
      </c>
      <c r="AH280" s="1">
        <f>IF(C280="west", IF(B280="Decentral",L280*'Connecting shares (%)'!$R$16*'Connecting shares (%)'!$F$16/100+N280*'Connecting shares (%)'!$G$16/100*'Connecting shares (%)'!$R$17+P280*'Connecting shares (%)'!$H$16/100*'Connecting shares (%)'!$R$18,0),0)</f>
        <v>0</v>
      </c>
    </row>
    <row r="281" spans="1:34">
      <c r="A281" s="1">
        <v>280</v>
      </c>
      <c r="B281" s="1" t="s">
        <v>22</v>
      </c>
      <c r="C281" s="1" t="s">
        <v>24</v>
      </c>
      <c r="D281" s="1" t="s">
        <v>615</v>
      </c>
      <c r="E281" s="1">
        <v>279655.84999999998</v>
      </c>
      <c r="F281" s="1">
        <v>21</v>
      </c>
      <c r="G281" s="1">
        <v>0</v>
      </c>
      <c r="H281" s="1">
        <v>0</v>
      </c>
      <c r="I281" s="1">
        <v>0</v>
      </c>
      <c r="J281" s="1">
        <v>0</v>
      </c>
      <c r="K281" s="1">
        <v>12452.639999999899</v>
      </c>
      <c r="L281" s="1">
        <v>2</v>
      </c>
      <c r="M281" s="1">
        <v>0</v>
      </c>
      <c r="N281" s="1">
        <v>0</v>
      </c>
      <c r="O281" s="1">
        <v>0</v>
      </c>
      <c r="P281" s="1">
        <v>0</v>
      </c>
      <c r="Q281" s="1">
        <v>3012.1473050283898</v>
      </c>
      <c r="R281" s="1">
        <v>425406</v>
      </c>
      <c r="S281" s="61">
        <f>IF(C281="East", IF(B281="Central",('Connecting shares (%)'!$F$2/100*E281+'Connecting shares (%)'!$G$2/100*G281+'Connecting shares (%)'!$H$2/100*I281)/1000000,0),0)</f>
        <v>0.27965584999999998</v>
      </c>
      <c r="T281" s="61">
        <f>IF(C281="East", IF(B281="Central",F281*'Connecting shares (%)'!$R$16*'Connecting shares (%)'!$F$2/100+H281*'Connecting shares (%)'!$G$2/100*'Connecting shares (%)'!$R$17+J281*'Connecting shares (%)'!$H$2/100*'Connecting shares (%)'!$R$18,0),0)</f>
        <v>0.48289500000000002</v>
      </c>
      <c r="U281" s="1">
        <f>IF(C281="East", IF(B281="Decentral",('Connecting shares (%)'!$F$6/100*E281+'Connecting shares (%)'!$G$6/100*G281+'Connecting shares (%)'!$H$6/100*I281)/1000000,0),0)</f>
        <v>0</v>
      </c>
      <c r="V281" s="1">
        <f>IF(C281="East", IF(B281="Decentral",F281*'Connecting shares (%)'!$R$16*'Connecting shares (%)'!$F$6/100+H281*'Connecting shares (%)'!$G$6/100*'Connecting shares (%)'!$R$17+J281*'Connecting shares (%)'!$H$6/100*'Connecting shares (%)'!$R$18,0),0)</f>
        <v>0</v>
      </c>
      <c r="W281" s="1">
        <f>IF(C281="East", IF(B281="Central",('Connecting shares (%)'!$F$4/100*K281+'Connecting shares (%)'!$G$4/100*M281+'Connecting shares (%)'!$H$4/100*O281)/1000000,0),0)</f>
        <v>1.2452639999999899E-2</v>
      </c>
      <c r="X281" s="1">
        <f>IF(C281="East", IF(B281="Central",L281*'Connecting shares (%)'!$R$16*'Connecting shares (%)'!$F$4/100+N281*'Connecting shares (%)'!$G$4/100*'Connecting shares (%)'!$R$17+P281*'Connecting shares (%)'!$H$4/100*'Connecting shares (%)'!$R$18,0),0)</f>
        <v>4.5990000000000003E-2</v>
      </c>
      <c r="Y281" s="1">
        <f>IF(C281="East", IF(B281="Decentral",('Connecting shares (%)'!$F$4/100*K281+'Connecting shares (%)'!$G$4/100*M281+'Connecting shares (%)'!$H$4/100*O281)/1000000,0),0)</f>
        <v>0</v>
      </c>
      <c r="Z281" s="1">
        <f>IF(C281="East", IF(B281="Decentral",L281*'Connecting shares (%)'!$R$16*'Connecting shares (%)'!$F$8/100+N281*'Connecting shares (%)'!$G$8/100*'Connecting shares (%)'!$R$17+P281*'Connecting shares (%)'!$H$8/100*'Connecting shares (%)'!$R$18,0),0)</f>
        <v>0</v>
      </c>
      <c r="AA281" s="1">
        <f>IF(C281="West", IF(B281="Central",('Connecting shares (%)'!$F$10/100*E281+'Connecting shares (%)'!$G$10/100*G281+'Connecting shares (%)'!$H$10/100*I281)/1000000,0),0)</f>
        <v>0</v>
      </c>
      <c r="AB281" s="1">
        <f>IF(C281="West", IF(B281="Central",F281*'Connecting shares (%)'!$R$16*'Connecting shares (%)'!$F$10/100+H281*'Connecting shares (%)'!$G$10/100*'Connecting shares (%)'!$R$17+J281*'Connecting shares (%)'!$H$10/100*'Connecting shares (%)'!$R$18,0),0)</f>
        <v>0</v>
      </c>
      <c r="AC281" s="1">
        <f>IF(C281="West", IF(B281="Decentral",('Connecting shares (%)'!$F$14/100*E281+'Connecting shares (%)'!$G$14/100*G281+'Connecting shares (%)'!$H$14/100*I281)/1000000,0),0)</f>
        <v>0</v>
      </c>
      <c r="AD281" s="1">
        <f>IF(C281="west", IF(B281="Decentral",F281*'Connecting shares (%)'!$R$16*'Connecting shares (%)'!$F$14/100+H281*'Connecting shares (%)'!$G$14/100*'Connecting shares (%)'!$R$17+J281*'Connecting shares (%)'!$H$14/100*'Connecting shares (%)'!$R$18,0),0)</f>
        <v>0</v>
      </c>
      <c r="AE281" s="1">
        <f>IF(C281="west", IF(B281="Central",('Connecting shares (%)'!$F$12/100*K281+'Connecting shares (%)'!$G$12/100*M281+'Connecting shares (%)'!$H$12/100*O281)/1000000,0),0)</f>
        <v>0</v>
      </c>
      <c r="AF281" s="1">
        <f>IF(C281="west", IF(B281="Central",L281*'Connecting shares (%)'!$R$16*'Connecting shares (%)'!$F$12/100+N281*'Connecting shares (%)'!$G$12/100*'Connecting shares (%)'!$R$17+P281*'Connecting shares (%)'!$H$12/100*'Connecting shares (%)'!$R$18,0),0)</f>
        <v>0</v>
      </c>
      <c r="AG281" s="1">
        <f>IF(C281="West", IF(B281="Decentral",(K281*'Connecting shares (%)'!$F$16/100+M281*'Connecting shares (%)'!$G$16/100+O281*'Connecting shares (%)'!$H$16/100)/1000000,0),0)</f>
        <v>0</v>
      </c>
      <c r="AH281" s="1">
        <f>IF(C281="west", IF(B281="Decentral",L281*'Connecting shares (%)'!$R$16*'Connecting shares (%)'!$F$16/100+N281*'Connecting shares (%)'!$G$16/100*'Connecting shares (%)'!$R$17+P281*'Connecting shares (%)'!$H$16/100*'Connecting shares (%)'!$R$18,0),0)</f>
        <v>0</v>
      </c>
    </row>
    <row r="282" spans="1:34">
      <c r="A282" s="1">
        <v>281</v>
      </c>
      <c r="B282" s="1" t="s">
        <v>21</v>
      </c>
      <c r="C282" s="1" t="s">
        <v>24</v>
      </c>
      <c r="D282" s="1" t="s">
        <v>614</v>
      </c>
      <c r="E282" s="1">
        <v>952259.59999999905</v>
      </c>
      <c r="F282" s="1">
        <v>60</v>
      </c>
      <c r="G282" s="1">
        <v>56578.9</v>
      </c>
      <c r="H282" s="1">
        <v>1</v>
      </c>
      <c r="I282" s="1">
        <v>0</v>
      </c>
      <c r="J282" s="1">
        <v>0</v>
      </c>
      <c r="K282" s="1">
        <v>592966.77</v>
      </c>
      <c r="L282" s="1">
        <v>39</v>
      </c>
      <c r="M282" s="1">
        <v>534500.4</v>
      </c>
      <c r="N282" s="1">
        <v>7</v>
      </c>
      <c r="O282" s="1">
        <v>446115.26</v>
      </c>
      <c r="P282" s="1">
        <v>1</v>
      </c>
      <c r="Q282" s="1">
        <v>4030.8445097814601</v>
      </c>
      <c r="R282" s="1">
        <v>928682</v>
      </c>
      <c r="S282" s="61">
        <f>IF(C282="East", IF(B282="Central",('Connecting shares (%)'!$F$2/100*E282+'Connecting shares (%)'!$G$2/100*G282+'Connecting shares (%)'!$H$2/100*I282)/1000000,0),0)</f>
        <v>0</v>
      </c>
      <c r="T282" s="61">
        <f>IF(C282="East", IF(B282="Central",F282*'Connecting shares (%)'!$R$16*'Connecting shares (%)'!$F$2/100+H282*'Connecting shares (%)'!$G$2/100*'Connecting shares (%)'!$R$17+J282*'Connecting shares (%)'!$H$2/100*'Connecting shares (%)'!$R$18,0),0)</f>
        <v>0</v>
      </c>
      <c r="U282" s="1">
        <f>IF(C282="East", IF(B282="Decentral",('Connecting shares (%)'!$F$6/100*E282+'Connecting shares (%)'!$G$6/100*G282+'Connecting shares (%)'!$H$6/100*I282)/1000000,0),0)</f>
        <v>1.0088384999999991</v>
      </c>
      <c r="V282" s="1">
        <f>IF(C282="East", IF(B282="Decentral",F282*'Connecting shares (%)'!$R$16*'Connecting shares (%)'!$F$6/100+H282*'Connecting shares (%)'!$G$6/100*'Connecting shares (%)'!$R$17+J282*'Connecting shares (%)'!$H$6/100*'Connecting shares (%)'!$R$18,0),0)</f>
        <v>1.4103590000000004</v>
      </c>
      <c r="W282" s="1">
        <f>IF(C282="East", IF(B282="Central",('Connecting shares (%)'!$F$4/100*K282+'Connecting shares (%)'!$G$4/100*M282+'Connecting shares (%)'!$H$4/100*O282)/1000000,0),0)</f>
        <v>0</v>
      </c>
      <c r="X282" s="1">
        <f>IF(C282="East", IF(B282="Central",L282*'Connecting shares (%)'!$R$16*'Connecting shares (%)'!$F$4/100+N282*'Connecting shares (%)'!$G$4/100*'Connecting shares (%)'!$R$17+P282*'Connecting shares (%)'!$H$4/100*'Connecting shares (%)'!$R$18,0),0)</f>
        <v>0</v>
      </c>
      <c r="Y282" s="1">
        <f>IF(C282="East", IF(B282="Decentral",('Connecting shares (%)'!$F$4/100*K282+'Connecting shares (%)'!$G$4/100*M282+'Connecting shares (%)'!$H$4/100*O282)/1000000,0),0)</f>
        <v>1.5735824299999999</v>
      </c>
      <c r="Z282" s="1">
        <f>IF(C282="East", IF(B282="Decentral",L282*'Connecting shares (%)'!$R$16*'Connecting shares (%)'!$F$8/100+N282*'Connecting shares (%)'!$G$8/100*'Connecting shares (%)'!$R$17+P282*'Connecting shares (%)'!$H$8/100*'Connecting shares (%)'!$R$18,0),0)</f>
        <v>1.142077</v>
      </c>
      <c r="AA282" s="1">
        <f>IF(C282="West", IF(B282="Central",('Connecting shares (%)'!$F$10/100*E282+'Connecting shares (%)'!$G$10/100*G282+'Connecting shares (%)'!$H$10/100*I282)/1000000,0),0)</f>
        <v>0</v>
      </c>
      <c r="AB282" s="1">
        <f>IF(C282="West", IF(B282="Central",F282*'Connecting shares (%)'!$R$16*'Connecting shares (%)'!$F$10/100+H282*'Connecting shares (%)'!$G$10/100*'Connecting shares (%)'!$R$17+J282*'Connecting shares (%)'!$H$10/100*'Connecting shares (%)'!$R$18,0),0)</f>
        <v>0</v>
      </c>
      <c r="AC282" s="1">
        <f>IF(C282="West", IF(B282="Decentral",('Connecting shares (%)'!$F$14/100*E282+'Connecting shares (%)'!$G$14/100*G282+'Connecting shares (%)'!$H$14/100*I282)/1000000,0),0)</f>
        <v>0</v>
      </c>
      <c r="AD282" s="1">
        <f>IF(C282="west", IF(B282="Decentral",F282*'Connecting shares (%)'!$R$16*'Connecting shares (%)'!$F$14/100+H282*'Connecting shares (%)'!$G$14/100*'Connecting shares (%)'!$R$17+J282*'Connecting shares (%)'!$H$14/100*'Connecting shares (%)'!$R$18,0),0)</f>
        <v>0</v>
      </c>
      <c r="AE282" s="1">
        <f>IF(C282="west", IF(B282="Central",('Connecting shares (%)'!$F$12/100*K282+'Connecting shares (%)'!$G$12/100*M282+'Connecting shares (%)'!$H$12/100*O282)/1000000,0),0)</f>
        <v>0</v>
      </c>
      <c r="AF282" s="1">
        <f>IF(C282="west", IF(B282="Central",L282*'Connecting shares (%)'!$R$16*'Connecting shares (%)'!$F$12/100+N282*'Connecting shares (%)'!$G$12/100*'Connecting shares (%)'!$R$17+P282*'Connecting shares (%)'!$H$12/100*'Connecting shares (%)'!$R$18,0),0)</f>
        <v>0</v>
      </c>
      <c r="AG282" s="1">
        <f>IF(C282="West", IF(B282="Decentral",(K282*'Connecting shares (%)'!$F$16/100+M282*'Connecting shares (%)'!$G$16/100+O282*'Connecting shares (%)'!$H$16/100)/1000000,0),0)</f>
        <v>0</v>
      </c>
      <c r="AH282" s="1">
        <f>IF(C282="west", IF(B282="Decentral",L282*'Connecting shares (%)'!$R$16*'Connecting shares (%)'!$F$16/100+N282*'Connecting shares (%)'!$G$16/100*'Connecting shares (%)'!$R$17+P282*'Connecting shares (%)'!$H$16/100*'Connecting shares (%)'!$R$18,0),0)</f>
        <v>0</v>
      </c>
    </row>
    <row r="283" spans="1:34">
      <c r="A283" s="1">
        <v>282</v>
      </c>
      <c r="B283" s="1" t="s">
        <v>21</v>
      </c>
      <c r="C283" s="1" t="s">
        <v>24</v>
      </c>
      <c r="D283" s="1" t="s">
        <v>96</v>
      </c>
      <c r="E283" s="1">
        <v>566953.68000000005</v>
      </c>
      <c r="F283" s="1">
        <v>40</v>
      </c>
      <c r="G283" s="1">
        <v>0</v>
      </c>
      <c r="H283" s="1">
        <v>0</v>
      </c>
      <c r="I283" s="1">
        <v>0</v>
      </c>
      <c r="J283" s="1">
        <v>0</v>
      </c>
      <c r="K283" s="1">
        <v>35531.300000000003</v>
      </c>
      <c r="L283" s="1">
        <v>3</v>
      </c>
      <c r="M283" s="1">
        <v>0</v>
      </c>
      <c r="N283" s="1">
        <v>0</v>
      </c>
      <c r="O283" s="1">
        <v>0</v>
      </c>
      <c r="P283" s="1">
        <v>0</v>
      </c>
      <c r="Q283" s="1">
        <v>3071.7687913029599</v>
      </c>
      <c r="R283" s="1">
        <v>281115.5</v>
      </c>
      <c r="S283" s="61">
        <f>IF(C283="East", IF(B283="Central",('Connecting shares (%)'!$F$2/100*E283+'Connecting shares (%)'!$G$2/100*G283+'Connecting shares (%)'!$H$2/100*I283)/1000000,0),0)</f>
        <v>0</v>
      </c>
      <c r="T283" s="61">
        <f>IF(C283="East", IF(B283="Central",F283*'Connecting shares (%)'!$R$16*'Connecting shares (%)'!$F$2/100+H283*'Connecting shares (%)'!$G$2/100*'Connecting shares (%)'!$R$17+J283*'Connecting shares (%)'!$H$2/100*'Connecting shares (%)'!$R$18,0),0)</f>
        <v>0</v>
      </c>
      <c r="U283" s="1">
        <f>IF(C283="East", IF(B283="Decentral",('Connecting shares (%)'!$F$6/100*E283+'Connecting shares (%)'!$G$6/100*G283+'Connecting shares (%)'!$H$6/100*I283)/1000000,0),0)</f>
        <v>0.56695368000000002</v>
      </c>
      <c r="V283" s="1">
        <f>IF(C283="East", IF(B283="Decentral",F283*'Connecting shares (%)'!$R$16*'Connecting shares (%)'!$F$6/100+H283*'Connecting shares (%)'!$G$6/100*'Connecting shares (%)'!$R$17+J283*'Connecting shares (%)'!$H$6/100*'Connecting shares (%)'!$R$18,0),0)</f>
        <v>0.91980000000000006</v>
      </c>
      <c r="W283" s="1">
        <f>IF(C283="East", IF(B283="Central",('Connecting shares (%)'!$F$4/100*K283+'Connecting shares (%)'!$G$4/100*M283+'Connecting shares (%)'!$H$4/100*O283)/1000000,0),0)</f>
        <v>0</v>
      </c>
      <c r="X283" s="1">
        <f>IF(C283="East", IF(B283="Central",L283*'Connecting shares (%)'!$R$16*'Connecting shares (%)'!$F$4/100+N283*'Connecting shares (%)'!$G$4/100*'Connecting shares (%)'!$R$17+P283*'Connecting shares (%)'!$H$4/100*'Connecting shares (%)'!$R$18,0),0)</f>
        <v>0</v>
      </c>
      <c r="Y283" s="1">
        <f>IF(C283="East", IF(B283="Decentral",('Connecting shares (%)'!$F$4/100*K283+'Connecting shares (%)'!$G$4/100*M283+'Connecting shares (%)'!$H$4/100*O283)/1000000,0),0)</f>
        <v>3.5531300000000002E-2</v>
      </c>
      <c r="Z283" s="1">
        <f>IF(C283="East", IF(B283="Decentral",L283*'Connecting shares (%)'!$R$16*'Connecting shares (%)'!$F$8/100+N283*'Connecting shares (%)'!$G$8/100*'Connecting shares (%)'!$R$17+P283*'Connecting shares (%)'!$H$8/100*'Connecting shares (%)'!$R$18,0),0)</f>
        <v>6.8985000000000005E-2</v>
      </c>
      <c r="AA283" s="1">
        <f>IF(C283="West", IF(B283="Central",('Connecting shares (%)'!$F$10/100*E283+'Connecting shares (%)'!$G$10/100*G283+'Connecting shares (%)'!$H$10/100*I283)/1000000,0),0)</f>
        <v>0</v>
      </c>
      <c r="AB283" s="1">
        <f>IF(C283="West", IF(B283="Central",F283*'Connecting shares (%)'!$R$16*'Connecting shares (%)'!$F$10/100+H283*'Connecting shares (%)'!$G$10/100*'Connecting shares (%)'!$R$17+J283*'Connecting shares (%)'!$H$10/100*'Connecting shares (%)'!$R$18,0),0)</f>
        <v>0</v>
      </c>
      <c r="AC283" s="1">
        <f>IF(C283="West", IF(B283="Decentral",('Connecting shares (%)'!$F$14/100*E283+'Connecting shares (%)'!$G$14/100*G283+'Connecting shares (%)'!$H$14/100*I283)/1000000,0),0)</f>
        <v>0</v>
      </c>
      <c r="AD283" s="1">
        <f>IF(C283="west", IF(B283="Decentral",F283*'Connecting shares (%)'!$R$16*'Connecting shares (%)'!$F$14/100+H283*'Connecting shares (%)'!$G$14/100*'Connecting shares (%)'!$R$17+J283*'Connecting shares (%)'!$H$14/100*'Connecting shares (%)'!$R$18,0),0)</f>
        <v>0</v>
      </c>
      <c r="AE283" s="1">
        <f>IF(C283="west", IF(B283="Central",('Connecting shares (%)'!$F$12/100*K283+'Connecting shares (%)'!$G$12/100*M283+'Connecting shares (%)'!$H$12/100*O283)/1000000,0),0)</f>
        <v>0</v>
      </c>
      <c r="AF283" s="1">
        <f>IF(C283="west", IF(B283="Central",L283*'Connecting shares (%)'!$R$16*'Connecting shares (%)'!$F$12/100+N283*'Connecting shares (%)'!$G$12/100*'Connecting shares (%)'!$R$17+P283*'Connecting shares (%)'!$H$12/100*'Connecting shares (%)'!$R$18,0),0)</f>
        <v>0</v>
      </c>
      <c r="AG283" s="1">
        <f>IF(C283="West", IF(B283="Decentral",(K283*'Connecting shares (%)'!$F$16/100+M283*'Connecting shares (%)'!$G$16/100+O283*'Connecting shares (%)'!$H$16/100)/1000000,0),0)</f>
        <v>0</v>
      </c>
      <c r="AH283" s="1">
        <f>IF(C283="west", IF(B283="Decentral",L283*'Connecting shares (%)'!$R$16*'Connecting shares (%)'!$F$16/100+N283*'Connecting shares (%)'!$G$16/100*'Connecting shares (%)'!$R$17+P283*'Connecting shares (%)'!$H$16/100*'Connecting shares (%)'!$R$18,0),0)</f>
        <v>0</v>
      </c>
    </row>
    <row r="284" spans="1:34">
      <c r="A284" s="1">
        <v>283</v>
      </c>
      <c r="B284" s="1" t="s">
        <v>21</v>
      </c>
      <c r="C284" s="1" t="s">
        <v>24</v>
      </c>
      <c r="D284" s="1" t="s">
        <v>61</v>
      </c>
      <c r="E284" s="1">
        <v>866329.80999999901</v>
      </c>
      <c r="F284" s="1">
        <v>59</v>
      </c>
      <c r="G284" s="1">
        <v>0</v>
      </c>
      <c r="H284" s="1">
        <v>0</v>
      </c>
      <c r="I284" s="1">
        <v>0</v>
      </c>
      <c r="J284" s="1">
        <v>0</v>
      </c>
      <c r="K284" s="1">
        <v>64858.77</v>
      </c>
      <c r="L284" s="1">
        <v>11</v>
      </c>
      <c r="M284" s="1">
        <v>279275.25</v>
      </c>
      <c r="N284" s="1">
        <v>4</v>
      </c>
      <c r="O284" s="1">
        <v>0</v>
      </c>
      <c r="P284" s="1">
        <v>0</v>
      </c>
      <c r="Q284" s="1">
        <v>6557.1980819485698</v>
      </c>
      <c r="R284" s="1">
        <v>1268725</v>
      </c>
      <c r="S284" s="61">
        <f>IF(C284="East", IF(B284="Central",('Connecting shares (%)'!$F$2/100*E284+'Connecting shares (%)'!$G$2/100*G284+'Connecting shares (%)'!$H$2/100*I284)/1000000,0),0)</f>
        <v>0</v>
      </c>
      <c r="T284" s="61">
        <f>IF(C284="East", IF(B284="Central",F284*'Connecting shares (%)'!$R$16*'Connecting shares (%)'!$F$2/100+H284*'Connecting shares (%)'!$G$2/100*'Connecting shares (%)'!$R$17+J284*'Connecting shares (%)'!$H$2/100*'Connecting shares (%)'!$R$18,0),0)</f>
        <v>0</v>
      </c>
      <c r="U284" s="1">
        <f>IF(C284="East", IF(B284="Decentral",('Connecting shares (%)'!$F$6/100*E284+'Connecting shares (%)'!$G$6/100*G284+'Connecting shares (%)'!$H$6/100*I284)/1000000,0),0)</f>
        <v>0.86632980999999898</v>
      </c>
      <c r="V284" s="1">
        <f>IF(C284="East", IF(B284="Decentral",F284*'Connecting shares (%)'!$R$16*'Connecting shares (%)'!$F$6/100+H284*'Connecting shares (%)'!$G$6/100*'Connecting shares (%)'!$R$17+J284*'Connecting shares (%)'!$H$6/100*'Connecting shares (%)'!$R$18,0),0)</f>
        <v>1.356705</v>
      </c>
      <c r="W284" s="1">
        <f>IF(C284="East", IF(B284="Central",('Connecting shares (%)'!$F$4/100*K284+'Connecting shares (%)'!$G$4/100*M284+'Connecting shares (%)'!$H$4/100*O284)/1000000,0),0)</f>
        <v>0</v>
      </c>
      <c r="X284" s="1">
        <f>IF(C284="East", IF(B284="Central",L284*'Connecting shares (%)'!$R$16*'Connecting shares (%)'!$F$4/100+N284*'Connecting shares (%)'!$G$4/100*'Connecting shares (%)'!$R$17+P284*'Connecting shares (%)'!$H$4/100*'Connecting shares (%)'!$R$18,0),0)</f>
        <v>0</v>
      </c>
      <c r="Y284" s="1">
        <f>IF(C284="East", IF(B284="Decentral",('Connecting shares (%)'!$F$4/100*K284+'Connecting shares (%)'!$G$4/100*M284+'Connecting shares (%)'!$H$4/100*O284)/1000000,0),0)</f>
        <v>0.34413402000000004</v>
      </c>
      <c r="Z284" s="1">
        <f>IF(C284="East", IF(B284="Decentral",L284*'Connecting shares (%)'!$R$16*'Connecting shares (%)'!$F$8/100+N284*'Connecting shares (%)'!$G$8/100*'Connecting shares (%)'!$R$17+P284*'Connecting shares (%)'!$H$8/100*'Connecting shares (%)'!$R$18,0),0)</f>
        <v>0.37558100000000005</v>
      </c>
      <c r="AA284" s="1">
        <f>IF(C284="West", IF(B284="Central",('Connecting shares (%)'!$F$10/100*E284+'Connecting shares (%)'!$G$10/100*G284+'Connecting shares (%)'!$H$10/100*I284)/1000000,0),0)</f>
        <v>0</v>
      </c>
      <c r="AB284" s="1">
        <f>IF(C284="West", IF(B284="Central",F284*'Connecting shares (%)'!$R$16*'Connecting shares (%)'!$F$10/100+H284*'Connecting shares (%)'!$G$10/100*'Connecting shares (%)'!$R$17+J284*'Connecting shares (%)'!$H$10/100*'Connecting shares (%)'!$R$18,0),0)</f>
        <v>0</v>
      </c>
      <c r="AC284" s="1">
        <f>IF(C284="West", IF(B284="Decentral",('Connecting shares (%)'!$F$14/100*E284+'Connecting shares (%)'!$G$14/100*G284+'Connecting shares (%)'!$H$14/100*I284)/1000000,0),0)</f>
        <v>0</v>
      </c>
      <c r="AD284" s="1">
        <f>IF(C284="west", IF(B284="Decentral",F284*'Connecting shares (%)'!$R$16*'Connecting shares (%)'!$F$14/100+H284*'Connecting shares (%)'!$G$14/100*'Connecting shares (%)'!$R$17+J284*'Connecting shares (%)'!$H$14/100*'Connecting shares (%)'!$R$18,0),0)</f>
        <v>0</v>
      </c>
      <c r="AE284" s="1">
        <f>IF(C284="west", IF(B284="Central",('Connecting shares (%)'!$F$12/100*K284+'Connecting shares (%)'!$G$12/100*M284+'Connecting shares (%)'!$H$12/100*O284)/1000000,0),0)</f>
        <v>0</v>
      </c>
      <c r="AF284" s="1">
        <f>IF(C284="west", IF(B284="Central",L284*'Connecting shares (%)'!$R$16*'Connecting shares (%)'!$F$12/100+N284*'Connecting shares (%)'!$G$12/100*'Connecting shares (%)'!$R$17+P284*'Connecting shares (%)'!$H$12/100*'Connecting shares (%)'!$R$18,0),0)</f>
        <v>0</v>
      </c>
      <c r="AG284" s="1">
        <f>IF(C284="West", IF(B284="Decentral",(K284*'Connecting shares (%)'!$F$16/100+M284*'Connecting shares (%)'!$G$16/100+O284*'Connecting shares (%)'!$H$16/100)/1000000,0),0)</f>
        <v>0</v>
      </c>
      <c r="AH284" s="1">
        <f>IF(C284="west", IF(B284="Decentral",L284*'Connecting shares (%)'!$R$16*'Connecting shares (%)'!$F$16/100+N284*'Connecting shares (%)'!$G$16/100*'Connecting shares (%)'!$R$17+P284*'Connecting shares (%)'!$H$16/100*'Connecting shares (%)'!$R$18,0),0)</f>
        <v>0</v>
      </c>
    </row>
    <row r="285" spans="1:34">
      <c r="A285" s="1">
        <v>284</v>
      </c>
      <c r="B285" s="1" t="s">
        <v>21</v>
      </c>
      <c r="C285" s="1" t="s">
        <v>24</v>
      </c>
      <c r="D285" s="1" t="s">
        <v>613</v>
      </c>
      <c r="E285" s="1">
        <v>3627245.37</v>
      </c>
      <c r="F285" s="1">
        <v>219</v>
      </c>
      <c r="G285" s="1">
        <v>123780.45</v>
      </c>
      <c r="H285" s="1">
        <v>2</v>
      </c>
      <c r="I285" s="1">
        <v>0</v>
      </c>
      <c r="J285" s="1">
        <v>0</v>
      </c>
      <c r="K285" s="1">
        <v>1940551.42</v>
      </c>
      <c r="L285" s="1">
        <v>164</v>
      </c>
      <c r="M285" s="1">
        <v>864184.26</v>
      </c>
      <c r="N285" s="1">
        <v>10</v>
      </c>
      <c r="O285" s="1">
        <v>824143.13</v>
      </c>
      <c r="P285" s="1">
        <v>2</v>
      </c>
      <c r="Q285" s="1">
        <v>18633.662221553699</v>
      </c>
      <c r="R285" s="1">
        <v>6649997</v>
      </c>
      <c r="S285" s="61">
        <f>IF(C285="East", IF(B285="Central",('Connecting shares (%)'!$F$2/100*E285+'Connecting shares (%)'!$G$2/100*G285+'Connecting shares (%)'!$H$2/100*I285)/1000000,0),0)</f>
        <v>0</v>
      </c>
      <c r="T285" s="61">
        <f>IF(C285="East", IF(B285="Central",F285*'Connecting shares (%)'!$R$16*'Connecting shares (%)'!$F$2/100+H285*'Connecting shares (%)'!$G$2/100*'Connecting shares (%)'!$R$17+J285*'Connecting shares (%)'!$H$2/100*'Connecting shares (%)'!$R$18,0),0)</f>
        <v>0</v>
      </c>
      <c r="U285" s="1">
        <f>IF(C285="East", IF(B285="Decentral",('Connecting shares (%)'!$F$6/100*E285+'Connecting shares (%)'!$G$6/100*G285+'Connecting shares (%)'!$H$6/100*I285)/1000000,0),0)</f>
        <v>3.7510258200000002</v>
      </c>
      <c r="V285" s="1">
        <f>IF(C285="East", IF(B285="Decentral",F285*'Connecting shares (%)'!$R$16*'Connecting shares (%)'!$F$6/100+H285*'Connecting shares (%)'!$G$6/100*'Connecting shares (%)'!$R$17+J285*'Connecting shares (%)'!$H$6/100*'Connecting shares (%)'!$R$18,0),0)</f>
        <v>5.0972230000000005</v>
      </c>
      <c r="W285" s="1">
        <f>IF(C285="East", IF(B285="Central",('Connecting shares (%)'!$F$4/100*K285+'Connecting shares (%)'!$G$4/100*M285+'Connecting shares (%)'!$H$4/100*O285)/1000000,0),0)</f>
        <v>0</v>
      </c>
      <c r="X285" s="1">
        <f>IF(C285="East", IF(B285="Central",L285*'Connecting shares (%)'!$R$16*'Connecting shares (%)'!$F$4/100+N285*'Connecting shares (%)'!$G$4/100*'Connecting shares (%)'!$R$17+P285*'Connecting shares (%)'!$H$4/100*'Connecting shares (%)'!$R$18,0),0)</f>
        <v>0</v>
      </c>
      <c r="Y285" s="1">
        <f>IF(C285="East", IF(B285="Decentral",('Connecting shares (%)'!$F$4/100*K285+'Connecting shares (%)'!$G$4/100*M285+'Connecting shares (%)'!$H$4/100*O285)/1000000,0),0)</f>
        <v>3.6288788099999998</v>
      </c>
      <c r="Z285" s="1">
        <f>IF(C285="East", IF(B285="Decentral",L285*'Connecting shares (%)'!$R$16*'Connecting shares (%)'!$F$8/100+N285*'Connecting shares (%)'!$G$8/100*'Connecting shares (%)'!$R$17+P285*'Connecting shares (%)'!$H$8/100*'Connecting shares (%)'!$R$18,0),0)</f>
        <v>4.1390880000000001</v>
      </c>
      <c r="AA285" s="1">
        <f>IF(C285="West", IF(B285="Central",('Connecting shares (%)'!$F$10/100*E285+'Connecting shares (%)'!$G$10/100*G285+'Connecting shares (%)'!$H$10/100*I285)/1000000,0),0)</f>
        <v>0</v>
      </c>
      <c r="AB285" s="1">
        <f>IF(C285="West", IF(B285="Central",F285*'Connecting shares (%)'!$R$16*'Connecting shares (%)'!$F$10/100+H285*'Connecting shares (%)'!$G$10/100*'Connecting shares (%)'!$R$17+J285*'Connecting shares (%)'!$H$10/100*'Connecting shares (%)'!$R$18,0),0)</f>
        <v>0</v>
      </c>
      <c r="AC285" s="1">
        <f>IF(C285="West", IF(B285="Decentral",('Connecting shares (%)'!$F$14/100*E285+'Connecting shares (%)'!$G$14/100*G285+'Connecting shares (%)'!$H$14/100*I285)/1000000,0),0)</f>
        <v>0</v>
      </c>
      <c r="AD285" s="1">
        <f>IF(C285="west", IF(B285="Decentral",F285*'Connecting shares (%)'!$R$16*'Connecting shares (%)'!$F$14/100+H285*'Connecting shares (%)'!$G$14/100*'Connecting shares (%)'!$R$17+J285*'Connecting shares (%)'!$H$14/100*'Connecting shares (%)'!$R$18,0),0)</f>
        <v>0</v>
      </c>
      <c r="AE285" s="1">
        <f>IF(C285="west", IF(B285="Central",('Connecting shares (%)'!$F$12/100*K285+'Connecting shares (%)'!$G$12/100*M285+'Connecting shares (%)'!$H$12/100*O285)/1000000,0),0)</f>
        <v>0</v>
      </c>
      <c r="AF285" s="1">
        <f>IF(C285="west", IF(B285="Central",L285*'Connecting shares (%)'!$R$16*'Connecting shares (%)'!$F$12/100+N285*'Connecting shares (%)'!$G$12/100*'Connecting shares (%)'!$R$17+P285*'Connecting shares (%)'!$H$12/100*'Connecting shares (%)'!$R$18,0),0)</f>
        <v>0</v>
      </c>
      <c r="AG285" s="1">
        <f>IF(C285="West", IF(B285="Decentral",(K285*'Connecting shares (%)'!$F$16/100+M285*'Connecting shares (%)'!$G$16/100+O285*'Connecting shares (%)'!$H$16/100)/1000000,0),0)</f>
        <v>0</v>
      </c>
      <c r="AH285" s="1">
        <f>IF(C285="west", IF(B285="Decentral",L285*'Connecting shares (%)'!$R$16*'Connecting shares (%)'!$F$16/100+N285*'Connecting shares (%)'!$G$16/100*'Connecting shares (%)'!$R$17+P285*'Connecting shares (%)'!$H$16/100*'Connecting shares (%)'!$R$18,0),0)</f>
        <v>0</v>
      </c>
    </row>
    <row r="286" spans="1:34">
      <c r="A286" s="1">
        <v>285</v>
      </c>
      <c r="B286" s="1" t="s">
        <v>21</v>
      </c>
      <c r="C286" s="1" t="s">
        <v>24</v>
      </c>
      <c r="D286" s="1" t="s">
        <v>612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135.78242789270399</v>
      </c>
      <c r="R286" s="1">
        <v>27.5</v>
      </c>
      <c r="S286" s="61">
        <f>IF(C286="East", IF(B286="Central",('Connecting shares (%)'!$F$2/100*E286+'Connecting shares (%)'!$G$2/100*G286+'Connecting shares (%)'!$H$2/100*I286)/1000000,0),0)</f>
        <v>0</v>
      </c>
      <c r="T286" s="61">
        <f>IF(C286="East", IF(B286="Central",F286*'Connecting shares (%)'!$R$16*'Connecting shares (%)'!$F$2/100+H286*'Connecting shares (%)'!$G$2/100*'Connecting shares (%)'!$R$17+J286*'Connecting shares (%)'!$H$2/100*'Connecting shares (%)'!$R$18,0),0)</f>
        <v>0</v>
      </c>
      <c r="U286" s="1">
        <f>IF(C286="East", IF(B286="Decentral",('Connecting shares (%)'!$F$6/100*E286+'Connecting shares (%)'!$G$6/100*G286+'Connecting shares (%)'!$H$6/100*I286)/1000000,0),0)</f>
        <v>0</v>
      </c>
      <c r="V286" s="1">
        <f>IF(C286="East", IF(B286="Decentral",F286*'Connecting shares (%)'!$R$16*'Connecting shares (%)'!$F$6/100+H286*'Connecting shares (%)'!$G$6/100*'Connecting shares (%)'!$R$17+J286*'Connecting shares (%)'!$H$6/100*'Connecting shares (%)'!$R$18,0),0)</f>
        <v>0</v>
      </c>
      <c r="W286" s="1">
        <f>IF(C286="East", IF(B286="Central",('Connecting shares (%)'!$F$4/100*K286+'Connecting shares (%)'!$G$4/100*M286+'Connecting shares (%)'!$H$4/100*O286)/1000000,0),0)</f>
        <v>0</v>
      </c>
      <c r="X286" s="1">
        <f>IF(C286="East", IF(B286="Central",L286*'Connecting shares (%)'!$R$16*'Connecting shares (%)'!$F$4/100+N286*'Connecting shares (%)'!$G$4/100*'Connecting shares (%)'!$R$17+P286*'Connecting shares (%)'!$H$4/100*'Connecting shares (%)'!$R$18,0),0)</f>
        <v>0</v>
      </c>
      <c r="Y286" s="1">
        <f>IF(C286="East", IF(B286="Decentral",('Connecting shares (%)'!$F$4/100*K286+'Connecting shares (%)'!$G$4/100*M286+'Connecting shares (%)'!$H$4/100*O286)/1000000,0),0)</f>
        <v>0</v>
      </c>
      <c r="Z286" s="1">
        <f>IF(C286="East", IF(B286="Decentral",L286*'Connecting shares (%)'!$R$16*'Connecting shares (%)'!$F$8/100+N286*'Connecting shares (%)'!$G$8/100*'Connecting shares (%)'!$R$17+P286*'Connecting shares (%)'!$H$8/100*'Connecting shares (%)'!$R$18,0),0)</f>
        <v>0</v>
      </c>
      <c r="AA286" s="1">
        <f>IF(C286="West", IF(B286="Central",('Connecting shares (%)'!$F$10/100*E286+'Connecting shares (%)'!$G$10/100*G286+'Connecting shares (%)'!$H$10/100*I286)/1000000,0),0)</f>
        <v>0</v>
      </c>
      <c r="AB286" s="1">
        <f>IF(C286="West", IF(B286="Central",F286*'Connecting shares (%)'!$R$16*'Connecting shares (%)'!$F$10/100+H286*'Connecting shares (%)'!$G$10/100*'Connecting shares (%)'!$R$17+J286*'Connecting shares (%)'!$H$10/100*'Connecting shares (%)'!$R$18,0),0)</f>
        <v>0</v>
      </c>
      <c r="AC286" s="1">
        <f>IF(C286="West", IF(B286="Decentral",('Connecting shares (%)'!$F$14/100*E286+'Connecting shares (%)'!$G$14/100*G286+'Connecting shares (%)'!$H$14/100*I286)/1000000,0),0)</f>
        <v>0</v>
      </c>
      <c r="AD286" s="1">
        <f>IF(C286="west", IF(B286="Decentral",F286*'Connecting shares (%)'!$R$16*'Connecting shares (%)'!$F$14/100+H286*'Connecting shares (%)'!$G$14/100*'Connecting shares (%)'!$R$17+J286*'Connecting shares (%)'!$H$14/100*'Connecting shares (%)'!$R$18,0),0)</f>
        <v>0</v>
      </c>
      <c r="AE286" s="1">
        <f>IF(C286="west", IF(B286="Central",('Connecting shares (%)'!$F$12/100*K286+'Connecting shares (%)'!$G$12/100*M286+'Connecting shares (%)'!$H$12/100*O286)/1000000,0),0)</f>
        <v>0</v>
      </c>
      <c r="AF286" s="1">
        <f>IF(C286="west", IF(B286="Central",L286*'Connecting shares (%)'!$R$16*'Connecting shares (%)'!$F$12/100+N286*'Connecting shares (%)'!$G$12/100*'Connecting shares (%)'!$R$17+P286*'Connecting shares (%)'!$H$12/100*'Connecting shares (%)'!$R$18,0),0)</f>
        <v>0</v>
      </c>
      <c r="AG286" s="1">
        <f>IF(C286="West", IF(B286="Decentral",(K286*'Connecting shares (%)'!$F$16/100+M286*'Connecting shares (%)'!$G$16/100+O286*'Connecting shares (%)'!$H$16/100)/1000000,0),0)</f>
        <v>0</v>
      </c>
      <c r="AH286" s="1">
        <f>IF(C286="west", IF(B286="Decentral",L286*'Connecting shares (%)'!$R$16*'Connecting shares (%)'!$F$16/100+N286*'Connecting shares (%)'!$G$16/100*'Connecting shares (%)'!$R$17+P286*'Connecting shares (%)'!$H$16/100*'Connecting shares (%)'!$R$18,0),0)</f>
        <v>0</v>
      </c>
    </row>
    <row r="287" spans="1:34">
      <c r="A287" s="1">
        <v>286</v>
      </c>
      <c r="B287" s="1" t="s">
        <v>22</v>
      </c>
      <c r="C287" s="1" t="s">
        <v>23</v>
      </c>
      <c r="D287" s="1" t="s">
        <v>611</v>
      </c>
      <c r="E287" s="1">
        <v>152668.75</v>
      </c>
      <c r="F287" s="1">
        <v>16</v>
      </c>
      <c r="G287" s="1">
        <v>0</v>
      </c>
      <c r="H287" s="1">
        <v>0</v>
      </c>
      <c r="I287" s="1">
        <v>0</v>
      </c>
      <c r="J287" s="1">
        <v>0</v>
      </c>
      <c r="K287" s="1">
        <v>189413.11</v>
      </c>
      <c r="L287" s="1">
        <v>18</v>
      </c>
      <c r="M287" s="1">
        <v>0</v>
      </c>
      <c r="N287" s="1">
        <v>0</v>
      </c>
      <c r="O287" s="1">
        <v>0</v>
      </c>
      <c r="P287" s="1">
        <v>0</v>
      </c>
      <c r="Q287" s="1">
        <v>1586.61611913606</v>
      </c>
      <c r="R287" s="1">
        <v>145502</v>
      </c>
      <c r="S287" s="61">
        <f>IF(C287="East", IF(B287="Central",('Connecting shares (%)'!$F$2/100*E287+'Connecting shares (%)'!$G$2/100*G287+'Connecting shares (%)'!$H$2/100*I287)/1000000,0),0)</f>
        <v>0</v>
      </c>
      <c r="T287" s="61">
        <f>IF(C287="East", IF(B287="Central",F287*'Connecting shares (%)'!$R$16*'Connecting shares (%)'!$F$2/100+H287*'Connecting shares (%)'!$G$2/100*'Connecting shares (%)'!$R$17+J287*'Connecting shares (%)'!$H$2/100*'Connecting shares (%)'!$R$18,0),0)</f>
        <v>0</v>
      </c>
      <c r="U287" s="1">
        <f>IF(C287="East", IF(B287="Decentral",('Connecting shares (%)'!$F$6/100*E287+'Connecting shares (%)'!$G$6/100*G287+'Connecting shares (%)'!$H$6/100*I287)/1000000,0),0)</f>
        <v>0</v>
      </c>
      <c r="V287" s="1">
        <f>IF(C287="East", IF(B287="Decentral",F287*'Connecting shares (%)'!$R$16*'Connecting shares (%)'!$F$6/100+H287*'Connecting shares (%)'!$G$6/100*'Connecting shares (%)'!$R$17+J287*'Connecting shares (%)'!$H$6/100*'Connecting shares (%)'!$R$18,0),0)</f>
        <v>0</v>
      </c>
      <c r="W287" s="1">
        <f>IF(C287="East", IF(B287="Central",('Connecting shares (%)'!$F$4/100*K287+'Connecting shares (%)'!$G$4/100*M287+'Connecting shares (%)'!$H$4/100*O287)/1000000,0),0)</f>
        <v>0</v>
      </c>
      <c r="X287" s="1">
        <f>IF(C287="East", IF(B287="Central",L287*'Connecting shares (%)'!$R$16*'Connecting shares (%)'!$F$4/100+N287*'Connecting shares (%)'!$G$4/100*'Connecting shares (%)'!$R$17+P287*'Connecting shares (%)'!$H$4/100*'Connecting shares (%)'!$R$18,0),0)</f>
        <v>0</v>
      </c>
      <c r="Y287" s="1">
        <f>IF(C287="East", IF(B287="Decentral",('Connecting shares (%)'!$F$4/100*K287+'Connecting shares (%)'!$G$4/100*M287+'Connecting shares (%)'!$H$4/100*O287)/1000000,0),0)</f>
        <v>0</v>
      </c>
      <c r="Z287" s="1">
        <f>IF(C287="East", IF(B287="Decentral",L287*'Connecting shares (%)'!$R$16*'Connecting shares (%)'!$F$8/100+N287*'Connecting shares (%)'!$G$8/100*'Connecting shares (%)'!$R$17+P287*'Connecting shares (%)'!$H$8/100*'Connecting shares (%)'!$R$18,0),0)</f>
        <v>0</v>
      </c>
      <c r="AA287" s="1">
        <f>IF(C287="West", IF(B287="Central",('Connecting shares (%)'!$F$10/100*E287+'Connecting shares (%)'!$G$10/100*G287+'Connecting shares (%)'!$H$10/100*I287)/1000000,0),0)</f>
        <v>0.15266874999999999</v>
      </c>
      <c r="AB287" s="1">
        <f>IF(C287="West", IF(B287="Central",F287*'Connecting shares (%)'!$R$16*'Connecting shares (%)'!$F$10/100+H287*'Connecting shares (%)'!$G$10/100*'Connecting shares (%)'!$R$17+J287*'Connecting shares (%)'!$H$10/100*'Connecting shares (%)'!$R$18,0),0)</f>
        <v>0.36792000000000002</v>
      </c>
      <c r="AC287" s="1">
        <f>IF(C287="West", IF(B287="Decentral",('Connecting shares (%)'!$F$14/100*E287+'Connecting shares (%)'!$G$14/100*G287+'Connecting shares (%)'!$H$14/100*I287)/1000000,0),0)</f>
        <v>0</v>
      </c>
      <c r="AD287" s="1">
        <f>IF(C287="west", IF(B287="Decentral",F287*'Connecting shares (%)'!$R$16*'Connecting shares (%)'!$F$14/100+H287*'Connecting shares (%)'!$G$14/100*'Connecting shares (%)'!$R$17+J287*'Connecting shares (%)'!$H$14/100*'Connecting shares (%)'!$R$18,0),0)</f>
        <v>0</v>
      </c>
      <c r="AE287" s="1">
        <f>IF(C287="west", IF(B287="Central",('Connecting shares (%)'!$F$12/100*K287+'Connecting shares (%)'!$G$12/100*M287+'Connecting shares (%)'!$H$12/100*O287)/1000000,0),0)</f>
        <v>0.18941311</v>
      </c>
      <c r="AF287" s="1">
        <f>IF(C287="west", IF(B287="Central",L287*'Connecting shares (%)'!$R$16*'Connecting shares (%)'!$F$12/100+N287*'Connecting shares (%)'!$G$12/100*'Connecting shares (%)'!$R$17+P287*'Connecting shares (%)'!$H$12/100*'Connecting shares (%)'!$R$18,0),0)</f>
        <v>0.41391</v>
      </c>
      <c r="AG287" s="1">
        <f>IF(C287="West", IF(B287="Decentral",(K287*'Connecting shares (%)'!$F$16/100+M287*'Connecting shares (%)'!$G$16/100+O287*'Connecting shares (%)'!$H$16/100)/1000000,0),0)</f>
        <v>0</v>
      </c>
      <c r="AH287" s="1">
        <f>IF(C287="west", IF(B287="Decentral",L287*'Connecting shares (%)'!$R$16*'Connecting shares (%)'!$F$16/100+N287*'Connecting shares (%)'!$G$16/100*'Connecting shares (%)'!$R$17+P287*'Connecting shares (%)'!$H$16/100*'Connecting shares (%)'!$R$18,0),0)</f>
        <v>0</v>
      </c>
    </row>
    <row r="288" spans="1:34">
      <c r="A288" s="1">
        <v>287</v>
      </c>
      <c r="B288" s="1" t="s">
        <v>21</v>
      </c>
      <c r="C288" s="1" t="s">
        <v>24</v>
      </c>
      <c r="D288" s="1" t="s">
        <v>194</v>
      </c>
      <c r="E288" s="1">
        <v>57926.05</v>
      </c>
      <c r="F288" s="1">
        <v>4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2233.3670897329498</v>
      </c>
      <c r="R288" s="1">
        <v>195199</v>
      </c>
      <c r="S288" s="61">
        <f>IF(C288="East", IF(B288="Central",('Connecting shares (%)'!$F$2/100*E288+'Connecting shares (%)'!$G$2/100*G288+'Connecting shares (%)'!$H$2/100*I288)/1000000,0),0)</f>
        <v>0</v>
      </c>
      <c r="T288" s="61">
        <f>IF(C288="East", IF(B288="Central",F288*'Connecting shares (%)'!$R$16*'Connecting shares (%)'!$F$2/100+H288*'Connecting shares (%)'!$G$2/100*'Connecting shares (%)'!$R$17+J288*'Connecting shares (%)'!$H$2/100*'Connecting shares (%)'!$R$18,0),0)</f>
        <v>0</v>
      </c>
      <c r="U288" s="1">
        <f>IF(C288="East", IF(B288="Decentral",('Connecting shares (%)'!$F$6/100*E288+'Connecting shares (%)'!$G$6/100*G288+'Connecting shares (%)'!$H$6/100*I288)/1000000,0),0)</f>
        <v>5.792605E-2</v>
      </c>
      <c r="V288" s="1">
        <f>IF(C288="East", IF(B288="Decentral",F288*'Connecting shares (%)'!$R$16*'Connecting shares (%)'!$F$6/100+H288*'Connecting shares (%)'!$G$6/100*'Connecting shares (%)'!$R$17+J288*'Connecting shares (%)'!$H$6/100*'Connecting shares (%)'!$R$18,0),0)</f>
        <v>9.1980000000000006E-2</v>
      </c>
      <c r="W288" s="1">
        <f>IF(C288="East", IF(B288="Central",('Connecting shares (%)'!$F$4/100*K288+'Connecting shares (%)'!$G$4/100*M288+'Connecting shares (%)'!$H$4/100*O288)/1000000,0),0)</f>
        <v>0</v>
      </c>
      <c r="X288" s="1">
        <f>IF(C288="East", IF(B288="Central",L288*'Connecting shares (%)'!$R$16*'Connecting shares (%)'!$F$4/100+N288*'Connecting shares (%)'!$G$4/100*'Connecting shares (%)'!$R$17+P288*'Connecting shares (%)'!$H$4/100*'Connecting shares (%)'!$R$18,0),0)</f>
        <v>0</v>
      </c>
      <c r="Y288" s="1">
        <f>IF(C288="East", IF(B288="Decentral",('Connecting shares (%)'!$F$4/100*K288+'Connecting shares (%)'!$G$4/100*M288+'Connecting shares (%)'!$H$4/100*O288)/1000000,0),0)</f>
        <v>0</v>
      </c>
      <c r="Z288" s="1">
        <f>IF(C288="East", IF(B288="Decentral",L288*'Connecting shares (%)'!$R$16*'Connecting shares (%)'!$F$8/100+N288*'Connecting shares (%)'!$G$8/100*'Connecting shares (%)'!$R$17+P288*'Connecting shares (%)'!$H$8/100*'Connecting shares (%)'!$R$18,0),0)</f>
        <v>0</v>
      </c>
      <c r="AA288" s="1">
        <f>IF(C288="West", IF(B288="Central",('Connecting shares (%)'!$F$10/100*E288+'Connecting shares (%)'!$G$10/100*G288+'Connecting shares (%)'!$H$10/100*I288)/1000000,0),0)</f>
        <v>0</v>
      </c>
      <c r="AB288" s="1">
        <f>IF(C288="West", IF(B288="Central",F288*'Connecting shares (%)'!$R$16*'Connecting shares (%)'!$F$10/100+H288*'Connecting shares (%)'!$G$10/100*'Connecting shares (%)'!$R$17+J288*'Connecting shares (%)'!$H$10/100*'Connecting shares (%)'!$R$18,0),0)</f>
        <v>0</v>
      </c>
      <c r="AC288" s="1">
        <f>IF(C288="West", IF(B288="Decentral",('Connecting shares (%)'!$F$14/100*E288+'Connecting shares (%)'!$G$14/100*G288+'Connecting shares (%)'!$H$14/100*I288)/1000000,0),0)</f>
        <v>0</v>
      </c>
      <c r="AD288" s="1">
        <f>IF(C288="west", IF(B288="Decentral",F288*'Connecting shares (%)'!$R$16*'Connecting shares (%)'!$F$14/100+H288*'Connecting shares (%)'!$G$14/100*'Connecting shares (%)'!$R$17+J288*'Connecting shares (%)'!$H$14/100*'Connecting shares (%)'!$R$18,0),0)</f>
        <v>0</v>
      </c>
      <c r="AE288" s="1">
        <f>IF(C288="west", IF(B288="Central",('Connecting shares (%)'!$F$12/100*K288+'Connecting shares (%)'!$G$12/100*M288+'Connecting shares (%)'!$H$12/100*O288)/1000000,0),0)</f>
        <v>0</v>
      </c>
      <c r="AF288" s="1">
        <f>IF(C288="west", IF(B288="Central",L288*'Connecting shares (%)'!$R$16*'Connecting shares (%)'!$F$12/100+N288*'Connecting shares (%)'!$G$12/100*'Connecting shares (%)'!$R$17+P288*'Connecting shares (%)'!$H$12/100*'Connecting shares (%)'!$R$18,0),0)</f>
        <v>0</v>
      </c>
      <c r="AG288" s="1">
        <f>IF(C288="West", IF(B288="Decentral",(K288*'Connecting shares (%)'!$F$16/100+M288*'Connecting shares (%)'!$G$16/100+O288*'Connecting shares (%)'!$H$16/100)/1000000,0),0)</f>
        <v>0</v>
      </c>
      <c r="AH288" s="1">
        <f>IF(C288="west", IF(B288="Decentral",L288*'Connecting shares (%)'!$R$16*'Connecting shares (%)'!$F$16/100+N288*'Connecting shares (%)'!$G$16/100*'Connecting shares (%)'!$R$17+P288*'Connecting shares (%)'!$H$16/100*'Connecting shares (%)'!$R$18,0),0)</f>
        <v>0</v>
      </c>
    </row>
    <row r="289" spans="1:34">
      <c r="A289" s="1">
        <v>288</v>
      </c>
      <c r="B289" s="1" t="s">
        <v>21</v>
      </c>
      <c r="C289" s="1" t="s">
        <v>24</v>
      </c>
      <c r="D289" s="1" t="s">
        <v>610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220.44637113571801</v>
      </c>
      <c r="R289" s="1">
        <v>2156</v>
      </c>
      <c r="S289" s="61">
        <f>IF(C289="East", IF(B289="Central",('Connecting shares (%)'!$F$2/100*E289+'Connecting shares (%)'!$G$2/100*G289+'Connecting shares (%)'!$H$2/100*I289)/1000000,0),0)</f>
        <v>0</v>
      </c>
      <c r="T289" s="61">
        <f>IF(C289="East", IF(B289="Central",F289*'Connecting shares (%)'!$R$16*'Connecting shares (%)'!$F$2/100+H289*'Connecting shares (%)'!$G$2/100*'Connecting shares (%)'!$R$17+J289*'Connecting shares (%)'!$H$2/100*'Connecting shares (%)'!$R$18,0),0)</f>
        <v>0</v>
      </c>
      <c r="U289" s="1">
        <f>IF(C289="East", IF(B289="Decentral",('Connecting shares (%)'!$F$6/100*E289+'Connecting shares (%)'!$G$6/100*G289+'Connecting shares (%)'!$H$6/100*I289)/1000000,0),0)</f>
        <v>0</v>
      </c>
      <c r="V289" s="1">
        <f>IF(C289="East", IF(B289="Decentral",F289*'Connecting shares (%)'!$R$16*'Connecting shares (%)'!$F$6/100+H289*'Connecting shares (%)'!$G$6/100*'Connecting shares (%)'!$R$17+J289*'Connecting shares (%)'!$H$6/100*'Connecting shares (%)'!$R$18,0),0)</f>
        <v>0</v>
      </c>
      <c r="W289" s="1">
        <f>IF(C289="East", IF(B289="Central",('Connecting shares (%)'!$F$4/100*K289+'Connecting shares (%)'!$G$4/100*M289+'Connecting shares (%)'!$H$4/100*O289)/1000000,0),0)</f>
        <v>0</v>
      </c>
      <c r="X289" s="1">
        <f>IF(C289="East", IF(B289="Central",L289*'Connecting shares (%)'!$R$16*'Connecting shares (%)'!$F$4/100+N289*'Connecting shares (%)'!$G$4/100*'Connecting shares (%)'!$R$17+P289*'Connecting shares (%)'!$H$4/100*'Connecting shares (%)'!$R$18,0),0)</f>
        <v>0</v>
      </c>
      <c r="Y289" s="1">
        <f>IF(C289="East", IF(B289="Decentral",('Connecting shares (%)'!$F$4/100*K289+'Connecting shares (%)'!$G$4/100*M289+'Connecting shares (%)'!$H$4/100*O289)/1000000,0),0)</f>
        <v>0</v>
      </c>
      <c r="Z289" s="1">
        <f>IF(C289="East", IF(B289="Decentral",L289*'Connecting shares (%)'!$R$16*'Connecting shares (%)'!$F$8/100+N289*'Connecting shares (%)'!$G$8/100*'Connecting shares (%)'!$R$17+P289*'Connecting shares (%)'!$H$8/100*'Connecting shares (%)'!$R$18,0),0)</f>
        <v>0</v>
      </c>
      <c r="AA289" s="1">
        <f>IF(C289="West", IF(B289="Central",('Connecting shares (%)'!$F$10/100*E289+'Connecting shares (%)'!$G$10/100*G289+'Connecting shares (%)'!$H$10/100*I289)/1000000,0),0)</f>
        <v>0</v>
      </c>
      <c r="AB289" s="1">
        <f>IF(C289="West", IF(B289="Central",F289*'Connecting shares (%)'!$R$16*'Connecting shares (%)'!$F$10/100+H289*'Connecting shares (%)'!$G$10/100*'Connecting shares (%)'!$R$17+J289*'Connecting shares (%)'!$H$10/100*'Connecting shares (%)'!$R$18,0),0)</f>
        <v>0</v>
      </c>
      <c r="AC289" s="1">
        <f>IF(C289="West", IF(B289="Decentral",('Connecting shares (%)'!$F$14/100*E289+'Connecting shares (%)'!$G$14/100*G289+'Connecting shares (%)'!$H$14/100*I289)/1000000,0),0)</f>
        <v>0</v>
      </c>
      <c r="AD289" s="1">
        <f>IF(C289="west", IF(B289="Decentral",F289*'Connecting shares (%)'!$R$16*'Connecting shares (%)'!$F$14/100+H289*'Connecting shares (%)'!$G$14/100*'Connecting shares (%)'!$R$17+J289*'Connecting shares (%)'!$H$14/100*'Connecting shares (%)'!$R$18,0),0)</f>
        <v>0</v>
      </c>
      <c r="AE289" s="1">
        <f>IF(C289="west", IF(B289="Central",('Connecting shares (%)'!$F$12/100*K289+'Connecting shares (%)'!$G$12/100*M289+'Connecting shares (%)'!$H$12/100*O289)/1000000,0),0)</f>
        <v>0</v>
      </c>
      <c r="AF289" s="1">
        <f>IF(C289="west", IF(B289="Central",L289*'Connecting shares (%)'!$R$16*'Connecting shares (%)'!$F$12/100+N289*'Connecting shares (%)'!$G$12/100*'Connecting shares (%)'!$R$17+P289*'Connecting shares (%)'!$H$12/100*'Connecting shares (%)'!$R$18,0),0)</f>
        <v>0</v>
      </c>
      <c r="AG289" s="1">
        <f>IF(C289="West", IF(B289="Decentral",(K289*'Connecting shares (%)'!$F$16/100+M289*'Connecting shares (%)'!$G$16/100+O289*'Connecting shares (%)'!$H$16/100)/1000000,0),0)</f>
        <v>0</v>
      </c>
      <c r="AH289" s="1">
        <f>IF(C289="west", IF(B289="Decentral",L289*'Connecting shares (%)'!$R$16*'Connecting shares (%)'!$F$16/100+N289*'Connecting shares (%)'!$G$16/100*'Connecting shares (%)'!$R$17+P289*'Connecting shares (%)'!$H$16/100*'Connecting shares (%)'!$R$18,0),0)</f>
        <v>0</v>
      </c>
    </row>
    <row r="290" spans="1:34">
      <c r="A290" s="1">
        <v>289</v>
      </c>
      <c r="B290" s="1" t="s">
        <v>22</v>
      </c>
      <c r="C290" s="1" t="s">
        <v>24</v>
      </c>
      <c r="D290" s="1" t="s">
        <v>609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852.52381742677903</v>
      </c>
      <c r="R290" s="1">
        <v>13667</v>
      </c>
      <c r="S290" s="61">
        <f>IF(C290="East", IF(B290="Central",('Connecting shares (%)'!$F$2/100*E290+'Connecting shares (%)'!$G$2/100*G290+'Connecting shares (%)'!$H$2/100*I290)/1000000,0),0)</f>
        <v>0</v>
      </c>
      <c r="T290" s="61">
        <f>IF(C290="East", IF(B290="Central",F290*'Connecting shares (%)'!$R$16*'Connecting shares (%)'!$F$2/100+H290*'Connecting shares (%)'!$G$2/100*'Connecting shares (%)'!$R$17+J290*'Connecting shares (%)'!$H$2/100*'Connecting shares (%)'!$R$18,0),0)</f>
        <v>0</v>
      </c>
      <c r="U290" s="1">
        <f>IF(C290="East", IF(B290="Decentral",('Connecting shares (%)'!$F$6/100*E290+'Connecting shares (%)'!$G$6/100*G290+'Connecting shares (%)'!$H$6/100*I290)/1000000,0),0)</f>
        <v>0</v>
      </c>
      <c r="V290" s="1">
        <f>IF(C290="East", IF(B290="Decentral",F290*'Connecting shares (%)'!$R$16*'Connecting shares (%)'!$F$6/100+H290*'Connecting shares (%)'!$G$6/100*'Connecting shares (%)'!$R$17+J290*'Connecting shares (%)'!$H$6/100*'Connecting shares (%)'!$R$18,0),0)</f>
        <v>0</v>
      </c>
      <c r="W290" s="1">
        <f>IF(C290="East", IF(B290="Central",('Connecting shares (%)'!$F$4/100*K290+'Connecting shares (%)'!$G$4/100*M290+'Connecting shares (%)'!$H$4/100*O290)/1000000,0),0)</f>
        <v>0</v>
      </c>
      <c r="X290" s="1">
        <f>IF(C290="East", IF(B290="Central",L290*'Connecting shares (%)'!$R$16*'Connecting shares (%)'!$F$4/100+N290*'Connecting shares (%)'!$G$4/100*'Connecting shares (%)'!$R$17+P290*'Connecting shares (%)'!$H$4/100*'Connecting shares (%)'!$R$18,0),0)</f>
        <v>0</v>
      </c>
      <c r="Y290" s="1">
        <f>IF(C290="East", IF(B290="Decentral",('Connecting shares (%)'!$F$4/100*K290+'Connecting shares (%)'!$G$4/100*M290+'Connecting shares (%)'!$H$4/100*O290)/1000000,0),0)</f>
        <v>0</v>
      </c>
      <c r="Z290" s="1">
        <f>IF(C290="East", IF(B290="Decentral",L290*'Connecting shares (%)'!$R$16*'Connecting shares (%)'!$F$8/100+N290*'Connecting shares (%)'!$G$8/100*'Connecting shares (%)'!$R$17+P290*'Connecting shares (%)'!$H$8/100*'Connecting shares (%)'!$R$18,0),0)</f>
        <v>0</v>
      </c>
      <c r="AA290" s="1">
        <f>IF(C290="West", IF(B290="Central",('Connecting shares (%)'!$F$10/100*E290+'Connecting shares (%)'!$G$10/100*G290+'Connecting shares (%)'!$H$10/100*I290)/1000000,0),0)</f>
        <v>0</v>
      </c>
      <c r="AB290" s="1">
        <f>IF(C290="West", IF(B290="Central",F290*'Connecting shares (%)'!$R$16*'Connecting shares (%)'!$F$10/100+H290*'Connecting shares (%)'!$G$10/100*'Connecting shares (%)'!$R$17+J290*'Connecting shares (%)'!$H$10/100*'Connecting shares (%)'!$R$18,0),0)</f>
        <v>0</v>
      </c>
      <c r="AC290" s="1">
        <f>IF(C290="West", IF(B290="Decentral",('Connecting shares (%)'!$F$14/100*E290+'Connecting shares (%)'!$G$14/100*G290+'Connecting shares (%)'!$H$14/100*I290)/1000000,0),0)</f>
        <v>0</v>
      </c>
      <c r="AD290" s="1">
        <f>IF(C290="west", IF(B290="Decentral",F290*'Connecting shares (%)'!$R$16*'Connecting shares (%)'!$F$14/100+H290*'Connecting shares (%)'!$G$14/100*'Connecting shares (%)'!$R$17+J290*'Connecting shares (%)'!$H$14/100*'Connecting shares (%)'!$R$18,0),0)</f>
        <v>0</v>
      </c>
      <c r="AE290" s="1">
        <f>IF(C290="west", IF(B290="Central",('Connecting shares (%)'!$F$12/100*K290+'Connecting shares (%)'!$G$12/100*M290+'Connecting shares (%)'!$H$12/100*O290)/1000000,0),0)</f>
        <v>0</v>
      </c>
      <c r="AF290" s="1">
        <f>IF(C290="west", IF(B290="Central",L290*'Connecting shares (%)'!$R$16*'Connecting shares (%)'!$F$12/100+N290*'Connecting shares (%)'!$G$12/100*'Connecting shares (%)'!$R$17+P290*'Connecting shares (%)'!$H$12/100*'Connecting shares (%)'!$R$18,0),0)</f>
        <v>0</v>
      </c>
      <c r="AG290" s="1">
        <f>IF(C290="West", IF(B290="Decentral",(K290*'Connecting shares (%)'!$F$16/100+M290*'Connecting shares (%)'!$G$16/100+O290*'Connecting shares (%)'!$H$16/100)/1000000,0),0)</f>
        <v>0</v>
      </c>
      <c r="AH290" s="1">
        <f>IF(C290="west", IF(B290="Decentral",L290*'Connecting shares (%)'!$R$16*'Connecting shares (%)'!$F$16/100+N290*'Connecting shares (%)'!$G$16/100*'Connecting shares (%)'!$R$17+P290*'Connecting shares (%)'!$H$16/100*'Connecting shares (%)'!$R$18,0),0)</f>
        <v>0</v>
      </c>
    </row>
    <row r="291" spans="1:34">
      <c r="A291" s="1">
        <v>290</v>
      </c>
      <c r="B291" s="1" t="s">
        <v>21</v>
      </c>
      <c r="C291" s="1" t="s">
        <v>23</v>
      </c>
      <c r="D291" s="1" t="s">
        <v>54</v>
      </c>
      <c r="E291" s="1">
        <v>974665.98</v>
      </c>
      <c r="F291" s="1">
        <v>68</v>
      </c>
      <c r="G291" s="1">
        <v>0</v>
      </c>
      <c r="H291" s="1">
        <v>0</v>
      </c>
      <c r="I291" s="1">
        <v>0</v>
      </c>
      <c r="J291" s="1">
        <v>0</v>
      </c>
      <c r="K291" s="1">
        <v>354204.62999999902</v>
      </c>
      <c r="L291" s="1">
        <v>37</v>
      </c>
      <c r="M291" s="1">
        <v>0</v>
      </c>
      <c r="N291" s="1">
        <v>0</v>
      </c>
      <c r="O291" s="1">
        <v>0</v>
      </c>
      <c r="P291" s="1">
        <v>0</v>
      </c>
      <c r="Q291" s="1">
        <v>5609.2802846549303</v>
      </c>
      <c r="R291" s="1">
        <v>760610</v>
      </c>
      <c r="S291" s="61">
        <f>IF(C291="East", IF(B291="Central",('Connecting shares (%)'!$F$2/100*E291+'Connecting shares (%)'!$G$2/100*G291+'Connecting shares (%)'!$H$2/100*I291)/1000000,0),0)</f>
        <v>0</v>
      </c>
      <c r="T291" s="61">
        <f>IF(C291="East", IF(B291="Central",F291*'Connecting shares (%)'!$R$16*'Connecting shares (%)'!$F$2/100+H291*'Connecting shares (%)'!$G$2/100*'Connecting shares (%)'!$R$17+J291*'Connecting shares (%)'!$H$2/100*'Connecting shares (%)'!$R$18,0),0)</f>
        <v>0</v>
      </c>
      <c r="U291" s="1">
        <f>IF(C291="East", IF(B291="Decentral",('Connecting shares (%)'!$F$6/100*E291+'Connecting shares (%)'!$G$6/100*G291+'Connecting shares (%)'!$H$6/100*I291)/1000000,0),0)</f>
        <v>0</v>
      </c>
      <c r="V291" s="1">
        <f>IF(C291="East", IF(B291="Decentral",F291*'Connecting shares (%)'!$R$16*'Connecting shares (%)'!$F$6/100+H291*'Connecting shares (%)'!$G$6/100*'Connecting shares (%)'!$R$17+J291*'Connecting shares (%)'!$H$6/100*'Connecting shares (%)'!$R$18,0),0)</f>
        <v>0</v>
      </c>
      <c r="W291" s="1">
        <f>IF(C291="East", IF(B291="Central",('Connecting shares (%)'!$F$4/100*K291+'Connecting shares (%)'!$G$4/100*M291+'Connecting shares (%)'!$H$4/100*O291)/1000000,0),0)</f>
        <v>0</v>
      </c>
      <c r="X291" s="1">
        <f>IF(C291="East", IF(B291="Central",L291*'Connecting shares (%)'!$R$16*'Connecting shares (%)'!$F$4/100+N291*'Connecting shares (%)'!$G$4/100*'Connecting shares (%)'!$R$17+P291*'Connecting shares (%)'!$H$4/100*'Connecting shares (%)'!$R$18,0),0)</f>
        <v>0</v>
      </c>
      <c r="Y291" s="1">
        <f>IF(C291="East", IF(B291="Decentral",('Connecting shares (%)'!$F$4/100*K291+'Connecting shares (%)'!$G$4/100*M291+'Connecting shares (%)'!$H$4/100*O291)/1000000,0),0)</f>
        <v>0</v>
      </c>
      <c r="Z291" s="1">
        <f>IF(C291="East", IF(B291="Decentral",L291*'Connecting shares (%)'!$R$16*'Connecting shares (%)'!$F$8/100+N291*'Connecting shares (%)'!$G$8/100*'Connecting shares (%)'!$R$17+P291*'Connecting shares (%)'!$H$8/100*'Connecting shares (%)'!$R$18,0),0)</f>
        <v>0</v>
      </c>
      <c r="AA291" s="1">
        <f>IF(C291="West", IF(B291="Central",('Connecting shares (%)'!$F$10/100*E291+'Connecting shares (%)'!$G$10/100*G291+'Connecting shares (%)'!$H$10/100*I291)/1000000,0),0)</f>
        <v>0</v>
      </c>
      <c r="AB291" s="1">
        <f>IF(C291="West", IF(B291="Central",F291*'Connecting shares (%)'!$R$16*'Connecting shares (%)'!$F$10/100+H291*'Connecting shares (%)'!$G$10/100*'Connecting shares (%)'!$R$17+J291*'Connecting shares (%)'!$H$10/100*'Connecting shares (%)'!$R$18,0),0)</f>
        <v>0</v>
      </c>
      <c r="AC291" s="1">
        <f>IF(C291="West", IF(B291="Decentral",('Connecting shares (%)'!$F$14/100*E291+'Connecting shares (%)'!$G$14/100*G291+'Connecting shares (%)'!$H$14/100*I291)/1000000,0),0)</f>
        <v>0.97466597999999993</v>
      </c>
      <c r="AD291" s="1">
        <f>IF(C291="west", IF(B291="Decentral",F291*'Connecting shares (%)'!$R$16*'Connecting shares (%)'!$F$14/100+H291*'Connecting shares (%)'!$G$14/100*'Connecting shares (%)'!$R$17+J291*'Connecting shares (%)'!$H$14/100*'Connecting shares (%)'!$R$18,0),0)</f>
        <v>1.56366</v>
      </c>
      <c r="AE291" s="1">
        <f>IF(C291="west", IF(B291="Central",('Connecting shares (%)'!$F$12/100*K291+'Connecting shares (%)'!$G$12/100*M291+'Connecting shares (%)'!$H$12/100*O291)/1000000,0),0)</f>
        <v>0</v>
      </c>
      <c r="AF291" s="1">
        <f>IF(C291="west", IF(B291="Central",L291*'Connecting shares (%)'!$R$16*'Connecting shares (%)'!$F$12/100+N291*'Connecting shares (%)'!$G$12/100*'Connecting shares (%)'!$R$17+P291*'Connecting shares (%)'!$H$12/100*'Connecting shares (%)'!$R$18,0),0)</f>
        <v>0</v>
      </c>
      <c r="AG291" s="1">
        <f>IF(C291="West", IF(B291="Decentral",(K291*'Connecting shares (%)'!$F$16/100+M291*'Connecting shares (%)'!$G$16/100+O291*'Connecting shares (%)'!$H$16/100)/1000000,0),0)</f>
        <v>0.35420462999999902</v>
      </c>
      <c r="AH291" s="1">
        <f>IF(C291="west", IF(B291="Decentral",L291*'Connecting shares (%)'!$R$16*'Connecting shares (%)'!$F$16/100+N291*'Connecting shares (%)'!$G$16/100*'Connecting shares (%)'!$R$17+P291*'Connecting shares (%)'!$H$16/100*'Connecting shares (%)'!$R$18,0),0)</f>
        <v>0.8508150000000001</v>
      </c>
    </row>
    <row r="292" spans="1:34">
      <c r="A292" s="1">
        <v>291</v>
      </c>
      <c r="B292" s="1" t="s">
        <v>21</v>
      </c>
      <c r="C292" s="1" t="s">
        <v>23</v>
      </c>
      <c r="D292" s="1" t="s">
        <v>608</v>
      </c>
      <c r="E292" s="1">
        <v>823456.63</v>
      </c>
      <c r="F292" s="1">
        <v>53</v>
      </c>
      <c r="G292" s="1">
        <v>0</v>
      </c>
      <c r="H292" s="1">
        <v>0</v>
      </c>
      <c r="I292" s="1">
        <v>0</v>
      </c>
      <c r="J292" s="1">
        <v>0</v>
      </c>
      <c r="K292" s="1">
        <v>22194.209999999901</v>
      </c>
      <c r="L292" s="1">
        <v>1</v>
      </c>
      <c r="M292" s="1">
        <v>0</v>
      </c>
      <c r="N292" s="1">
        <v>0</v>
      </c>
      <c r="O292" s="1">
        <v>0</v>
      </c>
      <c r="P292" s="1">
        <v>0</v>
      </c>
      <c r="Q292" s="1">
        <v>5605.6294662403898</v>
      </c>
      <c r="R292" s="1">
        <v>858937</v>
      </c>
      <c r="S292" s="61">
        <f>IF(C292="East", IF(B292="Central",('Connecting shares (%)'!$F$2/100*E292+'Connecting shares (%)'!$G$2/100*G292+'Connecting shares (%)'!$H$2/100*I292)/1000000,0),0)</f>
        <v>0</v>
      </c>
      <c r="T292" s="61">
        <f>IF(C292="East", IF(B292="Central",F292*'Connecting shares (%)'!$R$16*'Connecting shares (%)'!$F$2/100+H292*'Connecting shares (%)'!$G$2/100*'Connecting shares (%)'!$R$17+J292*'Connecting shares (%)'!$H$2/100*'Connecting shares (%)'!$R$18,0),0)</f>
        <v>0</v>
      </c>
      <c r="U292" s="1">
        <f>IF(C292="East", IF(B292="Decentral",('Connecting shares (%)'!$F$6/100*E292+'Connecting shares (%)'!$G$6/100*G292+'Connecting shares (%)'!$H$6/100*I292)/1000000,0),0)</f>
        <v>0</v>
      </c>
      <c r="V292" s="1">
        <f>IF(C292="East", IF(B292="Decentral",F292*'Connecting shares (%)'!$R$16*'Connecting shares (%)'!$F$6/100+H292*'Connecting shares (%)'!$G$6/100*'Connecting shares (%)'!$R$17+J292*'Connecting shares (%)'!$H$6/100*'Connecting shares (%)'!$R$18,0),0)</f>
        <v>0</v>
      </c>
      <c r="W292" s="1">
        <f>IF(C292="East", IF(B292="Central",('Connecting shares (%)'!$F$4/100*K292+'Connecting shares (%)'!$G$4/100*M292+'Connecting shares (%)'!$H$4/100*O292)/1000000,0),0)</f>
        <v>0</v>
      </c>
      <c r="X292" s="1">
        <f>IF(C292="East", IF(B292="Central",L292*'Connecting shares (%)'!$R$16*'Connecting shares (%)'!$F$4/100+N292*'Connecting shares (%)'!$G$4/100*'Connecting shares (%)'!$R$17+P292*'Connecting shares (%)'!$H$4/100*'Connecting shares (%)'!$R$18,0),0)</f>
        <v>0</v>
      </c>
      <c r="Y292" s="1">
        <f>IF(C292="East", IF(B292="Decentral",('Connecting shares (%)'!$F$4/100*K292+'Connecting shares (%)'!$G$4/100*M292+'Connecting shares (%)'!$H$4/100*O292)/1000000,0),0)</f>
        <v>0</v>
      </c>
      <c r="Z292" s="1">
        <f>IF(C292="East", IF(B292="Decentral",L292*'Connecting shares (%)'!$R$16*'Connecting shares (%)'!$F$8/100+N292*'Connecting shares (%)'!$G$8/100*'Connecting shares (%)'!$R$17+P292*'Connecting shares (%)'!$H$8/100*'Connecting shares (%)'!$R$18,0),0)</f>
        <v>0</v>
      </c>
      <c r="AA292" s="1">
        <f>IF(C292="West", IF(B292="Central",('Connecting shares (%)'!$F$10/100*E292+'Connecting shares (%)'!$G$10/100*G292+'Connecting shares (%)'!$H$10/100*I292)/1000000,0),0)</f>
        <v>0</v>
      </c>
      <c r="AB292" s="1">
        <f>IF(C292="West", IF(B292="Central",F292*'Connecting shares (%)'!$R$16*'Connecting shares (%)'!$F$10/100+H292*'Connecting shares (%)'!$G$10/100*'Connecting shares (%)'!$R$17+J292*'Connecting shares (%)'!$H$10/100*'Connecting shares (%)'!$R$18,0),0)</f>
        <v>0</v>
      </c>
      <c r="AC292" s="1">
        <f>IF(C292="West", IF(B292="Decentral",('Connecting shares (%)'!$F$14/100*E292+'Connecting shares (%)'!$G$14/100*G292+'Connecting shares (%)'!$H$14/100*I292)/1000000,0),0)</f>
        <v>0.82345663000000002</v>
      </c>
      <c r="AD292" s="1">
        <f>IF(C292="west", IF(B292="Decentral",F292*'Connecting shares (%)'!$R$16*'Connecting shares (%)'!$F$14/100+H292*'Connecting shares (%)'!$G$14/100*'Connecting shares (%)'!$R$17+J292*'Connecting shares (%)'!$H$14/100*'Connecting shares (%)'!$R$18,0),0)</f>
        <v>1.2187350000000001</v>
      </c>
      <c r="AE292" s="1">
        <f>IF(C292="west", IF(B292="Central",('Connecting shares (%)'!$F$12/100*K292+'Connecting shares (%)'!$G$12/100*M292+'Connecting shares (%)'!$H$12/100*O292)/1000000,0),0)</f>
        <v>0</v>
      </c>
      <c r="AF292" s="1">
        <f>IF(C292="west", IF(B292="Central",L292*'Connecting shares (%)'!$R$16*'Connecting shares (%)'!$F$12/100+N292*'Connecting shares (%)'!$G$12/100*'Connecting shares (%)'!$R$17+P292*'Connecting shares (%)'!$H$12/100*'Connecting shares (%)'!$R$18,0),0)</f>
        <v>0</v>
      </c>
      <c r="AG292" s="1">
        <f>IF(C292="West", IF(B292="Decentral",(K292*'Connecting shares (%)'!$F$16/100+M292*'Connecting shares (%)'!$G$16/100+O292*'Connecting shares (%)'!$H$16/100)/1000000,0),0)</f>
        <v>2.2194209999999902E-2</v>
      </c>
      <c r="AH292" s="1">
        <f>IF(C292="west", IF(B292="Decentral",L292*'Connecting shares (%)'!$R$16*'Connecting shares (%)'!$F$16/100+N292*'Connecting shares (%)'!$G$16/100*'Connecting shares (%)'!$R$17+P292*'Connecting shares (%)'!$H$16/100*'Connecting shares (%)'!$R$18,0),0)</f>
        <v>2.2995000000000002E-2</v>
      </c>
    </row>
    <row r="293" spans="1:34">
      <c r="A293" s="1">
        <v>292</v>
      </c>
      <c r="B293" s="1" t="s">
        <v>21</v>
      </c>
      <c r="C293" s="1" t="s">
        <v>23</v>
      </c>
      <c r="D293" s="1" t="s">
        <v>607</v>
      </c>
      <c r="E293" s="1">
        <v>677221.65</v>
      </c>
      <c r="F293" s="1">
        <v>52</v>
      </c>
      <c r="G293" s="1">
        <v>0</v>
      </c>
      <c r="H293" s="1">
        <v>0</v>
      </c>
      <c r="I293" s="1">
        <v>0</v>
      </c>
      <c r="J293" s="1">
        <v>0</v>
      </c>
      <c r="K293" s="1">
        <v>54772.160000000003</v>
      </c>
      <c r="L293" s="1">
        <v>3</v>
      </c>
      <c r="M293" s="1">
        <v>51222.36</v>
      </c>
      <c r="N293" s="1">
        <v>1</v>
      </c>
      <c r="O293" s="1">
        <v>0</v>
      </c>
      <c r="P293" s="1">
        <v>0</v>
      </c>
      <c r="Q293" s="1">
        <v>3343.1616564820401</v>
      </c>
      <c r="R293" s="1">
        <v>700576.5</v>
      </c>
      <c r="S293" s="61">
        <f>IF(C293="East", IF(B293="Central",('Connecting shares (%)'!$F$2/100*E293+'Connecting shares (%)'!$G$2/100*G293+'Connecting shares (%)'!$H$2/100*I293)/1000000,0),0)</f>
        <v>0</v>
      </c>
      <c r="T293" s="61">
        <f>IF(C293="East", IF(B293="Central",F293*'Connecting shares (%)'!$R$16*'Connecting shares (%)'!$F$2/100+H293*'Connecting shares (%)'!$G$2/100*'Connecting shares (%)'!$R$17+J293*'Connecting shares (%)'!$H$2/100*'Connecting shares (%)'!$R$18,0),0)</f>
        <v>0</v>
      </c>
      <c r="U293" s="1">
        <f>IF(C293="East", IF(B293="Decentral",('Connecting shares (%)'!$F$6/100*E293+'Connecting shares (%)'!$G$6/100*G293+'Connecting shares (%)'!$H$6/100*I293)/1000000,0),0)</f>
        <v>0</v>
      </c>
      <c r="V293" s="1">
        <f>IF(C293="East", IF(B293="Decentral",F293*'Connecting shares (%)'!$R$16*'Connecting shares (%)'!$F$6/100+H293*'Connecting shares (%)'!$G$6/100*'Connecting shares (%)'!$R$17+J293*'Connecting shares (%)'!$H$6/100*'Connecting shares (%)'!$R$18,0),0)</f>
        <v>0</v>
      </c>
      <c r="W293" s="1">
        <f>IF(C293="East", IF(B293="Central",('Connecting shares (%)'!$F$4/100*K293+'Connecting shares (%)'!$G$4/100*M293+'Connecting shares (%)'!$H$4/100*O293)/1000000,0),0)</f>
        <v>0</v>
      </c>
      <c r="X293" s="1">
        <f>IF(C293="East", IF(B293="Central",L293*'Connecting shares (%)'!$R$16*'Connecting shares (%)'!$F$4/100+N293*'Connecting shares (%)'!$G$4/100*'Connecting shares (%)'!$R$17+P293*'Connecting shares (%)'!$H$4/100*'Connecting shares (%)'!$R$18,0),0)</f>
        <v>0</v>
      </c>
      <c r="Y293" s="1">
        <f>IF(C293="East", IF(B293="Decentral",('Connecting shares (%)'!$F$4/100*K293+'Connecting shares (%)'!$G$4/100*M293+'Connecting shares (%)'!$H$4/100*O293)/1000000,0),0)</f>
        <v>0</v>
      </c>
      <c r="Z293" s="1">
        <f>IF(C293="East", IF(B293="Decentral",L293*'Connecting shares (%)'!$R$16*'Connecting shares (%)'!$F$8/100+N293*'Connecting shares (%)'!$G$8/100*'Connecting shares (%)'!$R$17+P293*'Connecting shares (%)'!$H$8/100*'Connecting shares (%)'!$R$18,0),0)</f>
        <v>0</v>
      </c>
      <c r="AA293" s="1">
        <f>IF(C293="West", IF(B293="Central",('Connecting shares (%)'!$F$10/100*E293+'Connecting shares (%)'!$G$10/100*G293+'Connecting shares (%)'!$H$10/100*I293)/1000000,0),0)</f>
        <v>0</v>
      </c>
      <c r="AB293" s="1">
        <f>IF(C293="West", IF(B293="Central",F293*'Connecting shares (%)'!$R$16*'Connecting shares (%)'!$F$10/100+H293*'Connecting shares (%)'!$G$10/100*'Connecting shares (%)'!$R$17+J293*'Connecting shares (%)'!$H$10/100*'Connecting shares (%)'!$R$18,0),0)</f>
        <v>0</v>
      </c>
      <c r="AC293" s="1">
        <f>IF(C293="West", IF(B293="Decentral",('Connecting shares (%)'!$F$14/100*E293+'Connecting shares (%)'!$G$14/100*G293+'Connecting shares (%)'!$H$14/100*I293)/1000000,0),0)</f>
        <v>0.67722165000000001</v>
      </c>
      <c r="AD293" s="1">
        <f>IF(C293="west", IF(B293="Decentral",F293*'Connecting shares (%)'!$R$16*'Connecting shares (%)'!$F$14/100+H293*'Connecting shares (%)'!$G$14/100*'Connecting shares (%)'!$R$17+J293*'Connecting shares (%)'!$H$14/100*'Connecting shares (%)'!$R$18,0),0)</f>
        <v>1.19574</v>
      </c>
      <c r="AE293" s="1">
        <f>IF(C293="west", IF(B293="Central",('Connecting shares (%)'!$F$12/100*K293+'Connecting shares (%)'!$G$12/100*M293+'Connecting shares (%)'!$H$12/100*O293)/1000000,0),0)</f>
        <v>0</v>
      </c>
      <c r="AF293" s="1">
        <f>IF(C293="west", IF(B293="Central",L293*'Connecting shares (%)'!$R$16*'Connecting shares (%)'!$F$12/100+N293*'Connecting shares (%)'!$G$12/100*'Connecting shares (%)'!$R$17+P293*'Connecting shares (%)'!$H$12/100*'Connecting shares (%)'!$R$18,0),0)</f>
        <v>0</v>
      </c>
      <c r="AG293" s="1">
        <f>IF(C293="West", IF(B293="Decentral",(K293*'Connecting shares (%)'!$F$16/100+M293*'Connecting shares (%)'!$G$16/100+O293*'Connecting shares (%)'!$H$16/100)/1000000,0),0)</f>
        <v>0.10599452000000001</v>
      </c>
      <c r="AH293" s="1">
        <f>IF(C293="west", IF(B293="Decentral",L293*'Connecting shares (%)'!$R$16*'Connecting shares (%)'!$F$16/100+N293*'Connecting shares (%)'!$G$16/100*'Connecting shares (%)'!$R$17+P293*'Connecting shares (%)'!$H$16/100*'Connecting shares (%)'!$R$18,0),0)</f>
        <v>9.964400000000001E-2</v>
      </c>
    </row>
    <row r="294" spans="1:34">
      <c r="A294" s="1">
        <v>293</v>
      </c>
      <c r="B294" s="1" t="s">
        <v>21</v>
      </c>
      <c r="C294" s="1" t="s">
        <v>23</v>
      </c>
      <c r="D294" s="1" t="s">
        <v>537</v>
      </c>
      <c r="E294" s="1">
        <v>2357443.0499999998</v>
      </c>
      <c r="F294" s="1">
        <v>187</v>
      </c>
      <c r="G294" s="1">
        <v>79688.119999999893</v>
      </c>
      <c r="H294" s="1">
        <v>1</v>
      </c>
      <c r="I294" s="1">
        <v>0</v>
      </c>
      <c r="J294" s="1">
        <v>0</v>
      </c>
      <c r="K294" s="1">
        <v>2000056.47</v>
      </c>
      <c r="L294" s="1">
        <v>129</v>
      </c>
      <c r="M294" s="1">
        <v>2027736.3599999901</v>
      </c>
      <c r="N294" s="1">
        <v>17</v>
      </c>
      <c r="O294" s="1">
        <v>707520.93999999901</v>
      </c>
      <c r="P294" s="1">
        <v>1</v>
      </c>
      <c r="Q294" s="1">
        <v>11563.5832232185</v>
      </c>
      <c r="R294" s="1">
        <v>6342977.5</v>
      </c>
      <c r="S294" s="61">
        <f>IF(C294="East", IF(B294="Central",('Connecting shares (%)'!$F$2/100*E294+'Connecting shares (%)'!$G$2/100*G294+'Connecting shares (%)'!$H$2/100*I294)/1000000,0),0)</f>
        <v>0</v>
      </c>
      <c r="T294" s="61">
        <f>IF(C294="East", IF(B294="Central",F294*'Connecting shares (%)'!$R$16*'Connecting shares (%)'!$F$2/100+H294*'Connecting shares (%)'!$G$2/100*'Connecting shares (%)'!$R$17+J294*'Connecting shares (%)'!$H$2/100*'Connecting shares (%)'!$R$18,0),0)</f>
        <v>0</v>
      </c>
      <c r="U294" s="1">
        <f>IF(C294="East", IF(B294="Decentral",('Connecting shares (%)'!$F$6/100*E294+'Connecting shares (%)'!$G$6/100*G294+'Connecting shares (%)'!$H$6/100*I294)/1000000,0),0)</f>
        <v>0</v>
      </c>
      <c r="V294" s="1">
        <f>IF(C294="East", IF(B294="Decentral",F294*'Connecting shares (%)'!$R$16*'Connecting shares (%)'!$F$6/100+H294*'Connecting shares (%)'!$G$6/100*'Connecting shares (%)'!$R$17+J294*'Connecting shares (%)'!$H$6/100*'Connecting shares (%)'!$R$18,0),0)</f>
        <v>0</v>
      </c>
      <c r="W294" s="1">
        <f>IF(C294="East", IF(B294="Central",('Connecting shares (%)'!$F$4/100*K294+'Connecting shares (%)'!$G$4/100*M294+'Connecting shares (%)'!$H$4/100*O294)/1000000,0),0)</f>
        <v>0</v>
      </c>
      <c r="X294" s="1">
        <f>IF(C294="East", IF(B294="Central",L294*'Connecting shares (%)'!$R$16*'Connecting shares (%)'!$F$4/100+N294*'Connecting shares (%)'!$G$4/100*'Connecting shares (%)'!$R$17+P294*'Connecting shares (%)'!$H$4/100*'Connecting shares (%)'!$R$18,0),0)</f>
        <v>0</v>
      </c>
      <c r="Y294" s="1">
        <f>IF(C294="East", IF(B294="Decentral",('Connecting shares (%)'!$F$4/100*K294+'Connecting shares (%)'!$G$4/100*M294+'Connecting shares (%)'!$H$4/100*O294)/1000000,0),0)</f>
        <v>0</v>
      </c>
      <c r="Z294" s="1">
        <f>IF(C294="East", IF(B294="Decentral",L294*'Connecting shares (%)'!$R$16*'Connecting shares (%)'!$F$8/100+N294*'Connecting shares (%)'!$G$8/100*'Connecting shares (%)'!$R$17+P294*'Connecting shares (%)'!$H$8/100*'Connecting shares (%)'!$R$18,0),0)</f>
        <v>0</v>
      </c>
      <c r="AA294" s="1">
        <f>IF(C294="West", IF(B294="Central",('Connecting shares (%)'!$F$10/100*E294+'Connecting shares (%)'!$G$10/100*G294+'Connecting shares (%)'!$H$10/100*I294)/1000000,0),0)</f>
        <v>0</v>
      </c>
      <c r="AB294" s="1">
        <f>IF(C294="West", IF(B294="Central",F294*'Connecting shares (%)'!$R$16*'Connecting shares (%)'!$F$10/100+H294*'Connecting shares (%)'!$G$10/100*'Connecting shares (%)'!$R$17+J294*'Connecting shares (%)'!$H$10/100*'Connecting shares (%)'!$R$18,0),0)</f>
        <v>0</v>
      </c>
      <c r="AC294" s="1">
        <f>IF(C294="West", IF(B294="Decentral",('Connecting shares (%)'!$F$14/100*E294+'Connecting shares (%)'!$G$14/100*G294+'Connecting shares (%)'!$H$14/100*I294)/1000000,0),0)</f>
        <v>2.4371311699999998</v>
      </c>
      <c r="AD294" s="1">
        <f>IF(C294="west", IF(B294="Decentral",F294*'Connecting shares (%)'!$R$16*'Connecting shares (%)'!$F$14/100+H294*'Connecting shares (%)'!$G$14/100*'Connecting shares (%)'!$R$17+J294*'Connecting shares (%)'!$H$14/100*'Connecting shares (%)'!$R$18,0),0)</f>
        <v>4.330724</v>
      </c>
      <c r="AE294" s="1">
        <f>IF(C294="west", IF(B294="Central",('Connecting shares (%)'!$F$12/100*K294+'Connecting shares (%)'!$G$12/100*M294+'Connecting shares (%)'!$H$12/100*O294)/1000000,0),0)</f>
        <v>0</v>
      </c>
      <c r="AF294" s="1">
        <f>IF(C294="west", IF(B294="Central",L294*'Connecting shares (%)'!$R$16*'Connecting shares (%)'!$F$12/100+N294*'Connecting shares (%)'!$G$12/100*'Connecting shares (%)'!$R$17+P294*'Connecting shares (%)'!$H$12/100*'Connecting shares (%)'!$R$18,0),0)</f>
        <v>0</v>
      </c>
      <c r="AG294" s="1">
        <f>IF(C294="West", IF(B294="Decentral",(K294*'Connecting shares (%)'!$F$16/100+M294*'Connecting shares (%)'!$G$16/100+O294*'Connecting shares (%)'!$H$16/100)/1000000,0),0)</f>
        <v>4.7353137699999888</v>
      </c>
      <c r="AH294" s="1">
        <f>IF(C294="west", IF(B294="Decentral",L294*'Connecting shares (%)'!$R$16*'Connecting shares (%)'!$F$16/100+N294*'Connecting shares (%)'!$G$16/100*'Connecting shares (%)'!$R$17+P294*'Connecting shares (%)'!$H$16/100*'Connecting shares (%)'!$R$18,0),0)</f>
        <v>3.5182169999999995</v>
      </c>
    </row>
    <row r="295" spans="1:34">
      <c r="A295" s="1">
        <v>294</v>
      </c>
      <c r="B295" s="1" t="s">
        <v>21</v>
      </c>
      <c r="C295" s="1" t="s">
        <v>23</v>
      </c>
      <c r="D295" s="1" t="s">
        <v>606</v>
      </c>
      <c r="E295" s="1">
        <v>2800094.1799999899</v>
      </c>
      <c r="F295" s="1">
        <v>192</v>
      </c>
      <c r="G295" s="1">
        <v>0</v>
      </c>
      <c r="H295" s="1">
        <v>0</v>
      </c>
      <c r="I295" s="1">
        <v>0</v>
      </c>
      <c r="J295" s="1">
        <v>0</v>
      </c>
      <c r="K295" s="1">
        <v>1121097.5799999901</v>
      </c>
      <c r="L295" s="1">
        <v>99</v>
      </c>
      <c r="M295" s="1">
        <v>798492.28</v>
      </c>
      <c r="N295" s="1">
        <v>9</v>
      </c>
      <c r="O295" s="1">
        <v>0</v>
      </c>
      <c r="P295" s="1">
        <v>0</v>
      </c>
      <c r="Q295" s="1">
        <v>9577.9827379937597</v>
      </c>
      <c r="R295" s="1">
        <v>2277714</v>
      </c>
      <c r="S295" s="61">
        <f>IF(C295="East", IF(B295="Central",('Connecting shares (%)'!$F$2/100*E295+'Connecting shares (%)'!$G$2/100*G295+'Connecting shares (%)'!$H$2/100*I295)/1000000,0),0)</f>
        <v>0</v>
      </c>
      <c r="T295" s="61">
        <f>IF(C295="East", IF(B295="Central",F295*'Connecting shares (%)'!$R$16*'Connecting shares (%)'!$F$2/100+H295*'Connecting shares (%)'!$G$2/100*'Connecting shares (%)'!$R$17+J295*'Connecting shares (%)'!$H$2/100*'Connecting shares (%)'!$R$18,0),0)</f>
        <v>0</v>
      </c>
      <c r="U295" s="1">
        <f>IF(C295="East", IF(B295="Decentral",('Connecting shares (%)'!$F$6/100*E295+'Connecting shares (%)'!$G$6/100*G295+'Connecting shares (%)'!$H$6/100*I295)/1000000,0),0)</f>
        <v>0</v>
      </c>
      <c r="V295" s="1">
        <f>IF(C295="East", IF(B295="Decentral",F295*'Connecting shares (%)'!$R$16*'Connecting shares (%)'!$F$6/100+H295*'Connecting shares (%)'!$G$6/100*'Connecting shares (%)'!$R$17+J295*'Connecting shares (%)'!$H$6/100*'Connecting shares (%)'!$R$18,0),0)</f>
        <v>0</v>
      </c>
      <c r="W295" s="1">
        <f>IF(C295="East", IF(B295="Central",('Connecting shares (%)'!$F$4/100*K295+'Connecting shares (%)'!$G$4/100*M295+'Connecting shares (%)'!$H$4/100*O295)/1000000,0),0)</f>
        <v>0</v>
      </c>
      <c r="X295" s="1">
        <f>IF(C295="East", IF(B295="Central",L295*'Connecting shares (%)'!$R$16*'Connecting shares (%)'!$F$4/100+N295*'Connecting shares (%)'!$G$4/100*'Connecting shares (%)'!$R$17+P295*'Connecting shares (%)'!$H$4/100*'Connecting shares (%)'!$R$18,0),0)</f>
        <v>0</v>
      </c>
      <c r="Y295" s="1">
        <f>IF(C295="East", IF(B295="Decentral",('Connecting shares (%)'!$F$4/100*K295+'Connecting shares (%)'!$G$4/100*M295+'Connecting shares (%)'!$H$4/100*O295)/1000000,0),0)</f>
        <v>0</v>
      </c>
      <c r="Z295" s="1">
        <f>IF(C295="East", IF(B295="Decentral",L295*'Connecting shares (%)'!$R$16*'Connecting shares (%)'!$F$8/100+N295*'Connecting shares (%)'!$G$8/100*'Connecting shares (%)'!$R$17+P295*'Connecting shares (%)'!$H$8/100*'Connecting shares (%)'!$R$18,0),0)</f>
        <v>0</v>
      </c>
      <c r="AA295" s="1">
        <f>IF(C295="West", IF(B295="Central",('Connecting shares (%)'!$F$10/100*E295+'Connecting shares (%)'!$G$10/100*G295+'Connecting shares (%)'!$H$10/100*I295)/1000000,0),0)</f>
        <v>0</v>
      </c>
      <c r="AB295" s="1">
        <f>IF(C295="West", IF(B295="Central",F295*'Connecting shares (%)'!$R$16*'Connecting shares (%)'!$F$10/100+H295*'Connecting shares (%)'!$G$10/100*'Connecting shares (%)'!$R$17+J295*'Connecting shares (%)'!$H$10/100*'Connecting shares (%)'!$R$18,0),0)</f>
        <v>0</v>
      </c>
      <c r="AC295" s="1">
        <f>IF(C295="West", IF(B295="Decentral",('Connecting shares (%)'!$F$14/100*E295+'Connecting shares (%)'!$G$14/100*G295+'Connecting shares (%)'!$H$14/100*I295)/1000000,0),0)</f>
        <v>2.8000941799999901</v>
      </c>
      <c r="AD295" s="1">
        <f>IF(C295="west", IF(B295="Decentral",F295*'Connecting shares (%)'!$R$16*'Connecting shares (%)'!$F$14/100+H295*'Connecting shares (%)'!$G$14/100*'Connecting shares (%)'!$R$17+J295*'Connecting shares (%)'!$H$14/100*'Connecting shares (%)'!$R$18,0),0)</f>
        <v>4.4150400000000003</v>
      </c>
      <c r="AE295" s="1">
        <f>IF(C295="west", IF(B295="Central",('Connecting shares (%)'!$F$12/100*K295+'Connecting shares (%)'!$G$12/100*M295+'Connecting shares (%)'!$H$12/100*O295)/1000000,0),0)</f>
        <v>0</v>
      </c>
      <c r="AF295" s="1">
        <f>IF(C295="west", IF(B295="Central",L295*'Connecting shares (%)'!$R$16*'Connecting shares (%)'!$F$12/100+N295*'Connecting shares (%)'!$G$12/100*'Connecting shares (%)'!$R$17+P295*'Connecting shares (%)'!$H$12/100*'Connecting shares (%)'!$R$18,0),0)</f>
        <v>0</v>
      </c>
      <c r="AG295" s="1">
        <f>IF(C295="West", IF(B295="Decentral",(K295*'Connecting shares (%)'!$F$16/100+M295*'Connecting shares (%)'!$G$16/100+O295*'Connecting shares (%)'!$H$16/100)/1000000,0),0)</f>
        <v>1.9195898599999901</v>
      </c>
      <c r="AH295" s="1">
        <f>IF(C295="west", IF(B295="Decentral",L295*'Connecting shares (%)'!$R$16*'Connecting shares (%)'!$F$16/100+N295*'Connecting shares (%)'!$G$16/100*'Connecting shares (%)'!$R$17+P295*'Connecting shares (%)'!$H$16/100*'Connecting shares (%)'!$R$18,0),0)</f>
        <v>2.5524360000000001</v>
      </c>
    </row>
    <row r="296" spans="1:34">
      <c r="A296" s="1">
        <v>295</v>
      </c>
      <c r="B296" s="1" t="s">
        <v>21</v>
      </c>
      <c r="C296" s="1" t="s">
        <v>23</v>
      </c>
      <c r="D296" s="1" t="s">
        <v>605</v>
      </c>
      <c r="E296" s="1">
        <v>888239.81</v>
      </c>
      <c r="F296" s="1">
        <v>67</v>
      </c>
      <c r="G296" s="1">
        <v>0</v>
      </c>
      <c r="H296" s="1">
        <v>0</v>
      </c>
      <c r="I296" s="1">
        <v>0</v>
      </c>
      <c r="J296" s="1">
        <v>0</v>
      </c>
      <c r="K296" s="1">
        <v>147068.239999999</v>
      </c>
      <c r="L296" s="1">
        <v>13</v>
      </c>
      <c r="M296" s="1">
        <v>0</v>
      </c>
      <c r="N296" s="1">
        <v>0</v>
      </c>
      <c r="O296" s="1">
        <v>0</v>
      </c>
      <c r="P296" s="1">
        <v>0</v>
      </c>
      <c r="Q296" s="1">
        <v>4137.1635521261496</v>
      </c>
      <c r="R296" s="1">
        <v>562111</v>
      </c>
      <c r="S296" s="61">
        <f>IF(C296="East", IF(B296="Central",('Connecting shares (%)'!$F$2/100*E296+'Connecting shares (%)'!$G$2/100*G296+'Connecting shares (%)'!$H$2/100*I296)/1000000,0),0)</f>
        <v>0</v>
      </c>
      <c r="T296" s="61">
        <f>IF(C296="East", IF(B296="Central",F296*'Connecting shares (%)'!$R$16*'Connecting shares (%)'!$F$2/100+H296*'Connecting shares (%)'!$G$2/100*'Connecting shares (%)'!$R$17+J296*'Connecting shares (%)'!$H$2/100*'Connecting shares (%)'!$R$18,0),0)</f>
        <v>0</v>
      </c>
      <c r="U296" s="1">
        <f>IF(C296="East", IF(B296="Decentral",('Connecting shares (%)'!$F$6/100*E296+'Connecting shares (%)'!$G$6/100*G296+'Connecting shares (%)'!$H$6/100*I296)/1000000,0),0)</f>
        <v>0</v>
      </c>
      <c r="V296" s="1">
        <f>IF(C296="East", IF(B296="Decentral",F296*'Connecting shares (%)'!$R$16*'Connecting shares (%)'!$F$6/100+H296*'Connecting shares (%)'!$G$6/100*'Connecting shares (%)'!$R$17+J296*'Connecting shares (%)'!$H$6/100*'Connecting shares (%)'!$R$18,0),0)</f>
        <v>0</v>
      </c>
      <c r="W296" s="1">
        <f>IF(C296="East", IF(B296="Central",('Connecting shares (%)'!$F$4/100*K296+'Connecting shares (%)'!$G$4/100*M296+'Connecting shares (%)'!$H$4/100*O296)/1000000,0),0)</f>
        <v>0</v>
      </c>
      <c r="X296" s="1">
        <f>IF(C296="East", IF(B296="Central",L296*'Connecting shares (%)'!$R$16*'Connecting shares (%)'!$F$4/100+N296*'Connecting shares (%)'!$G$4/100*'Connecting shares (%)'!$R$17+P296*'Connecting shares (%)'!$H$4/100*'Connecting shares (%)'!$R$18,0),0)</f>
        <v>0</v>
      </c>
      <c r="Y296" s="1">
        <f>IF(C296="East", IF(B296="Decentral",('Connecting shares (%)'!$F$4/100*K296+'Connecting shares (%)'!$G$4/100*M296+'Connecting shares (%)'!$H$4/100*O296)/1000000,0),0)</f>
        <v>0</v>
      </c>
      <c r="Z296" s="1">
        <f>IF(C296="East", IF(B296="Decentral",L296*'Connecting shares (%)'!$R$16*'Connecting shares (%)'!$F$8/100+N296*'Connecting shares (%)'!$G$8/100*'Connecting shares (%)'!$R$17+P296*'Connecting shares (%)'!$H$8/100*'Connecting shares (%)'!$R$18,0),0)</f>
        <v>0</v>
      </c>
      <c r="AA296" s="1">
        <f>IF(C296="West", IF(B296="Central",('Connecting shares (%)'!$F$10/100*E296+'Connecting shares (%)'!$G$10/100*G296+'Connecting shares (%)'!$H$10/100*I296)/1000000,0),0)</f>
        <v>0</v>
      </c>
      <c r="AB296" s="1">
        <f>IF(C296="West", IF(B296="Central",F296*'Connecting shares (%)'!$R$16*'Connecting shares (%)'!$F$10/100+H296*'Connecting shares (%)'!$G$10/100*'Connecting shares (%)'!$R$17+J296*'Connecting shares (%)'!$H$10/100*'Connecting shares (%)'!$R$18,0),0)</f>
        <v>0</v>
      </c>
      <c r="AC296" s="1">
        <f>IF(C296="West", IF(B296="Decentral",('Connecting shares (%)'!$F$14/100*E296+'Connecting shares (%)'!$G$14/100*G296+'Connecting shares (%)'!$H$14/100*I296)/1000000,0),0)</f>
        <v>0.88823981000000007</v>
      </c>
      <c r="AD296" s="1">
        <f>IF(C296="west", IF(B296="Decentral",F296*'Connecting shares (%)'!$R$16*'Connecting shares (%)'!$F$14/100+H296*'Connecting shares (%)'!$G$14/100*'Connecting shares (%)'!$R$17+J296*'Connecting shares (%)'!$H$14/100*'Connecting shares (%)'!$R$18,0),0)</f>
        <v>1.5406650000000002</v>
      </c>
      <c r="AE296" s="1">
        <f>IF(C296="west", IF(B296="Central",('Connecting shares (%)'!$F$12/100*K296+'Connecting shares (%)'!$G$12/100*M296+'Connecting shares (%)'!$H$12/100*O296)/1000000,0),0)</f>
        <v>0</v>
      </c>
      <c r="AF296" s="1">
        <f>IF(C296="west", IF(B296="Central",L296*'Connecting shares (%)'!$R$16*'Connecting shares (%)'!$F$12/100+N296*'Connecting shares (%)'!$G$12/100*'Connecting shares (%)'!$R$17+P296*'Connecting shares (%)'!$H$12/100*'Connecting shares (%)'!$R$18,0),0)</f>
        <v>0</v>
      </c>
      <c r="AG296" s="1">
        <f>IF(C296="West", IF(B296="Decentral",(K296*'Connecting shares (%)'!$F$16/100+M296*'Connecting shares (%)'!$G$16/100+O296*'Connecting shares (%)'!$H$16/100)/1000000,0),0)</f>
        <v>0.14706823999999899</v>
      </c>
      <c r="AH296" s="1">
        <f>IF(C296="west", IF(B296="Decentral",L296*'Connecting shares (%)'!$R$16*'Connecting shares (%)'!$F$16/100+N296*'Connecting shares (%)'!$G$16/100*'Connecting shares (%)'!$R$17+P296*'Connecting shares (%)'!$H$16/100*'Connecting shares (%)'!$R$18,0),0)</f>
        <v>0.29893500000000001</v>
      </c>
    </row>
    <row r="297" spans="1:34">
      <c r="A297" s="1">
        <v>296</v>
      </c>
      <c r="B297" s="1" t="s">
        <v>21</v>
      </c>
      <c r="C297" s="1" t="s">
        <v>23</v>
      </c>
      <c r="D297" s="1" t="s">
        <v>604</v>
      </c>
      <c r="E297" s="1">
        <v>381136.5</v>
      </c>
      <c r="F297" s="1">
        <v>25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3075.3254383950298</v>
      </c>
      <c r="R297" s="1">
        <v>606714.5</v>
      </c>
      <c r="S297" s="61">
        <f>IF(C297="East", IF(B297="Central",('Connecting shares (%)'!$F$2/100*E297+'Connecting shares (%)'!$G$2/100*G297+'Connecting shares (%)'!$H$2/100*I297)/1000000,0),0)</f>
        <v>0</v>
      </c>
      <c r="T297" s="61">
        <f>IF(C297="East", IF(B297="Central",F297*'Connecting shares (%)'!$R$16*'Connecting shares (%)'!$F$2/100+H297*'Connecting shares (%)'!$G$2/100*'Connecting shares (%)'!$R$17+J297*'Connecting shares (%)'!$H$2/100*'Connecting shares (%)'!$R$18,0),0)</f>
        <v>0</v>
      </c>
      <c r="U297" s="1">
        <f>IF(C297="East", IF(B297="Decentral",('Connecting shares (%)'!$F$6/100*E297+'Connecting shares (%)'!$G$6/100*G297+'Connecting shares (%)'!$H$6/100*I297)/1000000,0),0)</f>
        <v>0</v>
      </c>
      <c r="V297" s="1">
        <f>IF(C297="East", IF(B297="Decentral",F297*'Connecting shares (%)'!$R$16*'Connecting shares (%)'!$F$6/100+H297*'Connecting shares (%)'!$G$6/100*'Connecting shares (%)'!$R$17+J297*'Connecting shares (%)'!$H$6/100*'Connecting shares (%)'!$R$18,0),0)</f>
        <v>0</v>
      </c>
      <c r="W297" s="1">
        <f>IF(C297="East", IF(B297="Central",('Connecting shares (%)'!$F$4/100*K297+'Connecting shares (%)'!$G$4/100*M297+'Connecting shares (%)'!$H$4/100*O297)/1000000,0),0)</f>
        <v>0</v>
      </c>
      <c r="X297" s="1">
        <f>IF(C297="East", IF(B297="Central",L297*'Connecting shares (%)'!$R$16*'Connecting shares (%)'!$F$4/100+N297*'Connecting shares (%)'!$G$4/100*'Connecting shares (%)'!$R$17+P297*'Connecting shares (%)'!$H$4/100*'Connecting shares (%)'!$R$18,0),0)</f>
        <v>0</v>
      </c>
      <c r="Y297" s="1">
        <f>IF(C297="East", IF(B297="Decentral",('Connecting shares (%)'!$F$4/100*K297+'Connecting shares (%)'!$G$4/100*M297+'Connecting shares (%)'!$H$4/100*O297)/1000000,0),0)</f>
        <v>0</v>
      </c>
      <c r="Z297" s="1">
        <f>IF(C297="East", IF(B297="Decentral",L297*'Connecting shares (%)'!$R$16*'Connecting shares (%)'!$F$8/100+N297*'Connecting shares (%)'!$G$8/100*'Connecting shares (%)'!$R$17+P297*'Connecting shares (%)'!$H$8/100*'Connecting shares (%)'!$R$18,0),0)</f>
        <v>0</v>
      </c>
      <c r="AA297" s="1">
        <f>IF(C297="West", IF(B297="Central",('Connecting shares (%)'!$F$10/100*E297+'Connecting shares (%)'!$G$10/100*G297+'Connecting shares (%)'!$H$10/100*I297)/1000000,0),0)</f>
        <v>0</v>
      </c>
      <c r="AB297" s="1">
        <f>IF(C297="West", IF(B297="Central",F297*'Connecting shares (%)'!$R$16*'Connecting shares (%)'!$F$10/100+H297*'Connecting shares (%)'!$G$10/100*'Connecting shares (%)'!$R$17+J297*'Connecting shares (%)'!$H$10/100*'Connecting shares (%)'!$R$18,0),0)</f>
        <v>0</v>
      </c>
      <c r="AC297" s="1">
        <f>IF(C297="West", IF(B297="Decentral",('Connecting shares (%)'!$F$14/100*E297+'Connecting shares (%)'!$G$14/100*G297+'Connecting shares (%)'!$H$14/100*I297)/1000000,0),0)</f>
        <v>0.38113649999999999</v>
      </c>
      <c r="AD297" s="1">
        <f>IF(C297="west", IF(B297="Decentral",F297*'Connecting shares (%)'!$R$16*'Connecting shares (%)'!$F$14/100+H297*'Connecting shares (%)'!$G$14/100*'Connecting shares (%)'!$R$17+J297*'Connecting shares (%)'!$H$14/100*'Connecting shares (%)'!$R$18,0),0)</f>
        <v>0.57487500000000002</v>
      </c>
      <c r="AE297" s="1">
        <f>IF(C297="west", IF(B297="Central",('Connecting shares (%)'!$F$12/100*K297+'Connecting shares (%)'!$G$12/100*M297+'Connecting shares (%)'!$H$12/100*O297)/1000000,0),0)</f>
        <v>0</v>
      </c>
      <c r="AF297" s="1">
        <f>IF(C297="west", IF(B297="Central",L297*'Connecting shares (%)'!$R$16*'Connecting shares (%)'!$F$12/100+N297*'Connecting shares (%)'!$G$12/100*'Connecting shares (%)'!$R$17+P297*'Connecting shares (%)'!$H$12/100*'Connecting shares (%)'!$R$18,0),0)</f>
        <v>0</v>
      </c>
      <c r="AG297" s="1">
        <f>IF(C297="West", IF(B297="Decentral",(K297*'Connecting shares (%)'!$F$16/100+M297*'Connecting shares (%)'!$G$16/100+O297*'Connecting shares (%)'!$H$16/100)/1000000,0),0)</f>
        <v>0</v>
      </c>
      <c r="AH297" s="1">
        <f>IF(C297="west", IF(B297="Decentral",L297*'Connecting shares (%)'!$R$16*'Connecting shares (%)'!$F$16/100+N297*'Connecting shares (%)'!$G$16/100*'Connecting shares (%)'!$R$17+P297*'Connecting shares (%)'!$H$16/100*'Connecting shares (%)'!$R$18,0),0)</f>
        <v>0</v>
      </c>
    </row>
    <row r="298" spans="1:34">
      <c r="A298" s="1">
        <v>297</v>
      </c>
      <c r="B298" s="1" t="s">
        <v>21</v>
      </c>
      <c r="C298" s="1" t="s">
        <v>23</v>
      </c>
      <c r="D298" s="1" t="s">
        <v>603</v>
      </c>
      <c r="E298" s="1">
        <v>1832568.24</v>
      </c>
      <c r="F298" s="1">
        <v>133</v>
      </c>
      <c r="G298" s="1">
        <v>0</v>
      </c>
      <c r="H298" s="1">
        <v>0</v>
      </c>
      <c r="I298" s="1">
        <v>0</v>
      </c>
      <c r="J298" s="1">
        <v>0</v>
      </c>
      <c r="K298" s="1">
        <v>76771.25</v>
      </c>
      <c r="L298" s="1">
        <v>8</v>
      </c>
      <c r="M298" s="1">
        <v>62157.379999999903</v>
      </c>
      <c r="N298" s="1">
        <v>1</v>
      </c>
      <c r="O298" s="1">
        <v>0</v>
      </c>
      <c r="P298" s="1">
        <v>0</v>
      </c>
      <c r="Q298" s="1">
        <v>4379.9781669428903</v>
      </c>
      <c r="R298" s="1">
        <v>812660</v>
      </c>
      <c r="S298" s="61">
        <f>IF(C298="East", IF(B298="Central",('Connecting shares (%)'!$F$2/100*E298+'Connecting shares (%)'!$G$2/100*G298+'Connecting shares (%)'!$H$2/100*I298)/1000000,0),0)</f>
        <v>0</v>
      </c>
      <c r="T298" s="61">
        <f>IF(C298="East", IF(B298="Central",F298*'Connecting shares (%)'!$R$16*'Connecting shares (%)'!$F$2/100+H298*'Connecting shares (%)'!$G$2/100*'Connecting shares (%)'!$R$17+J298*'Connecting shares (%)'!$H$2/100*'Connecting shares (%)'!$R$18,0),0)</f>
        <v>0</v>
      </c>
      <c r="U298" s="1">
        <f>IF(C298="East", IF(B298="Decentral",('Connecting shares (%)'!$F$6/100*E298+'Connecting shares (%)'!$G$6/100*G298+'Connecting shares (%)'!$H$6/100*I298)/1000000,0),0)</f>
        <v>0</v>
      </c>
      <c r="V298" s="1">
        <f>IF(C298="East", IF(B298="Decentral",F298*'Connecting shares (%)'!$R$16*'Connecting shares (%)'!$F$6/100+H298*'Connecting shares (%)'!$G$6/100*'Connecting shares (%)'!$R$17+J298*'Connecting shares (%)'!$H$6/100*'Connecting shares (%)'!$R$18,0),0)</f>
        <v>0</v>
      </c>
      <c r="W298" s="1">
        <f>IF(C298="East", IF(B298="Central",('Connecting shares (%)'!$F$4/100*K298+'Connecting shares (%)'!$G$4/100*M298+'Connecting shares (%)'!$H$4/100*O298)/1000000,0),0)</f>
        <v>0</v>
      </c>
      <c r="X298" s="1">
        <f>IF(C298="East", IF(B298="Central",L298*'Connecting shares (%)'!$R$16*'Connecting shares (%)'!$F$4/100+N298*'Connecting shares (%)'!$G$4/100*'Connecting shares (%)'!$R$17+P298*'Connecting shares (%)'!$H$4/100*'Connecting shares (%)'!$R$18,0),0)</f>
        <v>0</v>
      </c>
      <c r="Y298" s="1">
        <f>IF(C298="East", IF(B298="Decentral",('Connecting shares (%)'!$F$4/100*K298+'Connecting shares (%)'!$G$4/100*M298+'Connecting shares (%)'!$H$4/100*O298)/1000000,0),0)</f>
        <v>0</v>
      </c>
      <c r="Z298" s="1">
        <f>IF(C298="East", IF(B298="Decentral",L298*'Connecting shares (%)'!$R$16*'Connecting shares (%)'!$F$8/100+N298*'Connecting shares (%)'!$G$8/100*'Connecting shares (%)'!$R$17+P298*'Connecting shares (%)'!$H$8/100*'Connecting shares (%)'!$R$18,0),0)</f>
        <v>0</v>
      </c>
      <c r="AA298" s="1">
        <f>IF(C298="West", IF(B298="Central",('Connecting shares (%)'!$F$10/100*E298+'Connecting shares (%)'!$G$10/100*G298+'Connecting shares (%)'!$H$10/100*I298)/1000000,0),0)</f>
        <v>0</v>
      </c>
      <c r="AB298" s="1">
        <f>IF(C298="West", IF(B298="Central",F298*'Connecting shares (%)'!$R$16*'Connecting shares (%)'!$F$10/100+H298*'Connecting shares (%)'!$G$10/100*'Connecting shares (%)'!$R$17+J298*'Connecting shares (%)'!$H$10/100*'Connecting shares (%)'!$R$18,0),0)</f>
        <v>0</v>
      </c>
      <c r="AC298" s="1">
        <f>IF(C298="West", IF(B298="Decentral",('Connecting shares (%)'!$F$14/100*E298+'Connecting shares (%)'!$G$14/100*G298+'Connecting shares (%)'!$H$14/100*I298)/1000000,0),0)</f>
        <v>1.8325682400000001</v>
      </c>
      <c r="AD298" s="1">
        <f>IF(C298="west", IF(B298="Decentral",F298*'Connecting shares (%)'!$R$16*'Connecting shares (%)'!$F$14/100+H298*'Connecting shares (%)'!$G$14/100*'Connecting shares (%)'!$R$17+J298*'Connecting shares (%)'!$H$14/100*'Connecting shares (%)'!$R$18,0),0)</f>
        <v>3.058335</v>
      </c>
      <c r="AE298" s="1">
        <f>IF(C298="west", IF(B298="Central",('Connecting shares (%)'!$F$12/100*K298+'Connecting shares (%)'!$G$12/100*M298+'Connecting shares (%)'!$H$12/100*O298)/1000000,0),0)</f>
        <v>0</v>
      </c>
      <c r="AF298" s="1">
        <f>IF(C298="west", IF(B298="Central",L298*'Connecting shares (%)'!$R$16*'Connecting shares (%)'!$F$12/100+N298*'Connecting shares (%)'!$G$12/100*'Connecting shares (%)'!$R$17+P298*'Connecting shares (%)'!$H$12/100*'Connecting shares (%)'!$R$18,0),0)</f>
        <v>0</v>
      </c>
      <c r="AG298" s="1">
        <f>IF(C298="West", IF(B298="Decentral",(K298*'Connecting shares (%)'!$F$16/100+M298*'Connecting shares (%)'!$G$16/100+O298*'Connecting shares (%)'!$H$16/100)/1000000,0),0)</f>
        <v>0.13892862999999991</v>
      </c>
      <c r="AH298" s="1">
        <f>IF(C298="west", IF(B298="Decentral",L298*'Connecting shares (%)'!$R$16*'Connecting shares (%)'!$F$16/100+N298*'Connecting shares (%)'!$G$16/100*'Connecting shares (%)'!$R$17+P298*'Connecting shares (%)'!$H$16/100*'Connecting shares (%)'!$R$18,0),0)</f>
        <v>0.214619</v>
      </c>
    </row>
    <row r="299" spans="1:34">
      <c r="A299" s="1">
        <v>298</v>
      </c>
      <c r="B299" s="1" t="s">
        <v>21</v>
      </c>
      <c r="C299" s="1" t="s">
        <v>23</v>
      </c>
      <c r="D299" s="1" t="s">
        <v>602</v>
      </c>
      <c r="E299" s="1">
        <v>717936.72999999905</v>
      </c>
      <c r="F299" s="1">
        <v>43</v>
      </c>
      <c r="G299" s="1">
        <v>50256.9</v>
      </c>
      <c r="H299" s="1">
        <v>1</v>
      </c>
      <c r="I299" s="1">
        <v>0</v>
      </c>
      <c r="J299" s="1">
        <v>0</v>
      </c>
      <c r="K299" s="1">
        <v>310310.62</v>
      </c>
      <c r="L299" s="1">
        <v>14</v>
      </c>
      <c r="M299" s="1">
        <v>0</v>
      </c>
      <c r="N299" s="1">
        <v>0</v>
      </c>
      <c r="O299" s="1">
        <v>0</v>
      </c>
      <c r="P299" s="1">
        <v>0</v>
      </c>
      <c r="Q299" s="1">
        <v>5739.5046366153501</v>
      </c>
      <c r="R299" s="1">
        <v>1694935</v>
      </c>
      <c r="S299" s="61">
        <f>IF(C299="East", IF(B299="Central",('Connecting shares (%)'!$F$2/100*E299+'Connecting shares (%)'!$G$2/100*G299+'Connecting shares (%)'!$H$2/100*I299)/1000000,0),0)</f>
        <v>0</v>
      </c>
      <c r="T299" s="61">
        <f>IF(C299="East", IF(B299="Central",F299*'Connecting shares (%)'!$R$16*'Connecting shares (%)'!$F$2/100+H299*'Connecting shares (%)'!$G$2/100*'Connecting shares (%)'!$R$17+J299*'Connecting shares (%)'!$H$2/100*'Connecting shares (%)'!$R$18,0),0)</f>
        <v>0</v>
      </c>
      <c r="U299" s="1">
        <f>IF(C299="East", IF(B299="Decentral",('Connecting shares (%)'!$F$6/100*E299+'Connecting shares (%)'!$G$6/100*G299+'Connecting shares (%)'!$H$6/100*I299)/1000000,0),0)</f>
        <v>0</v>
      </c>
      <c r="V299" s="1">
        <f>IF(C299="East", IF(B299="Decentral",F299*'Connecting shares (%)'!$R$16*'Connecting shares (%)'!$F$6/100+H299*'Connecting shares (%)'!$G$6/100*'Connecting shares (%)'!$R$17+J299*'Connecting shares (%)'!$H$6/100*'Connecting shares (%)'!$R$18,0),0)</f>
        <v>0</v>
      </c>
      <c r="W299" s="1">
        <f>IF(C299="East", IF(B299="Central",('Connecting shares (%)'!$F$4/100*K299+'Connecting shares (%)'!$G$4/100*M299+'Connecting shares (%)'!$H$4/100*O299)/1000000,0),0)</f>
        <v>0</v>
      </c>
      <c r="X299" s="1">
        <f>IF(C299="East", IF(B299="Central",L299*'Connecting shares (%)'!$R$16*'Connecting shares (%)'!$F$4/100+N299*'Connecting shares (%)'!$G$4/100*'Connecting shares (%)'!$R$17+P299*'Connecting shares (%)'!$H$4/100*'Connecting shares (%)'!$R$18,0),0)</f>
        <v>0</v>
      </c>
      <c r="Y299" s="1">
        <f>IF(C299="East", IF(B299="Decentral",('Connecting shares (%)'!$F$4/100*K299+'Connecting shares (%)'!$G$4/100*M299+'Connecting shares (%)'!$H$4/100*O299)/1000000,0),0)</f>
        <v>0</v>
      </c>
      <c r="Z299" s="1">
        <f>IF(C299="East", IF(B299="Decentral",L299*'Connecting shares (%)'!$R$16*'Connecting shares (%)'!$F$8/100+N299*'Connecting shares (%)'!$G$8/100*'Connecting shares (%)'!$R$17+P299*'Connecting shares (%)'!$H$8/100*'Connecting shares (%)'!$R$18,0),0)</f>
        <v>0</v>
      </c>
      <c r="AA299" s="1">
        <f>IF(C299="West", IF(B299="Central",('Connecting shares (%)'!$F$10/100*E299+'Connecting shares (%)'!$G$10/100*G299+'Connecting shares (%)'!$H$10/100*I299)/1000000,0),0)</f>
        <v>0</v>
      </c>
      <c r="AB299" s="1">
        <f>IF(C299="West", IF(B299="Central",F299*'Connecting shares (%)'!$R$16*'Connecting shares (%)'!$F$10/100+H299*'Connecting shares (%)'!$G$10/100*'Connecting shares (%)'!$R$17+J299*'Connecting shares (%)'!$H$10/100*'Connecting shares (%)'!$R$18,0),0)</f>
        <v>0</v>
      </c>
      <c r="AC299" s="1">
        <f>IF(C299="West", IF(B299="Decentral",('Connecting shares (%)'!$F$14/100*E299+'Connecting shares (%)'!$G$14/100*G299+'Connecting shares (%)'!$H$14/100*I299)/1000000,0),0)</f>
        <v>0.76819362999999907</v>
      </c>
      <c r="AD299" s="1">
        <f>IF(C299="west", IF(B299="Decentral",F299*'Connecting shares (%)'!$R$16*'Connecting shares (%)'!$F$14/100+H299*'Connecting shares (%)'!$G$14/100*'Connecting shares (%)'!$R$17+J299*'Connecting shares (%)'!$H$14/100*'Connecting shares (%)'!$R$18,0),0)</f>
        <v>1.019444</v>
      </c>
      <c r="AE299" s="1">
        <f>IF(C299="west", IF(B299="Central",('Connecting shares (%)'!$F$12/100*K299+'Connecting shares (%)'!$G$12/100*M299+'Connecting shares (%)'!$H$12/100*O299)/1000000,0),0)</f>
        <v>0</v>
      </c>
      <c r="AF299" s="1">
        <f>IF(C299="west", IF(B299="Central",L299*'Connecting shares (%)'!$R$16*'Connecting shares (%)'!$F$12/100+N299*'Connecting shares (%)'!$G$12/100*'Connecting shares (%)'!$R$17+P299*'Connecting shares (%)'!$H$12/100*'Connecting shares (%)'!$R$18,0),0)</f>
        <v>0</v>
      </c>
      <c r="AG299" s="1">
        <f>IF(C299="West", IF(B299="Decentral",(K299*'Connecting shares (%)'!$F$16/100+M299*'Connecting shares (%)'!$G$16/100+O299*'Connecting shares (%)'!$H$16/100)/1000000,0),0)</f>
        <v>0.31031061999999998</v>
      </c>
      <c r="AH299" s="1">
        <f>IF(C299="west", IF(B299="Decentral",L299*'Connecting shares (%)'!$R$16*'Connecting shares (%)'!$F$16/100+N299*'Connecting shares (%)'!$G$16/100*'Connecting shares (%)'!$R$17+P299*'Connecting shares (%)'!$H$16/100*'Connecting shares (%)'!$R$18,0),0)</f>
        <v>0.32193000000000005</v>
      </c>
    </row>
    <row r="300" spans="1:34">
      <c r="A300" s="1">
        <v>299</v>
      </c>
      <c r="B300" s="1" t="s">
        <v>21</v>
      </c>
      <c r="C300" s="1" t="s">
        <v>23</v>
      </c>
      <c r="D300" s="1" t="s">
        <v>601</v>
      </c>
      <c r="E300" s="1">
        <v>1121488.6200000001</v>
      </c>
      <c r="F300" s="1">
        <v>86</v>
      </c>
      <c r="G300" s="1">
        <v>0</v>
      </c>
      <c r="H300" s="1">
        <v>0</v>
      </c>
      <c r="I300" s="1">
        <v>0</v>
      </c>
      <c r="J300" s="1">
        <v>0</v>
      </c>
      <c r="K300" s="1">
        <v>703402.93999999901</v>
      </c>
      <c r="L300" s="1">
        <v>70</v>
      </c>
      <c r="M300" s="1">
        <v>0</v>
      </c>
      <c r="N300" s="1">
        <v>0</v>
      </c>
      <c r="O300" s="1">
        <v>0</v>
      </c>
      <c r="P300" s="1">
        <v>0</v>
      </c>
      <c r="Q300" s="1">
        <v>2761.0787338228602</v>
      </c>
      <c r="R300" s="1">
        <v>341247</v>
      </c>
      <c r="S300" s="61">
        <f>IF(C300="East", IF(B300="Central",('Connecting shares (%)'!$F$2/100*E300+'Connecting shares (%)'!$G$2/100*G300+'Connecting shares (%)'!$H$2/100*I300)/1000000,0),0)</f>
        <v>0</v>
      </c>
      <c r="T300" s="61">
        <f>IF(C300="East", IF(B300="Central",F300*'Connecting shares (%)'!$R$16*'Connecting shares (%)'!$F$2/100+H300*'Connecting shares (%)'!$G$2/100*'Connecting shares (%)'!$R$17+J300*'Connecting shares (%)'!$H$2/100*'Connecting shares (%)'!$R$18,0),0)</f>
        <v>0</v>
      </c>
      <c r="U300" s="1">
        <f>IF(C300="East", IF(B300="Decentral",('Connecting shares (%)'!$F$6/100*E300+'Connecting shares (%)'!$G$6/100*G300+'Connecting shares (%)'!$H$6/100*I300)/1000000,0),0)</f>
        <v>0</v>
      </c>
      <c r="V300" s="1">
        <f>IF(C300="East", IF(B300="Decentral",F300*'Connecting shares (%)'!$R$16*'Connecting shares (%)'!$F$6/100+H300*'Connecting shares (%)'!$G$6/100*'Connecting shares (%)'!$R$17+J300*'Connecting shares (%)'!$H$6/100*'Connecting shares (%)'!$R$18,0),0)</f>
        <v>0</v>
      </c>
      <c r="W300" s="1">
        <f>IF(C300="East", IF(B300="Central",('Connecting shares (%)'!$F$4/100*K300+'Connecting shares (%)'!$G$4/100*M300+'Connecting shares (%)'!$H$4/100*O300)/1000000,0),0)</f>
        <v>0</v>
      </c>
      <c r="X300" s="1">
        <f>IF(C300="East", IF(B300="Central",L300*'Connecting shares (%)'!$R$16*'Connecting shares (%)'!$F$4/100+N300*'Connecting shares (%)'!$G$4/100*'Connecting shares (%)'!$R$17+P300*'Connecting shares (%)'!$H$4/100*'Connecting shares (%)'!$R$18,0),0)</f>
        <v>0</v>
      </c>
      <c r="Y300" s="1">
        <f>IF(C300="East", IF(B300="Decentral",('Connecting shares (%)'!$F$4/100*K300+'Connecting shares (%)'!$G$4/100*M300+'Connecting shares (%)'!$H$4/100*O300)/1000000,0),0)</f>
        <v>0</v>
      </c>
      <c r="Z300" s="1">
        <f>IF(C300="East", IF(B300="Decentral",L300*'Connecting shares (%)'!$R$16*'Connecting shares (%)'!$F$8/100+N300*'Connecting shares (%)'!$G$8/100*'Connecting shares (%)'!$R$17+P300*'Connecting shares (%)'!$H$8/100*'Connecting shares (%)'!$R$18,0),0)</f>
        <v>0</v>
      </c>
      <c r="AA300" s="1">
        <f>IF(C300="West", IF(B300="Central",('Connecting shares (%)'!$F$10/100*E300+'Connecting shares (%)'!$G$10/100*G300+'Connecting shares (%)'!$H$10/100*I300)/1000000,0),0)</f>
        <v>0</v>
      </c>
      <c r="AB300" s="1">
        <f>IF(C300="West", IF(B300="Central",F300*'Connecting shares (%)'!$R$16*'Connecting shares (%)'!$F$10/100+H300*'Connecting shares (%)'!$G$10/100*'Connecting shares (%)'!$R$17+J300*'Connecting shares (%)'!$H$10/100*'Connecting shares (%)'!$R$18,0),0)</f>
        <v>0</v>
      </c>
      <c r="AC300" s="1">
        <f>IF(C300="West", IF(B300="Decentral",('Connecting shares (%)'!$F$14/100*E300+'Connecting shares (%)'!$G$14/100*G300+'Connecting shares (%)'!$H$14/100*I300)/1000000,0),0)</f>
        <v>1.12148862</v>
      </c>
      <c r="AD300" s="1">
        <f>IF(C300="west", IF(B300="Decentral",F300*'Connecting shares (%)'!$R$16*'Connecting shares (%)'!$F$14/100+H300*'Connecting shares (%)'!$G$14/100*'Connecting shares (%)'!$R$17+J300*'Connecting shares (%)'!$H$14/100*'Connecting shares (%)'!$R$18,0),0)</f>
        <v>1.9775700000000001</v>
      </c>
      <c r="AE300" s="1">
        <f>IF(C300="west", IF(B300="Central",('Connecting shares (%)'!$F$12/100*K300+'Connecting shares (%)'!$G$12/100*M300+'Connecting shares (%)'!$H$12/100*O300)/1000000,0),0)</f>
        <v>0</v>
      </c>
      <c r="AF300" s="1">
        <f>IF(C300="west", IF(B300="Central",L300*'Connecting shares (%)'!$R$16*'Connecting shares (%)'!$F$12/100+N300*'Connecting shares (%)'!$G$12/100*'Connecting shares (%)'!$R$17+P300*'Connecting shares (%)'!$H$12/100*'Connecting shares (%)'!$R$18,0),0)</f>
        <v>0</v>
      </c>
      <c r="AG300" s="1">
        <f>IF(C300="West", IF(B300="Decentral",(K300*'Connecting shares (%)'!$F$16/100+M300*'Connecting shares (%)'!$G$16/100+O300*'Connecting shares (%)'!$H$16/100)/1000000,0),0)</f>
        <v>0.70340293999999903</v>
      </c>
      <c r="AH300" s="1">
        <f>IF(C300="west", IF(B300="Decentral",L300*'Connecting shares (%)'!$R$16*'Connecting shares (%)'!$F$16/100+N300*'Connecting shares (%)'!$G$16/100*'Connecting shares (%)'!$R$17+P300*'Connecting shares (%)'!$H$16/100*'Connecting shares (%)'!$R$18,0),0)</f>
        <v>1.60965</v>
      </c>
    </row>
    <row r="301" spans="1:34">
      <c r="A301" s="1">
        <v>300</v>
      </c>
      <c r="B301" s="1" t="s">
        <v>21</v>
      </c>
      <c r="C301" s="1" t="s">
        <v>24</v>
      </c>
      <c r="D301" s="1" t="s">
        <v>81</v>
      </c>
      <c r="E301" s="1">
        <v>2026810.07</v>
      </c>
      <c r="F301" s="1">
        <v>134</v>
      </c>
      <c r="G301" s="1">
        <v>0</v>
      </c>
      <c r="H301" s="1">
        <v>0</v>
      </c>
      <c r="I301" s="1">
        <v>0</v>
      </c>
      <c r="J301" s="1">
        <v>0</v>
      </c>
      <c r="K301" s="1">
        <v>183791.45</v>
      </c>
      <c r="L301" s="1">
        <v>13</v>
      </c>
      <c r="M301" s="1">
        <v>282231.37</v>
      </c>
      <c r="N301" s="1">
        <v>4</v>
      </c>
      <c r="O301" s="1">
        <v>0</v>
      </c>
      <c r="P301" s="1">
        <v>0</v>
      </c>
      <c r="Q301" s="1">
        <v>4802.8735152774598</v>
      </c>
      <c r="R301" s="1">
        <v>884899.5</v>
      </c>
      <c r="S301" s="61">
        <f>IF(C301="East", IF(B301="Central",('Connecting shares (%)'!$F$2/100*E301+'Connecting shares (%)'!$G$2/100*G301+'Connecting shares (%)'!$H$2/100*I301)/1000000,0),0)</f>
        <v>0</v>
      </c>
      <c r="T301" s="61">
        <f>IF(C301="East", IF(B301="Central",F301*'Connecting shares (%)'!$R$16*'Connecting shares (%)'!$F$2/100+H301*'Connecting shares (%)'!$G$2/100*'Connecting shares (%)'!$R$17+J301*'Connecting shares (%)'!$H$2/100*'Connecting shares (%)'!$R$18,0),0)</f>
        <v>0</v>
      </c>
      <c r="U301" s="1">
        <f>IF(C301="East", IF(B301="Decentral",('Connecting shares (%)'!$F$6/100*E301+'Connecting shares (%)'!$G$6/100*G301+'Connecting shares (%)'!$H$6/100*I301)/1000000,0),0)</f>
        <v>2.0268100700000002</v>
      </c>
      <c r="V301" s="1">
        <f>IF(C301="East", IF(B301="Decentral",F301*'Connecting shares (%)'!$R$16*'Connecting shares (%)'!$F$6/100+H301*'Connecting shares (%)'!$G$6/100*'Connecting shares (%)'!$R$17+J301*'Connecting shares (%)'!$H$6/100*'Connecting shares (%)'!$R$18,0),0)</f>
        <v>3.0813300000000003</v>
      </c>
      <c r="W301" s="1">
        <f>IF(C301="East", IF(B301="Central",('Connecting shares (%)'!$F$4/100*K301+'Connecting shares (%)'!$G$4/100*M301+'Connecting shares (%)'!$H$4/100*O301)/1000000,0),0)</f>
        <v>0</v>
      </c>
      <c r="X301" s="1">
        <f>IF(C301="East", IF(B301="Central",L301*'Connecting shares (%)'!$R$16*'Connecting shares (%)'!$F$4/100+N301*'Connecting shares (%)'!$G$4/100*'Connecting shares (%)'!$R$17+P301*'Connecting shares (%)'!$H$4/100*'Connecting shares (%)'!$R$18,0),0)</f>
        <v>0</v>
      </c>
      <c r="Y301" s="1">
        <f>IF(C301="East", IF(B301="Decentral",('Connecting shares (%)'!$F$4/100*K301+'Connecting shares (%)'!$G$4/100*M301+'Connecting shares (%)'!$H$4/100*O301)/1000000,0),0)</f>
        <v>0.46602282</v>
      </c>
      <c r="Z301" s="1">
        <f>IF(C301="East", IF(B301="Decentral",L301*'Connecting shares (%)'!$R$16*'Connecting shares (%)'!$F$8/100+N301*'Connecting shares (%)'!$G$8/100*'Connecting shares (%)'!$R$17+P301*'Connecting shares (%)'!$H$8/100*'Connecting shares (%)'!$R$18,0),0)</f>
        <v>0.42157100000000003</v>
      </c>
      <c r="AA301" s="1">
        <f>IF(C301="West", IF(B301="Central",('Connecting shares (%)'!$F$10/100*E301+'Connecting shares (%)'!$G$10/100*G301+'Connecting shares (%)'!$H$10/100*I301)/1000000,0),0)</f>
        <v>0</v>
      </c>
      <c r="AB301" s="1">
        <f>IF(C301="West", IF(B301="Central",F301*'Connecting shares (%)'!$R$16*'Connecting shares (%)'!$F$10/100+H301*'Connecting shares (%)'!$G$10/100*'Connecting shares (%)'!$R$17+J301*'Connecting shares (%)'!$H$10/100*'Connecting shares (%)'!$R$18,0),0)</f>
        <v>0</v>
      </c>
      <c r="AC301" s="1">
        <f>IF(C301="West", IF(B301="Decentral",('Connecting shares (%)'!$F$14/100*E301+'Connecting shares (%)'!$G$14/100*G301+'Connecting shares (%)'!$H$14/100*I301)/1000000,0),0)</f>
        <v>0</v>
      </c>
      <c r="AD301" s="1">
        <f>IF(C301="west", IF(B301="Decentral",F301*'Connecting shares (%)'!$R$16*'Connecting shares (%)'!$F$14/100+H301*'Connecting shares (%)'!$G$14/100*'Connecting shares (%)'!$R$17+J301*'Connecting shares (%)'!$H$14/100*'Connecting shares (%)'!$R$18,0),0)</f>
        <v>0</v>
      </c>
      <c r="AE301" s="1">
        <f>IF(C301="west", IF(B301="Central",('Connecting shares (%)'!$F$12/100*K301+'Connecting shares (%)'!$G$12/100*M301+'Connecting shares (%)'!$H$12/100*O301)/1000000,0),0)</f>
        <v>0</v>
      </c>
      <c r="AF301" s="1">
        <f>IF(C301="west", IF(B301="Central",L301*'Connecting shares (%)'!$R$16*'Connecting shares (%)'!$F$12/100+N301*'Connecting shares (%)'!$G$12/100*'Connecting shares (%)'!$R$17+P301*'Connecting shares (%)'!$H$12/100*'Connecting shares (%)'!$R$18,0),0)</f>
        <v>0</v>
      </c>
      <c r="AG301" s="1">
        <f>IF(C301="West", IF(B301="Decentral",(K301*'Connecting shares (%)'!$F$16/100+M301*'Connecting shares (%)'!$G$16/100+O301*'Connecting shares (%)'!$H$16/100)/1000000,0),0)</f>
        <v>0</v>
      </c>
      <c r="AH301" s="1">
        <f>IF(C301="west", IF(B301="Decentral",L301*'Connecting shares (%)'!$R$16*'Connecting shares (%)'!$F$16/100+N301*'Connecting shares (%)'!$G$16/100*'Connecting shares (%)'!$R$17+P301*'Connecting shares (%)'!$H$16/100*'Connecting shares (%)'!$R$18,0),0)</f>
        <v>0</v>
      </c>
    </row>
    <row r="302" spans="1:34">
      <c r="A302" s="1">
        <v>301</v>
      </c>
      <c r="B302" s="1" t="s">
        <v>21</v>
      </c>
      <c r="C302" s="1" t="s">
        <v>24</v>
      </c>
      <c r="D302" s="1" t="s">
        <v>156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226522.12</v>
      </c>
      <c r="L302" s="1">
        <v>8</v>
      </c>
      <c r="M302" s="1">
        <v>350595.31</v>
      </c>
      <c r="N302" s="1">
        <v>5</v>
      </c>
      <c r="O302" s="1">
        <v>0</v>
      </c>
      <c r="P302" s="1">
        <v>0</v>
      </c>
      <c r="Q302" s="1">
        <v>1334.3040313976901</v>
      </c>
      <c r="R302" s="1">
        <v>59980.5</v>
      </c>
      <c r="S302" s="61">
        <f>IF(C302="East", IF(B302="Central",('Connecting shares (%)'!$F$2/100*E302+'Connecting shares (%)'!$G$2/100*G302+'Connecting shares (%)'!$H$2/100*I302)/1000000,0),0)</f>
        <v>0</v>
      </c>
      <c r="T302" s="61">
        <f>IF(C302="East", IF(B302="Central",F302*'Connecting shares (%)'!$R$16*'Connecting shares (%)'!$F$2/100+H302*'Connecting shares (%)'!$G$2/100*'Connecting shares (%)'!$R$17+J302*'Connecting shares (%)'!$H$2/100*'Connecting shares (%)'!$R$18,0),0)</f>
        <v>0</v>
      </c>
      <c r="U302" s="1">
        <f>IF(C302="East", IF(B302="Decentral",('Connecting shares (%)'!$F$6/100*E302+'Connecting shares (%)'!$G$6/100*G302+'Connecting shares (%)'!$H$6/100*I302)/1000000,0),0)</f>
        <v>0</v>
      </c>
      <c r="V302" s="1">
        <f>IF(C302="East", IF(B302="Decentral",F302*'Connecting shares (%)'!$R$16*'Connecting shares (%)'!$F$6/100+H302*'Connecting shares (%)'!$G$6/100*'Connecting shares (%)'!$R$17+J302*'Connecting shares (%)'!$H$6/100*'Connecting shares (%)'!$R$18,0),0)</f>
        <v>0</v>
      </c>
      <c r="W302" s="1">
        <f>IF(C302="East", IF(B302="Central",('Connecting shares (%)'!$F$4/100*K302+'Connecting shares (%)'!$G$4/100*M302+'Connecting shares (%)'!$H$4/100*O302)/1000000,0),0)</f>
        <v>0</v>
      </c>
      <c r="X302" s="1">
        <f>IF(C302="East", IF(B302="Central",L302*'Connecting shares (%)'!$R$16*'Connecting shares (%)'!$F$4/100+N302*'Connecting shares (%)'!$G$4/100*'Connecting shares (%)'!$R$17+P302*'Connecting shares (%)'!$H$4/100*'Connecting shares (%)'!$R$18,0),0)</f>
        <v>0</v>
      </c>
      <c r="Y302" s="1">
        <f>IF(C302="East", IF(B302="Decentral",('Connecting shares (%)'!$F$4/100*K302+'Connecting shares (%)'!$G$4/100*M302+'Connecting shares (%)'!$H$4/100*O302)/1000000,0),0)</f>
        <v>0.57711742999999993</v>
      </c>
      <c r="Z302" s="1">
        <f>IF(C302="East", IF(B302="Decentral",L302*'Connecting shares (%)'!$R$16*'Connecting shares (%)'!$F$8/100+N302*'Connecting shares (%)'!$G$8/100*'Connecting shares (%)'!$R$17+P302*'Connecting shares (%)'!$H$8/100*'Connecting shares (%)'!$R$18,0),0)</f>
        <v>0.33725499999999997</v>
      </c>
      <c r="AA302" s="1">
        <f>IF(C302="West", IF(B302="Central",('Connecting shares (%)'!$F$10/100*E302+'Connecting shares (%)'!$G$10/100*G302+'Connecting shares (%)'!$H$10/100*I302)/1000000,0),0)</f>
        <v>0</v>
      </c>
      <c r="AB302" s="1">
        <f>IF(C302="West", IF(B302="Central",F302*'Connecting shares (%)'!$R$16*'Connecting shares (%)'!$F$10/100+H302*'Connecting shares (%)'!$G$10/100*'Connecting shares (%)'!$R$17+J302*'Connecting shares (%)'!$H$10/100*'Connecting shares (%)'!$R$18,0),0)</f>
        <v>0</v>
      </c>
      <c r="AC302" s="1">
        <f>IF(C302="West", IF(B302="Decentral",('Connecting shares (%)'!$F$14/100*E302+'Connecting shares (%)'!$G$14/100*G302+'Connecting shares (%)'!$H$14/100*I302)/1000000,0),0)</f>
        <v>0</v>
      </c>
      <c r="AD302" s="1">
        <f>IF(C302="west", IF(B302="Decentral",F302*'Connecting shares (%)'!$R$16*'Connecting shares (%)'!$F$14/100+H302*'Connecting shares (%)'!$G$14/100*'Connecting shares (%)'!$R$17+J302*'Connecting shares (%)'!$H$14/100*'Connecting shares (%)'!$R$18,0),0)</f>
        <v>0</v>
      </c>
      <c r="AE302" s="1">
        <f>IF(C302="west", IF(B302="Central",('Connecting shares (%)'!$F$12/100*K302+'Connecting shares (%)'!$G$12/100*M302+'Connecting shares (%)'!$H$12/100*O302)/1000000,0),0)</f>
        <v>0</v>
      </c>
      <c r="AF302" s="1">
        <f>IF(C302="west", IF(B302="Central",L302*'Connecting shares (%)'!$R$16*'Connecting shares (%)'!$F$12/100+N302*'Connecting shares (%)'!$G$12/100*'Connecting shares (%)'!$R$17+P302*'Connecting shares (%)'!$H$12/100*'Connecting shares (%)'!$R$18,0),0)</f>
        <v>0</v>
      </c>
      <c r="AG302" s="1">
        <f>IF(C302="West", IF(B302="Decentral",(K302*'Connecting shares (%)'!$F$16/100+M302*'Connecting shares (%)'!$G$16/100+O302*'Connecting shares (%)'!$H$16/100)/1000000,0),0)</f>
        <v>0</v>
      </c>
      <c r="AH302" s="1">
        <f>IF(C302="west", IF(B302="Decentral",L302*'Connecting shares (%)'!$R$16*'Connecting shares (%)'!$F$16/100+N302*'Connecting shares (%)'!$G$16/100*'Connecting shares (%)'!$R$17+P302*'Connecting shares (%)'!$H$16/100*'Connecting shares (%)'!$R$18,0),0)</f>
        <v>0</v>
      </c>
    </row>
    <row r="303" spans="1:34">
      <c r="A303" s="1">
        <v>302</v>
      </c>
      <c r="B303" s="1" t="s">
        <v>21</v>
      </c>
      <c r="C303" s="1" t="s">
        <v>24</v>
      </c>
      <c r="D303" s="1" t="s">
        <v>600</v>
      </c>
      <c r="E303" s="1">
        <v>1818344.4</v>
      </c>
      <c r="F303" s="1">
        <v>131</v>
      </c>
      <c r="G303" s="1">
        <v>57034.709999999897</v>
      </c>
      <c r="H303" s="1">
        <v>1</v>
      </c>
      <c r="I303" s="1">
        <v>0</v>
      </c>
      <c r="J303" s="1">
        <v>0</v>
      </c>
      <c r="K303" s="1">
        <v>357188.799999999</v>
      </c>
      <c r="L303" s="1">
        <v>26</v>
      </c>
      <c r="M303" s="1">
        <v>80641.58</v>
      </c>
      <c r="N303" s="1">
        <v>1</v>
      </c>
      <c r="O303" s="1">
        <v>0</v>
      </c>
      <c r="P303" s="1">
        <v>0</v>
      </c>
      <c r="Q303" s="1">
        <v>6125.3766661096497</v>
      </c>
      <c r="R303" s="1">
        <v>1398671</v>
      </c>
      <c r="S303" s="61">
        <f>IF(C303="East", IF(B303="Central",('Connecting shares (%)'!$F$2/100*E303+'Connecting shares (%)'!$G$2/100*G303+'Connecting shares (%)'!$H$2/100*I303)/1000000,0),0)</f>
        <v>0</v>
      </c>
      <c r="T303" s="61">
        <f>IF(C303="East", IF(B303="Central",F303*'Connecting shares (%)'!$R$16*'Connecting shares (%)'!$F$2/100+H303*'Connecting shares (%)'!$G$2/100*'Connecting shares (%)'!$R$17+J303*'Connecting shares (%)'!$H$2/100*'Connecting shares (%)'!$R$18,0),0)</f>
        <v>0</v>
      </c>
      <c r="U303" s="1">
        <f>IF(C303="East", IF(B303="Decentral",('Connecting shares (%)'!$F$6/100*E303+'Connecting shares (%)'!$G$6/100*G303+'Connecting shares (%)'!$H$6/100*I303)/1000000,0),0)</f>
        <v>1.8753791099999999</v>
      </c>
      <c r="V303" s="1">
        <f>IF(C303="East", IF(B303="Decentral",F303*'Connecting shares (%)'!$R$16*'Connecting shares (%)'!$F$6/100+H303*'Connecting shares (%)'!$G$6/100*'Connecting shares (%)'!$R$17+J303*'Connecting shares (%)'!$H$6/100*'Connecting shares (%)'!$R$18,0),0)</f>
        <v>3.0430040000000003</v>
      </c>
      <c r="W303" s="1">
        <f>IF(C303="East", IF(B303="Central",('Connecting shares (%)'!$F$4/100*K303+'Connecting shares (%)'!$G$4/100*M303+'Connecting shares (%)'!$H$4/100*O303)/1000000,0),0)</f>
        <v>0</v>
      </c>
      <c r="X303" s="1">
        <f>IF(C303="East", IF(B303="Central",L303*'Connecting shares (%)'!$R$16*'Connecting shares (%)'!$F$4/100+N303*'Connecting shares (%)'!$G$4/100*'Connecting shares (%)'!$R$17+P303*'Connecting shares (%)'!$H$4/100*'Connecting shares (%)'!$R$18,0),0)</f>
        <v>0</v>
      </c>
      <c r="Y303" s="1">
        <f>IF(C303="East", IF(B303="Decentral",('Connecting shares (%)'!$F$4/100*K303+'Connecting shares (%)'!$G$4/100*M303+'Connecting shares (%)'!$H$4/100*O303)/1000000,0),0)</f>
        <v>0.43783037999999902</v>
      </c>
      <c r="Z303" s="1">
        <f>IF(C303="East", IF(B303="Decentral",L303*'Connecting shares (%)'!$R$16*'Connecting shares (%)'!$F$8/100+N303*'Connecting shares (%)'!$G$8/100*'Connecting shares (%)'!$R$17+P303*'Connecting shares (%)'!$H$8/100*'Connecting shares (%)'!$R$18,0),0)</f>
        <v>0.628529</v>
      </c>
      <c r="AA303" s="1">
        <f>IF(C303="West", IF(B303="Central",('Connecting shares (%)'!$F$10/100*E303+'Connecting shares (%)'!$G$10/100*G303+'Connecting shares (%)'!$H$10/100*I303)/1000000,0),0)</f>
        <v>0</v>
      </c>
      <c r="AB303" s="1">
        <f>IF(C303="West", IF(B303="Central",F303*'Connecting shares (%)'!$R$16*'Connecting shares (%)'!$F$10/100+H303*'Connecting shares (%)'!$G$10/100*'Connecting shares (%)'!$R$17+J303*'Connecting shares (%)'!$H$10/100*'Connecting shares (%)'!$R$18,0),0)</f>
        <v>0</v>
      </c>
      <c r="AC303" s="1">
        <f>IF(C303="West", IF(B303="Decentral",('Connecting shares (%)'!$F$14/100*E303+'Connecting shares (%)'!$G$14/100*G303+'Connecting shares (%)'!$H$14/100*I303)/1000000,0),0)</f>
        <v>0</v>
      </c>
      <c r="AD303" s="1">
        <f>IF(C303="west", IF(B303="Decentral",F303*'Connecting shares (%)'!$R$16*'Connecting shares (%)'!$F$14/100+H303*'Connecting shares (%)'!$G$14/100*'Connecting shares (%)'!$R$17+J303*'Connecting shares (%)'!$H$14/100*'Connecting shares (%)'!$R$18,0),0)</f>
        <v>0</v>
      </c>
      <c r="AE303" s="1">
        <f>IF(C303="west", IF(B303="Central",('Connecting shares (%)'!$F$12/100*K303+'Connecting shares (%)'!$G$12/100*M303+'Connecting shares (%)'!$H$12/100*O303)/1000000,0),0)</f>
        <v>0</v>
      </c>
      <c r="AF303" s="1">
        <f>IF(C303="west", IF(B303="Central",L303*'Connecting shares (%)'!$R$16*'Connecting shares (%)'!$F$12/100+N303*'Connecting shares (%)'!$G$12/100*'Connecting shares (%)'!$R$17+P303*'Connecting shares (%)'!$H$12/100*'Connecting shares (%)'!$R$18,0),0)</f>
        <v>0</v>
      </c>
      <c r="AG303" s="1">
        <f>IF(C303="West", IF(B303="Decentral",(K303*'Connecting shares (%)'!$F$16/100+M303*'Connecting shares (%)'!$G$16/100+O303*'Connecting shares (%)'!$H$16/100)/1000000,0),0)</f>
        <v>0</v>
      </c>
      <c r="AH303" s="1">
        <f>IF(C303="west", IF(B303="Decentral",L303*'Connecting shares (%)'!$R$16*'Connecting shares (%)'!$F$16/100+N303*'Connecting shares (%)'!$G$16/100*'Connecting shares (%)'!$R$17+P303*'Connecting shares (%)'!$H$16/100*'Connecting shares (%)'!$R$18,0),0)</f>
        <v>0</v>
      </c>
    </row>
    <row r="304" spans="1:34">
      <c r="A304" s="1">
        <v>303</v>
      </c>
      <c r="B304" s="1" t="s">
        <v>21</v>
      </c>
      <c r="C304" s="1" t="s">
        <v>24</v>
      </c>
      <c r="D304" s="1" t="s">
        <v>146</v>
      </c>
      <c r="E304" s="1">
        <v>2183650.87</v>
      </c>
      <c r="F304" s="1">
        <v>164</v>
      </c>
      <c r="G304" s="1">
        <v>0</v>
      </c>
      <c r="H304" s="1">
        <v>0</v>
      </c>
      <c r="I304" s="1">
        <v>0</v>
      </c>
      <c r="J304" s="1">
        <v>0</v>
      </c>
      <c r="K304" s="1">
        <v>654020.10999999905</v>
      </c>
      <c r="L304" s="1">
        <v>52</v>
      </c>
      <c r="M304" s="1">
        <v>0</v>
      </c>
      <c r="N304" s="1">
        <v>0</v>
      </c>
      <c r="O304" s="1">
        <v>0</v>
      </c>
      <c r="P304" s="1">
        <v>0</v>
      </c>
      <c r="Q304" s="1">
        <v>4838.6671593471201</v>
      </c>
      <c r="R304" s="1">
        <v>918579</v>
      </c>
      <c r="S304" s="61">
        <f>IF(C304="East", IF(B304="Central",('Connecting shares (%)'!$F$2/100*E304+'Connecting shares (%)'!$G$2/100*G304+'Connecting shares (%)'!$H$2/100*I304)/1000000,0),0)</f>
        <v>0</v>
      </c>
      <c r="T304" s="61">
        <f>IF(C304="East", IF(B304="Central",F304*'Connecting shares (%)'!$R$16*'Connecting shares (%)'!$F$2/100+H304*'Connecting shares (%)'!$G$2/100*'Connecting shares (%)'!$R$17+J304*'Connecting shares (%)'!$H$2/100*'Connecting shares (%)'!$R$18,0),0)</f>
        <v>0</v>
      </c>
      <c r="U304" s="1">
        <f>IF(C304="East", IF(B304="Decentral",('Connecting shares (%)'!$F$6/100*E304+'Connecting shares (%)'!$G$6/100*G304+'Connecting shares (%)'!$H$6/100*I304)/1000000,0),0)</f>
        <v>2.1836508700000001</v>
      </c>
      <c r="V304" s="1">
        <f>IF(C304="East", IF(B304="Decentral",F304*'Connecting shares (%)'!$R$16*'Connecting shares (%)'!$F$6/100+H304*'Connecting shares (%)'!$G$6/100*'Connecting shares (%)'!$R$17+J304*'Connecting shares (%)'!$H$6/100*'Connecting shares (%)'!$R$18,0),0)</f>
        <v>3.7711799999999998</v>
      </c>
      <c r="W304" s="1">
        <f>IF(C304="East", IF(B304="Central",('Connecting shares (%)'!$F$4/100*K304+'Connecting shares (%)'!$G$4/100*M304+'Connecting shares (%)'!$H$4/100*O304)/1000000,0),0)</f>
        <v>0</v>
      </c>
      <c r="X304" s="1">
        <f>IF(C304="East", IF(B304="Central",L304*'Connecting shares (%)'!$R$16*'Connecting shares (%)'!$F$4/100+N304*'Connecting shares (%)'!$G$4/100*'Connecting shares (%)'!$R$17+P304*'Connecting shares (%)'!$H$4/100*'Connecting shares (%)'!$R$18,0),0)</f>
        <v>0</v>
      </c>
      <c r="Y304" s="1">
        <f>IF(C304="East", IF(B304="Decentral",('Connecting shares (%)'!$F$4/100*K304+'Connecting shares (%)'!$G$4/100*M304+'Connecting shares (%)'!$H$4/100*O304)/1000000,0),0)</f>
        <v>0.65402010999999904</v>
      </c>
      <c r="Z304" s="1">
        <f>IF(C304="East", IF(B304="Decentral",L304*'Connecting shares (%)'!$R$16*'Connecting shares (%)'!$F$8/100+N304*'Connecting shares (%)'!$G$8/100*'Connecting shares (%)'!$R$17+P304*'Connecting shares (%)'!$H$8/100*'Connecting shares (%)'!$R$18,0),0)</f>
        <v>1.19574</v>
      </c>
      <c r="AA304" s="1">
        <f>IF(C304="West", IF(B304="Central",('Connecting shares (%)'!$F$10/100*E304+'Connecting shares (%)'!$G$10/100*G304+'Connecting shares (%)'!$H$10/100*I304)/1000000,0),0)</f>
        <v>0</v>
      </c>
      <c r="AB304" s="1">
        <f>IF(C304="West", IF(B304="Central",F304*'Connecting shares (%)'!$R$16*'Connecting shares (%)'!$F$10/100+H304*'Connecting shares (%)'!$G$10/100*'Connecting shares (%)'!$R$17+J304*'Connecting shares (%)'!$H$10/100*'Connecting shares (%)'!$R$18,0),0)</f>
        <v>0</v>
      </c>
      <c r="AC304" s="1">
        <f>IF(C304="West", IF(B304="Decentral",('Connecting shares (%)'!$F$14/100*E304+'Connecting shares (%)'!$G$14/100*G304+'Connecting shares (%)'!$H$14/100*I304)/1000000,0),0)</f>
        <v>0</v>
      </c>
      <c r="AD304" s="1">
        <f>IF(C304="west", IF(B304="Decentral",F304*'Connecting shares (%)'!$R$16*'Connecting shares (%)'!$F$14/100+H304*'Connecting shares (%)'!$G$14/100*'Connecting shares (%)'!$R$17+J304*'Connecting shares (%)'!$H$14/100*'Connecting shares (%)'!$R$18,0),0)</f>
        <v>0</v>
      </c>
      <c r="AE304" s="1">
        <f>IF(C304="west", IF(B304="Central",('Connecting shares (%)'!$F$12/100*K304+'Connecting shares (%)'!$G$12/100*M304+'Connecting shares (%)'!$H$12/100*O304)/1000000,0),0)</f>
        <v>0</v>
      </c>
      <c r="AF304" s="1">
        <f>IF(C304="west", IF(B304="Central",L304*'Connecting shares (%)'!$R$16*'Connecting shares (%)'!$F$12/100+N304*'Connecting shares (%)'!$G$12/100*'Connecting shares (%)'!$R$17+P304*'Connecting shares (%)'!$H$12/100*'Connecting shares (%)'!$R$18,0),0)</f>
        <v>0</v>
      </c>
      <c r="AG304" s="1">
        <f>IF(C304="West", IF(B304="Decentral",(K304*'Connecting shares (%)'!$F$16/100+M304*'Connecting shares (%)'!$G$16/100+O304*'Connecting shares (%)'!$H$16/100)/1000000,0),0)</f>
        <v>0</v>
      </c>
      <c r="AH304" s="1">
        <f>IF(C304="west", IF(B304="Decentral",L304*'Connecting shares (%)'!$R$16*'Connecting shares (%)'!$F$16/100+N304*'Connecting shares (%)'!$G$16/100*'Connecting shares (%)'!$R$17+P304*'Connecting shares (%)'!$H$16/100*'Connecting shares (%)'!$R$18,0),0)</f>
        <v>0</v>
      </c>
    </row>
    <row r="305" spans="1:34">
      <c r="A305" s="1">
        <v>304</v>
      </c>
      <c r="B305" s="1" t="s">
        <v>22</v>
      </c>
      <c r="C305" s="1" t="s">
        <v>23</v>
      </c>
      <c r="D305" s="1" t="s">
        <v>599</v>
      </c>
      <c r="E305" s="1">
        <v>269863.98</v>
      </c>
      <c r="F305" s="1">
        <v>14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2481.6658952959201</v>
      </c>
      <c r="R305" s="1">
        <v>220315</v>
      </c>
      <c r="S305" s="61">
        <f>IF(C305="East", IF(B305="Central",('Connecting shares (%)'!$F$2/100*E305+'Connecting shares (%)'!$G$2/100*G305+'Connecting shares (%)'!$H$2/100*I305)/1000000,0),0)</f>
        <v>0</v>
      </c>
      <c r="T305" s="61">
        <f>IF(C305="East", IF(B305="Central",F305*'Connecting shares (%)'!$R$16*'Connecting shares (%)'!$F$2/100+H305*'Connecting shares (%)'!$G$2/100*'Connecting shares (%)'!$R$17+J305*'Connecting shares (%)'!$H$2/100*'Connecting shares (%)'!$R$18,0),0)</f>
        <v>0</v>
      </c>
      <c r="U305" s="1">
        <f>IF(C305="East", IF(B305="Decentral",('Connecting shares (%)'!$F$6/100*E305+'Connecting shares (%)'!$G$6/100*G305+'Connecting shares (%)'!$H$6/100*I305)/1000000,0),0)</f>
        <v>0</v>
      </c>
      <c r="V305" s="1">
        <f>IF(C305="East", IF(B305="Decentral",F305*'Connecting shares (%)'!$R$16*'Connecting shares (%)'!$F$6/100+H305*'Connecting shares (%)'!$G$6/100*'Connecting shares (%)'!$R$17+J305*'Connecting shares (%)'!$H$6/100*'Connecting shares (%)'!$R$18,0),0)</f>
        <v>0</v>
      </c>
      <c r="W305" s="1">
        <f>IF(C305="East", IF(B305="Central",('Connecting shares (%)'!$F$4/100*K305+'Connecting shares (%)'!$G$4/100*M305+'Connecting shares (%)'!$H$4/100*O305)/1000000,0),0)</f>
        <v>0</v>
      </c>
      <c r="X305" s="1">
        <f>IF(C305="East", IF(B305="Central",L305*'Connecting shares (%)'!$R$16*'Connecting shares (%)'!$F$4/100+N305*'Connecting shares (%)'!$G$4/100*'Connecting shares (%)'!$R$17+P305*'Connecting shares (%)'!$H$4/100*'Connecting shares (%)'!$R$18,0),0)</f>
        <v>0</v>
      </c>
      <c r="Y305" s="1">
        <f>IF(C305="East", IF(B305="Decentral",('Connecting shares (%)'!$F$4/100*K305+'Connecting shares (%)'!$G$4/100*M305+'Connecting shares (%)'!$H$4/100*O305)/1000000,0),0)</f>
        <v>0</v>
      </c>
      <c r="Z305" s="1">
        <f>IF(C305="East", IF(B305="Decentral",L305*'Connecting shares (%)'!$R$16*'Connecting shares (%)'!$F$8/100+N305*'Connecting shares (%)'!$G$8/100*'Connecting shares (%)'!$R$17+P305*'Connecting shares (%)'!$H$8/100*'Connecting shares (%)'!$R$18,0),0)</f>
        <v>0</v>
      </c>
      <c r="AA305" s="1">
        <f>IF(C305="West", IF(B305="Central",('Connecting shares (%)'!$F$10/100*E305+'Connecting shares (%)'!$G$10/100*G305+'Connecting shares (%)'!$H$10/100*I305)/1000000,0),0)</f>
        <v>0.26986398</v>
      </c>
      <c r="AB305" s="1">
        <f>IF(C305="West", IF(B305="Central",F305*'Connecting shares (%)'!$R$16*'Connecting shares (%)'!$F$10/100+H305*'Connecting shares (%)'!$G$10/100*'Connecting shares (%)'!$R$17+J305*'Connecting shares (%)'!$H$10/100*'Connecting shares (%)'!$R$18,0),0)</f>
        <v>0.32193000000000005</v>
      </c>
      <c r="AC305" s="1">
        <f>IF(C305="West", IF(B305="Decentral",('Connecting shares (%)'!$F$14/100*E305+'Connecting shares (%)'!$G$14/100*G305+'Connecting shares (%)'!$H$14/100*I305)/1000000,0),0)</f>
        <v>0</v>
      </c>
      <c r="AD305" s="1">
        <f>IF(C305="west", IF(B305="Decentral",F305*'Connecting shares (%)'!$R$16*'Connecting shares (%)'!$F$14/100+H305*'Connecting shares (%)'!$G$14/100*'Connecting shares (%)'!$R$17+J305*'Connecting shares (%)'!$H$14/100*'Connecting shares (%)'!$R$18,0),0)</f>
        <v>0</v>
      </c>
      <c r="AE305" s="1">
        <f>IF(C305="west", IF(B305="Central",('Connecting shares (%)'!$F$12/100*K305+'Connecting shares (%)'!$G$12/100*M305+'Connecting shares (%)'!$H$12/100*O305)/1000000,0),0)</f>
        <v>0</v>
      </c>
      <c r="AF305" s="1">
        <f>IF(C305="west", IF(B305="Central",L305*'Connecting shares (%)'!$R$16*'Connecting shares (%)'!$F$12/100+N305*'Connecting shares (%)'!$G$12/100*'Connecting shares (%)'!$R$17+P305*'Connecting shares (%)'!$H$12/100*'Connecting shares (%)'!$R$18,0),0)</f>
        <v>0</v>
      </c>
      <c r="AG305" s="1">
        <f>IF(C305="West", IF(B305="Decentral",(K305*'Connecting shares (%)'!$F$16/100+M305*'Connecting shares (%)'!$G$16/100+O305*'Connecting shares (%)'!$H$16/100)/1000000,0),0)</f>
        <v>0</v>
      </c>
      <c r="AH305" s="1">
        <f>IF(C305="west", IF(B305="Decentral",L305*'Connecting shares (%)'!$R$16*'Connecting shares (%)'!$F$16/100+N305*'Connecting shares (%)'!$G$16/100*'Connecting shares (%)'!$R$17+P305*'Connecting shares (%)'!$H$16/100*'Connecting shares (%)'!$R$18,0),0)</f>
        <v>0</v>
      </c>
    </row>
    <row r="306" spans="1:34">
      <c r="A306" s="1">
        <v>305</v>
      </c>
      <c r="B306" s="1" t="s">
        <v>21</v>
      </c>
      <c r="C306" s="1" t="s">
        <v>23</v>
      </c>
      <c r="D306" s="1" t="s">
        <v>598</v>
      </c>
      <c r="E306" s="1">
        <v>136251.39000000001</v>
      </c>
      <c r="F306" s="1">
        <v>6</v>
      </c>
      <c r="G306" s="1">
        <v>0</v>
      </c>
      <c r="H306" s="1">
        <v>0</v>
      </c>
      <c r="I306" s="1">
        <v>0</v>
      </c>
      <c r="J306" s="1">
        <v>0</v>
      </c>
      <c r="K306" s="1">
        <v>5020.42</v>
      </c>
      <c r="L306" s="1">
        <v>1</v>
      </c>
      <c r="M306" s="1">
        <v>0</v>
      </c>
      <c r="N306" s="1">
        <v>0</v>
      </c>
      <c r="O306" s="1">
        <v>0</v>
      </c>
      <c r="P306" s="1">
        <v>0</v>
      </c>
      <c r="Q306" s="1">
        <v>4066.16780433844</v>
      </c>
      <c r="R306" s="1">
        <v>728232.5</v>
      </c>
      <c r="S306" s="61">
        <f>IF(C306="East", IF(B306="Central",('Connecting shares (%)'!$F$2/100*E306+'Connecting shares (%)'!$G$2/100*G306+'Connecting shares (%)'!$H$2/100*I306)/1000000,0),0)</f>
        <v>0</v>
      </c>
      <c r="T306" s="61">
        <f>IF(C306="East", IF(B306="Central",F306*'Connecting shares (%)'!$R$16*'Connecting shares (%)'!$F$2/100+H306*'Connecting shares (%)'!$G$2/100*'Connecting shares (%)'!$R$17+J306*'Connecting shares (%)'!$H$2/100*'Connecting shares (%)'!$R$18,0),0)</f>
        <v>0</v>
      </c>
      <c r="U306" s="1">
        <f>IF(C306="East", IF(B306="Decentral",('Connecting shares (%)'!$F$6/100*E306+'Connecting shares (%)'!$G$6/100*G306+'Connecting shares (%)'!$H$6/100*I306)/1000000,0),0)</f>
        <v>0</v>
      </c>
      <c r="V306" s="1">
        <f>IF(C306="East", IF(B306="Decentral",F306*'Connecting shares (%)'!$R$16*'Connecting shares (%)'!$F$6/100+H306*'Connecting shares (%)'!$G$6/100*'Connecting shares (%)'!$R$17+J306*'Connecting shares (%)'!$H$6/100*'Connecting shares (%)'!$R$18,0),0)</f>
        <v>0</v>
      </c>
      <c r="W306" s="1">
        <f>IF(C306="East", IF(B306="Central",('Connecting shares (%)'!$F$4/100*K306+'Connecting shares (%)'!$G$4/100*M306+'Connecting shares (%)'!$H$4/100*O306)/1000000,0),0)</f>
        <v>0</v>
      </c>
      <c r="X306" s="1">
        <f>IF(C306="East", IF(B306="Central",L306*'Connecting shares (%)'!$R$16*'Connecting shares (%)'!$F$4/100+N306*'Connecting shares (%)'!$G$4/100*'Connecting shares (%)'!$R$17+P306*'Connecting shares (%)'!$H$4/100*'Connecting shares (%)'!$R$18,0),0)</f>
        <v>0</v>
      </c>
      <c r="Y306" s="1">
        <f>IF(C306="East", IF(B306="Decentral",('Connecting shares (%)'!$F$4/100*K306+'Connecting shares (%)'!$G$4/100*M306+'Connecting shares (%)'!$H$4/100*O306)/1000000,0),0)</f>
        <v>0</v>
      </c>
      <c r="Z306" s="1">
        <f>IF(C306="East", IF(B306="Decentral",L306*'Connecting shares (%)'!$R$16*'Connecting shares (%)'!$F$8/100+N306*'Connecting shares (%)'!$G$8/100*'Connecting shares (%)'!$R$17+P306*'Connecting shares (%)'!$H$8/100*'Connecting shares (%)'!$R$18,0),0)</f>
        <v>0</v>
      </c>
      <c r="AA306" s="1">
        <f>IF(C306="West", IF(B306="Central",('Connecting shares (%)'!$F$10/100*E306+'Connecting shares (%)'!$G$10/100*G306+'Connecting shares (%)'!$H$10/100*I306)/1000000,0),0)</f>
        <v>0</v>
      </c>
      <c r="AB306" s="1">
        <f>IF(C306="West", IF(B306="Central",F306*'Connecting shares (%)'!$R$16*'Connecting shares (%)'!$F$10/100+H306*'Connecting shares (%)'!$G$10/100*'Connecting shares (%)'!$R$17+J306*'Connecting shares (%)'!$H$10/100*'Connecting shares (%)'!$R$18,0),0)</f>
        <v>0</v>
      </c>
      <c r="AC306" s="1">
        <f>IF(C306="West", IF(B306="Decentral",('Connecting shares (%)'!$F$14/100*E306+'Connecting shares (%)'!$G$14/100*G306+'Connecting shares (%)'!$H$14/100*I306)/1000000,0),0)</f>
        <v>0.13625139000000003</v>
      </c>
      <c r="AD306" s="1">
        <f>IF(C306="west", IF(B306="Decentral",F306*'Connecting shares (%)'!$R$16*'Connecting shares (%)'!$F$14/100+H306*'Connecting shares (%)'!$G$14/100*'Connecting shares (%)'!$R$17+J306*'Connecting shares (%)'!$H$14/100*'Connecting shares (%)'!$R$18,0),0)</f>
        <v>0.13797000000000001</v>
      </c>
      <c r="AE306" s="1">
        <f>IF(C306="west", IF(B306="Central",('Connecting shares (%)'!$F$12/100*K306+'Connecting shares (%)'!$G$12/100*M306+'Connecting shares (%)'!$H$12/100*O306)/1000000,0),0)</f>
        <v>0</v>
      </c>
      <c r="AF306" s="1">
        <f>IF(C306="west", IF(B306="Central",L306*'Connecting shares (%)'!$R$16*'Connecting shares (%)'!$F$12/100+N306*'Connecting shares (%)'!$G$12/100*'Connecting shares (%)'!$R$17+P306*'Connecting shares (%)'!$H$12/100*'Connecting shares (%)'!$R$18,0),0)</f>
        <v>0</v>
      </c>
      <c r="AG306" s="1">
        <f>IF(C306="West", IF(B306="Decentral",(K306*'Connecting shares (%)'!$F$16/100+M306*'Connecting shares (%)'!$G$16/100+O306*'Connecting shares (%)'!$H$16/100)/1000000,0),0)</f>
        <v>5.0204200000000003E-3</v>
      </c>
      <c r="AH306" s="1">
        <f>IF(C306="west", IF(B306="Decentral",L306*'Connecting shares (%)'!$R$16*'Connecting shares (%)'!$F$16/100+N306*'Connecting shares (%)'!$G$16/100*'Connecting shares (%)'!$R$17+P306*'Connecting shares (%)'!$H$16/100*'Connecting shares (%)'!$R$18,0),0)</f>
        <v>2.2995000000000002E-2</v>
      </c>
    </row>
    <row r="307" spans="1:34">
      <c r="A307" s="1">
        <v>306</v>
      </c>
      <c r="B307" s="1" t="s">
        <v>21</v>
      </c>
      <c r="C307" s="1" t="s">
        <v>23</v>
      </c>
      <c r="D307" s="1" t="s">
        <v>597</v>
      </c>
      <c r="E307" s="1">
        <v>1142798.1099999901</v>
      </c>
      <c r="F307" s="1">
        <v>83</v>
      </c>
      <c r="G307" s="1">
        <v>0</v>
      </c>
      <c r="H307" s="1">
        <v>0</v>
      </c>
      <c r="I307" s="1">
        <v>0</v>
      </c>
      <c r="J307" s="1">
        <v>0</v>
      </c>
      <c r="K307" s="1">
        <v>194882.21</v>
      </c>
      <c r="L307" s="1">
        <v>27</v>
      </c>
      <c r="M307" s="1">
        <v>60915.75</v>
      </c>
      <c r="N307" s="1">
        <v>1</v>
      </c>
      <c r="O307" s="1">
        <v>0</v>
      </c>
      <c r="P307" s="1">
        <v>0</v>
      </c>
      <c r="Q307" s="1">
        <v>10030.600285098901</v>
      </c>
      <c r="R307" s="1">
        <v>2820945.5</v>
      </c>
      <c r="S307" s="61">
        <f>IF(C307="East", IF(B307="Central",('Connecting shares (%)'!$F$2/100*E307+'Connecting shares (%)'!$G$2/100*G307+'Connecting shares (%)'!$H$2/100*I307)/1000000,0),0)</f>
        <v>0</v>
      </c>
      <c r="T307" s="61">
        <f>IF(C307="East", IF(B307="Central",F307*'Connecting shares (%)'!$R$16*'Connecting shares (%)'!$F$2/100+H307*'Connecting shares (%)'!$G$2/100*'Connecting shares (%)'!$R$17+J307*'Connecting shares (%)'!$H$2/100*'Connecting shares (%)'!$R$18,0),0)</f>
        <v>0</v>
      </c>
      <c r="U307" s="1">
        <f>IF(C307="East", IF(B307="Decentral",('Connecting shares (%)'!$F$6/100*E307+'Connecting shares (%)'!$G$6/100*G307+'Connecting shares (%)'!$H$6/100*I307)/1000000,0),0)</f>
        <v>0</v>
      </c>
      <c r="V307" s="1">
        <f>IF(C307="East", IF(B307="Decentral",F307*'Connecting shares (%)'!$R$16*'Connecting shares (%)'!$F$6/100+H307*'Connecting shares (%)'!$G$6/100*'Connecting shares (%)'!$R$17+J307*'Connecting shares (%)'!$H$6/100*'Connecting shares (%)'!$R$18,0),0)</f>
        <v>0</v>
      </c>
      <c r="W307" s="1">
        <f>IF(C307="East", IF(B307="Central",('Connecting shares (%)'!$F$4/100*K307+'Connecting shares (%)'!$G$4/100*M307+'Connecting shares (%)'!$H$4/100*O307)/1000000,0),0)</f>
        <v>0</v>
      </c>
      <c r="X307" s="1">
        <f>IF(C307="East", IF(B307="Central",L307*'Connecting shares (%)'!$R$16*'Connecting shares (%)'!$F$4/100+N307*'Connecting shares (%)'!$G$4/100*'Connecting shares (%)'!$R$17+P307*'Connecting shares (%)'!$H$4/100*'Connecting shares (%)'!$R$18,0),0)</f>
        <v>0</v>
      </c>
      <c r="Y307" s="1">
        <f>IF(C307="East", IF(B307="Decentral",('Connecting shares (%)'!$F$4/100*K307+'Connecting shares (%)'!$G$4/100*M307+'Connecting shares (%)'!$H$4/100*O307)/1000000,0),0)</f>
        <v>0</v>
      </c>
      <c r="Z307" s="1">
        <f>IF(C307="East", IF(B307="Decentral",L307*'Connecting shares (%)'!$R$16*'Connecting shares (%)'!$F$8/100+N307*'Connecting shares (%)'!$G$8/100*'Connecting shares (%)'!$R$17+P307*'Connecting shares (%)'!$H$8/100*'Connecting shares (%)'!$R$18,0),0)</f>
        <v>0</v>
      </c>
      <c r="AA307" s="1">
        <f>IF(C307="West", IF(B307="Central",('Connecting shares (%)'!$F$10/100*E307+'Connecting shares (%)'!$G$10/100*G307+'Connecting shares (%)'!$H$10/100*I307)/1000000,0),0)</f>
        <v>0</v>
      </c>
      <c r="AB307" s="1">
        <f>IF(C307="West", IF(B307="Central",F307*'Connecting shares (%)'!$R$16*'Connecting shares (%)'!$F$10/100+H307*'Connecting shares (%)'!$G$10/100*'Connecting shares (%)'!$R$17+J307*'Connecting shares (%)'!$H$10/100*'Connecting shares (%)'!$R$18,0),0)</f>
        <v>0</v>
      </c>
      <c r="AC307" s="1">
        <f>IF(C307="West", IF(B307="Decentral",('Connecting shares (%)'!$F$14/100*E307+'Connecting shares (%)'!$G$14/100*G307+'Connecting shares (%)'!$H$14/100*I307)/1000000,0),0)</f>
        <v>1.14279810999999</v>
      </c>
      <c r="AD307" s="1">
        <f>IF(C307="west", IF(B307="Decentral",F307*'Connecting shares (%)'!$R$16*'Connecting shares (%)'!$F$14/100+H307*'Connecting shares (%)'!$G$14/100*'Connecting shares (%)'!$R$17+J307*'Connecting shares (%)'!$H$14/100*'Connecting shares (%)'!$R$18,0),0)</f>
        <v>1.9085850000000002</v>
      </c>
      <c r="AE307" s="1">
        <f>IF(C307="west", IF(B307="Central",('Connecting shares (%)'!$F$12/100*K307+'Connecting shares (%)'!$G$12/100*M307+'Connecting shares (%)'!$H$12/100*O307)/1000000,0),0)</f>
        <v>0</v>
      </c>
      <c r="AF307" s="1">
        <f>IF(C307="west", IF(B307="Central",L307*'Connecting shares (%)'!$R$16*'Connecting shares (%)'!$F$12/100+N307*'Connecting shares (%)'!$G$12/100*'Connecting shares (%)'!$R$17+P307*'Connecting shares (%)'!$H$12/100*'Connecting shares (%)'!$R$18,0),0)</f>
        <v>0</v>
      </c>
      <c r="AG307" s="1">
        <f>IF(C307="West", IF(B307="Decentral",(K307*'Connecting shares (%)'!$F$16/100+M307*'Connecting shares (%)'!$G$16/100+O307*'Connecting shares (%)'!$H$16/100)/1000000,0),0)</f>
        <v>0.25579795999999999</v>
      </c>
      <c r="AH307" s="1">
        <f>IF(C307="west", IF(B307="Decentral",L307*'Connecting shares (%)'!$R$16*'Connecting shares (%)'!$F$16/100+N307*'Connecting shares (%)'!$G$16/100*'Connecting shares (%)'!$R$17+P307*'Connecting shares (%)'!$H$16/100*'Connecting shares (%)'!$R$18,0),0)</f>
        <v>0.65152399999999999</v>
      </c>
    </row>
    <row r="308" spans="1:34">
      <c r="A308" s="1">
        <v>307</v>
      </c>
      <c r="B308" s="1" t="s">
        <v>21</v>
      </c>
      <c r="C308" s="1" t="s">
        <v>23</v>
      </c>
      <c r="D308" s="1" t="s">
        <v>596</v>
      </c>
      <c r="E308" s="1">
        <v>875457.87999999896</v>
      </c>
      <c r="F308" s="1">
        <v>58</v>
      </c>
      <c r="G308" s="1">
        <v>0</v>
      </c>
      <c r="H308" s="1">
        <v>0</v>
      </c>
      <c r="I308" s="1">
        <v>0</v>
      </c>
      <c r="J308" s="1">
        <v>0</v>
      </c>
      <c r="K308" s="1">
        <v>60950.09</v>
      </c>
      <c r="L308" s="1">
        <v>4</v>
      </c>
      <c r="M308" s="1">
        <v>122292.3</v>
      </c>
      <c r="N308" s="1">
        <v>2</v>
      </c>
      <c r="O308" s="1">
        <v>0</v>
      </c>
      <c r="P308" s="1">
        <v>0</v>
      </c>
      <c r="Q308" s="1">
        <v>5183.4315268793998</v>
      </c>
      <c r="R308" s="1">
        <v>1412963.5</v>
      </c>
      <c r="S308" s="61">
        <f>IF(C308="East", IF(B308="Central",('Connecting shares (%)'!$F$2/100*E308+'Connecting shares (%)'!$G$2/100*G308+'Connecting shares (%)'!$H$2/100*I308)/1000000,0),0)</f>
        <v>0</v>
      </c>
      <c r="T308" s="61">
        <f>IF(C308="East", IF(B308="Central",F308*'Connecting shares (%)'!$R$16*'Connecting shares (%)'!$F$2/100+H308*'Connecting shares (%)'!$G$2/100*'Connecting shares (%)'!$R$17+J308*'Connecting shares (%)'!$H$2/100*'Connecting shares (%)'!$R$18,0),0)</f>
        <v>0</v>
      </c>
      <c r="U308" s="1">
        <f>IF(C308="East", IF(B308="Decentral",('Connecting shares (%)'!$F$6/100*E308+'Connecting shares (%)'!$G$6/100*G308+'Connecting shares (%)'!$H$6/100*I308)/1000000,0),0)</f>
        <v>0</v>
      </c>
      <c r="V308" s="1">
        <f>IF(C308="East", IF(B308="Decentral",F308*'Connecting shares (%)'!$R$16*'Connecting shares (%)'!$F$6/100+H308*'Connecting shares (%)'!$G$6/100*'Connecting shares (%)'!$R$17+J308*'Connecting shares (%)'!$H$6/100*'Connecting shares (%)'!$R$18,0),0)</f>
        <v>0</v>
      </c>
      <c r="W308" s="1">
        <f>IF(C308="East", IF(B308="Central",('Connecting shares (%)'!$F$4/100*K308+'Connecting shares (%)'!$G$4/100*M308+'Connecting shares (%)'!$H$4/100*O308)/1000000,0),0)</f>
        <v>0</v>
      </c>
      <c r="X308" s="1">
        <f>IF(C308="East", IF(B308="Central",L308*'Connecting shares (%)'!$R$16*'Connecting shares (%)'!$F$4/100+N308*'Connecting shares (%)'!$G$4/100*'Connecting shares (%)'!$R$17+P308*'Connecting shares (%)'!$H$4/100*'Connecting shares (%)'!$R$18,0),0)</f>
        <v>0</v>
      </c>
      <c r="Y308" s="1">
        <f>IF(C308="East", IF(B308="Decentral",('Connecting shares (%)'!$F$4/100*K308+'Connecting shares (%)'!$G$4/100*M308+'Connecting shares (%)'!$H$4/100*O308)/1000000,0),0)</f>
        <v>0</v>
      </c>
      <c r="Z308" s="1">
        <f>IF(C308="East", IF(B308="Decentral",L308*'Connecting shares (%)'!$R$16*'Connecting shares (%)'!$F$8/100+N308*'Connecting shares (%)'!$G$8/100*'Connecting shares (%)'!$R$17+P308*'Connecting shares (%)'!$H$8/100*'Connecting shares (%)'!$R$18,0),0)</f>
        <v>0</v>
      </c>
      <c r="AA308" s="1">
        <f>IF(C308="West", IF(B308="Central",('Connecting shares (%)'!$F$10/100*E308+'Connecting shares (%)'!$G$10/100*G308+'Connecting shares (%)'!$H$10/100*I308)/1000000,0),0)</f>
        <v>0</v>
      </c>
      <c r="AB308" s="1">
        <f>IF(C308="West", IF(B308="Central",F308*'Connecting shares (%)'!$R$16*'Connecting shares (%)'!$F$10/100+H308*'Connecting shares (%)'!$G$10/100*'Connecting shares (%)'!$R$17+J308*'Connecting shares (%)'!$H$10/100*'Connecting shares (%)'!$R$18,0),0)</f>
        <v>0</v>
      </c>
      <c r="AC308" s="1">
        <f>IF(C308="West", IF(B308="Decentral",('Connecting shares (%)'!$F$14/100*E308+'Connecting shares (%)'!$G$14/100*G308+'Connecting shares (%)'!$H$14/100*I308)/1000000,0),0)</f>
        <v>0.87545787999999891</v>
      </c>
      <c r="AD308" s="1">
        <f>IF(C308="west", IF(B308="Decentral",F308*'Connecting shares (%)'!$R$16*'Connecting shares (%)'!$F$14/100+H308*'Connecting shares (%)'!$G$14/100*'Connecting shares (%)'!$R$17+J308*'Connecting shares (%)'!$H$14/100*'Connecting shares (%)'!$R$18,0),0)</f>
        <v>1.3337100000000002</v>
      </c>
      <c r="AE308" s="1">
        <f>IF(C308="west", IF(B308="Central",('Connecting shares (%)'!$F$12/100*K308+'Connecting shares (%)'!$G$12/100*M308+'Connecting shares (%)'!$H$12/100*O308)/1000000,0),0)</f>
        <v>0</v>
      </c>
      <c r="AF308" s="1">
        <f>IF(C308="west", IF(B308="Central",L308*'Connecting shares (%)'!$R$16*'Connecting shares (%)'!$F$12/100+N308*'Connecting shares (%)'!$G$12/100*'Connecting shares (%)'!$R$17+P308*'Connecting shares (%)'!$H$12/100*'Connecting shares (%)'!$R$18,0),0)</f>
        <v>0</v>
      </c>
      <c r="AG308" s="1">
        <f>IF(C308="West", IF(B308="Decentral",(K308*'Connecting shares (%)'!$F$16/100+M308*'Connecting shares (%)'!$G$16/100+O308*'Connecting shares (%)'!$H$16/100)/1000000,0),0)</f>
        <v>0.18324239</v>
      </c>
      <c r="AH308" s="1">
        <f>IF(C308="west", IF(B308="Decentral",L308*'Connecting shares (%)'!$R$16*'Connecting shares (%)'!$F$16/100+N308*'Connecting shares (%)'!$G$16/100*'Connecting shares (%)'!$R$17+P308*'Connecting shares (%)'!$H$16/100*'Connecting shares (%)'!$R$18,0),0)</f>
        <v>0.15329799999999999</v>
      </c>
    </row>
    <row r="309" spans="1:34">
      <c r="A309" s="1">
        <v>308</v>
      </c>
      <c r="B309" s="1" t="s">
        <v>21</v>
      </c>
      <c r="C309" s="1" t="s">
        <v>23</v>
      </c>
      <c r="D309" s="1" t="s">
        <v>595</v>
      </c>
      <c r="E309" s="1">
        <v>1190499.58</v>
      </c>
      <c r="F309" s="1">
        <v>77</v>
      </c>
      <c r="G309" s="1">
        <v>0</v>
      </c>
      <c r="H309" s="1">
        <v>0</v>
      </c>
      <c r="I309" s="1">
        <v>0</v>
      </c>
      <c r="J309" s="1">
        <v>0</v>
      </c>
      <c r="K309" s="1">
        <v>75508.72</v>
      </c>
      <c r="L309" s="1">
        <v>7</v>
      </c>
      <c r="M309" s="1">
        <v>0</v>
      </c>
      <c r="N309" s="1">
        <v>0</v>
      </c>
      <c r="O309" s="1">
        <v>0</v>
      </c>
      <c r="P309" s="1">
        <v>0</v>
      </c>
      <c r="Q309" s="1">
        <v>6797.1821679827799</v>
      </c>
      <c r="R309" s="1">
        <v>1710714.5</v>
      </c>
      <c r="S309" s="61">
        <f>IF(C309="East", IF(B309="Central",('Connecting shares (%)'!$F$2/100*E309+'Connecting shares (%)'!$G$2/100*G309+'Connecting shares (%)'!$H$2/100*I309)/1000000,0),0)</f>
        <v>0</v>
      </c>
      <c r="T309" s="61">
        <f>IF(C309="East", IF(B309="Central",F309*'Connecting shares (%)'!$R$16*'Connecting shares (%)'!$F$2/100+H309*'Connecting shares (%)'!$G$2/100*'Connecting shares (%)'!$R$17+J309*'Connecting shares (%)'!$H$2/100*'Connecting shares (%)'!$R$18,0),0)</f>
        <v>0</v>
      </c>
      <c r="U309" s="1">
        <f>IF(C309="East", IF(B309="Decentral",('Connecting shares (%)'!$F$6/100*E309+'Connecting shares (%)'!$G$6/100*G309+'Connecting shares (%)'!$H$6/100*I309)/1000000,0),0)</f>
        <v>0</v>
      </c>
      <c r="V309" s="1">
        <f>IF(C309="East", IF(B309="Decentral",F309*'Connecting shares (%)'!$R$16*'Connecting shares (%)'!$F$6/100+H309*'Connecting shares (%)'!$G$6/100*'Connecting shares (%)'!$R$17+J309*'Connecting shares (%)'!$H$6/100*'Connecting shares (%)'!$R$18,0),0)</f>
        <v>0</v>
      </c>
      <c r="W309" s="1">
        <f>IF(C309="East", IF(B309="Central",('Connecting shares (%)'!$F$4/100*K309+'Connecting shares (%)'!$G$4/100*M309+'Connecting shares (%)'!$H$4/100*O309)/1000000,0),0)</f>
        <v>0</v>
      </c>
      <c r="X309" s="1">
        <f>IF(C309="East", IF(B309="Central",L309*'Connecting shares (%)'!$R$16*'Connecting shares (%)'!$F$4/100+N309*'Connecting shares (%)'!$G$4/100*'Connecting shares (%)'!$R$17+P309*'Connecting shares (%)'!$H$4/100*'Connecting shares (%)'!$R$18,0),0)</f>
        <v>0</v>
      </c>
      <c r="Y309" s="1">
        <f>IF(C309="East", IF(B309="Decentral",('Connecting shares (%)'!$F$4/100*K309+'Connecting shares (%)'!$G$4/100*M309+'Connecting shares (%)'!$H$4/100*O309)/1000000,0),0)</f>
        <v>0</v>
      </c>
      <c r="Z309" s="1">
        <f>IF(C309="East", IF(B309="Decentral",L309*'Connecting shares (%)'!$R$16*'Connecting shares (%)'!$F$8/100+N309*'Connecting shares (%)'!$G$8/100*'Connecting shares (%)'!$R$17+P309*'Connecting shares (%)'!$H$8/100*'Connecting shares (%)'!$R$18,0),0)</f>
        <v>0</v>
      </c>
      <c r="AA309" s="1">
        <f>IF(C309="West", IF(B309="Central",('Connecting shares (%)'!$F$10/100*E309+'Connecting shares (%)'!$G$10/100*G309+'Connecting shares (%)'!$H$10/100*I309)/1000000,0),0)</f>
        <v>0</v>
      </c>
      <c r="AB309" s="1">
        <f>IF(C309="West", IF(B309="Central",F309*'Connecting shares (%)'!$R$16*'Connecting shares (%)'!$F$10/100+H309*'Connecting shares (%)'!$G$10/100*'Connecting shares (%)'!$R$17+J309*'Connecting shares (%)'!$H$10/100*'Connecting shares (%)'!$R$18,0),0)</f>
        <v>0</v>
      </c>
      <c r="AC309" s="1">
        <f>IF(C309="West", IF(B309="Decentral",('Connecting shares (%)'!$F$14/100*E309+'Connecting shares (%)'!$G$14/100*G309+'Connecting shares (%)'!$H$14/100*I309)/1000000,0),0)</f>
        <v>1.19049958</v>
      </c>
      <c r="AD309" s="1">
        <f>IF(C309="west", IF(B309="Decentral",F309*'Connecting shares (%)'!$R$16*'Connecting shares (%)'!$F$14/100+H309*'Connecting shares (%)'!$G$14/100*'Connecting shares (%)'!$R$17+J309*'Connecting shares (%)'!$H$14/100*'Connecting shares (%)'!$R$18,0),0)</f>
        <v>1.770615</v>
      </c>
      <c r="AE309" s="1">
        <f>IF(C309="west", IF(B309="Central",('Connecting shares (%)'!$F$12/100*K309+'Connecting shares (%)'!$G$12/100*M309+'Connecting shares (%)'!$H$12/100*O309)/1000000,0),0)</f>
        <v>0</v>
      </c>
      <c r="AF309" s="1">
        <f>IF(C309="west", IF(B309="Central",L309*'Connecting shares (%)'!$R$16*'Connecting shares (%)'!$F$12/100+N309*'Connecting shares (%)'!$G$12/100*'Connecting shares (%)'!$R$17+P309*'Connecting shares (%)'!$H$12/100*'Connecting shares (%)'!$R$18,0),0)</f>
        <v>0</v>
      </c>
      <c r="AG309" s="1">
        <f>IF(C309="West", IF(B309="Decentral",(K309*'Connecting shares (%)'!$F$16/100+M309*'Connecting shares (%)'!$G$16/100+O309*'Connecting shares (%)'!$H$16/100)/1000000,0),0)</f>
        <v>7.5508720000000001E-2</v>
      </c>
      <c r="AH309" s="1">
        <f>IF(C309="west", IF(B309="Decentral",L309*'Connecting shares (%)'!$R$16*'Connecting shares (%)'!$F$16/100+N309*'Connecting shares (%)'!$G$16/100*'Connecting shares (%)'!$R$17+P309*'Connecting shares (%)'!$H$16/100*'Connecting shares (%)'!$R$18,0),0)</f>
        <v>0.16096500000000002</v>
      </c>
    </row>
    <row r="310" spans="1:34">
      <c r="A310" s="1">
        <v>309</v>
      </c>
      <c r="B310" s="1" t="s">
        <v>21</v>
      </c>
      <c r="C310" s="1" t="s">
        <v>24</v>
      </c>
      <c r="D310" s="1" t="s">
        <v>594</v>
      </c>
      <c r="E310" s="1">
        <v>439867.09</v>
      </c>
      <c r="F310" s="1">
        <v>35</v>
      </c>
      <c r="G310" s="1">
        <v>0</v>
      </c>
      <c r="H310" s="1">
        <v>0</v>
      </c>
      <c r="I310" s="1">
        <v>0</v>
      </c>
      <c r="J310" s="1">
        <v>0</v>
      </c>
      <c r="K310" s="1">
        <v>638454.93999999994</v>
      </c>
      <c r="L310" s="1">
        <v>50</v>
      </c>
      <c r="M310" s="1">
        <v>112562.21</v>
      </c>
      <c r="N310" s="1">
        <v>1</v>
      </c>
      <c r="O310" s="1">
        <v>474516.39</v>
      </c>
      <c r="P310" s="1">
        <v>1</v>
      </c>
      <c r="Q310" s="1">
        <v>4230.5099690345496</v>
      </c>
      <c r="R310" s="1">
        <v>900536.5</v>
      </c>
      <c r="S310" s="61">
        <f>IF(C310="East", IF(B310="Central",('Connecting shares (%)'!$F$2/100*E310+'Connecting shares (%)'!$G$2/100*G310+'Connecting shares (%)'!$H$2/100*I310)/1000000,0),0)</f>
        <v>0</v>
      </c>
      <c r="T310" s="61">
        <f>IF(C310="East", IF(B310="Central",F310*'Connecting shares (%)'!$R$16*'Connecting shares (%)'!$F$2/100+H310*'Connecting shares (%)'!$G$2/100*'Connecting shares (%)'!$R$17+J310*'Connecting shares (%)'!$H$2/100*'Connecting shares (%)'!$R$18,0),0)</f>
        <v>0</v>
      </c>
      <c r="U310" s="1">
        <f>IF(C310="East", IF(B310="Decentral",('Connecting shares (%)'!$F$6/100*E310+'Connecting shares (%)'!$G$6/100*G310+'Connecting shares (%)'!$H$6/100*I310)/1000000,0),0)</f>
        <v>0.43986709000000002</v>
      </c>
      <c r="V310" s="1">
        <f>IF(C310="East", IF(B310="Decentral",F310*'Connecting shares (%)'!$R$16*'Connecting shares (%)'!$F$6/100+H310*'Connecting shares (%)'!$G$6/100*'Connecting shares (%)'!$R$17+J310*'Connecting shares (%)'!$H$6/100*'Connecting shares (%)'!$R$18,0),0)</f>
        <v>0.80482500000000001</v>
      </c>
      <c r="W310" s="1">
        <f>IF(C310="East", IF(B310="Central",('Connecting shares (%)'!$F$4/100*K310+'Connecting shares (%)'!$G$4/100*M310+'Connecting shares (%)'!$H$4/100*O310)/1000000,0),0)</f>
        <v>0</v>
      </c>
      <c r="X310" s="1">
        <f>IF(C310="East", IF(B310="Central",L310*'Connecting shares (%)'!$R$16*'Connecting shares (%)'!$F$4/100+N310*'Connecting shares (%)'!$G$4/100*'Connecting shares (%)'!$R$17+P310*'Connecting shares (%)'!$H$4/100*'Connecting shares (%)'!$R$18,0),0)</f>
        <v>0</v>
      </c>
      <c r="Y310" s="1">
        <f>IF(C310="East", IF(B310="Decentral",('Connecting shares (%)'!$F$4/100*K310+'Connecting shares (%)'!$G$4/100*M310+'Connecting shares (%)'!$H$4/100*O310)/1000000,0),0)</f>
        <v>1.22553354</v>
      </c>
      <c r="Z310" s="1">
        <f>IF(C310="East", IF(B310="Decentral",L310*'Connecting shares (%)'!$R$16*'Connecting shares (%)'!$F$8/100+N310*'Connecting shares (%)'!$G$8/100*'Connecting shares (%)'!$R$17+P310*'Connecting shares (%)'!$H$8/100*'Connecting shares (%)'!$R$18,0),0)</f>
        <v>1.211068</v>
      </c>
      <c r="AA310" s="1">
        <f>IF(C310="West", IF(B310="Central",('Connecting shares (%)'!$F$10/100*E310+'Connecting shares (%)'!$G$10/100*G310+'Connecting shares (%)'!$H$10/100*I310)/1000000,0),0)</f>
        <v>0</v>
      </c>
      <c r="AB310" s="1">
        <f>IF(C310="West", IF(B310="Central",F310*'Connecting shares (%)'!$R$16*'Connecting shares (%)'!$F$10/100+H310*'Connecting shares (%)'!$G$10/100*'Connecting shares (%)'!$R$17+J310*'Connecting shares (%)'!$H$10/100*'Connecting shares (%)'!$R$18,0),0)</f>
        <v>0</v>
      </c>
      <c r="AC310" s="1">
        <f>IF(C310="West", IF(B310="Decentral",('Connecting shares (%)'!$F$14/100*E310+'Connecting shares (%)'!$G$14/100*G310+'Connecting shares (%)'!$H$14/100*I310)/1000000,0),0)</f>
        <v>0</v>
      </c>
      <c r="AD310" s="1">
        <f>IF(C310="west", IF(B310="Decentral",F310*'Connecting shares (%)'!$R$16*'Connecting shares (%)'!$F$14/100+H310*'Connecting shares (%)'!$G$14/100*'Connecting shares (%)'!$R$17+J310*'Connecting shares (%)'!$H$14/100*'Connecting shares (%)'!$R$18,0),0)</f>
        <v>0</v>
      </c>
      <c r="AE310" s="1">
        <f>IF(C310="west", IF(B310="Central",('Connecting shares (%)'!$F$12/100*K310+'Connecting shares (%)'!$G$12/100*M310+'Connecting shares (%)'!$H$12/100*O310)/1000000,0),0)</f>
        <v>0</v>
      </c>
      <c r="AF310" s="1">
        <f>IF(C310="west", IF(B310="Central",L310*'Connecting shares (%)'!$R$16*'Connecting shares (%)'!$F$12/100+N310*'Connecting shares (%)'!$G$12/100*'Connecting shares (%)'!$R$17+P310*'Connecting shares (%)'!$H$12/100*'Connecting shares (%)'!$R$18,0),0)</f>
        <v>0</v>
      </c>
      <c r="AG310" s="1">
        <f>IF(C310="West", IF(B310="Decentral",(K310*'Connecting shares (%)'!$F$16/100+M310*'Connecting shares (%)'!$G$16/100+O310*'Connecting shares (%)'!$H$16/100)/1000000,0),0)</f>
        <v>0</v>
      </c>
      <c r="AH310" s="1">
        <f>IF(C310="west", IF(B310="Decentral",L310*'Connecting shares (%)'!$R$16*'Connecting shares (%)'!$F$16/100+N310*'Connecting shares (%)'!$G$16/100*'Connecting shares (%)'!$R$17+P310*'Connecting shares (%)'!$H$16/100*'Connecting shares (%)'!$R$18,0),0)</f>
        <v>0</v>
      </c>
    </row>
    <row r="311" spans="1:34">
      <c r="A311" s="1">
        <v>310</v>
      </c>
      <c r="B311" s="1" t="s">
        <v>21</v>
      </c>
      <c r="C311" s="1" t="s">
        <v>24</v>
      </c>
      <c r="D311" s="1" t="s">
        <v>593</v>
      </c>
      <c r="E311" s="1">
        <v>16998132.109999899</v>
      </c>
      <c r="F311" s="1">
        <v>1219</v>
      </c>
      <c r="G311" s="1">
        <v>0</v>
      </c>
      <c r="H311" s="1">
        <v>0</v>
      </c>
      <c r="I311" s="1">
        <v>0</v>
      </c>
      <c r="J311" s="1">
        <v>0</v>
      </c>
      <c r="K311" s="1">
        <v>5004135.07</v>
      </c>
      <c r="L311" s="1">
        <v>459</v>
      </c>
      <c r="M311" s="1">
        <v>3318076.39</v>
      </c>
      <c r="N311" s="1">
        <v>36</v>
      </c>
      <c r="O311" s="1">
        <v>465767.21</v>
      </c>
      <c r="P311" s="1">
        <v>1</v>
      </c>
      <c r="Q311" s="1">
        <v>14027.7215323377</v>
      </c>
      <c r="R311" s="1">
        <v>6125589</v>
      </c>
      <c r="S311" s="61">
        <f>IF(C311="East", IF(B311="Central",('Connecting shares (%)'!$F$2/100*E311+'Connecting shares (%)'!$G$2/100*G311+'Connecting shares (%)'!$H$2/100*I311)/1000000,0),0)</f>
        <v>0</v>
      </c>
      <c r="T311" s="61">
        <f>IF(C311="East", IF(B311="Central",F311*'Connecting shares (%)'!$R$16*'Connecting shares (%)'!$F$2/100+H311*'Connecting shares (%)'!$G$2/100*'Connecting shares (%)'!$R$17+J311*'Connecting shares (%)'!$H$2/100*'Connecting shares (%)'!$R$18,0),0)</f>
        <v>0</v>
      </c>
      <c r="U311" s="1">
        <f>IF(C311="East", IF(B311="Decentral",('Connecting shares (%)'!$F$6/100*E311+'Connecting shares (%)'!$G$6/100*G311+'Connecting shares (%)'!$H$6/100*I311)/1000000,0),0)</f>
        <v>16.998132109999897</v>
      </c>
      <c r="V311" s="1">
        <f>IF(C311="East", IF(B311="Decentral",F311*'Connecting shares (%)'!$R$16*'Connecting shares (%)'!$F$6/100+H311*'Connecting shares (%)'!$G$6/100*'Connecting shares (%)'!$R$17+J311*'Connecting shares (%)'!$H$6/100*'Connecting shares (%)'!$R$18,0),0)</f>
        <v>28.030905000000004</v>
      </c>
      <c r="W311" s="1">
        <f>IF(C311="East", IF(B311="Central",('Connecting shares (%)'!$F$4/100*K311+'Connecting shares (%)'!$G$4/100*M311+'Connecting shares (%)'!$H$4/100*O311)/1000000,0),0)</f>
        <v>0</v>
      </c>
      <c r="X311" s="1">
        <f>IF(C311="East", IF(B311="Central",L311*'Connecting shares (%)'!$R$16*'Connecting shares (%)'!$F$4/100+N311*'Connecting shares (%)'!$G$4/100*'Connecting shares (%)'!$R$17+P311*'Connecting shares (%)'!$H$4/100*'Connecting shares (%)'!$R$18,0),0)</f>
        <v>0</v>
      </c>
      <c r="Y311" s="1">
        <f>IF(C311="East", IF(B311="Decentral",('Connecting shares (%)'!$F$4/100*K311+'Connecting shares (%)'!$G$4/100*M311+'Connecting shares (%)'!$H$4/100*O311)/1000000,0),0)</f>
        <v>8.7879786700000011</v>
      </c>
      <c r="Z311" s="1">
        <f>IF(C311="East", IF(B311="Decentral",L311*'Connecting shares (%)'!$R$16*'Connecting shares (%)'!$F$8/100+N311*'Connecting shares (%)'!$G$8/100*'Connecting shares (%)'!$R$17+P311*'Connecting shares (%)'!$H$8/100*'Connecting shares (%)'!$R$18,0),0)</f>
        <v>11.689088000000002</v>
      </c>
      <c r="AA311" s="1">
        <f>IF(C311="West", IF(B311="Central",('Connecting shares (%)'!$F$10/100*E311+'Connecting shares (%)'!$G$10/100*G311+'Connecting shares (%)'!$H$10/100*I311)/1000000,0),0)</f>
        <v>0</v>
      </c>
      <c r="AB311" s="1">
        <f>IF(C311="West", IF(B311="Central",F311*'Connecting shares (%)'!$R$16*'Connecting shares (%)'!$F$10/100+H311*'Connecting shares (%)'!$G$10/100*'Connecting shares (%)'!$R$17+J311*'Connecting shares (%)'!$H$10/100*'Connecting shares (%)'!$R$18,0),0)</f>
        <v>0</v>
      </c>
      <c r="AC311" s="1">
        <f>IF(C311="West", IF(B311="Decentral",('Connecting shares (%)'!$F$14/100*E311+'Connecting shares (%)'!$G$14/100*G311+'Connecting shares (%)'!$H$14/100*I311)/1000000,0),0)</f>
        <v>0</v>
      </c>
      <c r="AD311" s="1">
        <f>IF(C311="west", IF(B311="Decentral",F311*'Connecting shares (%)'!$R$16*'Connecting shares (%)'!$F$14/100+H311*'Connecting shares (%)'!$G$14/100*'Connecting shares (%)'!$R$17+J311*'Connecting shares (%)'!$H$14/100*'Connecting shares (%)'!$R$18,0),0)</f>
        <v>0</v>
      </c>
      <c r="AE311" s="1">
        <f>IF(C311="west", IF(B311="Central",('Connecting shares (%)'!$F$12/100*K311+'Connecting shares (%)'!$G$12/100*M311+'Connecting shares (%)'!$H$12/100*O311)/1000000,0),0)</f>
        <v>0</v>
      </c>
      <c r="AF311" s="1">
        <f>IF(C311="west", IF(B311="Central",L311*'Connecting shares (%)'!$R$16*'Connecting shares (%)'!$F$12/100+N311*'Connecting shares (%)'!$G$12/100*'Connecting shares (%)'!$R$17+P311*'Connecting shares (%)'!$H$12/100*'Connecting shares (%)'!$R$18,0),0)</f>
        <v>0</v>
      </c>
      <c r="AG311" s="1">
        <f>IF(C311="West", IF(B311="Decentral",(K311*'Connecting shares (%)'!$F$16/100+M311*'Connecting shares (%)'!$G$16/100+O311*'Connecting shares (%)'!$H$16/100)/1000000,0),0)</f>
        <v>0</v>
      </c>
      <c r="AH311" s="1">
        <f>IF(C311="west", IF(B311="Decentral",L311*'Connecting shares (%)'!$R$16*'Connecting shares (%)'!$F$16/100+N311*'Connecting shares (%)'!$G$16/100*'Connecting shares (%)'!$R$17+P311*'Connecting shares (%)'!$H$16/100*'Connecting shares (%)'!$R$18,0),0)</f>
        <v>0</v>
      </c>
    </row>
    <row r="312" spans="1:34">
      <c r="A312" s="1">
        <v>311</v>
      </c>
      <c r="B312" s="1" t="s">
        <v>21</v>
      </c>
      <c r="C312" s="1" t="s">
        <v>23</v>
      </c>
      <c r="D312" s="1" t="s">
        <v>592</v>
      </c>
      <c r="E312" s="1">
        <v>188108.72</v>
      </c>
      <c r="F312" s="1">
        <v>11</v>
      </c>
      <c r="G312" s="1">
        <v>0</v>
      </c>
      <c r="H312" s="1">
        <v>0</v>
      </c>
      <c r="I312" s="1">
        <v>0</v>
      </c>
      <c r="J312" s="1">
        <v>0</v>
      </c>
      <c r="K312" s="1">
        <v>7856.6899999999896</v>
      </c>
      <c r="L312" s="1">
        <v>1</v>
      </c>
      <c r="M312" s="1">
        <v>0</v>
      </c>
      <c r="N312" s="1">
        <v>0</v>
      </c>
      <c r="O312" s="1">
        <v>0</v>
      </c>
      <c r="P312" s="1">
        <v>0</v>
      </c>
      <c r="Q312" s="1">
        <v>2739.5781084750602</v>
      </c>
      <c r="R312" s="1">
        <v>203845</v>
      </c>
      <c r="S312" s="61">
        <f>IF(C312="East", IF(B312="Central",('Connecting shares (%)'!$F$2/100*E312+'Connecting shares (%)'!$G$2/100*G312+'Connecting shares (%)'!$H$2/100*I312)/1000000,0),0)</f>
        <v>0</v>
      </c>
      <c r="T312" s="61">
        <f>IF(C312="East", IF(B312="Central",F312*'Connecting shares (%)'!$R$16*'Connecting shares (%)'!$F$2/100+H312*'Connecting shares (%)'!$G$2/100*'Connecting shares (%)'!$R$17+J312*'Connecting shares (%)'!$H$2/100*'Connecting shares (%)'!$R$18,0),0)</f>
        <v>0</v>
      </c>
      <c r="U312" s="1">
        <f>IF(C312="East", IF(B312="Decentral",('Connecting shares (%)'!$F$6/100*E312+'Connecting shares (%)'!$G$6/100*G312+'Connecting shares (%)'!$H$6/100*I312)/1000000,0),0)</f>
        <v>0</v>
      </c>
      <c r="V312" s="1">
        <f>IF(C312="East", IF(B312="Decentral",F312*'Connecting shares (%)'!$R$16*'Connecting shares (%)'!$F$6/100+H312*'Connecting shares (%)'!$G$6/100*'Connecting shares (%)'!$R$17+J312*'Connecting shares (%)'!$H$6/100*'Connecting shares (%)'!$R$18,0),0)</f>
        <v>0</v>
      </c>
      <c r="W312" s="1">
        <f>IF(C312="East", IF(B312="Central",('Connecting shares (%)'!$F$4/100*K312+'Connecting shares (%)'!$G$4/100*M312+'Connecting shares (%)'!$H$4/100*O312)/1000000,0),0)</f>
        <v>0</v>
      </c>
      <c r="X312" s="1">
        <f>IF(C312="East", IF(B312="Central",L312*'Connecting shares (%)'!$R$16*'Connecting shares (%)'!$F$4/100+N312*'Connecting shares (%)'!$G$4/100*'Connecting shares (%)'!$R$17+P312*'Connecting shares (%)'!$H$4/100*'Connecting shares (%)'!$R$18,0),0)</f>
        <v>0</v>
      </c>
      <c r="Y312" s="1">
        <f>IF(C312="East", IF(B312="Decentral",('Connecting shares (%)'!$F$4/100*K312+'Connecting shares (%)'!$G$4/100*M312+'Connecting shares (%)'!$H$4/100*O312)/1000000,0),0)</f>
        <v>0</v>
      </c>
      <c r="Z312" s="1">
        <f>IF(C312="East", IF(B312="Decentral",L312*'Connecting shares (%)'!$R$16*'Connecting shares (%)'!$F$8/100+N312*'Connecting shares (%)'!$G$8/100*'Connecting shares (%)'!$R$17+P312*'Connecting shares (%)'!$H$8/100*'Connecting shares (%)'!$R$18,0),0)</f>
        <v>0</v>
      </c>
      <c r="AA312" s="1">
        <f>IF(C312="West", IF(B312="Central",('Connecting shares (%)'!$F$10/100*E312+'Connecting shares (%)'!$G$10/100*G312+'Connecting shares (%)'!$H$10/100*I312)/1000000,0),0)</f>
        <v>0</v>
      </c>
      <c r="AB312" s="1">
        <f>IF(C312="West", IF(B312="Central",F312*'Connecting shares (%)'!$R$16*'Connecting shares (%)'!$F$10/100+H312*'Connecting shares (%)'!$G$10/100*'Connecting shares (%)'!$R$17+J312*'Connecting shares (%)'!$H$10/100*'Connecting shares (%)'!$R$18,0),0)</f>
        <v>0</v>
      </c>
      <c r="AC312" s="1">
        <f>IF(C312="West", IF(B312="Decentral",('Connecting shares (%)'!$F$14/100*E312+'Connecting shares (%)'!$G$14/100*G312+'Connecting shares (%)'!$H$14/100*I312)/1000000,0),0)</f>
        <v>0.18810872000000001</v>
      </c>
      <c r="AD312" s="1">
        <f>IF(C312="west", IF(B312="Decentral",F312*'Connecting shares (%)'!$R$16*'Connecting shares (%)'!$F$14/100+H312*'Connecting shares (%)'!$G$14/100*'Connecting shares (%)'!$R$17+J312*'Connecting shares (%)'!$H$14/100*'Connecting shares (%)'!$R$18,0),0)</f>
        <v>0.25294500000000003</v>
      </c>
      <c r="AE312" s="1">
        <f>IF(C312="west", IF(B312="Central",('Connecting shares (%)'!$F$12/100*K312+'Connecting shares (%)'!$G$12/100*M312+'Connecting shares (%)'!$H$12/100*O312)/1000000,0),0)</f>
        <v>0</v>
      </c>
      <c r="AF312" s="1">
        <f>IF(C312="west", IF(B312="Central",L312*'Connecting shares (%)'!$R$16*'Connecting shares (%)'!$F$12/100+N312*'Connecting shares (%)'!$G$12/100*'Connecting shares (%)'!$R$17+P312*'Connecting shares (%)'!$H$12/100*'Connecting shares (%)'!$R$18,0),0)</f>
        <v>0</v>
      </c>
      <c r="AG312" s="1">
        <f>IF(C312="West", IF(B312="Decentral",(K312*'Connecting shares (%)'!$F$16/100+M312*'Connecting shares (%)'!$G$16/100+O312*'Connecting shares (%)'!$H$16/100)/1000000,0),0)</f>
        <v>7.8566899999999891E-3</v>
      </c>
      <c r="AH312" s="1">
        <f>IF(C312="west", IF(B312="Decentral",L312*'Connecting shares (%)'!$R$16*'Connecting shares (%)'!$F$16/100+N312*'Connecting shares (%)'!$G$16/100*'Connecting shares (%)'!$R$17+P312*'Connecting shares (%)'!$H$16/100*'Connecting shares (%)'!$R$18,0),0)</f>
        <v>2.2995000000000002E-2</v>
      </c>
    </row>
    <row r="313" spans="1:34">
      <c r="A313" s="1">
        <v>312</v>
      </c>
      <c r="B313" s="1" t="s">
        <v>21</v>
      </c>
      <c r="C313" s="1" t="s">
        <v>24</v>
      </c>
      <c r="D313" s="1" t="s">
        <v>591</v>
      </c>
      <c r="E313" s="1">
        <v>1322259.95999999</v>
      </c>
      <c r="F313" s="1">
        <v>84</v>
      </c>
      <c r="G313" s="1">
        <v>169175.88</v>
      </c>
      <c r="H313" s="1">
        <v>3</v>
      </c>
      <c r="I313" s="1">
        <v>0</v>
      </c>
      <c r="J313" s="1">
        <v>0</v>
      </c>
      <c r="K313" s="1">
        <v>210359.6</v>
      </c>
      <c r="L313" s="1">
        <v>11</v>
      </c>
      <c r="M313" s="1">
        <v>132010.1</v>
      </c>
      <c r="N313" s="1">
        <v>2</v>
      </c>
      <c r="O313" s="1">
        <v>0</v>
      </c>
      <c r="P313" s="1">
        <v>0</v>
      </c>
      <c r="Q313" s="1">
        <v>7117.2839487234896</v>
      </c>
      <c r="R313" s="1">
        <v>1332122</v>
      </c>
      <c r="S313" s="61">
        <f>IF(C313="East", IF(B313="Central",('Connecting shares (%)'!$F$2/100*E313+'Connecting shares (%)'!$G$2/100*G313+'Connecting shares (%)'!$H$2/100*I313)/1000000,0),0)</f>
        <v>0</v>
      </c>
      <c r="T313" s="61">
        <f>IF(C313="East", IF(B313="Central",F313*'Connecting shares (%)'!$R$16*'Connecting shares (%)'!$F$2/100+H313*'Connecting shares (%)'!$G$2/100*'Connecting shares (%)'!$R$17+J313*'Connecting shares (%)'!$H$2/100*'Connecting shares (%)'!$R$18,0),0)</f>
        <v>0</v>
      </c>
      <c r="U313" s="1">
        <f>IF(C313="East", IF(B313="Decentral",('Connecting shares (%)'!$F$6/100*E313+'Connecting shares (%)'!$G$6/100*G313+'Connecting shares (%)'!$H$6/100*I313)/1000000,0),0)</f>
        <v>1.4914358399999901</v>
      </c>
      <c r="V313" s="1">
        <f>IF(C313="East", IF(B313="Decentral",F313*'Connecting shares (%)'!$R$16*'Connecting shares (%)'!$F$6/100+H313*'Connecting shares (%)'!$G$6/100*'Connecting shares (%)'!$R$17+J313*'Connecting shares (%)'!$H$6/100*'Connecting shares (%)'!$R$18,0),0)</f>
        <v>2.0235570000000003</v>
      </c>
      <c r="W313" s="1">
        <f>IF(C313="East", IF(B313="Central",('Connecting shares (%)'!$F$4/100*K313+'Connecting shares (%)'!$G$4/100*M313+'Connecting shares (%)'!$H$4/100*O313)/1000000,0),0)</f>
        <v>0</v>
      </c>
      <c r="X313" s="1">
        <f>IF(C313="East", IF(B313="Central",L313*'Connecting shares (%)'!$R$16*'Connecting shares (%)'!$F$4/100+N313*'Connecting shares (%)'!$G$4/100*'Connecting shares (%)'!$R$17+P313*'Connecting shares (%)'!$H$4/100*'Connecting shares (%)'!$R$18,0),0)</f>
        <v>0</v>
      </c>
      <c r="Y313" s="1">
        <f>IF(C313="East", IF(B313="Decentral",('Connecting shares (%)'!$F$4/100*K313+'Connecting shares (%)'!$G$4/100*M313+'Connecting shares (%)'!$H$4/100*O313)/1000000,0),0)</f>
        <v>0.3423697</v>
      </c>
      <c r="Z313" s="1">
        <f>IF(C313="East", IF(B313="Decentral",L313*'Connecting shares (%)'!$R$16*'Connecting shares (%)'!$F$8/100+N313*'Connecting shares (%)'!$G$8/100*'Connecting shares (%)'!$R$17+P313*'Connecting shares (%)'!$H$8/100*'Connecting shares (%)'!$R$18,0),0)</f>
        <v>0.31426300000000001</v>
      </c>
      <c r="AA313" s="1">
        <f>IF(C313="West", IF(B313="Central",('Connecting shares (%)'!$F$10/100*E313+'Connecting shares (%)'!$G$10/100*G313+'Connecting shares (%)'!$H$10/100*I313)/1000000,0),0)</f>
        <v>0</v>
      </c>
      <c r="AB313" s="1">
        <f>IF(C313="West", IF(B313="Central",F313*'Connecting shares (%)'!$R$16*'Connecting shares (%)'!$F$10/100+H313*'Connecting shares (%)'!$G$10/100*'Connecting shares (%)'!$R$17+J313*'Connecting shares (%)'!$H$10/100*'Connecting shares (%)'!$R$18,0),0)</f>
        <v>0</v>
      </c>
      <c r="AC313" s="1">
        <f>IF(C313="West", IF(B313="Decentral",('Connecting shares (%)'!$F$14/100*E313+'Connecting shares (%)'!$G$14/100*G313+'Connecting shares (%)'!$H$14/100*I313)/1000000,0),0)</f>
        <v>0</v>
      </c>
      <c r="AD313" s="1">
        <f>IF(C313="west", IF(B313="Decentral",F313*'Connecting shares (%)'!$R$16*'Connecting shares (%)'!$F$14/100+H313*'Connecting shares (%)'!$G$14/100*'Connecting shares (%)'!$R$17+J313*'Connecting shares (%)'!$H$14/100*'Connecting shares (%)'!$R$18,0),0)</f>
        <v>0</v>
      </c>
      <c r="AE313" s="1">
        <f>IF(C313="west", IF(B313="Central",('Connecting shares (%)'!$F$12/100*K313+'Connecting shares (%)'!$G$12/100*M313+'Connecting shares (%)'!$H$12/100*O313)/1000000,0),0)</f>
        <v>0</v>
      </c>
      <c r="AF313" s="1">
        <f>IF(C313="west", IF(B313="Central",L313*'Connecting shares (%)'!$R$16*'Connecting shares (%)'!$F$12/100+N313*'Connecting shares (%)'!$G$12/100*'Connecting shares (%)'!$R$17+P313*'Connecting shares (%)'!$H$12/100*'Connecting shares (%)'!$R$18,0),0)</f>
        <v>0</v>
      </c>
      <c r="AG313" s="1">
        <f>IF(C313="West", IF(B313="Decentral",(K313*'Connecting shares (%)'!$F$16/100+M313*'Connecting shares (%)'!$G$16/100+O313*'Connecting shares (%)'!$H$16/100)/1000000,0),0)</f>
        <v>0</v>
      </c>
      <c r="AH313" s="1">
        <f>IF(C313="west", IF(B313="Decentral",L313*'Connecting shares (%)'!$R$16*'Connecting shares (%)'!$F$16/100+N313*'Connecting shares (%)'!$G$16/100*'Connecting shares (%)'!$R$17+P313*'Connecting shares (%)'!$H$16/100*'Connecting shares (%)'!$R$18,0),0)</f>
        <v>0</v>
      </c>
    </row>
    <row r="314" spans="1:34">
      <c r="A314" s="1">
        <v>313</v>
      </c>
      <c r="B314" s="1" t="s">
        <v>21</v>
      </c>
      <c r="C314" s="1" t="s">
        <v>23</v>
      </c>
      <c r="D314" s="1" t="s">
        <v>590</v>
      </c>
      <c r="E314" s="1">
        <v>1057554.6599999999</v>
      </c>
      <c r="F314" s="1">
        <v>79</v>
      </c>
      <c r="G314" s="1">
        <v>0</v>
      </c>
      <c r="H314" s="1">
        <v>0</v>
      </c>
      <c r="I314" s="1">
        <v>0</v>
      </c>
      <c r="J314" s="1">
        <v>0</v>
      </c>
      <c r="K314" s="1">
        <v>150427.32999999999</v>
      </c>
      <c r="L314" s="1">
        <v>14</v>
      </c>
      <c r="M314" s="1">
        <v>106288.62</v>
      </c>
      <c r="N314" s="1">
        <v>2</v>
      </c>
      <c r="O314" s="1">
        <v>0</v>
      </c>
      <c r="P314" s="1">
        <v>0</v>
      </c>
      <c r="Q314" s="1">
        <v>4961.8727005568498</v>
      </c>
      <c r="R314" s="1">
        <v>879367.5</v>
      </c>
      <c r="S314" s="61">
        <f>IF(C314="East", IF(B314="Central",('Connecting shares (%)'!$F$2/100*E314+'Connecting shares (%)'!$G$2/100*G314+'Connecting shares (%)'!$H$2/100*I314)/1000000,0),0)</f>
        <v>0</v>
      </c>
      <c r="T314" s="61">
        <f>IF(C314="East", IF(B314="Central",F314*'Connecting shares (%)'!$R$16*'Connecting shares (%)'!$F$2/100+H314*'Connecting shares (%)'!$G$2/100*'Connecting shares (%)'!$R$17+J314*'Connecting shares (%)'!$H$2/100*'Connecting shares (%)'!$R$18,0),0)</f>
        <v>0</v>
      </c>
      <c r="U314" s="1">
        <f>IF(C314="East", IF(B314="Decentral",('Connecting shares (%)'!$F$6/100*E314+'Connecting shares (%)'!$G$6/100*G314+'Connecting shares (%)'!$H$6/100*I314)/1000000,0),0)</f>
        <v>0</v>
      </c>
      <c r="V314" s="1">
        <f>IF(C314="East", IF(B314="Decentral",F314*'Connecting shares (%)'!$R$16*'Connecting shares (%)'!$F$6/100+H314*'Connecting shares (%)'!$G$6/100*'Connecting shares (%)'!$R$17+J314*'Connecting shares (%)'!$H$6/100*'Connecting shares (%)'!$R$18,0),0)</f>
        <v>0</v>
      </c>
      <c r="W314" s="1">
        <f>IF(C314="East", IF(B314="Central",('Connecting shares (%)'!$F$4/100*K314+'Connecting shares (%)'!$G$4/100*M314+'Connecting shares (%)'!$H$4/100*O314)/1000000,0),0)</f>
        <v>0</v>
      </c>
      <c r="X314" s="1">
        <f>IF(C314="East", IF(B314="Central",L314*'Connecting shares (%)'!$R$16*'Connecting shares (%)'!$F$4/100+N314*'Connecting shares (%)'!$G$4/100*'Connecting shares (%)'!$R$17+P314*'Connecting shares (%)'!$H$4/100*'Connecting shares (%)'!$R$18,0),0)</f>
        <v>0</v>
      </c>
      <c r="Y314" s="1">
        <f>IF(C314="East", IF(B314="Decentral",('Connecting shares (%)'!$F$4/100*K314+'Connecting shares (%)'!$G$4/100*M314+'Connecting shares (%)'!$H$4/100*O314)/1000000,0),0)</f>
        <v>0</v>
      </c>
      <c r="Z314" s="1">
        <f>IF(C314="East", IF(B314="Decentral",L314*'Connecting shares (%)'!$R$16*'Connecting shares (%)'!$F$8/100+N314*'Connecting shares (%)'!$G$8/100*'Connecting shares (%)'!$R$17+P314*'Connecting shares (%)'!$H$8/100*'Connecting shares (%)'!$R$18,0),0)</f>
        <v>0</v>
      </c>
      <c r="AA314" s="1">
        <f>IF(C314="West", IF(B314="Central",('Connecting shares (%)'!$F$10/100*E314+'Connecting shares (%)'!$G$10/100*G314+'Connecting shares (%)'!$H$10/100*I314)/1000000,0),0)</f>
        <v>0</v>
      </c>
      <c r="AB314" s="1">
        <f>IF(C314="West", IF(B314="Central",F314*'Connecting shares (%)'!$R$16*'Connecting shares (%)'!$F$10/100+H314*'Connecting shares (%)'!$G$10/100*'Connecting shares (%)'!$R$17+J314*'Connecting shares (%)'!$H$10/100*'Connecting shares (%)'!$R$18,0),0)</f>
        <v>0</v>
      </c>
      <c r="AC314" s="1">
        <f>IF(C314="West", IF(B314="Decentral",('Connecting shares (%)'!$F$14/100*E314+'Connecting shares (%)'!$G$14/100*G314+'Connecting shares (%)'!$H$14/100*I314)/1000000,0),0)</f>
        <v>1.0575546599999999</v>
      </c>
      <c r="AD314" s="1">
        <f>IF(C314="west", IF(B314="Decentral",F314*'Connecting shares (%)'!$R$16*'Connecting shares (%)'!$F$14/100+H314*'Connecting shares (%)'!$G$14/100*'Connecting shares (%)'!$R$17+J314*'Connecting shares (%)'!$H$14/100*'Connecting shares (%)'!$R$18,0),0)</f>
        <v>1.816605</v>
      </c>
      <c r="AE314" s="1">
        <f>IF(C314="west", IF(B314="Central",('Connecting shares (%)'!$F$12/100*K314+'Connecting shares (%)'!$G$12/100*M314+'Connecting shares (%)'!$H$12/100*O314)/1000000,0),0)</f>
        <v>0</v>
      </c>
      <c r="AF314" s="1">
        <f>IF(C314="west", IF(B314="Central",L314*'Connecting shares (%)'!$R$16*'Connecting shares (%)'!$F$12/100+N314*'Connecting shares (%)'!$G$12/100*'Connecting shares (%)'!$R$17+P314*'Connecting shares (%)'!$H$12/100*'Connecting shares (%)'!$R$18,0),0)</f>
        <v>0</v>
      </c>
      <c r="AG314" s="1">
        <f>IF(C314="West", IF(B314="Decentral",(K314*'Connecting shares (%)'!$F$16/100+M314*'Connecting shares (%)'!$G$16/100+O314*'Connecting shares (%)'!$H$16/100)/1000000,0),0)</f>
        <v>0.25671594999999997</v>
      </c>
      <c r="AH314" s="1">
        <f>IF(C314="west", IF(B314="Decentral",L314*'Connecting shares (%)'!$R$16*'Connecting shares (%)'!$F$16/100+N314*'Connecting shares (%)'!$G$16/100*'Connecting shares (%)'!$R$17+P314*'Connecting shares (%)'!$H$16/100*'Connecting shares (%)'!$R$18,0),0)</f>
        <v>0.38324800000000003</v>
      </c>
    </row>
    <row r="315" spans="1:34">
      <c r="A315" s="1">
        <v>314</v>
      </c>
      <c r="B315" s="1" t="s">
        <v>21</v>
      </c>
      <c r="C315" s="1" t="s">
        <v>24</v>
      </c>
      <c r="D315" s="1" t="s">
        <v>589</v>
      </c>
      <c r="E315" s="1">
        <v>1593180.25</v>
      </c>
      <c r="F315" s="1">
        <v>115</v>
      </c>
      <c r="G315" s="1">
        <v>158590.38</v>
      </c>
      <c r="H315" s="1">
        <v>2</v>
      </c>
      <c r="I315" s="1">
        <v>0</v>
      </c>
      <c r="J315" s="1">
        <v>0</v>
      </c>
      <c r="K315" s="1">
        <v>114791.709999999</v>
      </c>
      <c r="L315" s="1">
        <v>15</v>
      </c>
      <c r="M315" s="1">
        <v>0</v>
      </c>
      <c r="N315" s="1">
        <v>0</v>
      </c>
      <c r="O315" s="1">
        <v>0</v>
      </c>
      <c r="P315" s="1">
        <v>0</v>
      </c>
      <c r="Q315" s="1">
        <v>5916.1235342588297</v>
      </c>
      <c r="R315" s="1">
        <v>840437.5</v>
      </c>
      <c r="S315" s="61">
        <f>IF(C315="East", IF(B315="Central",('Connecting shares (%)'!$F$2/100*E315+'Connecting shares (%)'!$G$2/100*G315+'Connecting shares (%)'!$H$2/100*I315)/1000000,0),0)</f>
        <v>0</v>
      </c>
      <c r="T315" s="61">
        <f>IF(C315="East", IF(B315="Central",F315*'Connecting shares (%)'!$R$16*'Connecting shares (%)'!$F$2/100+H315*'Connecting shares (%)'!$G$2/100*'Connecting shares (%)'!$R$17+J315*'Connecting shares (%)'!$H$2/100*'Connecting shares (%)'!$R$18,0),0)</f>
        <v>0</v>
      </c>
      <c r="U315" s="1">
        <f>IF(C315="East", IF(B315="Decentral",('Connecting shares (%)'!$F$6/100*E315+'Connecting shares (%)'!$G$6/100*G315+'Connecting shares (%)'!$H$6/100*I315)/1000000,0),0)</f>
        <v>1.75177063</v>
      </c>
      <c r="V315" s="1">
        <f>IF(C315="East", IF(B315="Decentral",F315*'Connecting shares (%)'!$R$16*'Connecting shares (%)'!$F$6/100+H315*'Connecting shares (%)'!$G$6/100*'Connecting shares (%)'!$R$17+J315*'Connecting shares (%)'!$H$6/100*'Connecting shares (%)'!$R$18,0),0)</f>
        <v>2.705743</v>
      </c>
      <c r="W315" s="1">
        <f>IF(C315="East", IF(B315="Central",('Connecting shares (%)'!$F$4/100*K315+'Connecting shares (%)'!$G$4/100*M315+'Connecting shares (%)'!$H$4/100*O315)/1000000,0),0)</f>
        <v>0</v>
      </c>
      <c r="X315" s="1">
        <f>IF(C315="East", IF(B315="Central",L315*'Connecting shares (%)'!$R$16*'Connecting shares (%)'!$F$4/100+N315*'Connecting shares (%)'!$G$4/100*'Connecting shares (%)'!$R$17+P315*'Connecting shares (%)'!$H$4/100*'Connecting shares (%)'!$R$18,0),0)</f>
        <v>0</v>
      </c>
      <c r="Y315" s="1">
        <f>IF(C315="East", IF(B315="Decentral",('Connecting shares (%)'!$F$4/100*K315+'Connecting shares (%)'!$G$4/100*M315+'Connecting shares (%)'!$H$4/100*O315)/1000000,0),0)</f>
        <v>0.11479170999999901</v>
      </c>
      <c r="Z315" s="1">
        <f>IF(C315="East", IF(B315="Decentral",L315*'Connecting shares (%)'!$R$16*'Connecting shares (%)'!$F$8/100+N315*'Connecting shares (%)'!$G$8/100*'Connecting shares (%)'!$R$17+P315*'Connecting shares (%)'!$H$8/100*'Connecting shares (%)'!$R$18,0),0)</f>
        <v>0.34492500000000009</v>
      </c>
      <c r="AA315" s="1">
        <f>IF(C315="West", IF(B315="Central",('Connecting shares (%)'!$F$10/100*E315+'Connecting shares (%)'!$G$10/100*G315+'Connecting shares (%)'!$H$10/100*I315)/1000000,0),0)</f>
        <v>0</v>
      </c>
      <c r="AB315" s="1">
        <f>IF(C315="West", IF(B315="Central",F315*'Connecting shares (%)'!$R$16*'Connecting shares (%)'!$F$10/100+H315*'Connecting shares (%)'!$G$10/100*'Connecting shares (%)'!$R$17+J315*'Connecting shares (%)'!$H$10/100*'Connecting shares (%)'!$R$18,0),0)</f>
        <v>0</v>
      </c>
      <c r="AC315" s="1">
        <f>IF(C315="West", IF(B315="Decentral",('Connecting shares (%)'!$F$14/100*E315+'Connecting shares (%)'!$G$14/100*G315+'Connecting shares (%)'!$H$14/100*I315)/1000000,0),0)</f>
        <v>0</v>
      </c>
      <c r="AD315" s="1">
        <f>IF(C315="west", IF(B315="Decentral",F315*'Connecting shares (%)'!$R$16*'Connecting shares (%)'!$F$14/100+H315*'Connecting shares (%)'!$G$14/100*'Connecting shares (%)'!$R$17+J315*'Connecting shares (%)'!$H$14/100*'Connecting shares (%)'!$R$18,0),0)</f>
        <v>0</v>
      </c>
      <c r="AE315" s="1">
        <f>IF(C315="west", IF(B315="Central",('Connecting shares (%)'!$F$12/100*K315+'Connecting shares (%)'!$G$12/100*M315+'Connecting shares (%)'!$H$12/100*O315)/1000000,0),0)</f>
        <v>0</v>
      </c>
      <c r="AF315" s="1">
        <f>IF(C315="west", IF(B315="Central",L315*'Connecting shares (%)'!$R$16*'Connecting shares (%)'!$F$12/100+N315*'Connecting shares (%)'!$G$12/100*'Connecting shares (%)'!$R$17+P315*'Connecting shares (%)'!$H$12/100*'Connecting shares (%)'!$R$18,0),0)</f>
        <v>0</v>
      </c>
      <c r="AG315" s="1">
        <f>IF(C315="West", IF(B315="Decentral",(K315*'Connecting shares (%)'!$F$16/100+M315*'Connecting shares (%)'!$G$16/100+O315*'Connecting shares (%)'!$H$16/100)/1000000,0),0)</f>
        <v>0</v>
      </c>
      <c r="AH315" s="1">
        <f>IF(C315="west", IF(B315="Decentral",L315*'Connecting shares (%)'!$R$16*'Connecting shares (%)'!$F$16/100+N315*'Connecting shares (%)'!$G$16/100*'Connecting shares (%)'!$R$17+P315*'Connecting shares (%)'!$H$16/100*'Connecting shares (%)'!$R$18,0),0)</f>
        <v>0</v>
      </c>
    </row>
    <row r="316" spans="1:34">
      <c r="A316" s="1">
        <v>315</v>
      </c>
      <c r="B316" s="1" t="s">
        <v>21</v>
      </c>
      <c r="C316" s="1" t="s">
        <v>23</v>
      </c>
      <c r="D316" s="1" t="s">
        <v>375</v>
      </c>
      <c r="E316" s="1">
        <v>566235.73999999894</v>
      </c>
      <c r="F316" s="1">
        <v>39</v>
      </c>
      <c r="G316" s="1">
        <v>0</v>
      </c>
      <c r="H316" s="1">
        <v>0</v>
      </c>
      <c r="I316" s="1">
        <v>0</v>
      </c>
      <c r="J316" s="1">
        <v>0</v>
      </c>
      <c r="K316" s="1">
        <v>51167.43</v>
      </c>
      <c r="L316" s="1">
        <v>14</v>
      </c>
      <c r="M316" s="1">
        <v>0</v>
      </c>
      <c r="N316" s="1">
        <v>0</v>
      </c>
      <c r="O316" s="1">
        <v>0</v>
      </c>
      <c r="P316" s="1">
        <v>0</v>
      </c>
      <c r="Q316" s="1">
        <v>6638.5993477072998</v>
      </c>
      <c r="R316" s="1">
        <v>2236868.5</v>
      </c>
      <c r="S316" s="61">
        <f>IF(C316="East", IF(B316="Central",('Connecting shares (%)'!$F$2/100*E316+'Connecting shares (%)'!$G$2/100*G316+'Connecting shares (%)'!$H$2/100*I316)/1000000,0),0)</f>
        <v>0</v>
      </c>
      <c r="T316" s="61">
        <f>IF(C316="East", IF(B316="Central",F316*'Connecting shares (%)'!$R$16*'Connecting shares (%)'!$F$2/100+H316*'Connecting shares (%)'!$G$2/100*'Connecting shares (%)'!$R$17+J316*'Connecting shares (%)'!$H$2/100*'Connecting shares (%)'!$R$18,0),0)</f>
        <v>0</v>
      </c>
      <c r="U316" s="1">
        <f>IF(C316="East", IF(B316="Decentral",('Connecting shares (%)'!$F$6/100*E316+'Connecting shares (%)'!$G$6/100*G316+'Connecting shares (%)'!$H$6/100*I316)/1000000,0),0)</f>
        <v>0</v>
      </c>
      <c r="V316" s="1">
        <f>IF(C316="East", IF(B316="Decentral",F316*'Connecting shares (%)'!$R$16*'Connecting shares (%)'!$F$6/100+H316*'Connecting shares (%)'!$G$6/100*'Connecting shares (%)'!$R$17+J316*'Connecting shares (%)'!$H$6/100*'Connecting shares (%)'!$R$18,0),0)</f>
        <v>0</v>
      </c>
      <c r="W316" s="1">
        <f>IF(C316="East", IF(B316="Central",('Connecting shares (%)'!$F$4/100*K316+'Connecting shares (%)'!$G$4/100*M316+'Connecting shares (%)'!$H$4/100*O316)/1000000,0),0)</f>
        <v>0</v>
      </c>
      <c r="X316" s="1">
        <f>IF(C316="East", IF(B316="Central",L316*'Connecting shares (%)'!$R$16*'Connecting shares (%)'!$F$4/100+N316*'Connecting shares (%)'!$G$4/100*'Connecting shares (%)'!$R$17+P316*'Connecting shares (%)'!$H$4/100*'Connecting shares (%)'!$R$18,0),0)</f>
        <v>0</v>
      </c>
      <c r="Y316" s="1">
        <f>IF(C316="East", IF(B316="Decentral",('Connecting shares (%)'!$F$4/100*K316+'Connecting shares (%)'!$G$4/100*M316+'Connecting shares (%)'!$H$4/100*O316)/1000000,0),0)</f>
        <v>0</v>
      </c>
      <c r="Z316" s="1">
        <f>IF(C316="East", IF(B316="Decentral",L316*'Connecting shares (%)'!$R$16*'Connecting shares (%)'!$F$8/100+N316*'Connecting shares (%)'!$G$8/100*'Connecting shares (%)'!$R$17+P316*'Connecting shares (%)'!$H$8/100*'Connecting shares (%)'!$R$18,0),0)</f>
        <v>0</v>
      </c>
      <c r="AA316" s="1">
        <f>IF(C316="West", IF(B316="Central",('Connecting shares (%)'!$F$10/100*E316+'Connecting shares (%)'!$G$10/100*G316+'Connecting shares (%)'!$H$10/100*I316)/1000000,0),0)</f>
        <v>0</v>
      </c>
      <c r="AB316" s="1">
        <f>IF(C316="West", IF(B316="Central",F316*'Connecting shares (%)'!$R$16*'Connecting shares (%)'!$F$10/100+H316*'Connecting shares (%)'!$G$10/100*'Connecting shares (%)'!$R$17+J316*'Connecting shares (%)'!$H$10/100*'Connecting shares (%)'!$R$18,0),0)</f>
        <v>0</v>
      </c>
      <c r="AC316" s="1">
        <f>IF(C316="West", IF(B316="Decentral",('Connecting shares (%)'!$F$14/100*E316+'Connecting shares (%)'!$G$14/100*G316+'Connecting shares (%)'!$H$14/100*I316)/1000000,0),0)</f>
        <v>0.56623573999999899</v>
      </c>
      <c r="AD316" s="1">
        <f>IF(C316="west", IF(B316="Decentral",F316*'Connecting shares (%)'!$R$16*'Connecting shares (%)'!$F$14/100+H316*'Connecting shares (%)'!$G$14/100*'Connecting shares (%)'!$R$17+J316*'Connecting shares (%)'!$H$14/100*'Connecting shares (%)'!$R$18,0),0)</f>
        <v>0.89680500000000007</v>
      </c>
      <c r="AE316" s="1">
        <f>IF(C316="west", IF(B316="Central",('Connecting shares (%)'!$F$12/100*K316+'Connecting shares (%)'!$G$12/100*M316+'Connecting shares (%)'!$H$12/100*O316)/1000000,0),0)</f>
        <v>0</v>
      </c>
      <c r="AF316" s="1">
        <f>IF(C316="west", IF(B316="Central",L316*'Connecting shares (%)'!$R$16*'Connecting shares (%)'!$F$12/100+N316*'Connecting shares (%)'!$G$12/100*'Connecting shares (%)'!$R$17+P316*'Connecting shares (%)'!$H$12/100*'Connecting shares (%)'!$R$18,0),0)</f>
        <v>0</v>
      </c>
      <c r="AG316" s="1">
        <f>IF(C316="West", IF(B316="Decentral",(K316*'Connecting shares (%)'!$F$16/100+M316*'Connecting shares (%)'!$G$16/100+O316*'Connecting shares (%)'!$H$16/100)/1000000,0),0)</f>
        <v>5.116743E-2</v>
      </c>
      <c r="AH316" s="1">
        <f>IF(C316="west", IF(B316="Decentral",L316*'Connecting shares (%)'!$R$16*'Connecting shares (%)'!$F$16/100+N316*'Connecting shares (%)'!$G$16/100*'Connecting shares (%)'!$R$17+P316*'Connecting shares (%)'!$H$16/100*'Connecting shares (%)'!$R$18,0),0)</f>
        <v>0.32193000000000005</v>
      </c>
    </row>
    <row r="317" spans="1:34">
      <c r="A317" s="1">
        <v>316</v>
      </c>
      <c r="B317" s="1" t="s">
        <v>21</v>
      </c>
      <c r="C317" s="1" t="s">
        <v>23</v>
      </c>
      <c r="D317" s="1" t="s">
        <v>588</v>
      </c>
      <c r="E317" s="1">
        <v>411529.07</v>
      </c>
      <c r="F317" s="1">
        <v>32</v>
      </c>
      <c r="G317" s="1">
        <v>0</v>
      </c>
      <c r="H317" s="1">
        <v>0</v>
      </c>
      <c r="I317" s="1">
        <v>0</v>
      </c>
      <c r="J317" s="1">
        <v>0</v>
      </c>
      <c r="K317" s="1">
        <v>118365.42</v>
      </c>
      <c r="L317" s="1">
        <v>12</v>
      </c>
      <c r="M317" s="1">
        <v>0</v>
      </c>
      <c r="N317" s="1">
        <v>0</v>
      </c>
      <c r="O317" s="1">
        <v>0</v>
      </c>
      <c r="P317" s="1">
        <v>0</v>
      </c>
      <c r="Q317" s="1">
        <v>3532.6515573409301</v>
      </c>
      <c r="R317" s="1">
        <v>625876.5</v>
      </c>
      <c r="S317" s="61">
        <f>IF(C317="East", IF(B317="Central",('Connecting shares (%)'!$F$2/100*E317+'Connecting shares (%)'!$G$2/100*G317+'Connecting shares (%)'!$H$2/100*I317)/1000000,0),0)</f>
        <v>0</v>
      </c>
      <c r="T317" s="61">
        <f>IF(C317="East", IF(B317="Central",F317*'Connecting shares (%)'!$R$16*'Connecting shares (%)'!$F$2/100+H317*'Connecting shares (%)'!$G$2/100*'Connecting shares (%)'!$R$17+J317*'Connecting shares (%)'!$H$2/100*'Connecting shares (%)'!$R$18,0),0)</f>
        <v>0</v>
      </c>
      <c r="U317" s="1">
        <f>IF(C317="East", IF(B317="Decentral",('Connecting shares (%)'!$F$6/100*E317+'Connecting shares (%)'!$G$6/100*G317+'Connecting shares (%)'!$H$6/100*I317)/1000000,0),0)</f>
        <v>0</v>
      </c>
      <c r="V317" s="1">
        <f>IF(C317="East", IF(B317="Decentral",F317*'Connecting shares (%)'!$R$16*'Connecting shares (%)'!$F$6/100+H317*'Connecting shares (%)'!$G$6/100*'Connecting shares (%)'!$R$17+J317*'Connecting shares (%)'!$H$6/100*'Connecting shares (%)'!$R$18,0),0)</f>
        <v>0</v>
      </c>
      <c r="W317" s="1">
        <f>IF(C317="East", IF(B317="Central",('Connecting shares (%)'!$F$4/100*K317+'Connecting shares (%)'!$G$4/100*M317+'Connecting shares (%)'!$H$4/100*O317)/1000000,0),0)</f>
        <v>0</v>
      </c>
      <c r="X317" s="1">
        <f>IF(C317="East", IF(B317="Central",L317*'Connecting shares (%)'!$R$16*'Connecting shares (%)'!$F$4/100+N317*'Connecting shares (%)'!$G$4/100*'Connecting shares (%)'!$R$17+P317*'Connecting shares (%)'!$H$4/100*'Connecting shares (%)'!$R$18,0),0)</f>
        <v>0</v>
      </c>
      <c r="Y317" s="1">
        <f>IF(C317="East", IF(B317="Decentral",('Connecting shares (%)'!$F$4/100*K317+'Connecting shares (%)'!$G$4/100*M317+'Connecting shares (%)'!$H$4/100*O317)/1000000,0),0)</f>
        <v>0</v>
      </c>
      <c r="Z317" s="1">
        <f>IF(C317="East", IF(B317="Decentral",L317*'Connecting shares (%)'!$R$16*'Connecting shares (%)'!$F$8/100+N317*'Connecting shares (%)'!$G$8/100*'Connecting shares (%)'!$R$17+P317*'Connecting shares (%)'!$H$8/100*'Connecting shares (%)'!$R$18,0),0)</f>
        <v>0</v>
      </c>
      <c r="AA317" s="1">
        <f>IF(C317="West", IF(B317="Central",('Connecting shares (%)'!$F$10/100*E317+'Connecting shares (%)'!$G$10/100*G317+'Connecting shares (%)'!$H$10/100*I317)/1000000,0),0)</f>
        <v>0</v>
      </c>
      <c r="AB317" s="1">
        <f>IF(C317="West", IF(B317="Central",F317*'Connecting shares (%)'!$R$16*'Connecting shares (%)'!$F$10/100+H317*'Connecting shares (%)'!$G$10/100*'Connecting shares (%)'!$R$17+J317*'Connecting shares (%)'!$H$10/100*'Connecting shares (%)'!$R$18,0),0)</f>
        <v>0</v>
      </c>
      <c r="AC317" s="1">
        <f>IF(C317="West", IF(B317="Decentral",('Connecting shares (%)'!$F$14/100*E317+'Connecting shares (%)'!$G$14/100*G317+'Connecting shares (%)'!$H$14/100*I317)/1000000,0),0)</f>
        <v>0.41152907</v>
      </c>
      <c r="AD317" s="1">
        <f>IF(C317="west", IF(B317="Decentral",F317*'Connecting shares (%)'!$R$16*'Connecting shares (%)'!$F$14/100+H317*'Connecting shares (%)'!$G$14/100*'Connecting shares (%)'!$R$17+J317*'Connecting shares (%)'!$H$14/100*'Connecting shares (%)'!$R$18,0),0)</f>
        <v>0.73584000000000005</v>
      </c>
      <c r="AE317" s="1">
        <f>IF(C317="west", IF(B317="Central",('Connecting shares (%)'!$F$12/100*K317+'Connecting shares (%)'!$G$12/100*M317+'Connecting shares (%)'!$H$12/100*O317)/1000000,0),0)</f>
        <v>0</v>
      </c>
      <c r="AF317" s="1">
        <f>IF(C317="west", IF(B317="Central",L317*'Connecting shares (%)'!$R$16*'Connecting shares (%)'!$F$12/100+N317*'Connecting shares (%)'!$G$12/100*'Connecting shares (%)'!$R$17+P317*'Connecting shares (%)'!$H$12/100*'Connecting shares (%)'!$R$18,0),0)</f>
        <v>0</v>
      </c>
      <c r="AG317" s="1">
        <f>IF(C317="West", IF(B317="Decentral",(K317*'Connecting shares (%)'!$F$16/100+M317*'Connecting shares (%)'!$G$16/100+O317*'Connecting shares (%)'!$H$16/100)/1000000,0),0)</f>
        <v>0.11836542</v>
      </c>
      <c r="AH317" s="1">
        <f>IF(C317="west", IF(B317="Decentral",L317*'Connecting shares (%)'!$R$16*'Connecting shares (%)'!$F$16/100+N317*'Connecting shares (%)'!$G$16/100*'Connecting shares (%)'!$R$17+P317*'Connecting shares (%)'!$H$16/100*'Connecting shares (%)'!$R$18,0),0)</f>
        <v>0.27594000000000002</v>
      </c>
    </row>
    <row r="318" spans="1:34">
      <c r="A318" s="1">
        <v>317</v>
      </c>
      <c r="B318" s="1" t="s">
        <v>21</v>
      </c>
      <c r="C318" s="1" t="s">
        <v>23</v>
      </c>
      <c r="D318" s="1" t="s">
        <v>587</v>
      </c>
      <c r="E318" s="1">
        <v>755401.68999999901</v>
      </c>
      <c r="F318" s="1">
        <v>46</v>
      </c>
      <c r="G318" s="1">
        <v>0</v>
      </c>
      <c r="H318" s="1">
        <v>0</v>
      </c>
      <c r="I318" s="1">
        <v>0</v>
      </c>
      <c r="J318" s="1">
        <v>0</v>
      </c>
      <c r="K318" s="1">
        <v>163344.87999999899</v>
      </c>
      <c r="L318" s="1">
        <v>24</v>
      </c>
      <c r="M318" s="1">
        <v>581566.38</v>
      </c>
      <c r="N318" s="1">
        <v>5</v>
      </c>
      <c r="O318" s="1">
        <v>0</v>
      </c>
      <c r="P318" s="1">
        <v>0</v>
      </c>
      <c r="Q318" s="1">
        <v>5418.6763544674895</v>
      </c>
      <c r="R318" s="1">
        <v>1811347.5</v>
      </c>
      <c r="S318" s="61">
        <f>IF(C318="East", IF(B318="Central",('Connecting shares (%)'!$F$2/100*E318+'Connecting shares (%)'!$G$2/100*G318+'Connecting shares (%)'!$H$2/100*I318)/1000000,0),0)</f>
        <v>0</v>
      </c>
      <c r="T318" s="61">
        <f>IF(C318="East", IF(B318="Central",F318*'Connecting shares (%)'!$R$16*'Connecting shares (%)'!$F$2/100+H318*'Connecting shares (%)'!$G$2/100*'Connecting shares (%)'!$R$17+J318*'Connecting shares (%)'!$H$2/100*'Connecting shares (%)'!$R$18,0),0)</f>
        <v>0</v>
      </c>
      <c r="U318" s="1">
        <f>IF(C318="East", IF(B318="Decentral",('Connecting shares (%)'!$F$6/100*E318+'Connecting shares (%)'!$G$6/100*G318+'Connecting shares (%)'!$H$6/100*I318)/1000000,0),0)</f>
        <v>0</v>
      </c>
      <c r="V318" s="1">
        <f>IF(C318="East", IF(B318="Decentral",F318*'Connecting shares (%)'!$R$16*'Connecting shares (%)'!$F$6/100+H318*'Connecting shares (%)'!$G$6/100*'Connecting shares (%)'!$R$17+J318*'Connecting shares (%)'!$H$6/100*'Connecting shares (%)'!$R$18,0),0)</f>
        <v>0</v>
      </c>
      <c r="W318" s="1">
        <f>IF(C318="East", IF(B318="Central",('Connecting shares (%)'!$F$4/100*K318+'Connecting shares (%)'!$G$4/100*M318+'Connecting shares (%)'!$H$4/100*O318)/1000000,0),0)</f>
        <v>0</v>
      </c>
      <c r="X318" s="1">
        <f>IF(C318="East", IF(B318="Central",L318*'Connecting shares (%)'!$R$16*'Connecting shares (%)'!$F$4/100+N318*'Connecting shares (%)'!$G$4/100*'Connecting shares (%)'!$R$17+P318*'Connecting shares (%)'!$H$4/100*'Connecting shares (%)'!$R$18,0),0)</f>
        <v>0</v>
      </c>
      <c r="Y318" s="1">
        <f>IF(C318="East", IF(B318="Decentral",('Connecting shares (%)'!$F$4/100*K318+'Connecting shares (%)'!$G$4/100*M318+'Connecting shares (%)'!$H$4/100*O318)/1000000,0),0)</f>
        <v>0</v>
      </c>
      <c r="Z318" s="1">
        <f>IF(C318="East", IF(B318="Decentral",L318*'Connecting shares (%)'!$R$16*'Connecting shares (%)'!$F$8/100+N318*'Connecting shares (%)'!$G$8/100*'Connecting shares (%)'!$R$17+P318*'Connecting shares (%)'!$H$8/100*'Connecting shares (%)'!$R$18,0),0)</f>
        <v>0</v>
      </c>
      <c r="AA318" s="1">
        <f>IF(C318="West", IF(B318="Central",('Connecting shares (%)'!$F$10/100*E318+'Connecting shares (%)'!$G$10/100*G318+'Connecting shares (%)'!$H$10/100*I318)/1000000,0),0)</f>
        <v>0</v>
      </c>
      <c r="AB318" s="1">
        <f>IF(C318="West", IF(B318="Central",F318*'Connecting shares (%)'!$R$16*'Connecting shares (%)'!$F$10/100+H318*'Connecting shares (%)'!$G$10/100*'Connecting shares (%)'!$R$17+J318*'Connecting shares (%)'!$H$10/100*'Connecting shares (%)'!$R$18,0),0)</f>
        <v>0</v>
      </c>
      <c r="AC318" s="1">
        <f>IF(C318="West", IF(B318="Decentral",('Connecting shares (%)'!$F$14/100*E318+'Connecting shares (%)'!$G$14/100*G318+'Connecting shares (%)'!$H$14/100*I318)/1000000,0),0)</f>
        <v>0.75540168999999902</v>
      </c>
      <c r="AD318" s="1">
        <f>IF(C318="west", IF(B318="Decentral",F318*'Connecting shares (%)'!$R$16*'Connecting shares (%)'!$F$14/100+H318*'Connecting shares (%)'!$G$14/100*'Connecting shares (%)'!$R$17+J318*'Connecting shares (%)'!$H$14/100*'Connecting shares (%)'!$R$18,0),0)</f>
        <v>1.0577700000000001</v>
      </c>
      <c r="AE318" s="1">
        <f>IF(C318="west", IF(B318="Central",('Connecting shares (%)'!$F$12/100*K318+'Connecting shares (%)'!$G$12/100*M318+'Connecting shares (%)'!$H$12/100*O318)/1000000,0),0)</f>
        <v>0</v>
      </c>
      <c r="AF318" s="1">
        <f>IF(C318="west", IF(B318="Central",L318*'Connecting shares (%)'!$R$16*'Connecting shares (%)'!$F$12/100+N318*'Connecting shares (%)'!$G$12/100*'Connecting shares (%)'!$R$17+P318*'Connecting shares (%)'!$H$12/100*'Connecting shares (%)'!$R$18,0),0)</f>
        <v>0</v>
      </c>
      <c r="AG318" s="1">
        <f>IF(C318="West", IF(B318="Decentral",(K318*'Connecting shares (%)'!$F$16/100+M318*'Connecting shares (%)'!$G$16/100+O318*'Connecting shares (%)'!$H$16/100)/1000000,0),0)</f>
        <v>0.74491125999999896</v>
      </c>
      <c r="AH318" s="1">
        <f>IF(C318="west", IF(B318="Decentral",L318*'Connecting shares (%)'!$R$16*'Connecting shares (%)'!$F$16/100+N318*'Connecting shares (%)'!$G$16/100*'Connecting shares (%)'!$R$17+P318*'Connecting shares (%)'!$H$16/100*'Connecting shares (%)'!$R$18,0),0)</f>
        <v>0.705175</v>
      </c>
    </row>
    <row r="319" spans="1:34">
      <c r="A319" s="1">
        <v>318</v>
      </c>
      <c r="B319" s="1" t="s">
        <v>21</v>
      </c>
      <c r="C319" s="1" t="s">
        <v>23</v>
      </c>
      <c r="D319" s="1" t="s">
        <v>277</v>
      </c>
      <c r="E319" s="1">
        <v>871868.84999999905</v>
      </c>
      <c r="F319" s="1">
        <v>60</v>
      </c>
      <c r="G319" s="1">
        <v>0</v>
      </c>
      <c r="H319" s="1">
        <v>0</v>
      </c>
      <c r="I319" s="1">
        <v>0</v>
      </c>
      <c r="J319" s="1">
        <v>0</v>
      </c>
      <c r="K319" s="1">
        <v>89747.44</v>
      </c>
      <c r="L319" s="1">
        <v>5</v>
      </c>
      <c r="M319" s="1">
        <v>0</v>
      </c>
      <c r="N319" s="1">
        <v>0</v>
      </c>
      <c r="O319" s="1">
        <v>0</v>
      </c>
      <c r="P319" s="1">
        <v>0</v>
      </c>
      <c r="Q319" s="1">
        <v>3081.39018951862</v>
      </c>
      <c r="R319" s="1">
        <v>428493.5</v>
      </c>
      <c r="S319" s="61">
        <f>IF(C319="East", IF(B319="Central",('Connecting shares (%)'!$F$2/100*E319+'Connecting shares (%)'!$G$2/100*G319+'Connecting shares (%)'!$H$2/100*I319)/1000000,0),0)</f>
        <v>0</v>
      </c>
      <c r="T319" s="61">
        <f>IF(C319="East", IF(B319="Central",F319*'Connecting shares (%)'!$R$16*'Connecting shares (%)'!$F$2/100+H319*'Connecting shares (%)'!$G$2/100*'Connecting shares (%)'!$R$17+J319*'Connecting shares (%)'!$H$2/100*'Connecting shares (%)'!$R$18,0),0)</f>
        <v>0</v>
      </c>
      <c r="U319" s="1">
        <f>IF(C319="East", IF(B319="Decentral",('Connecting shares (%)'!$F$6/100*E319+'Connecting shares (%)'!$G$6/100*G319+'Connecting shares (%)'!$H$6/100*I319)/1000000,0),0)</f>
        <v>0</v>
      </c>
      <c r="V319" s="1">
        <f>IF(C319="East", IF(B319="Decentral",F319*'Connecting shares (%)'!$R$16*'Connecting shares (%)'!$F$6/100+H319*'Connecting shares (%)'!$G$6/100*'Connecting shares (%)'!$R$17+J319*'Connecting shares (%)'!$H$6/100*'Connecting shares (%)'!$R$18,0),0)</f>
        <v>0</v>
      </c>
      <c r="W319" s="1">
        <f>IF(C319="East", IF(B319="Central",('Connecting shares (%)'!$F$4/100*K319+'Connecting shares (%)'!$G$4/100*M319+'Connecting shares (%)'!$H$4/100*O319)/1000000,0),0)</f>
        <v>0</v>
      </c>
      <c r="X319" s="1">
        <f>IF(C319="East", IF(B319="Central",L319*'Connecting shares (%)'!$R$16*'Connecting shares (%)'!$F$4/100+N319*'Connecting shares (%)'!$G$4/100*'Connecting shares (%)'!$R$17+P319*'Connecting shares (%)'!$H$4/100*'Connecting shares (%)'!$R$18,0),0)</f>
        <v>0</v>
      </c>
      <c r="Y319" s="1">
        <f>IF(C319="East", IF(B319="Decentral",('Connecting shares (%)'!$F$4/100*K319+'Connecting shares (%)'!$G$4/100*M319+'Connecting shares (%)'!$H$4/100*O319)/1000000,0),0)</f>
        <v>0</v>
      </c>
      <c r="Z319" s="1">
        <f>IF(C319="East", IF(B319="Decentral",L319*'Connecting shares (%)'!$R$16*'Connecting shares (%)'!$F$8/100+N319*'Connecting shares (%)'!$G$8/100*'Connecting shares (%)'!$R$17+P319*'Connecting shares (%)'!$H$8/100*'Connecting shares (%)'!$R$18,0),0)</f>
        <v>0</v>
      </c>
      <c r="AA319" s="1">
        <f>IF(C319="West", IF(B319="Central",('Connecting shares (%)'!$F$10/100*E319+'Connecting shares (%)'!$G$10/100*G319+'Connecting shares (%)'!$H$10/100*I319)/1000000,0),0)</f>
        <v>0</v>
      </c>
      <c r="AB319" s="1">
        <f>IF(C319="West", IF(B319="Central",F319*'Connecting shares (%)'!$R$16*'Connecting shares (%)'!$F$10/100+H319*'Connecting shares (%)'!$G$10/100*'Connecting shares (%)'!$R$17+J319*'Connecting shares (%)'!$H$10/100*'Connecting shares (%)'!$R$18,0),0)</f>
        <v>0</v>
      </c>
      <c r="AC319" s="1">
        <f>IF(C319="West", IF(B319="Decentral",('Connecting shares (%)'!$F$14/100*E319+'Connecting shares (%)'!$G$14/100*G319+'Connecting shares (%)'!$H$14/100*I319)/1000000,0),0)</f>
        <v>0.87186884999999903</v>
      </c>
      <c r="AD319" s="1">
        <f>IF(C319="west", IF(B319="Decentral",F319*'Connecting shares (%)'!$R$16*'Connecting shares (%)'!$F$14/100+H319*'Connecting shares (%)'!$G$14/100*'Connecting shares (%)'!$R$17+J319*'Connecting shares (%)'!$H$14/100*'Connecting shares (%)'!$R$18,0),0)</f>
        <v>1.3797000000000004</v>
      </c>
      <c r="AE319" s="1">
        <f>IF(C319="west", IF(B319="Central",('Connecting shares (%)'!$F$12/100*K319+'Connecting shares (%)'!$G$12/100*M319+'Connecting shares (%)'!$H$12/100*O319)/1000000,0),0)</f>
        <v>0</v>
      </c>
      <c r="AF319" s="1">
        <f>IF(C319="west", IF(B319="Central",L319*'Connecting shares (%)'!$R$16*'Connecting shares (%)'!$F$12/100+N319*'Connecting shares (%)'!$G$12/100*'Connecting shares (%)'!$R$17+P319*'Connecting shares (%)'!$H$12/100*'Connecting shares (%)'!$R$18,0),0)</f>
        <v>0</v>
      </c>
      <c r="AG319" s="1">
        <f>IF(C319="West", IF(B319="Decentral",(K319*'Connecting shares (%)'!$F$16/100+M319*'Connecting shares (%)'!$G$16/100+O319*'Connecting shares (%)'!$H$16/100)/1000000,0),0)</f>
        <v>8.9747439999999998E-2</v>
      </c>
      <c r="AH319" s="1">
        <f>IF(C319="west", IF(B319="Decentral",L319*'Connecting shares (%)'!$R$16*'Connecting shares (%)'!$F$16/100+N319*'Connecting shares (%)'!$G$16/100*'Connecting shares (%)'!$R$17+P319*'Connecting shares (%)'!$H$16/100*'Connecting shares (%)'!$R$18,0),0)</f>
        <v>0.11497500000000001</v>
      </c>
    </row>
    <row r="320" spans="1:34">
      <c r="A320" s="1">
        <v>319</v>
      </c>
      <c r="B320" s="1" t="s">
        <v>21</v>
      </c>
      <c r="C320" s="1" t="s">
        <v>23</v>
      </c>
      <c r="D320" s="1" t="s">
        <v>586</v>
      </c>
      <c r="E320" s="1">
        <v>1696343.05999999</v>
      </c>
      <c r="F320" s="1">
        <v>108</v>
      </c>
      <c r="G320" s="1">
        <v>0</v>
      </c>
      <c r="H320" s="1">
        <v>0</v>
      </c>
      <c r="I320" s="1">
        <v>0</v>
      </c>
      <c r="J320" s="1">
        <v>0</v>
      </c>
      <c r="K320" s="1">
        <v>126994.329999999</v>
      </c>
      <c r="L320" s="1">
        <v>18</v>
      </c>
      <c r="M320" s="1">
        <v>0</v>
      </c>
      <c r="N320" s="1">
        <v>0</v>
      </c>
      <c r="O320" s="1">
        <v>0</v>
      </c>
      <c r="P320" s="1">
        <v>0</v>
      </c>
      <c r="Q320" s="1">
        <v>4905.7389549985101</v>
      </c>
      <c r="R320" s="1">
        <v>1473549</v>
      </c>
      <c r="S320" s="61">
        <f>IF(C320="East", IF(B320="Central",('Connecting shares (%)'!$F$2/100*E320+'Connecting shares (%)'!$G$2/100*G320+'Connecting shares (%)'!$H$2/100*I320)/1000000,0),0)</f>
        <v>0</v>
      </c>
      <c r="T320" s="61">
        <f>IF(C320="East", IF(B320="Central",F320*'Connecting shares (%)'!$R$16*'Connecting shares (%)'!$F$2/100+H320*'Connecting shares (%)'!$G$2/100*'Connecting shares (%)'!$R$17+J320*'Connecting shares (%)'!$H$2/100*'Connecting shares (%)'!$R$18,0),0)</f>
        <v>0</v>
      </c>
      <c r="U320" s="1">
        <f>IF(C320="East", IF(B320="Decentral",('Connecting shares (%)'!$F$6/100*E320+'Connecting shares (%)'!$G$6/100*G320+'Connecting shares (%)'!$H$6/100*I320)/1000000,0),0)</f>
        <v>0</v>
      </c>
      <c r="V320" s="1">
        <f>IF(C320="East", IF(B320="Decentral",F320*'Connecting shares (%)'!$R$16*'Connecting shares (%)'!$F$6/100+H320*'Connecting shares (%)'!$G$6/100*'Connecting shares (%)'!$R$17+J320*'Connecting shares (%)'!$H$6/100*'Connecting shares (%)'!$R$18,0),0)</f>
        <v>0</v>
      </c>
      <c r="W320" s="1">
        <f>IF(C320="East", IF(B320="Central",('Connecting shares (%)'!$F$4/100*K320+'Connecting shares (%)'!$G$4/100*M320+'Connecting shares (%)'!$H$4/100*O320)/1000000,0),0)</f>
        <v>0</v>
      </c>
      <c r="X320" s="1">
        <f>IF(C320="East", IF(B320="Central",L320*'Connecting shares (%)'!$R$16*'Connecting shares (%)'!$F$4/100+N320*'Connecting shares (%)'!$G$4/100*'Connecting shares (%)'!$R$17+P320*'Connecting shares (%)'!$H$4/100*'Connecting shares (%)'!$R$18,0),0)</f>
        <v>0</v>
      </c>
      <c r="Y320" s="1">
        <f>IF(C320="East", IF(B320="Decentral",('Connecting shares (%)'!$F$4/100*K320+'Connecting shares (%)'!$G$4/100*M320+'Connecting shares (%)'!$H$4/100*O320)/1000000,0),0)</f>
        <v>0</v>
      </c>
      <c r="Z320" s="1">
        <f>IF(C320="East", IF(B320="Decentral",L320*'Connecting shares (%)'!$R$16*'Connecting shares (%)'!$F$8/100+N320*'Connecting shares (%)'!$G$8/100*'Connecting shares (%)'!$R$17+P320*'Connecting shares (%)'!$H$8/100*'Connecting shares (%)'!$R$18,0),0)</f>
        <v>0</v>
      </c>
      <c r="AA320" s="1">
        <f>IF(C320="West", IF(B320="Central",('Connecting shares (%)'!$F$10/100*E320+'Connecting shares (%)'!$G$10/100*G320+'Connecting shares (%)'!$H$10/100*I320)/1000000,0),0)</f>
        <v>0</v>
      </c>
      <c r="AB320" s="1">
        <f>IF(C320="West", IF(B320="Central",F320*'Connecting shares (%)'!$R$16*'Connecting shares (%)'!$F$10/100+H320*'Connecting shares (%)'!$G$10/100*'Connecting shares (%)'!$R$17+J320*'Connecting shares (%)'!$H$10/100*'Connecting shares (%)'!$R$18,0),0)</f>
        <v>0</v>
      </c>
      <c r="AC320" s="1">
        <f>IF(C320="West", IF(B320="Decentral",('Connecting shares (%)'!$F$14/100*E320+'Connecting shares (%)'!$G$14/100*G320+'Connecting shares (%)'!$H$14/100*I320)/1000000,0),0)</f>
        <v>1.69634305999999</v>
      </c>
      <c r="AD320" s="1">
        <f>IF(C320="west", IF(B320="Decentral",F320*'Connecting shares (%)'!$R$16*'Connecting shares (%)'!$F$14/100+H320*'Connecting shares (%)'!$G$14/100*'Connecting shares (%)'!$R$17+J320*'Connecting shares (%)'!$H$14/100*'Connecting shares (%)'!$R$18,0),0)</f>
        <v>2.48346</v>
      </c>
      <c r="AE320" s="1">
        <f>IF(C320="west", IF(B320="Central",('Connecting shares (%)'!$F$12/100*K320+'Connecting shares (%)'!$G$12/100*M320+'Connecting shares (%)'!$H$12/100*O320)/1000000,0),0)</f>
        <v>0</v>
      </c>
      <c r="AF320" s="1">
        <f>IF(C320="west", IF(B320="Central",L320*'Connecting shares (%)'!$R$16*'Connecting shares (%)'!$F$12/100+N320*'Connecting shares (%)'!$G$12/100*'Connecting shares (%)'!$R$17+P320*'Connecting shares (%)'!$H$12/100*'Connecting shares (%)'!$R$18,0),0)</f>
        <v>0</v>
      </c>
      <c r="AG320" s="1">
        <f>IF(C320="West", IF(B320="Decentral",(K320*'Connecting shares (%)'!$F$16/100+M320*'Connecting shares (%)'!$G$16/100+O320*'Connecting shares (%)'!$H$16/100)/1000000,0),0)</f>
        <v>0.12699432999999899</v>
      </c>
      <c r="AH320" s="1">
        <f>IF(C320="west", IF(B320="Decentral",L320*'Connecting shares (%)'!$R$16*'Connecting shares (%)'!$F$16/100+N320*'Connecting shares (%)'!$G$16/100*'Connecting shares (%)'!$R$17+P320*'Connecting shares (%)'!$H$16/100*'Connecting shares (%)'!$R$18,0),0)</f>
        <v>0.41391</v>
      </c>
    </row>
    <row r="321" spans="1:34">
      <c r="A321" s="1">
        <v>320</v>
      </c>
      <c r="B321" s="1" t="s">
        <v>21</v>
      </c>
      <c r="C321" s="1" t="s">
        <v>23</v>
      </c>
      <c r="D321" s="1" t="s">
        <v>585</v>
      </c>
      <c r="E321" s="1">
        <v>911266.6</v>
      </c>
      <c r="F321" s="1">
        <v>49</v>
      </c>
      <c r="G321" s="1">
        <v>0</v>
      </c>
      <c r="H321" s="1">
        <v>0</v>
      </c>
      <c r="I321" s="1">
        <v>0</v>
      </c>
      <c r="J321" s="1">
        <v>0</v>
      </c>
      <c r="K321" s="1">
        <v>94281.13</v>
      </c>
      <c r="L321" s="1">
        <v>9</v>
      </c>
      <c r="M321" s="1">
        <v>54907.65</v>
      </c>
      <c r="N321" s="1">
        <v>1</v>
      </c>
      <c r="O321" s="1">
        <v>0</v>
      </c>
      <c r="P321" s="1">
        <v>0</v>
      </c>
      <c r="Q321" s="1">
        <v>6787.2545086895998</v>
      </c>
      <c r="R321" s="1">
        <v>1849358</v>
      </c>
      <c r="S321" s="61">
        <f>IF(C321="East", IF(B321="Central",('Connecting shares (%)'!$F$2/100*E321+'Connecting shares (%)'!$G$2/100*G321+'Connecting shares (%)'!$H$2/100*I321)/1000000,0),0)</f>
        <v>0</v>
      </c>
      <c r="T321" s="61">
        <f>IF(C321="East", IF(B321="Central",F321*'Connecting shares (%)'!$R$16*'Connecting shares (%)'!$F$2/100+H321*'Connecting shares (%)'!$G$2/100*'Connecting shares (%)'!$R$17+J321*'Connecting shares (%)'!$H$2/100*'Connecting shares (%)'!$R$18,0),0)</f>
        <v>0</v>
      </c>
      <c r="U321" s="1">
        <f>IF(C321="East", IF(B321="Decentral",('Connecting shares (%)'!$F$6/100*E321+'Connecting shares (%)'!$G$6/100*G321+'Connecting shares (%)'!$H$6/100*I321)/1000000,0),0)</f>
        <v>0</v>
      </c>
      <c r="V321" s="1">
        <f>IF(C321="East", IF(B321="Decentral",F321*'Connecting shares (%)'!$R$16*'Connecting shares (%)'!$F$6/100+H321*'Connecting shares (%)'!$G$6/100*'Connecting shares (%)'!$R$17+J321*'Connecting shares (%)'!$H$6/100*'Connecting shares (%)'!$R$18,0),0)</f>
        <v>0</v>
      </c>
      <c r="W321" s="1">
        <f>IF(C321="East", IF(B321="Central",('Connecting shares (%)'!$F$4/100*K321+'Connecting shares (%)'!$G$4/100*M321+'Connecting shares (%)'!$H$4/100*O321)/1000000,0),0)</f>
        <v>0</v>
      </c>
      <c r="X321" s="1">
        <f>IF(C321="East", IF(B321="Central",L321*'Connecting shares (%)'!$R$16*'Connecting shares (%)'!$F$4/100+N321*'Connecting shares (%)'!$G$4/100*'Connecting shares (%)'!$R$17+P321*'Connecting shares (%)'!$H$4/100*'Connecting shares (%)'!$R$18,0),0)</f>
        <v>0</v>
      </c>
      <c r="Y321" s="1">
        <f>IF(C321="East", IF(B321="Decentral",('Connecting shares (%)'!$F$4/100*K321+'Connecting shares (%)'!$G$4/100*M321+'Connecting shares (%)'!$H$4/100*O321)/1000000,0),0)</f>
        <v>0</v>
      </c>
      <c r="Z321" s="1">
        <f>IF(C321="East", IF(B321="Decentral",L321*'Connecting shares (%)'!$R$16*'Connecting shares (%)'!$F$8/100+N321*'Connecting shares (%)'!$G$8/100*'Connecting shares (%)'!$R$17+P321*'Connecting shares (%)'!$H$8/100*'Connecting shares (%)'!$R$18,0),0)</f>
        <v>0</v>
      </c>
      <c r="AA321" s="1">
        <f>IF(C321="West", IF(B321="Central",('Connecting shares (%)'!$F$10/100*E321+'Connecting shares (%)'!$G$10/100*G321+'Connecting shares (%)'!$H$10/100*I321)/1000000,0),0)</f>
        <v>0</v>
      </c>
      <c r="AB321" s="1">
        <f>IF(C321="West", IF(B321="Central",F321*'Connecting shares (%)'!$R$16*'Connecting shares (%)'!$F$10/100+H321*'Connecting shares (%)'!$G$10/100*'Connecting shares (%)'!$R$17+J321*'Connecting shares (%)'!$H$10/100*'Connecting shares (%)'!$R$18,0),0)</f>
        <v>0</v>
      </c>
      <c r="AC321" s="1">
        <f>IF(C321="West", IF(B321="Decentral",('Connecting shares (%)'!$F$14/100*E321+'Connecting shares (%)'!$G$14/100*G321+'Connecting shares (%)'!$H$14/100*I321)/1000000,0),0)</f>
        <v>0.91126659999999993</v>
      </c>
      <c r="AD321" s="1">
        <f>IF(C321="west", IF(B321="Decentral",F321*'Connecting shares (%)'!$R$16*'Connecting shares (%)'!$F$14/100+H321*'Connecting shares (%)'!$G$14/100*'Connecting shares (%)'!$R$17+J321*'Connecting shares (%)'!$H$14/100*'Connecting shares (%)'!$R$18,0),0)</f>
        <v>1.1267550000000002</v>
      </c>
      <c r="AE321" s="1">
        <f>IF(C321="west", IF(B321="Central",('Connecting shares (%)'!$F$12/100*K321+'Connecting shares (%)'!$G$12/100*M321+'Connecting shares (%)'!$H$12/100*O321)/1000000,0),0)</f>
        <v>0</v>
      </c>
      <c r="AF321" s="1">
        <f>IF(C321="west", IF(B321="Central",L321*'Connecting shares (%)'!$R$16*'Connecting shares (%)'!$F$12/100+N321*'Connecting shares (%)'!$G$12/100*'Connecting shares (%)'!$R$17+P321*'Connecting shares (%)'!$H$12/100*'Connecting shares (%)'!$R$18,0),0)</f>
        <v>0</v>
      </c>
      <c r="AG321" s="1">
        <f>IF(C321="West", IF(B321="Decentral",(K321*'Connecting shares (%)'!$F$16/100+M321*'Connecting shares (%)'!$G$16/100+O321*'Connecting shares (%)'!$H$16/100)/1000000,0),0)</f>
        <v>0.14918877999999999</v>
      </c>
      <c r="AH321" s="1">
        <f>IF(C321="west", IF(B321="Decentral",L321*'Connecting shares (%)'!$R$16*'Connecting shares (%)'!$F$16/100+N321*'Connecting shares (%)'!$G$16/100*'Connecting shares (%)'!$R$17+P321*'Connecting shares (%)'!$H$16/100*'Connecting shares (%)'!$R$18,0),0)</f>
        <v>0.23761399999999999</v>
      </c>
    </row>
    <row r="322" spans="1:34">
      <c r="A322" s="1">
        <v>321</v>
      </c>
      <c r="B322" s="1" t="s">
        <v>22</v>
      </c>
      <c r="C322" s="1" t="s">
        <v>23</v>
      </c>
      <c r="D322" s="1" t="s">
        <v>584</v>
      </c>
      <c r="E322" s="1">
        <v>640186.63</v>
      </c>
      <c r="F322" s="1">
        <v>41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6467.1108467379499</v>
      </c>
      <c r="R322" s="1">
        <v>2279380</v>
      </c>
      <c r="S322" s="61">
        <f>IF(C322="East", IF(B322="Central",('Connecting shares (%)'!$F$2/100*E322+'Connecting shares (%)'!$G$2/100*G322+'Connecting shares (%)'!$H$2/100*I322)/1000000,0),0)</f>
        <v>0</v>
      </c>
      <c r="T322" s="61">
        <f>IF(C322="East", IF(B322="Central",F322*'Connecting shares (%)'!$R$16*'Connecting shares (%)'!$F$2/100+H322*'Connecting shares (%)'!$G$2/100*'Connecting shares (%)'!$R$17+J322*'Connecting shares (%)'!$H$2/100*'Connecting shares (%)'!$R$18,0),0)</f>
        <v>0</v>
      </c>
      <c r="U322" s="1">
        <f>IF(C322="East", IF(B322="Decentral",('Connecting shares (%)'!$F$6/100*E322+'Connecting shares (%)'!$G$6/100*G322+'Connecting shares (%)'!$H$6/100*I322)/1000000,0),0)</f>
        <v>0</v>
      </c>
      <c r="V322" s="1">
        <f>IF(C322="East", IF(B322="Decentral",F322*'Connecting shares (%)'!$R$16*'Connecting shares (%)'!$F$6/100+H322*'Connecting shares (%)'!$G$6/100*'Connecting shares (%)'!$R$17+J322*'Connecting shares (%)'!$H$6/100*'Connecting shares (%)'!$R$18,0),0)</f>
        <v>0</v>
      </c>
      <c r="W322" s="1">
        <f>IF(C322="East", IF(B322="Central",('Connecting shares (%)'!$F$4/100*K322+'Connecting shares (%)'!$G$4/100*M322+'Connecting shares (%)'!$H$4/100*O322)/1000000,0),0)</f>
        <v>0</v>
      </c>
      <c r="X322" s="1">
        <f>IF(C322="East", IF(B322="Central",L322*'Connecting shares (%)'!$R$16*'Connecting shares (%)'!$F$4/100+N322*'Connecting shares (%)'!$G$4/100*'Connecting shares (%)'!$R$17+P322*'Connecting shares (%)'!$H$4/100*'Connecting shares (%)'!$R$18,0),0)</f>
        <v>0</v>
      </c>
      <c r="Y322" s="1">
        <f>IF(C322="East", IF(B322="Decentral",('Connecting shares (%)'!$F$4/100*K322+'Connecting shares (%)'!$G$4/100*M322+'Connecting shares (%)'!$H$4/100*O322)/1000000,0),0)</f>
        <v>0</v>
      </c>
      <c r="Z322" s="1">
        <f>IF(C322="East", IF(B322="Decentral",L322*'Connecting shares (%)'!$R$16*'Connecting shares (%)'!$F$8/100+N322*'Connecting shares (%)'!$G$8/100*'Connecting shares (%)'!$R$17+P322*'Connecting shares (%)'!$H$8/100*'Connecting shares (%)'!$R$18,0),0)</f>
        <v>0</v>
      </c>
      <c r="AA322" s="1">
        <f>IF(C322="West", IF(B322="Central",('Connecting shares (%)'!$F$10/100*E322+'Connecting shares (%)'!$G$10/100*G322+'Connecting shares (%)'!$H$10/100*I322)/1000000,0),0)</f>
        <v>0.64018662999999998</v>
      </c>
      <c r="AB322" s="1">
        <f>IF(C322="West", IF(B322="Central",F322*'Connecting shares (%)'!$R$16*'Connecting shares (%)'!$F$10/100+H322*'Connecting shares (%)'!$G$10/100*'Connecting shares (%)'!$R$17+J322*'Connecting shares (%)'!$H$10/100*'Connecting shares (%)'!$R$18,0),0)</f>
        <v>0.94279499999999994</v>
      </c>
      <c r="AC322" s="1">
        <f>IF(C322="West", IF(B322="Decentral",('Connecting shares (%)'!$F$14/100*E322+'Connecting shares (%)'!$G$14/100*G322+'Connecting shares (%)'!$H$14/100*I322)/1000000,0),0)</f>
        <v>0</v>
      </c>
      <c r="AD322" s="1">
        <f>IF(C322="west", IF(B322="Decentral",F322*'Connecting shares (%)'!$R$16*'Connecting shares (%)'!$F$14/100+H322*'Connecting shares (%)'!$G$14/100*'Connecting shares (%)'!$R$17+J322*'Connecting shares (%)'!$H$14/100*'Connecting shares (%)'!$R$18,0),0)</f>
        <v>0</v>
      </c>
      <c r="AE322" s="1">
        <f>IF(C322="west", IF(B322="Central",('Connecting shares (%)'!$F$12/100*K322+'Connecting shares (%)'!$G$12/100*M322+'Connecting shares (%)'!$H$12/100*O322)/1000000,0),0)</f>
        <v>0</v>
      </c>
      <c r="AF322" s="1">
        <f>IF(C322="west", IF(B322="Central",L322*'Connecting shares (%)'!$R$16*'Connecting shares (%)'!$F$12/100+N322*'Connecting shares (%)'!$G$12/100*'Connecting shares (%)'!$R$17+P322*'Connecting shares (%)'!$H$12/100*'Connecting shares (%)'!$R$18,0),0)</f>
        <v>0</v>
      </c>
      <c r="AG322" s="1">
        <f>IF(C322="West", IF(B322="Decentral",(K322*'Connecting shares (%)'!$F$16/100+M322*'Connecting shares (%)'!$G$16/100+O322*'Connecting shares (%)'!$H$16/100)/1000000,0),0)</f>
        <v>0</v>
      </c>
      <c r="AH322" s="1">
        <f>IF(C322="west", IF(B322="Decentral",L322*'Connecting shares (%)'!$R$16*'Connecting shares (%)'!$F$16/100+N322*'Connecting shares (%)'!$G$16/100*'Connecting shares (%)'!$R$17+P322*'Connecting shares (%)'!$H$16/100*'Connecting shares (%)'!$R$18,0),0)</f>
        <v>0</v>
      </c>
    </row>
    <row r="323" spans="1:34">
      <c r="A323" s="1">
        <v>322</v>
      </c>
      <c r="B323" s="1" t="s">
        <v>22</v>
      </c>
      <c r="C323" s="1" t="s">
        <v>23</v>
      </c>
      <c r="D323" s="1" t="s">
        <v>415</v>
      </c>
      <c r="E323" s="1">
        <v>1808741.08</v>
      </c>
      <c r="F323" s="1">
        <v>105</v>
      </c>
      <c r="G323" s="1">
        <v>64750.18</v>
      </c>
      <c r="H323" s="1">
        <v>1</v>
      </c>
      <c r="I323" s="1">
        <v>0</v>
      </c>
      <c r="J323" s="1">
        <v>0</v>
      </c>
      <c r="K323" s="1">
        <v>219790.23</v>
      </c>
      <c r="L323" s="1">
        <v>15</v>
      </c>
      <c r="M323" s="1">
        <v>4859675.8899999904</v>
      </c>
      <c r="N323" s="1">
        <v>21</v>
      </c>
      <c r="O323" s="1">
        <v>0</v>
      </c>
      <c r="P323" s="1">
        <v>0</v>
      </c>
      <c r="Q323" s="1">
        <v>29453.1496578843</v>
      </c>
      <c r="R323" s="1">
        <v>15472224</v>
      </c>
      <c r="S323" s="61">
        <f>IF(C323="East", IF(B323="Central",('Connecting shares (%)'!$F$2/100*E323+'Connecting shares (%)'!$G$2/100*G323+'Connecting shares (%)'!$H$2/100*I323)/1000000,0),0)</f>
        <v>0</v>
      </c>
      <c r="T323" s="61">
        <f>IF(C323="East", IF(B323="Central",F323*'Connecting shares (%)'!$R$16*'Connecting shares (%)'!$F$2/100+H323*'Connecting shares (%)'!$G$2/100*'Connecting shares (%)'!$R$17+J323*'Connecting shares (%)'!$H$2/100*'Connecting shares (%)'!$R$18,0),0)</f>
        <v>0</v>
      </c>
      <c r="U323" s="1">
        <f>IF(C323="East", IF(B323="Decentral",('Connecting shares (%)'!$F$6/100*E323+'Connecting shares (%)'!$G$6/100*G323+'Connecting shares (%)'!$H$6/100*I323)/1000000,0),0)</f>
        <v>0</v>
      </c>
      <c r="V323" s="1">
        <f>IF(C323="East", IF(B323="Decentral",F323*'Connecting shares (%)'!$R$16*'Connecting shares (%)'!$F$6/100+H323*'Connecting shares (%)'!$G$6/100*'Connecting shares (%)'!$R$17+J323*'Connecting shares (%)'!$H$6/100*'Connecting shares (%)'!$R$18,0),0)</f>
        <v>0</v>
      </c>
      <c r="W323" s="1">
        <f>IF(C323="East", IF(B323="Central",('Connecting shares (%)'!$F$4/100*K323+'Connecting shares (%)'!$G$4/100*M323+'Connecting shares (%)'!$H$4/100*O323)/1000000,0),0)</f>
        <v>0</v>
      </c>
      <c r="X323" s="1">
        <f>IF(C323="East", IF(B323="Central",L323*'Connecting shares (%)'!$R$16*'Connecting shares (%)'!$F$4/100+N323*'Connecting shares (%)'!$G$4/100*'Connecting shares (%)'!$R$17+P323*'Connecting shares (%)'!$H$4/100*'Connecting shares (%)'!$R$18,0),0)</f>
        <v>0</v>
      </c>
      <c r="Y323" s="1">
        <f>IF(C323="East", IF(B323="Decentral",('Connecting shares (%)'!$F$4/100*K323+'Connecting shares (%)'!$G$4/100*M323+'Connecting shares (%)'!$H$4/100*O323)/1000000,0),0)</f>
        <v>0</v>
      </c>
      <c r="Z323" s="1">
        <f>IF(C323="East", IF(B323="Decentral",L323*'Connecting shares (%)'!$R$16*'Connecting shares (%)'!$F$8/100+N323*'Connecting shares (%)'!$G$8/100*'Connecting shares (%)'!$R$17+P323*'Connecting shares (%)'!$H$8/100*'Connecting shares (%)'!$R$18,0),0)</f>
        <v>0</v>
      </c>
      <c r="AA323" s="1">
        <f>IF(C323="West", IF(B323="Central",('Connecting shares (%)'!$F$10/100*E323+'Connecting shares (%)'!$G$10/100*G323+'Connecting shares (%)'!$H$10/100*I323)/1000000,0),0)</f>
        <v>1.87349126</v>
      </c>
      <c r="AB323" s="1">
        <f>IF(C323="West", IF(B323="Central",F323*'Connecting shares (%)'!$R$16*'Connecting shares (%)'!$F$10/100+H323*'Connecting shares (%)'!$G$10/100*'Connecting shares (%)'!$R$17+J323*'Connecting shares (%)'!$H$10/100*'Connecting shares (%)'!$R$18,0),0)</f>
        <v>2.4451340000000004</v>
      </c>
      <c r="AC323" s="1">
        <f>IF(C323="West", IF(B323="Decentral",('Connecting shares (%)'!$F$14/100*E323+'Connecting shares (%)'!$G$14/100*G323+'Connecting shares (%)'!$H$14/100*I323)/1000000,0),0)</f>
        <v>0</v>
      </c>
      <c r="AD323" s="1">
        <f>IF(C323="west", IF(B323="Decentral",F323*'Connecting shares (%)'!$R$16*'Connecting shares (%)'!$F$14/100+H323*'Connecting shares (%)'!$G$14/100*'Connecting shares (%)'!$R$17+J323*'Connecting shares (%)'!$H$14/100*'Connecting shares (%)'!$R$18,0),0)</f>
        <v>0</v>
      </c>
      <c r="AE323" s="1">
        <f>IF(C323="west", IF(B323="Central",('Connecting shares (%)'!$F$12/100*K323+'Connecting shares (%)'!$G$12/100*M323+'Connecting shares (%)'!$H$12/100*O323)/1000000,0),0)</f>
        <v>5.0794661199999904</v>
      </c>
      <c r="AF323" s="1">
        <f>IF(C323="west", IF(B323="Central",L323*'Connecting shares (%)'!$R$16*'Connecting shares (%)'!$F$12/100+N323*'Connecting shares (%)'!$G$12/100*'Connecting shares (%)'!$R$17+P323*'Connecting shares (%)'!$H$12/100*'Connecting shares (%)'!$R$18,0),0)</f>
        <v>0.98876399999999998</v>
      </c>
      <c r="AG323" s="1">
        <f>IF(C323="West", IF(B323="Decentral",(K323*'Connecting shares (%)'!$F$16/100+M323*'Connecting shares (%)'!$G$16/100+O323*'Connecting shares (%)'!$H$16/100)/1000000,0),0)</f>
        <v>0</v>
      </c>
      <c r="AH323" s="1">
        <f>IF(C323="west", IF(B323="Decentral",L323*'Connecting shares (%)'!$R$16*'Connecting shares (%)'!$F$16/100+N323*'Connecting shares (%)'!$G$16/100*'Connecting shares (%)'!$R$17+P323*'Connecting shares (%)'!$H$16/100*'Connecting shares (%)'!$R$18,0),0)</f>
        <v>0</v>
      </c>
    </row>
    <row r="324" spans="1:34">
      <c r="A324" s="1">
        <v>323</v>
      </c>
      <c r="B324" s="1" t="s">
        <v>21</v>
      </c>
      <c r="C324" s="1" t="s">
        <v>23</v>
      </c>
      <c r="D324" s="1" t="s">
        <v>583</v>
      </c>
      <c r="E324" s="1">
        <v>1598004.29999999</v>
      </c>
      <c r="F324" s="1">
        <v>98</v>
      </c>
      <c r="G324" s="1">
        <v>0</v>
      </c>
      <c r="H324" s="1">
        <v>0</v>
      </c>
      <c r="I324" s="1">
        <v>0</v>
      </c>
      <c r="J324" s="1">
        <v>0</v>
      </c>
      <c r="K324" s="1">
        <v>312867.87999999902</v>
      </c>
      <c r="L324" s="1">
        <v>18</v>
      </c>
      <c r="M324" s="1">
        <v>226761.09999999899</v>
      </c>
      <c r="N324" s="1">
        <v>3</v>
      </c>
      <c r="O324" s="1">
        <v>0</v>
      </c>
      <c r="P324" s="1">
        <v>0</v>
      </c>
      <c r="Q324" s="1">
        <v>11848.003097300099</v>
      </c>
      <c r="R324" s="1">
        <v>5903951.5</v>
      </c>
      <c r="S324" s="61">
        <f>IF(C324="East", IF(B324="Central",('Connecting shares (%)'!$F$2/100*E324+'Connecting shares (%)'!$G$2/100*G324+'Connecting shares (%)'!$H$2/100*I324)/1000000,0),0)</f>
        <v>0</v>
      </c>
      <c r="T324" s="61">
        <f>IF(C324="East", IF(B324="Central",F324*'Connecting shares (%)'!$R$16*'Connecting shares (%)'!$F$2/100+H324*'Connecting shares (%)'!$G$2/100*'Connecting shares (%)'!$R$17+J324*'Connecting shares (%)'!$H$2/100*'Connecting shares (%)'!$R$18,0),0)</f>
        <v>0</v>
      </c>
      <c r="U324" s="1">
        <f>IF(C324="East", IF(B324="Decentral",('Connecting shares (%)'!$F$6/100*E324+'Connecting shares (%)'!$G$6/100*G324+'Connecting shares (%)'!$H$6/100*I324)/1000000,0),0)</f>
        <v>0</v>
      </c>
      <c r="V324" s="1">
        <f>IF(C324="East", IF(B324="Decentral",F324*'Connecting shares (%)'!$R$16*'Connecting shares (%)'!$F$6/100+H324*'Connecting shares (%)'!$G$6/100*'Connecting shares (%)'!$R$17+J324*'Connecting shares (%)'!$H$6/100*'Connecting shares (%)'!$R$18,0),0)</f>
        <v>0</v>
      </c>
      <c r="W324" s="1">
        <f>IF(C324="East", IF(B324="Central",('Connecting shares (%)'!$F$4/100*K324+'Connecting shares (%)'!$G$4/100*M324+'Connecting shares (%)'!$H$4/100*O324)/1000000,0),0)</f>
        <v>0</v>
      </c>
      <c r="X324" s="1">
        <f>IF(C324="East", IF(B324="Central",L324*'Connecting shares (%)'!$R$16*'Connecting shares (%)'!$F$4/100+N324*'Connecting shares (%)'!$G$4/100*'Connecting shares (%)'!$R$17+P324*'Connecting shares (%)'!$H$4/100*'Connecting shares (%)'!$R$18,0),0)</f>
        <v>0</v>
      </c>
      <c r="Y324" s="1">
        <f>IF(C324="East", IF(B324="Decentral",('Connecting shares (%)'!$F$4/100*K324+'Connecting shares (%)'!$G$4/100*M324+'Connecting shares (%)'!$H$4/100*O324)/1000000,0),0)</f>
        <v>0</v>
      </c>
      <c r="Z324" s="1">
        <f>IF(C324="East", IF(B324="Decentral",L324*'Connecting shares (%)'!$R$16*'Connecting shares (%)'!$F$8/100+N324*'Connecting shares (%)'!$G$8/100*'Connecting shares (%)'!$R$17+P324*'Connecting shares (%)'!$H$8/100*'Connecting shares (%)'!$R$18,0),0)</f>
        <v>0</v>
      </c>
      <c r="AA324" s="1">
        <f>IF(C324="West", IF(B324="Central",('Connecting shares (%)'!$F$10/100*E324+'Connecting shares (%)'!$G$10/100*G324+'Connecting shares (%)'!$H$10/100*I324)/1000000,0),0)</f>
        <v>0</v>
      </c>
      <c r="AB324" s="1">
        <f>IF(C324="West", IF(B324="Central",F324*'Connecting shares (%)'!$R$16*'Connecting shares (%)'!$F$10/100+H324*'Connecting shares (%)'!$G$10/100*'Connecting shares (%)'!$R$17+J324*'Connecting shares (%)'!$H$10/100*'Connecting shares (%)'!$R$18,0),0)</f>
        <v>0</v>
      </c>
      <c r="AC324" s="1">
        <f>IF(C324="West", IF(B324="Decentral",('Connecting shares (%)'!$F$14/100*E324+'Connecting shares (%)'!$G$14/100*G324+'Connecting shares (%)'!$H$14/100*I324)/1000000,0),0)</f>
        <v>1.5980042999999899</v>
      </c>
      <c r="AD324" s="1">
        <f>IF(C324="west", IF(B324="Decentral",F324*'Connecting shares (%)'!$R$16*'Connecting shares (%)'!$F$14/100+H324*'Connecting shares (%)'!$G$14/100*'Connecting shares (%)'!$R$17+J324*'Connecting shares (%)'!$H$14/100*'Connecting shares (%)'!$R$18,0),0)</f>
        <v>2.2535100000000003</v>
      </c>
      <c r="AE324" s="1">
        <f>IF(C324="west", IF(B324="Central",('Connecting shares (%)'!$F$12/100*K324+'Connecting shares (%)'!$G$12/100*M324+'Connecting shares (%)'!$H$12/100*O324)/1000000,0),0)</f>
        <v>0</v>
      </c>
      <c r="AF324" s="1">
        <f>IF(C324="west", IF(B324="Central",L324*'Connecting shares (%)'!$R$16*'Connecting shares (%)'!$F$12/100+N324*'Connecting shares (%)'!$G$12/100*'Connecting shares (%)'!$R$17+P324*'Connecting shares (%)'!$H$12/100*'Connecting shares (%)'!$R$18,0),0)</f>
        <v>0</v>
      </c>
      <c r="AG324" s="1">
        <f>IF(C324="West", IF(B324="Decentral",(K324*'Connecting shares (%)'!$F$16/100+M324*'Connecting shares (%)'!$G$16/100+O324*'Connecting shares (%)'!$H$16/100)/1000000,0),0)</f>
        <v>0.53962897999999804</v>
      </c>
      <c r="AH324" s="1">
        <f>IF(C324="west", IF(B324="Decentral",L324*'Connecting shares (%)'!$R$16*'Connecting shares (%)'!$F$16/100+N324*'Connecting shares (%)'!$G$16/100*'Connecting shares (%)'!$R$17+P324*'Connecting shares (%)'!$H$16/100*'Connecting shares (%)'!$R$18,0),0)</f>
        <v>0.50588699999999998</v>
      </c>
    </row>
    <row r="325" spans="1:34">
      <c r="A325" s="1">
        <v>324</v>
      </c>
      <c r="B325" s="1" t="s">
        <v>21</v>
      </c>
      <c r="C325" s="1" t="s">
        <v>23</v>
      </c>
      <c r="D325" s="1" t="s">
        <v>582</v>
      </c>
      <c r="E325" s="1">
        <v>297522.65000000002</v>
      </c>
      <c r="F325" s="1">
        <v>20</v>
      </c>
      <c r="G325" s="1">
        <v>0</v>
      </c>
      <c r="H325" s="1">
        <v>0</v>
      </c>
      <c r="I325" s="1">
        <v>0</v>
      </c>
      <c r="J325" s="1">
        <v>0</v>
      </c>
      <c r="K325" s="1">
        <v>13435.66</v>
      </c>
      <c r="L325" s="1">
        <v>2</v>
      </c>
      <c r="M325" s="1">
        <v>0</v>
      </c>
      <c r="N325" s="1">
        <v>0</v>
      </c>
      <c r="O325" s="1">
        <v>0</v>
      </c>
      <c r="P325" s="1">
        <v>0</v>
      </c>
      <c r="Q325" s="1">
        <v>4481.3818556760198</v>
      </c>
      <c r="R325" s="1">
        <v>484294</v>
      </c>
      <c r="S325" s="61">
        <f>IF(C325="East", IF(B325="Central",('Connecting shares (%)'!$F$2/100*E325+'Connecting shares (%)'!$G$2/100*G325+'Connecting shares (%)'!$H$2/100*I325)/1000000,0),0)</f>
        <v>0</v>
      </c>
      <c r="T325" s="61">
        <f>IF(C325="East", IF(B325="Central",F325*'Connecting shares (%)'!$R$16*'Connecting shares (%)'!$F$2/100+H325*'Connecting shares (%)'!$G$2/100*'Connecting shares (%)'!$R$17+J325*'Connecting shares (%)'!$H$2/100*'Connecting shares (%)'!$R$18,0),0)</f>
        <v>0</v>
      </c>
      <c r="U325" s="1">
        <f>IF(C325="East", IF(B325="Decentral",('Connecting shares (%)'!$F$6/100*E325+'Connecting shares (%)'!$G$6/100*G325+'Connecting shares (%)'!$H$6/100*I325)/1000000,0),0)</f>
        <v>0</v>
      </c>
      <c r="V325" s="1">
        <f>IF(C325="East", IF(B325="Decentral",F325*'Connecting shares (%)'!$R$16*'Connecting shares (%)'!$F$6/100+H325*'Connecting shares (%)'!$G$6/100*'Connecting shares (%)'!$R$17+J325*'Connecting shares (%)'!$H$6/100*'Connecting shares (%)'!$R$18,0),0)</f>
        <v>0</v>
      </c>
      <c r="W325" s="1">
        <f>IF(C325="East", IF(B325="Central",('Connecting shares (%)'!$F$4/100*K325+'Connecting shares (%)'!$G$4/100*M325+'Connecting shares (%)'!$H$4/100*O325)/1000000,0),0)</f>
        <v>0</v>
      </c>
      <c r="X325" s="1">
        <f>IF(C325="East", IF(B325="Central",L325*'Connecting shares (%)'!$R$16*'Connecting shares (%)'!$F$4/100+N325*'Connecting shares (%)'!$G$4/100*'Connecting shares (%)'!$R$17+P325*'Connecting shares (%)'!$H$4/100*'Connecting shares (%)'!$R$18,0),0)</f>
        <v>0</v>
      </c>
      <c r="Y325" s="1">
        <f>IF(C325="East", IF(B325="Decentral",('Connecting shares (%)'!$F$4/100*K325+'Connecting shares (%)'!$G$4/100*M325+'Connecting shares (%)'!$H$4/100*O325)/1000000,0),0)</f>
        <v>0</v>
      </c>
      <c r="Z325" s="1">
        <f>IF(C325="East", IF(B325="Decentral",L325*'Connecting shares (%)'!$R$16*'Connecting shares (%)'!$F$8/100+N325*'Connecting shares (%)'!$G$8/100*'Connecting shares (%)'!$R$17+P325*'Connecting shares (%)'!$H$8/100*'Connecting shares (%)'!$R$18,0),0)</f>
        <v>0</v>
      </c>
      <c r="AA325" s="1">
        <f>IF(C325="West", IF(B325="Central",('Connecting shares (%)'!$F$10/100*E325+'Connecting shares (%)'!$G$10/100*G325+'Connecting shares (%)'!$H$10/100*I325)/1000000,0),0)</f>
        <v>0</v>
      </c>
      <c r="AB325" s="1">
        <f>IF(C325="West", IF(B325="Central",F325*'Connecting shares (%)'!$R$16*'Connecting shares (%)'!$F$10/100+H325*'Connecting shares (%)'!$G$10/100*'Connecting shares (%)'!$R$17+J325*'Connecting shares (%)'!$H$10/100*'Connecting shares (%)'!$R$18,0),0)</f>
        <v>0</v>
      </c>
      <c r="AC325" s="1">
        <f>IF(C325="West", IF(B325="Decentral",('Connecting shares (%)'!$F$14/100*E325+'Connecting shares (%)'!$G$14/100*G325+'Connecting shares (%)'!$H$14/100*I325)/1000000,0),0)</f>
        <v>0.29752265</v>
      </c>
      <c r="AD325" s="1">
        <f>IF(C325="west", IF(B325="Decentral",F325*'Connecting shares (%)'!$R$16*'Connecting shares (%)'!$F$14/100+H325*'Connecting shares (%)'!$G$14/100*'Connecting shares (%)'!$R$17+J325*'Connecting shares (%)'!$H$14/100*'Connecting shares (%)'!$R$18,0),0)</f>
        <v>0.45990000000000003</v>
      </c>
      <c r="AE325" s="1">
        <f>IF(C325="west", IF(B325="Central",('Connecting shares (%)'!$F$12/100*K325+'Connecting shares (%)'!$G$12/100*M325+'Connecting shares (%)'!$H$12/100*O325)/1000000,0),0)</f>
        <v>0</v>
      </c>
      <c r="AF325" s="1">
        <f>IF(C325="west", IF(B325="Central",L325*'Connecting shares (%)'!$R$16*'Connecting shares (%)'!$F$12/100+N325*'Connecting shares (%)'!$G$12/100*'Connecting shares (%)'!$R$17+P325*'Connecting shares (%)'!$H$12/100*'Connecting shares (%)'!$R$18,0),0)</f>
        <v>0</v>
      </c>
      <c r="AG325" s="1">
        <f>IF(C325="West", IF(B325="Decentral",(K325*'Connecting shares (%)'!$F$16/100+M325*'Connecting shares (%)'!$G$16/100+O325*'Connecting shares (%)'!$H$16/100)/1000000,0),0)</f>
        <v>1.343566E-2</v>
      </c>
      <c r="AH325" s="1">
        <f>IF(C325="west", IF(B325="Decentral",L325*'Connecting shares (%)'!$R$16*'Connecting shares (%)'!$F$16/100+N325*'Connecting shares (%)'!$G$16/100*'Connecting shares (%)'!$R$17+P325*'Connecting shares (%)'!$H$16/100*'Connecting shares (%)'!$R$18,0),0)</f>
        <v>4.5990000000000003E-2</v>
      </c>
    </row>
    <row r="326" spans="1:34">
      <c r="A326" s="1">
        <v>325</v>
      </c>
      <c r="B326" s="1" t="s">
        <v>21</v>
      </c>
      <c r="C326" s="1" t="s">
        <v>24</v>
      </c>
      <c r="D326" s="1" t="s">
        <v>581</v>
      </c>
      <c r="E326" s="1">
        <v>3781067.42</v>
      </c>
      <c r="F326" s="1">
        <v>252</v>
      </c>
      <c r="G326" s="1">
        <v>62325.51</v>
      </c>
      <c r="H326" s="1">
        <v>1</v>
      </c>
      <c r="I326" s="1">
        <v>0</v>
      </c>
      <c r="J326" s="1">
        <v>0</v>
      </c>
      <c r="K326" s="1">
        <v>716237.01999999897</v>
      </c>
      <c r="L326" s="1">
        <v>86</v>
      </c>
      <c r="M326" s="1">
        <v>0</v>
      </c>
      <c r="N326" s="1">
        <v>0</v>
      </c>
      <c r="O326" s="1">
        <v>0</v>
      </c>
      <c r="P326" s="1">
        <v>0</v>
      </c>
      <c r="Q326" s="1">
        <v>7645.5865736442402</v>
      </c>
      <c r="R326" s="1">
        <v>2309085</v>
      </c>
      <c r="S326" s="61">
        <f>IF(C326="East", IF(B326="Central",('Connecting shares (%)'!$F$2/100*E326+'Connecting shares (%)'!$G$2/100*G326+'Connecting shares (%)'!$H$2/100*I326)/1000000,0),0)</f>
        <v>0</v>
      </c>
      <c r="T326" s="61">
        <f>IF(C326="East", IF(B326="Central",F326*'Connecting shares (%)'!$R$16*'Connecting shares (%)'!$F$2/100+H326*'Connecting shares (%)'!$G$2/100*'Connecting shares (%)'!$R$17+J326*'Connecting shares (%)'!$H$2/100*'Connecting shares (%)'!$R$18,0),0)</f>
        <v>0</v>
      </c>
      <c r="U326" s="1">
        <f>IF(C326="East", IF(B326="Decentral",('Connecting shares (%)'!$F$6/100*E326+'Connecting shares (%)'!$G$6/100*G326+'Connecting shares (%)'!$H$6/100*I326)/1000000,0),0)</f>
        <v>3.8433929299999998</v>
      </c>
      <c r="V326" s="1">
        <f>IF(C326="East", IF(B326="Decentral",F326*'Connecting shares (%)'!$R$16*'Connecting shares (%)'!$F$6/100+H326*'Connecting shares (%)'!$G$6/100*'Connecting shares (%)'!$R$17+J326*'Connecting shares (%)'!$H$6/100*'Connecting shares (%)'!$R$18,0),0)</f>
        <v>5.8253990000000009</v>
      </c>
      <c r="W326" s="1">
        <f>IF(C326="East", IF(B326="Central",('Connecting shares (%)'!$F$4/100*K326+'Connecting shares (%)'!$G$4/100*M326+'Connecting shares (%)'!$H$4/100*O326)/1000000,0),0)</f>
        <v>0</v>
      </c>
      <c r="X326" s="1">
        <f>IF(C326="East", IF(B326="Central",L326*'Connecting shares (%)'!$R$16*'Connecting shares (%)'!$F$4/100+N326*'Connecting shares (%)'!$G$4/100*'Connecting shares (%)'!$R$17+P326*'Connecting shares (%)'!$H$4/100*'Connecting shares (%)'!$R$18,0),0)</f>
        <v>0</v>
      </c>
      <c r="Y326" s="1">
        <f>IF(C326="East", IF(B326="Decentral",('Connecting shares (%)'!$F$4/100*K326+'Connecting shares (%)'!$G$4/100*M326+'Connecting shares (%)'!$H$4/100*O326)/1000000,0),0)</f>
        <v>0.716237019999999</v>
      </c>
      <c r="Z326" s="1">
        <f>IF(C326="East", IF(B326="Decentral",L326*'Connecting shares (%)'!$R$16*'Connecting shares (%)'!$F$8/100+N326*'Connecting shares (%)'!$G$8/100*'Connecting shares (%)'!$R$17+P326*'Connecting shares (%)'!$H$8/100*'Connecting shares (%)'!$R$18,0),0)</f>
        <v>1.9775700000000001</v>
      </c>
      <c r="AA326" s="1">
        <f>IF(C326="West", IF(B326="Central",('Connecting shares (%)'!$F$10/100*E326+'Connecting shares (%)'!$G$10/100*G326+'Connecting shares (%)'!$H$10/100*I326)/1000000,0),0)</f>
        <v>0</v>
      </c>
      <c r="AB326" s="1">
        <f>IF(C326="West", IF(B326="Central",F326*'Connecting shares (%)'!$R$16*'Connecting shares (%)'!$F$10/100+H326*'Connecting shares (%)'!$G$10/100*'Connecting shares (%)'!$R$17+J326*'Connecting shares (%)'!$H$10/100*'Connecting shares (%)'!$R$18,0),0)</f>
        <v>0</v>
      </c>
      <c r="AC326" s="1">
        <f>IF(C326="West", IF(B326="Decentral",('Connecting shares (%)'!$F$14/100*E326+'Connecting shares (%)'!$G$14/100*G326+'Connecting shares (%)'!$H$14/100*I326)/1000000,0),0)</f>
        <v>0</v>
      </c>
      <c r="AD326" s="1">
        <f>IF(C326="west", IF(B326="Decentral",F326*'Connecting shares (%)'!$R$16*'Connecting shares (%)'!$F$14/100+H326*'Connecting shares (%)'!$G$14/100*'Connecting shares (%)'!$R$17+J326*'Connecting shares (%)'!$H$14/100*'Connecting shares (%)'!$R$18,0),0)</f>
        <v>0</v>
      </c>
      <c r="AE326" s="1">
        <f>IF(C326="west", IF(B326="Central",('Connecting shares (%)'!$F$12/100*K326+'Connecting shares (%)'!$G$12/100*M326+'Connecting shares (%)'!$H$12/100*O326)/1000000,0),0)</f>
        <v>0</v>
      </c>
      <c r="AF326" s="1">
        <f>IF(C326="west", IF(B326="Central",L326*'Connecting shares (%)'!$R$16*'Connecting shares (%)'!$F$12/100+N326*'Connecting shares (%)'!$G$12/100*'Connecting shares (%)'!$R$17+P326*'Connecting shares (%)'!$H$12/100*'Connecting shares (%)'!$R$18,0),0)</f>
        <v>0</v>
      </c>
      <c r="AG326" s="1">
        <f>IF(C326="West", IF(B326="Decentral",(K326*'Connecting shares (%)'!$F$16/100+M326*'Connecting shares (%)'!$G$16/100+O326*'Connecting shares (%)'!$H$16/100)/1000000,0),0)</f>
        <v>0</v>
      </c>
      <c r="AH326" s="1">
        <f>IF(C326="west", IF(B326="Decentral",L326*'Connecting shares (%)'!$R$16*'Connecting shares (%)'!$F$16/100+N326*'Connecting shares (%)'!$G$16/100*'Connecting shares (%)'!$R$17+P326*'Connecting shares (%)'!$H$16/100*'Connecting shares (%)'!$R$18,0),0)</f>
        <v>0</v>
      </c>
    </row>
    <row r="327" spans="1:34">
      <c r="A327" s="1">
        <v>326</v>
      </c>
      <c r="B327" s="1" t="s">
        <v>21</v>
      </c>
      <c r="C327" s="1" t="s">
        <v>24</v>
      </c>
      <c r="D327" s="1" t="s">
        <v>580</v>
      </c>
      <c r="E327" s="1">
        <v>1984327.92</v>
      </c>
      <c r="F327" s="1">
        <v>142</v>
      </c>
      <c r="G327" s="1">
        <v>0</v>
      </c>
      <c r="H327" s="1">
        <v>0</v>
      </c>
      <c r="I327" s="1">
        <v>0</v>
      </c>
      <c r="J327" s="1">
        <v>0</v>
      </c>
      <c r="K327" s="1">
        <v>192784.61</v>
      </c>
      <c r="L327" s="1">
        <v>14</v>
      </c>
      <c r="M327" s="1">
        <v>0</v>
      </c>
      <c r="N327" s="1">
        <v>0</v>
      </c>
      <c r="O327" s="1">
        <v>0</v>
      </c>
      <c r="P327" s="1">
        <v>0</v>
      </c>
      <c r="Q327" s="1">
        <v>3995.4622588137499</v>
      </c>
      <c r="R327" s="1">
        <v>668808.5</v>
      </c>
      <c r="S327" s="61">
        <f>IF(C327="East", IF(B327="Central",('Connecting shares (%)'!$F$2/100*E327+'Connecting shares (%)'!$G$2/100*G327+'Connecting shares (%)'!$H$2/100*I327)/1000000,0),0)</f>
        <v>0</v>
      </c>
      <c r="T327" s="61">
        <f>IF(C327="East", IF(B327="Central",F327*'Connecting shares (%)'!$R$16*'Connecting shares (%)'!$F$2/100+H327*'Connecting shares (%)'!$G$2/100*'Connecting shares (%)'!$R$17+J327*'Connecting shares (%)'!$H$2/100*'Connecting shares (%)'!$R$18,0),0)</f>
        <v>0</v>
      </c>
      <c r="U327" s="1">
        <f>IF(C327="East", IF(B327="Decentral",('Connecting shares (%)'!$F$6/100*E327+'Connecting shares (%)'!$G$6/100*G327+'Connecting shares (%)'!$H$6/100*I327)/1000000,0),0)</f>
        <v>1.9843279199999999</v>
      </c>
      <c r="V327" s="1">
        <f>IF(C327="East", IF(B327="Decentral",F327*'Connecting shares (%)'!$R$16*'Connecting shares (%)'!$F$6/100+H327*'Connecting shares (%)'!$G$6/100*'Connecting shares (%)'!$R$17+J327*'Connecting shares (%)'!$H$6/100*'Connecting shares (%)'!$R$18,0),0)</f>
        <v>3.2652899999999998</v>
      </c>
      <c r="W327" s="1">
        <f>IF(C327="East", IF(B327="Central",('Connecting shares (%)'!$F$4/100*K327+'Connecting shares (%)'!$G$4/100*M327+'Connecting shares (%)'!$H$4/100*O327)/1000000,0),0)</f>
        <v>0</v>
      </c>
      <c r="X327" s="1">
        <f>IF(C327="East", IF(B327="Central",L327*'Connecting shares (%)'!$R$16*'Connecting shares (%)'!$F$4/100+N327*'Connecting shares (%)'!$G$4/100*'Connecting shares (%)'!$R$17+P327*'Connecting shares (%)'!$H$4/100*'Connecting shares (%)'!$R$18,0),0)</f>
        <v>0</v>
      </c>
      <c r="Y327" s="1">
        <f>IF(C327="East", IF(B327="Decentral",('Connecting shares (%)'!$F$4/100*K327+'Connecting shares (%)'!$G$4/100*M327+'Connecting shares (%)'!$H$4/100*O327)/1000000,0),0)</f>
        <v>0.19278461</v>
      </c>
      <c r="Z327" s="1">
        <f>IF(C327="East", IF(B327="Decentral",L327*'Connecting shares (%)'!$R$16*'Connecting shares (%)'!$F$8/100+N327*'Connecting shares (%)'!$G$8/100*'Connecting shares (%)'!$R$17+P327*'Connecting shares (%)'!$H$8/100*'Connecting shares (%)'!$R$18,0),0)</f>
        <v>0.32193000000000005</v>
      </c>
      <c r="AA327" s="1">
        <f>IF(C327="West", IF(B327="Central",('Connecting shares (%)'!$F$10/100*E327+'Connecting shares (%)'!$G$10/100*G327+'Connecting shares (%)'!$H$10/100*I327)/1000000,0),0)</f>
        <v>0</v>
      </c>
      <c r="AB327" s="1">
        <f>IF(C327="West", IF(B327="Central",F327*'Connecting shares (%)'!$R$16*'Connecting shares (%)'!$F$10/100+H327*'Connecting shares (%)'!$G$10/100*'Connecting shares (%)'!$R$17+J327*'Connecting shares (%)'!$H$10/100*'Connecting shares (%)'!$R$18,0),0)</f>
        <v>0</v>
      </c>
      <c r="AC327" s="1">
        <f>IF(C327="West", IF(B327="Decentral",('Connecting shares (%)'!$F$14/100*E327+'Connecting shares (%)'!$G$14/100*G327+'Connecting shares (%)'!$H$14/100*I327)/1000000,0),0)</f>
        <v>0</v>
      </c>
      <c r="AD327" s="1">
        <f>IF(C327="west", IF(B327="Decentral",F327*'Connecting shares (%)'!$R$16*'Connecting shares (%)'!$F$14/100+H327*'Connecting shares (%)'!$G$14/100*'Connecting shares (%)'!$R$17+J327*'Connecting shares (%)'!$H$14/100*'Connecting shares (%)'!$R$18,0),0)</f>
        <v>0</v>
      </c>
      <c r="AE327" s="1">
        <f>IF(C327="west", IF(B327="Central",('Connecting shares (%)'!$F$12/100*K327+'Connecting shares (%)'!$G$12/100*M327+'Connecting shares (%)'!$H$12/100*O327)/1000000,0),0)</f>
        <v>0</v>
      </c>
      <c r="AF327" s="1">
        <f>IF(C327="west", IF(B327="Central",L327*'Connecting shares (%)'!$R$16*'Connecting shares (%)'!$F$12/100+N327*'Connecting shares (%)'!$G$12/100*'Connecting shares (%)'!$R$17+P327*'Connecting shares (%)'!$H$12/100*'Connecting shares (%)'!$R$18,0),0)</f>
        <v>0</v>
      </c>
      <c r="AG327" s="1">
        <f>IF(C327="West", IF(B327="Decentral",(K327*'Connecting shares (%)'!$F$16/100+M327*'Connecting shares (%)'!$G$16/100+O327*'Connecting shares (%)'!$H$16/100)/1000000,0),0)</f>
        <v>0</v>
      </c>
      <c r="AH327" s="1">
        <f>IF(C327="west", IF(B327="Decentral",L327*'Connecting shares (%)'!$R$16*'Connecting shares (%)'!$F$16/100+N327*'Connecting shares (%)'!$G$16/100*'Connecting shares (%)'!$R$17+P327*'Connecting shares (%)'!$H$16/100*'Connecting shares (%)'!$R$18,0),0)</f>
        <v>0</v>
      </c>
    </row>
    <row r="328" spans="1:34">
      <c r="A328" s="1">
        <v>327</v>
      </c>
      <c r="B328" s="1" t="s">
        <v>21</v>
      </c>
      <c r="C328" s="1" t="s">
        <v>23</v>
      </c>
      <c r="D328" s="1" t="s">
        <v>579</v>
      </c>
      <c r="E328" s="1">
        <v>743126.06</v>
      </c>
      <c r="F328" s="1">
        <v>46</v>
      </c>
      <c r="G328" s="1">
        <v>0</v>
      </c>
      <c r="H328" s="1">
        <v>0</v>
      </c>
      <c r="I328" s="1">
        <v>0</v>
      </c>
      <c r="J328" s="1">
        <v>0</v>
      </c>
      <c r="K328" s="1">
        <v>75567.039999999906</v>
      </c>
      <c r="L328" s="1">
        <v>5</v>
      </c>
      <c r="M328" s="1">
        <v>0</v>
      </c>
      <c r="N328" s="1">
        <v>0</v>
      </c>
      <c r="O328" s="1">
        <v>0</v>
      </c>
      <c r="P328" s="1">
        <v>0</v>
      </c>
      <c r="Q328" s="1">
        <v>3535.5853212298698</v>
      </c>
      <c r="R328" s="1">
        <v>730339.5</v>
      </c>
      <c r="S328" s="61">
        <f>IF(C328="East", IF(B328="Central",('Connecting shares (%)'!$F$2/100*E328+'Connecting shares (%)'!$G$2/100*G328+'Connecting shares (%)'!$H$2/100*I328)/1000000,0),0)</f>
        <v>0</v>
      </c>
      <c r="T328" s="61">
        <f>IF(C328="East", IF(B328="Central",F328*'Connecting shares (%)'!$R$16*'Connecting shares (%)'!$F$2/100+H328*'Connecting shares (%)'!$G$2/100*'Connecting shares (%)'!$R$17+J328*'Connecting shares (%)'!$H$2/100*'Connecting shares (%)'!$R$18,0),0)</f>
        <v>0</v>
      </c>
      <c r="U328" s="1">
        <f>IF(C328="East", IF(B328="Decentral",('Connecting shares (%)'!$F$6/100*E328+'Connecting shares (%)'!$G$6/100*G328+'Connecting shares (%)'!$H$6/100*I328)/1000000,0),0)</f>
        <v>0</v>
      </c>
      <c r="V328" s="1">
        <f>IF(C328="East", IF(B328="Decentral",F328*'Connecting shares (%)'!$R$16*'Connecting shares (%)'!$F$6/100+H328*'Connecting shares (%)'!$G$6/100*'Connecting shares (%)'!$R$17+J328*'Connecting shares (%)'!$H$6/100*'Connecting shares (%)'!$R$18,0),0)</f>
        <v>0</v>
      </c>
      <c r="W328" s="1">
        <f>IF(C328="East", IF(B328="Central",('Connecting shares (%)'!$F$4/100*K328+'Connecting shares (%)'!$G$4/100*M328+'Connecting shares (%)'!$H$4/100*O328)/1000000,0),0)</f>
        <v>0</v>
      </c>
      <c r="X328" s="1">
        <f>IF(C328="East", IF(B328="Central",L328*'Connecting shares (%)'!$R$16*'Connecting shares (%)'!$F$4/100+N328*'Connecting shares (%)'!$G$4/100*'Connecting shares (%)'!$R$17+P328*'Connecting shares (%)'!$H$4/100*'Connecting shares (%)'!$R$18,0),0)</f>
        <v>0</v>
      </c>
      <c r="Y328" s="1">
        <f>IF(C328="East", IF(B328="Decentral",('Connecting shares (%)'!$F$4/100*K328+'Connecting shares (%)'!$G$4/100*M328+'Connecting shares (%)'!$H$4/100*O328)/1000000,0),0)</f>
        <v>0</v>
      </c>
      <c r="Z328" s="1">
        <f>IF(C328="East", IF(B328="Decentral",L328*'Connecting shares (%)'!$R$16*'Connecting shares (%)'!$F$8/100+N328*'Connecting shares (%)'!$G$8/100*'Connecting shares (%)'!$R$17+P328*'Connecting shares (%)'!$H$8/100*'Connecting shares (%)'!$R$18,0),0)</f>
        <v>0</v>
      </c>
      <c r="AA328" s="1">
        <f>IF(C328="West", IF(B328="Central",('Connecting shares (%)'!$F$10/100*E328+'Connecting shares (%)'!$G$10/100*G328+'Connecting shares (%)'!$H$10/100*I328)/1000000,0),0)</f>
        <v>0</v>
      </c>
      <c r="AB328" s="1">
        <f>IF(C328="West", IF(B328="Central",F328*'Connecting shares (%)'!$R$16*'Connecting shares (%)'!$F$10/100+H328*'Connecting shares (%)'!$G$10/100*'Connecting shares (%)'!$R$17+J328*'Connecting shares (%)'!$H$10/100*'Connecting shares (%)'!$R$18,0),0)</f>
        <v>0</v>
      </c>
      <c r="AC328" s="1">
        <f>IF(C328="West", IF(B328="Decentral",('Connecting shares (%)'!$F$14/100*E328+'Connecting shares (%)'!$G$14/100*G328+'Connecting shares (%)'!$H$14/100*I328)/1000000,0),0)</f>
        <v>0.74312606000000003</v>
      </c>
      <c r="AD328" s="1">
        <f>IF(C328="west", IF(B328="Decentral",F328*'Connecting shares (%)'!$R$16*'Connecting shares (%)'!$F$14/100+H328*'Connecting shares (%)'!$G$14/100*'Connecting shares (%)'!$R$17+J328*'Connecting shares (%)'!$H$14/100*'Connecting shares (%)'!$R$18,0),0)</f>
        <v>1.0577700000000001</v>
      </c>
      <c r="AE328" s="1">
        <f>IF(C328="west", IF(B328="Central",('Connecting shares (%)'!$F$12/100*K328+'Connecting shares (%)'!$G$12/100*M328+'Connecting shares (%)'!$H$12/100*O328)/1000000,0),0)</f>
        <v>0</v>
      </c>
      <c r="AF328" s="1">
        <f>IF(C328="west", IF(B328="Central",L328*'Connecting shares (%)'!$R$16*'Connecting shares (%)'!$F$12/100+N328*'Connecting shares (%)'!$G$12/100*'Connecting shares (%)'!$R$17+P328*'Connecting shares (%)'!$H$12/100*'Connecting shares (%)'!$R$18,0),0)</f>
        <v>0</v>
      </c>
      <c r="AG328" s="1">
        <f>IF(C328="West", IF(B328="Decentral",(K328*'Connecting shares (%)'!$F$16/100+M328*'Connecting shares (%)'!$G$16/100+O328*'Connecting shares (%)'!$H$16/100)/1000000,0),0)</f>
        <v>7.5567039999999905E-2</v>
      </c>
      <c r="AH328" s="1">
        <f>IF(C328="west", IF(B328="Decentral",L328*'Connecting shares (%)'!$R$16*'Connecting shares (%)'!$F$16/100+N328*'Connecting shares (%)'!$G$16/100*'Connecting shares (%)'!$R$17+P328*'Connecting shares (%)'!$H$16/100*'Connecting shares (%)'!$R$18,0),0)</f>
        <v>0.11497500000000001</v>
      </c>
    </row>
    <row r="329" spans="1:34">
      <c r="A329" s="1">
        <v>328</v>
      </c>
      <c r="B329" s="1" t="s">
        <v>22</v>
      </c>
      <c r="C329" s="1" t="s">
        <v>23</v>
      </c>
      <c r="D329" s="1" t="s">
        <v>415</v>
      </c>
      <c r="E329" s="1">
        <v>575634.57999999996</v>
      </c>
      <c r="F329" s="1">
        <v>32</v>
      </c>
      <c r="G329" s="1">
        <v>0</v>
      </c>
      <c r="H329" s="1">
        <v>0</v>
      </c>
      <c r="I329" s="1">
        <v>0</v>
      </c>
      <c r="J329" s="1">
        <v>0</v>
      </c>
      <c r="K329" s="1">
        <v>6758.4499999999898</v>
      </c>
      <c r="L329" s="1">
        <v>1</v>
      </c>
      <c r="M329" s="1">
        <v>0</v>
      </c>
      <c r="N329" s="1">
        <v>0</v>
      </c>
      <c r="O329" s="1">
        <v>0</v>
      </c>
      <c r="P329" s="1">
        <v>0</v>
      </c>
      <c r="Q329" s="1">
        <v>6479.5383817669899</v>
      </c>
      <c r="R329" s="1">
        <v>2502975.5</v>
      </c>
      <c r="S329" s="61">
        <f>IF(C329="East", IF(B329="Central",('Connecting shares (%)'!$F$2/100*E329+'Connecting shares (%)'!$G$2/100*G329+'Connecting shares (%)'!$H$2/100*I329)/1000000,0),0)</f>
        <v>0</v>
      </c>
      <c r="T329" s="61">
        <f>IF(C329="East", IF(B329="Central",F329*'Connecting shares (%)'!$R$16*'Connecting shares (%)'!$F$2/100+H329*'Connecting shares (%)'!$G$2/100*'Connecting shares (%)'!$R$17+J329*'Connecting shares (%)'!$H$2/100*'Connecting shares (%)'!$R$18,0),0)</f>
        <v>0</v>
      </c>
      <c r="U329" s="1">
        <f>IF(C329="East", IF(B329="Decentral",('Connecting shares (%)'!$F$6/100*E329+'Connecting shares (%)'!$G$6/100*G329+'Connecting shares (%)'!$H$6/100*I329)/1000000,0),0)</f>
        <v>0</v>
      </c>
      <c r="V329" s="1">
        <f>IF(C329="East", IF(B329="Decentral",F329*'Connecting shares (%)'!$R$16*'Connecting shares (%)'!$F$6/100+H329*'Connecting shares (%)'!$G$6/100*'Connecting shares (%)'!$R$17+J329*'Connecting shares (%)'!$H$6/100*'Connecting shares (%)'!$R$18,0),0)</f>
        <v>0</v>
      </c>
      <c r="W329" s="1">
        <f>IF(C329="East", IF(B329="Central",('Connecting shares (%)'!$F$4/100*K329+'Connecting shares (%)'!$G$4/100*M329+'Connecting shares (%)'!$H$4/100*O329)/1000000,0),0)</f>
        <v>0</v>
      </c>
      <c r="X329" s="1">
        <f>IF(C329="East", IF(B329="Central",L329*'Connecting shares (%)'!$R$16*'Connecting shares (%)'!$F$4/100+N329*'Connecting shares (%)'!$G$4/100*'Connecting shares (%)'!$R$17+P329*'Connecting shares (%)'!$H$4/100*'Connecting shares (%)'!$R$18,0),0)</f>
        <v>0</v>
      </c>
      <c r="Y329" s="1">
        <f>IF(C329="East", IF(B329="Decentral",('Connecting shares (%)'!$F$4/100*K329+'Connecting shares (%)'!$G$4/100*M329+'Connecting shares (%)'!$H$4/100*O329)/1000000,0),0)</f>
        <v>0</v>
      </c>
      <c r="Z329" s="1">
        <f>IF(C329="East", IF(B329="Decentral",L329*'Connecting shares (%)'!$R$16*'Connecting shares (%)'!$F$8/100+N329*'Connecting shares (%)'!$G$8/100*'Connecting shares (%)'!$R$17+P329*'Connecting shares (%)'!$H$8/100*'Connecting shares (%)'!$R$18,0),0)</f>
        <v>0</v>
      </c>
      <c r="AA329" s="1">
        <f>IF(C329="West", IF(B329="Central",('Connecting shares (%)'!$F$10/100*E329+'Connecting shares (%)'!$G$10/100*G329+'Connecting shares (%)'!$H$10/100*I329)/1000000,0),0)</f>
        <v>0.57563458000000001</v>
      </c>
      <c r="AB329" s="1">
        <f>IF(C329="West", IF(B329="Central",F329*'Connecting shares (%)'!$R$16*'Connecting shares (%)'!$F$10/100+H329*'Connecting shares (%)'!$G$10/100*'Connecting shares (%)'!$R$17+J329*'Connecting shares (%)'!$H$10/100*'Connecting shares (%)'!$R$18,0),0)</f>
        <v>0.73584000000000005</v>
      </c>
      <c r="AC329" s="1">
        <f>IF(C329="West", IF(B329="Decentral",('Connecting shares (%)'!$F$14/100*E329+'Connecting shares (%)'!$G$14/100*G329+'Connecting shares (%)'!$H$14/100*I329)/1000000,0),0)</f>
        <v>0</v>
      </c>
      <c r="AD329" s="1">
        <f>IF(C329="west", IF(B329="Decentral",F329*'Connecting shares (%)'!$R$16*'Connecting shares (%)'!$F$14/100+H329*'Connecting shares (%)'!$G$14/100*'Connecting shares (%)'!$R$17+J329*'Connecting shares (%)'!$H$14/100*'Connecting shares (%)'!$R$18,0),0)</f>
        <v>0</v>
      </c>
      <c r="AE329" s="1">
        <f>IF(C329="west", IF(B329="Central",('Connecting shares (%)'!$F$12/100*K329+'Connecting shares (%)'!$G$12/100*M329+'Connecting shares (%)'!$H$12/100*O329)/1000000,0),0)</f>
        <v>6.7584499999999896E-3</v>
      </c>
      <c r="AF329" s="1">
        <f>IF(C329="west", IF(B329="Central",L329*'Connecting shares (%)'!$R$16*'Connecting shares (%)'!$F$12/100+N329*'Connecting shares (%)'!$G$12/100*'Connecting shares (%)'!$R$17+P329*'Connecting shares (%)'!$H$12/100*'Connecting shares (%)'!$R$18,0),0)</f>
        <v>2.2995000000000002E-2</v>
      </c>
      <c r="AG329" s="1">
        <f>IF(C329="West", IF(B329="Decentral",(K329*'Connecting shares (%)'!$F$16/100+M329*'Connecting shares (%)'!$G$16/100+O329*'Connecting shares (%)'!$H$16/100)/1000000,0),0)</f>
        <v>0</v>
      </c>
      <c r="AH329" s="1">
        <f>IF(C329="west", IF(B329="Decentral",L329*'Connecting shares (%)'!$R$16*'Connecting shares (%)'!$F$16/100+N329*'Connecting shares (%)'!$G$16/100*'Connecting shares (%)'!$R$17+P329*'Connecting shares (%)'!$H$16/100*'Connecting shares (%)'!$R$18,0),0)</f>
        <v>0</v>
      </c>
    </row>
    <row r="330" spans="1:34">
      <c r="A330" s="1">
        <v>329</v>
      </c>
      <c r="B330" s="1" t="s">
        <v>21</v>
      </c>
      <c r="C330" s="1" t="s">
        <v>23</v>
      </c>
      <c r="D330" s="1" t="s">
        <v>578</v>
      </c>
      <c r="E330" s="1">
        <v>516685.89</v>
      </c>
      <c r="F330" s="1">
        <v>35</v>
      </c>
      <c r="G330" s="1">
        <v>0</v>
      </c>
      <c r="H330" s="1">
        <v>0</v>
      </c>
      <c r="I330" s="1">
        <v>0</v>
      </c>
      <c r="J330" s="1">
        <v>0</v>
      </c>
      <c r="K330" s="1">
        <v>49485.21</v>
      </c>
      <c r="L330" s="1">
        <v>3</v>
      </c>
      <c r="M330" s="1">
        <v>74933.25</v>
      </c>
      <c r="N330" s="1">
        <v>1</v>
      </c>
      <c r="O330" s="1">
        <v>0</v>
      </c>
      <c r="P330" s="1">
        <v>0</v>
      </c>
      <c r="Q330" s="1">
        <v>7862.5335590680697</v>
      </c>
      <c r="R330" s="1">
        <v>2340165</v>
      </c>
      <c r="S330" s="61">
        <f>IF(C330="East", IF(B330="Central",('Connecting shares (%)'!$F$2/100*E330+'Connecting shares (%)'!$G$2/100*G330+'Connecting shares (%)'!$H$2/100*I330)/1000000,0),0)</f>
        <v>0</v>
      </c>
      <c r="T330" s="61">
        <f>IF(C330="East", IF(B330="Central",F330*'Connecting shares (%)'!$R$16*'Connecting shares (%)'!$F$2/100+H330*'Connecting shares (%)'!$G$2/100*'Connecting shares (%)'!$R$17+J330*'Connecting shares (%)'!$H$2/100*'Connecting shares (%)'!$R$18,0),0)</f>
        <v>0</v>
      </c>
      <c r="U330" s="1">
        <f>IF(C330="East", IF(B330="Decentral",('Connecting shares (%)'!$F$6/100*E330+'Connecting shares (%)'!$G$6/100*G330+'Connecting shares (%)'!$H$6/100*I330)/1000000,0),0)</f>
        <v>0</v>
      </c>
      <c r="V330" s="1">
        <f>IF(C330="East", IF(B330="Decentral",F330*'Connecting shares (%)'!$R$16*'Connecting shares (%)'!$F$6/100+H330*'Connecting shares (%)'!$G$6/100*'Connecting shares (%)'!$R$17+J330*'Connecting shares (%)'!$H$6/100*'Connecting shares (%)'!$R$18,0),0)</f>
        <v>0</v>
      </c>
      <c r="W330" s="1">
        <f>IF(C330="East", IF(B330="Central",('Connecting shares (%)'!$F$4/100*K330+'Connecting shares (%)'!$G$4/100*M330+'Connecting shares (%)'!$H$4/100*O330)/1000000,0),0)</f>
        <v>0</v>
      </c>
      <c r="X330" s="1">
        <f>IF(C330="East", IF(B330="Central",L330*'Connecting shares (%)'!$R$16*'Connecting shares (%)'!$F$4/100+N330*'Connecting shares (%)'!$G$4/100*'Connecting shares (%)'!$R$17+P330*'Connecting shares (%)'!$H$4/100*'Connecting shares (%)'!$R$18,0),0)</f>
        <v>0</v>
      </c>
      <c r="Y330" s="1">
        <f>IF(C330="East", IF(B330="Decentral",('Connecting shares (%)'!$F$4/100*K330+'Connecting shares (%)'!$G$4/100*M330+'Connecting shares (%)'!$H$4/100*O330)/1000000,0),0)</f>
        <v>0</v>
      </c>
      <c r="Z330" s="1">
        <f>IF(C330="East", IF(B330="Decentral",L330*'Connecting shares (%)'!$R$16*'Connecting shares (%)'!$F$8/100+N330*'Connecting shares (%)'!$G$8/100*'Connecting shares (%)'!$R$17+P330*'Connecting shares (%)'!$H$8/100*'Connecting shares (%)'!$R$18,0),0)</f>
        <v>0</v>
      </c>
      <c r="AA330" s="1">
        <f>IF(C330="West", IF(B330="Central",('Connecting shares (%)'!$F$10/100*E330+'Connecting shares (%)'!$G$10/100*G330+'Connecting shares (%)'!$H$10/100*I330)/1000000,0),0)</f>
        <v>0</v>
      </c>
      <c r="AB330" s="1">
        <f>IF(C330="West", IF(B330="Central",F330*'Connecting shares (%)'!$R$16*'Connecting shares (%)'!$F$10/100+H330*'Connecting shares (%)'!$G$10/100*'Connecting shares (%)'!$R$17+J330*'Connecting shares (%)'!$H$10/100*'Connecting shares (%)'!$R$18,0),0)</f>
        <v>0</v>
      </c>
      <c r="AC330" s="1">
        <f>IF(C330="West", IF(B330="Decentral",('Connecting shares (%)'!$F$14/100*E330+'Connecting shares (%)'!$G$14/100*G330+'Connecting shares (%)'!$H$14/100*I330)/1000000,0),0)</f>
        <v>0.51668588999999998</v>
      </c>
      <c r="AD330" s="1">
        <f>IF(C330="west", IF(B330="Decentral",F330*'Connecting shares (%)'!$R$16*'Connecting shares (%)'!$F$14/100+H330*'Connecting shares (%)'!$G$14/100*'Connecting shares (%)'!$R$17+J330*'Connecting shares (%)'!$H$14/100*'Connecting shares (%)'!$R$18,0),0)</f>
        <v>0.80482500000000001</v>
      </c>
      <c r="AE330" s="1">
        <f>IF(C330="west", IF(B330="Central",('Connecting shares (%)'!$F$12/100*K330+'Connecting shares (%)'!$G$12/100*M330+'Connecting shares (%)'!$H$12/100*O330)/1000000,0),0)</f>
        <v>0</v>
      </c>
      <c r="AF330" s="1">
        <f>IF(C330="west", IF(B330="Central",L330*'Connecting shares (%)'!$R$16*'Connecting shares (%)'!$F$12/100+N330*'Connecting shares (%)'!$G$12/100*'Connecting shares (%)'!$R$17+P330*'Connecting shares (%)'!$H$12/100*'Connecting shares (%)'!$R$18,0),0)</f>
        <v>0</v>
      </c>
      <c r="AG330" s="1">
        <f>IF(C330="West", IF(B330="Decentral",(K330*'Connecting shares (%)'!$F$16/100+M330*'Connecting shares (%)'!$G$16/100+O330*'Connecting shares (%)'!$H$16/100)/1000000,0),0)</f>
        <v>0.12441845999999999</v>
      </c>
      <c r="AH330" s="1">
        <f>IF(C330="west", IF(B330="Decentral",L330*'Connecting shares (%)'!$R$16*'Connecting shares (%)'!$F$16/100+N330*'Connecting shares (%)'!$G$16/100*'Connecting shares (%)'!$R$17+P330*'Connecting shares (%)'!$H$16/100*'Connecting shares (%)'!$R$18,0),0)</f>
        <v>9.964400000000001E-2</v>
      </c>
    </row>
    <row r="331" spans="1:34">
      <c r="A331" s="1">
        <v>330</v>
      </c>
      <c r="B331" s="1" t="s">
        <v>22</v>
      </c>
      <c r="C331" s="1" t="s">
        <v>23</v>
      </c>
      <c r="D331" s="1" t="s">
        <v>553</v>
      </c>
      <c r="E331" s="1">
        <v>92992.3</v>
      </c>
      <c r="F331" s="1">
        <v>6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2564.58208636773</v>
      </c>
      <c r="R331" s="1">
        <v>146927</v>
      </c>
      <c r="S331" s="61">
        <f>IF(C331="East", IF(B331="Central",('Connecting shares (%)'!$F$2/100*E331+'Connecting shares (%)'!$G$2/100*G331+'Connecting shares (%)'!$H$2/100*I331)/1000000,0),0)</f>
        <v>0</v>
      </c>
      <c r="T331" s="61">
        <f>IF(C331="East", IF(B331="Central",F331*'Connecting shares (%)'!$R$16*'Connecting shares (%)'!$F$2/100+H331*'Connecting shares (%)'!$G$2/100*'Connecting shares (%)'!$R$17+J331*'Connecting shares (%)'!$H$2/100*'Connecting shares (%)'!$R$18,0),0)</f>
        <v>0</v>
      </c>
      <c r="U331" s="1">
        <f>IF(C331="East", IF(B331="Decentral",('Connecting shares (%)'!$F$6/100*E331+'Connecting shares (%)'!$G$6/100*G331+'Connecting shares (%)'!$H$6/100*I331)/1000000,0),0)</f>
        <v>0</v>
      </c>
      <c r="V331" s="1">
        <f>IF(C331="East", IF(B331="Decentral",F331*'Connecting shares (%)'!$R$16*'Connecting shares (%)'!$F$6/100+H331*'Connecting shares (%)'!$G$6/100*'Connecting shares (%)'!$R$17+J331*'Connecting shares (%)'!$H$6/100*'Connecting shares (%)'!$R$18,0),0)</f>
        <v>0</v>
      </c>
      <c r="W331" s="1">
        <f>IF(C331="East", IF(B331="Central",('Connecting shares (%)'!$F$4/100*K331+'Connecting shares (%)'!$G$4/100*M331+'Connecting shares (%)'!$H$4/100*O331)/1000000,0),0)</f>
        <v>0</v>
      </c>
      <c r="X331" s="1">
        <f>IF(C331="East", IF(B331="Central",L331*'Connecting shares (%)'!$R$16*'Connecting shares (%)'!$F$4/100+N331*'Connecting shares (%)'!$G$4/100*'Connecting shares (%)'!$R$17+P331*'Connecting shares (%)'!$H$4/100*'Connecting shares (%)'!$R$18,0),0)</f>
        <v>0</v>
      </c>
      <c r="Y331" s="1">
        <f>IF(C331="East", IF(B331="Decentral",('Connecting shares (%)'!$F$4/100*K331+'Connecting shares (%)'!$G$4/100*M331+'Connecting shares (%)'!$H$4/100*O331)/1000000,0),0)</f>
        <v>0</v>
      </c>
      <c r="Z331" s="1">
        <f>IF(C331="East", IF(B331="Decentral",L331*'Connecting shares (%)'!$R$16*'Connecting shares (%)'!$F$8/100+N331*'Connecting shares (%)'!$G$8/100*'Connecting shares (%)'!$R$17+P331*'Connecting shares (%)'!$H$8/100*'Connecting shares (%)'!$R$18,0),0)</f>
        <v>0</v>
      </c>
      <c r="AA331" s="1">
        <f>IF(C331="West", IF(B331="Central",('Connecting shares (%)'!$F$10/100*E331+'Connecting shares (%)'!$G$10/100*G331+'Connecting shares (%)'!$H$10/100*I331)/1000000,0),0)</f>
        <v>9.29923E-2</v>
      </c>
      <c r="AB331" s="1">
        <f>IF(C331="West", IF(B331="Central",F331*'Connecting shares (%)'!$R$16*'Connecting shares (%)'!$F$10/100+H331*'Connecting shares (%)'!$G$10/100*'Connecting shares (%)'!$R$17+J331*'Connecting shares (%)'!$H$10/100*'Connecting shares (%)'!$R$18,0),0)</f>
        <v>0.13797000000000001</v>
      </c>
      <c r="AC331" s="1">
        <f>IF(C331="West", IF(B331="Decentral",('Connecting shares (%)'!$F$14/100*E331+'Connecting shares (%)'!$G$14/100*G331+'Connecting shares (%)'!$H$14/100*I331)/1000000,0),0)</f>
        <v>0</v>
      </c>
      <c r="AD331" s="1">
        <f>IF(C331="west", IF(B331="Decentral",F331*'Connecting shares (%)'!$R$16*'Connecting shares (%)'!$F$14/100+H331*'Connecting shares (%)'!$G$14/100*'Connecting shares (%)'!$R$17+J331*'Connecting shares (%)'!$H$14/100*'Connecting shares (%)'!$R$18,0),0)</f>
        <v>0</v>
      </c>
      <c r="AE331" s="1">
        <f>IF(C331="west", IF(B331="Central",('Connecting shares (%)'!$F$12/100*K331+'Connecting shares (%)'!$G$12/100*M331+'Connecting shares (%)'!$H$12/100*O331)/1000000,0),0)</f>
        <v>0</v>
      </c>
      <c r="AF331" s="1">
        <f>IF(C331="west", IF(B331="Central",L331*'Connecting shares (%)'!$R$16*'Connecting shares (%)'!$F$12/100+N331*'Connecting shares (%)'!$G$12/100*'Connecting shares (%)'!$R$17+P331*'Connecting shares (%)'!$H$12/100*'Connecting shares (%)'!$R$18,0),0)</f>
        <v>0</v>
      </c>
      <c r="AG331" s="1">
        <f>IF(C331="West", IF(B331="Decentral",(K331*'Connecting shares (%)'!$F$16/100+M331*'Connecting shares (%)'!$G$16/100+O331*'Connecting shares (%)'!$H$16/100)/1000000,0),0)</f>
        <v>0</v>
      </c>
      <c r="AH331" s="1">
        <f>IF(C331="west", IF(B331="Decentral",L331*'Connecting shares (%)'!$R$16*'Connecting shares (%)'!$F$16/100+N331*'Connecting shares (%)'!$G$16/100*'Connecting shares (%)'!$R$17+P331*'Connecting shares (%)'!$H$16/100*'Connecting shares (%)'!$R$18,0),0)</f>
        <v>0</v>
      </c>
    </row>
    <row r="332" spans="1:34">
      <c r="A332" s="1">
        <v>331</v>
      </c>
      <c r="B332" s="1" t="s">
        <v>21</v>
      </c>
      <c r="C332" s="1" t="s">
        <v>23</v>
      </c>
      <c r="D332" s="1" t="s">
        <v>577</v>
      </c>
      <c r="E332" s="1">
        <v>345770.40999999898</v>
      </c>
      <c r="F332" s="1">
        <v>22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3217.7261886705701</v>
      </c>
      <c r="R332" s="1">
        <v>648589.5</v>
      </c>
      <c r="S332" s="61">
        <f>IF(C332="East", IF(B332="Central",('Connecting shares (%)'!$F$2/100*E332+'Connecting shares (%)'!$G$2/100*G332+'Connecting shares (%)'!$H$2/100*I332)/1000000,0),0)</f>
        <v>0</v>
      </c>
      <c r="T332" s="61">
        <f>IF(C332="East", IF(B332="Central",F332*'Connecting shares (%)'!$R$16*'Connecting shares (%)'!$F$2/100+H332*'Connecting shares (%)'!$G$2/100*'Connecting shares (%)'!$R$17+J332*'Connecting shares (%)'!$H$2/100*'Connecting shares (%)'!$R$18,0),0)</f>
        <v>0</v>
      </c>
      <c r="U332" s="1">
        <f>IF(C332="East", IF(B332="Decentral",('Connecting shares (%)'!$F$6/100*E332+'Connecting shares (%)'!$G$6/100*G332+'Connecting shares (%)'!$H$6/100*I332)/1000000,0),0)</f>
        <v>0</v>
      </c>
      <c r="V332" s="1">
        <f>IF(C332="East", IF(B332="Decentral",F332*'Connecting shares (%)'!$R$16*'Connecting shares (%)'!$F$6/100+H332*'Connecting shares (%)'!$G$6/100*'Connecting shares (%)'!$R$17+J332*'Connecting shares (%)'!$H$6/100*'Connecting shares (%)'!$R$18,0),0)</f>
        <v>0</v>
      </c>
      <c r="W332" s="1">
        <f>IF(C332="East", IF(B332="Central",('Connecting shares (%)'!$F$4/100*K332+'Connecting shares (%)'!$G$4/100*M332+'Connecting shares (%)'!$H$4/100*O332)/1000000,0),0)</f>
        <v>0</v>
      </c>
      <c r="X332" s="1">
        <f>IF(C332="East", IF(B332="Central",L332*'Connecting shares (%)'!$R$16*'Connecting shares (%)'!$F$4/100+N332*'Connecting shares (%)'!$G$4/100*'Connecting shares (%)'!$R$17+P332*'Connecting shares (%)'!$H$4/100*'Connecting shares (%)'!$R$18,0),0)</f>
        <v>0</v>
      </c>
      <c r="Y332" s="1">
        <f>IF(C332="East", IF(B332="Decentral",('Connecting shares (%)'!$F$4/100*K332+'Connecting shares (%)'!$G$4/100*M332+'Connecting shares (%)'!$H$4/100*O332)/1000000,0),0)</f>
        <v>0</v>
      </c>
      <c r="Z332" s="1">
        <f>IF(C332="East", IF(B332="Decentral",L332*'Connecting shares (%)'!$R$16*'Connecting shares (%)'!$F$8/100+N332*'Connecting shares (%)'!$G$8/100*'Connecting shares (%)'!$R$17+P332*'Connecting shares (%)'!$H$8/100*'Connecting shares (%)'!$R$18,0),0)</f>
        <v>0</v>
      </c>
      <c r="AA332" s="1">
        <f>IF(C332="West", IF(B332="Central",('Connecting shares (%)'!$F$10/100*E332+'Connecting shares (%)'!$G$10/100*G332+'Connecting shares (%)'!$H$10/100*I332)/1000000,0),0)</f>
        <v>0</v>
      </c>
      <c r="AB332" s="1">
        <f>IF(C332="West", IF(B332="Central",F332*'Connecting shares (%)'!$R$16*'Connecting shares (%)'!$F$10/100+H332*'Connecting shares (%)'!$G$10/100*'Connecting shares (%)'!$R$17+J332*'Connecting shares (%)'!$H$10/100*'Connecting shares (%)'!$R$18,0),0)</f>
        <v>0</v>
      </c>
      <c r="AC332" s="1">
        <f>IF(C332="West", IF(B332="Decentral",('Connecting shares (%)'!$F$14/100*E332+'Connecting shares (%)'!$G$14/100*G332+'Connecting shares (%)'!$H$14/100*I332)/1000000,0),0)</f>
        <v>0.34577040999999897</v>
      </c>
      <c r="AD332" s="1">
        <f>IF(C332="west", IF(B332="Decentral",F332*'Connecting shares (%)'!$R$16*'Connecting shares (%)'!$F$14/100+H332*'Connecting shares (%)'!$G$14/100*'Connecting shares (%)'!$R$17+J332*'Connecting shares (%)'!$H$14/100*'Connecting shares (%)'!$R$18,0),0)</f>
        <v>0.50589000000000006</v>
      </c>
      <c r="AE332" s="1">
        <f>IF(C332="west", IF(B332="Central",('Connecting shares (%)'!$F$12/100*K332+'Connecting shares (%)'!$G$12/100*M332+'Connecting shares (%)'!$H$12/100*O332)/1000000,0),0)</f>
        <v>0</v>
      </c>
      <c r="AF332" s="1">
        <f>IF(C332="west", IF(B332="Central",L332*'Connecting shares (%)'!$R$16*'Connecting shares (%)'!$F$12/100+N332*'Connecting shares (%)'!$G$12/100*'Connecting shares (%)'!$R$17+P332*'Connecting shares (%)'!$H$12/100*'Connecting shares (%)'!$R$18,0),0)</f>
        <v>0</v>
      </c>
      <c r="AG332" s="1">
        <f>IF(C332="West", IF(B332="Decentral",(K332*'Connecting shares (%)'!$F$16/100+M332*'Connecting shares (%)'!$G$16/100+O332*'Connecting shares (%)'!$H$16/100)/1000000,0),0)</f>
        <v>0</v>
      </c>
      <c r="AH332" s="1">
        <f>IF(C332="west", IF(B332="Decentral",L332*'Connecting shares (%)'!$R$16*'Connecting shares (%)'!$F$16/100+N332*'Connecting shares (%)'!$G$16/100*'Connecting shares (%)'!$R$17+P332*'Connecting shares (%)'!$H$16/100*'Connecting shares (%)'!$R$18,0),0)</f>
        <v>0</v>
      </c>
    </row>
    <row r="333" spans="1:34">
      <c r="A333" s="1">
        <v>332</v>
      </c>
      <c r="B333" s="1" t="s">
        <v>21</v>
      </c>
      <c r="C333" s="1" t="s">
        <v>23</v>
      </c>
      <c r="D333" s="1" t="s">
        <v>576</v>
      </c>
      <c r="E333" s="1">
        <v>227726.25</v>
      </c>
      <c r="F333" s="1">
        <v>14</v>
      </c>
      <c r="G333" s="1">
        <v>0</v>
      </c>
      <c r="H333" s="1">
        <v>0</v>
      </c>
      <c r="I333" s="1">
        <v>0</v>
      </c>
      <c r="J333" s="1">
        <v>0</v>
      </c>
      <c r="K333" s="1">
        <v>24465.03</v>
      </c>
      <c r="L333" s="1">
        <v>6</v>
      </c>
      <c r="M333" s="1">
        <v>0</v>
      </c>
      <c r="N333" s="1">
        <v>0</v>
      </c>
      <c r="O333" s="1">
        <v>0</v>
      </c>
      <c r="P333" s="1">
        <v>0</v>
      </c>
      <c r="Q333" s="1">
        <v>3685.4765923734899</v>
      </c>
      <c r="R333" s="1">
        <v>379668</v>
      </c>
      <c r="S333" s="61">
        <f>IF(C333="East", IF(B333="Central",('Connecting shares (%)'!$F$2/100*E333+'Connecting shares (%)'!$G$2/100*G333+'Connecting shares (%)'!$H$2/100*I333)/1000000,0),0)</f>
        <v>0</v>
      </c>
      <c r="T333" s="61">
        <f>IF(C333="East", IF(B333="Central",F333*'Connecting shares (%)'!$R$16*'Connecting shares (%)'!$F$2/100+H333*'Connecting shares (%)'!$G$2/100*'Connecting shares (%)'!$R$17+J333*'Connecting shares (%)'!$H$2/100*'Connecting shares (%)'!$R$18,0),0)</f>
        <v>0</v>
      </c>
      <c r="U333" s="1">
        <f>IF(C333="East", IF(B333="Decentral",('Connecting shares (%)'!$F$6/100*E333+'Connecting shares (%)'!$G$6/100*G333+'Connecting shares (%)'!$H$6/100*I333)/1000000,0),0)</f>
        <v>0</v>
      </c>
      <c r="V333" s="1">
        <f>IF(C333="East", IF(B333="Decentral",F333*'Connecting shares (%)'!$R$16*'Connecting shares (%)'!$F$6/100+H333*'Connecting shares (%)'!$G$6/100*'Connecting shares (%)'!$R$17+J333*'Connecting shares (%)'!$H$6/100*'Connecting shares (%)'!$R$18,0),0)</f>
        <v>0</v>
      </c>
      <c r="W333" s="1">
        <f>IF(C333="East", IF(B333="Central",('Connecting shares (%)'!$F$4/100*K333+'Connecting shares (%)'!$G$4/100*M333+'Connecting shares (%)'!$H$4/100*O333)/1000000,0),0)</f>
        <v>0</v>
      </c>
      <c r="X333" s="1">
        <f>IF(C333="East", IF(B333="Central",L333*'Connecting shares (%)'!$R$16*'Connecting shares (%)'!$F$4/100+N333*'Connecting shares (%)'!$G$4/100*'Connecting shares (%)'!$R$17+P333*'Connecting shares (%)'!$H$4/100*'Connecting shares (%)'!$R$18,0),0)</f>
        <v>0</v>
      </c>
      <c r="Y333" s="1">
        <f>IF(C333="East", IF(B333="Decentral",('Connecting shares (%)'!$F$4/100*K333+'Connecting shares (%)'!$G$4/100*M333+'Connecting shares (%)'!$H$4/100*O333)/1000000,0),0)</f>
        <v>0</v>
      </c>
      <c r="Z333" s="1">
        <f>IF(C333="East", IF(B333="Decentral",L333*'Connecting shares (%)'!$R$16*'Connecting shares (%)'!$F$8/100+N333*'Connecting shares (%)'!$G$8/100*'Connecting shares (%)'!$R$17+P333*'Connecting shares (%)'!$H$8/100*'Connecting shares (%)'!$R$18,0),0)</f>
        <v>0</v>
      </c>
      <c r="AA333" s="1">
        <f>IF(C333="West", IF(B333="Central",('Connecting shares (%)'!$F$10/100*E333+'Connecting shares (%)'!$G$10/100*G333+'Connecting shares (%)'!$H$10/100*I333)/1000000,0),0)</f>
        <v>0</v>
      </c>
      <c r="AB333" s="1">
        <f>IF(C333="West", IF(B333="Central",F333*'Connecting shares (%)'!$R$16*'Connecting shares (%)'!$F$10/100+H333*'Connecting shares (%)'!$G$10/100*'Connecting shares (%)'!$R$17+J333*'Connecting shares (%)'!$H$10/100*'Connecting shares (%)'!$R$18,0),0)</f>
        <v>0</v>
      </c>
      <c r="AC333" s="1">
        <f>IF(C333="West", IF(B333="Decentral",('Connecting shares (%)'!$F$14/100*E333+'Connecting shares (%)'!$G$14/100*G333+'Connecting shares (%)'!$H$14/100*I333)/1000000,0),0)</f>
        <v>0.22772624999999999</v>
      </c>
      <c r="AD333" s="1">
        <f>IF(C333="west", IF(B333="Decentral",F333*'Connecting shares (%)'!$R$16*'Connecting shares (%)'!$F$14/100+H333*'Connecting shares (%)'!$G$14/100*'Connecting shares (%)'!$R$17+J333*'Connecting shares (%)'!$H$14/100*'Connecting shares (%)'!$R$18,0),0)</f>
        <v>0.32193000000000005</v>
      </c>
      <c r="AE333" s="1">
        <f>IF(C333="west", IF(B333="Central",('Connecting shares (%)'!$F$12/100*K333+'Connecting shares (%)'!$G$12/100*M333+'Connecting shares (%)'!$H$12/100*O333)/1000000,0),0)</f>
        <v>0</v>
      </c>
      <c r="AF333" s="1">
        <f>IF(C333="west", IF(B333="Central",L333*'Connecting shares (%)'!$R$16*'Connecting shares (%)'!$F$12/100+N333*'Connecting shares (%)'!$G$12/100*'Connecting shares (%)'!$R$17+P333*'Connecting shares (%)'!$H$12/100*'Connecting shares (%)'!$R$18,0),0)</f>
        <v>0</v>
      </c>
      <c r="AG333" s="1">
        <f>IF(C333="West", IF(B333="Decentral",(K333*'Connecting shares (%)'!$F$16/100+M333*'Connecting shares (%)'!$G$16/100+O333*'Connecting shares (%)'!$H$16/100)/1000000,0),0)</f>
        <v>2.4465029999999999E-2</v>
      </c>
      <c r="AH333" s="1">
        <f>IF(C333="west", IF(B333="Decentral",L333*'Connecting shares (%)'!$R$16*'Connecting shares (%)'!$F$16/100+N333*'Connecting shares (%)'!$G$16/100*'Connecting shares (%)'!$R$17+P333*'Connecting shares (%)'!$H$16/100*'Connecting shares (%)'!$R$18,0),0)</f>
        <v>0.13797000000000001</v>
      </c>
    </row>
    <row r="334" spans="1:34">
      <c r="A334" s="1">
        <v>333</v>
      </c>
      <c r="B334" s="1" t="s">
        <v>21</v>
      </c>
      <c r="C334" s="1" t="s">
        <v>23</v>
      </c>
      <c r="D334" s="1" t="s">
        <v>575</v>
      </c>
      <c r="E334" s="1">
        <v>1729656.53999999</v>
      </c>
      <c r="F334" s="1">
        <v>113</v>
      </c>
      <c r="G334" s="1">
        <v>0</v>
      </c>
      <c r="H334" s="1">
        <v>0</v>
      </c>
      <c r="I334" s="1">
        <v>0</v>
      </c>
      <c r="J334" s="1">
        <v>0</v>
      </c>
      <c r="K334" s="1">
        <v>302037.81</v>
      </c>
      <c r="L334" s="1">
        <v>16</v>
      </c>
      <c r="M334" s="1">
        <v>0</v>
      </c>
      <c r="N334" s="1">
        <v>0</v>
      </c>
      <c r="O334" s="1">
        <v>0</v>
      </c>
      <c r="P334" s="1">
        <v>0</v>
      </c>
      <c r="Q334" s="1">
        <v>7689.5706940428499</v>
      </c>
      <c r="R334" s="1">
        <v>2691831.5</v>
      </c>
      <c r="S334" s="61">
        <f>IF(C334="East", IF(B334="Central",('Connecting shares (%)'!$F$2/100*E334+'Connecting shares (%)'!$G$2/100*G334+'Connecting shares (%)'!$H$2/100*I334)/1000000,0),0)</f>
        <v>0</v>
      </c>
      <c r="T334" s="61">
        <f>IF(C334="East", IF(B334="Central",F334*'Connecting shares (%)'!$R$16*'Connecting shares (%)'!$F$2/100+H334*'Connecting shares (%)'!$G$2/100*'Connecting shares (%)'!$R$17+J334*'Connecting shares (%)'!$H$2/100*'Connecting shares (%)'!$R$18,0),0)</f>
        <v>0</v>
      </c>
      <c r="U334" s="1">
        <f>IF(C334="East", IF(B334="Decentral",('Connecting shares (%)'!$F$6/100*E334+'Connecting shares (%)'!$G$6/100*G334+'Connecting shares (%)'!$H$6/100*I334)/1000000,0),0)</f>
        <v>0</v>
      </c>
      <c r="V334" s="1">
        <f>IF(C334="East", IF(B334="Decentral",F334*'Connecting shares (%)'!$R$16*'Connecting shares (%)'!$F$6/100+H334*'Connecting shares (%)'!$G$6/100*'Connecting shares (%)'!$R$17+J334*'Connecting shares (%)'!$H$6/100*'Connecting shares (%)'!$R$18,0),0)</f>
        <v>0</v>
      </c>
      <c r="W334" s="1">
        <f>IF(C334="East", IF(B334="Central",('Connecting shares (%)'!$F$4/100*K334+'Connecting shares (%)'!$G$4/100*M334+'Connecting shares (%)'!$H$4/100*O334)/1000000,0),0)</f>
        <v>0</v>
      </c>
      <c r="X334" s="1">
        <f>IF(C334="East", IF(B334="Central",L334*'Connecting shares (%)'!$R$16*'Connecting shares (%)'!$F$4/100+N334*'Connecting shares (%)'!$G$4/100*'Connecting shares (%)'!$R$17+P334*'Connecting shares (%)'!$H$4/100*'Connecting shares (%)'!$R$18,0),0)</f>
        <v>0</v>
      </c>
      <c r="Y334" s="1">
        <f>IF(C334="East", IF(B334="Decentral",('Connecting shares (%)'!$F$4/100*K334+'Connecting shares (%)'!$G$4/100*M334+'Connecting shares (%)'!$H$4/100*O334)/1000000,0),0)</f>
        <v>0</v>
      </c>
      <c r="Z334" s="1">
        <f>IF(C334="East", IF(B334="Decentral",L334*'Connecting shares (%)'!$R$16*'Connecting shares (%)'!$F$8/100+N334*'Connecting shares (%)'!$G$8/100*'Connecting shares (%)'!$R$17+P334*'Connecting shares (%)'!$H$8/100*'Connecting shares (%)'!$R$18,0),0)</f>
        <v>0</v>
      </c>
      <c r="AA334" s="1">
        <f>IF(C334="West", IF(B334="Central",('Connecting shares (%)'!$F$10/100*E334+'Connecting shares (%)'!$G$10/100*G334+'Connecting shares (%)'!$H$10/100*I334)/1000000,0),0)</f>
        <v>0</v>
      </c>
      <c r="AB334" s="1">
        <f>IF(C334="West", IF(B334="Central",F334*'Connecting shares (%)'!$R$16*'Connecting shares (%)'!$F$10/100+H334*'Connecting shares (%)'!$G$10/100*'Connecting shares (%)'!$R$17+J334*'Connecting shares (%)'!$H$10/100*'Connecting shares (%)'!$R$18,0),0)</f>
        <v>0</v>
      </c>
      <c r="AC334" s="1">
        <f>IF(C334="West", IF(B334="Decentral",('Connecting shares (%)'!$F$14/100*E334+'Connecting shares (%)'!$G$14/100*G334+'Connecting shares (%)'!$H$14/100*I334)/1000000,0),0)</f>
        <v>1.7296565399999899</v>
      </c>
      <c r="AD334" s="1">
        <f>IF(C334="west", IF(B334="Decentral",F334*'Connecting shares (%)'!$R$16*'Connecting shares (%)'!$F$14/100+H334*'Connecting shares (%)'!$G$14/100*'Connecting shares (%)'!$R$17+J334*'Connecting shares (%)'!$H$14/100*'Connecting shares (%)'!$R$18,0),0)</f>
        <v>2.5984350000000003</v>
      </c>
      <c r="AE334" s="1">
        <f>IF(C334="west", IF(B334="Central",('Connecting shares (%)'!$F$12/100*K334+'Connecting shares (%)'!$G$12/100*M334+'Connecting shares (%)'!$H$12/100*O334)/1000000,0),0)</f>
        <v>0</v>
      </c>
      <c r="AF334" s="1">
        <f>IF(C334="west", IF(B334="Central",L334*'Connecting shares (%)'!$R$16*'Connecting shares (%)'!$F$12/100+N334*'Connecting shares (%)'!$G$12/100*'Connecting shares (%)'!$R$17+P334*'Connecting shares (%)'!$H$12/100*'Connecting shares (%)'!$R$18,0),0)</f>
        <v>0</v>
      </c>
      <c r="AG334" s="1">
        <f>IF(C334="West", IF(B334="Decentral",(K334*'Connecting shares (%)'!$F$16/100+M334*'Connecting shares (%)'!$G$16/100+O334*'Connecting shares (%)'!$H$16/100)/1000000,0),0)</f>
        <v>0.30203781000000002</v>
      </c>
      <c r="AH334" s="1">
        <f>IF(C334="west", IF(B334="Decentral",L334*'Connecting shares (%)'!$R$16*'Connecting shares (%)'!$F$16/100+N334*'Connecting shares (%)'!$G$16/100*'Connecting shares (%)'!$R$17+P334*'Connecting shares (%)'!$H$16/100*'Connecting shares (%)'!$R$18,0),0)</f>
        <v>0.36792000000000002</v>
      </c>
    </row>
    <row r="335" spans="1:34">
      <c r="A335" s="1">
        <v>334</v>
      </c>
      <c r="B335" s="1" t="s">
        <v>21</v>
      </c>
      <c r="C335" s="1" t="s">
        <v>23</v>
      </c>
      <c r="D335" s="1" t="s">
        <v>50</v>
      </c>
      <c r="E335" s="1">
        <v>685770.41</v>
      </c>
      <c r="F335" s="1">
        <v>48</v>
      </c>
      <c r="G335" s="1">
        <v>0</v>
      </c>
      <c r="H335" s="1">
        <v>0</v>
      </c>
      <c r="I335" s="1">
        <v>0</v>
      </c>
      <c r="J335" s="1">
        <v>0</v>
      </c>
      <c r="K335" s="1">
        <v>97468.57</v>
      </c>
      <c r="L335" s="1">
        <v>10</v>
      </c>
      <c r="M335" s="1">
        <v>58141.529999999897</v>
      </c>
      <c r="N335" s="1">
        <v>1</v>
      </c>
      <c r="O335" s="1">
        <v>0</v>
      </c>
      <c r="P335" s="1">
        <v>0</v>
      </c>
      <c r="Q335" s="1">
        <v>3114.0833935010801</v>
      </c>
      <c r="R335" s="1">
        <v>516892.5</v>
      </c>
      <c r="S335" s="61">
        <f>IF(C335="East", IF(B335="Central",('Connecting shares (%)'!$F$2/100*E335+'Connecting shares (%)'!$G$2/100*G335+'Connecting shares (%)'!$H$2/100*I335)/1000000,0),0)</f>
        <v>0</v>
      </c>
      <c r="T335" s="61">
        <f>IF(C335="East", IF(B335="Central",F335*'Connecting shares (%)'!$R$16*'Connecting shares (%)'!$F$2/100+H335*'Connecting shares (%)'!$G$2/100*'Connecting shares (%)'!$R$17+J335*'Connecting shares (%)'!$H$2/100*'Connecting shares (%)'!$R$18,0),0)</f>
        <v>0</v>
      </c>
      <c r="U335" s="1">
        <f>IF(C335="East", IF(B335="Decentral",('Connecting shares (%)'!$F$6/100*E335+'Connecting shares (%)'!$G$6/100*G335+'Connecting shares (%)'!$H$6/100*I335)/1000000,0),0)</f>
        <v>0</v>
      </c>
      <c r="V335" s="1">
        <f>IF(C335="East", IF(B335="Decentral",F335*'Connecting shares (%)'!$R$16*'Connecting shares (%)'!$F$6/100+H335*'Connecting shares (%)'!$G$6/100*'Connecting shares (%)'!$R$17+J335*'Connecting shares (%)'!$H$6/100*'Connecting shares (%)'!$R$18,0),0)</f>
        <v>0</v>
      </c>
      <c r="W335" s="1">
        <f>IF(C335="East", IF(B335="Central",('Connecting shares (%)'!$F$4/100*K335+'Connecting shares (%)'!$G$4/100*M335+'Connecting shares (%)'!$H$4/100*O335)/1000000,0),0)</f>
        <v>0</v>
      </c>
      <c r="X335" s="1">
        <f>IF(C335="East", IF(B335="Central",L335*'Connecting shares (%)'!$R$16*'Connecting shares (%)'!$F$4/100+N335*'Connecting shares (%)'!$G$4/100*'Connecting shares (%)'!$R$17+P335*'Connecting shares (%)'!$H$4/100*'Connecting shares (%)'!$R$18,0),0)</f>
        <v>0</v>
      </c>
      <c r="Y335" s="1">
        <f>IF(C335="East", IF(B335="Decentral",('Connecting shares (%)'!$F$4/100*K335+'Connecting shares (%)'!$G$4/100*M335+'Connecting shares (%)'!$H$4/100*O335)/1000000,0),0)</f>
        <v>0</v>
      </c>
      <c r="Z335" s="1">
        <f>IF(C335="East", IF(B335="Decentral",L335*'Connecting shares (%)'!$R$16*'Connecting shares (%)'!$F$8/100+N335*'Connecting shares (%)'!$G$8/100*'Connecting shares (%)'!$R$17+P335*'Connecting shares (%)'!$H$8/100*'Connecting shares (%)'!$R$18,0),0)</f>
        <v>0</v>
      </c>
      <c r="AA335" s="1">
        <f>IF(C335="West", IF(B335="Central",('Connecting shares (%)'!$F$10/100*E335+'Connecting shares (%)'!$G$10/100*G335+'Connecting shares (%)'!$H$10/100*I335)/1000000,0),0)</f>
        <v>0</v>
      </c>
      <c r="AB335" s="1">
        <f>IF(C335="West", IF(B335="Central",F335*'Connecting shares (%)'!$R$16*'Connecting shares (%)'!$F$10/100+H335*'Connecting shares (%)'!$G$10/100*'Connecting shares (%)'!$R$17+J335*'Connecting shares (%)'!$H$10/100*'Connecting shares (%)'!$R$18,0),0)</f>
        <v>0</v>
      </c>
      <c r="AC335" s="1">
        <f>IF(C335="West", IF(B335="Decentral",('Connecting shares (%)'!$F$14/100*E335+'Connecting shares (%)'!$G$14/100*G335+'Connecting shares (%)'!$H$14/100*I335)/1000000,0),0)</f>
        <v>0.68577041000000005</v>
      </c>
      <c r="AD335" s="1">
        <f>IF(C335="west", IF(B335="Decentral",F335*'Connecting shares (%)'!$R$16*'Connecting shares (%)'!$F$14/100+H335*'Connecting shares (%)'!$G$14/100*'Connecting shares (%)'!$R$17+J335*'Connecting shares (%)'!$H$14/100*'Connecting shares (%)'!$R$18,0),0)</f>
        <v>1.1037600000000001</v>
      </c>
      <c r="AE335" s="1">
        <f>IF(C335="west", IF(B335="Central",('Connecting shares (%)'!$F$12/100*K335+'Connecting shares (%)'!$G$12/100*M335+'Connecting shares (%)'!$H$12/100*O335)/1000000,0),0)</f>
        <v>0</v>
      </c>
      <c r="AF335" s="1">
        <f>IF(C335="west", IF(B335="Central",L335*'Connecting shares (%)'!$R$16*'Connecting shares (%)'!$F$12/100+N335*'Connecting shares (%)'!$G$12/100*'Connecting shares (%)'!$R$17+P335*'Connecting shares (%)'!$H$12/100*'Connecting shares (%)'!$R$18,0),0)</f>
        <v>0</v>
      </c>
      <c r="AG335" s="1">
        <f>IF(C335="West", IF(B335="Decentral",(K335*'Connecting shares (%)'!$F$16/100+M335*'Connecting shares (%)'!$G$16/100+O335*'Connecting shares (%)'!$H$16/100)/1000000,0),0)</f>
        <v>0.15561009999999992</v>
      </c>
      <c r="AH335" s="1">
        <f>IF(C335="west", IF(B335="Decentral",L335*'Connecting shares (%)'!$R$16*'Connecting shares (%)'!$F$16/100+N335*'Connecting shares (%)'!$G$16/100*'Connecting shares (%)'!$R$17+P335*'Connecting shares (%)'!$H$16/100*'Connecting shares (%)'!$R$18,0),0)</f>
        <v>0.26060900000000004</v>
      </c>
    </row>
    <row r="336" spans="1:34">
      <c r="A336" s="1">
        <v>335</v>
      </c>
      <c r="B336" s="1" t="s">
        <v>21</v>
      </c>
      <c r="C336" s="1" t="s">
        <v>23</v>
      </c>
      <c r="D336" s="1" t="s">
        <v>574</v>
      </c>
      <c r="E336" s="1">
        <v>856327.25</v>
      </c>
      <c r="F336" s="1">
        <v>57</v>
      </c>
      <c r="G336" s="1">
        <v>0</v>
      </c>
      <c r="H336" s="1">
        <v>0</v>
      </c>
      <c r="I336" s="1">
        <v>0</v>
      </c>
      <c r="J336" s="1">
        <v>0</v>
      </c>
      <c r="K336" s="1">
        <v>86975.669999999896</v>
      </c>
      <c r="L336" s="1">
        <v>9</v>
      </c>
      <c r="M336" s="1">
        <v>0</v>
      </c>
      <c r="N336" s="1">
        <v>0</v>
      </c>
      <c r="O336" s="1">
        <v>0</v>
      </c>
      <c r="P336" s="1">
        <v>0</v>
      </c>
      <c r="Q336" s="1">
        <v>4043.0466525591</v>
      </c>
      <c r="R336" s="1">
        <v>953933</v>
      </c>
      <c r="S336" s="61">
        <f>IF(C336="East", IF(B336="Central",('Connecting shares (%)'!$F$2/100*E336+'Connecting shares (%)'!$G$2/100*G336+'Connecting shares (%)'!$H$2/100*I336)/1000000,0),0)</f>
        <v>0</v>
      </c>
      <c r="T336" s="61">
        <f>IF(C336="East", IF(B336="Central",F336*'Connecting shares (%)'!$R$16*'Connecting shares (%)'!$F$2/100+H336*'Connecting shares (%)'!$G$2/100*'Connecting shares (%)'!$R$17+J336*'Connecting shares (%)'!$H$2/100*'Connecting shares (%)'!$R$18,0),0)</f>
        <v>0</v>
      </c>
      <c r="U336" s="1">
        <f>IF(C336="East", IF(B336="Decentral",('Connecting shares (%)'!$F$6/100*E336+'Connecting shares (%)'!$G$6/100*G336+'Connecting shares (%)'!$H$6/100*I336)/1000000,0),0)</f>
        <v>0</v>
      </c>
      <c r="V336" s="1">
        <f>IF(C336="East", IF(B336="Decentral",F336*'Connecting shares (%)'!$R$16*'Connecting shares (%)'!$F$6/100+H336*'Connecting shares (%)'!$G$6/100*'Connecting shares (%)'!$R$17+J336*'Connecting shares (%)'!$H$6/100*'Connecting shares (%)'!$R$18,0),0)</f>
        <v>0</v>
      </c>
      <c r="W336" s="1">
        <f>IF(C336="East", IF(B336="Central",('Connecting shares (%)'!$F$4/100*K336+'Connecting shares (%)'!$G$4/100*M336+'Connecting shares (%)'!$H$4/100*O336)/1000000,0),0)</f>
        <v>0</v>
      </c>
      <c r="X336" s="1">
        <f>IF(C336="East", IF(B336="Central",L336*'Connecting shares (%)'!$R$16*'Connecting shares (%)'!$F$4/100+N336*'Connecting shares (%)'!$G$4/100*'Connecting shares (%)'!$R$17+P336*'Connecting shares (%)'!$H$4/100*'Connecting shares (%)'!$R$18,0),0)</f>
        <v>0</v>
      </c>
      <c r="Y336" s="1">
        <f>IF(C336="East", IF(B336="Decentral",('Connecting shares (%)'!$F$4/100*K336+'Connecting shares (%)'!$G$4/100*M336+'Connecting shares (%)'!$H$4/100*O336)/1000000,0),0)</f>
        <v>0</v>
      </c>
      <c r="Z336" s="1">
        <f>IF(C336="East", IF(B336="Decentral",L336*'Connecting shares (%)'!$R$16*'Connecting shares (%)'!$F$8/100+N336*'Connecting shares (%)'!$G$8/100*'Connecting shares (%)'!$R$17+P336*'Connecting shares (%)'!$H$8/100*'Connecting shares (%)'!$R$18,0),0)</f>
        <v>0</v>
      </c>
      <c r="AA336" s="1">
        <f>IF(C336="West", IF(B336="Central",('Connecting shares (%)'!$F$10/100*E336+'Connecting shares (%)'!$G$10/100*G336+'Connecting shares (%)'!$H$10/100*I336)/1000000,0),0)</f>
        <v>0</v>
      </c>
      <c r="AB336" s="1">
        <f>IF(C336="West", IF(B336="Central",F336*'Connecting shares (%)'!$R$16*'Connecting shares (%)'!$F$10/100+H336*'Connecting shares (%)'!$G$10/100*'Connecting shares (%)'!$R$17+J336*'Connecting shares (%)'!$H$10/100*'Connecting shares (%)'!$R$18,0),0)</f>
        <v>0</v>
      </c>
      <c r="AC336" s="1">
        <f>IF(C336="West", IF(B336="Decentral",('Connecting shares (%)'!$F$14/100*E336+'Connecting shares (%)'!$G$14/100*G336+'Connecting shares (%)'!$H$14/100*I336)/1000000,0),0)</f>
        <v>0.85632724999999998</v>
      </c>
      <c r="AD336" s="1">
        <f>IF(C336="west", IF(B336="Decentral",F336*'Connecting shares (%)'!$R$16*'Connecting shares (%)'!$F$14/100+H336*'Connecting shares (%)'!$G$14/100*'Connecting shares (%)'!$R$17+J336*'Connecting shares (%)'!$H$14/100*'Connecting shares (%)'!$R$18,0),0)</f>
        <v>1.3107150000000001</v>
      </c>
      <c r="AE336" s="1">
        <f>IF(C336="west", IF(B336="Central",('Connecting shares (%)'!$F$12/100*K336+'Connecting shares (%)'!$G$12/100*M336+'Connecting shares (%)'!$H$12/100*O336)/1000000,0),0)</f>
        <v>0</v>
      </c>
      <c r="AF336" s="1">
        <f>IF(C336="west", IF(B336="Central",L336*'Connecting shares (%)'!$R$16*'Connecting shares (%)'!$F$12/100+N336*'Connecting shares (%)'!$G$12/100*'Connecting shares (%)'!$R$17+P336*'Connecting shares (%)'!$H$12/100*'Connecting shares (%)'!$R$18,0),0)</f>
        <v>0</v>
      </c>
      <c r="AG336" s="1">
        <f>IF(C336="West", IF(B336="Decentral",(K336*'Connecting shares (%)'!$F$16/100+M336*'Connecting shares (%)'!$G$16/100+O336*'Connecting shares (%)'!$H$16/100)/1000000,0),0)</f>
        <v>8.697566999999988E-2</v>
      </c>
      <c r="AH336" s="1">
        <f>IF(C336="west", IF(B336="Decentral",L336*'Connecting shares (%)'!$R$16*'Connecting shares (%)'!$F$16/100+N336*'Connecting shares (%)'!$G$16/100*'Connecting shares (%)'!$R$17+P336*'Connecting shares (%)'!$H$16/100*'Connecting shares (%)'!$R$18,0),0)</f>
        <v>0.206955</v>
      </c>
    </row>
    <row r="337" spans="1:34">
      <c r="A337" s="1">
        <v>336</v>
      </c>
      <c r="B337" s="1" t="s">
        <v>21</v>
      </c>
      <c r="C337" s="1" t="s">
        <v>23</v>
      </c>
      <c r="D337" s="1" t="s">
        <v>573</v>
      </c>
      <c r="E337" s="1">
        <v>593251.85</v>
      </c>
      <c r="F337" s="1">
        <v>35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3519.1292312790201</v>
      </c>
      <c r="R337" s="1">
        <v>665412.5</v>
      </c>
      <c r="S337" s="61">
        <f>IF(C337="East", IF(B337="Central",('Connecting shares (%)'!$F$2/100*E337+'Connecting shares (%)'!$G$2/100*G337+'Connecting shares (%)'!$H$2/100*I337)/1000000,0),0)</f>
        <v>0</v>
      </c>
      <c r="T337" s="61">
        <f>IF(C337="East", IF(B337="Central",F337*'Connecting shares (%)'!$R$16*'Connecting shares (%)'!$F$2/100+H337*'Connecting shares (%)'!$G$2/100*'Connecting shares (%)'!$R$17+J337*'Connecting shares (%)'!$H$2/100*'Connecting shares (%)'!$R$18,0),0)</f>
        <v>0</v>
      </c>
      <c r="U337" s="1">
        <f>IF(C337="East", IF(B337="Decentral",('Connecting shares (%)'!$F$6/100*E337+'Connecting shares (%)'!$G$6/100*G337+'Connecting shares (%)'!$H$6/100*I337)/1000000,0),0)</f>
        <v>0</v>
      </c>
      <c r="V337" s="1">
        <f>IF(C337="East", IF(B337="Decentral",F337*'Connecting shares (%)'!$R$16*'Connecting shares (%)'!$F$6/100+H337*'Connecting shares (%)'!$G$6/100*'Connecting shares (%)'!$R$17+J337*'Connecting shares (%)'!$H$6/100*'Connecting shares (%)'!$R$18,0),0)</f>
        <v>0</v>
      </c>
      <c r="W337" s="1">
        <f>IF(C337="East", IF(B337="Central",('Connecting shares (%)'!$F$4/100*K337+'Connecting shares (%)'!$G$4/100*M337+'Connecting shares (%)'!$H$4/100*O337)/1000000,0),0)</f>
        <v>0</v>
      </c>
      <c r="X337" s="1">
        <f>IF(C337="East", IF(B337="Central",L337*'Connecting shares (%)'!$R$16*'Connecting shares (%)'!$F$4/100+N337*'Connecting shares (%)'!$G$4/100*'Connecting shares (%)'!$R$17+P337*'Connecting shares (%)'!$H$4/100*'Connecting shares (%)'!$R$18,0),0)</f>
        <v>0</v>
      </c>
      <c r="Y337" s="1">
        <f>IF(C337="East", IF(B337="Decentral",('Connecting shares (%)'!$F$4/100*K337+'Connecting shares (%)'!$G$4/100*M337+'Connecting shares (%)'!$H$4/100*O337)/1000000,0),0)</f>
        <v>0</v>
      </c>
      <c r="Z337" s="1">
        <f>IF(C337="East", IF(B337="Decentral",L337*'Connecting shares (%)'!$R$16*'Connecting shares (%)'!$F$8/100+N337*'Connecting shares (%)'!$G$8/100*'Connecting shares (%)'!$R$17+P337*'Connecting shares (%)'!$H$8/100*'Connecting shares (%)'!$R$18,0),0)</f>
        <v>0</v>
      </c>
      <c r="AA337" s="1">
        <f>IF(C337="West", IF(B337="Central",('Connecting shares (%)'!$F$10/100*E337+'Connecting shares (%)'!$G$10/100*G337+'Connecting shares (%)'!$H$10/100*I337)/1000000,0),0)</f>
        <v>0</v>
      </c>
      <c r="AB337" s="1">
        <f>IF(C337="West", IF(B337="Central",F337*'Connecting shares (%)'!$R$16*'Connecting shares (%)'!$F$10/100+H337*'Connecting shares (%)'!$G$10/100*'Connecting shares (%)'!$R$17+J337*'Connecting shares (%)'!$H$10/100*'Connecting shares (%)'!$R$18,0),0)</f>
        <v>0</v>
      </c>
      <c r="AC337" s="1">
        <f>IF(C337="West", IF(B337="Decentral",('Connecting shares (%)'!$F$14/100*E337+'Connecting shares (%)'!$G$14/100*G337+'Connecting shares (%)'!$H$14/100*I337)/1000000,0),0)</f>
        <v>0.59325185000000002</v>
      </c>
      <c r="AD337" s="1">
        <f>IF(C337="west", IF(B337="Decentral",F337*'Connecting shares (%)'!$R$16*'Connecting shares (%)'!$F$14/100+H337*'Connecting shares (%)'!$G$14/100*'Connecting shares (%)'!$R$17+J337*'Connecting shares (%)'!$H$14/100*'Connecting shares (%)'!$R$18,0),0)</f>
        <v>0.80482500000000001</v>
      </c>
      <c r="AE337" s="1">
        <f>IF(C337="west", IF(B337="Central",('Connecting shares (%)'!$F$12/100*K337+'Connecting shares (%)'!$G$12/100*M337+'Connecting shares (%)'!$H$12/100*O337)/1000000,0),0)</f>
        <v>0</v>
      </c>
      <c r="AF337" s="1">
        <f>IF(C337="west", IF(B337="Central",L337*'Connecting shares (%)'!$R$16*'Connecting shares (%)'!$F$12/100+N337*'Connecting shares (%)'!$G$12/100*'Connecting shares (%)'!$R$17+P337*'Connecting shares (%)'!$H$12/100*'Connecting shares (%)'!$R$18,0),0)</f>
        <v>0</v>
      </c>
      <c r="AG337" s="1">
        <f>IF(C337="West", IF(B337="Decentral",(K337*'Connecting shares (%)'!$F$16/100+M337*'Connecting shares (%)'!$G$16/100+O337*'Connecting shares (%)'!$H$16/100)/1000000,0),0)</f>
        <v>0</v>
      </c>
      <c r="AH337" s="1">
        <f>IF(C337="west", IF(B337="Decentral",L337*'Connecting shares (%)'!$R$16*'Connecting shares (%)'!$F$16/100+N337*'Connecting shares (%)'!$G$16/100*'Connecting shares (%)'!$R$17+P337*'Connecting shares (%)'!$H$16/100*'Connecting shares (%)'!$R$18,0),0)</f>
        <v>0</v>
      </c>
    </row>
    <row r="338" spans="1:34">
      <c r="A338" s="1">
        <v>337</v>
      </c>
      <c r="B338" s="1" t="s">
        <v>21</v>
      </c>
      <c r="C338" s="1" t="s">
        <v>23</v>
      </c>
      <c r="D338" s="1" t="s">
        <v>572</v>
      </c>
      <c r="E338" s="1">
        <v>258804.55999999901</v>
      </c>
      <c r="F338" s="1">
        <v>16</v>
      </c>
      <c r="G338" s="1">
        <v>0</v>
      </c>
      <c r="H338" s="1">
        <v>0</v>
      </c>
      <c r="I338" s="1">
        <v>0</v>
      </c>
      <c r="J338" s="1">
        <v>0</v>
      </c>
      <c r="K338" s="1">
        <v>17450.87</v>
      </c>
      <c r="L338" s="1">
        <v>2</v>
      </c>
      <c r="M338" s="1">
        <v>0</v>
      </c>
      <c r="N338" s="1">
        <v>0</v>
      </c>
      <c r="O338" s="1">
        <v>0</v>
      </c>
      <c r="P338" s="1">
        <v>0</v>
      </c>
      <c r="Q338" s="1">
        <v>5179.7827541649203</v>
      </c>
      <c r="R338" s="1">
        <v>554267.5</v>
      </c>
      <c r="S338" s="61">
        <f>IF(C338="East", IF(B338="Central",('Connecting shares (%)'!$F$2/100*E338+'Connecting shares (%)'!$G$2/100*G338+'Connecting shares (%)'!$H$2/100*I338)/1000000,0),0)</f>
        <v>0</v>
      </c>
      <c r="T338" s="61">
        <f>IF(C338="East", IF(B338="Central",F338*'Connecting shares (%)'!$R$16*'Connecting shares (%)'!$F$2/100+H338*'Connecting shares (%)'!$G$2/100*'Connecting shares (%)'!$R$17+J338*'Connecting shares (%)'!$H$2/100*'Connecting shares (%)'!$R$18,0),0)</f>
        <v>0</v>
      </c>
      <c r="U338" s="1">
        <f>IF(C338="East", IF(B338="Decentral",('Connecting shares (%)'!$F$6/100*E338+'Connecting shares (%)'!$G$6/100*G338+'Connecting shares (%)'!$H$6/100*I338)/1000000,0),0)</f>
        <v>0</v>
      </c>
      <c r="V338" s="1">
        <f>IF(C338="East", IF(B338="Decentral",F338*'Connecting shares (%)'!$R$16*'Connecting shares (%)'!$F$6/100+H338*'Connecting shares (%)'!$G$6/100*'Connecting shares (%)'!$R$17+J338*'Connecting shares (%)'!$H$6/100*'Connecting shares (%)'!$R$18,0),0)</f>
        <v>0</v>
      </c>
      <c r="W338" s="1">
        <f>IF(C338="East", IF(B338="Central",('Connecting shares (%)'!$F$4/100*K338+'Connecting shares (%)'!$G$4/100*M338+'Connecting shares (%)'!$H$4/100*O338)/1000000,0),0)</f>
        <v>0</v>
      </c>
      <c r="X338" s="1">
        <f>IF(C338="East", IF(B338="Central",L338*'Connecting shares (%)'!$R$16*'Connecting shares (%)'!$F$4/100+N338*'Connecting shares (%)'!$G$4/100*'Connecting shares (%)'!$R$17+P338*'Connecting shares (%)'!$H$4/100*'Connecting shares (%)'!$R$18,0),0)</f>
        <v>0</v>
      </c>
      <c r="Y338" s="1">
        <f>IF(C338="East", IF(B338="Decentral",('Connecting shares (%)'!$F$4/100*K338+'Connecting shares (%)'!$G$4/100*M338+'Connecting shares (%)'!$H$4/100*O338)/1000000,0),0)</f>
        <v>0</v>
      </c>
      <c r="Z338" s="1">
        <f>IF(C338="East", IF(B338="Decentral",L338*'Connecting shares (%)'!$R$16*'Connecting shares (%)'!$F$8/100+N338*'Connecting shares (%)'!$G$8/100*'Connecting shares (%)'!$R$17+P338*'Connecting shares (%)'!$H$8/100*'Connecting shares (%)'!$R$18,0),0)</f>
        <v>0</v>
      </c>
      <c r="AA338" s="1">
        <f>IF(C338="West", IF(B338="Central",('Connecting shares (%)'!$F$10/100*E338+'Connecting shares (%)'!$G$10/100*G338+'Connecting shares (%)'!$H$10/100*I338)/1000000,0),0)</f>
        <v>0</v>
      </c>
      <c r="AB338" s="1">
        <f>IF(C338="West", IF(B338="Central",F338*'Connecting shares (%)'!$R$16*'Connecting shares (%)'!$F$10/100+H338*'Connecting shares (%)'!$G$10/100*'Connecting shares (%)'!$R$17+J338*'Connecting shares (%)'!$H$10/100*'Connecting shares (%)'!$R$18,0),0)</f>
        <v>0</v>
      </c>
      <c r="AC338" s="1">
        <f>IF(C338="West", IF(B338="Decentral",('Connecting shares (%)'!$F$14/100*E338+'Connecting shares (%)'!$G$14/100*G338+'Connecting shares (%)'!$H$14/100*I338)/1000000,0),0)</f>
        <v>0.25880455999999902</v>
      </c>
      <c r="AD338" s="1">
        <f>IF(C338="west", IF(B338="Decentral",F338*'Connecting shares (%)'!$R$16*'Connecting shares (%)'!$F$14/100+H338*'Connecting shares (%)'!$G$14/100*'Connecting shares (%)'!$R$17+J338*'Connecting shares (%)'!$H$14/100*'Connecting shares (%)'!$R$18,0),0)</f>
        <v>0.36792000000000002</v>
      </c>
      <c r="AE338" s="1">
        <f>IF(C338="west", IF(B338="Central",('Connecting shares (%)'!$F$12/100*K338+'Connecting shares (%)'!$G$12/100*M338+'Connecting shares (%)'!$H$12/100*O338)/1000000,0),0)</f>
        <v>0</v>
      </c>
      <c r="AF338" s="1">
        <f>IF(C338="west", IF(B338="Central",L338*'Connecting shares (%)'!$R$16*'Connecting shares (%)'!$F$12/100+N338*'Connecting shares (%)'!$G$12/100*'Connecting shares (%)'!$R$17+P338*'Connecting shares (%)'!$H$12/100*'Connecting shares (%)'!$R$18,0),0)</f>
        <v>0</v>
      </c>
      <c r="AG338" s="1">
        <f>IF(C338="West", IF(B338="Decentral",(K338*'Connecting shares (%)'!$F$16/100+M338*'Connecting shares (%)'!$G$16/100+O338*'Connecting shares (%)'!$H$16/100)/1000000,0),0)</f>
        <v>1.745087E-2</v>
      </c>
      <c r="AH338" s="1">
        <f>IF(C338="west", IF(B338="Decentral",L338*'Connecting shares (%)'!$R$16*'Connecting shares (%)'!$F$16/100+N338*'Connecting shares (%)'!$G$16/100*'Connecting shares (%)'!$R$17+P338*'Connecting shares (%)'!$H$16/100*'Connecting shares (%)'!$R$18,0),0)</f>
        <v>4.5990000000000003E-2</v>
      </c>
    </row>
    <row r="339" spans="1:34">
      <c r="A339" s="1">
        <v>338</v>
      </c>
      <c r="B339" s="1" t="s">
        <v>21</v>
      </c>
      <c r="C339" s="1" t="s">
        <v>23</v>
      </c>
      <c r="D339" s="1" t="s">
        <v>571</v>
      </c>
      <c r="E339" s="1">
        <v>5816414.6699999999</v>
      </c>
      <c r="F339" s="1">
        <v>352</v>
      </c>
      <c r="G339" s="1">
        <v>0</v>
      </c>
      <c r="H339" s="1">
        <v>0</v>
      </c>
      <c r="I339" s="1">
        <v>0</v>
      </c>
      <c r="J339" s="1">
        <v>0</v>
      </c>
      <c r="K339" s="1">
        <v>200067.28</v>
      </c>
      <c r="L339" s="1">
        <v>23</v>
      </c>
      <c r="M339" s="1">
        <v>63519.269999999902</v>
      </c>
      <c r="N339" s="1">
        <v>1</v>
      </c>
      <c r="O339" s="1">
        <v>0</v>
      </c>
      <c r="P339" s="1">
        <v>0</v>
      </c>
      <c r="Q339" s="1">
        <v>6373.3661142696501</v>
      </c>
      <c r="R339" s="1">
        <v>2454884</v>
      </c>
      <c r="S339" s="61">
        <f>IF(C339="East", IF(B339="Central",('Connecting shares (%)'!$F$2/100*E339+'Connecting shares (%)'!$G$2/100*G339+'Connecting shares (%)'!$H$2/100*I339)/1000000,0),0)</f>
        <v>0</v>
      </c>
      <c r="T339" s="61">
        <f>IF(C339="East", IF(B339="Central",F339*'Connecting shares (%)'!$R$16*'Connecting shares (%)'!$F$2/100+H339*'Connecting shares (%)'!$G$2/100*'Connecting shares (%)'!$R$17+J339*'Connecting shares (%)'!$H$2/100*'Connecting shares (%)'!$R$18,0),0)</f>
        <v>0</v>
      </c>
      <c r="U339" s="1">
        <f>IF(C339="East", IF(B339="Decentral",('Connecting shares (%)'!$F$6/100*E339+'Connecting shares (%)'!$G$6/100*G339+'Connecting shares (%)'!$H$6/100*I339)/1000000,0),0)</f>
        <v>0</v>
      </c>
      <c r="V339" s="1">
        <f>IF(C339="East", IF(B339="Decentral",F339*'Connecting shares (%)'!$R$16*'Connecting shares (%)'!$F$6/100+H339*'Connecting shares (%)'!$G$6/100*'Connecting shares (%)'!$R$17+J339*'Connecting shares (%)'!$H$6/100*'Connecting shares (%)'!$R$18,0),0)</f>
        <v>0</v>
      </c>
      <c r="W339" s="1">
        <f>IF(C339="East", IF(B339="Central",('Connecting shares (%)'!$F$4/100*K339+'Connecting shares (%)'!$G$4/100*M339+'Connecting shares (%)'!$H$4/100*O339)/1000000,0),0)</f>
        <v>0</v>
      </c>
      <c r="X339" s="1">
        <f>IF(C339="East", IF(B339="Central",L339*'Connecting shares (%)'!$R$16*'Connecting shares (%)'!$F$4/100+N339*'Connecting shares (%)'!$G$4/100*'Connecting shares (%)'!$R$17+P339*'Connecting shares (%)'!$H$4/100*'Connecting shares (%)'!$R$18,0),0)</f>
        <v>0</v>
      </c>
      <c r="Y339" s="1">
        <f>IF(C339="East", IF(B339="Decentral",('Connecting shares (%)'!$F$4/100*K339+'Connecting shares (%)'!$G$4/100*M339+'Connecting shares (%)'!$H$4/100*O339)/1000000,0),0)</f>
        <v>0</v>
      </c>
      <c r="Z339" s="1">
        <f>IF(C339="East", IF(B339="Decentral",L339*'Connecting shares (%)'!$R$16*'Connecting shares (%)'!$F$8/100+N339*'Connecting shares (%)'!$G$8/100*'Connecting shares (%)'!$R$17+P339*'Connecting shares (%)'!$H$8/100*'Connecting shares (%)'!$R$18,0),0)</f>
        <v>0</v>
      </c>
      <c r="AA339" s="1">
        <f>IF(C339="West", IF(B339="Central",('Connecting shares (%)'!$F$10/100*E339+'Connecting shares (%)'!$G$10/100*G339+'Connecting shares (%)'!$H$10/100*I339)/1000000,0),0)</f>
        <v>0</v>
      </c>
      <c r="AB339" s="1">
        <f>IF(C339="West", IF(B339="Central",F339*'Connecting shares (%)'!$R$16*'Connecting shares (%)'!$F$10/100+H339*'Connecting shares (%)'!$G$10/100*'Connecting shares (%)'!$R$17+J339*'Connecting shares (%)'!$H$10/100*'Connecting shares (%)'!$R$18,0),0)</f>
        <v>0</v>
      </c>
      <c r="AC339" s="1">
        <f>IF(C339="West", IF(B339="Decentral",('Connecting shares (%)'!$F$14/100*E339+'Connecting shares (%)'!$G$14/100*G339+'Connecting shares (%)'!$H$14/100*I339)/1000000,0),0)</f>
        <v>5.8164146700000003</v>
      </c>
      <c r="AD339" s="1">
        <f>IF(C339="west", IF(B339="Decentral",F339*'Connecting shares (%)'!$R$16*'Connecting shares (%)'!$F$14/100+H339*'Connecting shares (%)'!$G$14/100*'Connecting shares (%)'!$R$17+J339*'Connecting shares (%)'!$H$14/100*'Connecting shares (%)'!$R$18,0),0)</f>
        <v>8.094240000000001</v>
      </c>
      <c r="AE339" s="1">
        <f>IF(C339="west", IF(B339="Central",('Connecting shares (%)'!$F$12/100*K339+'Connecting shares (%)'!$G$12/100*M339+'Connecting shares (%)'!$H$12/100*O339)/1000000,0),0)</f>
        <v>0</v>
      </c>
      <c r="AF339" s="1">
        <f>IF(C339="west", IF(B339="Central",L339*'Connecting shares (%)'!$R$16*'Connecting shares (%)'!$F$12/100+N339*'Connecting shares (%)'!$G$12/100*'Connecting shares (%)'!$R$17+P339*'Connecting shares (%)'!$H$12/100*'Connecting shares (%)'!$R$18,0),0)</f>
        <v>0</v>
      </c>
      <c r="AG339" s="1">
        <f>IF(C339="West", IF(B339="Decentral",(K339*'Connecting shares (%)'!$F$16/100+M339*'Connecting shares (%)'!$G$16/100+O339*'Connecting shares (%)'!$H$16/100)/1000000,0),0)</f>
        <v>0.26358654999999992</v>
      </c>
      <c r="AH339" s="1">
        <f>IF(C339="west", IF(B339="Decentral",L339*'Connecting shares (%)'!$R$16*'Connecting shares (%)'!$F$16/100+N339*'Connecting shares (%)'!$G$16/100*'Connecting shares (%)'!$R$17+P339*'Connecting shares (%)'!$H$16/100*'Connecting shares (%)'!$R$18,0),0)</f>
        <v>0.55954400000000004</v>
      </c>
    </row>
    <row r="340" spans="1:34">
      <c r="A340" s="1">
        <v>339</v>
      </c>
      <c r="B340" s="1" t="s">
        <v>21</v>
      </c>
      <c r="C340" s="1" t="s">
        <v>23</v>
      </c>
      <c r="D340" s="1" t="s">
        <v>570</v>
      </c>
      <c r="E340" s="1">
        <v>2457010.98999999</v>
      </c>
      <c r="F340" s="1">
        <v>155</v>
      </c>
      <c r="G340" s="1">
        <v>59241.8</v>
      </c>
      <c r="H340" s="1">
        <v>1</v>
      </c>
      <c r="I340" s="1">
        <v>0</v>
      </c>
      <c r="J340" s="1">
        <v>0</v>
      </c>
      <c r="K340" s="1">
        <v>507688.38</v>
      </c>
      <c r="L340" s="1">
        <v>32</v>
      </c>
      <c r="M340" s="1">
        <v>585670.71999999904</v>
      </c>
      <c r="N340" s="1">
        <v>4</v>
      </c>
      <c r="O340" s="1">
        <v>0</v>
      </c>
      <c r="P340" s="1">
        <v>0</v>
      </c>
      <c r="Q340" s="1">
        <v>10305.9234247244</v>
      </c>
      <c r="R340" s="1">
        <v>6484047</v>
      </c>
      <c r="S340" s="61">
        <f>IF(C340="East", IF(B340="Central",('Connecting shares (%)'!$F$2/100*E340+'Connecting shares (%)'!$G$2/100*G340+'Connecting shares (%)'!$H$2/100*I340)/1000000,0),0)</f>
        <v>0</v>
      </c>
      <c r="T340" s="61">
        <f>IF(C340="East", IF(B340="Central",F340*'Connecting shares (%)'!$R$16*'Connecting shares (%)'!$F$2/100+H340*'Connecting shares (%)'!$G$2/100*'Connecting shares (%)'!$R$17+J340*'Connecting shares (%)'!$H$2/100*'Connecting shares (%)'!$R$18,0),0)</f>
        <v>0</v>
      </c>
      <c r="U340" s="1">
        <f>IF(C340="East", IF(B340="Decentral",('Connecting shares (%)'!$F$6/100*E340+'Connecting shares (%)'!$G$6/100*G340+'Connecting shares (%)'!$H$6/100*I340)/1000000,0),0)</f>
        <v>0</v>
      </c>
      <c r="V340" s="1">
        <f>IF(C340="East", IF(B340="Decentral",F340*'Connecting shares (%)'!$R$16*'Connecting shares (%)'!$F$6/100+H340*'Connecting shares (%)'!$G$6/100*'Connecting shares (%)'!$R$17+J340*'Connecting shares (%)'!$H$6/100*'Connecting shares (%)'!$R$18,0),0)</f>
        <v>0</v>
      </c>
      <c r="W340" s="1">
        <f>IF(C340="East", IF(B340="Central",('Connecting shares (%)'!$F$4/100*K340+'Connecting shares (%)'!$G$4/100*M340+'Connecting shares (%)'!$H$4/100*O340)/1000000,0),0)</f>
        <v>0</v>
      </c>
      <c r="X340" s="1">
        <f>IF(C340="East", IF(B340="Central",L340*'Connecting shares (%)'!$R$16*'Connecting shares (%)'!$F$4/100+N340*'Connecting shares (%)'!$G$4/100*'Connecting shares (%)'!$R$17+P340*'Connecting shares (%)'!$H$4/100*'Connecting shares (%)'!$R$18,0),0)</f>
        <v>0</v>
      </c>
      <c r="Y340" s="1">
        <f>IF(C340="East", IF(B340="Decentral",('Connecting shares (%)'!$F$4/100*K340+'Connecting shares (%)'!$G$4/100*M340+'Connecting shares (%)'!$H$4/100*O340)/1000000,0),0)</f>
        <v>0</v>
      </c>
      <c r="Z340" s="1">
        <f>IF(C340="East", IF(B340="Decentral",L340*'Connecting shares (%)'!$R$16*'Connecting shares (%)'!$F$8/100+N340*'Connecting shares (%)'!$G$8/100*'Connecting shares (%)'!$R$17+P340*'Connecting shares (%)'!$H$8/100*'Connecting shares (%)'!$R$18,0),0)</f>
        <v>0</v>
      </c>
      <c r="AA340" s="1">
        <f>IF(C340="West", IF(B340="Central",('Connecting shares (%)'!$F$10/100*E340+'Connecting shares (%)'!$G$10/100*G340+'Connecting shares (%)'!$H$10/100*I340)/1000000,0),0)</f>
        <v>0</v>
      </c>
      <c r="AB340" s="1">
        <f>IF(C340="West", IF(B340="Central",F340*'Connecting shares (%)'!$R$16*'Connecting shares (%)'!$F$10/100+H340*'Connecting shares (%)'!$G$10/100*'Connecting shares (%)'!$R$17+J340*'Connecting shares (%)'!$H$10/100*'Connecting shares (%)'!$R$18,0),0)</f>
        <v>0</v>
      </c>
      <c r="AC340" s="1">
        <f>IF(C340="West", IF(B340="Decentral",('Connecting shares (%)'!$F$14/100*E340+'Connecting shares (%)'!$G$14/100*G340+'Connecting shares (%)'!$H$14/100*I340)/1000000,0),0)</f>
        <v>2.5162527899999896</v>
      </c>
      <c r="AD340" s="1">
        <f>IF(C340="west", IF(B340="Decentral",F340*'Connecting shares (%)'!$R$16*'Connecting shares (%)'!$F$14/100+H340*'Connecting shares (%)'!$G$14/100*'Connecting shares (%)'!$R$17+J340*'Connecting shares (%)'!$H$14/100*'Connecting shares (%)'!$R$18,0),0)</f>
        <v>3.594884</v>
      </c>
      <c r="AE340" s="1">
        <f>IF(C340="west", IF(B340="Central",('Connecting shares (%)'!$F$12/100*K340+'Connecting shares (%)'!$G$12/100*M340+'Connecting shares (%)'!$H$12/100*O340)/1000000,0),0)</f>
        <v>0</v>
      </c>
      <c r="AF340" s="1">
        <f>IF(C340="west", IF(B340="Central",L340*'Connecting shares (%)'!$R$16*'Connecting shares (%)'!$F$12/100+N340*'Connecting shares (%)'!$G$12/100*'Connecting shares (%)'!$R$17+P340*'Connecting shares (%)'!$H$12/100*'Connecting shares (%)'!$R$18,0),0)</f>
        <v>0</v>
      </c>
      <c r="AG340" s="1">
        <f>IF(C340="West", IF(B340="Decentral",(K340*'Connecting shares (%)'!$F$16/100+M340*'Connecting shares (%)'!$G$16/100+O340*'Connecting shares (%)'!$H$16/100)/1000000,0),0)</f>
        <v>1.0933590999999991</v>
      </c>
      <c r="AH340" s="1">
        <f>IF(C340="west", IF(B340="Decentral",L340*'Connecting shares (%)'!$R$16*'Connecting shares (%)'!$F$16/100+N340*'Connecting shares (%)'!$G$16/100*'Connecting shares (%)'!$R$17+P340*'Connecting shares (%)'!$H$16/100*'Connecting shares (%)'!$R$18,0),0)</f>
        <v>0.85847600000000002</v>
      </c>
    </row>
    <row r="341" spans="1:34">
      <c r="A341" s="1">
        <v>340</v>
      </c>
      <c r="B341" s="1" t="s">
        <v>21</v>
      </c>
      <c r="C341" s="1" t="s">
        <v>23</v>
      </c>
      <c r="D341" s="1" t="s">
        <v>172</v>
      </c>
      <c r="E341" s="1">
        <v>1102834.17</v>
      </c>
      <c r="F341" s="1">
        <v>71</v>
      </c>
      <c r="G341" s="1">
        <v>0</v>
      </c>
      <c r="H341" s="1">
        <v>0</v>
      </c>
      <c r="I341" s="1">
        <v>0</v>
      </c>
      <c r="J341" s="1">
        <v>0</v>
      </c>
      <c r="K341" s="1">
        <v>116449.59</v>
      </c>
      <c r="L341" s="1">
        <v>13</v>
      </c>
      <c r="M341" s="1">
        <v>0</v>
      </c>
      <c r="N341" s="1">
        <v>0</v>
      </c>
      <c r="O341" s="1">
        <v>0</v>
      </c>
      <c r="P341" s="1">
        <v>0</v>
      </c>
      <c r="Q341" s="1">
        <v>14415.7372304704</v>
      </c>
      <c r="R341" s="1">
        <v>6264935</v>
      </c>
      <c r="S341" s="61">
        <f>IF(C341="East", IF(B341="Central",('Connecting shares (%)'!$F$2/100*E341+'Connecting shares (%)'!$G$2/100*G341+'Connecting shares (%)'!$H$2/100*I341)/1000000,0),0)</f>
        <v>0</v>
      </c>
      <c r="T341" s="61">
        <f>IF(C341="East", IF(B341="Central",F341*'Connecting shares (%)'!$R$16*'Connecting shares (%)'!$F$2/100+H341*'Connecting shares (%)'!$G$2/100*'Connecting shares (%)'!$R$17+J341*'Connecting shares (%)'!$H$2/100*'Connecting shares (%)'!$R$18,0),0)</f>
        <v>0</v>
      </c>
      <c r="U341" s="1">
        <f>IF(C341="East", IF(B341="Decentral",('Connecting shares (%)'!$F$6/100*E341+'Connecting shares (%)'!$G$6/100*G341+'Connecting shares (%)'!$H$6/100*I341)/1000000,0),0)</f>
        <v>0</v>
      </c>
      <c r="V341" s="1">
        <f>IF(C341="East", IF(B341="Decentral",F341*'Connecting shares (%)'!$R$16*'Connecting shares (%)'!$F$6/100+H341*'Connecting shares (%)'!$G$6/100*'Connecting shares (%)'!$R$17+J341*'Connecting shares (%)'!$H$6/100*'Connecting shares (%)'!$R$18,0),0)</f>
        <v>0</v>
      </c>
      <c r="W341" s="1">
        <f>IF(C341="East", IF(B341="Central",('Connecting shares (%)'!$F$4/100*K341+'Connecting shares (%)'!$G$4/100*M341+'Connecting shares (%)'!$H$4/100*O341)/1000000,0),0)</f>
        <v>0</v>
      </c>
      <c r="X341" s="1">
        <f>IF(C341="East", IF(B341="Central",L341*'Connecting shares (%)'!$R$16*'Connecting shares (%)'!$F$4/100+N341*'Connecting shares (%)'!$G$4/100*'Connecting shares (%)'!$R$17+P341*'Connecting shares (%)'!$H$4/100*'Connecting shares (%)'!$R$18,0),0)</f>
        <v>0</v>
      </c>
      <c r="Y341" s="1">
        <f>IF(C341="East", IF(B341="Decentral",('Connecting shares (%)'!$F$4/100*K341+'Connecting shares (%)'!$G$4/100*M341+'Connecting shares (%)'!$H$4/100*O341)/1000000,0),0)</f>
        <v>0</v>
      </c>
      <c r="Z341" s="1">
        <f>IF(C341="East", IF(B341="Decentral",L341*'Connecting shares (%)'!$R$16*'Connecting shares (%)'!$F$8/100+N341*'Connecting shares (%)'!$G$8/100*'Connecting shares (%)'!$R$17+P341*'Connecting shares (%)'!$H$8/100*'Connecting shares (%)'!$R$18,0),0)</f>
        <v>0</v>
      </c>
      <c r="AA341" s="1">
        <f>IF(C341="West", IF(B341="Central",('Connecting shares (%)'!$F$10/100*E341+'Connecting shares (%)'!$G$10/100*G341+'Connecting shares (%)'!$H$10/100*I341)/1000000,0),0)</f>
        <v>0</v>
      </c>
      <c r="AB341" s="1">
        <f>IF(C341="West", IF(B341="Central",F341*'Connecting shares (%)'!$R$16*'Connecting shares (%)'!$F$10/100+H341*'Connecting shares (%)'!$G$10/100*'Connecting shares (%)'!$R$17+J341*'Connecting shares (%)'!$H$10/100*'Connecting shares (%)'!$R$18,0),0)</f>
        <v>0</v>
      </c>
      <c r="AC341" s="1">
        <f>IF(C341="West", IF(B341="Decentral",('Connecting shares (%)'!$F$14/100*E341+'Connecting shares (%)'!$G$14/100*G341+'Connecting shares (%)'!$H$14/100*I341)/1000000,0),0)</f>
        <v>1.1028341699999999</v>
      </c>
      <c r="AD341" s="1">
        <f>IF(C341="west", IF(B341="Decentral",F341*'Connecting shares (%)'!$R$16*'Connecting shares (%)'!$F$14/100+H341*'Connecting shares (%)'!$G$14/100*'Connecting shares (%)'!$R$17+J341*'Connecting shares (%)'!$H$14/100*'Connecting shares (%)'!$R$18,0),0)</f>
        <v>1.6326449999999999</v>
      </c>
      <c r="AE341" s="1">
        <f>IF(C341="west", IF(B341="Central",('Connecting shares (%)'!$F$12/100*K341+'Connecting shares (%)'!$G$12/100*M341+'Connecting shares (%)'!$H$12/100*O341)/1000000,0),0)</f>
        <v>0</v>
      </c>
      <c r="AF341" s="1">
        <f>IF(C341="west", IF(B341="Central",L341*'Connecting shares (%)'!$R$16*'Connecting shares (%)'!$F$12/100+N341*'Connecting shares (%)'!$G$12/100*'Connecting shares (%)'!$R$17+P341*'Connecting shares (%)'!$H$12/100*'Connecting shares (%)'!$R$18,0),0)</f>
        <v>0</v>
      </c>
      <c r="AG341" s="1">
        <f>IF(C341="West", IF(B341="Decentral",(K341*'Connecting shares (%)'!$F$16/100+M341*'Connecting shares (%)'!$G$16/100+O341*'Connecting shares (%)'!$H$16/100)/1000000,0),0)</f>
        <v>0.11644958999999999</v>
      </c>
      <c r="AH341" s="1">
        <f>IF(C341="west", IF(B341="Decentral",L341*'Connecting shares (%)'!$R$16*'Connecting shares (%)'!$F$16/100+N341*'Connecting shares (%)'!$G$16/100*'Connecting shares (%)'!$R$17+P341*'Connecting shares (%)'!$H$16/100*'Connecting shares (%)'!$R$18,0),0)</f>
        <v>0.29893500000000001</v>
      </c>
    </row>
    <row r="342" spans="1:34">
      <c r="A342" s="1">
        <v>341</v>
      </c>
      <c r="B342" s="1" t="s">
        <v>21</v>
      </c>
      <c r="C342" s="1" t="s">
        <v>23</v>
      </c>
      <c r="D342" s="1" t="s">
        <v>569</v>
      </c>
      <c r="E342" s="1">
        <v>1054704.78</v>
      </c>
      <c r="F342" s="1">
        <v>68</v>
      </c>
      <c r="G342" s="1">
        <v>0</v>
      </c>
      <c r="H342" s="1">
        <v>0</v>
      </c>
      <c r="I342" s="1">
        <v>0</v>
      </c>
      <c r="J342" s="1">
        <v>0</v>
      </c>
      <c r="K342" s="1">
        <v>118870.84</v>
      </c>
      <c r="L342" s="1">
        <v>8</v>
      </c>
      <c r="M342" s="1">
        <v>0</v>
      </c>
      <c r="N342" s="1">
        <v>0</v>
      </c>
      <c r="O342" s="1">
        <v>0</v>
      </c>
      <c r="P342" s="1">
        <v>0</v>
      </c>
      <c r="Q342" s="1">
        <v>7305.7327980719501</v>
      </c>
      <c r="R342" s="1">
        <v>1987137</v>
      </c>
      <c r="S342" s="61">
        <f>IF(C342="East", IF(B342="Central",('Connecting shares (%)'!$F$2/100*E342+'Connecting shares (%)'!$G$2/100*G342+'Connecting shares (%)'!$H$2/100*I342)/1000000,0),0)</f>
        <v>0</v>
      </c>
      <c r="T342" s="61">
        <f>IF(C342="East", IF(B342="Central",F342*'Connecting shares (%)'!$R$16*'Connecting shares (%)'!$F$2/100+H342*'Connecting shares (%)'!$G$2/100*'Connecting shares (%)'!$R$17+J342*'Connecting shares (%)'!$H$2/100*'Connecting shares (%)'!$R$18,0),0)</f>
        <v>0</v>
      </c>
      <c r="U342" s="1">
        <f>IF(C342="East", IF(B342="Decentral",('Connecting shares (%)'!$F$6/100*E342+'Connecting shares (%)'!$G$6/100*G342+'Connecting shares (%)'!$H$6/100*I342)/1000000,0),0)</f>
        <v>0</v>
      </c>
      <c r="V342" s="1">
        <f>IF(C342="East", IF(B342="Decentral",F342*'Connecting shares (%)'!$R$16*'Connecting shares (%)'!$F$6/100+H342*'Connecting shares (%)'!$G$6/100*'Connecting shares (%)'!$R$17+J342*'Connecting shares (%)'!$H$6/100*'Connecting shares (%)'!$R$18,0),0)</f>
        <v>0</v>
      </c>
      <c r="W342" s="1">
        <f>IF(C342="East", IF(B342="Central",('Connecting shares (%)'!$F$4/100*K342+'Connecting shares (%)'!$G$4/100*M342+'Connecting shares (%)'!$H$4/100*O342)/1000000,0),0)</f>
        <v>0</v>
      </c>
      <c r="X342" s="1">
        <f>IF(C342="East", IF(B342="Central",L342*'Connecting shares (%)'!$R$16*'Connecting shares (%)'!$F$4/100+N342*'Connecting shares (%)'!$G$4/100*'Connecting shares (%)'!$R$17+P342*'Connecting shares (%)'!$H$4/100*'Connecting shares (%)'!$R$18,0),0)</f>
        <v>0</v>
      </c>
      <c r="Y342" s="1">
        <f>IF(C342="East", IF(B342="Decentral",('Connecting shares (%)'!$F$4/100*K342+'Connecting shares (%)'!$G$4/100*M342+'Connecting shares (%)'!$H$4/100*O342)/1000000,0),0)</f>
        <v>0</v>
      </c>
      <c r="Z342" s="1">
        <f>IF(C342="East", IF(B342="Decentral",L342*'Connecting shares (%)'!$R$16*'Connecting shares (%)'!$F$8/100+N342*'Connecting shares (%)'!$G$8/100*'Connecting shares (%)'!$R$17+P342*'Connecting shares (%)'!$H$8/100*'Connecting shares (%)'!$R$18,0),0)</f>
        <v>0</v>
      </c>
      <c r="AA342" s="1">
        <f>IF(C342="West", IF(B342="Central",('Connecting shares (%)'!$F$10/100*E342+'Connecting shares (%)'!$G$10/100*G342+'Connecting shares (%)'!$H$10/100*I342)/1000000,0),0)</f>
        <v>0</v>
      </c>
      <c r="AB342" s="1">
        <f>IF(C342="West", IF(B342="Central",F342*'Connecting shares (%)'!$R$16*'Connecting shares (%)'!$F$10/100+H342*'Connecting shares (%)'!$G$10/100*'Connecting shares (%)'!$R$17+J342*'Connecting shares (%)'!$H$10/100*'Connecting shares (%)'!$R$18,0),0)</f>
        <v>0</v>
      </c>
      <c r="AC342" s="1">
        <f>IF(C342="West", IF(B342="Decentral",('Connecting shares (%)'!$F$14/100*E342+'Connecting shares (%)'!$G$14/100*G342+'Connecting shares (%)'!$H$14/100*I342)/1000000,0),0)</f>
        <v>1.05470478</v>
      </c>
      <c r="AD342" s="1">
        <f>IF(C342="west", IF(B342="Decentral",F342*'Connecting shares (%)'!$R$16*'Connecting shares (%)'!$F$14/100+H342*'Connecting shares (%)'!$G$14/100*'Connecting shares (%)'!$R$17+J342*'Connecting shares (%)'!$H$14/100*'Connecting shares (%)'!$R$18,0),0)</f>
        <v>1.56366</v>
      </c>
      <c r="AE342" s="1">
        <f>IF(C342="west", IF(B342="Central",('Connecting shares (%)'!$F$12/100*K342+'Connecting shares (%)'!$G$12/100*M342+'Connecting shares (%)'!$H$12/100*O342)/1000000,0),0)</f>
        <v>0</v>
      </c>
      <c r="AF342" s="1">
        <f>IF(C342="west", IF(B342="Central",L342*'Connecting shares (%)'!$R$16*'Connecting shares (%)'!$F$12/100+N342*'Connecting shares (%)'!$G$12/100*'Connecting shares (%)'!$R$17+P342*'Connecting shares (%)'!$H$12/100*'Connecting shares (%)'!$R$18,0),0)</f>
        <v>0</v>
      </c>
      <c r="AG342" s="1">
        <f>IF(C342="West", IF(B342="Decentral",(K342*'Connecting shares (%)'!$F$16/100+M342*'Connecting shares (%)'!$G$16/100+O342*'Connecting shares (%)'!$H$16/100)/1000000,0),0)</f>
        <v>0.11887083999999999</v>
      </c>
      <c r="AH342" s="1">
        <f>IF(C342="west", IF(B342="Decentral",L342*'Connecting shares (%)'!$R$16*'Connecting shares (%)'!$F$16/100+N342*'Connecting shares (%)'!$G$16/100*'Connecting shares (%)'!$R$17+P342*'Connecting shares (%)'!$H$16/100*'Connecting shares (%)'!$R$18,0),0)</f>
        <v>0.18396000000000001</v>
      </c>
    </row>
    <row r="343" spans="1:34">
      <c r="A343" s="1">
        <v>342</v>
      </c>
      <c r="B343" s="1" t="s">
        <v>21</v>
      </c>
      <c r="C343" s="1" t="s">
        <v>23</v>
      </c>
      <c r="D343" s="1" t="s">
        <v>568</v>
      </c>
      <c r="E343" s="1">
        <v>529881.25</v>
      </c>
      <c r="F343" s="1">
        <v>42</v>
      </c>
      <c r="G343" s="1">
        <v>0</v>
      </c>
      <c r="H343" s="1">
        <v>0</v>
      </c>
      <c r="I343" s="1">
        <v>0</v>
      </c>
      <c r="J343" s="1">
        <v>0</v>
      </c>
      <c r="K343" s="1">
        <v>87442.01</v>
      </c>
      <c r="L343" s="1">
        <v>17</v>
      </c>
      <c r="M343" s="1">
        <v>58552.07</v>
      </c>
      <c r="N343" s="1">
        <v>1</v>
      </c>
      <c r="O343" s="1">
        <v>0</v>
      </c>
      <c r="P343" s="1">
        <v>0</v>
      </c>
      <c r="Q343" s="1">
        <v>3312.2725022588902</v>
      </c>
      <c r="R343" s="1">
        <v>454396</v>
      </c>
      <c r="S343" s="61">
        <f>IF(C343="East", IF(B343="Central",('Connecting shares (%)'!$F$2/100*E343+'Connecting shares (%)'!$G$2/100*G343+'Connecting shares (%)'!$H$2/100*I343)/1000000,0),0)</f>
        <v>0</v>
      </c>
      <c r="T343" s="61">
        <f>IF(C343="East", IF(B343="Central",F343*'Connecting shares (%)'!$R$16*'Connecting shares (%)'!$F$2/100+H343*'Connecting shares (%)'!$G$2/100*'Connecting shares (%)'!$R$17+J343*'Connecting shares (%)'!$H$2/100*'Connecting shares (%)'!$R$18,0),0)</f>
        <v>0</v>
      </c>
      <c r="U343" s="1">
        <f>IF(C343="East", IF(B343="Decentral",('Connecting shares (%)'!$F$6/100*E343+'Connecting shares (%)'!$G$6/100*G343+'Connecting shares (%)'!$H$6/100*I343)/1000000,0),0)</f>
        <v>0</v>
      </c>
      <c r="V343" s="1">
        <f>IF(C343="East", IF(B343="Decentral",F343*'Connecting shares (%)'!$R$16*'Connecting shares (%)'!$F$6/100+H343*'Connecting shares (%)'!$G$6/100*'Connecting shares (%)'!$R$17+J343*'Connecting shares (%)'!$H$6/100*'Connecting shares (%)'!$R$18,0),0)</f>
        <v>0</v>
      </c>
      <c r="W343" s="1">
        <f>IF(C343="East", IF(B343="Central",('Connecting shares (%)'!$F$4/100*K343+'Connecting shares (%)'!$G$4/100*M343+'Connecting shares (%)'!$H$4/100*O343)/1000000,0),0)</f>
        <v>0</v>
      </c>
      <c r="X343" s="1">
        <f>IF(C343="East", IF(B343="Central",L343*'Connecting shares (%)'!$R$16*'Connecting shares (%)'!$F$4/100+N343*'Connecting shares (%)'!$G$4/100*'Connecting shares (%)'!$R$17+P343*'Connecting shares (%)'!$H$4/100*'Connecting shares (%)'!$R$18,0),0)</f>
        <v>0</v>
      </c>
      <c r="Y343" s="1">
        <f>IF(C343="East", IF(B343="Decentral",('Connecting shares (%)'!$F$4/100*K343+'Connecting shares (%)'!$G$4/100*M343+'Connecting shares (%)'!$H$4/100*O343)/1000000,0),0)</f>
        <v>0</v>
      </c>
      <c r="Z343" s="1">
        <f>IF(C343="East", IF(B343="Decentral",L343*'Connecting shares (%)'!$R$16*'Connecting shares (%)'!$F$8/100+N343*'Connecting shares (%)'!$G$8/100*'Connecting shares (%)'!$R$17+P343*'Connecting shares (%)'!$H$8/100*'Connecting shares (%)'!$R$18,0),0)</f>
        <v>0</v>
      </c>
      <c r="AA343" s="1">
        <f>IF(C343="West", IF(B343="Central",('Connecting shares (%)'!$F$10/100*E343+'Connecting shares (%)'!$G$10/100*G343+'Connecting shares (%)'!$H$10/100*I343)/1000000,0),0)</f>
        <v>0</v>
      </c>
      <c r="AB343" s="1">
        <f>IF(C343="West", IF(B343="Central",F343*'Connecting shares (%)'!$R$16*'Connecting shares (%)'!$F$10/100+H343*'Connecting shares (%)'!$G$10/100*'Connecting shares (%)'!$R$17+J343*'Connecting shares (%)'!$H$10/100*'Connecting shares (%)'!$R$18,0),0)</f>
        <v>0</v>
      </c>
      <c r="AC343" s="1">
        <f>IF(C343="West", IF(B343="Decentral",('Connecting shares (%)'!$F$14/100*E343+'Connecting shares (%)'!$G$14/100*G343+'Connecting shares (%)'!$H$14/100*I343)/1000000,0),0)</f>
        <v>0.52988124999999997</v>
      </c>
      <c r="AD343" s="1">
        <f>IF(C343="west", IF(B343="Decentral",F343*'Connecting shares (%)'!$R$16*'Connecting shares (%)'!$F$14/100+H343*'Connecting shares (%)'!$G$14/100*'Connecting shares (%)'!$R$17+J343*'Connecting shares (%)'!$H$14/100*'Connecting shares (%)'!$R$18,0),0)</f>
        <v>0.96579000000000004</v>
      </c>
      <c r="AE343" s="1">
        <f>IF(C343="west", IF(B343="Central",('Connecting shares (%)'!$F$12/100*K343+'Connecting shares (%)'!$G$12/100*M343+'Connecting shares (%)'!$H$12/100*O343)/1000000,0),0)</f>
        <v>0</v>
      </c>
      <c r="AF343" s="1">
        <f>IF(C343="west", IF(B343="Central",L343*'Connecting shares (%)'!$R$16*'Connecting shares (%)'!$F$12/100+N343*'Connecting shares (%)'!$G$12/100*'Connecting shares (%)'!$R$17+P343*'Connecting shares (%)'!$H$12/100*'Connecting shares (%)'!$R$18,0),0)</f>
        <v>0</v>
      </c>
      <c r="AG343" s="1">
        <f>IF(C343="West", IF(B343="Decentral",(K343*'Connecting shares (%)'!$F$16/100+M343*'Connecting shares (%)'!$G$16/100+O343*'Connecting shares (%)'!$H$16/100)/1000000,0),0)</f>
        <v>0.14599408</v>
      </c>
      <c r="AH343" s="1">
        <f>IF(C343="west", IF(B343="Decentral",L343*'Connecting shares (%)'!$R$16*'Connecting shares (%)'!$F$16/100+N343*'Connecting shares (%)'!$G$16/100*'Connecting shares (%)'!$R$17+P343*'Connecting shares (%)'!$H$16/100*'Connecting shares (%)'!$R$18,0),0)</f>
        <v>0.421574</v>
      </c>
    </row>
    <row r="344" spans="1:34">
      <c r="A344" s="1">
        <v>343</v>
      </c>
      <c r="B344" s="1" t="s">
        <v>21</v>
      </c>
      <c r="C344" s="1" t="s">
        <v>23</v>
      </c>
      <c r="D344" s="1" t="s">
        <v>567</v>
      </c>
      <c r="E344" s="1">
        <v>833977.85</v>
      </c>
      <c r="F344" s="1">
        <v>54</v>
      </c>
      <c r="G344" s="1">
        <v>0</v>
      </c>
      <c r="H344" s="1">
        <v>0</v>
      </c>
      <c r="I344" s="1">
        <v>0</v>
      </c>
      <c r="J344" s="1">
        <v>0</v>
      </c>
      <c r="K344" s="1">
        <v>37575.360000000001</v>
      </c>
      <c r="L344" s="1">
        <v>8</v>
      </c>
      <c r="M344" s="1">
        <v>0</v>
      </c>
      <c r="N344" s="1">
        <v>0</v>
      </c>
      <c r="O344" s="1">
        <v>0</v>
      </c>
      <c r="P344" s="1">
        <v>0</v>
      </c>
      <c r="Q344" s="1">
        <v>4604.0777228554798</v>
      </c>
      <c r="R344" s="1">
        <v>1104135</v>
      </c>
      <c r="S344" s="61">
        <f>IF(C344="East", IF(B344="Central",('Connecting shares (%)'!$F$2/100*E344+'Connecting shares (%)'!$G$2/100*G344+'Connecting shares (%)'!$H$2/100*I344)/1000000,0),0)</f>
        <v>0</v>
      </c>
      <c r="T344" s="61">
        <f>IF(C344="East", IF(B344="Central",F344*'Connecting shares (%)'!$R$16*'Connecting shares (%)'!$F$2/100+H344*'Connecting shares (%)'!$G$2/100*'Connecting shares (%)'!$R$17+J344*'Connecting shares (%)'!$H$2/100*'Connecting shares (%)'!$R$18,0),0)</f>
        <v>0</v>
      </c>
      <c r="U344" s="1">
        <f>IF(C344="East", IF(B344="Decentral",('Connecting shares (%)'!$F$6/100*E344+'Connecting shares (%)'!$G$6/100*G344+'Connecting shares (%)'!$H$6/100*I344)/1000000,0),0)</f>
        <v>0</v>
      </c>
      <c r="V344" s="1">
        <f>IF(C344="East", IF(B344="Decentral",F344*'Connecting shares (%)'!$R$16*'Connecting shares (%)'!$F$6/100+H344*'Connecting shares (%)'!$G$6/100*'Connecting shares (%)'!$R$17+J344*'Connecting shares (%)'!$H$6/100*'Connecting shares (%)'!$R$18,0),0)</f>
        <v>0</v>
      </c>
      <c r="W344" s="1">
        <f>IF(C344="East", IF(B344="Central",('Connecting shares (%)'!$F$4/100*K344+'Connecting shares (%)'!$G$4/100*M344+'Connecting shares (%)'!$H$4/100*O344)/1000000,0),0)</f>
        <v>0</v>
      </c>
      <c r="X344" s="1">
        <f>IF(C344="East", IF(B344="Central",L344*'Connecting shares (%)'!$R$16*'Connecting shares (%)'!$F$4/100+N344*'Connecting shares (%)'!$G$4/100*'Connecting shares (%)'!$R$17+P344*'Connecting shares (%)'!$H$4/100*'Connecting shares (%)'!$R$18,0),0)</f>
        <v>0</v>
      </c>
      <c r="Y344" s="1">
        <f>IF(C344="East", IF(B344="Decentral",('Connecting shares (%)'!$F$4/100*K344+'Connecting shares (%)'!$G$4/100*M344+'Connecting shares (%)'!$H$4/100*O344)/1000000,0),0)</f>
        <v>0</v>
      </c>
      <c r="Z344" s="1">
        <f>IF(C344="East", IF(B344="Decentral",L344*'Connecting shares (%)'!$R$16*'Connecting shares (%)'!$F$8/100+N344*'Connecting shares (%)'!$G$8/100*'Connecting shares (%)'!$R$17+P344*'Connecting shares (%)'!$H$8/100*'Connecting shares (%)'!$R$18,0),0)</f>
        <v>0</v>
      </c>
      <c r="AA344" s="1">
        <f>IF(C344="West", IF(B344="Central",('Connecting shares (%)'!$F$10/100*E344+'Connecting shares (%)'!$G$10/100*G344+'Connecting shares (%)'!$H$10/100*I344)/1000000,0),0)</f>
        <v>0</v>
      </c>
      <c r="AB344" s="1">
        <f>IF(C344="West", IF(B344="Central",F344*'Connecting shares (%)'!$R$16*'Connecting shares (%)'!$F$10/100+H344*'Connecting shares (%)'!$G$10/100*'Connecting shares (%)'!$R$17+J344*'Connecting shares (%)'!$H$10/100*'Connecting shares (%)'!$R$18,0),0)</f>
        <v>0</v>
      </c>
      <c r="AC344" s="1">
        <f>IF(C344="West", IF(B344="Decentral",('Connecting shares (%)'!$F$14/100*E344+'Connecting shares (%)'!$G$14/100*G344+'Connecting shares (%)'!$H$14/100*I344)/1000000,0),0)</f>
        <v>0.83397785000000002</v>
      </c>
      <c r="AD344" s="1">
        <f>IF(C344="west", IF(B344="Decentral",F344*'Connecting shares (%)'!$R$16*'Connecting shares (%)'!$F$14/100+H344*'Connecting shares (%)'!$G$14/100*'Connecting shares (%)'!$R$17+J344*'Connecting shares (%)'!$H$14/100*'Connecting shares (%)'!$R$18,0),0)</f>
        <v>1.24173</v>
      </c>
      <c r="AE344" s="1">
        <f>IF(C344="west", IF(B344="Central",('Connecting shares (%)'!$F$12/100*K344+'Connecting shares (%)'!$G$12/100*M344+'Connecting shares (%)'!$H$12/100*O344)/1000000,0),0)</f>
        <v>0</v>
      </c>
      <c r="AF344" s="1">
        <f>IF(C344="west", IF(B344="Central",L344*'Connecting shares (%)'!$R$16*'Connecting shares (%)'!$F$12/100+N344*'Connecting shares (%)'!$G$12/100*'Connecting shares (%)'!$R$17+P344*'Connecting shares (%)'!$H$12/100*'Connecting shares (%)'!$R$18,0),0)</f>
        <v>0</v>
      </c>
      <c r="AG344" s="1">
        <f>IF(C344="West", IF(B344="Decentral",(K344*'Connecting shares (%)'!$F$16/100+M344*'Connecting shares (%)'!$G$16/100+O344*'Connecting shares (%)'!$H$16/100)/1000000,0),0)</f>
        <v>3.7575360000000002E-2</v>
      </c>
      <c r="AH344" s="1">
        <f>IF(C344="west", IF(B344="Decentral",L344*'Connecting shares (%)'!$R$16*'Connecting shares (%)'!$F$16/100+N344*'Connecting shares (%)'!$G$16/100*'Connecting shares (%)'!$R$17+P344*'Connecting shares (%)'!$H$16/100*'Connecting shares (%)'!$R$18,0),0)</f>
        <v>0.18396000000000001</v>
      </c>
    </row>
    <row r="345" spans="1:34">
      <c r="A345" s="1">
        <v>344</v>
      </c>
      <c r="B345" s="1" t="s">
        <v>21</v>
      </c>
      <c r="C345" s="1" t="s">
        <v>23</v>
      </c>
      <c r="D345" s="1" t="s">
        <v>555</v>
      </c>
      <c r="E345" s="1">
        <v>1690428.45</v>
      </c>
      <c r="F345" s="1">
        <v>120</v>
      </c>
      <c r="G345" s="1">
        <v>0</v>
      </c>
      <c r="H345" s="1">
        <v>0</v>
      </c>
      <c r="I345" s="1">
        <v>0</v>
      </c>
      <c r="J345" s="1">
        <v>0</v>
      </c>
      <c r="K345" s="1">
        <v>262516.77</v>
      </c>
      <c r="L345" s="1">
        <v>13</v>
      </c>
      <c r="M345" s="1">
        <v>65182.98</v>
      </c>
      <c r="N345" s="1">
        <v>1</v>
      </c>
      <c r="O345" s="1">
        <v>0</v>
      </c>
      <c r="P345" s="1">
        <v>0</v>
      </c>
      <c r="Q345" s="1">
        <v>6184.9544873669502</v>
      </c>
      <c r="R345" s="1">
        <v>1735213.5</v>
      </c>
      <c r="S345" s="61">
        <f>IF(C345="East", IF(B345="Central",('Connecting shares (%)'!$F$2/100*E345+'Connecting shares (%)'!$G$2/100*G345+'Connecting shares (%)'!$H$2/100*I345)/1000000,0),0)</f>
        <v>0</v>
      </c>
      <c r="T345" s="61">
        <f>IF(C345="East", IF(B345="Central",F345*'Connecting shares (%)'!$R$16*'Connecting shares (%)'!$F$2/100+H345*'Connecting shares (%)'!$G$2/100*'Connecting shares (%)'!$R$17+J345*'Connecting shares (%)'!$H$2/100*'Connecting shares (%)'!$R$18,0),0)</f>
        <v>0</v>
      </c>
      <c r="U345" s="1">
        <f>IF(C345="East", IF(B345="Decentral",('Connecting shares (%)'!$F$6/100*E345+'Connecting shares (%)'!$G$6/100*G345+'Connecting shares (%)'!$H$6/100*I345)/1000000,0),0)</f>
        <v>0</v>
      </c>
      <c r="V345" s="1">
        <f>IF(C345="East", IF(B345="Decentral",F345*'Connecting shares (%)'!$R$16*'Connecting shares (%)'!$F$6/100+H345*'Connecting shares (%)'!$G$6/100*'Connecting shares (%)'!$R$17+J345*'Connecting shares (%)'!$H$6/100*'Connecting shares (%)'!$R$18,0),0)</f>
        <v>0</v>
      </c>
      <c r="W345" s="1">
        <f>IF(C345="East", IF(B345="Central",('Connecting shares (%)'!$F$4/100*K345+'Connecting shares (%)'!$G$4/100*M345+'Connecting shares (%)'!$H$4/100*O345)/1000000,0),0)</f>
        <v>0</v>
      </c>
      <c r="X345" s="1">
        <f>IF(C345="East", IF(B345="Central",L345*'Connecting shares (%)'!$R$16*'Connecting shares (%)'!$F$4/100+N345*'Connecting shares (%)'!$G$4/100*'Connecting shares (%)'!$R$17+P345*'Connecting shares (%)'!$H$4/100*'Connecting shares (%)'!$R$18,0),0)</f>
        <v>0</v>
      </c>
      <c r="Y345" s="1">
        <f>IF(C345="East", IF(B345="Decentral",('Connecting shares (%)'!$F$4/100*K345+'Connecting shares (%)'!$G$4/100*M345+'Connecting shares (%)'!$H$4/100*O345)/1000000,0),0)</f>
        <v>0</v>
      </c>
      <c r="Z345" s="1">
        <f>IF(C345="East", IF(B345="Decentral",L345*'Connecting shares (%)'!$R$16*'Connecting shares (%)'!$F$8/100+N345*'Connecting shares (%)'!$G$8/100*'Connecting shares (%)'!$R$17+P345*'Connecting shares (%)'!$H$8/100*'Connecting shares (%)'!$R$18,0),0)</f>
        <v>0</v>
      </c>
      <c r="AA345" s="1">
        <f>IF(C345="West", IF(B345="Central",('Connecting shares (%)'!$F$10/100*E345+'Connecting shares (%)'!$G$10/100*G345+'Connecting shares (%)'!$H$10/100*I345)/1000000,0),0)</f>
        <v>0</v>
      </c>
      <c r="AB345" s="1">
        <f>IF(C345="West", IF(B345="Central",F345*'Connecting shares (%)'!$R$16*'Connecting shares (%)'!$F$10/100+H345*'Connecting shares (%)'!$G$10/100*'Connecting shares (%)'!$R$17+J345*'Connecting shares (%)'!$H$10/100*'Connecting shares (%)'!$R$18,0),0)</f>
        <v>0</v>
      </c>
      <c r="AC345" s="1">
        <f>IF(C345="West", IF(B345="Decentral",('Connecting shares (%)'!$F$14/100*E345+'Connecting shares (%)'!$G$14/100*G345+'Connecting shares (%)'!$H$14/100*I345)/1000000,0),0)</f>
        <v>1.69042845</v>
      </c>
      <c r="AD345" s="1">
        <f>IF(C345="west", IF(B345="Decentral",F345*'Connecting shares (%)'!$R$16*'Connecting shares (%)'!$F$14/100+H345*'Connecting shares (%)'!$G$14/100*'Connecting shares (%)'!$R$17+J345*'Connecting shares (%)'!$H$14/100*'Connecting shares (%)'!$R$18,0),0)</f>
        <v>2.7594000000000007</v>
      </c>
      <c r="AE345" s="1">
        <f>IF(C345="west", IF(B345="Central",('Connecting shares (%)'!$F$12/100*K345+'Connecting shares (%)'!$G$12/100*M345+'Connecting shares (%)'!$H$12/100*O345)/1000000,0),0)</f>
        <v>0</v>
      </c>
      <c r="AF345" s="1">
        <f>IF(C345="west", IF(B345="Central",L345*'Connecting shares (%)'!$R$16*'Connecting shares (%)'!$F$12/100+N345*'Connecting shares (%)'!$G$12/100*'Connecting shares (%)'!$R$17+P345*'Connecting shares (%)'!$H$12/100*'Connecting shares (%)'!$R$18,0),0)</f>
        <v>0</v>
      </c>
      <c r="AG345" s="1">
        <f>IF(C345="West", IF(B345="Decentral",(K345*'Connecting shares (%)'!$F$16/100+M345*'Connecting shares (%)'!$G$16/100+O345*'Connecting shares (%)'!$H$16/100)/1000000,0),0)</f>
        <v>0.32769975000000001</v>
      </c>
      <c r="AH345" s="1">
        <f>IF(C345="west", IF(B345="Decentral",L345*'Connecting shares (%)'!$R$16*'Connecting shares (%)'!$F$16/100+N345*'Connecting shares (%)'!$G$16/100*'Connecting shares (%)'!$R$17+P345*'Connecting shares (%)'!$H$16/100*'Connecting shares (%)'!$R$18,0),0)</f>
        <v>0.329594</v>
      </c>
    </row>
    <row r="346" spans="1:34">
      <c r="A346" s="1">
        <v>345</v>
      </c>
      <c r="B346" s="1" t="s">
        <v>21</v>
      </c>
      <c r="C346" s="1" t="s">
        <v>23</v>
      </c>
      <c r="D346" s="1" t="s">
        <v>566</v>
      </c>
      <c r="E346" s="1">
        <v>628553.96999999904</v>
      </c>
      <c r="F346" s="1">
        <v>41</v>
      </c>
      <c r="G346" s="1">
        <v>0</v>
      </c>
      <c r="H346" s="1">
        <v>0</v>
      </c>
      <c r="I346" s="1">
        <v>0</v>
      </c>
      <c r="J346" s="1">
        <v>0</v>
      </c>
      <c r="K346" s="1">
        <v>38810.18</v>
      </c>
      <c r="L346" s="1">
        <v>2</v>
      </c>
      <c r="M346" s="1">
        <v>0</v>
      </c>
      <c r="N346" s="1">
        <v>0</v>
      </c>
      <c r="O346" s="1">
        <v>0</v>
      </c>
      <c r="P346" s="1">
        <v>0</v>
      </c>
      <c r="Q346" s="1">
        <v>4239.3851914766801</v>
      </c>
      <c r="R346" s="1">
        <v>788825.5</v>
      </c>
      <c r="S346" s="61">
        <f>IF(C346="East", IF(B346="Central",('Connecting shares (%)'!$F$2/100*E346+'Connecting shares (%)'!$G$2/100*G346+'Connecting shares (%)'!$H$2/100*I346)/1000000,0),0)</f>
        <v>0</v>
      </c>
      <c r="T346" s="61">
        <f>IF(C346="East", IF(B346="Central",F346*'Connecting shares (%)'!$R$16*'Connecting shares (%)'!$F$2/100+H346*'Connecting shares (%)'!$G$2/100*'Connecting shares (%)'!$R$17+J346*'Connecting shares (%)'!$H$2/100*'Connecting shares (%)'!$R$18,0),0)</f>
        <v>0</v>
      </c>
      <c r="U346" s="1">
        <f>IF(C346="East", IF(B346="Decentral",('Connecting shares (%)'!$F$6/100*E346+'Connecting shares (%)'!$G$6/100*G346+'Connecting shares (%)'!$H$6/100*I346)/1000000,0),0)</f>
        <v>0</v>
      </c>
      <c r="V346" s="1">
        <f>IF(C346="East", IF(B346="Decentral",F346*'Connecting shares (%)'!$R$16*'Connecting shares (%)'!$F$6/100+H346*'Connecting shares (%)'!$G$6/100*'Connecting shares (%)'!$R$17+J346*'Connecting shares (%)'!$H$6/100*'Connecting shares (%)'!$R$18,0),0)</f>
        <v>0</v>
      </c>
      <c r="W346" s="1">
        <f>IF(C346="East", IF(B346="Central",('Connecting shares (%)'!$F$4/100*K346+'Connecting shares (%)'!$G$4/100*M346+'Connecting shares (%)'!$H$4/100*O346)/1000000,0),0)</f>
        <v>0</v>
      </c>
      <c r="X346" s="1">
        <f>IF(C346="East", IF(B346="Central",L346*'Connecting shares (%)'!$R$16*'Connecting shares (%)'!$F$4/100+N346*'Connecting shares (%)'!$G$4/100*'Connecting shares (%)'!$R$17+P346*'Connecting shares (%)'!$H$4/100*'Connecting shares (%)'!$R$18,0),0)</f>
        <v>0</v>
      </c>
      <c r="Y346" s="1">
        <f>IF(C346="East", IF(B346="Decentral",('Connecting shares (%)'!$F$4/100*K346+'Connecting shares (%)'!$G$4/100*M346+'Connecting shares (%)'!$H$4/100*O346)/1000000,0),0)</f>
        <v>0</v>
      </c>
      <c r="Z346" s="1">
        <f>IF(C346="East", IF(B346="Decentral",L346*'Connecting shares (%)'!$R$16*'Connecting shares (%)'!$F$8/100+N346*'Connecting shares (%)'!$G$8/100*'Connecting shares (%)'!$R$17+P346*'Connecting shares (%)'!$H$8/100*'Connecting shares (%)'!$R$18,0),0)</f>
        <v>0</v>
      </c>
      <c r="AA346" s="1">
        <f>IF(C346="West", IF(B346="Central",('Connecting shares (%)'!$F$10/100*E346+'Connecting shares (%)'!$G$10/100*G346+'Connecting shares (%)'!$H$10/100*I346)/1000000,0),0)</f>
        <v>0</v>
      </c>
      <c r="AB346" s="1">
        <f>IF(C346="West", IF(B346="Central",F346*'Connecting shares (%)'!$R$16*'Connecting shares (%)'!$F$10/100+H346*'Connecting shares (%)'!$G$10/100*'Connecting shares (%)'!$R$17+J346*'Connecting shares (%)'!$H$10/100*'Connecting shares (%)'!$R$18,0),0)</f>
        <v>0</v>
      </c>
      <c r="AC346" s="1">
        <f>IF(C346="West", IF(B346="Decentral",('Connecting shares (%)'!$F$14/100*E346+'Connecting shares (%)'!$G$14/100*G346+'Connecting shares (%)'!$H$14/100*I346)/1000000,0),0)</f>
        <v>0.62855396999999902</v>
      </c>
      <c r="AD346" s="1">
        <f>IF(C346="west", IF(B346="Decentral",F346*'Connecting shares (%)'!$R$16*'Connecting shares (%)'!$F$14/100+H346*'Connecting shares (%)'!$G$14/100*'Connecting shares (%)'!$R$17+J346*'Connecting shares (%)'!$H$14/100*'Connecting shares (%)'!$R$18,0),0)</f>
        <v>0.94279499999999994</v>
      </c>
      <c r="AE346" s="1">
        <f>IF(C346="west", IF(B346="Central",('Connecting shares (%)'!$F$12/100*K346+'Connecting shares (%)'!$G$12/100*M346+'Connecting shares (%)'!$H$12/100*O346)/1000000,0),0)</f>
        <v>0</v>
      </c>
      <c r="AF346" s="1">
        <f>IF(C346="west", IF(B346="Central",L346*'Connecting shares (%)'!$R$16*'Connecting shares (%)'!$F$12/100+N346*'Connecting shares (%)'!$G$12/100*'Connecting shares (%)'!$R$17+P346*'Connecting shares (%)'!$H$12/100*'Connecting shares (%)'!$R$18,0),0)</f>
        <v>0</v>
      </c>
      <c r="AG346" s="1">
        <f>IF(C346="West", IF(B346="Decentral",(K346*'Connecting shares (%)'!$F$16/100+M346*'Connecting shares (%)'!$G$16/100+O346*'Connecting shares (%)'!$H$16/100)/1000000,0),0)</f>
        <v>3.881018E-2</v>
      </c>
      <c r="AH346" s="1">
        <f>IF(C346="west", IF(B346="Decentral",L346*'Connecting shares (%)'!$R$16*'Connecting shares (%)'!$F$16/100+N346*'Connecting shares (%)'!$G$16/100*'Connecting shares (%)'!$R$17+P346*'Connecting shares (%)'!$H$16/100*'Connecting shares (%)'!$R$18,0),0)</f>
        <v>4.5990000000000003E-2</v>
      </c>
    </row>
    <row r="347" spans="1:34">
      <c r="A347" s="1">
        <v>346</v>
      </c>
      <c r="B347" s="1" t="s">
        <v>21</v>
      </c>
      <c r="C347" s="1" t="s">
        <v>23</v>
      </c>
      <c r="D347" s="1" t="s">
        <v>445</v>
      </c>
      <c r="E347" s="1">
        <v>2082091.56</v>
      </c>
      <c r="F347" s="1">
        <v>138</v>
      </c>
      <c r="G347" s="1">
        <v>0</v>
      </c>
      <c r="H347" s="1">
        <v>0</v>
      </c>
      <c r="I347" s="1">
        <v>0</v>
      </c>
      <c r="J347" s="1">
        <v>0</v>
      </c>
      <c r="K347" s="1">
        <v>186760.58</v>
      </c>
      <c r="L347" s="1">
        <v>11</v>
      </c>
      <c r="M347" s="1">
        <v>54556.349999999897</v>
      </c>
      <c r="N347" s="1">
        <v>1</v>
      </c>
      <c r="O347" s="1">
        <v>0</v>
      </c>
      <c r="P347" s="1">
        <v>0</v>
      </c>
      <c r="Q347" s="1">
        <v>7965.5017030239796</v>
      </c>
      <c r="R347" s="1">
        <v>3018140</v>
      </c>
      <c r="S347" s="61">
        <f>IF(C347="East", IF(B347="Central",('Connecting shares (%)'!$F$2/100*E347+'Connecting shares (%)'!$G$2/100*G347+'Connecting shares (%)'!$H$2/100*I347)/1000000,0),0)</f>
        <v>0</v>
      </c>
      <c r="T347" s="61">
        <f>IF(C347="East", IF(B347="Central",F347*'Connecting shares (%)'!$R$16*'Connecting shares (%)'!$F$2/100+H347*'Connecting shares (%)'!$G$2/100*'Connecting shares (%)'!$R$17+J347*'Connecting shares (%)'!$H$2/100*'Connecting shares (%)'!$R$18,0),0)</f>
        <v>0</v>
      </c>
      <c r="U347" s="1">
        <f>IF(C347="East", IF(B347="Decentral",('Connecting shares (%)'!$F$6/100*E347+'Connecting shares (%)'!$G$6/100*G347+'Connecting shares (%)'!$H$6/100*I347)/1000000,0),0)</f>
        <v>0</v>
      </c>
      <c r="V347" s="1">
        <f>IF(C347="East", IF(B347="Decentral",F347*'Connecting shares (%)'!$R$16*'Connecting shares (%)'!$F$6/100+H347*'Connecting shares (%)'!$G$6/100*'Connecting shares (%)'!$R$17+J347*'Connecting shares (%)'!$H$6/100*'Connecting shares (%)'!$R$18,0),0)</f>
        <v>0</v>
      </c>
      <c r="W347" s="1">
        <f>IF(C347="East", IF(B347="Central",('Connecting shares (%)'!$F$4/100*K347+'Connecting shares (%)'!$G$4/100*M347+'Connecting shares (%)'!$H$4/100*O347)/1000000,0),0)</f>
        <v>0</v>
      </c>
      <c r="X347" s="1">
        <f>IF(C347="East", IF(B347="Central",L347*'Connecting shares (%)'!$R$16*'Connecting shares (%)'!$F$4/100+N347*'Connecting shares (%)'!$G$4/100*'Connecting shares (%)'!$R$17+P347*'Connecting shares (%)'!$H$4/100*'Connecting shares (%)'!$R$18,0),0)</f>
        <v>0</v>
      </c>
      <c r="Y347" s="1">
        <f>IF(C347="East", IF(B347="Decentral",('Connecting shares (%)'!$F$4/100*K347+'Connecting shares (%)'!$G$4/100*M347+'Connecting shares (%)'!$H$4/100*O347)/1000000,0),0)</f>
        <v>0</v>
      </c>
      <c r="Z347" s="1">
        <f>IF(C347="East", IF(B347="Decentral",L347*'Connecting shares (%)'!$R$16*'Connecting shares (%)'!$F$8/100+N347*'Connecting shares (%)'!$G$8/100*'Connecting shares (%)'!$R$17+P347*'Connecting shares (%)'!$H$8/100*'Connecting shares (%)'!$R$18,0),0)</f>
        <v>0</v>
      </c>
      <c r="AA347" s="1">
        <f>IF(C347="West", IF(B347="Central",('Connecting shares (%)'!$F$10/100*E347+'Connecting shares (%)'!$G$10/100*G347+'Connecting shares (%)'!$H$10/100*I347)/1000000,0),0)</f>
        <v>0</v>
      </c>
      <c r="AB347" s="1">
        <f>IF(C347="West", IF(B347="Central",F347*'Connecting shares (%)'!$R$16*'Connecting shares (%)'!$F$10/100+H347*'Connecting shares (%)'!$G$10/100*'Connecting shares (%)'!$R$17+J347*'Connecting shares (%)'!$H$10/100*'Connecting shares (%)'!$R$18,0),0)</f>
        <v>0</v>
      </c>
      <c r="AC347" s="1">
        <f>IF(C347="West", IF(B347="Decentral",('Connecting shares (%)'!$F$14/100*E347+'Connecting shares (%)'!$G$14/100*G347+'Connecting shares (%)'!$H$14/100*I347)/1000000,0),0)</f>
        <v>2.0820915599999998</v>
      </c>
      <c r="AD347" s="1">
        <f>IF(C347="west", IF(B347="Decentral",F347*'Connecting shares (%)'!$R$16*'Connecting shares (%)'!$F$14/100+H347*'Connecting shares (%)'!$G$14/100*'Connecting shares (%)'!$R$17+J347*'Connecting shares (%)'!$H$14/100*'Connecting shares (%)'!$R$18,0),0)</f>
        <v>3.1733100000000003</v>
      </c>
      <c r="AE347" s="1">
        <f>IF(C347="west", IF(B347="Central",('Connecting shares (%)'!$F$12/100*K347+'Connecting shares (%)'!$G$12/100*M347+'Connecting shares (%)'!$H$12/100*O347)/1000000,0),0)</f>
        <v>0</v>
      </c>
      <c r="AF347" s="1">
        <f>IF(C347="west", IF(B347="Central",L347*'Connecting shares (%)'!$R$16*'Connecting shares (%)'!$F$12/100+N347*'Connecting shares (%)'!$G$12/100*'Connecting shares (%)'!$R$17+P347*'Connecting shares (%)'!$H$12/100*'Connecting shares (%)'!$R$18,0),0)</f>
        <v>0</v>
      </c>
      <c r="AG347" s="1">
        <f>IF(C347="West", IF(B347="Decentral",(K347*'Connecting shares (%)'!$F$16/100+M347*'Connecting shares (%)'!$G$16/100+O347*'Connecting shares (%)'!$H$16/100)/1000000,0),0)</f>
        <v>0.24131692999999987</v>
      </c>
      <c r="AH347" s="1">
        <f>IF(C347="west", IF(B347="Decentral",L347*'Connecting shares (%)'!$R$16*'Connecting shares (%)'!$F$16/100+N347*'Connecting shares (%)'!$G$16/100*'Connecting shares (%)'!$R$17+P347*'Connecting shares (%)'!$H$16/100*'Connecting shares (%)'!$R$18,0),0)</f>
        <v>0.28360400000000002</v>
      </c>
    </row>
    <row r="348" spans="1:34">
      <c r="A348" s="1">
        <v>347</v>
      </c>
      <c r="B348" s="1" t="s">
        <v>21</v>
      </c>
      <c r="C348" s="1" t="s">
        <v>23</v>
      </c>
      <c r="D348" s="1" t="s">
        <v>565</v>
      </c>
      <c r="E348" s="1">
        <v>1721475.71</v>
      </c>
      <c r="F348" s="1">
        <v>115</v>
      </c>
      <c r="G348" s="1">
        <v>0</v>
      </c>
      <c r="H348" s="1">
        <v>0</v>
      </c>
      <c r="I348" s="1">
        <v>0</v>
      </c>
      <c r="J348" s="1">
        <v>0</v>
      </c>
      <c r="K348" s="1">
        <v>223322.93</v>
      </c>
      <c r="L348" s="1">
        <v>7</v>
      </c>
      <c r="M348" s="1">
        <v>0</v>
      </c>
      <c r="N348" s="1">
        <v>0</v>
      </c>
      <c r="O348" s="1">
        <v>0</v>
      </c>
      <c r="P348" s="1">
        <v>0</v>
      </c>
      <c r="Q348" s="1">
        <v>5899.1879714156303</v>
      </c>
      <c r="R348" s="1">
        <v>1550652.5</v>
      </c>
      <c r="S348" s="61">
        <f>IF(C348="East", IF(B348="Central",('Connecting shares (%)'!$F$2/100*E348+'Connecting shares (%)'!$G$2/100*G348+'Connecting shares (%)'!$H$2/100*I348)/1000000,0),0)</f>
        <v>0</v>
      </c>
      <c r="T348" s="61">
        <f>IF(C348="East", IF(B348="Central",F348*'Connecting shares (%)'!$R$16*'Connecting shares (%)'!$F$2/100+H348*'Connecting shares (%)'!$G$2/100*'Connecting shares (%)'!$R$17+J348*'Connecting shares (%)'!$H$2/100*'Connecting shares (%)'!$R$18,0),0)</f>
        <v>0</v>
      </c>
      <c r="U348" s="1">
        <f>IF(C348="East", IF(B348="Decentral",('Connecting shares (%)'!$F$6/100*E348+'Connecting shares (%)'!$G$6/100*G348+'Connecting shares (%)'!$H$6/100*I348)/1000000,0),0)</f>
        <v>0</v>
      </c>
      <c r="V348" s="1">
        <f>IF(C348="East", IF(B348="Decentral",F348*'Connecting shares (%)'!$R$16*'Connecting shares (%)'!$F$6/100+H348*'Connecting shares (%)'!$G$6/100*'Connecting shares (%)'!$R$17+J348*'Connecting shares (%)'!$H$6/100*'Connecting shares (%)'!$R$18,0),0)</f>
        <v>0</v>
      </c>
      <c r="W348" s="1">
        <f>IF(C348="East", IF(B348="Central",('Connecting shares (%)'!$F$4/100*K348+'Connecting shares (%)'!$G$4/100*M348+'Connecting shares (%)'!$H$4/100*O348)/1000000,0),0)</f>
        <v>0</v>
      </c>
      <c r="X348" s="1">
        <f>IF(C348="East", IF(B348="Central",L348*'Connecting shares (%)'!$R$16*'Connecting shares (%)'!$F$4/100+N348*'Connecting shares (%)'!$G$4/100*'Connecting shares (%)'!$R$17+P348*'Connecting shares (%)'!$H$4/100*'Connecting shares (%)'!$R$18,0),0)</f>
        <v>0</v>
      </c>
      <c r="Y348" s="1">
        <f>IF(C348="East", IF(B348="Decentral",('Connecting shares (%)'!$F$4/100*K348+'Connecting shares (%)'!$G$4/100*M348+'Connecting shares (%)'!$H$4/100*O348)/1000000,0),0)</f>
        <v>0</v>
      </c>
      <c r="Z348" s="1">
        <f>IF(C348="East", IF(B348="Decentral",L348*'Connecting shares (%)'!$R$16*'Connecting shares (%)'!$F$8/100+N348*'Connecting shares (%)'!$G$8/100*'Connecting shares (%)'!$R$17+P348*'Connecting shares (%)'!$H$8/100*'Connecting shares (%)'!$R$18,0),0)</f>
        <v>0</v>
      </c>
      <c r="AA348" s="1">
        <f>IF(C348="West", IF(B348="Central",('Connecting shares (%)'!$F$10/100*E348+'Connecting shares (%)'!$G$10/100*G348+'Connecting shares (%)'!$H$10/100*I348)/1000000,0),0)</f>
        <v>0</v>
      </c>
      <c r="AB348" s="1">
        <f>IF(C348="West", IF(B348="Central",F348*'Connecting shares (%)'!$R$16*'Connecting shares (%)'!$F$10/100+H348*'Connecting shares (%)'!$G$10/100*'Connecting shares (%)'!$R$17+J348*'Connecting shares (%)'!$H$10/100*'Connecting shares (%)'!$R$18,0),0)</f>
        <v>0</v>
      </c>
      <c r="AC348" s="1">
        <f>IF(C348="West", IF(B348="Decentral",('Connecting shares (%)'!$F$14/100*E348+'Connecting shares (%)'!$G$14/100*G348+'Connecting shares (%)'!$H$14/100*I348)/1000000,0),0)</f>
        <v>1.72147571</v>
      </c>
      <c r="AD348" s="1">
        <f>IF(C348="west", IF(B348="Decentral",F348*'Connecting shares (%)'!$R$16*'Connecting shares (%)'!$F$14/100+H348*'Connecting shares (%)'!$G$14/100*'Connecting shares (%)'!$R$17+J348*'Connecting shares (%)'!$H$14/100*'Connecting shares (%)'!$R$18,0),0)</f>
        <v>2.644425</v>
      </c>
      <c r="AE348" s="1">
        <f>IF(C348="west", IF(B348="Central",('Connecting shares (%)'!$F$12/100*K348+'Connecting shares (%)'!$G$12/100*M348+'Connecting shares (%)'!$H$12/100*O348)/1000000,0),0)</f>
        <v>0</v>
      </c>
      <c r="AF348" s="1">
        <f>IF(C348="west", IF(B348="Central",L348*'Connecting shares (%)'!$R$16*'Connecting shares (%)'!$F$12/100+N348*'Connecting shares (%)'!$G$12/100*'Connecting shares (%)'!$R$17+P348*'Connecting shares (%)'!$H$12/100*'Connecting shares (%)'!$R$18,0),0)</f>
        <v>0</v>
      </c>
      <c r="AG348" s="1">
        <f>IF(C348="West", IF(B348="Decentral",(K348*'Connecting shares (%)'!$F$16/100+M348*'Connecting shares (%)'!$G$16/100+O348*'Connecting shares (%)'!$H$16/100)/1000000,0),0)</f>
        <v>0.22332293</v>
      </c>
      <c r="AH348" s="1">
        <f>IF(C348="west", IF(B348="Decentral",L348*'Connecting shares (%)'!$R$16*'Connecting shares (%)'!$F$16/100+N348*'Connecting shares (%)'!$G$16/100*'Connecting shares (%)'!$R$17+P348*'Connecting shares (%)'!$H$16/100*'Connecting shares (%)'!$R$18,0),0)</f>
        <v>0.16096500000000002</v>
      </c>
    </row>
    <row r="349" spans="1:34">
      <c r="A349" s="1">
        <v>348</v>
      </c>
      <c r="B349" s="1" t="s">
        <v>21</v>
      </c>
      <c r="C349" s="1" t="s">
        <v>23</v>
      </c>
      <c r="D349" s="1" t="s">
        <v>564</v>
      </c>
      <c r="E349" s="1">
        <v>1312771.6399999999</v>
      </c>
      <c r="F349" s="1">
        <v>88</v>
      </c>
      <c r="G349" s="1">
        <v>54845.699999999903</v>
      </c>
      <c r="H349" s="1">
        <v>1</v>
      </c>
      <c r="I349" s="1">
        <v>0</v>
      </c>
      <c r="J349" s="1">
        <v>0</v>
      </c>
      <c r="K349" s="1">
        <v>62475.82</v>
      </c>
      <c r="L349" s="1">
        <v>13</v>
      </c>
      <c r="M349" s="1">
        <v>0</v>
      </c>
      <c r="N349" s="1">
        <v>0</v>
      </c>
      <c r="O349" s="1">
        <v>0</v>
      </c>
      <c r="P349" s="1">
        <v>0</v>
      </c>
      <c r="Q349" s="1">
        <v>6436.5002174991596</v>
      </c>
      <c r="R349" s="1">
        <v>1568018</v>
      </c>
      <c r="S349" s="61">
        <f>IF(C349="East", IF(B349="Central",('Connecting shares (%)'!$F$2/100*E349+'Connecting shares (%)'!$G$2/100*G349+'Connecting shares (%)'!$H$2/100*I349)/1000000,0),0)</f>
        <v>0</v>
      </c>
      <c r="T349" s="61">
        <f>IF(C349="East", IF(B349="Central",F349*'Connecting shares (%)'!$R$16*'Connecting shares (%)'!$F$2/100+H349*'Connecting shares (%)'!$G$2/100*'Connecting shares (%)'!$R$17+J349*'Connecting shares (%)'!$H$2/100*'Connecting shares (%)'!$R$18,0),0)</f>
        <v>0</v>
      </c>
      <c r="U349" s="1">
        <f>IF(C349="East", IF(B349="Decentral",('Connecting shares (%)'!$F$6/100*E349+'Connecting shares (%)'!$G$6/100*G349+'Connecting shares (%)'!$H$6/100*I349)/1000000,0),0)</f>
        <v>0</v>
      </c>
      <c r="V349" s="1">
        <f>IF(C349="East", IF(B349="Decentral",F349*'Connecting shares (%)'!$R$16*'Connecting shares (%)'!$F$6/100+H349*'Connecting shares (%)'!$G$6/100*'Connecting shares (%)'!$R$17+J349*'Connecting shares (%)'!$H$6/100*'Connecting shares (%)'!$R$18,0),0)</f>
        <v>0</v>
      </c>
      <c r="W349" s="1">
        <f>IF(C349="East", IF(B349="Central",('Connecting shares (%)'!$F$4/100*K349+'Connecting shares (%)'!$G$4/100*M349+'Connecting shares (%)'!$H$4/100*O349)/1000000,0),0)</f>
        <v>0</v>
      </c>
      <c r="X349" s="1">
        <f>IF(C349="East", IF(B349="Central",L349*'Connecting shares (%)'!$R$16*'Connecting shares (%)'!$F$4/100+N349*'Connecting shares (%)'!$G$4/100*'Connecting shares (%)'!$R$17+P349*'Connecting shares (%)'!$H$4/100*'Connecting shares (%)'!$R$18,0),0)</f>
        <v>0</v>
      </c>
      <c r="Y349" s="1">
        <f>IF(C349="East", IF(B349="Decentral",('Connecting shares (%)'!$F$4/100*K349+'Connecting shares (%)'!$G$4/100*M349+'Connecting shares (%)'!$H$4/100*O349)/1000000,0),0)</f>
        <v>0</v>
      </c>
      <c r="Z349" s="1">
        <f>IF(C349="East", IF(B349="Decentral",L349*'Connecting shares (%)'!$R$16*'Connecting shares (%)'!$F$8/100+N349*'Connecting shares (%)'!$G$8/100*'Connecting shares (%)'!$R$17+P349*'Connecting shares (%)'!$H$8/100*'Connecting shares (%)'!$R$18,0),0)</f>
        <v>0</v>
      </c>
      <c r="AA349" s="1">
        <f>IF(C349="West", IF(B349="Central",('Connecting shares (%)'!$F$10/100*E349+'Connecting shares (%)'!$G$10/100*G349+'Connecting shares (%)'!$H$10/100*I349)/1000000,0),0)</f>
        <v>0</v>
      </c>
      <c r="AB349" s="1">
        <f>IF(C349="West", IF(B349="Central",F349*'Connecting shares (%)'!$R$16*'Connecting shares (%)'!$F$10/100+H349*'Connecting shares (%)'!$G$10/100*'Connecting shares (%)'!$R$17+J349*'Connecting shares (%)'!$H$10/100*'Connecting shares (%)'!$R$18,0),0)</f>
        <v>0</v>
      </c>
      <c r="AC349" s="1">
        <f>IF(C349="West", IF(B349="Decentral",('Connecting shares (%)'!$F$14/100*E349+'Connecting shares (%)'!$G$14/100*G349+'Connecting shares (%)'!$H$14/100*I349)/1000000,0),0)</f>
        <v>1.3676173399999998</v>
      </c>
      <c r="AD349" s="1">
        <f>IF(C349="west", IF(B349="Decentral",F349*'Connecting shares (%)'!$R$16*'Connecting shares (%)'!$F$14/100+H349*'Connecting shares (%)'!$G$14/100*'Connecting shares (%)'!$R$17+J349*'Connecting shares (%)'!$H$14/100*'Connecting shares (%)'!$R$18,0),0)</f>
        <v>2.0542190000000002</v>
      </c>
      <c r="AE349" s="1">
        <f>IF(C349="west", IF(B349="Central",('Connecting shares (%)'!$F$12/100*K349+'Connecting shares (%)'!$G$12/100*M349+'Connecting shares (%)'!$H$12/100*O349)/1000000,0),0)</f>
        <v>0</v>
      </c>
      <c r="AF349" s="1">
        <f>IF(C349="west", IF(B349="Central",L349*'Connecting shares (%)'!$R$16*'Connecting shares (%)'!$F$12/100+N349*'Connecting shares (%)'!$G$12/100*'Connecting shares (%)'!$R$17+P349*'Connecting shares (%)'!$H$12/100*'Connecting shares (%)'!$R$18,0),0)</f>
        <v>0</v>
      </c>
      <c r="AG349" s="1">
        <f>IF(C349="West", IF(B349="Decentral",(K349*'Connecting shares (%)'!$F$16/100+M349*'Connecting shares (%)'!$G$16/100+O349*'Connecting shares (%)'!$H$16/100)/1000000,0),0)</f>
        <v>6.2475820000000001E-2</v>
      </c>
      <c r="AH349" s="1">
        <f>IF(C349="west", IF(B349="Decentral",L349*'Connecting shares (%)'!$R$16*'Connecting shares (%)'!$F$16/100+N349*'Connecting shares (%)'!$G$16/100*'Connecting shares (%)'!$R$17+P349*'Connecting shares (%)'!$H$16/100*'Connecting shares (%)'!$R$18,0),0)</f>
        <v>0.29893500000000001</v>
      </c>
    </row>
    <row r="350" spans="1:34">
      <c r="A350" s="1">
        <v>349</v>
      </c>
      <c r="B350" s="1" t="s">
        <v>21</v>
      </c>
      <c r="C350" s="1" t="s">
        <v>23</v>
      </c>
      <c r="D350" s="1" t="s">
        <v>563</v>
      </c>
      <c r="E350" s="1">
        <v>12347.51</v>
      </c>
      <c r="F350" s="1">
        <v>1</v>
      </c>
      <c r="G350" s="1">
        <v>0</v>
      </c>
      <c r="H350" s="1">
        <v>0</v>
      </c>
      <c r="I350" s="1">
        <v>0</v>
      </c>
      <c r="J350" s="1">
        <v>0</v>
      </c>
      <c r="K350" s="1">
        <v>35099.440000000002</v>
      </c>
      <c r="L350" s="1">
        <v>2</v>
      </c>
      <c r="M350" s="1">
        <v>0</v>
      </c>
      <c r="N350" s="1">
        <v>0</v>
      </c>
      <c r="O350" s="1">
        <v>0</v>
      </c>
      <c r="P350" s="1">
        <v>0</v>
      </c>
      <c r="Q350" s="1">
        <v>762.41316986950198</v>
      </c>
      <c r="R350" s="1">
        <v>25924</v>
      </c>
      <c r="S350" s="61">
        <f>IF(C350="East", IF(B350="Central",('Connecting shares (%)'!$F$2/100*E350+'Connecting shares (%)'!$G$2/100*G350+'Connecting shares (%)'!$H$2/100*I350)/1000000,0),0)</f>
        <v>0</v>
      </c>
      <c r="T350" s="61">
        <f>IF(C350="East", IF(B350="Central",F350*'Connecting shares (%)'!$R$16*'Connecting shares (%)'!$F$2/100+H350*'Connecting shares (%)'!$G$2/100*'Connecting shares (%)'!$R$17+J350*'Connecting shares (%)'!$H$2/100*'Connecting shares (%)'!$R$18,0),0)</f>
        <v>0</v>
      </c>
      <c r="U350" s="1">
        <f>IF(C350="East", IF(B350="Decentral",('Connecting shares (%)'!$F$6/100*E350+'Connecting shares (%)'!$G$6/100*G350+'Connecting shares (%)'!$H$6/100*I350)/1000000,0),0)</f>
        <v>0</v>
      </c>
      <c r="V350" s="1">
        <f>IF(C350="East", IF(B350="Decentral",F350*'Connecting shares (%)'!$R$16*'Connecting shares (%)'!$F$6/100+H350*'Connecting shares (%)'!$G$6/100*'Connecting shares (%)'!$R$17+J350*'Connecting shares (%)'!$H$6/100*'Connecting shares (%)'!$R$18,0),0)</f>
        <v>0</v>
      </c>
      <c r="W350" s="1">
        <f>IF(C350="East", IF(B350="Central",('Connecting shares (%)'!$F$4/100*K350+'Connecting shares (%)'!$G$4/100*M350+'Connecting shares (%)'!$H$4/100*O350)/1000000,0),0)</f>
        <v>0</v>
      </c>
      <c r="X350" s="1">
        <f>IF(C350="East", IF(B350="Central",L350*'Connecting shares (%)'!$R$16*'Connecting shares (%)'!$F$4/100+N350*'Connecting shares (%)'!$G$4/100*'Connecting shares (%)'!$R$17+P350*'Connecting shares (%)'!$H$4/100*'Connecting shares (%)'!$R$18,0),0)</f>
        <v>0</v>
      </c>
      <c r="Y350" s="1">
        <f>IF(C350="East", IF(B350="Decentral",('Connecting shares (%)'!$F$4/100*K350+'Connecting shares (%)'!$G$4/100*M350+'Connecting shares (%)'!$H$4/100*O350)/1000000,0),0)</f>
        <v>0</v>
      </c>
      <c r="Z350" s="1">
        <f>IF(C350="East", IF(B350="Decentral",L350*'Connecting shares (%)'!$R$16*'Connecting shares (%)'!$F$8/100+N350*'Connecting shares (%)'!$G$8/100*'Connecting shares (%)'!$R$17+P350*'Connecting shares (%)'!$H$8/100*'Connecting shares (%)'!$R$18,0),0)</f>
        <v>0</v>
      </c>
      <c r="AA350" s="1">
        <f>IF(C350="West", IF(B350="Central",('Connecting shares (%)'!$F$10/100*E350+'Connecting shares (%)'!$G$10/100*G350+'Connecting shares (%)'!$H$10/100*I350)/1000000,0),0)</f>
        <v>0</v>
      </c>
      <c r="AB350" s="1">
        <f>IF(C350="West", IF(B350="Central",F350*'Connecting shares (%)'!$R$16*'Connecting shares (%)'!$F$10/100+H350*'Connecting shares (%)'!$G$10/100*'Connecting shares (%)'!$R$17+J350*'Connecting shares (%)'!$H$10/100*'Connecting shares (%)'!$R$18,0),0)</f>
        <v>0</v>
      </c>
      <c r="AC350" s="1">
        <f>IF(C350="West", IF(B350="Decentral",('Connecting shares (%)'!$F$14/100*E350+'Connecting shares (%)'!$G$14/100*G350+'Connecting shares (%)'!$H$14/100*I350)/1000000,0),0)</f>
        <v>1.2347510000000001E-2</v>
      </c>
      <c r="AD350" s="1">
        <f>IF(C350="west", IF(B350="Decentral",F350*'Connecting shares (%)'!$R$16*'Connecting shares (%)'!$F$14/100+H350*'Connecting shares (%)'!$G$14/100*'Connecting shares (%)'!$R$17+J350*'Connecting shares (%)'!$H$14/100*'Connecting shares (%)'!$R$18,0),0)</f>
        <v>2.2995000000000002E-2</v>
      </c>
      <c r="AE350" s="1">
        <f>IF(C350="west", IF(B350="Central",('Connecting shares (%)'!$F$12/100*K350+'Connecting shares (%)'!$G$12/100*M350+'Connecting shares (%)'!$H$12/100*O350)/1000000,0),0)</f>
        <v>0</v>
      </c>
      <c r="AF350" s="1">
        <f>IF(C350="west", IF(B350="Central",L350*'Connecting shares (%)'!$R$16*'Connecting shares (%)'!$F$12/100+N350*'Connecting shares (%)'!$G$12/100*'Connecting shares (%)'!$R$17+P350*'Connecting shares (%)'!$H$12/100*'Connecting shares (%)'!$R$18,0),0)</f>
        <v>0</v>
      </c>
      <c r="AG350" s="1">
        <f>IF(C350="West", IF(B350="Decentral",(K350*'Connecting shares (%)'!$F$16/100+M350*'Connecting shares (%)'!$G$16/100+O350*'Connecting shares (%)'!$H$16/100)/1000000,0),0)</f>
        <v>3.5099440000000003E-2</v>
      </c>
      <c r="AH350" s="1">
        <f>IF(C350="west", IF(B350="Decentral",L350*'Connecting shares (%)'!$R$16*'Connecting shares (%)'!$F$16/100+N350*'Connecting shares (%)'!$G$16/100*'Connecting shares (%)'!$R$17+P350*'Connecting shares (%)'!$H$16/100*'Connecting shares (%)'!$R$18,0),0)</f>
        <v>4.5990000000000003E-2</v>
      </c>
    </row>
    <row r="351" spans="1:34">
      <c r="A351" s="1">
        <v>350</v>
      </c>
      <c r="B351" s="1" t="s">
        <v>21</v>
      </c>
      <c r="C351" s="1" t="s">
        <v>23</v>
      </c>
      <c r="D351" s="1" t="s">
        <v>562</v>
      </c>
      <c r="E351" s="1">
        <v>1588584.25</v>
      </c>
      <c r="F351" s="1">
        <v>98</v>
      </c>
      <c r="G351" s="1">
        <v>0</v>
      </c>
      <c r="H351" s="1">
        <v>0</v>
      </c>
      <c r="I351" s="1">
        <v>0</v>
      </c>
      <c r="J351" s="1">
        <v>0</v>
      </c>
      <c r="K351" s="1">
        <v>177065.38</v>
      </c>
      <c r="L351" s="1">
        <v>12</v>
      </c>
      <c r="M351" s="1">
        <v>250963.41999999899</v>
      </c>
      <c r="N351" s="1">
        <v>3</v>
      </c>
      <c r="O351" s="1">
        <v>0</v>
      </c>
      <c r="P351" s="1">
        <v>0</v>
      </c>
      <c r="Q351" s="1">
        <v>11052.789762866199</v>
      </c>
      <c r="R351" s="1">
        <v>3706274</v>
      </c>
      <c r="S351" s="61">
        <f>IF(C351="East", IF(B351="Central",('Connecting shares (%)'!$F$2/100*E351+'Connecting shares (%)'!$G$2/100*G351+'Connecting shares (%)'!$H$2/100*I351)/1000000,0),0)</f>
        <v>0</v>
      </c>
      <c r="T351" s="61">
        <f>IF(C351="East", IF(B351="Central",F351*'Connecting shares (%)'!$R$16*'Connecting shares (%)'!$F$2/100+H351*'Connecting shares (%)'!$G$2/100*'Connecting shares (%)'!$R$17+J351*'Connecting shares (%)'!$H$2/100*'Connecting shares (%)'!$R$18,0),0)</f>
        <v>0</v>
      </c>
      <c r="U351" s="1">
        <f>IF(C351="East", IF(B351="Decentral",('Connecting shares (%)'!$F$6/100*E351+'Connecting shares (%)'!$G$6/100*G351+'Connecting shares (%)'!$H$6/100*I351)/1000000,0),0)</f>
        <v>0</v>
      </c>
      <c r="V351" s="1">
        <f>IF(C351="East", IF(B351="Decentral",F351*'Connecting shares (%)'!$R$16*'Connecting shares (%)'!$F$6/100+H351*'Connecting shares (%)'!$G$6/100*'Connecting shares (%)'!$R$17+J351*'Connecting shares (%)'!$H$6/100*'Connecting shares (%)'!$R$18,0),0)</f>
        <v>0</v>
      </c>
      <c r="W351" s="1">
        <f>IF(C351="East", IF(B351="Central",('Connecting shares (%)'!$F$4/100*K351+'Connecting shares (%)'!$G$4/100*M351+'Connecting shares (%)'!$H$4/100*O351)/1000000,0),0)</f>
        <v>0</v>
      </c>
      <c r="X351" s="1">
        <f>IF(C351="East", IF(B351="Central",L351*'Connecting shares (%)'!$R$16*'Connecting shares (%)'!$F$4/100+N351*'Connecting shares (%)'!$G$4/100*'Connecting shares (%)'!$R$17+P351*'Connecting shares (%)'!$H$4/100*'Connecting shares (%)'!$R$18,0),0)</f>
        <v>0</v>
      </c>
      <c r="Y351" s="1">
        <f>IF(C351="East", IF(B351="Decentral",('Connecting shares (%)'!$F$4/100*K351+'Connecting shares (%)'!$G$4/100*M351+'Connecting shares (%)'!$H$4/100*O351)/1000000,0),0)</f>
        <v>0</v>
      </c>
      <c r="Z351" s="1">
        <f>IF(C351="East", IF(B351="Decentral",L351*'Connecting shares (%)'!$R$16*'Connecting shares (%)'!$F$8/100+N351*'Connecting shares (%)'!$G$8/100*'Connecting shares (%)'!$R$17+P351*'Connecting shares (%)'!$H$8/100*'Connecting shares (%)'!$R$18,0),0)</f>
        <v>0</v>
      </c>
      <c r="AA351" s="1">
        <f>IF(C351="West", IF(B351="Central",('Connecting shares (%)'!$F$10/100*E351+'Connecting shares (%)'!$G$10/100*G351+'Connecting shares (%)'!$H$10/100*I351)/1000000,0),0)</f>
        <v>0</v>
      </c>
      <c r="AB351" s="1">
        <f>IF(C351="West", IF(B351="Central",F351*'Connecting shares (%)'!$R$16*'Connecting shares (%)'!$F$10/100+H351*'Connecting shares (%)'!$G$10/100*'Connecting shares (%)'!$R$17+J351*'Connecting shares (%)'!$H$10/100*'Connecting shares (%)'!$R$18,0),0)</f>
        <v>0</v>
      </c>
      <c r="AC351" s="1">
        <f>IF(C351="West", IF(B351="Decentral",('Connecting shares (%)'!$F$14/100*E351+'Connecting shares (%)'!$G$14/100*G351+'Connecting shares (%)'!$H$14/100*I351)/1000000,0),0)</f>
        <v>1.58858425</v>
      </c>
      <c r="AD351" s="1">
        <f>IF(C351="west", IF(B351="Decentral",F351*'Connecting shares (%)'!$R$16*'Connecting shares (%)'!$F$14/100+H351*'Connecting shares (%)'!$G$14/100*'Connecting shares (%)'!$R$17+J351*'Connecting shares (%)'!$H$14/100*'Connecting shares (%)'!$R$18,0),0)</f>
        <v>2.2535100000000003</v>
      </c>
      <c r="AE351" s="1">
        <f>IF(C351="west", IF(B351="Central",('Connecting shares (%)'!$F$12/100*K351+'Connecting shares (%)'!$G$12/100*M351+'Connecting shares (%)'!$H$12/100*O351)/1000000,0),0)</f>
        <v>0</v>
      </c>
      <c r="AF351" s="1">
        <f>IF(C351="west", IF(B351="Central",L351*'Connecting shares (%)'!$R$16*'Connecting shares (%)'!$F$12/100+N351*'Connecting shares (%)'!$G$12/100*'Connecting shares (%)'!$R$17+P351*'Connecting shares (%)'!$H$12/100*'Connecting shares (%)'!$R$18,0),0)</f>
        <v>0</v>
      </c>
      <c r="AG351" s="1">
        <f>IF(C351="West", IF(B351="Decentral",(K351*'Connecting shares (%)'!$F$16/100+M351*'Connecting shares (%)'!$G$16/100+O351*'Connecting shares (%)'!$H$16/100)/1000000,0),0)</f>
        <v>0.42802879999999899</v>
      </c>
      <c r="AH351" s="1">
        <f>IF(C351="west", IF(B351="Decentral",L351*'Connecting shares (%)'!$R$16*'Connecting shares (%)'!$F$16/100+N351*'Connecting shares (%)'!$G$16/100*'Connecting shares (%)'!$R$17+P351*'Connecting shares (%)'!$H$16/100*'Connecting shares (%)'!$R$18,0),0)</f>
        <v>0.36791700000000005</v>
      </c>
    </row>
    <row r="352" spans="1:34">
      <c r="A352" s="1">
        <v>351</v>
      </c>
      <c r="B352" s="1" t="s">
        <v>21</v>
      </c>
      <c r="C352" s="1" t="s">
        <v>23</v>
      </c>
      <c r="D352" s="1" t="s">
        <v>561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76.026187349870099</v>
      </c>
      <c r="R352" s="1">
        <v>230</v>
      </c>
      <c r="S352" s="61">
        <f>IF(C352="East", IF(B352="Central",('Connecting shares (%)'!$F$2/100*E352+'Connecting shares (%)'!$G$2/100*G352+'Connecting shares (%)'!$H$2/100*I352)/1000000,0),0)</f>
        <v>0</v>
      </c>
      <c r="T352" s="61">
        <f>IF(C352="East", IF(B352="Central",F352*'Connecting shares (%)'!$R$16*'Connecting shares (%)'!$F$2/100+H352*'Connecting shares (%)'!$G$2/100*'Connecting shares (%)'!$R$17+J352*'Connecting shares (%)'!$H$2/100*'Connecting shares (%)'!$R$18,0),0)</f>
        <v>0</v>
      </c>
      <c r="U352" s="1">
        <f>IF(C352="East", IF(B352="Decentral",('Connecting shares (%)'!$F$6/100*E352+'Connecting shares (%)'!$G$6/100*G352+'Connecting shares (%)'!$H$6/100*I352)/1000000,0),0)</f>
        <v>0</v>
      </c>
      <c r="V352" s="1">
        <f>IF(C352="East", IF(B352="Decentral",F352*'Connecting shares (%)'!$R$16*'Connecting shares (%)'!$F$6/100+H352*'Connecting shares (%)'!$G$6/100*'Connecting shares (%)'!$R$17+J352*'Connecting shares (%)'!$H$6/100*'Connecting shares (%)'!$R$18,0),0)</f>
        <v>0</v>
      </c>
      <c r="W352" s="1">
        <f>IF(C352="East", IF(B352="Central",('Connecting shares (%)'!$F$4/100*K352+'Connecting shares (%)'!$G$4/100*M352+'Connecting shares (%)'!$H$4/100*O352)/1000000,0),0)</f>
        <v>0</v>
      </c>
      <c r="X352" s="1">
        <f>IF(C352="East", IF(B352="Central",L352*'Connecting shares (%)'!$R$16*'Connecting shares (%)'!$F$4/100+N352*'Connecting shares (%)'!$G$4/100*'Connecting shares (%)'!$R$17+P352*'Connecting shares (%)'!$H$4/100*'Connecting shares (%)'!$R$18,0),0)</f>
        <v>0</v>
      </c>
      <c r="Y352" s="1">
        <f>IF(C352="East", IF(B352="Decentral",('Connecting shares (%)'!$F$4/100*K352+'Connecting shares (%)'!$G$4/100*M352+'Connecting shares (%)'!$H$4/100*O352)/1000000,0),0)</f>
        <v>0</v>
      </c>
      <c r="Z352" s="1">
        <f>IF(C352="East", IF(B352="Decentral",L352*'Connecting shares (%)'!$R$16*'Connecting shares (%)'!$F$8/100+N352*'Connecting shares (%)'!$G$8/100*'Connecting shares (%)'!$R$17+P352*'Connecting shares (%)'!$H$8/100*'Connecting shares (%)'!$R$18,0),0)</f>
        <v>0</v>
      </c>
      <c r="AA352" s="1">
        <f>IF(C352="West", IF(B352="Central",('Connecting shares (%)'!$F$10/100*E352+'Connecting shares (%)'!$G$10/100*G352+'Connecting shares (%)'!$H$10/100*I352)/1000000,0),0)</f>
        <v>0</v>
      </c>
      <c r="AB352" s="1">
        <f>IF(C352="West", IF(B352="Central",F352*'Connecting shares (%)'!$R$16*'Connecting shares (%)'!$F$10/100+H352*'Connecting shares (%)'!$G$10/100*'Connecting shares (%)'!$R$17+J352*'Connecting shares (%)'!$H$10/100*'Connecting shares (%)'!$R$18,0),0)</f>
        <v>0</v>
      </c>
      <c r="AC352" s="1">
        <f>IF(C352="West", IF(B352="Decentral",('Connecting shares (%)'!$F$14/100*E352+'Connecting shares (%)'!$G$14/100*G352+'Connecting shares (%)'!$H$14/100*I352)/1000000,0),0)</f>
        <v>0</v>
      </c>
      <c r="AD352" s="1">
        <f>IF(C352="west", IF(B352="Decentral",F352*'Connecting shares (%)'!$R$16*'Connecting shares (%)'!$F$14/100+H352*'Connecting shares (%)'!$G$14/100*'Connecting shares (%)'!$R$17+J352*'Connecting shares (%)'!$H$14/100*'Connecting shares (%)'!$R$18,0),0)</f>
        <v>0</v>
      </c>
      <c r="AE352" s="1">
        <f>IF(C352="west", IF(B352="Central",('Connecting shares (%)'!$F$12/100*K352+'Connecting shares (%)'!$G$12/100*M352+'Connecting shares (%)'!$H$12/100*O352)/1000000,0),0)</f>
        <v>0</v>
      </c>
      <c r="AF352" s="1">
        <f>IF(C352="west", IF(B352="Central",L352*'Connecting shares (%)'!$R$16*'Connecting shares (%)'!$F$12/100+N352*'Connecting shares (%)'!$G$12/100*'Connecting shares (%)'!$R$17+P352*'Connecting shares (%)'!$H$12/100*'Connecting shares (%)'!$R$18,0),0)</f>
        <v>0</v>
      </c>
      <c r="AG352" s="1">
        <f>IF(C352="West", IF(B352="Decentral",(K352*'Connecting shares (%)'!$F$16/100+M352*'Connecting shares (%)'!$G$16/100+O352*'Connecting shares (%)'!$H$16/100)/1000000,0),0)</f>
        <v>0</v>
      </c>
      <c r="AH352" s="1">
        <f>IF(C352="west", IF(B352="Decentral",L352*'Connecting shares (%)'!$R$16*'Connecting shares (%)'!$F$16/100+N352*'Connecting shares (%)'!$G$16/100*'Connecting shares (%)'!$R$17+P352*'Connecting shares (%)'!$H$16/100*'Connecting shares (%)'!$R$18,0),0)</f>
        <v>0</v>
      </c>
    </row>
    <row r="353" spans="1:34">
      <c r="A353" s="1">
        <v>352</v>
      </c>
      <c r="B353" s="1" t="s">
        <v>21</v>
      </c>
      <c r="C353" s="1" t="s">
        <v>23</v>
      </c>
      <c r="D353" s="1" t="s">
        <v>560</v>
      </c>
      <c r="E353" s="1">
        <v>1525042.3</v>
      </c>
      <c r="F353" s="1">
        <v>92</v>
      </c>
      <c r="G353" s="1">
        <v>0</v>
      </c>
      <c r="H353" s="1">
        <v>0</v>
      </c>
      <c r="I353" s="1">
        <v>0</v>
      </c>
      <c r="J353" s="1">
        <v>0</v>
      </c>
      <c r="K353" s="1">
        <v>168931.15999999901</v>
      </c>
      <c r="L353" s="1">
        <v>8</v>
      </c>
      <c r="M353" s="1">
        <v>72025.389999999898</v>
      </c>
      <c r="N353" s="1">
        <v>1</v>
      </c>
      <c r="O353" s="1">
        <v>0</v>
      </c>
      <c r="P353" s="1">
        <v>0</v>
      </c>
      <c r="Q353" s="1">
        <v>4498.9293035058699</v>
      </c>
      <c r="R353" s="1">
        <v>1080445</v>
      </c>
      <c r="S353" s="61">
        <f>IF(C353="East", IF(B353="Central",('Connecting shares (%)'!$F$2/100*E353+'Connecting shares (%)'!$G$2/100*G353+'Connecting shares (%)'!$H$2/100*I353)/1000000,0),0)</f>
        <v>0</v>
      </c>
      <c r="T353" s="61">
        <f>IF(C353="East", IF(B353="Central",F353*'Connecting shares (%)'!$R$16*'Connecting shares (%)'!$F$2/100+H353*'Connecting shares (%)'!$G$2/100*'Connecting shares (%)'!$R$17+J353*'Connecting shares (%)'!$H$2/100*'Connecting shares (%)'!$R$18,0),0)</f>
        <v>0</v>
      </c>
      <c r="U353" s="1">
        <f>IF(C353="East", IF(B353="Decentral",('Connecting shares (%)'!$F$6/100*E353+'Connecting shares (%)'!$G$6/100*G353+'Connecting shares (%)'!$H$6/100*I353)/1000000,0),0)</f>
        <v>0</v>
      </c>
      <c r="V353" s="1">
        <f>IF(C353="East", IF(B353="Decentral",F353*'Connecting shares (%)'!$R$16*'Connecting shares (%)'!$F$6/100+H353*'Connecting shares (%)'!$G$6/100*'Connecting shares (%)'!$R$17+J353*'Connecting shares (%)'!$H$6/100*'Connecting shares (%)'!$R$18,0),0)</f>
        <v>0</v>
      </c>
      <c r="W353" s="1">
        <f>IF(C353="East", IF(B353="Central",('Connecting shares (%)'!$F$4/100*K353+'Connecting shares (%)'!$G$4/100*M353+'Connecting shares (%)'!$H$4/100*O353)/1000000,0),0)</f>
        <v>0</v>
      </c>
      <c r="X353" s="1">
        <f>IF(C353="East", IF(B353="Central",L353*'Connecting shares (%)'!$R$16*'Connecting shares (%)'!$F$4/100+N353*'Connecting shares (%)'!$G$4/100*'Connecting shares (%)'!$R$17+P353*'Connecting shares (%)'!$H$4/100*'Connecting shares (%)'!$R$18,0),0)</f>
        <v>0</v>
      </c>
      <c r="Y353" s="1">
        <f>IF(C353="East", IF(B353="Decentral",('Connecting shares (%)'!$F$4/100*K353+'Connecting shares (%)'!$G$4/100*M353+'Connecting shares (%)'!$H$4/100*O353)/1000000,0),0)</f>
        <v>0</v>
      </c>
      <c r="Z353" s="1">
        <f>IF(C353="East", IF(B353="Decentral",L353*'Connecting shares (%)'!$R$16*'Connecting shares (%)'!$F$8/100+N353*'Connecting shares (%)'!$G$8/100*'Connecting shares (%)'!$R$17+P353*'Connecting shares (%)'!$H$8/100*'Connecting shares (%)'!$R$18,0),0)</f>
        <v>0</v>
      </c>
      <c r="AA353" s="1">
        <f>IF(C353="West", IF(B353="Central",('Connecting shares (%)'!$F$10/100*E353+'Connecting shares (%)'!$G$10/100*G353+'Connecting shares (%)'!$H$10/100*I353)/1000000,0),0)</f>
        <v>0</v>
      </c>
      <c r="AB353" s="1">
        <f>IF(C353="West", IF(B353="Central",F353*'Connecting shares (%)'!$R$16*'Connecting shares (%)'!$F$10/100+H353*'Connecting shares (%)'!$G$10/100*'Connecting shares (%)'!$R$17+J353*'Connecting shares (%)'!$H$10/100*'Connecting shares (%)'!$R$18,0),0)</f>
        <v>0</v>
      </c>
      <c r="AC353" s="1">
        <f>IF(C353="West", IF(B353="Decentral",('Connecting shares (%)'!$F$14/100*E353+'Connecting shares (%)'!$G$14/100*G353+'Connecting shares (%)'!$H$14/100*I353)/1000000,0),0)</f>
        <v>1.5250423</v>
      </c>
      <c r="AD353" s="1">
        <f>IF(C353="west", IF(B353="Decentral",F353*'Connecting shares (%)'!$R$16*'Connecting shares (%)'!$F$14/100+H353*'Connecting shares (%)'!$G$14/100*'Connecting shares (%)'!$R$17+J353*'Connecting shares (%)'!$H$14/100*'Connecting shares (%)'!$R$18,0),0)</f>
        <v>2.1155400000000002</v>
      </c>
      <c r="AE353" s="1">
        <f>IF(C353="west", IF(B353="Central",('Connecting shares (%)'!$F$12/100*K353+'Connecting shares (%)'!$G$12/100*M353+'Connecting shares (%)'!$H$12/100*O353)/1000000,0),0)</f>
        <v>0</v>
      </c>
      <c r="AF353" s="1">
        <f>IF(C353="west", IF(B353="Central",L353*'Connecting shares (%)'!$R$16*'Connecting shares (%)'!$F$12/100+N353*'Connecting shares (%)'!$G$12/100*'Connecting shares (%)'!$R$17+P353*'Connecting shares (%)'!$H$12/100*'Connecting shares (%)'!$R$18,0),0)</f>
        <v>0</v>
      </c>
      <c r="AG353" s="1">
        <f>IF(C353="West", IF(B353="Decentral",(K353*'Connecting shares (%)'!$F$16/100+M353*'Connecting shares (%)'!$G$16/100+O353*'Connecting shares (%)'!$H$16/100)/1000000,0),0)</f>
        <v>0.24095654999999894</v>
      </c>
      <c r="AH353" s="1">
        <f>IF(C353="west", IF(B353="Decentral",L353*'Connecting shares (%)'!$R$16*'Connecting shares (%)'!$F$16/100+N353*'Connecting shares (%)'!$G$16/100*'Connecting shares (%)'!$R$17+P353*'Connecting shares (%)'!$H$16/100*'Connecting shares (%)'!$R$18,0),0)</f>
        <v>0.214619</v>
      </c>
    </row>
    <row r="354" spans="1:34">
      <c r="A354" s="1">
        <v>353</v>
      </c>
      <c r="B354" s="1" t="s">
        <v>21</v>
      </c>
      <c r="C354" s="1" t="s">
        <v>23</v>
      </c>
      <c r="D354" s="1" t="s">
        <v>559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291.38805643433</v>
      </c>
      <c r="R354" s="1">
        <v>1394</v>
      </c>
      <c r="S354" s="61">
        <f>IF(C354="East", IF(B354="Central",('Connecting shares (%)'!$F$2/100*E354+'Connecting shares (%)'!$G$2/100*G354+'Connecting shares (%)'!$H$2/100*I354)/1000000,0),0)</f>
        <v>0</v>
      </c>
      <c r="T354" s="61">
        <f>IF(C354="East", IF(B354="Central",F354*'Connecting shares (%)'!$R$16*'Connecting shares (%)'!$F$2/100+H354*'Connecting shares (%)'!$G$2/100*'Connecting shares (%)'!$R$17+J354*'Connecting shares (%)'!$H$2/100*'Connecting shares (%)'!$R$18,0),0)</f>
        <v>0</v>
      </c>
      <c r="U354" s="1">
        <f>IF(C354="East", IF(B354="Decentral",('Connecting shares (%)'!$F$6/100*E354+'Connecting shares (%)'!$G$6/100*G354+'Connecting shares (%)'!$H$6/100*I354)/1000000,0),0)</f>
        <v>0</v>
      </c>
      <c r="V354" s="1">
        <f>IF(C354="East", IF(B354="Decentral",F354*'Connecting shares (%)'!$R$16*'Connecting shares (%)'!$F$6/100+H354*'Connecting shares (%)'!$G$6/100*'Connecting shares (%)'!$R$17+J354*'Connecting shares (%)'!$H$6/100*'Connecting shares (%)'!$R$18,0),0)</f>
        <v>0</v>
      </c>
      <c r="W354" s="1">
        <f>IF(C354="East", IF(B354="Central",('Connecting shares (%)'!$F$4/100*K354+'Connecting shares (%)'!$G$4/100*M354+'Connecting shares (%)'!$H$4/100*O354)/1000000,0),0)</f>
        <v>0</v>
      </c>
      <c r="X354" s="1">
        <f>IF(C354="East", IF(B354="Central",L354*'Connecting shares (%)'!$R$16*'Connecting shares (%)'!$F$4/100+N354*'Connecting shares (%)'!$G$4/100*'Connecting shares (%)'!$R$17+P354*'Connecting shares (%)'!$H$4/100*'Connecting shares (%)'!$R$18,0),0)</f>
        <v>0</v>
      </c>
      <c r="Y354" s="1">
        <f>IF(C354="East", IF(B354="Decentral",('Connecting shares (%)'!$F$4/100*K354+'Connecting shares (%)'!$G$4/100*M354+'Connecting shares (%)'!$H$4/100*O354)/1000000,0),0)</f>
        <v>0</v>
      </c>
      <c r="Z354" s="1">
        <f>IF(C354="East", IF(B354="Decentral",L354*'Connecting shares (%)'!$R$16*'Connecting shares (%)'!$F$8/100+N354*'Connecting shares (%)'!$G$8/100*'Connecting shares (%)'!$R$17+P354*'Connecting shares (%)'!$H$8/100*'Connecting shares (%)'!$R$18,0),0)</f>
        <v>0</v>
      </c>
      <c r="AA354" s="1">
        <f>IF(C354="West", IF(B354="Central",('Connecting shares (%)'!$F$10/100*E354+'Connecting shares (%)'!$G$10/100*G354+'Connecting shares (%)'!$H$10/100*I354)/1000000,0),0)</f>
        <v>0</v>
      </c>
      <c r="AB354" s="1">
        <f>IF(C354="West", IF(B354="Central",F354*'Connecting shares (%)'!$R$16*'Connecting shares (%)'!$F$10/100+H354*'Connecting shares (%)'!$G$10/100*'Connecting shares (%)'!$R$17+J354*'Connecting shares (%)'!$H$10/100*'Connecting shares (%)'!$R$18,0),0)</f>
        <v>0</v>
      </c>
      <c r="AC354" s="1">
        <f>IF(C354="West", IF(B354="Decentral",('Connecting shares (%)'!$F$14/100*E354+'Connecting shares (%)'!$G$14/100*G354+'Connecting shares (%)'!$H$14/100*I354)/1000000,0),0)</f>
        <v>0</v>
      </c>
      <c r="AD354" s="1">
        <f>IF(C354="west", IF(B354="Decentral",F354*'Connecting shares (%)'!$R$16*'Connecting shares (%)'!$F$14/100+H354*'Connecting shares (%)'!$G$14/100*'Connecting shares (%)'!$R$17+J354*'Connecting shares (%)'!$H$14/100*'Connecting shares (%)'!$R$18,0),0)</f>
        <v>0</v>
      </c>
      <c r="AE354" s="1">
        <f>IF(C354="west", IF(B354="Central",('Connecting shares (%)'!$F$12/100*K354+'Connecting shares (%)'!$G$12/100*M354+'Connecting shares (%)'!$H$12/100*O354)/1000000,0),0)</f>
        <v>0</v>
      </c>
      <c r="AF354" s="1">
        <f>IF(C354="west", IF(B354="Central",L354*'Connecting shares (%)'!$R$16*'Connecting shares (%)'!$F$12/100+N354*'Connecting shares (%)'!$G$12/100*'Connecting shares (%)'!$R$17+P354*'Connecting shares (%)'!$H$12/100*'Connecting shares (%)'!$R$18,0),0)</f>
        <v>0</v>
      </c>
      <c r="AG354" s="1">
        <f>IF(C354="West", IF(B354="Decentral",(K354*'Connecting shares (%)'!$F$16/100+M354*'Connecting shares (%)'!$G$16/100+O354*'Connecting shares (%)'!$H$16/100)/1000000,0),0)</f>
        <v>0</v>
      </c>
      <c r="AH354" s="1">
        <f>IF(C354="west", IF(B354="Decentral",L354*'Connecting shares (%)'!$R$16*'Connecting shares (%)'!$F$16/100+N354*'Connecting shares (%)'!$G$16/100*'Connecting shares (%)'!$R$17+P354*'Connecting shares (%)'!$H$16/100*'Connecting shares (%)'!$R$18,0),0)</f>
        <v>0</v>
      </c>
    </row>
    <row r="355" spans="1:34">
      <c r="A355" s="1">
        <v>354</v>
      </c>
      <c r="B355" s="1" t="s">
        <v>21</v>
      </c>
      <c r="C355" s="1" t="s">
        <v>23</v>
      </c>
      <c r="D355" s="1" t="s">
        <v>558</v>
      </c>
      <c r="E355" s="1">
        <v>761952.45999999903</v>
      </c>
      <c r="F355" s="1">
        <v>46</v>
      </c>
      <c r="G355" s="1">
        <v>0</v>
      </c>
      <c r="H355" s="1">
        <v>0</v>
      </c>
      <c r="I355" s="1">
        <v>0</v>
      </c>
      <c r="J355" s="1">
        <v>0</v>
      </c>
      <c r="K355" s="1">
        <v>52702.22</v>
      </c>
      <c r="L355" s="1">
        <v>4</v>
      </c>
      <c r="M355" s="1">
        <v>0</v>
      </c>
      <c r="N355" s="1">
        <v>0</v>
      </c>
      <c r="O355" s="1">
        <v>0</v>
      </c>
      <c r="P355" s="1">
        <v>0</v>
      </c>
      <c r="Q355" s="1">
        <v>4807.5544435069196</v>
      </c>
      <c r="R355" s="1">
        <v>1145413</v>
      </c>
      <c r="S355" s="61">
        <f>IF(C355="East", IF(B355="Central",('Connecting shares (%)'!$F$2/100*E355+'Connecting shares (%)'!$G$2/100*G355+'Connecting shares (%)'!$H$2/100*I355)/1000000,0),0)</f>
        <v>0</v>
      </c>
      <c r="T355" s="61">
        <f>IF(C355="East", IF(B355="Central",F355*'Connecting shares (%)'!$R$16*'Connecting shares (%)'!$F$2/100+H355*'Connecting shares (%)'!$G$2/100*'Connecting shares (%)'!$R$17+J355*'Connecting shares (%)'!$H$2/100*'Connecting shares (%)'!$R$18,0),0)</f>
        <v>0</v>
      </c>
      <c r="U355" s="1">
        <f>IF(C355="East", IF(B355="Decentral",('Connecting shares (%)'!$F$6/100*E355+'Connecting shares (%)'!$G$6/100*G355+'Connecting shares (%)'!$H$6/100*I355)/1000000,0),0)</f>
        <v>0</v>
      </c>
      <c r="V355" s="1">
        <f>IF(C355="East", IF(B355="Decentral",F355*'Connecting shares (%)'!$R$16*'Connecting shares (%)'!$F$6/100+H355*'Connecting shares (%)'!$G$6/100*'Connecting shares (%)'!$R$17+J355*'Connecting shares (%)'!$H$6/100*'Connecting shares (%)'!$R$18,0),0)</f>
        <v>0</v>
      </c>
      <c r="W355" s="1">
        <f>IF(C355="East", IF(B355="Central",('Connecting shares (%)'!$F$4/100*K355+'Connecting shares (%)'!$G$4/100*M355+'Connecting shares (%)'!$H$4/100*O355)/1000000,0),0)</f>
        <v>0</v>
      </c>
      <c r="X355" s="1">
        <f>IF(C355="East", IF(B355="Central",L355*'Connecting shares (%)'!$R$16*'Connecting shares (%)'!$F$4/100+N355*'Connecting shares (%)'!$G$4/100*'Connecting shares (%)'!$R$17+P355*'Connecting shares (%)'!$H$4/100*'Connecting shares (%)'!$R$18,0),0)</f>
        <v>0</v>
      </c>
      <c r="Y355" s="1">
        <f>IF(C355="East", IF(B355="Decentral",('Connecting shares (%)'!$F$4/100*K355+'Connecting shares (%)'!$G$4/100*M355+'Connecting shares (%)'!$H$4/100*O355)/1000000,0),0)</f>
        <v>0</v>
      </c>
      <c r="Z355" s="1">
        <f>IF(C355="East", IF(B355="Decentral",L355*'Connecting shares (%)'!$R$16*'Connecting shares (%)'!$F$8/100+N355*'Connecting shares (%)'!$G$8/100*'Connecting shares (%)'!$R$17+P355*'Connecting shares (%)'!$H$8/100*'Connecting shares (%)'!$R$18,0),0)</f>
        <v>0</v>
      </c>
      <c r="AA355" s="1">
        <f>IF(C355="West", IF(B355="Central",('Connecting shares (%)'!$F$10/100*E355+'Connecting shares (%)'!$G$10/100*G355+'Connecting shares (%)'!$H$10/100*I355)/1000000,0),0)</f>
        <v>0</v>
      </c>
      <c r="AB355" s="1">
        <f>IF(C355="West", IF(B355="Central",F355*'Connecting shares (%)'!$R$16*'Connecting shares (%)'!$F$10/100+H355*'Connecting shares (%)'!$G$10/100*'Connecting shares (%)'!$R$17+J355*'Connecting shares (%)'!$H$10/100*'Connecting shares (%)'!$R$18,0),0)</f>
        <v>0</v>
      </c>
      <c r="AC355" s="1">
        <f>IF(C355="West", IF(B355="Decentral",('Connecting shares (%)'!$F$14/100*E355+'Connecting shares (%)'!$G$14/100*G355+'Connecting shares (%)'!$H$14/100*I355)/1000000,0),0)</f>
        <v>0.76195245999999905</v>
      </c>
      <c r="AD355" s="1">
        <f>IF(C355="west", IF(B355="Decentral",F355*'Connecting shares (%)'!$R$16*'Connecting shares (%)'!$F$14/100+H355*'Connecting shares (%)'!$G$14/100*'Connecting shares (%)'!$R$17+J355*'Connecting shares (%)'!$H$14/100*'Connecting shares (%)'!$R$18,0),0)</f>
        <v>1.0577700000000001</v>
      </c>
      <c r="AE355" s="1">
        <f>IF(C355="west", IF(B355="Central",('Connecting shares (%)'!$F$12/100*K355+'Connecting shares (%)'!$G$12/100*M355+'Connecting shares (%)'!$H$12/100*O355)/1000000,0),0)</f>
        <v>0</v>
      </c>
      <c r="AF355" s="1">
        <f>IF(C355="west", IF(B355="Central",L355*'Connecting shares (%)'!$R$16*'Connecting shares (%)'!$F$12/100+N355*'Connecting shares (%)'!$G$12/100*'Connecting shares (%)'!$R$17+P355*'Connecting shares (%)'!$H$12/100*'Connecting shares (%)'!$R$18,0),0)</f>
        <v>0</v>
      </c>
      <c r="AG355" s="1">
        <f>IF(C355="West", IF(B355="Decentral",(K355*'Connecting shares (%)'!$F$16/100+M355*'Connecting shares (%)'!$G$16/100+O355*'Connecting shares (%)'!$H$16/100)/1000000,0),0)</f>
        <v>5.2702220000000001E-2</v>
      </c>
      <c r="AH355" s="1">
        <f>IF(C355="west", IF(B355="Decentral",L355*'Connecting shares (%)'!$R$16*'Connecting shares (%)'!$F$16/100+N355*'Connecting shares (%)'!$G$16/100*'Connecting shares (%)'!$R$17+P355*'Connecting shares (%)'!$H$16/100*'Connecting shares (%)'!$R$18,0),0)</f>
        <v>9.1980000000000006E-2</v>
      </c>
    </row>
    <row r="356" spans="1:34">
      <c r="A356" s="1">
        <v>355</v>
      </c>
      <c r="B356" s="1" t="s">
        <v>21</v>
      </c>
      <c r="C356" s="1" t="s">
        <v>23</v>
      </c>
      <c r="D356" s="1" t="s">
        <v>557</v>
      </c>
      <c r="E356" s="1">
        <v>1534959.2</v>
      </c>
      <c r="F356" s="1">
        <v>110</v>
      </c>
      <c r="G356" s="1">
        <v>65611.710000000006</v>
      </c>
      <c r="H356" s="1">
        <v>1</v>
      </c>
      <c r="I356" s="1">
        <v>0</v>
      </c>
      <c r="J356" s="1">
        <v>0</v>
      </c>
      <c r="K356" s="1">
        <v>260804.41999999899</v>
      </c>
      <c r="L356" s="1">
        <v>17</v>
      </c>
      <c r="M356" s="1">
        <v>0</v>
      </c>
      <c r="N356" s="1">
        <v>0</v>
      </c>
      <c r="O356" s="1">
        <v>0</v>
      </c>
      <c r="P356" s="1">
        <v>0</v>
      </c>
      <c r="Q356" s="1">
        <v>4199.8078903181804</v>
      </c>
      <c r="R356" s="1">
        <v>866494</v>
      </c>
      <c r="S356" s="61">
        <f>IF(C356="East", IF(B356="Central",('Connecting shares (%)'!$F$2/100*E356+'Connecting shares (%)'!$G$2/100*G356+'Connecting shares (%)'!$H$2/100*I356)/1000000,0),0)</f>
        <v>0</v>
      </c>
      <c r="T356" s="61">
        <f>IF(C356="East", IF(B356="Central",F356*'Connecting shares (%)'!$R$16*'Connecting shares (%)'!$F$2/100+H356*'Connecting shares (%)'!$G$2/100*'Connecting shares (%)'!$R$17+J356*'Connecting shares (%)'!$H$2/100*'Connecting shares (%)'!$R$18,0),0)</f>
        <v>0</v>
      </c>
      <c r="U356" s="1">
        <f>IF(C356="East", IF(B356="Decentral",('Connecting shares (%)'!$F$6/100*E356+'Connecting shares (%)'!$G$6/100*G356+'Connecting shares (%)'!$H$6/100*I356)/1000000,0),0)</f>
        <v>0</v>
      </c>
      <c r="V356" s="1">
        <f>IF(C356="East", IF(B356="Decentral",F356*'Connecting shares (%)'!$R$16*'Connecting shares (%)'!$F$6/100+H356*'Connecting shares (%)'!$G$6/100*'Connecting shares (%)'!$R$17+J356*'Connecting shares (%)'!$H$6/100*'Connecting shares (%)'!$R$18,0),0)</f>
        <v>0</v>
      </c>
      <c r="W356" s="1">
        <f>IF(C356="East", IF(B356="Central",('Connecting shares (%)'!$F$4/100*K356+'Connecting shares (%)'!$G$4/100*M356+'Connecting shares (%)'!$H$4/100*O356)/1000000,0),0)</f>
        <v>0</v>
      </c>
      <c r="X356" s="1">
        <f>IF(C356="East", IF(B356="Central",L356*'Connecting shares (%)'!$R$16*'Connecting shares (%)'!$F$4/100+N356*'Connecting shares (%)'!$G$4/100*'Connecting shares (%)'!$R$17+P356*'Connecting shares (%)'!$H$4/100*'Connecting shares (%)'!$R$18,0),0)</f>
        <v>0</v>
      </c>
      <c r="Y356" s="1">
        <f>IF(C356="East", IF(B356="Decentral",('Connecting shares (%)'!$F$4/100*K356+'Connecting shares (%)'!$G$4/100*M356+'Connecting shares (%)'!$H$4/100*O356)/1000000,0),0)</f>
        <v>0</v>
      </c>
      <c r="Z356" s="1">
        <f>IF(C356="East", IF(B356="Decentral",L356*'Connecting shares (%)'!$R$16*'Connecting shares (%)'!$F$8/100+N356*'Connecting shares (%)'!$G$8/100*'Connecting shares (%)'!$R$17+P356*'Connecting shares (%)'!$H$8/100*'Connecting shares (%)'!$R$18,0),0)</f>
        <v>0</v>
      </c>
      <c r="AA356" s="1">
        <f>IF(C356="West", IF(B356="Central",('Connecting shares (%)'!$F$10/100*E356+'Connecting shares (%)'!$G$10/100*G356+'Connecting shares (%)'!$H$10/100*I356)/1000000,0),0)</f>
        <v>0</v>
      </c>
      <c r="AB356" s="1">
        <f>IF(C356="West", IF(B356="Central",F356*'Connecting shares (%)'!$R$16*'Connecting shares (%)'!$F$10/100+H356*'Connecting shares (%)'!$G$10/100*'Connecting shares (%)'!$R$17+J356*'Connecting shares (%)'!$H$10/100*'Connecting shares (%)'!$R$18,0),0)</f>
        <v>0</v>
      </c>
      <c r="AC356" s="1">
        <f>IF(C356="West", IF(B356="Decentral",('Connecting shares (%)'!$F$14/100*E356+'Connecting shares (%)'!$G$14/100*G356+'Connecting shares (%)'!$H$14/100*I356)/1000000,0),0)</f>
        <v>1.6005709099999998</v>
      </c>
      <c r="AD356" s="1">
        <f>IF(C356="west", IF(B356="Decentral",F356*'Connecting shares (%)'!$R$16*'Connecting shares (%)'!$F$14/100+H356*'Connecting shares (%)'!$G$14/100*'Connecting shares (%)'!$R$17+J356*'Connecting shares (%)'!$H$14/100*'Connecting shares (%)'!$R$18,0),0)</f>
        <v>2.5601090000000002</v>
      </c>
      <c r="AE356" s="1">
        <f>IF(C356="west", IF(B356="Central",('Connecting shares (%)'!$F$12/100*K356+'Connecting shares (%)'!$G$12/100*M356+'Connecting shares (%)'!$H$12/100*O356)/1000000,0),0)</f>
        <v>0</v>
      </c>
      <c r="AF356" s="1">
        <f>IF(C356="west", IF(B356="Central",L356*'Connecting shares (%)'!$R$16*'Connecting shares (%)'!$F$12/100+N356*'Connecting shares (%)'!$G$12/100*'Connecting shares (%)'!$R$17+P356*'Connecting shares (%)'!$H$12/100*'Connecting shares (%)'!$R$18,0),0)</f>
        <v>0</v>
      </c>
      <c r="AG356" s="1">
        <f>IF(C356="West", IF(B356="Decentral",(K356*'Connecting shares (%)'!$F$16/100+M356*'Connecting shares (%)'!$G$16/100+O356*'Connecting shares (%)'!$H$16/100)/1000000,0),0)</f>
        <v>0.26080441999999898</v>
      </c>
      <c r="AH356" s="1">
        <f>IF(C356="west", IF(B356="Decentral",L356*'Connecting shares (%)'!$R$16*'Connecting shares (%)'!$F$16/100+N356*'Connecting shares (%)'!$G$16/100*'Connecting shares (%)'!$R$17+P356*'Connecting shares (%)'!$H$16/100*'Connecting shares (%)'!$R$18,0),0)</f>
        <v>0.39091500000000001</v>
      </c>
    </row>
    <row r="357" spans="1:34">
      <c r="A357" s="1">
        <v>356</v>
      </c>
      <c r="B357" s="1" t="s">
        <v>21</v>
      </c>
      <c r="C357" s="1" t="s">
        <v>23</v>
      </c>
      <c r="D357" s="1" t="s">
        <v>556</v>
      </c>
      <c r="E357" s="1">
        <v>263429.88</v>
      </c>
      <c r="F357" s="1">
        <v>15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2061.25397467214</v>
      </c>
      <c r="R357" s="1">
        <v>60839</v>
      </c>
      <c r="S357" s="61">
        <f>IF(C357="East", IF(B357="Central",('Connecting shares (%)'!$F$2/100*E357+'Connecting shares (%)'!$G$2/100*G357+'Connecting shares (%)'!$H$2/100*I357)/1000000,0),0)</f>
        <v>0</v>
      </c>
      <c r="T357" s="61">
        <f>IF(C357="East", IF(B357="Central",F357*'Connecting shares (%)'!$R$16*'Connecting shares (%)'!$F$2/100+H357*'Connecting shares (%)'!$G$2/100*'Connecting shares (%)'!$R$17+J357*'Connecting shares (%)'!$H$2/100*'Connecting shares (%)'!$R$18,0),0)</f>
        <v>0</v>
      </c>
      <c r="U357" s="1">
        <f>IF(C357="East", IF(B357="Decentral",('Connecting shares (%)'!$F$6/100*E357+'Connecting shares (%)'!$G$6/100*G357+'Connecting shares (%)'!$H$6/100*I357)/1000000,0),0)</f>
        <v>0</v>
      </c>
      <c r="V357" s="1">
        <f>IF(C357="East", IF(B357="Decentral",F357*'Connecting shares (%)'!$R$16*'Connecting shares (%)'!$F$6/100+H357*'Connecting shares (%)'!$G$6/100*'Connecting shares (%)'!$R$17+J357*'Connecting shares (%)'!$H$6/100*'Connecting shares (%)'!$R$18,0),0)</f>
        <v>0</v>
      </c>
      <c r="W357" s="1">
        <f>IF(C357="East", IF(B357="Central",('Connecting shares (%)'!$F$4/100*K357+'Connecting shares (%)'!$G$4/100*M357+'Connecting shares (%)'!$H$4/100*O357)/1000000,0),0)</f>
        <v>0</v>
      </c>
      <c r="X357" s="1">
        <f>IF(C357="East", IF(B357="Central",L357*'Connecting shares (%)'!$R$16*'Connecting shares (%)'!$F$4/100+N357*'Connecting shares (%)'!$G$4/100*'Connecting shares (%)'!$R$17+P357*'Connecting shares (%)'!$H$4/100*'Connecting shares (%)'!$R$18,0),0)</f>
        <v>0</v>
      </c>
      <c r="Y357" s="1">
        <f>IF(C357="East", IF(B357="Decentral",('Connecting shares (%)'!$F$4/100*K357+'Connecting shares (%)'!$G$4/100*M357+'Connecting shares (%)'!$H$4/100*O357)/1000000,0),0)</f>
        <v>0</v>
      </c>
      <c r="Z357" s="1">
        <f>IF(C357="East", IF(B357="Decentral",L357*'Connecting shares (%)'!$R$16*'Connecting shares (%)'!$F$8/100+N357*'Connecting shares (%)'!$G$8/100*'Connecting shares (%)'!$R$17+P357*'Connecting shares (%)'!$H$8/100*'Connecting shares (%)'!$R$18,0),0)</f>
        <v>0</v>
      </c>
      <c r="AA357" s="1">
        <f>IF(C357="West", IF(B357="Central",('Connecting shares (%)'!$F$10/100*E357+'Connecting shares (%)'!$G$10/100*G357+'Connecting shares (%)'!$H$10/100*I357)/1000000,0),0)</f>
        <v>0</v>
      </c>
      <c r="AB357" s="1">
        <f>IF(C357="West", IF(B357="Central",F357*'Connecting shares (%)'!$R$16*'Connecting shares (%)'!$F$10/100+H357*'Connecting shares (%)'!$G$10/100*'Connecting shares (%)'!$R$17+J357*'Connecting shares (%)'!$H$10/100*'Connecting shares (%)'!$R$18,0),0)</f>
        <v>0</v>
      </c>
      <c r="AC357" s="1">
        <f>IF(C357="West", IF(B357="Decentral",('Connecting shares (%)'!$F$14/100*E357+'Connecting shares (%)'!$G$14/100*G357+'Connecting shares (%)'!$H$14/100*I357)/1000000,0),0)</f>
        <v>0.26342988000000001</v>
      </c>
      <c r="AD357" s="1">
        <f>IF(C357="west", IF(B357="Decentral",F357*'Connecting shares (%)'!$R$16*'Connecting shares (%)'!$F$14/100+H357*'Connecting shares (%)'!$G$14/100*'Connecting shares (%)'!$R$17+J357*'Connecting shares (%)'!$H$14/100*'Connecting shares (%)'!$R$18,0),0)</f>
        <v>0.34492500000000009</v>
      </c>
      <c r="AE357" s="1">
        <f>IF(C357="west", IF(B357="Central",('Connecting shares (%)'!$F$12/100*K357+'Connecting shares (%)'!$G$12/100*M357+'Connecting shares (%)'!$H$12/100*O357)/1000000,0),0)</f>
        <v>0</v>
      </c>
      <c r="AF357" s="1">
        <f>IF(C357="west", IF(B357="Central",L357*'Connecting shares (%)'!$R$16*'Connecting shares (%)'!$F$12/100+N357*'Connecting shares (%)'!$G$12/100*'Connecting shares (%)'!$R$17+P357*'Connecting shares (%)'!$H$12/100*'Connecting shares (%)'!$R$18,0),0)</f>
        <v>0</v>
      </c>
      <c r="AG357" s="1">
        <f>IF(C357="West", IF(B357="Decentral",(K357*'Connecting shares (%)'!$F$16/100+M357*'Connecting shares (%)'!$G$16/100+O357*'Connecting shares (%)'!$H$16/100)/1000000,0),0)</f>
        <v>0</v>
      </c>
      <c r="AH357" s="1">
        <f>IF(C357="west", IF(B357="Decentral",L357*'Connecting shares (%)'!$R$16*'Connecting shares (%)'!$F$16/100+N357*'Connecting shares (%)'!$G$16/100*'Connecting shares (%)'!$R$17+P357*'Connecting shares (%)'!$H$16/100*'Connecting shares (%)'!$R$18,0),0)</f>
        <v>0</v>
      </c>
    </row>
    <row r="358" spans="1:34">
      <c r="A358" s="1">
        <v>357</v>
      </c>
      <c r="B358" s="1" t="s">
        <v>21</v>
      </c>
      <c r="C358" s="1" t="s">
        <v>23</v>
      </c>
      <c r="D358" s="1" t="s">
        <v>510</v>
      </c>
      <c r="E358" s="1">
        <v>623281.11</v>
      </c>
      <c r="F358" s="1">
        <v>43</v>
      </c>
      <c r="G358" s="1">
        <v>0</v>
      </c>
      <c r="H358" s="1">
        <v>0</v>
      </c>
      <c r="I358" s="1">
        <v>0</v>
      </c>
      <c r="J358" s="1">
        <v>0</v>
      </c>
      <c r="K358" s="1">
        <v>93465.129999999903</v>
      </c>
      <c r="L358" s="1">
        <v>8</v>
      </c>
      <c r="M358" s="1">
        <v>69224.52</v>
      </c>
      <c r="N358" s="1">
        <v>1</v>
      </c>
      <c r="O358" s="1">
        <v>0</v>
      </c>
      <c r="P358" s="1">
        <v>0</v>
      </c>
      <c r="Q358" s="1">
        <v>1889.5931619870701</v>
      </c>
      <c r="R358" s="1">
        <v>177516.5</v>
      </c>
      <c r="S358" s="61">
        <f>IF(C358="East", IF(B358="Central",('Connecting shares (%)'!$F$2/100*E358+'Connecting shares (%)'!$G$2/100*G358+'Connecting shares (%)'!$H$2/100*I358)/1000000,0),0)</f>
        <v>0</v>
      </c>
      <c r="T358" s="61">
        <f>IF(C358="East", IF(B358="Central",F358*'Connecting shares (%)'!$R$16*'Connecting shares (%)'!$F$2/100+H358*'Connecting shares (%)'!$G$2/100*'Connecting shares (%)'!$R$17+J358*'Connecting shares (%)'!$H$2/100*'Connecting shares (%)'!$R$18,0),0)</f>
        <v>0</v>
      </c>
      <c r="U358" s="1">
        <f>IF(C358="East", IF(B358="Decentral",('Connecting shares (%)'!$F$6/100*E358+'Connecting shares (%)'!$G$6/100*G358+'Connecting shares (%)'!$H$6/100*I358)/1000000,0),0)</f>
        <v>0</v>
      </c>
      <c r="V358" s="1">
        <f>IF(C358="East", IF(B358="Decentral",F358*'Connecting shares (%)'!$R$16*'Connecting shares (%)'!$F$6/100+H358*'Connecting shares (%)'!$G$6/100*'Connecting shares (%)'!$R$17+J358*'Connecting shares (%)'!$H$6/100*'Connecting shares (%)'!$R$18,0),0)</f>
        <v>0</v>
      </c>
      <c r="W358" s="1">
        <f>IF(C358="East", IF(B358="Central",('Connecting shares (%)'!$F$4/100*K358+'Connecting shares (%)'!$G$4/100*M358+'Connecting shares (%)'!$H$4/100*O358)/1000000,0),0)</f>
        <v>0</v>
      </c>
      <c r="X358" s="1">
        <f>IF(C358="East", IF(B358="Central",L358*'Connecting shares (%)'!$R$16*'Connecting shares (%)'!$F$4/100+N358*'Connecting shares (%)'!$G$4/100*'Connecting shares (%)'!$R$17+P358*'Connecting shares (%)'!$H$4/100*'Connecting shares (%)'!$R$18,0),0)</f>
        <v>0</v>
      </c>
      <c r="Y358" s="1">
        <f>IF(C358="East", IF(B358="Decentral",('Connecting shares (%)'!$F$4/100*K358+'Connecting shares (%)'!$G$4/100*M358+'Connecting shares (%)'!$H$4/100*O358)/1000000,0),0)</f>
        <v>0</v>
      </c>
      <c r="Z358" s="1">
        <f>IF(C358="East", IF(B358="Decentral",L358*'Connecting shares (%)'!$R$16*'Connecting shares (%)'!$F$8/100+N358*'Connecting shares (%)'!$G$8/100*'Connecting shares (%)'!$R$17+P358*'Connecting shares (%)'!$H$8/100*'Connecting shares (%)'!$R$18,0),0)</f>
        <v>0</v>
      </c>
      <c r="AA358" s="1">
        <f>IF(C358="West", IF(B358="Central",('Connecting shares (%)'!$F$10/100*E358+'Connecting shares (%)'!$G$10/100*G358+'Connecting shares (%)'!$H$10/100*I358)/1000000,0),0)</f>
        <v>0</v>
      </c>
      <c r="AB358" s="1">
        <f>IF(C358="West", IF(B358="Central",F358*'Connecting shares (%)'!$R$16*'Connecting shares (%)'!$F$10/100+H358*'Connecting shares (%)'!$G$10/100*'Connecting shares (%)'!$R$17+J358*'Connecting shares (%)'!$H$10/100*'Connecting shares (%)'!$R$18,0),0)</f>
        <v>0</v>
      </c>
      <c r="AC358" s="1">
        <f>IF(C358="West", IF(B358="Decentral",('Connecting shares (%)'!$F$14/100*E358+'Connecting shares (%)'!$G$14/100*G358+'Connecting shares (%)'!$H$14/100*I358)/1000000,0),0)</f>
        <v>0.62328110999999997</v>
      </c>
      <c r="AD358" s="1">
        <f>IF(C358="west", IF(B358="Decentral",F358*'Connecting shares (%)'!$R$16*'Connecting shares (%)'!$F$14/100+H358*'Connecting shares (%)'!$G$14/100*'Connecting shares (%)'!$R$17+J358*'Connecting shares (%)'!$H$14/100*'Connecting shares (%)'!$R$18,0),0)</f>
        <v>0.98878500000000003</v>
      </c>
      <c r="AE358" s="1">
        <f>IF(C358="west", IF(B358="Central",('Connecting shares (%)'!$F$12/100*K358+'Connecting shares (%)'!$G$12/100*M358+'Connecting shares (%)'!$H$12/100*O358)/1000000,0),0)</f>
        <v>0</v>
      </c>
      <c r="AF358" s="1">
        <f>IF(C358="west", IF(B358="Central",L358*'Connecting shares (%)'!$R$16*'Connecting shares (%)'!$F$12/100+N358*'Connecting shares (%)'!$G$12/100*'Connecting shares (%)'!$R$17+P358*'Connecting shares (%)'!$H$12/100*'Connecting shares (%)'!$R$18,0),0)</f>
        <v>0</v>
      </c>
      <c r="AG358" s="1">
        <f>IF(C358="West", IF(B358="Decentral",(K358*'Connecting shares (%)'!$F$16/100+M358*'Connecting shares (%)'!$G$16/100+O358*'Connecting shares (%)'!$H$16/100)/1000000,0),0)</f>
        <v>0.16268964999999991</v>
      </c>
      <c r="AH358" s="1">
        <f>IF(C358="west", IF(B358="Decentral",L358*'Connecting shares (%)'!$R$16*'Connecting shares (%)'!$F$16/100+N358*'Connecting shares (%)'!$G$16/100*'Connecting shares (%)'!$R$17+P358*'Connecting shares (%)'!$H$16/100*'Connecting shares (%)'!$R$18,0),0)</f>
        <v>0.214619</v>
      </c>
    </row>
    <row r="359" spans="1:34">
      <c r="A359" s="1">
        <v>358</v>
      </c>
      <c r="B359" s="1" t="s">
        <v>21</v>
      </c>
      <c r="C359" s="1" t="s">
        <v>23</v>
      </c>
      <c r="D359" s="1" t="s">
        <v>555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422.93129264599202</v>
      </c>
      <c r="R359" s="1">
        <v>2970.5</v>
      </c>
      <c r="S359" s="61">
        <f>IF(C359="East", IF(B359="Central",('Connecting shares (%)'!$F$2/100*E359+'Connecting shares (%)'!$G$2/100*G359+'Connecting shares (%)'!$H$2/100*I359)/1000000,0),0)</f>
        <v>0</v>
      </c>
      <c r="T359" s="61">
        <f>IF(C359="East", IF(B359="Central",F359*'Connecting shares (%)'!$R$16*'Connecting shares (%)'!$F$2/100+H359*'Connecting shares (%)'!$G$2/100*'Connecting shares (%)'!$R$17+J359*'Connecting shares (%)'!$H$2/100*'Connecting shares (%)'!$R$18,0),0)</f>
        <v>0</v>
      </c>
      <c r="U359" s="1">
        <f>IF(C359="East", IF(B359="Decentral",('Connecting shares (%)'!$F$6/100*E359+'Connecting shares (%)'!$G$6/100*G359+'Connecting shares (%)'!$H$6/100*I359)/1000000,0),0)</f>
        <v>0</v>
      </c>
      <c r="V359" s="1">
        <f>IF(C359="East", IF(B359="Decentral",F359*'Connecting shares (%)'!$R$16*'Connecting shares (%)'!$F$6/100+H359*'Connecting shares (%)'!$G$6/100*'Connecting shares (%)'!$R$17+J359*'Connecting shares (%)'!$H$6/100*'Connecting shares (%)'!$R$18,0),0)</f>
        <v>0</v>
      </c>
      <c r="W359" s="1">
        <f>IF(C359="East", IF(B359="Central",('Connecting shares (%)'!$F$4/100*K359+'Connecting shares (%)'!$G$4/100*M359+'Connecting shares (%)'!$H$4/100*O359)/1000000,0),0)</f>
        <v>0</v>
      </c>
      <c r="X359" s="1">
        <f>IF(C359="East", IF(B359="Central",L359*'Connecting shares (%)'!$R$16*'Connecting shares (%)'!$F$4/100+N359*'Connecting shares (%)'!$G$4/100*'Connecting shares (%)'!$R$17+P359*'Connecting shares (%)'!$H$4/100*'Connecting shares (%)'!$R$18,0),0)</f>
        <v>0</v>
      </c>
      <c r="Y359" s="1">
        <f>IF(C359="East", IF(B359="Decentral",('Connecting shares (%)'!$F$4/100*K359+'Connecting shares (%)'!$G$4/100*M359+'Connecting shares (%)'!$H$4/100*O359)/1000000,0),0)</f>
        <v>0</v>
      </c>
      <c r="Z359" s="1">
        <f>IF(C359="East", IF(B359="Decentral",L359*'Connecting shares (%)'!$R$16*'Connecting shares (%)'!$F$8/100+N359*'Connecting shares (%)'!$G$8/100*'Connecting shares (%)'!$R$17+P359*'Connecting shares (%)'!$H$8/100*'Connecting shares (%)'!$R$18,0),0)</f>
        <v>0</v>
      </c>
      <c r="AA359" s="1">
        <f>IF(C359="West", IF(B359="Central",('Connecting shares (%)'!$F$10/100*E359+'Connecting shares (%)'!$G$10/100*G359+'Connecting shares (%)'!$H$10/100*I359)/1000000,0),0)</f>
        <v>0</v>
      </c>
      <c r="AB359" s="1">
        <f>IF(C359="West", IF(B359="Central",F359*'Connecting shares (%)'!$R$16*'Connecting shares (%)'!$F$10/100+H359*'Connecting shares (%)'!$G$10/100*'Connecting shares (%)'!$R$17+J359*'Connecting shares (%)'!$H$10/100*'Connecting shares (%)'!$R$18,0),0)</f>
        <v>0</v>
      </c>
      <c r="AC359" s="1">
        <f>IF(C359="West", IF(B359="Decentral",('Connecting shares (%)'!$F$14/100*E359+'Connecting shares (%)'!$G$14/100*G359+'Connecting shares (%)'!$H$14/100*I359)/1000000,0),0)</f>
        <v>0</v>
      </c>
      <c r="AD359" s="1">
        <f>IF(C359="west", IF(B359="Decentral",F359*'Connecting shares (%)'!$R$16*'Connecting shares (%)'!$F$14/100+H359*'Connecting shares (%)'!$G$14/100*'Connecting shares (%)'!$R$17+J359*'Connecting shares (%)'!$H$14/100*'Connecting shares (%)'!$R$18,0),0)</f>
        <v>0</v>
      </c>
      <c r="AE359" s="1">
        <f>IF(C359="west", IF(B359="Central",('Connecting shares (%)'!$F$12/100*K359+'Connecting shares (%)'!$G$12/100*M359+'Connecting shares (%)'!$H$12/100*O359)/1000000,0),0)</f>
        <v>0</v>
      </c>
      <c r="AF359" s="1">
        <f>IF(C359="west", IF(B359="Central",L359*'Connecting shares (%)'!$R$16*'Connecting shares (%)'!$F$12/100+N359*'Connecting shares (%)'!$G$12/100*'Connecting shares (%)'!$R$17+P359*'Connecting shares (%)'!$H$12/100*'Connecting shares (%)'!$R$18,0),0)</f>
        <v>0</v>
      </c>
      <c r="AG359" s="1">
        <f>IF(C359="West", IF(B359="Decentral",(K359*'Connecting shares (%)'!$F$16/100+M359*'Connecting shares (%)'!$G$16/100+O359*'Connecting shares (%)'!$H$16/100)/1000000,0),0)</f>
        <v>0</v>
      </c>
      <c r="AH359" s="1">
        <f>IF(C359="west", IF(B359="Decentral",L359*'Connecting shares (%)'!$R$16*'Connecting shares (%)'!$F$16/100+N359*'Connecting shares (%)'!$G$16/100*'Connecting shares (%)'!$R$17+P359*'Connecting shares (%)'!$H$16/100*'Connecting shares (%)'!$R$18,0),0)</f>
        <v>0</v>
      </c>
    </row>
    <row r="360" spans="1:34">
      <c r="A360" s="1">
        <v>359</v>
      </c>
      <c r="B360" s="1" t="s">
        <v>21</v>
      </c>
      <c r="C360" s="1" t="s">
        <v>23</v>
      </c>
      <c r="D360" s="1" t="s">
        <v>554</v>
      </c>
      <c r="E360" s="1">
        <v>889096.07</v>
      </c>
      <c r="F360" s="1">
        <v>64</v>
      </c>
      <c r="G360" s="1">
        <v>0</v>
      </c>
      <c r="H360" s="1">
        <v>0</v>
      </c>
      <c r="I360" s="1">
        <v>0</v>
      </c>
      <c r="J360" s="1">
        <v>0</v>
      </c>
      <c r="K360" s="1">
        <v>277037.3</v>
      </c>
      <c r="L360" s="1">
        <v>31</v>
      </c>
      <c r="M360" s="1">
        <v>116245.78</v>
      </c>
      <c r="N360" s="1">
        <v>2</v>
      </c>
      <c r="O360" s="1">
        <v>0</v>
      </c>
      <c r="P360" s="1">
        <v>0</v>
      </c>
      <c r="Q360" s="1">
        <v>3778.0742396727001</v>
      </c>
      <c r="R360" s="1">
        <v>784549</v>
      </c>
      <c r="S360" s="61">
        <f>IF(C360="East", IF(B360="Central",('Connecting shares (%)'!$F$2/100*E360+'Connecting shares (%)'!$G$2/100*G360+'Connecting shares (%)'!$H$2/100*I360)/1000000,0),0)</f>
        <v>0</v>
      </c>
      <c r="T360" s="61">
        <f>IF(C360="East", IF(B360="Central",F360*'Connecting shares (%)'!$R$16*'Connecting shares (%)'!$F$2/100+H360*'Connecting shares (%)'!$G$2/100*'Connecting shares (%)'!$R$17+J360*'Connecting shares (%)'!$H$2/100*'Connecting shares (%)'!$R$18,0),0)</f>
        <v>0</v>
      </c>
      <c r="U360" s="1">
        <f>IF(C360="East", IF(B360="Decentral",('Connecting shares (%)'!$F$6/100*E360+'Connecting shares (%)'!$G$6/100*G360+'Connecting shares (%)'!$H$6/100*I360)/1000000,0),0)</f>
        <v>0</v>
      </c>
      <c r="V360" s="1">
        <f>IF(C360="East", IF(B360="Decentral",F360*'Connecting shares (%)'!$R$16*'Connecting shares (%)'!$F$6/100+H360*'Connecting shares (%)'!$G$6/100*'Connecting shares (%)'!$R$17+J360*'Connecting shares (%)'!$H$6/100*'Connecting shares (%)'!$R$18,0),0)</f>
        <v>0</v>
      </c>
      <c r="W360" s="1">
        <f>IF(C360="East", IF(B360="Central",('Connecting shares (%)'!$F$4/100*K360+'Connecting shares (%)'!$G$4/100*M360+'Connecting shares (%)'!$H$4/100*O360)/1000000,0),0)</f>
        <v>0</v>
      </c>
      <c r="X360" s="1">
        <f>IF(C360="East", IF(B360="Central",L360*'Connecting shares (%)'!$R$16*'Connecting shares (%)'!$F$4/100+N360*'Connecting shares (%)'!$G$4/100*'Connecting shares (%)'!$R$17+P360*'Connecting shares (%)'!$H$4/100*'Connecting shares (%)'!$R$18,0),0)</f>
        <v>0</v>
      </c>
      <c r="Y360" s="1">
        <f>IF(C360="East", IF(B360="Decentral",('Connecting shares (%)'!$F$4/100*K360+'Connecting shares (%)'!$G$4/100*M360+'Connecting shares (%)'!$H$4/100*O360)/1000000,0),0)</f>
        <v>0</v>
      </c>
      <c r="Z360" s="1">
        <f>IF(C360="East", IF(B360="Decentral",L360*'Connecting shares (%)'!$R$16*'Connecting shares (%)'!$F$8/100+N360*'Connecting shares (%)'!$G$8/100*'Connecting shares (%)'!$R$17+P360*'Connecting shares (%)'!$H$8/100*'Connecting shares (%)'!$R$18,0),0)</f>
        <v>0</v>
      </c>
      <c r="AA360" s="1">
        <f>IF(C360="West", IF(B360="Central",('Connecting shares (%)'!$F$10/100*E360+'Connecting shares (%)'!$G$10/100*G360+'Connecting shares (%)'!$H$10/100*I360)/1000000,0),0)</f>
        <v>0</v>
      </c>
      <c r="AB360" s="1">
        <f>IF(C360="West", IF(B360="Central",F360*'Connecting shares (%)'!$R$16*'Connecting shares (%)'!$F$10/100+H360*'Connecting shares (%)'!$G$10/100*'Connecting shares (%)'!$R$17+J360*'Connecting shares (%)'!$H$10/100*'Connecting shares (%)'!$R$18,0),0)</f>
        <v>0</v>
      </c>
      <c r="AC360" s="1">
        <f>IF(C360="West", IF(B360="Decentral",('Connecting shares (%)'!$F$14/100*E360+'Connecting shares (%)'!$G$14/100*G360+'Connecting shares (%)'!$H$14/100*I360)/1000000,0),0)</f>
        <v>0.88909606999999991</v>
      </c>
      <c r="AD360" s="1">
        <f>IF(C360="west", IF(B360="Decentral",F360*'Connecting shares (%)'!$R$16*'Connecting shares (%)'!$F$14/100+H360*'Connecting shares (%)'!$G$14/100*'Connecting shares (%)'!$R$17+J360*'Connecting shares (%)'!$H$14/100*'Connecting shares (%)'!$R$18,0),0)</f>
        <v>1.4716800000000001</v>
      </c>
      <c r="AE360" s="1">
        <f>IF(C360="west", IF(B360="Central",('Connecting shares (%)'!$F$12/100*K360+'Connecting shares (%)'!$G$12/100*M360+'Connecting shares (%)'!$H$12/100*O360)/1000000,0),0)</f>
        <v>0</v>
      </c>
      <c r="AF360" s="1">
        <f>IF(C360="west", IF(B360="Central",L360*'Connecting shares (%)'!$R$16*'Connecting shares (%)'!$F$12/100+N360*'Connecting shares (%)'!$G$12/100*'Connecting shares (%)'!$R$17+P360*'Connecting shares (%)'!$H$12/100*'Connecting shares (%)'!$R$18,0),0)</f>
        <v>0</v>
      </c>
      <c r="AG360" s="1">
        <f>IF(C360="West", IF(B360="Decentral",(K360*'Connecting shares (%)'!$F$16/100+M360*'Connecting shares (%)'!$G$16/100+O360*'Connecting shares (%)'!$H$16/100)/1000000,0),0)</f>
        <v>0.39328307999999995</v>
      </c>
      <c r="AH360" s="1">
        <f>IF(C360="west", IF(B360="Decentral",L360*'Connecting shares (%)'!$R$16*'Connecting shares (%)'!$F$16/100+N360*'Connecting shares (%)'!$G$16/100*'Connecting shares (%)'!$R$17+P360*'Connecting shares (%)'!$H$16/100*'Connecting shares (%)'!$R$18,0),0)</f>
        <v>0.77416300000000005</v>
      </c>
    </row>
    <row r="361" spans="1:34">
      <c r="A361" s="1">
        <v>360</v>
      </c>
      <c r="B361" s="1" t="s">
        <v>21</v>
      </c>
      <c r="C361" s="1" t="s">
        <v>23</v>
      </c>
      <c r="D361" s="1" t="s">
        <v>510</v>
      </c>
      <c r="E361" s="1">
        <v>285073.44999999902</v>
      </c>
      <c r="F361" s="1">
        <v>16</v>
      </c>
      <c r="G361" s="1">
        <v>0</v>
      </c>
      <c r="H361" s="1">
        <v>0</v>
      </c>
      <c r="I361" s="1">
        <v>0</v>
      </c>
      <c r="J361" s="1">
        <v>0</v>
      </c>
      <c r="K361" s="1">
        <v>6792.9499999999898</v>
      </c>
      <c r="L361" s="1">
        <v>1</v>
      </c>
      <c r="M361" s="1">
        <v>0</v>
      </c>
      <c r="N361" s="1">
        <v>0</v>
      </c>
      <c r="O361" s="1">
        <v>0</v>
      </c>
      <c r="P361" s="1">
        <v>0</v>
      </c>
      <c r="Q361" s="1">
        <v>3257.7260364433901</v>
      </c>
      <c r="R361" s="1">
        <v>502998</v>
      </c>
      <c r="S361" s="61">
        <f>IF(C361="East", IF(B361="Central",('Connecting shares (%)'!$F$2/100*E361+'Connecting shares (%)'!$G$2/100*G361+'Connecting shares (%)'!$H$2/100*I361)/1000000,0),0)</f>
        <v>0</v>
      </c>
      <c r="T361" s="61">
        <f>IF(C361="East", IF(B361="Central",F361*'Connecting shares (%)'!$R$16*'Connecting shares (%)'!$F$2/100+H361*'Connecting shares (%)'!$G$2/100*'Connecting shares (%)'!$R$17+J361*'Connecting shares (%)'!$H$2/100*'Connecting shares (%)'!$R$18,0),0)</f>
        <v>0</v>
      </c>
      <c r="U361" s="1">
        <f>IF(C361="East", IF(B361="Decentral",('Connecting shares (%)'!$F$6/100*E361+'Connecting shares (%)'!$G$6/100*G361+'Connecting shares (%)'!$H$6/100*I361)/1000000,0),0)</f>
        <v>0</v>
      </c>
      <c r="V361" s="1">
        <f>IF(C361="East", IF(B361="Decentral",F361*'Connecting shares (%)'!$R$16*'Connecting shares (%)'!$F$6/100+H361*'Connecting shares (%)'!$G$6/100*'Connecting shares (%)'!$R$17+J361*'Connecting shares (%)'!$H$6/100*'Connecting shares (%)'!$R$18,0),0)</f>
        <v>0</v>
      </c>
      <c r="W361" s="1">
        <f>IF(C361="East", IF(B361="Central",('Connecting shares (%)'!$F$4/100*K361+'Connecting shares (%)'!$G$4/100*M361+'Connecting shares (%)'!$H$4/100*O361)/1000000,0),0)</f>
        <v>0</v>
      </c>
      <c r="X361" s="1">
        <f>IF(C361="East", IF(B361="Central",L361*'Connecting shares (%)'!$R$16*'Connecting shares (%)'!$F$4/100+N361*'Connecting shares (%)'!$G$4/100*'Connecting shares (%)'!$R$17+P361*'Connecting shares (%)'!$H$4/100*'Connecting shares (%)'!$R$18,0),0)</f>
        <v>0</v>
      </c>
      <c r="Y361" s="1">
        <f>IF(C361="East", IF(B361="Decentral",('Connecting shares (%)'!$F$4/100*K361+'Connecting shares (%)'!$G$4/100*M361+'Connecting shares (%)'!$H$4/100*O361)/1000000,0),0)</f>
        <v>0</v>
      </c>
      <c r="Z361" s="1">
        <f>IF(C361="East", IF(B361="Decentral",L361*'Connecting shares (%)'!$R$16*'Connecting shares (%)'!$F$8/100+N361*'Connecting shares (%)'!$G$8/100*'Connecting shares (%)'!$R$17+P361*'Connecting shares (%)'!$H$8/100*'Connecting shares (%)'!$R$18,0),0)</f>
        <v>0</v>
      </c>
      <c r="AA361" s="1">
        <f>IF(C361="West", IF(B361="Central",('Connecting shares (%)'!$F$10/100*E361+'Connecting shares (%)'!$G$10/100*G361+'Connecting shares (%)'!$H$10/100*I361)/1000000,0),0)</f>
        <v>0</v>
      </c>
      <c r="AB361" s="1">
        <f>IF(C361="West", IF(B361="Central",F361*'Connecting shares (%)'!$R$16*'Connecting shares (%)'!$F$10/100+H361*'Connecting shares (%)'!$G$10/100*'Connecting shares (%)'!$R$17+J361*'Connecting shares (%)'!$H$10/100*'Connecting shares (%)'!$R$18,0),0)</f>
        <v>0</v>
      </c>
      <c r="AC361" s="1">
        <f>IF(C361="West", IF(B361="Decentral",('Connecting shares (%)'!$F$14/100*E361+'Connecting shares (%)'!$G$14/100*G361+'Connecting shares (%)'!$H$14/100*I361)/1000000,0),0)</f>
        <v>0.28507344999999901</v>
      </c>
      <c r="AD361" s="1">
        <f>IF(C361="west", IF(B361="Decentral",F361*'Connecting shares (%)'!$R$16*'Connecting shares (%)'!$F$14/100+H361*'Connecting shares (%)'!$G$14/100*'Connecting shares (%)'!$R$17+J361*'Connecting shares (%)'!$H$14/100*'Connecting shares (%)'!$R$18,0),0)</f>
        <v>0.36792000000000002</v>
      </c>
      <c r="AE361" s="1">
        <f>IF(C361="west", IF(B361="Central",('Connecting shares (%)'!$F$12/100*K361+'Connecting shares (%)'!$G$12/100*M361+'Connecting shares (%)'!$H$12/100*O361)/1000000,0),0)</f>
        <v>0</v>
      </c>
      <c r="AF361" s="1">
        <f>IF(C361="west", IF(B361="Central",L361*'Connecting shares (%)'!$R$16*'Connecting shares (%)'!$F$12/100+N361*'Connecting shares (%)'!$G$12/100*'Connecting shares (%)'!$R$17+P361*'Connecting shares (%)'!$H$12/100*'Connecting shares (%)'!$R$18,0),0)</f>
        <v>0</v>
      </c>
      <c r="AG361" s="1">
        <f>IF(C361="West", IF(B361="Decentral",(K361*'Connecting shares (%)'!$F$16/100+M361*'Connecting shares (%)'!$G$16/100+O361*'Connecting shares (%)'!$H$16/100)/1000000,0),0)</f>
        <v>6.7929499999999894E-3</v>
      </c>
      <c r="AH361" s="1">
        <f>IF(C361="west", IF(B361="Decentral",L361*'Connecting shares (%)'!$R$16*'Connecting shares (%)'!$F$16/100+N361*'Connecting shares (%)'!$G$16/100*'Connecting shares (%)'!$R$17+P361*'Connecting shares (%)'!$H$16/100*'Connecting shares (%)'!$R$18,0),0)</f>
        <v>2.2995000000000002E-2</v>
      </c>
    </row>
    <row r="362" spans="1:34">
      <c r="A362" s="1">
        <v>361</v>
      </c>
      <c r="B362" s="1" t="s">
        <v>22</v>
      </c>
      <c r="C362" s="1" t="s">
        <v>23</v>
      </c>
      <c r="D362" s="1" t="s">
        <v>553</v>
      </c>
      <c r="E362" s="1">
        <v>315332.09999999998</v>
      </c>
      <c r="F362" s="1">
        <v>23</v>
      </c>
      <c r="G362" s="1">
        <v>0</v>
      </c>
      <c r="H362" s="1">
        <v>0</v>
      </c>
      <c r="I362" s="1">
        <v>0</v>
      </c>
      <c r="J362" s="1">
        <v>0</v>
      </c>
      <c r="K362" s="1">
        <v>5426.13</v>
      </c>
      <c r="L362" s="1">
        <v>1</v>
      </c>
      <c r="M362" s="1">
        <v>0</v>
      </c>
      <c r="N362" s="1">
        <v>0</v>
      </c>
      <c r="O362" s="1">
        <v>0</v>
      </c>
      <c r="P362" s="1">
        <v>0</v>
      </c>
      <c r="Q362" s="1">
        <v>2991.5941402766198</v>
      </c>
      <c r="R362" s="1">
        <v>365054.5</v>
      </c>
      <c r="S362" s="61">
        <f>IF(C362="East", IF(B362="Central",('Connecting shares (%)'!$F$2/100*E362+'Connecting shares (%)'!$G$2/100*G362+'Connecting shares (%)'!$H$2/100*I362)/1000000,0),0)</f>
        <v>0</v>
      </c>
      <c r="T362" s="61">
        <f>IF(C362="East", IF(B362="Central",F362*'Connecting shares (%)'!$R$16*'Connecting shares (%)'!$F$2/100+H362*'Connecting shares (%)'!$G$2/100*'Connecting shares (%)'!$R$17+J362*'Connecting shares (%)'!$H$2/100*'Connecting shares (%)'!$R$18,0),0)</f>
        <v>0</v>
      </c>
      <c r="U362" s="1">
        <f>IF(C362="East", IF(B362="Decentral",('Connecting shares (%)'!$F$6/100*E362+'Connecting shares (%)'!$G$6/100*G362+'Connecting shares (%)'!$H$6/100*I362)/1000000,0),0)</f>
        <v>0</v>
      </c>
      <c r="V362" s="1">
        <f>IF(C362="East", IF(B362="Decentral",F362*'Connecting shares (%)'!$R$16*'Connecting shares (%)'!$F$6/100+H362*'Connecting shares (%)'!$G$6/100*'Connecting shares (%)'!$R$17+J362*'Connecting shares (%)'!$H$6/100*'Connecting shares (%)'!$R$18,0),0)</f>
        <v>0</v>
      </c>
      <c r="W362" s="1">
        <f>IF(C362="East", IF(B362="Central",('Connecting shares (%)'!$F$4/100*K362+'Connecting shares (%)'!$G$4/100*M362+'Connecting shares (%)'!$H$4/100*O362)/1000000,0),0)</f>
        <v>0</v>
      </c>
      <c r="X362" s="1">
        <f>IF(C362="East", IF(B362="Central",L362*'Connecting shares (%)'!$R$16*'Connecting shares (%)'!$F$4/100+N362*'Connecting shares (%)'!$G$4/100*'Connecting shares (%)'!$R$17+P362*'Connecting shares (%)'!$H$4/100*'Connecting shares (%)'!$R$18,0),0)</f>
        <v>0</v>
      </c>
      <c r="Y362" s="1">
        <f>IF(C362="East", IF(B362="Decentral",('Connecting shares (%)'!$F$4/100*K362+'Connecting shares (%)'!$G$4/100*M362+'Connecting shares (%)'!$H$4/100*O362)/1000000,0),0)</f>
        <v>0</v>
      </c>
      <c r="Z362" s="1">
        <f>IF(C362="East", IF(B362="Decentral",L362*'Connecting shares (%)'!$R$16*'Connecting shares (%)'!$F$8/100+N362*'Connecting shares (%)'!$G$8/100*'Connecting shares (%)'!$R$17+P362*'Connecting shares (%)'!$H$8/100*'Connecting shares (%)'!$R$18,0),0)</f>
        <v>0</v>
      </c>
      <c r="AA362" s="1">
        <f>IF(C362="West", IF(B362="Central",('Connecting shares (%)'!$F$10/100*E362+'Connecting shares (%)'!$G$10/100*G362+'Connecting shares (%)'!$H$10/100*I362)/1000000,0),0)</f>
        <v>0.3153321</v>
      </c>
      <c r="AB362" s="1">
        <f>IF(C362="West", IF(B362="Central",F362*'Connecting shares (%)'!$R$16*'Connecting shares (%)'!$F$10/100+H362*'Connecting shares (%)'!$G$10/100*'Connecting shares (%)'!$R$17+J362*'Connecting shares (%)'!$H$10/100*'Connecting shares (%)'!$R$18,0),0)</f>
        <v>0.52888500000000005</v>
      </c>
      <c r="AC362" s="1">
        <f>IF(C362="West", IF(B362="Decentral",('Connecting shares (%)'!$F$14/100*E362+'Connecting shares (%)'!$G$14/100*G362+'Connecting shares (%)'!$H$14/100*I362)/1000000,0),0)</f>
        <v>0</v>
      </c>
      <c r="AD362" s="1">
        <f>IF(C362="west", IF(B362="Decentral",F362*'Connecting shares (%)'!$R$16*'Connecting shares (%)'!$F$14/100+H362*'Connecting shares (%)'!$G$14/100*'Connecting shares (%)'!$R$17+J362*'Connecting shares (%)'!$H$14/100*'Connecting shares (%)'!$R$18,0),0)</f>
        <v>0</v>
      </c>
      <c r="AE362" s="1">
        <f>IF(C362="west", IF(B362="Central",('Connecting shares (%)'!$F$12/100*K362+'Connecting shares (%)'!$G$12/100*M362+'Connecting shares (%)'!$H$12/100*O362)/1000000,0),0)</f>
        <v>5.4261300000000004E-3</v>
      </c>
      <c r="AF362" s="1">
        <f>IF(C362="west", IF(B362="Central",L362*'Connecting shares (%)'!$R$16*'Connecting shares (%)'!$F$12/100+N362*'Connecting shares (%)'!$G$12/100*'Connecting shares (%)'!$R$17+P362*'Connecting shares (%)'!$H$12/100*'Connecting shares (%)'!$R$18,0),0)</f>
        <v>2.2995000000000002E-2</v>
      </c>
      <c r="AG362" s="1">
        <f>IF(C362="West", IF(B362="Decentral",(K362*'Connecting shares (%)'!$F$16/100+M362*'Connecting shares (%)'!$G$16/100+O362*'Connecting shares (%)'!$H$16/100)/1000000,0),0)</f>
        <v>0</v>
      </c>
      <c r="AH362" s="1">
        <f>IF(C362="west", IF(B362="Decentral",L362*'Connecting shares (%)'!$R$16*'Connecting shares (%)'!$F$16/100+N362*'Connecting shares (%)'!$G$16/100*'Connecting shares (%)'!$R$17+P362*'Connecting shares (%)'!$H$16/100*'Connecting shares (%)'!$R$18,0),0)</f>
        <v>0</v>
      </c>
    </row>
    <row r="363" spans="1:34">
      <c r="A363" s="1">
        <v>362</v>
      </c>
      <c r="B363" s="1" t="s">
        <v>22</v>
      </c>
      <c r="C363" s="1" t="s">
        <v>23</v>
      </c>
      <c r="D363" s="1" t="s">
        <v>552</v>
      </c>
      <c r="E363" s="1">
        <v>35545.199999999903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1297.03681950789</v>
      </c>
      <c r="R363" s="1">
        <v>79112</v>
      </c>
      <c r="S363" s="61">
        <f>IF(C363="East", IF(B363="Central",('Connecting shares (%)'!$F$2/100*E363+'Connecting shares (%)'!$G$2/100*G363+'Connecting shares (%)'!$H$2/100*I363)/1000000,0),0)</f>
        <v>0</v>
      </c>
      <c r="T363" s="61">
        <f>IF(C363="East", IF(B363="Central",F363*'Connecting shares (%)'!$R$16*'Connecting shares (%)'!$F$2/100+H363*'Connecting shares (%)'!$G$2/100*'Connecting shares (%)'!$R$17+J363*'Connecting shares (%)'!$H$2/100*'Connecting shares (%)'!$R$18,0),0)</f>
        <v>0</v>
      </c>
      <c r="U363" s="1">
        <f>IF(C363="East", IF(B363="Decentral",('Connecting shares (%)'!$F$6/100*E363+'Connecting shares (%)'!$G$6/100*G363+'Connecting shares (%)'!$H$6/100*I363)/1000000,0),0)</f>
        <v>0</v>
      </c>
      <c r="V363" s="1">
        <f>IF(C363="East", IF(B363="Decentral",F363*'Connecting shares (%)'!$R$16*'Connecting shares (%)'!$F$6/100+H363*'Connecting shares (%)'!$G$6/100*'Connecting shares (%)'!$R$17+J363*'Connecting shares (%)'!$H$6/100*'Connecting shares (%)'!$R$18,0),0)</f>
        <v>0</v>
      </c>
      <c r="W363" s="1">
        <f>IF(C363="East", IF(B363="Central",('Connecting shares (%)'!$F$4/100*K363+'Connecting shares (%)'!$G$4/100*M363+'Connecting shares (%)'!$H$4/100*O363)/1000000,0),0)</f>
        <v>0</v>
      </c>
      <c r="X363" s="1">
        <f>IF(C363="East", IF(B363="Central",L363*'Connecting shares (%)'!$R$16*'Connecting shares (%)'!$F$4/100+N363*'Connecting shares (%)'!$G$4/100*'Connecting shares (%)'!$R$17+P363*'Connecting shares (%)'!$H$4/100*'Connecting shares (%)'!$R$18,0),0)</f>
        <v>0</v>
      </c>
      <c r="Y363" s="1">
        <f>IF(C363="East", IF(B363="Decentral",('Connecting shares (%)'!$F$4/100*K363+'Connecting shares (%)'!$G$4/100*M363+'Connecting shares (%)'!$H$4/100*O363)/1000000,0),0)</f>
        <v>0</v>
      </c>
      <c r="Z363" s="1">
        <f>IF(C363="East", IF(B363="Decentral",L363*'Connecting shares (%)'!$R$16*'Connecting shares (%)'!$F$8/100+N363*'Connecting shares (%)'!$G$8/100*'Connecting shares (%)'!$R$17+P363*'Connecting shares (%)'!$H$8/100*'Connecting shares (%)'!$R$18,0),0)</f>
        <v>0</v>
      </c>
      <c r="AA363" s="1">
        <f>IF(C363="West", IF(B363="Central",('Connecting shares (%)'!$F$10/100*E363+'Connecting shares (%)'!$G$10/100*G363+'Connecting shares (%)'!$H$10/100*I363)/1000000,0),0)</f>
        <v>3.5545199999999902E-2</v>
      </c>
      <c r="AB363" s="1">
        <f>IF(C363="West", IF(B363="Central",F363*'Connecting shares (%)'!$R$16*'Connecting shares (%)'!$F$10/100+H363*'Connecting shares (%)'!$G$10/100*'Connecting shares (%)'!$R$17+J363*'Connecting shares (%)'!$H$10/100*'Connecting shares (%)'!$R$18,0),0)</f>
        <v>4.5990000000000003E-2</v>
      </c>
      <c r="AC363" s="1">
        <f>IF(C363="West", IF(B363="Decentral",('Connecting shares (%)'!$F$14/100*E363+'Connecting shares (%)'!$G$14/100*G363+'Connecting shares (%)'!$H$14/100*I363)/1000000,0),0)</f>
        <v>0</v>
      </c>
      <c r="AD363" s="1">
        <f>IF(C363="west", IF(B363="Decentral",F363*'Connecting shares (%)'!$R$16*'Connecting shares (%)'!$F$14/100+H363*'Connecting shares (%)'!$G$14/100*'Connecting shares (%)'!$R$17+J363*'Connecting shares (%)'!$H$14/100*'Connecting shares (%)'!$R$18,0),0)</f>
        <v>0</v>
      </c>
      <c r="AE363" s="1">
        <f>IF(C363="west", IF(B363="Central",('Connecting shares (%)'!$F$12/100*K363+'Connecting shares (%)'!$G$12/100*M363+'Connecting shares (%)'!$H$12/100*O363)/1000000,0),0)</f>
        <v>0</v>
      </c>
      <c r="AF363" s="1">
        <f>IF(C363="west", IF(B363="Central",L363*'Connecting shares (%)'!$R$16*'Connecting shares (%)'!$F$12/100+N363*'Connecting shares (%)'!$G$12/100*'Connecting shares (%)'!$R$17+P363*'Connecting shares (%)'!$H$12/100*'Connecting shares (%)'!$R$18,0),0)</f>
        <v>0</v>
      </c>
      <c r="AG363" s="1">
        <f>IF(C363="West", IF(B363="Decentral",(K363*'Connecting shares (%)'!$F$16/100+M363*'Connecting shares (%)'!$G$16/100+O363*'Connecting shares (%)'!$H$16/100)/1000000,0),0)</f>
        <v>0</v>
      </c>
      <c r="AH363" s="1">
        <f>IF(C363="west", IF(B363="Decentral",L363*'Connecting shares (%)'!$R$16*'Connecting shares (%)'!$F$16/100+N363*'Connecting shares (%)'!$G$16/100*'Connecting shares (%)'!$R$17+P363*'Connecting shares (%)'!$H$16/100*'Connecting shares (%)'!$R$18,0),0)</f>
        <v>0</v>
      </c>
    </row>
    <row r="364" spans="1:34">
      <c r="A364" s="1">
        <v>363</v>
      </c>
      <c r="B364" s="1" t="s">
        <v>22</v>
      </c>
      <c r="C364" s="1" t="s">
        <v>23</v>
      </c>
      <c r="D364" s="1" t="s">
        <v>551</v>
      </c>
      <c r="E364" s="1">
        <v>218901.38</v>
      </c>
      <c r="F364" s="1">
        <v>11</v>
      </c>
      <c r="G364" s="1">
        <v>0</v>
      </c>
      <c r="H364" s="1">
        <v>0</v>
      </c>
      <c r="I364" s="1">
        <v>0</v>
      </c>
      <c r="J364" s="1">
        <v>0</v>
      </c>
      <c r="K364" s="1">
        <v>7716.52</v>
      </c>
      <c r="L364" s="1">
        <v>1</v>
      </c>
      <c r="M364" s="1">
        <v>0</v>
      </c>
      <c r="N364" s="1">
        <v>0</v>
      </c>
      <c r="O364" s="1">
        <v>0</v>
      </c>
      <c r="P364" s="1">
        <v>0</v>
      </c>
      <c r="Q364" s="1">
        <v>1635.8417402554801</v>
      </c>
      <c r="R364" s="1">
        <v>140460.5</v>
      </c>
      <c r="S364" s="61">
        <f>IF(C364="East", IF(B364="Central",('Connecting shares (%)'!$F$2/100*E364+'Connecting shares (%)'!$G$2/100*G364+'Connecting shares (%)'!$H$2/100*I364)/1000000,0),0)</f>
        <v>0</v>
      </c>
      <c r="T364" s="61">
        <f>IF(C364="East", IF(B364="Central",F364*'Connecting shares (%)'!$R$16*'Connecting shares (%)'!$F$2/100+H364*'Connecting shares (%)'!$G$2/100*'Connecting shares (%)'!$R$17+J364*'Connecting shares (%)'!$H$2/100*'Connecting shares (%)'!$R$18,0),0)</f>
        <v>0</v>
      </c>
      <c r="U364" s="1">
        <f>IF(C364="East", IF(B364="Decentral",('Connecting shares (%)'!$F$6/100*E364+'Connecting shares (%)'!$G$6/100*G364+'Connecting shares (%)'!$H$6/100*I364)/1000000,0),0)</f>
        <v>0</v>
      </c>
      <c r="V364" s="1">
        <f>IF(C364="East", IF(B364="Decentral",F364*'Connecting shares (%)'!$R$16*'Connecting shares (%)'!$F$6/100+H364*'Connecting shares (%)'!$G$6/100*'Connecting shares (%)'!$R$17+J364*'Connecting shares (%)'!$H$6/100*'Connecting shares (%)'!$R$18,0),0)</f>
        <v>0</v>
      </c>
      <c r="W364" s="1">
        <f>IF(C364="East", IF(B364="Central",('Connecting shares (%)'!$F$4/100*K364+'Connecting shares (%)'!$G$4/100*M364+'Connecting shares (%)'!$H$4/100*O364)/1000000,0),0)</f>
        <v>0</v>
      </c>
      <c r="X364" s="1">
        <f>IF(C364="East", IF(B364="Central",L364*'Connecting shares (%)'!$R$16*'Connecting shares (%)'!$F$4/100+N364*'Connecting shares (%)'!$G$4/100*'Connecting shares (%)'!$R$17+P364*'Connecting shares (%)'!$H$4/100*'Connecting shares (%)'!$R$18,0),0)</f>
        <v>0</v>
      </c>
      <c r="Y364" s="1">
        <f>IF(C364="East", IF(B364="Decentral",('Connecting shares (%)'!$F$4/100*K364+'Connecting shares (%)'!$G$4/100*M364+'Connecting shares (%)'!$H$4/100*O364)/1000000,0),0)</f>
        <v>0</v>
      </c>
      <c r="Z364" s="1">
        <f>IF(C364="East", IF(B364="Decentral",L364*'Connecting shares (%)'!$R$16*'Connecting shares (%)'!$F$8/100+N364*'Connecting shares (%)'!$G$8/100*'Connecting shares (%)'!$R$17+P364*'Connecting shares (%)'!$H$8/100*'Connecting shares (%)'!$R$18,0),0)</f>
        <v>0</v>
      </c>
      <c r="AA364" s="1">
        <f>IF(C364="West", IF(B364="Central",('Connecting shares (%)'!$F$10/100*E364+'Connecting shares (%)'!$G$10/100*G364+'Connecting shares (%)'!$H$10/100*I364)/1000000,0),0)</f>
        <v>0.21890138000000001</v>
      </c>
      <c r="AB364" s="1">
        <f>IF(C364="West", IF(B364="Central",F364*'Connecting shares (%)'!$R$16*'Connecting shares (%)'!$F$10/100+H364*'Connecting shares (%)'!$G$10/100*'Connecting shares (%)'!$R$17+J364*'Connecting shares (%)'!$H$10/100*'Connecting shares (%)'!$R$18,0),0)</f>
        <v>0.25294500000000003</v>
      </c>
      <c r="AC364" s="1">
        <f>IF(C364="West", IF(B364="Decentral",('Connecting shares (%)'!$F$14/100*E364+'Connecting shares (%)'!$G$14/100*G364+'Connecting shares (%)'!$H$14/100*I364)/1000000,0),0)</f>
        <v>0</v>
      </c>
      <c r="AD364" s="1">
        <f>IF(C364="west", IF(B364="Decentral",F364*'Connecting shares (%)'!$R$16*'Connecting shares (%)'!$F$14/100+H364*'Connecting shares (%)'!$G$14/100*'Connecting shares (%)'!$R$17+J364*'Connecting shares (%)'!$H$14/100*'Connecting shares (%)'!$R$18,0),0)</f>
        <v>0</v>
      </c>
      <c r="AE364" s="1">
        <f>IF(C364="west", IF(B364="Central",('Connecting shares (%)'!$F$12/100*K364+'Connecting shares (%)'!$G$12/100*M364+'Connecting shares (%)'!$H$12/100*O364)/1000000,0),0)</f>
        <v>7.7165200000000001E-3</v>
      </c>
      <c r="AF364" s="1">
        <f>IF(C364="west", IF(B364="Central",L364*'Connecting shares (%)'!$R$16*'Connecting shares (%)'!$F$12/100+N364*'Connecting shares (%)'!$G$12/100*'Connecting shares (%)'!$R$17+P364*'Connecting shares (%)'!$H$12/100*'Connecting shares (%)'!$R$18,0),0)</f>
        <v>2.2995000000000002E-2</v>
      </c>
      <c r="AG364" s="1">
        <f>IF(C364="West", IF(B364="Decentral",(K364*'Connecting shares (%)'!$F$16/100+M364*'Connecting shares (%)'!$G$16/100+O364*'Connecting shares (%)'!$H$16/100)/1000000,0),0)</f>
        <v>0</v>
      </c>
      <c r="AH364" s="1">
        <f>IF(C364="west", IF(B364="Decentral",L364*'Connecting shares (%)'!$R$16*'Connecting shares (%)'!$F$16/100+N364*'Connecting shares (%)'!$G$16/100*'Connecting shares (%)'!$R$17+P364*'Connecting shares (%)'!$H$16/100*'Connecting shares (%)'!$R$18,0),0)</f>
        <v>0</v>
      </c>
    </row>
    <row r="365" spans="1:34">
      <c r="A365" s="1">
        <v>364</v>
      </c>
      <c r="B365" s="1" t="s">
        <v>22</v>
      </c>
      <c r="C365" s="1" t="s">
        <v>23</v>
      </c>
      <c r="D365" s="1" t="s">
        <v>550</v>
      </c>
      <c r="E365" s="1">
        <v>43398.589999999902</v>
      </c>
      <c r="F365" s="1">
        <v>2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1188.8906526225001</v>
      </c>
      <c r="R365" s="1">
        <v>45677.5</v>
      </c>
      <c r="S365" s="61">
        <f>IF(C365="East", IF(B365="Central",('Connecting shares (%)'!$F$2/100*E365+'Connecting shares (%)'!$G$2/100*G365+'Connecting shares (%)'!$H$2/100*I365)/1000000,0),0)</f>
        <v>0</v>
      </c>
      <c r="T365" s="61">
        <f>IF(C365="East", IF(B365="Central",F365*'Connecting shares (%)'!$R$16*'Connecting shares (%)'!$F$2/100+H365*'Connecting shares (%)'!$G$2/100*'Connecting shares (%)'!$R$17+J365*'Connecting shares (%)'!$H$2/100*'Connecting shares (%)'!$R$18,0),0)</f>
        <v>0</v>
      </c>
      <c r="U365" s="1">
        <f>IF(C365="East", IF(B365="Decentral",('Connecting shares (%)'!$F$6/100*E365+'Connecting shares (%)'!$G$6/100*G365+'Connecting shares (%)'!$H$6/100*I365)/1000000,0),0)</f>
        <v>0</v>
      </c>
      <c r="V365" s="1">
        <f>IF(C365="East", IF(B365="Decentral",F365*'Connecting shares (%)'!$R$16*'Connecting shares (%)'!$F$6/100+H365*'Connecting shares (%)'!$G$6/100*'Connecting shares (%)'!$R$17+J365*'Connecting shares (%)'!$H$6/100*'Connecting shares (%)'!$R$18,0),0)</f>
        <v>0</v>
      </c>
      <c r="W365" s="1">
        <f>IF(C365="East", IF(B365="Central",('Connecting shares (%)'!$F$4/100*K365+'Connecting shares (%)'!$G$4/100*M365+'Connecting shares (%)'!$H$4/100*O365)/1000000,0),0)</f>
        <v>0</v>
      </c>
      <c r="X365" s="1">
        <f>IF(C365="East", IF(B365="Central",L365*'Connecting shares (%)'!$R$16*'Connecting shares (%)'!$F$4/100+N365*'Connecting shares (%)'!$G$4/100*'Connecting shares (%)'!$R$17+P365*'Connecting shares (%)'!$H$4/100*'Connecting shares (%)'!$R$18,0),0)</f>
        <v>0</v>
      </c>
      <c r="Y365" s="1">
        <f>IF(C365="East", IF(B365="Decentral",('Connecting shares (%)'!$F$4/100*K365+'Connecting shares (%)'!$G$4/100*M365+'Connecting shares (%)'!$H$4/100*O365)/1000000,0),0)</f>
        <v>0</v>
      </c>
      <c r="Z365" s="1">
        <f>IF(C365="East", IF(B365="Decentral",L365*'Connecting shares (%)'!$R$16*'Connecting shares (%)'!$F$8/100+N365*'Connecting shares (%)'!$G$8/100*'Connecting shares (%)'!$R$17+P365*'Connecting shares (%)'!$H$8/100*'Connecting shares (%)'!$R$18,0),0)</f>
        <v>0</v>
      </c>
      <c r="AA365" s="1">
        <f>IF(C365="West", IF(B365="Central",('Connecting shares (%)'!$F$10/100*E365+'Connecting shares (%)'!$G$10/100*G365+'Connecting shares (%)'!$H$10/100*I365)/1000000,0),0)</f>
        <v>4.3398589999999904E-2</v>
      </c>
      <c r="AB365" s="1">
        <f>IF(C365="West", IF(B365="Central",F365*'Connecting shares (%)'!$R$16*'Connecting shares (%)'!$F$10/100+H365*'Connecting shares (%)'!$G$10/100*'Connecting shares (%)'!$R$17+J365*'Connecting shares (%)'!$H$10/100*'Connecting shares (%)'!$R$18,0),0)</f>
        <v>4.5990000000000003E-2</v>
      </c>
      <c r="AC365" s="1">
        <f>IF(C365="West", IF(B365="Decentral",('Connecting shares (%)'!$F$14/100*E365+'Connecting shares (%)'!$G$14/100*G365+'Connecting shares (%)'!$H$14/100*I365)/1000000,0),0)</f>
        <v>0</v>
      </c>
      <c r="AD365" s="1">
        <f>IF(C365="west", IF(B365="Decentral",F365*'Connecting shares (%)'!$R$16*'Connecting shares (%)'!$F$14/100+H365*'Connecting shares (%)'!$G$14/100*'Connecting shares (%)'!$R$17+J365*'Connecting shares (%)'!$H$14/100*'Connecting shares (%)'!$R$18,0),0)</f>
        <v>0</v>
      </c>
      <c r="AE365" s="1">
        <f>IF(C365="west", IF(B365="Central",('Connecting shares (%)'!$F$12/100*K365+'Connecting shares (%)'!$G$12/100*M365+'Connecting shares (%)'!$H$12/100*O365)/1000000,0),0)</f>
        <v>0</v>
      </c>
      <c r="AF365" s="1">
        <f>IF(C365="west", IF(B365="Central",L365*'Connecting shares (%)'!$R$16*'Connecting shares (%)'!$F$12/100+N365*'Connecting shares (%)'!$G$12/100*'Connecting shares (%)'!$R$17+P365*'Connecting shares (%)'!$H$12/100*'Connecting shares (%)'!$R$18,0),0)</f>
        <v>0</v>
      </c>
      <c r="AG365" s="1">
        <f>IF(C365="West", IF(B365="Decentral",(K365*'Connecting shares (%)'!$F$16/100+M365*'Connecting shares (%)'!$G$16/100+O365*'Connecting shares (%)'!$H$16/100)/1000000,0),0)</f>
        <v>0</v>
      </c>
      <c r="AH365" s="1">
        <f>IF(C365="west", IF(B365="Decentral",L365*'Connecting shares (%)'!$R$16*'Connecting shares (%)'!$F$16/100+N365*'Connecting shares (%)'!$G$16/100*'Connecting shares (%)'!$R$17+P365*'Connecting shares (%)'!$H$16/100*'Connecting shares (%)'!$R$18,0),0)</f>
        <v>0</v>
      </c>
    </row>
    <row r="366" spans="1:34">
      <c r="A366" s="1">
        <v>365</v>
      </c>
      <c r="B366" s="1" t="s">
        <v>21</v>
      </c>
      <c r="C366" s="1" t="s">
        <v>23</v>
      </c>
      <c r="D366" s="1" t="s">
        <v>549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138.19998716605301</v>
      </c>
      <c r="R366" s="1">
        <v>850</v>
      </c>
      <c r="S366" s="61">
        <f>IF(C366="East", IF(B366="Central",('Connecting shares (%)'!$F$2/100*E366+'Connecting shares (%)'!$G$2/100*G366+'Connecting shares (%)'!$H$2/100*I366)/1000000,0),0)</f>
        <v>0</v>
      </c>
      <c r="T366" s="61">
        <f>IF(C366="East", IF(B366="Central",F366*'Connecting shares (%)'!$R$16*'Connecting shares (%)'!$F$2/100+H366*'Connecting shares (%)'!$G$2/100*'Connecting shares (%)'!$R$17+J366*'Connecting shares (%)'!$H$2/100*'Connecting shares (%)'!$R$18,0),0)</f>
        <v>0</v>
      </c>
      <c r="U366" s="1">
        <f>IF(C366="East", IF(B366="Decentral",('Connecting shares (%)'!$F$6/100*E366+'Connecting shares (%)'!$G$6/100*G366+'Connecting shares (%)'!$H$6/100*I366)/1000000,0),0)</f>
        <v>0</v>
      </c>
      <c r="V366" s="1">
        <f>IF(C366="East", IF(B366="Decentral",F366*'Connecting shares (%)'!$R$16*'Connecting shares (%)'!$F$6/100+H366*'Connecting shares (%)'!$G$6/100*'Connecting shares (%)'!$R$17+J366*'Connecting shares (%)'!$H$6/100*'Connecting shares (%)'!$R$18,0),0)</f>
        <v>0</v>
      </c>
      <c r="W366" s="1">
        <f>IF(C366="East", IF(B366="Central",('Connecting shares (%)'!$F$4/100*K366+'Connecting shares (%)'!$G$4/100*M366+'Connecting shares (%)'!$H$4/100*O366)/1000000,0),0)</f>
        <v>0</v>
      </c>
      <c r="X366" s="1">
        <f>IF(C366="East", IF(B366="Central",L366*'Connecting shares (%)'!$R$16*'Connecting shares (%)'!$F$4/100+N366*'Connecting shares (%)'!$G$4/100*'Connecting shares (%)'!$R$17+P366*'Connecting shares (%)'!$H$4/100*'Connecting shares (%)'!$R$18,0),0)</f>
        <v>0</v>
      </c>
      <c r="Y366" s="1">
        <f>IF(C366="East", IF(B366="Decentral",('Connecting shares (%)'!$F$4/100*K366+'Connecting shares (%)'!$G$4/100*M366+'Connecting shares (%)'!$H$4/100*O366)/1000000,0),0)</f>
        <v>0</v>
      </c>
      <c r="Z366" s="1">
        <f>IF(C366="East", IF(B366="Decentral",L366*'Connecting shares (%)'!$R$16*'Connecting shares (%)'!$F$8/100+N366*'Connecting shares (%)'!$G$8/100*'Connecting shares (%)'!$R$17+P366*'Connecting shares (%)'!$H$8/100*'Connecting shares (%)'!$R$18,0),0)</f>
        <v>0</v>
      </c>
      <c r="AA366" s="1">
        <f>IF(C366="West", IF(B366="Central",('Connecting shares (%)'!$F$10/100*E366+'Connecting shares (%)'!$G$10/100*G366+'Connecting shares (%)'!$H$10/100*I366)/1000000,0),0)</f>
        <v>0</v>
      </c>
      <c r="AB366" s="1">
        <f>IF(C366="West", IF(B366="Central",F366*'Connecting shares (%)'!$R$16*'Connecting shares (%)'!$F$10/100+H366*'Connecting shares (%)'!$G$10/100*'Connecting shares (%)'!$R$17+J366*'Connecting shares (%)'!$H$10/100*'Connecting shares (%)'!$R$18,0),0)</f>
        <v>0</v>
      </c>
      <c r="AC366" s="1">
        <f>IF(C366="West", IF(B366="Decentral",('Connecting shares (%)'!$F$14/100*E366+'Connecting shares (%)'!$G$14/100*G366+'Connecting shares (%)'!$H$14/100*I366)/1000000,0),0)</f>
        <v>0</v>
      </c>
      <c r="AD366" s="1">
        <f>IF(C366="west", IF(B366="Decentral",F366*'Connecting shares (%)'!$R$16*'Connecting shares (%)'!$F$14/100+H366*'Connecting shares (%)'!$G$14/100*'Connecting shares (%)'!$R$17+J366*'Connecting shares (%)'!$H$14/100*'Connecting shares (%)'!$R$18,0),0)</f>
        <v>0</v>
      </c>
      <c r="AE366" s="1">
        <f>IF(C366="west", IF(B366="Central",('Connecting shares (%)'!$F$12/100*K366+'Connecting shares (%)'!$G$12/100*M366+'Connecting shares (%)'!$H$12/100*O366)/1000000,0),0)</f>
        <v>0</v>
      </c>
      <c r="AF366" s="1">
        <f>IF(C366="west", IF(B366="Central",L366*'Connecting shares (%)'!$R$16*'Connecting shares (%)'!$F$12/100+N366*'Connecting shares (%)'!$G$12/100*'Connecting shares (%)'!$R$17+P366*'Connecting shares (%)'!$H$12/100*'Connecting shares (%)'!$R$18,0),0)</f>
        <v>0</v>
      </c>
      <c r="AG366" s="1">
        <f>IF(C366="West", IF(B366="Decentral",(K366*'Connecting shares (%)'!$F$16/100+M366*'Connecting shares (%)'!$G$16/100+O366*'Connecting shares (%)'!$H$16/100)/1000000,0),0)</f>
        <v>0</v>
      </c>
      <c r="AH366" s="1">
        <f>IF(C366="west", IF(B366="Decentral",L366*'Connecting shares (%)'!$R$16*'Connecting shares (%)'!$F$16/100+N366*'Connecting shares (%)'!$G$16/100*'Connecting shares (%)'!$R$17+P366*'Connecting shares (%)'!$H$16/100*'Connecting shares (%)'!$R$18,0),0)</f>
        <v>0</v>
      </c>
    </row>
    <row r="367" spans="1:34">
      <c r="A367" s="1">
        <v>366</v>
      </c>
      <c r="B367" s="1" t="s">
        <v>21</v>
      </c>
      <c r="C367" s="1" t="s">
        <v>24</v>
      </c>
      <c r="D367" s="1" t="s">
        <v>548</v>
      </c>
      <c r="E367" s="1">
        <v>103752.78</v>
      </c>
      <c r="F367" s="1">
        <v>8</v>
      </c>
      <c r="G367" s="1">
        <v>0</v>
      </c>
      <c r="H367" s="1">
        <v>0</v>
      </c>
      <c r="I367" s="1">
        <v>0</v>
      </c>
      <c r="J367" s="1">
        <v>0</v>
      </c>
      <c r="K367" s="1">
        <v>49215.65</v>
      </c>
      <c r="L367" s="1">
        <v>9</v>
      </c>
      <c r="M367" s="1">
        <v>0</v>
      </c>
      <c r="N367" s="1">
        <v>0</v>
      </c>
      <c r="O367" s="1">
        <v>0</v>
      </c>
      <c r="P367" s="1">
        <v>0</v>
      </c>
      <c r="Q367" s="1">
        <v>1092.8573483683499</v>
      </c>
      <c r="R367" s="1">
        <v>36802.5</v>
      </c>
      <c r="S367" s="61">
        <f>IF(C367="East", IF(B367="Central",('Connecting shares (%)'!$F$2/100*E367+'Connecting shares (%)'!$G$2/100*G367+'Connecting shares (%)'!$H$2/100*I367)/1000000,0),0)</f>
        <v>0</v>
      </c>
      <c r="T367" s="61">
        <f>IF(C367="East", IF(B367="Central",F367*'Connecting shares (%)'!$R$16*'Connecting shares (%)'!$F$2/100+H367*'Connecting shares (%)'!$G$2/100*'Connecting shares (%)'!$R$17+J367*'Connecting shares (%)'!$H$2/100*'Connecting shares (%)'!$R$18,0),0)</f>
        <v>0</v>
      </c>
      <c r="U367" s="1">
        <f>IF(C367="East", IF(B367="Decentral",('Connecting shares (%)'!$F$6/100*E367+'Connecting shares (%)'!$G$6/100*G367+'Connecting shares (%)'!$H$6/100*I367)/1000000,0),0)</f>
        <v>0.10375278</v>
      </c>
      <c r="V367" s="1">
        <f>IF(C367="East", IF(B367="Decentral",F367*'Connecting shares (%)'!$R$16*'Connecting shares (%)'!$F$6/100+H367*'Connecting shares (%)'!$G$6/100*'Connecting shares (%)'!$R$17+J367*'Connecting shares (%)'!$H$6/100*'Connecting shares (%)'!$R$18,0),0)</f>
        <v>0.18396000000000001</v>
      </c>
      <c r="W367" s="1">
        <f>IF(C367="East", IF(B367="Central",('Connecting shares (%)'!$F$4/100*K367+'Connecting shares (%)'!$G$4/100*M367+'Connecting shares (%)'!$H$4/100*O367)/1000000,0),0)</f>
        <v>0</v>
      </c>
      <c r="X367" s="1">
        <f>IF(C367="East", IF(B367="Central",L367*'Connecting shares (%)'!$R$16*'Connecting shares (%)'!$F$4/100+N367*'Connecting shares (%)'!$G$4/100*'Connecting shares (%)'!$R$17+P367*'Connecting shares (%)'!$H$4/100*'Connecting shares (%)'!$R$18,0),0)</f>
        <v>0</v>
      </c>
      <c r="Y367" s="1">
        <f>IF(C367="East", IF(B367="Decentral",('Connecting shares (%)'!$F$4/100*K367+'Connecting shares (%)'!$G$4/100*M367+'Connecting shares (%)'!$H$4/100*O367)/1000000,0),0)</f>
        <v>4.921565E-2</v>
      </c>
      <c r="Z367" s="1">
        <f>IF(C367="East", IF(B367="Decentral",L367*'Connecting shares (%)'!$R$16*'Connecting shares (%)'!$F$8/100+N367*'Connecting shares (%)'!$G$8/100*'Connecting shares (%)'!$R$17+P367*'Connecting shares (%)'!$H$8/100*'Connecting shares (%)'!$R$18,0),0)</f>
        <v>0.206955</v>
      </c>
      <c r="AA367" s="1">
        <f>IF(C367="West", IF(B367="Central",('Connecting shares (%)'!$F$10/100*E367+'Connecting shares (%)'!$G$10/100*G367+'Connecting shares (%)'!$H$10/100*I367)/1000000,0),0)</f>
        <v>0</v>
      </c>
      <c r="AB367" s="1">
        <f>IF(C367="West", IF(B367="Central",F367*'Connecting shares (%)'!$R$16*'Connecting shares (%)'!$F$10/100+H367*'Connecting shares (%)'!$G$10/100*'Connecting shares (%)'!$R$17+J367*'Connecting shares (%)'!$H$10/100*'Connecting shares (%)'!$R$18,0),0)</f>
        <v>0</v>
      </c>
      <c r="AC367" s="1">
        <f>IF(C367="West", IF(B367="Decentral",('Connecting shares (%)'!$F$14/100*E367+'Connecting shares (%)'!$G$14/100*G367+'Connecting shares (%)'!$H$14/100*I367)/1000000,0),0)</f>
        <v>0</v>
      </c>
      <c r="AD367" s="1">
        <f>IF(C367="west", IF(B367="Decentral",F367*'Connecting shares (%)'!$R$16*'Connecting shares (%)'!$F$14/100+H367*'Connecting shares (%)'!$G$14/100*'Connecting shares (%)'!$R$17+J367*'Connecting shares (%)'!$H$14/100*'Connecting shares (%)'!$R$18,0),0)</f>
        <v>0</v>
      </c>
      <c r="AE367" s="1">
        <f>IF(C367="west", IF(B367="Central",('Connecting shares (%)'!$F$12/100*K367+'Connecting shares (%)'!$G$12/100*M367+'Connecting shares (%)'!$H$12/100*O367)/1000000,0),0)</f>
        <v>0</v>
      </c>
      <c r="AF367" s="1">
        <f>IF(C367="west", IF(B367="Central",L367*'Connecting shares (%)'!$R$16*'Connecting shares (%)'!$F$12/100+N367*'Connecting shares (%)'!$G$12/100*'Connecting shares (%)'!$R$17+P367*'Connecting shares (%)'!$H$12/100*'Connecting shares (%)'!$R$18,0),0)</f>
        <v>0</v>
      </c>
      <c r="AG367" s="1">
        <f>IF(C367="West", IF(B367="Decentral",(K367*'Connecting shares (%)'!$F$16/100+M367*'Connecting shares (%)'!$G$16/100+O367*'Connecting shares (%)'!$H$16/100)/1000000,0),0)</f>
        <v>0</v>
      </c>
      <c r="AH367" s="1">
        <f>IF(C367="west", IF(B367="Decentral",L367*'Connecting shares (%)'!$R$16*'Connecting shares (%)'!$F$16/100+N367*'Connecting shares (%)'!$G$16/100*'Connecting shares (%)'!$R$17+P367*'Connecting shares (%)'!$H$16/100*'Connecting shares (%)'!$R$18,0),0)</f>
        <v>0</v>
      </c>
    </row>
    <row r="368" spans="1:34">
      <c r="A368" s="1">
        <v>367</v>
      </c>
      <c r="B368" s="1" t="s">
        <v>22</v>
      </c>
      <c r="C368" s="1" t="s">
        <v>24</v>
      </c>
      <c r="D368" s="1" t="s">
        <v>124</v>
      </c>
      <c r="E368" s="1">
        <v>5842035.5</v>
      </c>
      <c r="F368" s="1">
        <v>424</v>
      </c>
      <c r="G368" s="1">
        <v>0</v>
      </c>
      <c r="H368" s="1">
        <v>0</v>
      </c>
      <c r="I368" s="1">
        <v>0</v>
      </c>
      <c r="J368" s="1">
        <v>0</v>
      </c>
      <c r="K368" s="1">
        <v>728413.53</v>
      </c>
      <c r="L368" s="1">
        <v>100</v>
      </c>
      <c r="M368" s="1">
        <v>484618.44</v>
      </c>
      <c r="N368" s="1">
        <v>6</v>
      </c>
      <c r="O368" s="1">
        <v>0</v>
      </c>
      <c r="P368" s="1">
        <v>0</v>
      </c>
      <c r="Q368" s="1">
        <v>28474.6294729152</v>
      </c>
      <c r="R368" s="1">
        <v>10971345.5</v>
      </c>
      <c r="S368" s="61">
        <f>IF(C368="East", IF(B368="Central",('Connecting shares (%)'!$F$2/100*E368+'Connecting shares (%)'!$G$2/100*G368+'Connecting shares (%)'!$H$2/100*I368)/1000000,0),0)</f>
        <v>5.8420354999999997</v>
      </c>
      <c r="T368" s="61">
        <f>IF(C368="East", IF(B368="Central",F368*'Connecting shares (%)'!$R$16*'Connecting shares (%)'!$F$2/100+H368*'Connecting shares (%)'!$G$2/100*'Connecting shares (%)'!$R$17+J368*'Connecting shares (%)'!$H$2/100*'Connecting shares (%)'!$R$18,0),0)</f>
        <v>9.749880000000001</v>
      </c>
      <c r="U368" s="1">
        <f>IF(C368="East", IF(B368="Decentral",('Connecting shares (%)'!$F$6/100*E368+'Connecting shares (%)'!$G$6/100*G368+'Connecting shares (%)'!$H$6/100*I368)/1000000,0),0)</f>
        <v>0</v>
      </c>
      <c r="V368" s="1">
        <f>IF(C368="East", IF(B368="Decentral",F368*'Connecting shares (%)'!$R$16*'Connecting shares (%)'!$F$6/100+H368*'Connecting shares (%)'!$G$6/100*'Connecting shares (%)'!$R$17+J368*'Connecting shares (%)'!$H$6/100*'Connecting shares (%)'!$R$18,0),0)</f>
        <v>0</v>
      </c>
      <c r="W368" s="1">
        <f>IF(C368="East", IF(B368="Central",('Connecting shares (%)'!$F$4/100*K368+'Connecting shares (%)'!$G$4/100*M368+'Connecting shares (%)'!$H$4/100*O368)/1000000,0),0)</f>
        <v>1.2130319700000001</v>
      </c>
      <c r="X368" s="1">
        <f>IF(C368="East", IF(B368="Central",L368*'Connecting shares (%)'!$R$16*'Connecting shares (%)'!$F$4/100+N368*'Connecting shares (%)'!$G$4/100*'Connecting shares (%)'!$R$17+P368*'Connecting shares (%)'!$H$4/100*'Connecting shares (%)'!$R$18,0),0)</f>
        <v>2.4834540000000001</v>
      </c>
      <c r="Y368" s="1">
        <f>IF(C368="East", IF(B368="Decentral",('Connecting shares (%)'!$F$4/100*K368+'Connecting shares (%)'!$G$4/100*M368+'Connecting shares (%)'!$H$4/100*O368)/1000000,0),0)</f>
        <v>0</v>
      </c>
      <c r="Z368" s="1">
        <f>IF(C368="East", IF(B368="Decentral",L368*'Connecting shares (%)'!$R$16*'Connecting shares (%)'!$F$8/100+N368*'Connecting shares (%)'!$G$8/100*'Connecting shares (%)'!$R$17+P368*'Connecting shares (%)'!$H$8/100*'Connecting shares (%)'!$R$18,0),0)</f>
        <v>0</v>
      </c>
      <c r="AA368" s="1">
        <f>IF(C368="West", IF(B368="Central",('Connecting shares (%)'!$F$10/100*E368+'Connecting shares (%)'!$G$10/100*G368+'Connecting shares (%)'!$H$10/100*I368)/1000000,0),0)</f>
        <v>0</v>
      </c>
      <c r="AB368" s="1">
        <f>IF(C368="West", IF(B368="Central",F368*'Connecting shares (%)'!$R$16*'Connecting shares (%)'!$F$10/100+H368*'Connecting shares (%)'!$G$10/100*'Connecting shares (%)'!$R$17+J368*'Connecting shares (%)'!$H$10/100*'Connecting shares (%)'!$R$18,0),0)</f>
        <v>0</v>
      </c>
      <c r="AC368" s="1">
        <f>IF(C368="West", IF(B368="Decentral",('Connecting shares (%)'!$F$14/100*E368+'Connecting shares (%)'!$G$14/100*G368+'Connecting shares (%)'!$H$14/100*I368)/1000000,0),0)</f>
        <v>0</v>
      </c>
      <c r="AD368" s="1">
        <f>IF(C368="west", IF(B368="Decentral",F368*'Connecting shares (%)'!$R$16*'Connecting shares (%)'!$F$14/100+H368*'Connecting shares (%)'!$G$14/100*'Connecting shares (%)'!$R$17+J368*'Connecting shares (%)'!$H$14/100*'Connecting shares (%)'!$R$18,0),0)</f>
        <v>0</v>
      </c>
      <c r="AE368" s="1">
        <f>IF(C368="west", IF(B368="Central",('Connecting shares (%)'!$F$12/100*K368+'Connecting shares (%)'!$G$12/100*M368+'Connecting shares (%)'!$H$12/100*O368)/1000000,0),0)</f>
        <v>0</v>
      </c>
      <c r="AF368" s="1">
        <f>IF(C368="west", IF(B368="Central",L368*'Connecting shares (%)'!$R$16*'Connecting shares (%)'!$F$12/100+N368*'Connecting shares (%)'!$G$12/100*'Connecting shares (%)'!$R$17+P368*'Connecting shares (%)'!$H$12/100*'Connecting shares (%)'!$R$18,0),0)</f>
        <v>0</v>
      </c>
      <c r="AG368" s="1">
        <f>IF(C368="West", IF(B368="Decentral",(K368*'Connecting shares (%)'!$F$16/100+M368*'Connecting shares (%)'!$G$16/100+O368*'Connecting shares (%)'!$H$16/100)/1000000,0),0)</f>
        <v>0</v>
      </c>
      <c r="AH368" s="1">
        <f>IF(C368="west", IF(B368="Decentral",L368*'Connecting shares (%)'!$R$16*'Connecting shares (%)'!$F$16/100+N368*'Connecting shares (%)'!$G$16/100*'Connecting shares (%)'!$R$17+P368*'Connecting shares (%)'!$H$16/100*'Connecting shares (%)'!$R$18,0),0)</f>
        <v>0</v>
      </c>
    </row>
    <row r="369" spans="1:34">
      <c r="A369" s="1">
        <v>368</v>
      </c>
      <c r="B369" s="1" t="s">
        <v>21</v>
      </c>
      <c r="C369" s="1" t="s">
        <v>23</v>
      </c>
      <c r="D369" s="1" t="s">
        <v>60</v>
      </c>
      <c r="E369" s="1">
        <v>52820.99</v>
      </c>
      <c r="F369" s="1">
        <v>3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1509.2897651595099</v>
      </c>
      <c r="R369" s="1">
        <v>133196.5</v>
      </c>
      <c r="S369" s="61">
        <f>IF(C369="East", IF(B369="Central",('Connecting shares (%)'!$F$2/100*E369+'Connecting shares (%)'!$G$2/100*G369+'Connecting shares (%)'!$H$2/100*I369)/1000000,0),0)</f>
        <v>0</v>
      </c>
      <c r="T369" s="61">
        <f>IF(C369="East", IF(B369="Central",F369*'Connecting shares (%)'!$R$16*'Connecting shares (%)'!$F$2/100+H369*'Connecting shares (%)'!$G$2/100*'Connecting shares (%)'!$R$17+J369*'Connecting shares (%)'!$H$2/100*'Connecting shares (%)'!$R$18,0),0)</f>
        <v>0</v>
      </c>
      <c r="U369" s="1">
        <f>IF(C369="East", IF(B369="Decentral",('Connecting shares (%)'!$F$6/100*E369+'Connecting shares (%)'!$G$6/100*G369+'Connecting shares (%)'!$H$6/100*I369)/1000000,0),0)</f>
        <v>0</v>
      </c>
      <c r="V369" s="1">
        <f>IF(C369="East", IF(B369="Decentral",F369*'Connecting shares (%)'!$R$16*'Connecting shares (%)'!$F$6/100+H369*'Connecting shares (%)'!$G$6/100*'Connecting shares (%)'!$R$17+J369*'Connecting shares (%)'!$H$6/100*'Connecting shares (%)'!$R$18,0),0)</f>
        <v>0</v>
      </c>
      <c r="W369" s="1">
        <f>IF(C369="East", IF(B369="Central",('Connecting shares (%)'!$F$4/100*K369+'Connecting shares (%)'!$G$4/100*M369+'Connecting shares (%)'!$H$4/100*O369)/1000000,0),0)</f>
        <v>0</v>
      </c>
      <c r="X369" s="1">
        <f>IF(C369="East", IF(B369="Central",L369*'Connecting shares (%)'!$R$16*'Connecting shares (%)'!$F$4/100+N369*'Connecting shares (%)'!$G$4/100*'Connecting shares (%)'!$R$17+P369*'Connecting shares (%)'!$H$4/100*'Connecting shares (%)'!$R$18,0),0)</f>
        <v>0</v>
      </c>
      <c r="Y369" s="1">
        <f>IF(C369="East", IF(B369="Decentral",('Connecting shares (%)'!$F$4/100*K369+'Connecting shares (%)'!$G$4/100*M369+'Connecting shares (%)'!$H$4/100*O369)/1000000,0),0)</f>
        <v>0</v>
      </c>
      <c r="Z369" s="1">
        <f>IF(C369="East", IF(B369="Decentral",L369*'Connecting shares (%)'!$R$16*'Connecting shares (%)'!$F$8/100+N369*'Connecting shares (%)'!$G$8/100*'Connecting shares (%)'!$R$17+P369*'Connecting shares (%)'!$H$8/100*'Connecting shares (%)'!$R$18,0),0)</f>
        <v>0</v>
      </c>
      <c r="AA369" s="1">
        <f>IF(C369="West", IF(B369="Central",('Connecting shares (%)'!$F$10/100*E369+'Connecting shares (%)'!$G$10/100*G369+'Connecting shares (%)'!$H$10/100*I369)/1000000,0),0)</f>
        <v>0</v>
      </c>
      <c r="AB369" s="1">
        <f>IF(C369="West", IF(B369="Central",F369*'Connecting shares (%)'!$R$16*'Connecting shares (%)'!$F$10/100+H369*'Connecting shares (%)'!$G$10/100*'Connecting shares (%)'!$R$17+J369*'Connecting shares (%)'!$H$10/100*'Connecting shares (%)'!$R$18,0),0)</f>
        <v>0</v>
      </c>
      <c r="AC369" s="1">
        <f>IF(C369="West", IF(B369="Decentral",('Connecting shares (%)'!$F$14/100*E369+'Connecting shares (%)'!$G$14/100*G369+'Connecting shares (%)'!$H$14/100*I369)/1000000,0),0)</f>
        <v>5.2820989999999998E-2</v>
      </c>
      <c r="AD369" s="1">
        <f>IF(C369="west", IF(B369="Decentral",F369*'Connecting shares (%)'!$R$16*'Connecting shares (%)'!$F$14/100+H369*'Connecting shares (%)'!$G$14/100*'Connecting shares (%)'!$R$17+J369*'Connecting shares (%)'!$H$14/100*'Connecting shares (%)'!$R$18,0),0)</f>
        <v>6.8985000000000005E-2</v>
      </c>
      <c r="AE369" s="1">
        <f>IF(C369="west", IF(B369="Central",('Connecting shares (%)'!$F$12/100*K369+'Connecting shares (%)'!$G$12/100*M369+'Connecting shares (%)'!$H$12/100*O369)/1000000,0),0)</f>
        <v>0</v>
      </c>
      <c r="AF369" s="1">
        <f>IF(C369="west", IF(B369="Central",L369*'Connecting shares (%)'!$R$16*'Connecting shares (%)'!$F$12/100+N369*'Connecting shares (%)'!$G$12/100*'Connecting shares (%)'!$R$17+P369*'Connecting shares (%)'!$H$12/100*'Connecting shares (%)'!$R$18,0),0)</f>
        <v>0</v>
      </c>
      <c r="AG369" s="1">
        <f>IF(C369="West", IF(B369="Decentral",(K369*'Connecting shares (%)'!$F$16/100+M369*'Connecting shares (%)'!$G$16/100+O369*'Connecting shares (%)'!$H$16/100)/1000000,0),0)</f>
        <v>0</v>
      </c>
      <c r="AH369" s="1">
        <f>IF(C369="west", IF(B369="Decentral",L369*'Connecting shares (%)'!$R$16*'Connecting shares (%)'!$F$16/100+N369*'Connecting shares (%)'!$G$16/100*'Connecting shares (%)'!$R$17+P369*'Connecting shares (%)'!$H$16/100*'Connecting shares (%)'!$R$18,0),0)</f>
        <v>0</v>
      </c>
    </row>
    <row r="370" spans="1:34">
      <c r="A370" s="1">
        <v>369</v>
      </c>
      <c r="B370" s="1" t="s">
        <v>21</v>
      </c>
      <c r="C370" s="1" t="s">
        <v>23</v>
      </c>
      <c r="D370" s="1" t="s">
        <v>547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222.945106897057</v>
      </c>
      <c r="R370" s="1">
        <v>1771.5</v>
      </c>
      <c r="S370" s="61">
        <f>IF(C370="East", IF(B370="Central",('Connecting shares (%)'!$F$2/100*E370+'Connecting shares (%)'!$G$2/100*G370+'Connecting shares (%)'!$H$2/100*I370)/1000000,0),0)</f>
        <v>0</v>
      </c>
      <c r="T370" s="61">
        <f>IF(C370="East", IF(B370="Central",F370*'Connecting shares (%)'!$R$16*'Connecting shares (%)'!$F$2/100+H370*'Connecting shares (%)'!$G$2/100*'Connecting shares (%)'!$R$17+J370*'Connecting shares (%)'!$H$2/100*'Connecting shares (%)'!$R$18,0),0)</f>
        <v>0</v>
      </c>
      <c r="U370" s="1">
        <f>IF(C370="East", IF(B370="Decentral",('Connecting shares (%)'!$F$6/100*E370+'Connecting shares (%)'!$G$6/100*G370+'Connecting shares (%)'!$H$6/100*I370)/1000000,0),0)</f>
        <v>0</v>
      </c>
      <c r="V370" s="1">
        <f>IF(C370="East", IF(B370="Decentral",F370*'Connecting shares (%)'!$R$16*'Connecting shares (%)'!$F$6/100+H370*'Connecting shares (%)'!$G$6/100*'Connecting shares (%)'!$R$17+J370*'Connecting shares (%)'!$H$6/100*'Connecting shares (%)'!$R$18,0),0)</f>
        <v>0</v>
      </c>
      <c r="W370" s="1">
        <f>IF(C370="East", IF(B370="Central",('Connecting shares (%)'!$F$4/100*K370+'Connecting shares (%)'!$G$4/100*M370+'Connecting shares (%)'!$H$4/100*O370)/1000000,0),0)</f>
        <v>0</v>
      </c>
      <c r="X370" s="1">
        <f>IF(C370="East", IF(B370="Central",L370*'Connecting shares (%)'!$R$16*'Connecting shares (%)'!$F$4/100+N370*'Connecting shares (%)'!$G$4/100*'Connecting shares (%)'!$R$17+P370*'Connecting shares (%)'!$H$4/100*'Connecting shares (%)'!$R$18,0),0)</f>
        <v>0</v>
      </c>
      <c r="Y370" s="1">
        <f>IF(C370="East", IF(B370="Decentral",('Connecting shares (%)'!$F$4/100*K370+'Connecting shares (%)'!$G$4/100*M370+'Connecting shares (%)'!$H$4/100*O370)/1000000,0),0)</f>
        <v>0</v>
      </c>
      <c r="Z370" s="1">
        <f>IF(C370="East", IF(B370="Decentral",L370*'Connecting shares (%)'!$R$16*'Connecting shares (%)'!$F$8/100+N370*'Connecting shares (%)'!$G$8/100*'Connecting shares (%)'!$R$17+P370*'Connecting shares (%)'!$H$8/100*'Connecting shares (%)'!$R$18,0),0)</f>
        <v>0</v>
      </c>
      <c r="AA370" s="1">
        <f>IF(C370="West", IF(B370="Central",('Connecting shares (%)'!$F$10/100*E370+'Connecting shares (%)'!$G$10/100*G370+'Connecting shares (%)'!$H$10/100*I370)/1000000,0),0)</f>
        <v>0</v>
      </c>
      <c r="AB370" s="1">
        <f>IF(C370="West", IF(B370="Central",F370*'Connecting shares (%)'!$R$16*'Connecting shares (%)'!$F$10/100+H370*'Connecting shares (%)'!$G$10/100*'Connecting shares (%)'!$R$17+J370*'Connecting shares (%)'!$H$10/100*'Connecting shares (%)'!$R$18,0),0)</f>
        <v>0</v>
      </c>
      <c r="AC370" s="1">
        <f>IF(C370="West", IF(B370="Decentral",('Connecting shares (%)'!$F$14/100*E370+'Connecting shares (%)'!$G$14/100*G370+'Connecting shares (%)'!$H$14/100*I370)/1000000,0),0)</f>
        <v>0</v>
      </c>
      <c r="AD370" s="1">
        <f>IF(C370="west", IF(B370="Decentral",F370*'Connecting shares (%)'!$R$16*'Connecting shares (%)'!$F$14/100+H370*'Connecting shares (%)'!$G$14/100*'Connecting shares (%)'!$R$17+J370*'Connecting shares (%)'!$H$14/100*'Connecting shares (%)'!$R$18,0),0)</f>
        <v>0</v>
      </c>
      <c r="AE370" s="1">
        <f>IF(C370="west", IF(B370="Central",('Connecting shares (%)'!$F$12/100*K370+'Connecting shares (%)'!$G$12/100*M370+'Connecting shares (%)'!$H$12/100*O370)/1000000,0),0)</f>
        <v>0</v>
      </c>
      <c r="AF370" s="1">
        <f>IF(C370="west", IF(B370="Central",L370*'Connecting shares (%)'!$R$16*'Connecting shares (%)'!$F$12/100+N370*'Connecting shares (%)'!$G$12/100*'Connecting shares (%)'!$R$17+P370*'Connecting shares (%)'!$H$12/100*'Connecting shares (%)'!$R$18,0),0)</f>
        <v>0</v>
      </c>
      <c r="AG370" s="1">
        <f>IF(C370="West", IF(B370="Decentral",(K370*'Connecting shares (%)'!$F$16/100+M370*'Connecting shares (%)'!$G$16/100+O370*'Connecting shares (%)'!$H$16/100)/1000000,0),0)</f>
        <v>0</v>
      </c>
      <c r="AH370" s="1">
        <f>IF(C370="west", IF(B370="Decentral",L370*'Connecting shares (%)'!$R$16*'Connecting shares (%)'!$F$16/100+N370*'Connecting shares (%)'!$G$16/100*'Connecting shares (%)'!$R$17+P370*'Connecting shares (%)'!$H$16/100*'Connecting shares (%)'!$R$18,0),0)</f>
        <v>0</v>
      </c>
    </row>
    <row r="371" spans="1:34">
      <c r="A371" s="1">
        <v>370</v>
      </c>
      <c r="B371" s="1" t="s">
        <v>21</v>
      </c>
      <c r="C371" s="1" t="s">
        <v>23</v>
      </c>
      <c r="D371" s="1" t="s">
        <v>546</v>
      </c>
      <c r="E371" s="1">
        <v>257925.42</v>
      </c>
      <c r="F371" s="1">
        <v>17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2496.4311279118101</v>
      </c>
      <c r="R371" s="1">
        <v>357576</v>
      </c>
      <c r="S371" s="61">
        <f>IF(C371="East", IF(B371="Central",('Connecting shares (%)'!$F$2/100*E371+'Connecting shares (%)'!$G$2/100*G371+'Connecting shares (%)'!$H$2/100*I371)/1000000,0),0)</f>
        <v>0</v>
      </c>
      <c r="T371" s="61">
        <f>IF(C371="East", IF(B371="Central",F371*'Connecting shares (%)'!$R$16*'Connecting shares (%)'!$F$2/100+H371*'Connecting shares (%)'!$G$2/100*'Connecting shares (%)'!$R$17+J371*'Connecting shares (%)'!$H$2/100*'Connecting shares (%)'!$R$18,0),0)</f>
        <v>0</v>
      </c>
      <c r="U371" s="1">
        <f>IF(C371="East", IF(B371="Decentral",('Connecting shares (%)'!$F$6/100*E371+'Connecting shares (%)'!$G$6/100*G371+'Connecting shares (%)'!$H$6/100*I371)/1000000,0),0)</f>
        <v>0</v>
      </c>
      <c r="V371" s="1">
        <f>IF(C371="East", IF(B371="Decentral",F371*'Connecting shares (%)'!$R$16*'Connecting shares (%)'!$F$6/100+H371*'Connecting shares (%)'!$G$6/100*'Connecting shares (%)'!$R$17+J371*'Connecting shares (%)'!$H$6/100*'Connecting shares (%)'!$R$18,0),0)</f>
        <v>0</v>
      </c>
      <c r="W371" s="1">
        <f>IF(C371="East", IF(B371="Central",('Connecting shares (%)'!$F$4/100*K371+'Connecting shares (%)'!$G$4/100*M371+'Connecting shares (%)'!$H$4/100*O371)/1000000,0),0)</f>
        <v>0</v>
      </c>
      <c r="X371" s="1">
        <f>IF(C371="East", IF(B371="Central",L371*'Connecting shares (%)'!$R$16*'Connecting shares (%)'!$F$4/100+N371*'Connecting shares (%)'!$G$4/100*'Connecting shares (%)'!$R$17+P371*'Connecting shares (%)'!$H$4/100*'Connecting shares (%)'!$R$18,0),0)</f>
        <v>0</v>
      </c>
      <c r="Y371" s="1">
        <f>IF(C371="East", IF(B371="Decentral",('Connecting shares (%)'!$F$4/100*K371+'Connecting shares (%)'!$G$4/100*M371+'Connecting shares (%)'!$H$4/100*O371)/1000000,0),0)</f>
        <v>0</v>
      </c>
      <c r="Z371" s="1">
        <f>IF(C371="East", IF(B371="Decentral",L371*'Connecting shares (%)'!$R$16*'Connecting shares (%)'!$F$8/100+N371*'Connecting shares (%)'!$G$8/100*'Connecting shares (%)'!$R$17+P371*'Connecting shares (%)'!$H$8/100*'Connecting shares (%)'!$R$18,0),0)</f>
        <v>0</v>
      </c>
      <c r="AA371" s="1">
        <f>IF(C371="West", IF(B371="Central",('Connecting shares (%)'!$F$10/100*E371+'Connecting shares (%)'!$G$10/100*G371+'Connecting shares (%)'!$H$10/100*I371)/1000000,0),0)</f>
        <v>0</v>
      </c>
      <c r="AB371" s="1">
        <f>IF(C371="West", IF(B371="Central",F371*'Connecting shares (%)'!$R$16*'Connecting shares (%)'!$F$10/100+H371*'Connecting shares (%)'!$G$10/100*'Connecting shares (%)'!$R$17+J371*'Connecting shares (%)'!$H$10/100*'Connecting shares (%)'!$R$18,0),0)</f>
        <v>0</v>
      </c>
      <c r="AC371" s="1">
        <f>IF(C371="West", IF(B371="Decentral",('Connecting shares (%)'!$F$14/100*E371+'Connecting shares (%)'!$G$14/100*G371+'Connecting shares (%)'!$H$14/100*I371)/1000000,0),0)</f>
        <v>0.25792542000000002</v>
      </c>
      <c r="AD371" s="1">
        <f>IF(C371="west", IF(B371="Decentral",F371*'Connecting shares (%)'!$R$16*'Connecting shares (%)'!$F$14/100+H371*'Connecting shares (%)'!$G$14/100*'Connecting shares (%)'!$R$17+J371*'Connecting shares (%)'!$H$14/100*'Connecting shares (%)'!$R$18,0),0)</f>
        <v>0.39091500000000001</v>
      </c>
      <c r="AE371" s="1">
        <f>IF(C371="west", IF(B371="Central",('Connecting shares (%)'!$F$12/100*K371+'Connecting shares (%)'!$G$12/100*M371+'Connecting shares (%)'!$H$12/100*O371)/1000000,0),0)</f>
        <v>0</v>
      </c>
      <c r="AF371" s="1">
        <f>IF(C371="west", IF(B371="Central",L371*'Connecting shares (%)'!$R$16*'Connecting shares (%)'!$F$12/100+N371*'Connecting shares (%)'!$G$12/100*'Connecting shares (%)'!$R$17+P371*'Connecting shares (%)'!$H$12/100*'Connecting shares (%)'!$R$18,0),0)</f>
        <v>0</v>
      </c>
      <c r="AG371" s="1">
        <f>IF(C371="West", IF(B371="Decentral",(K371*'Connecting shares (%)'!$F$16/100+M371*'Connecting shares (%)'!$G$16/100+O371*'Connecting shares (%)'!$H$16/100)/1000000,0),0)</f>
        <v>0</v>
      </c>
      <c r="AH371" s="1">
        <f>IF(C371="west", IF(B371="Decentral",L371*'Connecting shares (%)'!$R$16*'Connecting shares (%)'!$F$16/100+N371*'Connecting shares (%)'!$G$16/100*'Connecting shares (%)'!$R$17+P371*'Connecting shares (%)'!$H$16/100*'Connecting shares (%)'!$R$18,0),0)</f>
        <v>0</v>
      </c>
    </row>
    <row r="372" spans="1:34">
      <c r="A372" s="1">
        <v>371</v>
      </c>
      <c r="B372" s="1" t="s">
        <v>21</v>
      </c>
      <c r="C372" s="1" t="s">
        <v>24</v>
      </c>
      <c r="D372" s="1" t="s">
        <v>142</v>
      </c>
      <c r="E372" s="1">
        <v>2091197.49999999</v>
      </c>
      <c r="F372" s="1">
        <v>141</v>
      </c>
      <c r="G372" s="1">
        <v>0</v>
      </c>
      <c r="H372" s="1">
        <v>0</v>
      </c>
      <c r="I372" s="1">
        <v>0</v>
      </c>
      <c r="J372" s="1">
        <v>0</v>
      </c>
      <c r="K372" s="1">
        <v>91612.449999999895</v>
      </c>
      <c r="L372" s="1">
        <v>6</v>
      </c>
      <c r="M372" s="1">
        <v>0</v>
      </c>
      <c r="N372" s="1">
        <v>0</v>
      </c>
      <c r="O372" s="1">
        <v>0</v>
      </c>
      <c r="P372" s="1">
        <v>0</v>
      </c>
      <c r="Q372" s="1">
        <v>3937.9193714732301</v>
      </c>
      <c r="R372" s="1">
        <v>608047.5</v>
      </c>
      <c r="S372" s="61">
        <f>IF(C372="East", IF(B372="Central",('Connecting shares (%)'!$F$2/100*E372+'Connecting shares (%)'!$G$2/100*G372+'Connecting shares (%)'!$H$2/100*I372)/1000000,0),0)</f>
        <v>0</v>
      </c>
      <c r="T372" s="61">
        <f>IF(C372="East", IF(B372="Central",F372*'Connecting shares (%)'!$R$16*'Connecting shares (%)'!$F$2/100+H372*'Connecting shares (%)'!$G$2/100*'Connecting shares (%)'!$R$17+J372*'Connecting shares (%)'!$H$2/100*'Connecting shares (%)'!$R$18,0),0)</f>
        <v>0</v>
      </c>
      <c r="U372" s="1">
        <f>IF(C372="East", IF(B372="Decentral",('Connecting shares (%)'!$F$6/100*E372+'Connecting shares (%)'!$G$6/100*G372+'Connecting shares (%)'!$H$6/100*I372)/1000000,0),0)</f>
        <v>2.0911974999999901</v>
      </c>
      <c r="V372" s="1">
        <f>IF(C372="East", IF(B372="Decentral",F372*'Connecting shares (%)'!$R$16*'Connecting shares (%)'!$F$6/100+H372*'Connecting shares (%)'!$G$6/100*'Connecting shares (%)'!$R$17+J372*'Connecting shares (%)'!$H$6/100*'Connecting shares (%)'!$R$18,0),0)</f>
        <v>3.2422950000000004</v>
      </c>
      <c r="W372" s="1">
        <f>IF(C372="East", IF(B372="Central",('Connecting shares (%)'!$F$4/100*K372+'Connecting shares (%)'!$G$4/100*M372+'Connecting shares (%)'!$H$4/100*O372)/1000000,0),0)</f>
        <v>0</v>
      </c>
      <c r="X372" s="1">
        <f>IF(C372="East", IF(B372="Central",L372*'Connecting shares (%)'!$R$16*'Connecting shares (%)'!$F$4/100+N372*'Connecting shares (%)'!$G$4/100*'Connecting shares (%)'!$R$17+P372*'Connecting shares (%)'!$H$4/100*'Connecting shares (%)'!$R$18,0),0)</f>
        <v>0</v>
      </c>
      <c r="Y372" s="1">
        <f>IF(C372="East", IF(B372="Decentral",('Connecting shares (%)'!$F$4/100*K372+'Connecting shares (%)'!$G$4/100*M372+'Connecting shares (%)'!$H$4/100*O372)/1000000,0),0)</f>
        <v>9.1612449999999901E-2</v>
      </c>
      <c r="Z372" s="1">
        <f>IF(C372="East", IF(B372="Decentral",L372*'Connecting shares (%)'!$R$16*'Connecting shares (%)'!$F$8/100+N372*'Connecting shares (%)'!$G$8/100*'Connecting shares (%)'!$R$17+P372*'Connecting shares (%)'!$H$8/100*'Connecting shares (%)'!$R$18,0),0)</f>
        <v>0.13797000000000001</v>
      </c>
      <c r="AA372" s="1">
        <f>IF(C372="West", IF(B372="Central",('Connecting shares (%)'!$F$10/100*E372+'Connecting shares (%)'!$G$10/100*G372+'Connecting shares (%)'!$H$10/100*I372)/1000000,0),0)</f>
        <v>0</v>
      </c>
      <c r="AB372" s="1">
        <f>IF(C372="West", IF(B372="Central",F372*'Connecting shares (%)'!$R$16*'Connecting shares (%)'!$F$10/100+H372*'Connecting shares (%)'!$G$10/100*'Connecting shares (%)'!$R$17+J372*'Connecting shares (%)'!$H$10/100*'Connecting shares (%)'!$R$18,0),0)</f>
        <v>0</v>
      </c>
      <c r="AC372" s="1">
        <f>IF(C372="West", IF(B372="Decentral",('Connecting shares (%)'!$F$14/100*E372+'Connecting shares (%)'!$G$14/100*G372+'Connecting shares (%)'!$H$14/100*I372)/1000000,0),0)</f>
        <v>0</v>
      </c>
      <c r="AD372" s="1">
        <f>IF(C372="west", IF(B372="Decentral",F372*'Connecting shares (%)'!$R$16*'Connecting shares (%)'!$F$14/100+H372*'Connecting shares (%)'!$G$14/100*'Connecting shares (%)'!$R$17+J372*'Connecting shares (%)'!$H$14/100*'Connecting shares (%)'!$R$18,0),0)</f>
        <v>0</v>
      </c>
      <c r="AE372" s="1">
        <f>IF(C372="west", IF(B372="Central",('Connecting shares (%)'!$F$12/100*K372+'Connecting shares (%)'!$G$12/100*M372+'Connecting shares (%)'!$H$12/100*O372)/1000000,0),0)</f>
        <v>0</v>
      </c>
      <c r="AF372" s="1">
        <f>IF(C372="west", IF(B372="Central",L372*'Connecting shares (%)'!$R$16*'Connecting shares (%)'!$F$12/100+N372*'Connecting shares (%)'!$G$12/100*'Connecting shares (%)'!$R$17+P372*'Connecting shares (%)'!$H$12/100*'Connecting shares (%)'!$R$18,0),0)</f>
        <v>0</v>
      </c>
      <c r="AG372" s="1">
        <f>IF(C372="West", IF(B372="Decentral",(K372*'Connecting shares (%)'!$F$16/100+M372*'Connecting shares (%)'!$G$16/100+O372*'Connecting shares (%)'!$H$16/100)/1000000,0),0)</f>
        <v>0</v>
      </c>
      <c r="AH372" s="1">
        <f>IF(C372="west", IF(B372="Decentral",L372*'Connecting shares (%)'!$R$16*'Connecting shares (%)'!$F$16/100+N372*'Connecting shares (%)'!$G$16/100*'Connecting shares (%)'!$R$17+P372*'Connecting shares (%)'!$H$16/100*'Connecting shares (%)'!$R$18,0),0)</f>
        <v>0</v>
      </c>
    </row>
    <row r="373" spans="1:34">
      <c r="A373" s="1">
        <v>372</v>
      </c>
      <c r="B373" s="1" t="s">
        <v>21</v>
      </c>
      <c r="C373" s="1" t="s">
        <v>23</v>
      </c>
      <c r="D373" s="1" t="s">
        <v>545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196.27400593158799</v>
      </c>
      <c r="R373" s="1">
        <v>345.5</v>
      </c>
      <c r="S373" s="61">
        <f>IF(C373="East", IF(B373="Central",('Connecting shares (%)'!$F$2/100*E373+'Connecting shares (%)'!$G$2/100*G373+'Connecting shares (%)'!$H$2/100*I373)/1000000,0),0)</f>
        <v>0</v>
      </c>
      <c r="T373" s="61">
        <f>IF(C373="East", IF(B373="Central",F373*'Connecting shares (%)'!$R$16*'Connecting shares (%)'!$F$2/100+H373*'Connecting shares (%)'!$G$2/100*'Connecting shares (%)'!$R$17+J373*'Connecting shares (%)'!$H$2/100*'Connecting shares (%)'!$R$18,0),0)</f>
        <v>0</v>
      </c>
      <c r="U373" s="1">
        <f>IF(C373="East", IF(B373="Decentral",('Connecting shares (%)'!$F$6/100*E373+'Connecting shares (%)'!$G$6/100*G373+'Connecting shares (%)'!$H$6/100*I373)/1000000,0),0)</f>
        <v>0</v>
      </c>
      <c r="V373" s="1">
        <f>IF(C373="East", IF(B373="Decentral",F373*'Connecting shares (%)'!$R$16*'Connecting shares (%)'!$F$6/100+H373*'Connecting shares (%)'!$G$6/100*'Connecting shares (%)'!$R$17+J373*'Connecting shares (%)'!$H$6/100*'Connecting shares (%)'!$R$18,0),0)</f>
        <v>0</v>
      </c>
      <c r="W373" s="1">
        <f>IF(C373="East", IF(B373="Central",('Connecting shares (%)'!$F$4/100*K373+'Connecting shares (%)'!$G$4/100*M373+'Connecting shares (%)'!$H$4/100*O373)/1000000,0),0)</f>
        <v>0</v>
      </c>
      <c r="X373" s="1">
        <f>IF(C373="East", IF(B373="Central",L373*'Connecting shares (%)'!$R$16*'Connecting shares (%)'!$F$4/100+N373*'Connecting shares (%)'!$G$4/100*'Connecting shares (%)'!$R$17+P373*'Connecting shares (%)'!$H$4/100*'Connecting shares (%)'!$R$18,0),0)</f>
        <v>0</v>
      </c>
      <c r="Y373" s="1">
        <f>IF(C373="East", IF(B373="Decentral",('Connecting shares (%)'!$F$4/100*K373+'Connecting shares (%)'!$G$4/100*M373+'Connecting shares (%)'!$H$4/100*O373)/1000000,0),0)</f>
        <v>0</v>
      </c>
      <c r="Z373" s="1">
        <f>IF(C373="East", IF(B373="Decentral",L373*'Connecting shares (%)'!$R$16*'Connecting shares (%)'!$F$8/100+N373*'Connecting shares (%)'!$G$8/100*'Connecting shares (%)'!$R$17+P373*'Connecting shares (%)'!$H$8/100*'Connecting shares (%)'!$R$18,0),0)</f>
        <v>0</v>
      </c>
      <c r="AA373" s="1">
        <f>IF(C373="West", IF(B373="Central",('Connecting shares (%)'!$F$10/100*E373+'Connecting shares (%)'!$G$10/100*G373+'Connecting shares (%)'!$H$10/100*I373)/1000000,0),0)</f>
        <v>0</v>
      </c>
      <c r="AB373" s="1">
        <f>IF(C373="West", IF(B373="Central",F373*'Connecting shares (%)'!$R$16*'Connecting shares (%)'!$F$10/100+H373*'Connecting shares (%)'!$G$10/100*'Connecting shares (%)'!$R$17+J373*'Connecting shares (%)'!$H$10/100*'Connecting shares (%)'!$R$18,0),0)</f>
        <v>0</v>
      </c>
      <c r="AC373" s="1">
        <f>IF(C373="West", IF(B373="Decentral",('Connecting shares (%)'!$F$14/100*E373+'Connecting shares (%)'!$G$14/100*G373+'Connecting shares (%)'!$H$14/100*I373)/1000000,0),0)</f>
        <v>0</v>
      </c>
      <c r="AD373" s="1">
        <f>IF(C373="west", IF(B373="Decentral",F373*'Connecting shares (%)'!$R$16*'Connecting shares (%)'!$F$14/100+H373*'Connecting shares (%)'!$G$14/100*'Connecting shares (%)'!$R$17+J373*'Connecting shares (%)'!$H$14/100*'Connecting shares (%)'!$R$18,0),0)</f>
        <v>0</v>
      </c>
      <c r="AE373" s="1">
        <f>IF(C373="west", IF(B373="Central",('Connecting shares (%)'!$F$12/100*K373+'Connecting shares (%)'!$G$12/100*M373+'Connecting shares (%)'!$H$12/100*O373)/1000000,0),0)</f>
        <v>0</v>
      </c>
      <c r="AF373" s="1">
        <f>IF(C373="west", IF(B373="Central",L373*'Connecting shares (%)'!$R$16*'Connecting shares (%)'!$F$12/100+N373*'Connecting shares (%)'!$G$12/100*'Connecting shares (%)'!$R$17+P373*'Connecting shares (%)'!$H$12/100*'Connecting shares (%)'!$R$18,0),0)</f>
        <v>0</v>
      </c>
      <c r="AG373" s="1">
        <f>IF(C373="West", IF(B373="Decentral",(K373*'Connecting shares (%)'!$F$16/100+M373*'Connecting shares (%)'!$G$16/100+O373*'Connecting shares (%)'!$H$16/100)/1000000,0),0)</f>
        <v>0</v>
      </c>
      <c r="AH373" s="1">
        <f>IF(C373="west", IF(B373="Decentral",L373*'Connecting shares (%)'!$R$16*'Connecting shares (%)'!$F$16/100+N373*'Connecting shares (%)'!$G$16/100*'Connecting shares (%)'!$R$17+P373*'Connecting shares (%)'!$H$16/100*'Connecting shares (%)'!$R$18,0),0)</f>
        <v>0</v>
      </c>
    </row>
    <row r="374" spans="1:34">
      <c r="A374" s="1">
        <v>373</v>
      </c>
      <c r="B374" s="1" t="s">
        <v>21</v>
      </c>
      <c r="C374" s="1" t="s">
        <v>24</v>
      </c>
      <c r="D374" s="1" t="s">
        <v>544</v>
      </c>
      <c r="E374" s="1">
        <v>356685.13999999902</v>
      </c>
      <c r="F374" s="1">
        <v>22</v>
      </c>
      <c r="G374" s="1">
        <v>0</v>
      </c>
      <c r="H374" s="1">
        <v>0</v>
      </c>
      <c r="I374" s="1">
        <v>0</v>
      </c>
      <c r="J374" s="1">
        <v>0</v>
      </c>
      <c r="K374" s="1">
        <v>86118.47</v>
      </c>
      <c r="L374" s="1">
        <v>11</v>
      </c>
      <c r="M374" s="1">
        <v>0</v>
      </c>
      <c r="N374" s="1">
        <v>0</v>
      </c>
      <c r="O374" s="1">
        <v>0</v>
      </c>
      <c r="P374" s="1">
        <v>0</v>
      </c>
      <c r="Q374" s="1">
        <v>3819.6810336888602</v>
      </c>
      <c r="R374" s="1">
        <v>519262</v>
      </c>
      <c r="S374" s="61">
        <f>IF(C374="East", IF(B374="Central",('Connecting shares (%)'!$F$2/100*E374+'Connecting shares (%)'!$G$2/100*G374+'Connecting shares (%)'!$H$2/100*I374)/1000000,0),0)</f>
        <v>0</v>
      </c>
      <c r="T374" s="61">
        <f>IF(C374="East", IF(B374="Central",F374*'Connecting shares (%)'!$R$16*'Connecting shares (%)'!$F$2/100+H374*'Connecting shares (%)'!$G$2/100*'Connecting shares (%)'!$R$17+J374*'Connecting shares (%)'!$H$2/100*'Connecting shares (%)'!$R$18,0),0)</f>
        <v>0</v>
      </c>
      <c r="U374" s="1">
        <f>IF(C374="East", IF(B374="Decentral",('Connecting shares (%)'!$F$6/100*E374+'Connecting shares (%)'!$G$6/100*G374+'Connecting shares (%)'!$H$6/100*I374)/1000000,0),0)</f>
        <v>0.35668513999999901</v>
      </c>
      <c r="V374" s="1">
        <f>IF(C374="East", IF(B374="Decentral",F374*'Connecting shares (%)'!$R$16*'Connecting shares (%)'!$F$6/100+H374*'Connecting shares (%)'!$G$6/100*'Connecting shares (%)'!$R$17+J374*'Connecting shares (%)'!$H$6/100*'Connecting shares (%)'!$R$18,0),0)</f>
        <v>0.50589000000000006</v>
      </c>
      <c r="W374" s="1">
        <f>IF(C374="East", IF(B374="Central",('Connecting shares (%)'!$F$4/100*K374+'Connecting shares (%)'!$G$4/100*M374+'Connecting shares (%)'!$H$4/100*O374)/1000000,0),0)</f>
        <v>0</v>
      </c>
      <c r="X374" s="1">
        <f>IF(C374="East", IF(B374="Central",L374*'Connecting shares (%)'!$R$16*'Connecting shares (%)'!$F$4/100+N374*'Connecting shares (%)'!$G$4/100*'Connecting shares (%)'!$R$17+P374*'Connecting shares (%)'!$H$4/100*'Connecting shares (%)'!$R$18,0),0)</f>
        <v>0</v>
      </c>
      <c r="Y374" s="1">
        <f>IF(C374="East", IF(B374="Decentral",('Connecting shares (%)'!$F$4/100*K374+'Connecting shares (%)'!$G$4/100*M374+'Connecting shares (%)'!$H$4/100*O374)/1000000,0),0)</f>
        <v>8.6118470000000003E-2</v>
      </c>
      <c r="Z374" s="1">
        <f>IF(C374="East", IF(B374="Decentral",L374*'Connecting shares (%)'!$R$16*'Connecting shares (%)'!$F$8/100+N374*'Connecting shares (%)'!$G$8/100*'Connecting shares (%)'!$R$17+P374*'Connecting shares (%)'!$H$8/100*'Connecting shares (%)'!$R$18,0),0)</f>
        <v>0.25294500000000003</v>
      </c>
      <c r="AA374" s="1">
        <f>IF(C374="West", IF(B374="Central",('Connecting shares (%)'!$F$10/100*E374+'Connecting shares (%)'!$G$10/100*G374+'Connecting shares (%)'!$H$10/100*I374)/1000000,0),0)</f>
        <v>0</v>
      </c>
      <c r="AB374" s="1">
        <f>IF(C374="West", IF(B374="Central",F374*'Connecting shares (%)'!$R$16*'Connecting shares (%)'!$F$10/100+H374*'Connecting shares (%)'!$G$10/100*'Connecting shares (%)'!$R$17+J374*'Connecting shares (%)'!$H$10/100*'Connecting shares (%)'!$R$18,0),0)</f>
        <v>0</v>
      </c>
      <c r="AC374" s="1">
        <f>IF(C374="West", IF(B374="Decentral",('Connecting shares (%)'!$F$14/100*E374+'Connecting shares (%)'!$G$14/100*G374+'Connecting shares (%)'!$H$14/100*I374)/1000000,0),0)</f>
        <v>0</v>
      </c>
      <c r="AD374" s="1">
        <f>IF(C374="west", IF(B374="Decentral",F374*'Connecting shares (%)'!$R$16*'Connecting shares (%)'!$F$14/100+H374*'Connecting shares (%)'!$G$14/100*'Connecting shares (%)'!$R$17+J374*'Connecting shares (%)'!$H$14/100*'Connecting shares (%)'!$R$18,0),0)</f>
        <v>0</v>
      </c>
      <c r="AE374" s="1">
        <f>IF(C374="west", IF(B374="Central",('Connecting shares (%)'!$F$12/100*K374+'Connecting shares (%)'!$G$12/100*M374+'Connecting shares (%)'!$H$12/100*O374)/1000000,0),0)</f>
        <v>0</v>
      </c>
      <c r="AF374" s="1">
        <f>IF(C374="west", IF(B374="Central",L374*'Connecting shares (%)'!$R$16*'Connecting shares (%)'!$F$12/100+N374*'Connecting shares (%)'!$G$12/100*'Connecting shares (%)'!$R$17+P374*'Connecting shares (%)'!$H$12/100*'Connecting shares (%)'!$R$18,0),0)</f>
        <v>0</v>
      </c>
      <c r="AG374" s="1">
        <f>IF(C374="West", IF(B374="Decentral",(K374*'Connecting shares (%)'!$F$16/100+M374*'Connecting shares (%)'!$G$16/100+O374*'Connecting shares (%)'!$H$16/100)/1000000,0),0)</f>
        <v>0</v>
      </c>
      <c r="AH374" s="1">
        <f>IF(C374="west", IF(B374="Decentral",L374*'Connecting shares (%)'!$R$16*'Connecting shares (%)'!$F$16/100+N374*'Connecting shares (%)'!$G$16/100*'Connecting shares (%)'!$R$17+P374*'Connecting shares (%)'!$H$16/100*'Connecting shares (%)'!$R$18,0),0)</f>
        <v>0</v>
      </c>
    </row>
    <row r="375" spans="1:34">
      <c r="A375" s="1">
        <v>374</v>
      </c>
      <c r="B375" s="1" t="s">
        <v>21</v>
      </c>
      <c r="C375" s="1" t="s">
        <v>23</v>
      </c>
      <c r="D375" s="1" t="s">
        <v>543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59.846439844148897</v>
      </c>
      <c r="R375" s="1">
        <v>157.5</v>
      </c>
      <c r="S375" s="61">
        <f>IF(C375="East", IF(B375="Central",('Connecting shares (%)'!$F$2/100*E375+'Connecting shares (%)'!$G$2/100*G375+'Connecting shares (%)'!$H$2/100*I375)/1000000,0),0)</f>
        <v>0</v>
      </c>
      <c r="T375" s="61">
        <f>IF(C375="East", IF(B375="Central",F375*'Connecting shares (%)'!$R$16*'Connecting shares (%)'!$F$2/100+H375*'Connecting shares (%)'!$G$2/100*'Connecting shares (%)'!$R$17+J375*'Connecting shares (%)'!$H$2/100*'Connecting shares (%)'!$R$18,0),0)</f>
        <v>0</v>
      </c>
      <c r="U375" s="1">
        <f>IF(C375="East", IF(B375="Decentral",('Connecting shares (%)'!$F$6/100*E375+'Connecting shares (%)'!$G$6/100*G375+'Connecting shares (%)'!$H$6/100*I375)/1000000,0),0)</f>
        <v>0</v>
      </c>
      <c r="V375" s="1">
        <f>IF(C375="East", IF(B375="Decentral",F375*'Connecting shares (%)'!$R$16*'Connecting shares (%)'!$F$6/100+H375*'Connecting shares (%)'!$G$6/100*'Connecting shares (%)'!$R$17+J375*'Connecting shares (%)'!$H$6/100*'Connecting shares (%)'!$R$18,0),0)</f>
        <v>0</v>
      </c>
      <c r="W375" s="1">
        <f>IF(C375="East", IF(B375="Central",('Connecting shares (%)'!$F$4/100*K375+'Connecting shares (%)'!$G$4/100*M375+'Connecting shares (%)'!$H$4/100*O375)/1000000,0),0)</f>
        <v>0</v>
      </c>
      <c r="X375" s="1">
        <f>IF(C375="East", IF(B375="Central",L375*'Connecting shares (%)'!$R$16*'Connecting shares (%)'!$F$4/100+N375*'Connecting shares (%)'!$G$4/100*'Connecting shares (%)'!$R$17+P375*'Connecting shares (%)'!$H$4/100*'Connecting shares (%)'!$R$18,0),0)</f>
        <v>0</v>
      </c>
      <c r="Y375" s="1">
        <f>IF(C375="East", IF(B375="Decentral",('Connecting shares (%)'!$F$4/100*K375+'Connecting shares (%)'!$G$4/100*M375+'Connecting shares (%)'!$H$4/100*O375)/1000000,0),0)</f>
        <v>0</v>
      </c>
      <c r="Z375" s="1">
        <f>IF(C375="East", IF(B375="Decentral",L375*'Connecting shares (%)'!$R$16*'Connecting shares (%)'!$F$8/100+N375*'Connecting shares (%)'!$G$8/100*'Connecting shares (%)'!$R$17+P375*'Connecting shares (%)'!$H$8/100*'Connecting shares (%)'!$R$18,0),0)</f>
        <v>0</v>
      </c>
      <c r="AA375" s="1">
        <f>IF(C375="West", IF(B375="Central",('Connecting shares (%)'!$F$10/100*E375+'Connecting shares (%)'!$G$10/100*G375+'Connecting shares (%)'!$H$10/100*I375)/1000000,0),0)</f>
        <v>0</v>
      </c>
      <c r="AB375" s="1">
        <f>IF(C375="West", IF(B375="Central",F375*'Connecting shares (%)'!$R$16*'Connecting shares (%)'!$F$10/100+H375*'Connecting shares (%)'!$G$10/100*'Connecting shares (%)'!$R$17+J375*'Connecting shares (%)'!$H$10/100*'Connecting shares (%)'!$R$18,0),0)</f>
        <v>0</v>
      </c>
      <c r="AC375" s="1">
        <f>IF(C375="West", IF(B375="Decentral",('Connecting shares (%)'!$F$14/100*E375+'Connecting shares (%)'!$G$14/100*G375+'Connecting shares (%)'!$H$14/100*I375)/1000000,0),0)</f>
        <v>0</v>
      </c>
      <c r="AD375" s="1">
        <f>IF(C375="west", IF(B375="Decentral",F375*'Connecting shares (%)'!$R$16*'Connecting shares (%)'!$F$14/100+H375*'Connecting shares (%)'!$G$14/100*'Connecting shares (%)'!$R$17+J375*'Connecting shares (%)'!$H$14/100*'Connecting shares (%)'!$R$18,0),0)</f>
        <v>0</v>
      </c>
      <c r="AE375" s="1">
        <f>IF(C375="west", IF(B375="Central",('Connecting shares (%)'!$F$12/100*K375+'Connecting shares (%)'!$G$12/100*M375+'Connecting shares (%)'!$H$12/100*O375)/1000000,0),0)</f>
        <v>0</v>
      </c>
      <c r="AF375" s="1">
        <f>IF(C375="west", IF(B375="Central",L375*'Connecting shares (%)'!$R$16*'Connecting shares (%)'!$F$12/100+N375*'Connecting shares (%)'!$G$12/100*'Connecting shares (%)'!$R$17+P375*'Connecting shares (%)'!$H$12/100*'Connecting shares (%)'!$R$18,0),0)</f>
        <v>0</v>
      </c>
      <c r="AG375" s="1">
        <f>IF(C375="West", IF(B375="Decentral",(K375*'Connecting shares (%)'!$F$16/100+M375*'Connecting shares (%)'!$G$16/100+O375*'Connecting shares (%)'!$H$16/100)/1000000,0),0)</f>
        <v>0</v>
      </c>
      <c r="AH375" s="1">
        <f>IF(C375="west", IF(B375="Decentral",L375*'Connecting shares (%)'!$R$16*'Connecting shares (%)'!$F$16/100+N375*'Connecting shares (%)'!$G$16/100*'Connecting shares (%)'!$R$17+P375*'Connecting shares (%)'!$H$16/100*'Connecting shares (%)'!$R$18,0),0)</f>
        <v>0</v>
      </c>
    </row>
    <row r="376" spans="1:34">
      <c r="A376" s="1">
        <v>375</v>
      </c>
      <c r="B376" s="1" t="s">
        <v>21</v>
      </c>
      <c r="C376" s="1" t="s">
        <v>23</v>
      </c>
      <c r="D376" s="1" t="s">
        <v>542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152.899030495136</v>
      </c>
      <c r="R376" s="1">
        <v>1019</v>
      </c>
      <c r="S376" s="61">
        <f>IF(C376="East", IF(B376="Central",('Connecting shares (%)'!$F$2/100*E376+'Connecting shares (%)'!$G$2/100*G376+'Connecting shares (%)'!$H$2/100*I376)/1000000,0),0)</f>
        <v>0</v>
      </c>
      <c r="T376" s="61">
        <f>IF(C376="East", IF(B376="Central",F376*'Connecting shares (%)'!$R$16*'Connecting shares (%)'!$F$2/100+H376*'Connecting shares (%)'!$G$2/100*'Connecting shares (%)'!$R$17+J376*'Connecting shares (%)'!$H$2/100*'Connecting shares (%)'!$R$18,0),0)</f>
        <v>0</v>
      </c>
      <c r="U376" s="1">
        <f>IF(C376="East", IF(B376="Decentral",('Connecting shares (%)'!$F$6/100*E376+'Connecting shares (%)'!$G$6/100*G376+'Connecting shares (%)'!$H$6/100*I376)/1000000,0),0)</f>
        <v>0</v>
      </c>
      <c r="V376" s="1">
        <f>IF(C376="East", IF(B376="Decentral",F376*'Connecting shares (%)'!$R$16*'Connecting shares (%)'!$F$6/100+H376*'Connecting shares (%)'!$G$6/100*'Connecting shares (%)'!$R$17+J376*'Connecting shares (%)'!$H$6/100*'Connecting shares (%)'!$R$18,0),0)</f>
        <v>0</v>
      </c>
      <c r="W376" s="1">
        <f>IF(C376="East", IF(B376="Central",('Connecting shares (%)'!$F$4/100*K376+'Connecting shares (%)'!$G$4/100*M376+'Connecting shares (%)'!$H$4/100*O376)/1000000,0),0)</f>
        <v>0</v>
      </c>
      <c r="X376" s="1">
        <f>IF(C376="East", IF(B376="Central",L376*'Connecting shares (%)'!$R$16*'Connecting shares (%)'!$F$4/100+N376*'Connecting shares (%)'!$G$4/100*'Connecting shares (%)'!$R$17+P376*'Connecting shares (%)'!$H$4/100*'Connecting shares (%)'!$R$18,0),0)</f>
        <v>0</v>
      </c>
      <c r="Y376" s="1">
        <f>IF(C376="East", IF(B376="Decentral",('Connecting shares (%)'!$F$4/100*K376+'Connecting shares (%)'!$G$4/100*M376+'Connecting shares (%)'!$H$4/100*O376)/1000000,0),0)</f>
        <v>0</v>
      </c>
      <c r="Z376" s="1">
        <f>IF(C376="East", IF(B376="Decentral",L376*'Connecting shares (%)'!$R$16*'Connecting shares (%)'!$F$8/100+N376*'Connecting shares (%)'!$G$8/100*'Connecting shares (%)'!$R$17+P376*'Connecting shares (%)'!$H$8/100*'Connecting shares (%)'!$R$18,0),0)</f>
        <v>0</v>
      </c>
      <c r="AA376" s="1">
        <f>IF(C376="West", IF(B376="Central",('Connecting shares (%)'!$F$10/100*E376+'Connecting shares (%)'!$G$10/100*G376+'Connecting shares (%)'!$H$10/100*I376)/1000000,0),0)</f>
        <v>0</v>
      </c>
      <c r="AB376" s="1">
        <f>IF(C376="West", IF(B376="Central",F376*'Connecting shares (%)'!$R$16*'Connecting shares (%)'!$F$10/100+H376*'Connecting shares (%)'!$G$10/100*'Connecting shares (%)'!$R$17+J376*'Connecting shares (%)'!$H$10/100*'Connecting shares (%)'!$R$18,0),0)</f>
        <v>0</v>
      </c>
      <c r="AC376" s="1">
        <f>IF(C376="West", IF(B376="Decentral",('Connecting shares (%)'!$F$14/100*E376+'Connecting shares (%)'!$G$14/100*G376+'Connecting shares (%)'!$H$14/100*I376)/1000000,0),0)</f>
        <v>0</v>
      </c>
      <c r="AD376" s="1">
        <f>IF(C376="west", IF(B376="Decentral",F376*'Connecting shares (%)'!$R$16*'Connecting shares (%)'!$F$14/100+H376*'Connecting shares (%)'!$G$14/100*'Connecting shares (%)'!$R$17+J376*'Connecting shares (%)'!$H$14/100*'Connecting shares (%)'!$R$18,0),0)</f>
        <v>0</v>
      </c>
      <c r="AE376" s="1">
        <f>IF(C376="west", IF(B376="Central",('Connecting shares (%)'!$F$12/100*K376+'Connecting shares (%)'!$G$12/100*M376+'Connecting shares (%)'!$H$12/100*O376)/1000000,0),0)</f>
        <v>0</v>
      </c>
      <c r="AF376" s="1">
        <f>IF(C376="west", IF(B376="Central",L376*'Connecting shares (%)'!$R$16*'Connecting shares (%)'!$F$12/100+N376*'Connecting shares (%)'!$G$12/100*'Connecting shares (%)'!$R$17+P376*'Connecting shares (%)'!$H$12/100*'Connecting shares (%)'!$R$18,0),0)</f>
        <v>0</v>
      </c>
      <c r="AG376" s="1">
        <f>IF(C376="West", IF(B376="Decentral",(K376*'Connecting shares (%)'!$F$16/100+M376*'Connecting shares (%)'!$G$16/100+O376*'Connecting shares (%)'!$H$16/100)/1000000,0),0)</f>
        <v>0</v>
      </c>
      <c r="AH376" s="1">
        <f>IF(C376="west", IF(B376="Decentral",L376*'Connecting shares (%)'!$R$16*'Connecting shares (%)'!$F$16/100+N376*'Connecting shares (%)'!$G$16/100*'Connecting shares (%)'!$R$17+P376*'Connecting shares (%)'!$H$16/100*'Connecting shares (%)'!$R$18,0),0)</f>
        <v>0</v>
      </c>
    </row>
    <row r="377" spans="1:34">
      <c r="A377" s="1">
        <v>376</v>
      </c>
      <c r="B377" s="1" t="s">
        <v>21</v>
      </c>
      <c r="C377" s="1" t="s">
        <v>23</v>
      </c>
      <c r="D377" s="1" t="s">
        <v>541</v>
      </c>
      <c r="E377" s="1">
        <v>789378.18</v>
      </c>
      <c r="F377" s="1">
        <v>56</v>
      </c>
      <c r="G377" s="1">
        <v>0</v>
      </c>
      <c r="H377" s="1">
        <v>0</v>
      </c>
      <c r="I377" s="1">
        <v>0</v>
      </c>
      <c r="J377" s="1">
        <v>0</v>
      </c>
      <c r="K377" s="1">
        <v>115289.659999999</v>
      </c>
      <c r="L377" s="1">
        <v>10</v>
      </c>
      <c r="M377" s="1">
        <v>0</v>
      </c>
      <c r="N377" s="1">
        <v>0</v>
      </c>
      <c r="O377" s="1">
        <v>0</v>
      </c>
      <c r="P377" s="1">
        <v>0</v>
      </c>
      <c r="Q377" s="1">
        <v>5331.3576665044302</v>
      </c>
      <c r="R377" s="1">
        <v>499130.5</v>
      </c>
      <c r="S377" s="61">
        <f>IF(C377="East", IF(B377="Central",('Connecting shares (%)'!$F$2/100*E377+'Connecting shares (%)'!$G$2/100*G377+'Connecting shares (%)'!$H$2/100*I377)/1000000,0),0)</f>
        <v>0</v>
      </c>
      <c r="T377" s="61">
        <f>IF(C377="East", IF(B377="Central",F377*'Connecting shares (%)'!$R$16*'Connecting shares (%)'!$F$2/100+H377*'Connecting shares (%)'!$G$2/100*'Connecting shares (%)'!$R$17+J377*'Connecting shares (%)'!$H$2/100*'Connecting shares (%)'!$R$18,0),0)</f>
        <v>0</v>
      </c>
      <c r="U377" s="1">
        <f>IF(C377="East", IF(B377="Decentral",('Connecting shares (%)'!$F$6/100*E377+'Connecting shares (%)'!$G$6/100*G377+'Connecting shares (%)'!$H$6/100*I377)/1000000,0),0)</f>
        <v>0</v>
      </c>
      <c r="V377" s="1">
        <f>IF(C377="East", IF(B377="Decentral",F377*'Connecting shares (%)'!$R$16*'Connecting shares (%)'!$F$6/100+H377*'Connecting shares (%)'!$G$6/100*'Connecting shares (%)'!$R$17+J377*'Connecting shares (%)'!$H$6/100*'Connecting shares (%)'!$R$18,0),0)</f>
        <v>0</v>
      </c>
      <c r="W377" s="1">
        <f>IF(C377="East", IF(B377="Central",('Connecting shares (%)'!$F$4/100*K377+'Connecting shares (%)'!$G$4/100*M377+'Connecting shares (%)'!$H$4/100*O377)/1000000,0),0)</f>
        <v>0</v>
      </c>
      <c r="X377" s="1">
        <f>IF(C377="East", IF(B377="Central",L377*'Connecting shares (%)'!$R$16*'Connecting shares (%)'!$F$4/100+N377*'Connecting shares (%)'!$G$4/100*'Connecting shares (%)'!$R$17+P377*'Connecting shares (%)'!$H$4/100*'Connecting shares (%)'!$R$18,0),0)</f>
        <v>0</v>
      </c>
      <c r="Y377" s="1">
        <f>IF(C377="East", IF(B377="Decentral",('Connecting shares (%)'!$F$4/100*K377+'Connecting shares (%)'!$G$4/100*M377+'Connecting shares (%)'!$H$4/100*O377)/1000000,0),0)</f>
        <v>0</v>
      </c>
      <c r="Z377" s="1">
        <f>IF(C377="East", IF(B377="Decentral",L377*'Connecting shares (%)'!$R$16*'Connecting shares (%)'!$F$8/100+N377*'Connecting shares (%)'!$G$8/100*'Connecting shares (%)'!$R$17+P377*'Connecting shares (%)'!$H$8/100*'Connecting shares (%)'!$R$18,0),0)</f>
        <v>0</v>
      </c>
      <c r="AA377" s="1">
        <f>IF(C377="West", IF(B377="Central",('Connecting shares (%)'!$F$10/100*E377+'Connecting shares (%)'!$G$10/100*G377+'Connecting shares (%)'!$H$10/100*I377)/1000000,0),0)</f>
        <v>0</v>
      </c>
      <c r="AB377" s="1">
        <f>IF(C377="West", IF(B377="Central",F377*'Connecting shares (%)'!$R$16*'Connecting shares (%)'!$F$10/100+H377*'Connecting shares (%)'!$G$10/100*'Connecting shares (%)'!$R$17+J377*'Connecting shares (%)'!$H$10/100*'Connecting shares (%)'!$R$18,0),0)</f>
        <v>0</v>
      </c>
      <c r="AC377" s="1">
        <f>IF(C377="West", IF(B377="Decentral",('Connecting shares (%)'!$F$14/100*E377+'Connecting shares (%)'!$G$14/100*G377+'Connecting shares (%)'!$H$14/100*I377)/1000000,0),0)</f>
        <v>0.78937818000000004</v>
      </c>
      <c r="AD377" s="1">
        <f>IF(C377="west", IF(B377="Decentral",F377*'Connecting shares (%)'!$R$16*'Connecting shares (%)'!$F$14/100+H377*'Connecting shares (%)'!$G$14/100*'Connecting shares (%)'!$R$17+J377*'Connecting shares (%)'!$H$14/100*'Connecting shares (%)'!$R$18,0),0)</f>
        <v>1.2877200000000002</v>
      </c>
      <c r="AE377" s="1">
        <f>IF(C377="west", IF(B377="Central",('Connecting shares (%)'!$F$12/100*K377+'Connecting shares (%)'!$G$12/100*M377+'Connecting shares (%)'!$H$12/100*O377)/1000000,0),0)</f>
        <v>0</v>
      </c>
      <c r="AF377" s="1">
        <f>IF(C377="west", IF(B377="Central",L377*'Connecting shares (%)'!$R$16*'Connecting shares (%)'!$F$12/100+N377*'Connecting shares (%)'!$G$12/100*'Connecting shares (%)'!$R$17+P377*'Connecting shares (%)'!$H$12/100*'Connecting shares (%)'!$R$18,0),0)</f>
        <v>0</v>
      </c>
      <c r="AG377" s="1">
        <f>IF(C377="West", IF(B377="Decentral",(K377*'Connecting shares (%)'!$F$16/100+M377*'Connecting shares (%)'!$G$16/100+O377*'Connecting shares (%)'!$H$16/100)/1000000,0),0)</f>
        <v>0.115289659999999</v>
      </c>
      <c r="AH377" s="1">
        <f>IF(C377="west", IF(B377="Decentral",L377*'Connecting shares (%)'!$R$16*'Connecting shares (%)'!$F$16/100+N377*'Connecting shares (%)'!$G$16/100*'Connecting shares (%)'!$R$17+P377*'Connecting shares (%)'!$H$16/100*'Connecting shares (%)'!$R$18,0),0)</f>
        <v>0.22995000000000002</v>
      </c>
    </row>
    <row r="378" spans="1:34">
      <c r="A378" s="1">
        <v>377</v>
      </c>
      <c r="B378" s="1" t="s">
        <v>21</v>
      </c>
      <c r="C378" s="1" t="s">
        <v>23</v>
      </c>
      <c r="D378" s="1" t="s">
        <v>541</v>
      </c>
      <c r="E378" s="1">
        <v>338106.18999999901</v>
      </c>
      <c r="F378" s="1">
        <v>25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6087.0218630913996</v>
      </c>
      <c r="R378" s="1">
        <v>412412</v>
      </c>
      <c r="S378" s="61">
        <f>IF(C378="East", IF(B378="Central",('Connecting shares (%)'!$F$2/100*E378+'Connecting shares (%)'!$G$2/100*G378+'Connecting shares (%)'!$H$2/100*I378)/1000000,0),0)</f>
        <v>0</v>
      </c>
      <c r="T378" s="61">
        <f>IF(C378="East", IF(B378="Central",F378*'Connecting shares (%)'!$R$16*'Connecting shares (%)'!$F$2/100+H378*'Connecting shares (%)'!$G$2/100*'Connecting shares (%)'!$R$17+J378*'Connecting shares (%)'!$H$2/100*'Connecting shares (%)'!$R$18,0),0)</f>
        <v>0</v>
      </c>
      <c r="U378" s="1">
        <f>IF(C378="East", IF(B378="Decentral",('Connecting shares (%)'!$F$6/100*E378+'Connecting shares (%)'!$G$6/100*G378+'Connecting shares (%)'!$H$6/100*I378)/1000000,0),0)</f>
        <v>0</v>
      </c>
      <c r="V378" s="1">
        <f>IF(C378="East", IF(B378="Decentral",F378*'Connecting shares (%)'!$R$16*'Connecting shares (%)'!$F$6/100+H378*'Connecting shares (%)'!$G$6/100*'Connecting shares (%)'!$R$17+J378*'Connecting shares (%)'!$H$6/100*'Connecting shares (%)'!$R$18,0),0)</f>
        <v>0</v>
      </c>
      <c r="W378" s="1">
        <f>IF(C378="East", IF(B378="Central",('Connecting shares (%)'!$F$4/100*K378+'Connecting shares (%)'!$G$4/100*M378+'Connecting shares (%)'!$H$4/100*O378)/1000000,0),0)</f>
        <v>0</v>
      </c>
      <c r="X378" s="1">
        <f>IF(C378="East", IF(B378="Central",L378*'Connecting shares (%)'!$R$16*'Connecting shares (%)'!$F$4/100+N378*'Connecting shares (%)'!$G$4/100*'Connecting shares (%)'!$R$17+P378*'Connecting shares (%)'!$H$4/100*'Connecting shares (%)'!$R$18,0),0)</f>
        <v>0</v>
      </c>
      <c r="Y378" s="1">
        <f>IF(C378="East", IF(B378="Decentral",('Connecting shares (%)'!$F$4/100*K378+'Connecting shares (%)'!$G$4/100*M378+'Connecting shares (%)'!$H$4/100*O378)/1000000,0),0)</f>
        <v>0</v>
      </c>
      <c r="Z378" s="1">
        <f>IF(C378="East", IF(B378="Decentral",L378*'Connecting shares (%)'!$R$16*'Connecting shares (%)'!$F$8/100+N378*'Connecting shares (%)'!$G$8/100*'Connecting shares (%)'!$R$17+P378*'Connecting shares (%)'!$H$8/100*'Connecting shares (%)'!$R$18,0),0)</f>
        <v>0</v>
      </c>
      <c r="AA378" s="1">
        <f>IF(C378="West", IF(B378="Central",('Connecting shares (%)'!$F$10/100*E378+'Connecting shares (%)'!$G$10/100*G378+'Connecting shares (%)'!$H$10/100*I378)/1000000,0),0)</f>
        <v>0</v>
      </c>
      <c r="AB378" s="1">
        <f>IF(C378="West", IF(B378="Central",F378*'Connecting shares (%)'!$R$16*'Connecting shares (%)'!$F$10/100+H378*'Connecting shares (%)'!$G$10/100*'Connecting shares (%)'!$R$17+J378*'Connecting shares (%)'!$H$10/100*'Connecting shares (%)'!$R$18,0),0)</f>
        <v>0</v>
      </c>
      <c r="AC378" s="1">
        <f>IF(C378="West", IF(B378="Decentral",('Connecting shares (%)'!$F$14/100*E378+'Connecting shares (%)'!$G$14/100*G378+'Connecting shares (%)'!$H$14/100*I378)/1000000,0),0)</f>
        <v>0.33810618999999903</v>
      </c>
      <c r="AD378" s="1">
        <f>IF(C378="west", IF(B378="Decentral",F378*'Connecting shares (%)'!$R$16*'Connecting shares (%)'!$F$14/100+H378*'Connecting shares (%)'!$G$14/100*'Connecting shares (%)'!$R$17+J378*'Connecting shares (%)'!$H$14/100*'Connecting shares (%)'!$R$18,0),0)</f>
        <v>0.57487500000000002</v>
      </c>
      <c r="AE378" s="1">
        <f>IF(C378="west", IF(B378="Central",('Connecting shares (%)'!$F$12/100*K378+'Connecting shares (%)'!$G$12/100*M378+'Connecting shares (%)'!$H$12/100*O378)/1000000,0),0)</f>
        <v>0</v>
      </c>
      <c r="AF378" s="1">
        <f>IF(C378="west", IF(B378="Central",L378*'Connecting shares (%)'!$R$16*'Connecting shares (%)'!$F$12/100+N378*'Connecting shares (%)'!$G$12/100*'Connecting shares (%)'!$R$17+P378*'Connecting shares (%)'!$H$12/100*'Connecting shares (%)'!$R$18,0),0)</f>
        <v>0</v>
      </c>
      <c r="AG378" s="1">
        <f>IF(C378="West", IF(B378="Decentral",(K378*'Connecting shares (%)'!$F$16/100+M378*'Connecting shares (%)'!$G$16/100+O378*'Connecting shares (%)'!$H$16/100)/1000000,0),0)</f>
        <v>0</v>
      </c>
      <c r="AH378" s="1">
        <f>IF(C378="west", IF(B378="Decentral",L378*'Connecting shares (%)'!$R$16*'Connecting shares (%)'!$F$16/100+N378*'Connecting shares (%)'!$G$16/100*'Connecting shares (%)'!$R$17+P378*'Connecting shares (%)'!$H$16/100*'Connecting shares (%)'!$R$18,0),0)</f>
        <v>0</v>
      </c>
    </row>
    <row r="379" spans="1:34">
      <c r="A379" s="1">
        <v>378</v>
      </c>
      <c r="B379" s="1" t="s">
        <v>21</v>
      </c>
      <c r="C379" s="1" t="s">
        <v>23</v>
      </c>
      <c r="D379" s="1" t="s">
        <v>540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258.05709800849201</v>
      </c>
      <c r="R379" s="1">
        <v>1501.5</v>
      </c>
      <c r="S379" s="61">
        <f>IF(C379="East", IF(B379="Central",('Connecting shares (%)'!$F$2/100*E379+'Connecting shares (%)'!$G$2/100*G379+'Connecting shares (%)'!$H$2/100*I379)/1000000,0),0)</f>
        <v>0</v>
      </c>
      <c r="T379" s="61">
        <f>IF(C379="East", IF(B379="Central",F379*'Connecting shares (%)'!$R$16*'Connecting shares (%)'!$F$2/100+H379*'Connecting shares (%)'!$G$2/100*'Connecting shares (%)'!$R$17+J379*'Connecting shares (%)'!$H$2/100*'Connecting shares (%)'!$R$18,0),0)</f>
        <v>0</v>
      </c>
      <c r="U379" s="1">
        <f>IF(C379="East", IF(B379="Decentral",('Connecting shares (%)'!$F$6/100*E379+'Connecting shares (%)'!$G$6/100*G379+'Connecting shares (%)'!$H$6/100*I379)/1000000,0),0)</f>
        <v>0</v>
      </c>
      <c r="V379" s="1">
        <f>IF(C379="East", IF(B379="Decentral",F379*'Connecting shares (%)'!$R$16*'Connecting shares (%)'!$F$6/100+H379*'Connecting shares (%)'!$G$6/100*'Connecting shares (%)'!$R$17+J379*'Connecting shares (%)'!$H$6/100*'Connecting shares (%)'!$R$18,0),0)</f>
        <v>0</v>
      </c>
      <c r="W379" s="1">
        <f>IF(C379="East", IF(B379="Central",('Connecting shares (%)'!$F$4/100*K379+'Connecting shares (%)'!$G$4/100*M379+'Connecting shares (%)'!$H$4/100*O379)/1000000,0),0)</f>
        <v>0</v>
      </c>
      <c r="X379" s="1">
        <f>IF(C379="East", IF(B379="Central",L379*'Connecting shares (%)'!$R$16*'Connecting shares (%)'!$F$4/100+N379*'Connecting shares (%)'!$G$4/100*'Connecting shares (%)'!$R$17+P379*'Connecting shares (%)'!$H$4/100*'Connecting shares (%)'!$R$18,0),0)</f>
        <v>0</v>
      </c>
      <c r="Y379" s="1">
        <f>IF(C379="East", IF(B379="Decentral",('Connecting shares (%)'!$F$4/100*K379+'Connecting shares (%)'!$G$4/100*M379+'Connecting shares (%)'!$H$4/100*O379)/1000000,0),0)</f>
        <v>0</v>
      </c>
      <c r="Z379" s="1">
        <f>IF(C379="East", IF(B379="Decentral",L379*'Connecting shares (%)'!$R$16*'Connecting shares (%)'!$F$8/100+N379*'Connecting shares (%)'!$G$8/100*'Connecting shares (%)'!$R$17+P379*'Connecting shares (%)'!$H$8/100*'Connecting shares (%)'!$R$18,0),0)</f>
        <v>0</v>
      </c>
      <c r="AA379" s="1">
        <f>IF(C379="West", IF(B379="Central",('Connecting shares (%)'!$F$10/100*E379+'Connecting shares (%)'!$G$10/100*G379+'Connecting shares (%)'!$H$10/100*I379)/1000000,0),0)</f>
        <v>0</v>
      </c>
      <c r="AB379" s="1">
        <f>IF(C379="West", IF(B379="Central",F379*'Connecting shares (%)'!$R$16*'Connecting shares (%)'!$F$10/100+H379*'Connecting shares (%)'!$G$10/100*'Connecting shares (%)'!$R$17+J379*'Connecting shares (%)'!$H$10/100*'Connecting shares (%)'!$R$18,0),0)</f>
        <v>0</v>
      </c>
      <c r="AC379" s="1">
        <f>IF(C379="West", IF(B379="Decentral",('Connecting shares (%)'!$F$14/100*E379+'Connecting shares (%)'!$G$14/100*G379+'Connecting shares (%)'!$H$14/100*I379)/1000000,0),0)</f>
        <v>0</v>
      </c>
      <c r="AD379" s="1">
        <f>IF(C379="west", IF(B379="Decentral",F379*'Connecting shares (%)'!$R$16*'Connecting shares (%)'!$F$14/100+H379*'Connecting shares (%)'!$G$14/100*'Connecting shares (%)'!$R$17+J379*'Connecting shares (%)'!$H$14/100*'Connecting shares (%)'!$R$18,0),0)</f>
        <v>0</v>
      </c>
      <c r="AE379" s="1">
        <f>IF(C379="west", IF(B379="Central",('Connecting shares (%)'!$F$12/100*K379+'Connecting shares (%)'!$G$12/100*M379+'Connecting shares (%)'!$H$12/100*O379)/1000000,0),0)</f>
        <v>0</v>
      </c>
      <c r="AF379" s="1">
        <f>IF(C379="west", IF(B379="Central",L379*'Connecting shares (%)'!$R$16*'Connecting shares (%)'!$F$12/100+N379*'Connecting shares (%)'!$G$12/100*'Connecting shares (%)'!$R$17+P379*'Connecting shares (%)'!$H$12/100*'Connecting shares (%)'!$R$18,0),0)</f>
        <v>0</v>
      </c>
      <c r="AG379" s="1">
        <f>IF(C379="West", IF(B379="Decentral",(K379*'Connecting shares (%)'!$F$16/100+M379*'Connecting shares (%)'!$G$16/100+O379*'Connecting shares (%)'!$H$16/100)/1000000,0),0)</f>
        <v>0</v>
      </c>
      <c r="AH379" s="1">
        <f>IF(C379="west", IF(B379="Decentral",L379*'Connecting shares (%)'!$R$16*'Connecting shares (%)'!$F$16/100+N379*'Connecting shares (%)'!$G$16/100*'Connecting shares (%)'!$R$17+P379*'Connecting shares (%)'!$H$16/100*'Connecting shares (%)'!$R$18,0),0)</f>
        <v>0</v>
      </c>
    </row>
    <row r="380" spans="1:34">
      <c r="A380" s="1">
        <v>379</v>
      </c>
      <c r="B380" s="1" t="s">
        <v>21</v>
      </c>
      <c r="C380" s="1" t="s">
        <v>23</v>
      </c>
      <c r="D380" s="1" t="s">
        <v>539</v>
      </c>
      <c r="E380" s="1">
        <v>993462.62</v>
      </c>
      <c r="F380" s="1">
        <v>72</v>
      </c>
      <c r="G380" s="1">
        <v>0</v>
      </c>
      <c r="H380" s="1">
        <v>0</v>
      </c>
      <c r="I380" s="1">
        <v>0</v>
      </c>
      <c r="J380" s="1">
        <v>0</v>
      </c>
      <c r="K380" s="1">
        <v>32729.360000000001</v>
      </c>
      <c r="L380" s="1">
        <v>4</v>
      </c>
      <c r="M380" s="1">
        <v>0</v>
      </c>
      <c r="N380" s="1">
        <v>0</v>
      </c>
      <c r="O380" s="1">
        <v>0</v>
      </c>
      <c r="P380" s="1">
        <v>0</v>
      </c>
      <c r="Q380" s="1">
        <v>4501.4400501437103</v>
      </c>
      <c r="R380" s="1">
        <v>657443.5</v>
      </c>
      <c r="S380" s="61">
        <f>IF(C380="East", IF(B380="Central",('Connecting shares (%)'!$F$2/100*E380+'Connecting shares (%)'!$G$2/100*G380+'Connecting shares (%)'!$H$2/100*I380)/1000000,0),0)</f>
        <v>0</v>
      </c>
      <c r="T380" s="61">
        <f>IF(C380="East", IF(B380="Central",F380*'Connecting shares (%)'!$R$16*'Connecting shares (%)'!$F$2/100+H380*'Connecting shares (%)'!$G$2/100*'Connecting shares (%)'!$R$17+J380*'Connecting shares (%)'!$H$2/100*'Connecting shares (%)'!$R$18,0),0)</f>
        <v>0</v>
      </c>
      <c r="U380" s="1">
        <f>IF(C380="East", IF(B380="Decentral",('Connecting shares (%)'!$F$6/100*E380+'Connecting shares (%)'!$G$6/100*G380+'Connecting shares (%)'!$H$6/100*I380)/1000000,0),0)</f>
        <v>0</v>
      </c>
      <c r="V380" s="1">
        <f>IF(C380="East", IF(B380="Decentral",F380*'Connecting shares (%)'!$R$16*'Connecting shares (%)'!$F$6/100+H380*'Connecting shares (%)'!$G$6/100*'Connecting shares (%)'!$R$17+J380*'Connecting shares (%)'!$H$6/100*'Connecting shares (%)'!$R$18,0),0)</f>
        <v>0</v>
      </c>
      <c r="W380" s="1">
        <f>IF(C380="East", IF(B380="Central",('Connecting shares (%)'!$F$4/100*K380+'Connecting shares (%)'!$G$4/100*M380+'Connecting shares (%)'!$H$4/100*O380)/1000000,0),0)</f>
        <v>0</v>
      </c>
      <c r="X380" s="1">
        <f>IF(C380="East", IF(B380="Central",L380*'Connecting shares (%)'!$R$16*'Connecting shares (%)'!$F$4/100+N380*'Connecting shares (%)'!$G$4/100*'Connecting shares (%)'!$R$17+P380*'Connecting shares (%)'!$H$4/100*'Connecting shares (%)'!$R$18,0),0)</f>
        <v>0</v>
      </c>
      <c r="Y380" s="1">
        <f>IF(C380="East", IF(B380="Decentral",('Connecting shares (%)'!$F$4/100*K380+'Connecting shares (%)'!$G$4/100*M380+'Connecting shares (%)'!$H$4/100*O380)/1000000,0),0)</f>
        <v>0</v>
      </c>
      <c r="Z380" s="1">
        <f>IF(C380="East", IF(B380="Decentral",L380*'Connecting shares (%)'!$R$16*'Connecting shares (%)'!$F$8/100+N380*'Connecting shares (%)'!$G$8/100*'Connecting shares (%)'!$R$17+P380*'Connecting shares (%)'!$H$8/100*'Connecting shares (%)'!$R$18,0),0)</f>
        <v>0</v>
      </c>
      <c r="AA380" s="1">
        <f>IF(C380="West", IF(B380="Central",('Connecting shares (%)'!$F$10/100*E380+'Connecting shares (%)'!$G$10/100*G380+'Connecting shares (%)'!$H$10/100*I380)/1000000,0),0)</f>
        <v>0</v>
      </c>
      <c r="AB380" s="1">
        <f>IF(C380="West", IF(B380="Central",F380*'Connecting shares (%)'!$R$16*'Connecting shares (%)'!$F$10/100+H380*'Connecting shares (%)'!$G$10/100*'Connecting shares (%)'!$R$17+J380*'Connecting shares (%)'!$H$10/100*'Connecting shares (%)'!$R$18,0),0)</f>
        <v>0</v>
      </c>
      <c r="AC380" s="1">
        <f>IF(C380="West", IF(B380="Decentral",('Connecting shares (%)'!$F$14/100*E380+'Connecting shares (%)'!$G$14/100*G380+'Connecting shares (%)'!$H$14/100*I380)/1000000,0),0)</f>
        <v>0.99346261999999996</v>
      </c>
      <c r="AD380" s="1">
        <f>IF(C380="west", IF(B380="Decentral",F380*'Connecting shares (%)'!$R$16*'Connecting shares (%)'!$F$14/100+H380*'Connecting shares (%)'!$G$14/100*'Connecting shares (%)'!$R$17+J380*'Connecting shares (%)'!$H$14/100*'Connecting shares (%)'!$R$18,0),0)</f>
        <v>1.65564</v>
      </c>
      <c r="AE380" s="1">
        <f>IF(C380="west", IF(B380="Central",('Connecting shares (%)'!$F$12/100*K380+'Connecting shares (%)'!$G$12/100*M380+'Connecting shares (%)'!$H$12/100*O380)/1000000,0),0)</f>
        <v>0</v>
      </c>
      <c r="AF380" s="1">
        <f>IF(C380="west", IF(B380="Central",L380*'Connecting shares (%)'!$R$16*'Connecting shares (%)'!$F$12/100+N380*'Connecting shares (%)'!$G$12/100*'Connecting shares (%)'!$R$17+P380*'Connecting shares (%)'!$H$12/100*'Connecting shares (%)'!$R$18,0),0)</f>
        <v>0</v>
      </c>
      <c r="AG380" s="1">
        <f>IF(C380="West", IF(B380="Decentral",(K380*'Connecting shares (%)'!$F$16/100+M380*'Connecting shares (%)'!$G$16/100+O380*'Connecting shares (%)'!$H$16/100)/1000000,0),0)</f>
        <v>3.2729359999999999E-2</v>
      </c>
      <c r="AH380" s="1">
        <f>IF(C380="west", IF(B380="Decentral",L380*'Connecting shares (%)'!$R$16*'Connecting shares (%)'!$F$16/100+N380*'Connecting shares (%)'!$G$16/100*'Connecting shares (%)'!$R$17+P380*'Connecting shares (%)'!$H$16/100*'Connecting shares (%)'!$R$18,0),0)</f>
        <v>9.1980000000000006E-2</v>
      </c>
    </row>
    <row r="381" spans="1:34">
      <c r="A381" s="1">
        <v>380</v>
      </c>
      <c r="B381" s="1" t="s">
        <v>21</v>
      </c>
      <c r="C381" s="1" t="s">
        <v>23</v>
      </c>
      <c r="D381" s="1" t="s">
        <v>538</v>
      </c>
      <c r="E381" s="1">
        <v>9357.93</v>
      </c>
      <c r="F381" s="1">
        <v>1</v>
      </c>
      <c r="G381" s="1">
        <v>0</v>
      </c>
      <c r="H381" s="1">
        <v>0</v>
      </c>
      <c r="I381" s="1">
        <v>0</v>
      </c>
      <c r="J381" s="1">
        <v>0</v>
      </c>
      <c r="K381" s="1">
        <v>5910.52</v>
      </c>
      <c r="L381" s="1">
        <v>1</v>
      </c>
      <c r="M381" s="1">
        <v>0</v>
      </c>
      <c r="N381" s="1">
        <v>0</v>
      </c>
      <c r="O381" s="1">
        <v>0</v>
      </c>
      <c r="P381" s="1">
        <v>0</v>
      </c>
      <c r="Q381" s="1">
        <v>348.71463078021497</v>
      </c>
      <c r="R381" s="1">
        <v>6275</v>
      </c>
      <c r="S381" s="61">
        <f>IF(C381="East", IF(B381="Central",('Connecting shares (%)'!$F$2/100*E381+'Connecting shares (%)'!$G$2/100*G381+'Connecting shares (%)'!$H$2/100*I381)/1000000,0),0)</f>
        <v>0</v>
      </c>
      <c r="T381" s="61">
        <f>IF(C381="East", IF(B381="Central",F381*'Connecting shares (%)'!$R$16*'Connecting shares (%)'!$F$2/100+H381*'Connecting shares (%)'!$G$2/100*'Connecting shares (%)'!$R$17+J381*'Connecting shares (%)'!$H$2/100*'Connecting shares (%)'!$R$18,0),0)</f>
        <v>0</v>
      </c>
      <c r="U381" s="1">
        <f>IF(C381="East", IF(B381="Decentral",('Connecting shares (%)'!$F$6/100*E381+'Connecting shares (%)'!$G$6/100*G381+'Connecting shares (%)'!$H$6/100*I381)/1000000,0),0)</f>
        <v>0</v>
      </c>
      <c r="V381" s="1">
        <f>IF(C381="East", IF(B381="Decentral",F381*'Connecting shares (%)'!$R$16*'Connecting shares (%)'!$F$6/100+H381*'Connecting shares (%)'!$G$6/100*'Connecting shares (%)'!$R$17+J381*'Connecting shares (%)'!$H$6/100*'Connecting shares (%)'!$R$18,0),0)</f>
        <v>0</v>
      </c>
      <c r="W381" s="1">
        <f>IF(C381="East", IF(B381="Central",('Connecting shares (%)'!$F$4/100*K381+'Connecting shares (%)'!$G$4/100*M381+'Connecting shares (%)'!$H$4/100*O381)/1000000,0),0)</f>
        <v>0</v>
      </c>
      <c r="X381" s="1">
        <f>IF(C381="East", IF(B381="Central",L381*'Connecting shares (%)'!$R$16*'Connecting shares (%)'!$F$4/100+N381*'Connecting shares (%)'!$G$4/100*'Connecting shares (%)'!$R$17+P381*'Connecting shares (%)'!$H$4/100*'Connecting shares (%)'!$R$18,0),0)</f>
        <v>0</v>
      </c>
      <c r="Y381" s="1">
        <f>IF(C381="East", IF(B381="Decentral",('Connecting shares (%)'!$F$4/100*K381+'Connecting shares (%)'!$G$4/100*M381+'Connecting shares (%)'!$H$4/100*O381)/1000000,0),0)</f>
        <v>0</v>
      </c>
      <c r="Z381" s="1">
        <f>IF(C381="East", IF(B381="Decentral",L381*'Connecting shares (%)'!$R$16*'Connecting shares (%)'!$F$8/100+N381*'Connecting shares (%)'!$G$8/100*'Connecting shares (%)'!$R$17+P381*'Connecting shares (%)'!$H$8/100*'Connecting shares (%)'!$R$18,0),0)</f>
        <v>0</v>
      </c>
      <c r="AA381" s="1">
        <f>IF(C381="West", IF(B381="Central",('Connecting shares (%)'!$F$10/100*E381+'Connecting shares (%)'!$G$10/100*G381+'Connecting shares (%)'!$H$10/100*I381)/1000000,0),0)</f>
        <v>0</v>
      </c>
      <c r="AB381" s="1">
        <f>IF(C381="West", IF(B381="Central",F381*'Connecting shares (%)'!$R$16*'Connecting shares (%)'!$F$10/100+H381*'Connecting shares (%)'!$G$10/100*'Connecting shares (%)'!$R$17+J381*'Connecting shares (%)'!$H$10/100*'Connecting shares (%)'!$R$18,0),0)</f>
        <v>0</v>
      </c>
      <c r="AC381" s="1">
        <f>IF(C381="West", IF(B381="Decentral",('Connecting shares (%)'!$F$14/100*E381+'Connecting shares (%)'!$G$14/100*G381+'Connecting shares (%)'!$H$14/100*I381)/1000000,0),0)</f>
        <v>9.3579300000000004E-3</v>
      </c>
      <c r="AD381" s="1">
        <f>IF(C381="west", IF(B381="Decentral",F381*'Connecting shares (%)'!$R$16*'Connecting shares (%)'!$F$14/100+H381*'Connecting shares (%)'!$G$14/100*'Connecting shares (%)'!$R$17+J381*'Connecting shares (%)'!$H$14/100*'Connecting shares (%)'!$R$18,0),0)</f>
        <v>2.2995000000000002E-2</v>
      </c>
      <c r="AE381" s="1">
        <f>IF(C381="west", IF(B381="Central",('Connecting shares (%)'!$F$12/100*K381+'Connecting shares (%)'!$G$12/100*M381+'Connecting shares (%)'!$H$12/100*O381)/1000000,0),0)</f>
        <v>0</v>
      </c>
      <c r="AF381" s="1">
        <f>IF(C381="west", IF(B381="Central",L381*'Connecting shares (%)'!$R$16*'Connecting shares (%)'!$F$12/100+N381*'Connecting shares (%)'!$G$12/100*'Connecting shares (%)'!$R$17+P381*'Connecting shares (%)'!$H$12/100*'Connecting shares (%)'!$R$18,0),0)</f>
        <v>0</v>
      </c>
      <c r="AG381" s="1">
        <f>IF(C381="West", IF(B381="Decentral",(K381*'Connecting shares (%)'!$F$16/100+M381*'Connecting shares (%)'!$G$16/100+O381*'Connecting shares (%)'!$H$16/100)/1000000,0),0)</f>
        <v>5.9105200000000007E-3</v>
      </c>
      <c r="AH381" s="1">
        <f>IF(C381="west", IF(B381="Decentral",L381*'Connecting shares (%)'!$R$16*'Connecting shares (%)'!$F$16/100+N381*'Connecting shares (%)'!$G$16/100*'Connecting shares (%)'!$R$17+P381*'Connecting shares (%)'!$H$16/100*'Connecting shares (%)'!$R$18,0),0)</f>
        <v>2.2995000000000002E-2</v>
      </c>
    </row>
    <row r="382" spans="1:34">
      <c r="A382" s="1">
        <v>381</v>
      </c>
      <c r="B382" s="1" t="s">
        <v>21</v>
      </c>
      <c r="C382" s="1" t="s">
        <v>23</v>
      </c>
      <c r="D382" s="1" t="s">
        <v>537</v>
      </c>
      <c r="E382" s="1">
        <v>134764.639999999</v>
      </c>
      <c r="F382" s="1">
        <v>9</v>
      </c>
      <c r="G382" s="1">
        <v>0</v>
      </c>
      <c r="H382" s="1">
        <v>0</v>
      </c>
      <c r="I382" s="1">
        <v>0</v>
      </c>
      <c r="J382" s="1">
        <v>0</v>
      </c>
      <c r="K382" s="1">
        <v>42209.61</v>
      </c>
      <c r="L382" s="1">
        <v>3</v>
      </c>
      <c r="M382" s="1">
        <v>0</v>
      </c>
      <c r="N382" s="1">
        <v>0</v>
      </c>
      <c r="O382" s="1">
        <v>0</v>
      </c>
      <c r="P382" s="1">
        <v>0</v>
      </c>
      <c r="Q382" s="1">
        <v>1009.6181588889</v>
      </c>
      <c r="R382" s="1">
        <v>13686.5</v>
      </c>
      <c r="S382" s="61">
        <f>IF(C382="East", IF(B382="Central",('Connecting shares (%)'!$F$2/100*E382+'Connecting shares (%)'!$G$2/100*G382+'Connecting shares (%)'!$H$2/100*I382)/1000000,0),0)</f>
        <v>0</v>
      </c>
      <c r="T382" s="61">
        <f>IF(C382="East", IF(B382="Central",F382*'Connecting shares (%)'!$R$16*'Connecting shares (%)'!$F$2/100+H382*'Connecting shares (%)'!$G$2/100*'Connecting shares (%)'!$R$17+J382*'Connecting shares (%)'!$H$2/100*'Connecting shares (%)'!$R$18,0),0)</f>
        <v>0</v>
      </c>
      <c r="U382" s="1">
        <f>IF(C382="East", IF(B382="Decentral",('Connecting shares (%)'!$F$6/100*E382+'Connecting shares (%)'!$G$6/100*G382+'Connecting shares (%)'!$H$6/100*I382)/1000000,0),0)</f>
        <v>0</v>
      </c>
      <c r="V382" s="1">
        <f>IF(C382="East", IF(B382="Decentral",F382*'Connecting shares (%)'!$R$16*'Connecting shares (%)'!$F$6/100+H382*'Connecting shares (%)'!$G$6/100*'Connecting shares (%)'!$R$17+J382*'Connecting shares (%)'!$H$6/100*'Connecting shares (%)'!$R$18,0),0)</f>
        <v>0</v>
      </c>
      <c r="W382" s="1">
        <f>IF(C382="East", IF(B382="Central",('Connecting shares (%)'!$F$4/100*K382+'Connecting shares (%)'!$G$4/100*M382+'Connecting shares (%)'!$H$4/100*O382)/1000000,0),0)</f>
        <v>0</v>
      </c>
      <c r="X382" s="1">
        <f>IF(C382="East", IF(B382="Central",L382*'Connecting shares (%)'!$R$16*'Connecting shares (%)'!$F$4/100+N382*'Connecting shares (%)'!$G$4/100*'Connecting shares (%)'!$R$17+P382*'Connecting shares (%)'!$H$4/100*'Connecting shares (%)'!$R$18,0),0)</f>
        <v>0</v>
      </c>
      <c r="Y382" s="1">
        <f>IF(C382="East", IF(B382="Decentral",('Connecting shares (%)'!$F$4/100*K382+'Connecting shares (%)'!$G$4/100*M382+'Connecting shares (%)'!$H$4/100*O382)/1000000,0),0)</f>
        <v>0</v>
      </c>
      <c r="Z382" s="1">
        <f>IF(C382="East", IF(B382="Decentral",L382*'Connecting shares (%)'!$R$16*'Connecting shares (%)'!$F$8/100+N382*'Connecting shares (%)'!$G$8/100*'Connecting shares (%)'!$R$17+P382*'Connecting shares (%)'!$H$8/100*'Connecting shares (%)'!$R$18,0),0)</f>
        <v>0</v>
      </c>
      <c r="AA382" s="1">
        <f>IF(C382="West", IF(B382="Central",('Connecting shares (%)'!$F$10/100*E382+'Connecting shares (%)'!$G$10/100*G382+'Connecting shares (%)'!$H$10/100*I382)/1000000,0),0)</f>
        <v>0</v>
      </c>
      <c r="AB382" s="1">
        <f>IF(C382="West", IF(B382="Central",F382*'Connecting shares (%)'!$R$16*'Connecting shares (%)'!$F$10/100+H382*'Connecting shares (%)'!$G$10/100*'Connecting shares (%)'!$R$17+J382*'Connecting shares (%)'!$H$10/100*'Connecting shares (%)'!$R$18,0),0)</f>
        <v>0</v>
      </c>
      <c r="AC382" s="1">
        <f>IF(C382="West", IF(B382="Decentral",('Connecting shares (%)'!$F$14/100*E382+'Connecting shares (%)'!$G$14/100*G382+'Connecting shares (%)'!$H$14/100*I382)/1000000,0),0)</f>
        <v>0.13476463999999899</v>
      </c>
      <c r="AD382" s="1">
        <f>IF(C382="west", IF(B382="Decentral",F382*'Connecting shares (%)'!$R$16*'Connecting shares (%)'!$F$14/100+H382*'Connecting shares (%)'!$G$14/100*'Connecting shares (%)'!$R$17+J382*'Connecting shares (%)'!$H$14/100*'Connecting shares (%)'!$R$18,0),0)</f>
        <v>0.206955</v>
      </c>
      <c r="AE382" s="1">
        <f>IF(C382="west", IF(B382="Central",('Connecting shares (%)'!$F$12/100*K382+'Connecting shares (%)'!$G$12/100*M382+'Connecting shares (%)'!$H$12/100*O382)/1000000,0),0)</f>
        <v>0</v>
      </c>
      <c r="AF382" s="1">
        <f>IF(C382="west", IF(B382="Central",L382*'Connecting shares (%)'!$R$16*'Connecting shares (%)'!$F$12/100+N382*'Connecting shares (%)'!$G$12/100*'Connecting shares (%)'!$R$17+P382*'Connecting shares (%)'!$H$12/100*'Connecting shares (%)'!$R$18,0),0)</f>
        <v>0</v>
      </c>
      <c r="AG382" s="1">
        <f>IF(C382="West", IF(B382="Decentral",(K382*'Connecting shares (%)'!$F$16/100+M382*'Connecting shares (%)'!$G$16/100+O382*'Connecting shares (%)'!$H$16/100)/1000000,0),0)</f>
        <v>4.2209610000000002E-2</v>
      </c>
      <c r="AH382" s="1">
        <f>IF(C382="west", IF(B382="Decentral",L382*'Connecting shares (%)'!$R$16*'Connecting shares (%)'!$F$16/100+N382*'Connecting shares (%)'!$G$16/100*'Connecting shares (%)'!$R$17+P382*'Connecting shares (%)'!$H$16/100*'Connecting shares (%)'!$R$18,0),0)</f>
        <v>6.8985000000000005E-2</v>
      </c>
    </row>
    <row r="383" spans="1:34">
      <c r="A383" s="1">
        <v>382</v>
      </c>
      <c r="B383" s="1" t="s">
        <v>21</v>
      </c>
      <c r="C383" s="1" t="s">
        <v>23</v>
      </c>
      <c r="D383" s="1" t="s">
        <v>536</v>
      </c>
      <c r="E383" s="1">
        <v>344721.83999999898</v>
      </c>
      <c r="F383" s="1">
        <v>17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2086.34359845986</v>
      </c>
      <c r="R383" s="1">
        <v>79947.5</v>
      </c>
      <c r="S383" s="61">
        <f>IF(C383="East", IF(B383="Central",('Connecting shares (%)'!$F$2/100*E383+'Connecting shares (%)'!$G$2/100*G383+'Connecting shares (%)'!$H$2/100*I383)/1000000,0),0)</f>
        <v>0</v>
      </c>
      <c r="T383" s="61">
        <f>IF(C383="East", IF(B383="Central",F383*'Connecting shares (%)'!$R$16*'Connecting shares (%)'!$F$2/100+H383*'Connecting shares (%)'!$G$2/100*'Connecting shares (%)'!$R$17+J383*'Connecting shares (%)'!$H$2/100*'Connecting shares (%)'!$R$18,0),0)</f>
        <v>0</v>
      </c>
      <c r="U383" s="1">
        <f>IF(C383="East", IF(B383="Decentral",('Connecting shares (%)'!$F$6/100*E383+'Connecting shares (%)'!$G$6/100*G383+'Connecting shares (%)'!$H$6/100*I383)/1000000,0),0)</f>
        <v>0</v>
      </c>
      <c r="V383" s="1">
        <f>IF(C383="East", IF(B383="Decentral",F383*'Connecting shares (%)'!$R$16*'Connecting shares (%)'!$F$6/100+H383*'Connecting shares (%)'!$G$6/100*'Connecting shares (%)'!$R$17+J383*'Connecting shares (%)'!$H$6/100*'Connecting shares (%)'!$R$18,0),0)</f>
        <v>0</v>
      </c>
      <c r="W383" s="1">
        <f>IF(C383="East", IF(B383="Central",('Connecting shares (%)'!$F$4/100*K383+'Connecting shares (%)'!$G$4/100*M383+'Connecting shares (%)'!$H$4/100*O383)/1000000,0),0)</f>
        <v>0</v>
      </c>
      <c r="X383" s="1">
        <f>IF(C383="East", IF(B383="Central",L383*'Connecting shares (%)'!$R$16*'Connecting shares (%)'!$F$4/100+N383*'Connecting shares (%)'!$G$4/100*'Connecting shares (%)'!$R$17+P383*'Connecting shares (%)'!$H$4/100*'Connecting shares (%)'!$R$18,0),0)</f>
        <v>0</v>
      </c>
      <c r="Y383" s="1">
        <f>IF(C383="East", IF(B383="Decentral",('Connecting shares (%)'!$F$4/100*K383+'Connecting shares (%)'!$G$4/100*M383+'Connecting shares (%)'!$H$4/100*O383)/1000000,0),0)</f>
        <v>0</v>
      </c>
      <c r="Z383" s="1">
        <f>IF(C383="East", IF(B383="Decentral",L383*'Connecting shares (%)'!$R$16*'Connecting shares (%)'!$F$8/100+N383*'Connecting shares (%)'!$G$8/100*'Connecting shares (%)'!$R$17+P383*'Connecting shares (%)'!$H$8/100*'Connecting shares (%)'!$R$18,0),0)</f>
        <v>0</v>
      </c>
      <c r="AA383" s="1">
        <f>IF(C383="West", IF(B383="Central",('Connecting shares (%)'!$F$10/100*E383+'Connecting shares (%)'!$G$10/100*G383+'Connecting shares (%)'!$H$10/100*I383)/1000000,0),0)</f>
        <v>0</v>
      </c>
      <c r="AB383" s="1">
        <f>IF(C383="West", IF(B383="Central",F383*'Connecting shares (%)'!$R$16*'Connecting shares (%)'!$F$10/100+H383*'Connecting shares (%)'!$G$10/100*'Connecting shares (%)'!$R$17+J383*'Connecting shares (%)'!$H$10/100*'Connecting shares (%)'!$R$18,0),0)</f>
        <v>0</v>
      </c>
      <c r="AC383" s="1">
        <f>IF(C383="West", IF(B383="Decentral",('Connecting shares (%)'!$F$14/100*E383+'Connecting shares (%)'!$G$14/100*G383+'Connecting shares (%)'!$H$14/100*I383)/1000000,0),0)</f>
        <v>0.344721839999999</v>
      </c>
      <c r="AD383" s="1">
        <f>IF(C383="west", IF(B383="Decentral",F383*'Connecting shares (%)'!$R$16*'Connecting shares (%)'!$F$14/100+H383*'Connecting shares (%)'!$G$14/100*'Connecting shares (%)'!$R$17+J383*'Connecting shares (%)'!$H$14/100*'Connecting shares (%)'!$R$18,0),0)</f>
        <v>0.39091500000000001</v>
      </c>
      <c r="AE383" s="1">
        <f>IF(C383="west", IF(B383="Central",('Connecting shares (%)'!$F$12/100*K383+'Connecting shares (%)'!$G$12/100*M383+'Connecting shares (%)'!$H$12/100*O383)/1000000,0),0)</f>
        <v>0</v>
      </c>
      <c r="AF383" s="1">
        <f>IF(C383="west", IF(B383="Central",L383*'Connecting shares (%)'!$R$16*'Connecting shares (%)'!$F$12/100+N383*'Connecting shares (%)'!$G$12/100*'Connecting shares (%)'!$R$17+P383*'Connecting shares (%)'!$H$12/100*'Connecting shares (%)'!$R$18,0),0)</f>
        <v>0</v>
      </c>
      <c r="AG383" s="1">
        <f>IF(C383="West", IF(B383="Decentral",(K383*'Connecting shares (%)'!$F$16/100+M383*'Connecting shares (%)'!$G$16/100+O383*'Connecting shares (%)'!$H$16/100)/1000000,0),0)</f>
        <v>0</v>
      </c>
      <c r="AH383" s="1">
        <f>IF(C383="west", IF(B383="Decentral",L383*'Connecting shares (%)'!$R$16*'Connecting shares (%)'!$F$16/100+N383*'Connecting shares (%)'!$G$16/100*'Connecting shares (%)'!$R$17+P383*'Connecting shares (%)'!$H$16/100*'Connecting shares (%)'!$R$18,0),0)</f>
        <v>0</v>
      </c>
    </row>
    <row r="384" spans="1:34">
      <c r="A384" s="1">
        <v>383</v>
      </c>
      <c r="B384" s="1" t="s">
        <v>21</v>
      </c>
      <c r="C384" s="1" t="s">
        <v>23</v>
      </c>
      <c r="D384" s="1" t="s">
        <v>535</v>
      </c>
      <c r="E384" s="1">
        <v>901173.929999999</v>
      </c>
      <c r="F384" s="1">
        <v>63</v>
      </c>
      <c r="G384" s="1">
        <v>0</v>
      </c>
      <c r="H384" s="1">
        <v>0</v>
      </c>
      <c r="I384" s="1">
        <v>0</v>
      </c>
      <c r="J384" s="1">
        <v>0</v>
      </c>
      <c r="K384" s="1">
        <v>41709.099999999897</v>
      </c>
      <c r="L384" s="1">
        <v>5</v>
      </c>
      <c r="M384" s="1">
        <v>0</v>
      </c>
      <c r="N384" s="1">
        <v>0</v>
      </c>
      <c r="O384" s="1">
        <v>0</v>
      </c>
      <c r="P384" s="1">
        <v>0</v>
      </c>
      <c r="Q384" s="1">
        <v>7189.5341755111704</v>
      </c>
      <c r="R384" s="1">
        <v>699807</v>
      </c>
      <c r="S384" s="61">
        <f>IF(C384="East", IF(B384="Central",('Connecting shares (%)'!$F$2/100*E384+'Connecting shares (%)'!$G$2/100*G384+'Connecting shares (%)'!$H$2/100*I384)/1000000,0),0)</f>
        <v>0</v>
      </c>
      <c r="T384" s="61">
        <f>IF(C384="East", IF(B384="Central",F384*'Connecting shares (%)'!$R$16*'Connecting shares (%)'!$F$2/100+H384*'Connecting shares (%)'!$G$2/100*'Connecting shares (%)'!$R$17+J384*'Connecting shares (%)'!$H$2/100*'Connecting shares (%)'!$R$18,0),0)</f>
        <v>0</v>
      </c>
      <c r="U384" s="1">
        <f>IF(C384="East", IF(B384="Decentral",('Connecting shares (%)'!$F$6/100*E384+'Connecting shares (%)'!$G$6/100*G384+'Connecting shares (%)'!$H$6/100*I384)/1000000,0),0)</f>
        <v>0</v>
      </c>
      <c r="V384" s="1">
        <f>IF(C384="East", IF(B384="Decentral",F384*'Connecting shares (%)'!$R$16*'Connecting shares (%)'!$F$6/100+H384*'Connecting shares (%)'!$G$6/100*'Connecting shares (%)'!$R$17+J384*'Connecting shares (%)'!$H$6/100*'Connecting shares (%)'!$R$18,0),0)</f>
        <v>0</v>
      </c>
      <c r="W384" s="1">
        <f>IF(C384="East", IF(B384="Central",('Connecting shares (%)'!$F$4/100*K384+'Connecting shares (%)'!$G$4/100*M384+'Connecting shares (%)'!$H$4/100*O384)/1000000,0),0)</f>
        <v>0</v>
      </c>
      <c r="X384" s="1">
        <f>IF(C384="East", IF(B384="Central",L384*'Connecting shares (%)'!$R$16*'Connecting shares (%)'!$F$4/100+N384*'Connecting shares (%)'!$G$4/100*'Connecting shares (%)'!$R$17+P384*'Connecting shares (%)'!$H$4/100*'Connecting shares (%)'!$R$18,0),0)</f>
        <v>0</v>
      </c>
      <c r="Y384" s="1">
        <f>IF(C384="East", IF(B384="Decentral",('Connecting shares (%)'!$F$4/100*K384+'Connecting shares (%)'!$G$4/100*M384+'Connecting shares (%)'!$H$4/100*O384)/1000000,0),0)</f>
        <v>0</v>
      </c>
      <c r="Z384" s="1">
        <f>IF(C384="East", IF(B384="Decentral",L384*'Connecting shares (%)'!$R$16*'Connecting shares (%)'!$F$8/100+N384*'Connecting shares (%)'!$G$8/100*'Connecting shares (%)'!$R$17+P384*'Connecting shares (%)'!$H$8/100*'Connecting shares (%)'!$R$18,0),0)</f>
        <v>0</v>
      </c>
      <c r="AA384" s="1">
        <f>IF(C384="West", IF(B384="Central",('Connecting shares (%)'!$F$10/100*E384+'Connecting shares (%)'!$G$10/100*G384+'Connecting shares (%)'!$H$10/100*I384)/1000000,0),0)</f>
        <v>0</v>
      </c>
      <c r="AB384" s="1">
        <f>IF(C384="West", IF(B384="Central",F384*'Connecting shares (%)'!$R$16*'Connecting shares (%)'!$F$10/100+H384*'Connecting shares (%)'!$G$10/100*'Connecting shares (%)'!$R$17+J384*'Connecting shares (%)'!$H$10/100*'Connecting shares (%)'!$R$18,0),0)</f>
        <v>0</v>
      </c>
      <c r="AC384" s="1">
        <f>IF(C384="West", IF(B384="Decentral",('Connecting shares (%)'!$F$14/100*E384+'Connecting shares (%)'!$G$14/100*G384+'Connecting shares (%)'!$H$14/100*I384)/1000000,0),0)</f>
        <v>0.90117392999999901</v>
      </c>
      <c r="AD384" s="1">
        <f>IF(C384="west", IF(B384="Decentral",F384*'Connecting shares (%)'!$R$16*'Connecting shares (%)'!$F$14/100+H384*'Connecting shares (%)'!$G$14/100*'Connecting shares (%)'!$R$17+J384*'Connecting shares (%)'!$H$14/100*'Connecting shares (%)'!$R$18,0),0)</f>
        <v>1.4486850000000002</v>
      </c>
      <c r="AE384" s="1">
        <f>IF(C384="west", IF(B384="Central",('Connecting shares (%)'!$F$12/100*K384+'Connecting shares (%)'!$G$12/100*M384+'Connecting shares (%)'!$H$12/100*O384)/1000000,0),0)</f>
        <v>0</v>
      </c>
      <c r="AF384" s="1">
        <f>IF(C384="west", IF(B384="Central",L384*'Connecting shares (%)'!$R$16*'Connecting shares (%)'!$F$12/100+N384*'Connecting shares (%)'!$G$12/100*'Connecting shares (%)'!$R$17+P384*'Connecting shares (%)'!$H$12/100*'Connecting shares (%)'!$R$18,0),0)</f>
        <v>0</v>
      </c>
      <c r="AG384" s="1">
        <f>IF(C384="West", IF(B384="Decentral",(K384*'Connecting shares (%)'!$F$16/100+M384*'Connecting shares (%)'!$G$16/100+O384*'Connecting shares (%)'!$H$16/100)/1000000,0),0)</f>
        <v>4.1709099999999895E-2</v>
      </c>
      <c r="AH384" s="1">
        <f>IF(C384="west", IF(B384="Decentral",L384*'Connecting shares (%)'!$R$16*'Connecting shares (%)'!$F$16/100+N384*'Connecting shares (%)'!$G$16/100*'Connecting shares (%)'!$R$17+P384*'Connecting shares (%)'!$H$16/100*'Connecting shares (%)'!$R$18,0),0)</f>
        <v>0.11497500000000001</v>
      </c>
    </row>
    <row r="385" spans="1:34">
      <c r="A385" s="1">
        <v>384</v>
      </c>
      <c r="B385" s="1" t="s">
        <v>21</v>
      </c>
      <c r="C385" s="1" t="s">
        <v>23</v>
      </c>
      <c r="D385" s="1" t="s">
        <v>534</v>
      </c>
      <c r="E385" s="1">
        <v>15234.91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1529.84864319539</v>
      </c>
      <c r="R385" s="1">
        <v>71239.5</v>
      </c>
      <c r="S385" s="61">
        <f>IF(C385="East", IF(B385="Central",('Connecting shares (%)'!$F$2/100*E385+'Connecting shares (%)'!$G$2/100*G385+'Connecting shares (%)'!$H$2/100*I385)/1000000,0),0)</f>
        <v>0</v>
      </c>
      <c r="T385" s="61">
        <f>IF(C385="East", IF(B385="Central",F385*'Connecting shares (%)'!$R$16*'Connecting shares (%)'!$F$2/100+H385*'Connecting shares (%)'!$G$2/100*'Connecting shares (%)'!$R$17+J385*'Connecting shares (%)'!$H$2/100*'Connecting shares (%)'!$R$18,0),0)</f>
        <v>0</v>
      </c>
      <c r="U385" s="1">
        <f>IF(C385="East", IF(B385="Decentral",('Connecting shares (%)'!$F$6/100*E385+'Connecting shares (%)'!$G$6/100*G385+'Connecting shares (%)'!$H$6/100*I385)/1000000,0),0)</f>
        <v>0</v>
      </c>
      <c r="V385" s="1">
        <f>IF(C385="East", IF(B385="Decentral",F385*'Connecting shares (%)'!$R$16*'Connecting shares (%)'!$F$6/100+H385*'Connecting shares (%)'!$G$6/100*'Connecting shares (%)'!$R$17+J385*'Connecting shares (%)'!$H$6/100*'Connecting shares (%)'!$R$18,0),0)</f>
        <v>0</v>
      </c>
      <c r="W385" s="1">
        <f>IF(C385="East", IF(B385="Central",('Connecting shares (%)'!$F$4/100*K385+'Connecting shares (%)'!$G$4/100*M385+'Connecting shares (%)'!$H$4/100*O385)/1000000,0),0)</f>
        <v>0</v>
      </c>
      <c r="X385" s="1">
        <f>IF(C385="East", IF(B385="Central",L385*'Connecting shares (%)'!$R$16*'Connecting shares (%)'!$F$4/100+N385*'Connecting shares (%)'!$G$4/100*'Connecting shares (%)'!$R$17+P385*'Connecting shares (%)'!$H$4/100*'Connecting shares (%)'!$R$18,0),0)</f>
        <v>0</v>
      </c>
      <c r="Y385" s="1">
        <f>IF(C385="East", IF(B385="Decentral",('Connecting shares (%)'!$F$4/100*K385+'Connecting shares (%)'!$G$4/100*M385+'Connecting shares (%)'!$H$4/100*O385)/1000000,0),0)</f>
        <v>0</v>
      </c>
      <c r="Z385" s="1">
        <f>IF(C385="East", IF(B385="Decentral",L385*'Connecting shares (%)'!$R$16*'Connecting shares (%)'!$F$8/100+N385*'Connecting shares (%)'!$G$8/100*'Connecting shares (%)'!$R$17+P385*'Connecting shares (%)'!$H$8/100*'Connecting shares (%)'!$R$18,0),0)</f>
        <v>0</v>
      </c>
      <c r="AA385" s="1">
        <f>IF(C385="West", IF(B385="Central",('Connecting shares (%)'!$F$10/100*E385+'Connecting shares (%)'!$G$10/100*G385+'Connecting shares (%)'!$H$10/100*I385)/1000000,0),0)</f>
        <v>0</v>
      </c>
      <c r="AB385" s="1">
        <f>IF(C385="West", IF(B385="Central",F385*'Connecting shares (%)'!$R$16*'Connecting shares (%)'!$F$10/100+H385*'Connecting shares (%)'!$G$10/100*'Connecting shares (%)'!$R$17+J385*'Connecting shares (%)'!$H$10/100*'Connecting shares (%)'!$R$18,0),0)</f>
        <v>0</v>
      </c>
      <c r="AC385" s="1">
        <f>IF(C385="West", IF(B385="Decentral",('Connecting shares (%)'!$F$14/100*E385+'Connecting shares (%)'!$G$14/100*G385+'Connecting shares (%)'!$H$14/100*I385)/1000000,0),0)</f>
        <v>1.5234909999999999E-2</v>
      </c>
      <c r="AD385" s="1">
        <f>IF(C385="west", IF(B385="Decentral",F385*'Connecting shares (%)'!$R$16*'Connecting shares (%)'!$F$14/100+H385*'Connecting shares (%)'!$G$14/100*'Connecting shares (%)'!$R$17+J385*'Connecting shares (%)'!$H$14/100*'Connecting shares (%)'!$R$18,0),0)</f>
        <v>2.2995000000000002E-2</v>
      </c>
      <c r="AE385" s="1">
        <f>IF(C385="west", IF(B385="Central",('Connecting shares (%)'!$F$12/100*K385+'Connecting shares (%)'!$G$12/100*M385+'Connecting shares (%)'!$H$12/100*O385)/1000000,0),0)</f>
        <v>0</v>
      </c>
      <c r="AF385" s="1">
        <f>IF(C385="west", IF(B385="Central",L385*'Connecting shares (%)'!$R$16*'Connecting shares (%)'!$F$12/100+N385*'Connecting shares (%)'!$G$12/100*'Connecting shares (%)'!$R$17+P385*'Connecting shares (%)'!$H$12/100*'Connecting shares (%)'!$R$18,0),0)</f>
        <v>0</v>
      </c>
      <c r="AG385" s="1">
        <f>IF(C385="West", IF(B385="Decentral",(K385*'Connecting shares (%)'!$F$16/100+M385*'Connecting shares (%)'!$G$16/100+O385*'Connecting shares (%)'!$H$16/100)/1000000,0),0)</f>
        <v>0</v>
      </c>
      <c r="AH385" s="1">
        <f>IF(C385="west", IF(B385="Decentral",L385*'Connecting shares (%)'!$R$16*'Connecting shares (%)'!$F$16/100+N385*'Connecting shares (%)'!$G$16/100*'Connecting shares (%)'!$R$17+P385*'Connecting shares (%)'!$H$16/100*'Connecting shares (%)'!$R$18,0),0)</f>
        <v>0</v>
      </c>
    </row>
    <row r="386" spans="1:34">
      <c r="A386" s="1">
        <v>385</v>
      </c>
      <c r="B386" s="1" t="s">
        <v>21</v>
      </c>
      <c r="C386" s="1" t="s">
        <v>23</v>
      </c>
      <c r="D386" s="1" t="s">
        <v>533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1431.3082079374001</v>
      </c>
      <c r="R386" s="1">
        <v>14678</v>
      </c>
      <c r="S386" s="61">
        <f>IF(C386="East", IF(B386="Central",('Connecting shares (%)'!$F$2/100*E386+'Connecting shares (%)'!$G$2/100*G386+'Connecting shares (%)'!$H$2/100*I386)/1000000,0),0)</f>
        <v>0</v>
      </c>
      <c r="T386" s="61">
        <f>IF(C386="East", IF(B386="Central",F386*'Connecting shares (%)'!$R$16*'Connecting shares (%)'!$F$2/100+H386*'Connecting shares (%)'!$G$2/100*'Connecting shares (%)'!$R$17+J386*'Connecting shares (%)'!$H$2/100*'Connecting shares (%)'!$R$18,0),0)</f>
        <v>0</v>
      </c>
      <c r="U386" s="1">
        <f>IF(C386="East", IF(B386="Decentral",('Connecting shares (%)'!$F$6/100*E386+'Connecting shares (%)'!$G$6/100*G386+'Connecting shares (%)'!$H$6/100*I386)/1000000,0),0)</f>
        <v>0</v>
      </c>
      <c r="V386" s="1">
        <f>IF(C386="East", IF(B386="Decentral",F386*'Connecting shares (%)'!$R$16*'Connecting shares (%)'!$F$6/100+H386*'Connecting shares (%)'!$G$6/100*'Connecting shares (%)'!$R$17+J386*'Connecting shares (%)'!$H$6/100*'Connecting shares (%)'!$R$18,0),0)</f>
        <v>0</v>
      </c>
      <c r="W386" s="1">
        <f>IF(C386="East", IF(B386="Central",('Connecting shares (%)'!$F$4/100*K386+'Connecting shares (%)'!$G$4/100*M386+'Connecting shares (%)'!$H$4/100*O386)/1000000,0),0)</f>
        <v>0</v>
      </c>
      <c r="X386" s="1">
        <f>IF(C386="East", IF(B386="Central",L386*'Connecting shares (%)'!$R$16*'Connecting shares (%)'!$F$4/100+N386*'Connecting shares (%)'!$G$4/100*'Connecting shares (%)'!$R$17+P386*'Connecting shares (%)'!$H$4/100*'Connecting shares (%)'!$R$18,0),0)</f>
        <v>0</v>
      </c>
      <c r="Y386" s="1">
        <f>IF(C386="East", IF(B386="Decentral",('Connecting shares (%)'!$F$4/100*K386+'Connecting shares (%)'!$G$4/100*M386+'Connecting shares (%)'!$H$4/100*O386)/1000000,0),0)</f>
        <v>0</v>
      </c>
      <c r="Z386" s="1">
        <f>IF(C386="East", IF(B386="Decentral",L386*'Connecting shares (%)'!$R$16*'Connecting shares (%)'!$F$8/100+N386*'Connecting shares (%)'!$G$8/100*'Connecting shares (%)'!$R$17+P386*'Connecting shares (%)'!$H$8/100*'Connecting shares (%)'!$R$18,0),0)</f>
        <v>0</v>
      </c>
      <c r="AA386" s="1">
        <f>IF(C386="West", IF(B386="Central",('Connecting shares (%)'!$F$10/100*E386+'Connecting shares (%)'!$G$10/100*G386+'Connecting shares (%)'!$H$10/100*I386)/1000000,0),0)</f>
        <v>0</v>
      </c>
      <c r="AB386" s="1">
        <f>IF(C386="West", IF(B386="Central",F386*'Connecting shares (%)'!$R$16*'Connecting shares (%)'!$F$10/100+H386*'Connecting shares (%)'!$G$10/100*'Connecting shares (%)'!$R$17+J386*'Connecting shares (%)'!$H$10/100*'Connecting shares (%)'!$R$18,0),0)</f>
        <v>0</v>
      </c>
      <c r="AC386" s="1">
        <f>IF(C386="West", IF(B386="Decentral",('Connecting shares (%)'!$F$14/100*E386+'Connecting shares (%)'!$G$14/100*G386+'Connecting shares (%)'!$H$14/100*I386)/1000000,0),0)</f>
        <v>0</v>
      </c>
      <c r="AD386" s="1">
        <f>IF(C386="west", IF(B386="Decentral",F386*'Connecting shares (%)'!$R$16*'Connecting shares (%)'!$F$14/100+H386*'Connecting shares (%)'!$G$14/100*'Connecting shares (%)'!$R$17+J386*'Connecting shares (%)'!$H$14/100*'Connecting shares (%)'!$R$18,0),0)</f>
        <v>0</v>
      </c>
      <c r="AE386" s="1">
        <f>IF(C386="west", IF(B386="Central",('Connecting shares (%)'!$F$12/100*K386+'Connecting shares (%)'!$G$12/100*M386+'Connecting shares (%)'!$H$12/100*O386)/1000000,0),0)</f>
        <v>0</v>
      </c>
      <c r="AF386" s="1">
        <f>IF(C386="west", IF(B386="Central",L386*'Connecting shares (%)'!$R$16*'Connecting shares (%)'!$F$12/100+N386*'Connecting shares (%)'!$G$12/100*'Connecting shares (%)'!$R$17+P386*'Connecting shares (%)'!$H$12/100*'Connecting shares (%)'!$R$18,0),0)</f>
        <v>0</v>
      </c>
      <c r="AG386" s="1">
        <f>IF(C386="West", IF(B386="Decentral",(K386*'Connecting shares (%)'!$F$16/100+M386*'Connecting shares (%)'!$G$16/100+O386*'Connecting shares (%)'!$H$16/100)/1000000,0),0)</f>
        <v>0</v>
      </c>
      <c r="AH386" s="1">
        <f>IF(C386="west", IF(B386="Decentral",L386*'Connecting shares (%)'!$R$16*'Connecting shares (%)'!$F$16/100+N386*'Connecting shares (%)'!$G$16/100*'Connecting shares (%)'!$R$17+P386*'Connecting shares (%)'!$H$16/100*'Connecting shares (%)'!$R$18,0),0)</f>
        <v>0</v>
      </c>
    </row>
    <row r="387" spans="1:34">
      <c r="A387" s="1">
        <v>386</v>
      </c>
      <c r="B387" s="1" t="s">
        <v>21</v>
      </c>
      <c r="C387" s="1" t="s">
        <v>23</v>
      </c>
      <c r="D387" s="1" t="s">
        <v>531</v>
      </c>
      <c r="E387" s="1">
        <v>118350.06</v>
      </c>
      <c r="F387" s="1">
        <v>9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1559.5431286902401</v>
      </c>
      <c r="R387" s="1">
        <v>52713</v>
      </c>
      <c r="S387" s="61">
        <f>IF(C387="East", IF(B387="Central",('Connecting shares (%)'!$F$2/100*E387+'Connecting shares (%)'!$G$2/100*G387+'Connecting shares (%)'!$H$2/100*I387)/1000000,0),0)</f>
        <v>0</v>
      </c>
      <c r="T387" s="61">
        <f>IF(C387="East", IF(B387="Central",F387*'Connecting shares (%)'!$R$16*'Connecting shares (%)'!$F$2/100+H387*'Connecting shares (%)'!$G$2/100*'Connecting shares (%)'!$R$17+J387*'Connecting shares (%)'!$H$2/100*'Connecting shares (%)'!$R$18,0),0)</f>
        <v>0</v>
      </c>
      <c r="U387" s="1">
        <f>IF(C387="East", IF(B387="Decentral",('Connecting shares (%)'!$F$6/100*E387+'Connecting shares (%)'!$G$6/100*G387+'Connecting shares (%)'!$H$6/100*I387)/1000000,0),0)</f>
        <v>0</v>
      </c>
      <c r="V387" s="1">
        <f>IF(C387="East", IF(B387="Decentral",F387*'Connecting shares (%)'!$R$16*'Connecting shares (%)'!$F$6/100+H387*'Connecting shares (%)'!$G$6/100*'Connecting shares (%)'!$R$17+J387*'Connecting shares (%)'!$H$6/100*'Connecting shares (%)'!$R$18,0),0)</f>
        <v>0</v>
      </c>
      <c r="W387" s="1">
        <f>IF(C387="East", IF(B387="Central",('Connecting shares (%)'!$F$4/100*K387+'Connecting shares (%)'!$G$4/100*M387+'Connecting shares (%)'!$H$4/100*O387)/1000000,0),0)</f>
        <v>0</v>
      </c>
      <c r="X387" s="1">
        <f>IF(C387="East", IF(B387="Central",L387*'Connecting shares (%)'!$R$16*'Connecting shares (%)'!$F$4/100+N387*'Connecting shares (%)'!$G$4/100*'Connecting shares (%)'!$R$17+P387*'Connecting shares (%)'!$H$4/100*'Connecting shares (%)'!$R$18,0),0)</f>
        <v>0</v>
      </c>
      <c r="Y387" s="1">
        <f>IF(C387="East", IF(B387="Decentral",('Connecting shares (%)'!$F$4/100*K387+'Connecting shares (%)'!$G$4/100*M387+'Connecting shares (%)'!$H$4/100*O387)/1000000,0),0)</f>
        <v>0</v>
      </c>
      <c r="Z387" s="1">
        <f>IF(C387="East", IF(B387="Decentral",L387*'Connecting shares (%)'!$R$16*'Connecting shares (%)'!$F$8/100+N387*'Connecting shares (%)'!$G$8/100*'Connecting shares (%)'!$R$17+P387*'Connecting shares (%)'!$H$8/100*'Connecting shares (%)'!$R$18,0),0)</f>
        <v>0</v>
      </c>
      <c r="AA387" s="1">
        <f>IF(C387="West", IF(B387="Central",('Connecting shares (%)'!$F$10/100*E387+'Connecting shares (%)'!$G$10/100*G387+'Connecting shares (%)'!$H$10/100*I387)/1000000,0),0)</f>
        <v>0</v>
      </c>
      <c r="AB387" s="1">
        <f>IF(C387="West", IF(B387="Central",F387*'Connecting shares (%)'!$R$16*'Connecting shares (%)'!$F$10/100+H387*'Connecting shares (%)'!$G$10/100*'Connecting shares (%)'!$R$17+J387*'Connecting shares (%)'!$H$10/100*'Connecting shares (%)'!$R$18,0),0)</f>
        <v>0</v>
      </c>
      <c r="AC387" s="1">
        <f>IF(C387="West", IF(B387="Decentral",('Connecting shares (%)'!$F$14/100*E387+'Connecting shares (%)'!$G$14/100*G387+'Connecting shares (%)'!$H$14/100*I387)/1000000,0),0)</f>
        <v>0.11835005999999999</v>
      </c>
      <c r="AD387" s="1">
        <f>IF(C387="west", IF(B387="Decentral",F387*'Connecting shares (%)'!$R$16*'Connecting shares (%)'!$F$14/100+H387*'Connecting shares (%)'!$G$14/100*'Connecting shares (%)'!$R$17+J387*'Connecting shares (%)'!$H$14/100*'Connecting shares (%)'!$R$18,0),0)</f>
        <v>0.206955</v>
      </c>
      <c r="AE387" s="1">
        <f>IF(C387="west", IF(B387="Central",('Connecting shares (%)'!$F$12/100*K387+'Connecting shares (%)'!$G$12/100*M387+'Connecting shares (%)'!$H$12/100*O387)/1000000,0),0)</f>
        <v>0</v>
      </c>
      <c r="AF387" s="1">
        <f>IF(C387="west", IF(B387="Central",L387*'Connecting shares (%)'!$R$16*'Connecting shares (%)'!$F$12/100+N387*'Connecting shares (%)'!$G$12/100*'Connecting shares (%)'!$R$17+P387*'Connecting shares (%)'!$H$12/100*'Connecting shares (%)'!$R$18,0),0)</f>
        <v>0</v>
      </c>
      <c r="AG387" s="1">
        <f>IF(C387="West", IF(B387="Decentral",(K387*'Connecting shares (%)'!$F$16/100+M387*'Connecting shares (%)'!$G$16/100+O387*'Connecting shares (%)'!$H$16/100)/1000000,0),0)</f>
        <v>0</v>
      </c>
      <c r="AH387" s="1">
        <f>IF(C387="west", IF(B387="Decentral",L387*'Connecting shares (%)'!$R$16*'Connecting shares (%)'!$F$16/100+N387*'Connecting shares (%)'!$G$16/100*'Connecting shares (%)'!$R$17+P387*'Connecting shares (%)'!$H$16/100*'Connecting shares (%)'!$R$18,0),0)</f>
        <v>0</v>
      </c>
    </row>
    <row r="388" spans="1:34">
      <c r="A388" s="1">
        <v>387</v>
      </c>
      <c r="B388" s="1" t="s">
        <v>21</v>
      </c>
      <c r="C388" s="1" t="s">
        <v>23</v>
      </c>
      <c r="D388" s="1" t="s">
        <v>532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792.48035855590695</v>
      </c>
      <c r="R388" s="1">
        <v>31558</v>
      </c>
      <c r="S388" s="61">
        <f>IF(C388="East", IF(B388="Central",('Connecting shares (%)'!$F$2/100*E388+'Connecting shares (%)'!$G$2/100*G388+'Connecting shares (%)'!$H$2/100*I388)/1000000,0),0)</f>
        <v>0</v>
      </c>
      <c r="T388" s="61">
        <f>IF(C388="East", IF(B388="Central",F388*'Connecting shares (%)'!$R$16*'Connecting shares (%)'!$F$2/100+H388*'Connecting shares (%)'!$G$2/100*'Connecting shares (%)'!$R$17+J388*'Connecting shares (%)'!$H$2/100*'Connecting shares (%)'!$R$18,0),0)</f>
        <v>0</v>
      </c>
      <c r="U388" s="1">
        <f>IF(C388="East", IF(B388="Decentral",('Connecting shares (%)'!$F$6/100*E388+'Connecting shares (%)'!$G$6/100*G388+'Connecting shares (%)'!$H$6/100*I388)/1000000,0),0)</f>
        <v>0</v>
      </c>
      <c r="V388" s="1">
        <f>IF(C388="East", IF(B388="Decentral",F388*'Connecting shares (%)'!$R$16*'Connecting shares (%)'!$F$6/100+H388*'Connecting shares (%)'!$G$6/100*'Connecting shares (%)'!$R$17+J388*'Connecting shares (%)'!$H$6/100*'Connecting shares (%)'!$R$18,0),0)</f>
        <v>0</v>
      </c>
      <c r="W388" s="1">
        <f>IF(C388="East", IF(B388="Central",('Connecting shares (%)'!$F$4/100*K388+'Connecting shares (%)'!$G$4/100*M388+'Connecting shares (%)'!$H$4/100*O388)/1000000,0),0)</f>
        <v>0</v>
      </c>
      <c r="X388" s="1">
        <f>IF(C388="East", IF(B388="Central",L388*'Connecting shares (%)'!$R$16*'Connecting shares (%)'!$F$4/100+N388*'Connecting shares (%)'!$G$4/100*'Connecting shares (%)'!$R$17+P388*'Connecting shares (%)'!$H$4/100*'Connecting shares (%)'!$R$18,0),0)</f>
        <v>0</v>
      </c>
      <c r="Y388" s="1">
        <f>IF(C388="East", IF(B388="Decentral",('Connecting shares (%)'!$F$4/100*K388+'Connecting shares (%)'!$G$4/100*M388+'Connecting shares (%)'!$H$4/100*O388)/1000000,0),0)</f>
        <v>0</v>
      </c>
      <c r="Z388" s="1">
        <f>IF(C388="East", IF(B388="Decentral",L388*'Connecting shares (%)'!$R$16*'Connecting shares (%)'!$F$8/100+N388*'Connecting shares (%)'!$G$8/100*'Connecting shares (%)'!$R$17+P388*'Connecting shares (%)'!$H$8/100*'Connecting shares (%)'!$R$18,0),0)</f>
        <v>0</v>
      </c>
      <c r="AA388" s="1">
        <f>IF(C388="West", IF(B388="Central",('Connecting shares (%)'!$F$10/100*E388+'Connecting shares (%)'!$G$10/100*G388+'Connecting shares (%)'!$H$10/100*I388)/1000000,0),0)</f>
        <v>0</v>
      </c>
      <c r="AB388" s="1">
        <f>IF(C388="West", IF(B388="Central",F388*'Connecting shares (%)'!$R$16*'Connecting shares (%)'!$F$10/100+H388*'Connecting shares (%)'!$G$10/100*'Connecting shares (%)'!$R$17+J388*'Connecting shares (%)'!$H$10/100*'Connecting shares (%)'!$R$18,0),0)</f>
        <v>0</v>
      </c>
      <c r="AC388" s="1">
        <f>IF(C388="West", IF(B388="Decentral",('Connecting shares (%)'!$F$14/100*E388+'Connecting shares (%)'!$G$14/100*G388+'Connecting shares (%)'!$H$14/100*I388)/1000000,0),0)</f>
        <v>0</v>
      </c>
      <c r="AD388" s="1">
        <f>IF(C388="west", IF(B388="Decentral",F388*'Connecting shares (%)'!$R$16*'Connecting shares (%)'!$F$14/100+H388*'Connecting shares (%)'!$G$14/100*'Connecting shares (%)'!$R$17+J388*'Connecting shares (%)'!$H$14/100*'Connecting shares (%)'!$R$18,0),0)</f>
        <v>0</v>
      </c>
      <c r="AE388" s="1">
        <f>IF(C388="west", IF(B388="Central",('Connecting shares (%)'!$F$12/100*K388+'Connecting shares (%)'!$G$12/100*M388+'Connecting shares (%)'!$H$12/100*O388)/1000000,0),0)</f>
        <v>0</v>
      </c>
      <c r="AF388" s="1">
        <f>IF(C388="west", IF(B388="Central",L388*'Connecting shares (%)'!$R$16*'Connecting shares (%)'!$F$12/100+N388*'Connecting shares (%)'!$G$12/100*'Connecting shares (%)'!$R$17+P388*'Connecting shares (%)'!$H$12/100*'Connecting shares (%)'!$R$18,0),0)</f>
        <v>0</v>
      </c>
      <c r="AG388" s="1">
        <f>IF(C388="West", IF(B388="Decentral",(K388*'Connecting shares (%)'!$F$16/100+M388*'Connecting shares (%)'!$G$16/100+O388*'Connecting shares (%)'!$H$16/100)/1000000,0),0)</f>
        <v>0</v>
      </c>
      <c r="AH388" s="1">
        <f>IF(C388="west", IF(B388="Decentral",L388*'Connecting shares (%)'!$R$16*'Connecting shares (%)'!$F$16/100+N388*'Connecting shares (%)'!$G$16/100*'Connecting shares (%)'!$R$17+P388*'Connecting shares (%)'!$H$16/100*'Connecting shares (%)'!$R$18,0),0)</f>
        <v>0</v>
      </c>
    </row>
    <row r="389" spans="1:34">
      <c r="A389" s="1">
        <v>388</v>
      </c>
      <c r="B389" s="1" t="s">
        <v>21</v>
      </c>
      <c r="C389" s="1" t="s">
        <v>23</v>
      </c>
      <c r="D389" s="1" t="s">
        <v>531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877.27096410890101</v>
      </c>
      <c r="R389" s="1">
        <v>21308.5</v>
      </c>
      <c r="S389" s="61">
        <f>IF(C389="East", IF(B389="Central",('Connecting shares (%)'!$F$2/100*E389+'Connecting shares (%)'!$G$2/100*G389+'Connecting shares (%)'!$H$2/100*I389)/1000000,0),0)</f>
        <v>0</v>
      </c>
      <c r="T389" s="61">
        <f>IF(C389="East", IF(B389="Central",F389*'Connecting shares (%)'!$R$16*'Connecting shares (%)'!$F$2/100+H389*'Connecting shares (%)'!$G$2/100*'Connecting shares (%)'!$R$17+J389*'Connecting shares (%)'!$H$2/100*'Connecting shares (%)'!$R$18,0),0)</f>
        <v>0</v>
      </c>
      <c r="U389" s="1">
        <f>IF(C389="East", IF(B389="Decentral",('Connecting shares (%)'!$F$6/100*E389+'Connecting shares (%)'!$G$6/100*G389+'Connecting shares (%)'!$H$6/100*I389)/1000000,0),0)</f>
        <v>0</v>
      </c>
      <c r="V389" s="1">
        <f>IF(C389="East", IF(B389="Decentral",F389*'Connecting shares (%)'!$R$16*'Connecting shares (%)'!$F$6/100+H389*'Connecting shares (%)'!$G$6/100*'Connecting shares (%)'!$R$17+J389*'Connecting shares (%)'!$H$6/100*'Connecting shares (%)'!$R$18,0),0)</f>
        <v>0</v>
      </c>
      <c r="W389" s="1">
        <f>IF(C389="East", IF(B389="Central",('Connecting shares (%)'!$F$4/100*K389+'Connecting shares (%)'!$G$4/100*M389+'Connecting shares (%)'!$H$4/100*O389)/1000000,0),0)</f>
        <v>0</v>
      </c>
      <c r="X389" s="1">
        <f>IF(C389="East", IF(B389="Central",L389*'Connecting shares (%)'!$R$16*'Connecting shares (%)'!$F$4/100+N389*'Connecting shares (%)'!$G$4/100*'Connecting shares (%)'!$R$17+P389*'Connecting shares (%)'!$H$4/100*'Connecting shares (%)'!$R$18,0),0)</f>
        <v>0</v>
      </c>
      <c r="Y389" s="1">
        <f>IF(C389="East", IF(B389="Decentral",('Connecting shares (%)'!$F$4/100*K389+'Connecting shares (%)'!$G$4/100*M389+'Connecting shares (%)'!$H$4/100*O389)/1000000,0),0)</f>
        <v>0</v>
      </c>
      <c r="Z389" s="1">
        <f>IF(C389="East", IF(B389="Decentral",L389*'Connecting shares (%)'!$R$16*'Connecting shares (%)'!$F$8/100+N389*'Connecting shares (%)'!$G$8/100*'Connecting shares (%)'!$R$17+P389*'Connecting shares (%)'!$H$8/100*'Connecting shares (%)'!$R$18,0),0)</f>
        <v>0</v>
      </c>
      <c r="AA389" s="1">
        <f>IF(C389="West", IF(B389="Central",('Connecting shares (%)'!$F$10/100*E389+'Connecting shares (%)'!$G$10/100*G389+'Connecting shares (%)'!$H$10/100*I389)/1000000,0),0)</f>
        <v>0</v>
      </c>
      <c r="AB389" s="1">
        <f>IF(C389="West", IF(B389="Central",F389*'Connecting shares (%)'!$R$16*'Connecting shares (%)'!$F$10/100+H389*'Connecting shares (%)'!$G$10/100*'Connecting shares (%)'!$R$17+J389*'Connecting shares (%)'!$H$10/100*'Connecting shares (%)'!$R$18,0),0)</f>
        <v>0</v>
      </c>
      <c r="AC389" s="1">
        <f>IF(C389="West", IF(B389="Decentral",('Connecting shares (%)'!$F$14/100*E389+'Connecting shares (%)'!$G$14/100*G389+'Connecting shares (%)'!$H$14/100*I389)/1000000,0),0)</f>
        <v>0</v>
      </c>
      <c r="AD389" s="1">
        <f>IF(C389="west", IF(B389="Decentral",F389*'Connecting shares (%)'!$R$16*'Connecting shares (%)'!$F$14/100+H389*'Connecting shares (%)'!$G$14/100*'Connecting shares (%)'!$R$17+J389*'Connecting shares (%)'!$H$14/100*'Connecting shares (%)'!$R$18,0),0)</f>
        <v>0</v>
      </c>
      <c r="AE389" s="1">
        <f>IF(C389="west", IF(B389="Central",('Connecting shares (%)'!$F$12/100*K389+'Connecting shares (%)'!$G$12/100*M389+'Connecting shares (%)'!$H$12/100*O389)/1000000,0),0)</f>
        <v>0</v>
      </c>
      <c r="AF389" s="1">
        <f>IF(C389="west", IF(B389="Central",L389*'Connecting shares (%)'!$R$16*'Connecting shares (%)'!$F$12/100+N389*'Connecting shares (%)'!$G$12/100*'Connecting shares (%)'!$R$17+P389*'Connecting shares (%)'!$H$12/100*'Connecting shares (%)'!$R$18,0),0)</f>
        <v>0</v>
      </c>
      <c r="AG389" s="1">
        <f>IF(C389="West", IF(B389="Decentral",(K389*'Connecting shares (%)'!$F$16/100+M389*'Connecting shares (%)'!$G$16/100+O389*'Connecting shares (%)'!$H$16/100)/1000000,0),0)</f>
        <v>0</v>
      </c>
      <c r="AH389" s="1">
        <f>IF(C389="west", IF(B389="Decentral",L389*'Connecting shares (%)'!$R$16*'Connecting shares (%)'!$F$16/100+N389*'Connecting shares (%)'!$G$16/100*'Connecting shares (%)'!$R$17+P389*'Connecting shares (%)'!$H$16/100*'Connecting shares (%)'!$R$18,0),0)</f>
        <v>0</v>
      </c>
    </row>
    <row r="390" spans="1:34">
      <c r="A390" s="1">
        <v>389</v>
      </c>
      <c r="B390" s="1" t="s">
        <v>21</v>
      </c>
      <c r="C390" s="1" t="s">
        <v>23</v>
      </c>
      <c r="D390" s="1" t="s">
        <v>531</v>
      </c>
      <c r="E390" s="1">
        <v>79096.240000000005</v>
      </c>
      <c r="F390" s="1">
        <v>6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1552.8680621435899</v>
      </c>
      <c r="R390" s="1">
        <v>126399.5</v>
      </c>
      <c r="S390" s="61">
        <f>IF(C390="East", IF(B390="Central",('Connecting shares (%)'!$F$2/100*E390+'Connecting shares (%)'!$G$2/100*G390+'Connecting shares (%)'!$H$2/100*I390)/1000000,0),0)</f>
        <v>0</v>
      </c>
      <c r="T390" s="61">
        <f>IF(C390="East", IF(B390="Central",F390*'Connecting shares (%)'!$R$16*'Connecting shares (%)'!$F$2/100+H390*'Connecting shares (%)'!$G$2/100*'Connecting shares (%)'!$R$17+J390*'Connecting shares (%)'!$H$2/100*'Connecting shares (%)'!$R$18,0),0)</f>
        <v>0</v>
      </c>
      <c r="U390" s="1">
        <f>IF(C390="East", IF(B390="Decentral",('Connecting shares (%)'!$F$6/100*E390+'Connecting shares (%)'!$G$6/100*G390+'Connecting shares (%)'!$H$6/100*I390)/1000000,0),0)</f>
        <v>0</v>
      </c>
      <c r="V390" s="1">
        <f>IF(C390="East", IF(B390="Decentral",F390*'Connecting shares (%)'!$R$16*'Connecting shares (%)'!$F$6/100+H390*'Connecting shares (%)'!$G$6/100*'Connecting shares (%)'!$R$17+J390*'Connecting shares (%)'!$H$6/100*'Connecting shares (%)'!$R$18,0),0)</f>
        <v>0</v>
      </c>
      <c r="W390" s="1">
        <f>IF(C390="East", IF(B390="Central",('Connecting shares (%)'!$F$4/100*K390+'Connecting shares (%)'!$G$4/100*M390+'Connecting shares (%)'!$H$4/100*O390)/1000000,0),0)</f>
        <v>0</v>
      </c>
      <c r="X390" s="1">
        <f>IF(C390="East", IF(B390="Central",L390*'Connecting shares (%)'!$R$16*'Connecting shares (%)'!$F$4/100+N390*'Connecting shares (%)'!$G$4/100*'Connecting shares (%)'!$R$17+P390*'Connecting shares (%)'!$H$4/100*'Connecting shares (%)'!$R$18,0),0)</f>
        <v>0</v>
      </c>
      <c r="Y390" s="1">
        <f>IF(C390="East", IF(B390="Decentral",('Connecting shares (%)'!$F$4/100*K390+'Connecting shares (%)'!$G$4/100*M390+'Connecting shares (%)'!$H$4/100*O390)/1000000,0),0)</f>
        <v>0</v>
      </c>
      <c r="Z390" s="1">
        <f>IF(C390="East", IF(B390="Decentral",L390*'Connecting shares (%)'!$R$16*'Connecting shares (%)'!$F$8/100+N390*'Connecting shares (%)'!$G$8/100*'Connecting shares (%)'!$R$17+P390*'Connecting shares (%)'!$H$8/100*'Connecting shares (%)'!$R$18,0),0)</f>
        <v>0</v>
      </c>
      <c r="AA390" s="1">
        <f>IF(C390="West", IF(B390="Central",('Connecting shares (%)'!$F$10/100*E390+'Connecting shares (%)'!$G$10/100*G390+'Connecting shares (%)'!$H$10/100*I390)/1000000,0),0)</f>
        <v>0</v>
      </c>
      <c r="AB390" s="1">
        <f>IF(C390="West", IF(B390="Central",F390*'Connecting shares (%)'!$R$16*'Connecting shares (%)'!$F$10/100+H390*'Connecting shares (%)'!$G$10/100*'Connecting shares (%)'!$R$17+J390*'Connecting shares (%)'!$H$10/100*'Connecting shares (%)'!$R$18,0),0)</f>
        <v>0</v>
      </c>
      <c r="AC390" s="1">
        <f>IF(C390="West", IF(B390="Decentral",('Connecting shares (%)'!$F$14/100*E390+'Connecting shares (%)'!$G$14/100*G390+'Connecting shares (%)'!$H$14/100*I390)/1000000,0),0)</f>
        <v>7.9096240000000012E-2</v>
      </c>
      <c r="AD390" s="1">
        <f>IF(C390="west", IF(B390="Decentral",F390*'Connecting shares (%)'!$R$16*'Connecting shares (%)'!$F$14/100+H390*'Connecting shares (%)'!$G$14/100*'Connecting shares (%)'!$R$17+J390*'Connecting shares (%)'!$H$14/100*'Connecting shares (%)'!$R$18,0),0)</f>
        <v>0.13797000000000001</v>
      </c>
      <c r="AE390" s="1">
        <f>IF(C390="west", IF(B390="Central",('Connecting shares (%)'!$F$12/100*K390+'Connecting shares (%)'!$G$12/100*M390+'Connecting shares (%)'!$H$12/100*O390)/1000000,0),0)</f>
        <v>0</v>
      </c>
      <c r="AF390" s="1">
        <f>IF(C390="west", IF(B390="Central",L390*'Connecting shares (%)'!$R$16*'Connecting shares (%)'!$F$12/100+N390*'Connecting shares (%)'!$G$12/100*'Connecting shares (%)'!$R$17+P390*'Connecting shares (%)'!$H$12/100*'Connecting shares (%)'!$R$18,0),0)</f>
        <v>0</v>
      </c>
      <c r="AG390" s="1">
        <f>IF(C390="West", IF(B390="Decentral",(K390*'Connecting shares (%)'!$F$16/100+M390*'Connecting shares (%)'!$G$16/100+O390*'Connecting shares (%)'!$H$16/100)/1000000,0),0)</f>
        <v>0</v>
      </c>
      <c r="AH390" s="1">
        <f>IF(C390="west", IF(B390="Decentral",L390*'Connecting shares (%)'!$R$16*'Connecting shares (%)'!$F$16/100+N390*'Connecting shares (%)'!$G$16/100*'Connecting shares (%)'!$R$17+P390*'Connecting shares (%)'!$H$16/100*'Connecting shares (%)'!$R$18,0),0)</f>
        <v>0</v>
      </c>
    </row>
    <row r="391" spans="1:34">
      <c r="A391" s="1">
        <v>390</v>
      </c>
      <c r="B391" s="1" t="s">
        <v>21</v>
      </c>
      <c r="C391" s="1" t="s">
        <v>23</v>
      </c>
      <c r="D391" s="1" t="s">
        <v>530</v>
      </c>
      <c r="E391" s="1">
        <v>22116.240000000002</v>
      </c>
      <c r="F391" s="1">
        <v>1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1176.83266572969</v>
      </c>
      <c r="R391" s="1">
        <v>21420</v>
      </c>
      <c r="S391" s="61">
        <f>IF(C391="East", IF(B391="Central",('Connecting shares (%)'!$F$2/100*E391+'Connecting shares (%)'!$G$2/100*G391+'Connecting shares (%)'!$H$2/100*I391)/1000000,0),0)</f>
        <v>0</v>
      </c>
      <c r="T391" s="61">
        <f>IF(C391="East", IF(B391="Central",F391*'Connecting shares (%)'!$R$16*'Connecting shares (%)'!$F$2/100+H391*'Connecting shares (%)'!$G$2/100*'Connecting shares (%)'!$R$17+J391*'Connecting shares (%)'!$H$2/100*'Connecting shares (%)'!$R$18,0),0)</f>
        <v>0</v>
      </c>
      <c r="U391" s="1">
        <f>IF(C391="East", IF(B391="Decentral",('Connecting shares (%)'!$F$6/100*E391+'Connecting shares (%)'!$G$6/100*G391+'Connecting shares (%)'!$H$6/100*I391)/1000000,0),0)</f>
        <v>0</v>
      </c>
      <c r="V391" s="1">
        <f>IF(C391="East", IF(B391="Decentral",F391*'Connecting shares (%)'!$R$16*'Connecting shares (%)'!$F$6/100+H391*'Connecting shares (%)'!$G$6/100*'Connecting shares (%)'!$R$17+J391*'Connecting shares (%)'!$H$6/100*'Connecting shares (%)'!$R$18,0),0)</f>
        <v>0</v>
      </c>
      <c r="W391" s="1">
        <f>IF(C391="East", IF(B391="Central",('Connecting shares (%)'!$F$4/100*K391+'Connecting shares (%)'!$G$4/100*M391+'Connecting shares (%)'!$H$4/100*O391)/1000000,0),0)</f>
        <v>0</v>
      </c>
      <c r="X391" s="1">
        <f>IF(C391="East", IF(B391="Central",L391*'Connecting shares (%)'!$R$16*'Connecting shares (%)'!$F$4/100+N391*'Connecting shares (%)'!$G$4/100*'Connecting shares (%)'!$R$17+P391*'Connecting shares (%)'!$H$4/100*'Connecting shares (%)'!$R$18,0),0)</f>
        <v>0</v>
      </c>
      <c r="Y391" s="1">
        <f>IF(C391="East", IF(B391="Decentral",('Connecting shares (%)'!$F$4/100*K391+'Connecting shares (%)'!$G$4/100*M391+'Connecting shares (%)'!$H$4/100*O391)/1000000,0),0)</f>
        <v>0</v>
      </c>
      <c r="Z391" s="1">
        <f>IF(C391="East", IF(B391="Decentral",L391*'Connecting shares (%)'!$R$16*'Connecting shares (%)'!$F$8/100+N391*'Connecting shares (%)'!$G$8/100*'Connecting shares (%)'!$R$17+P391*'Connecting shares (%)'!$H$8/100*'Connecting shares (%)'!$R$18,0),0)</f>
        <v>0</v>
      </c>
      <c r="AA391" s="1">
        <f>IF(C391="West", IF(B391="Central",('Connecting shares (%)'!$F$10/100*E391+'Connecting shares (%)'!$G$10/100*G391+'Connecting shares (%)'!$H$10/100*I391)/1000000,0),0)</f>
        <v>0</v>
      </c>
      <c r="AB391" s="1">
        <f>IF(C391="West", IF(B391="Central",F391*'Connecting shares (%)'!$R$16*'Connecting shares (%)'!$F$10/100+H391*'Connecting shares (%)'!$G$10/100*'Connecting shares (%)'!$R$17+J391*'Connecting shares (%)'!$H$10/100*'Connecting shares (%)'!$R$18,0),0)</f>
        <v>0</v>
      </c>
      <c r="AC391" s="1">
        <f>IF(C391="West", IF(B391="Decentral",('Connecting shares (%)'!$F$14/100*E391+'Connecting shares (%)'!$G$14/100*G391+'Connecting shares (%)'!$H$14/100*I391)/1000000,0),0)</f>
        <v>2.2116240000000002E-2</v>
      </c>
      <c r="AD391" s="1">
        <f>IF(C391="west", IF(B391="Decentral",F391*'Connecting shares (%)'!$R$16*'Connecting shares (%)'!$F$14/100+H391*'Connecting shares (%)'!$G$14/100*'Connecting shares (%)'!$R$17+J391*'Connecting shares (%)'!$H$14/100*'Connecting shares (%)'!$R$18,0),0)</f>
        <v>2.2995000000000002E-2</v>
      </c>
      <c r="AE391" s="1">
        <f>IF(C391="west", IF(B391="Central",('Connecting shares (%)'!$F$12/100*K391+'Connecting shares (%)'!$G$12/100*M391+'Connecting shares (%)'!$H$12/100*O391)/1000000,0),0)</f>
        <v>0</v>
      </c>
      <c r="AF391" s="1">
        <f>IF(C391="west", IF(B391="Central",L391*'Connecting shares (%)'!$R$16*'Connecting shares (%)'!$F$12/100+N391*'Connecting shares (%)'!$G$12/100*'Connecting shares (%)'!$R$17+P391*'Connecting shares (%)'!$H$12/100*'Connecting shares (%)'!$R$18,0),0)</f>
        <v>0</v>
      </c>
      <c r="AG391" s="1">
        <f>IF(C391="West", IF(B391="Decentral",(K391*'Connecting shares (%)'!$F$16/100+M391*'Connecting shares (%)'!$G$16/100+O391*'Connecting shares (%)'!$H$16/100)/1000000,0),0)</f>
        <v>0</v>
      </c>
      <c r="AH391" s="1">
        <f>IF(C391="west", IF(B391="Decentral",L391*'Connecting shares (%)'!$R$16*'Connecting shares (%)'!$F$16/100+N391*'Connecting shares (%)'!$G$16/100*'Connecting shares (%)'!$R$17+P391*'Connecting shares (%)'!$H$16/100*'Connecting shares (%)'!$R$18,0),0)</f>
        <v>0</v>
      </c>
    </row>
    <row r="392" spans="1:34">
      <c r="A392" s="1">
        <v>391</v>
      </c>
      <c r="B392" s="1" t="s">
        <v>21</v>
      </c>
      <c r="C392" s="1" t="s">
        <v>24</v>
      </c>
      <c r="D392" s="1" t="s">
        <v>529</v>
      </c>
      <c r="E392" s="1">
        <v>829833.429999999</v>
      </c>
      <c r="F392" s="1">
        <v>59</v>
      </c>
      <c r="G392" s="1">
        <v>0</v>
      </c>
      <c r="H392" s="1">
        <v>0</v>
      </c>
      <c r="I392" s="1">
        <v>0</v>
      </c>
      <c r="J392" s="1">
        <v>0</v>
      </c>
      <c r="K392" s="1">
        <v>156990.399999999</v>
      </c>
      <c r="L392" s="1">
        <v>12</v>
      </c>
      <c r="M392" s="1">
        <v>0</v>
      </c>
      <c r="N392" s="1">
        <v>0</v>
      </c>
      <c r="O392" s="1">
        <v>0</v>
      </c>
      <c r="P392" s="1">
        <v>0</v>
      </c>
      <c r="Q392" s="1">
        <v>5417.9046743879999</v>
      </c>
      <c r="R392" s="1">
        <v>471726</v>
      </c>
      <c r="S392" s="61">
        <f>IF(C392="East", IF(B392="Central",('Connecting shares (%)'!$F$2/100*E392+'Connecting shares (%)'!$G$2/100*G392+'Connecting shares (%)'!$H$2/100*I392)/1000000,0),0)</f>
        <v>0</v>
      </c>
      <c r="T392" s="61">
        <f>IF(C392="East", IF(B392="Central",F392*'Connecting shares (%)'!$R$16*'Connecting shares (%)'!$F$2/100+H392*'Connecting shares (%)'!$G$2/100*'Connecting shares (%)'!$R$17+J392*'Connecting shares (%)'!$H$2/100*'Connecting shares (%)'!$R$18,0),0)</f>
        <v>0</v>
      </c>
      <c r="U392" s="1">
        <f>IF(C392="East", IF(B392="Decentral",('Connecting shares (%)'!$F$6/100*E392+'Connecting shares (%)'!$G$6/100*G392+'Connecting shares (%)'!$H$6/100*I392)/1000000,0),0)</f>
        <v>0.82983342999999898</v>
      </c>
      <c r="V392" s="1">
        <f>IF(C392="East", IF(B392="Decentral",F392*'Connecting shares (%)'!$R$16*'Connecting shares (%)'!$F$6/100+H392*'Connecting shares (%)'!$G$6/100*'Connecting shares (%)'!$R$17+J392*'Connecting shares (%)'!$H$6/100*'Connecting shares (%)'!$R$18,0),0)</f>
        <v>1.356705</v>
      </c>
      <c r="W392" s="1">
        <f>IF(C392="East", IF(B392="Central",('Connecting shares (%)'!$F$4/100*K392+'Connecting shares (%)'!$G$4/100*M392+'Connecting shares (%)'!$H$4/100*O392)/1000000,0),0)</f>
        <v>0</v>
      </c>
      <c r="X392" s="1">
        <f>IF(C392="East", IF(B392="Central",L392*'Connecting shares (%)'!$R$16*'Connecting shares (%)'!$F$4/100+N392*'Connecting shares (%)'!$G$4/100*'Connecting shares (%)'!$R$17+P392*'Connecting shares (%)'!$H$4/100*'Connecting shares (%)'!$R$18,0),0)</f>
        <v>0</v>
      </c>
      <c r="Y392" s="1">
        <f>IF(C392="East", IF(B392="Decentral",('Connecting shares (%)'!$F$4/100*K392+'Connecting shares (%)'!$G$4/100*M392+'Connecting shares (%)'!$H$4/100*O392)/1000000,0),0)</f>
        <v>0.156990399999999</v>
      </c>
      <c r="Z392" s="1">
        <f>IF(C392="East", IF(B392="Decentral",L392*'Connecting shares (%)'!$R$16*'Connecting shares (%)'!$F$8/100+N392*'Connecting shares (%)'!$G$8/100*'Connecting shares (%)'!$R$17+P392*'Connecting shares (%)'!$H$8/100*'Connecting shares (%)'!$R$18,0),0)</f>
        <v>0.27594000000000002</v>
      </c>
      <c r="AA392" s="1">
        <f>IF(C392="West", IF(B392="Central",('Connecting shares (%)'!$F$10/100*E392+'Connecting shares (%)'!$G$10/100*G392+'Connecting shares (%)'!$H$10/100*I392)/1000000,0),0)</f>
        <v>0</v>
      </c>
      <c r="AB392" s="1">
        <f>IF(C392="West", IF(B392="Central",F392*'Connecting shares (%)'!$R$16*'Connecting shares (%)'!$F$10/100+H392*'Connecting shares (%)'!$G$10/100*'Connecting shares (%)'!$R$17+J392*'Connecting shares (%)'!$H$10/100*'Connecting shares (%)'!$R$18,0),0)</f>
        <v>0</v>
      </c>
      <c r="AC392" s="1">
        <f>IF(C392="West", IF(B392="Decentral",('Connecting shares (%)'!$F$14/100*E392+'Connecting shares (%)'!$G$14/100*G392+'Connecting shares (%)'!$H$14/100*I392)/1000000,0),0)</f>
        <v>0</v>
      </c>
      <c r="AD392" s="1">
        <f>IF(C392="west", IF(B392="Decentral",F392*'Connecting shares (%)'!$R$16*'Connecting shares (%)'!$F$14/100+H392*'Connecting shares (%)'!$G$14/100*'Connecting shares (%)'!$R$17+J392*'Connecting shares (%)'!$H$14/100*'Connecting shares (%)'!$R$18,0),0)</f>
        <v>0</v>
      </c>
      <c r="AE392" s="1">
        <f>IF(C392="west", IF(B392="Central",('Connecting shares (%)'!$F$12/100*K392+'Connecting shares (%)'!$G$12/100*M392+'Connecting shares (%)'!$H$12/100*O392)/1000000,0),0)</f>
        <v>0</v>
      </c>
      <c r="AF392" s="1">
        <f>IF(C392="west", IF(B392="Central",L392*'Connecting shares (%)'!$R$16*'Connecting shares (%)'!$F$12/100+N392*'Connecting shares (%)'!$G$12/100*'Connecting shares (%)'!$R$17+P392*'Connecting shares (%)'!$H$12/100*'Connecting shares (%)'!$R$18,0),0)</f>
        <v>0</v>
      </c>
      <c r="AG392" s="1">
        <f>IF(C392="West", IF(B392="Decentral",(K392*'Connecting shares (%)'!$F$16/100+M392*'Connecting shares (%)'!$G$16/100+O392*'Connecting shares (%)'!$H$16/100)/1000000,0),0)</f>
        <v>0</v>
      </c>
      <c r="AH392" s="1">
        <f>IF(C392="west", IF(B392="Decentral",L392*'Connecting shares (%)'!$R$16*'Connecting shares (%)'!$F$16/100+N392*'Connecting shares (%)'!$G$16/100*'Connecting shares (%)'!$R$17+P392*'Connecting shares (%)'!$H$16/100*'Connecting shares (%)'!$R$18,0),0)</f>
        <v>0</v>
      </c>
    </row>
    <row r="393" spans="1:34">
      <c r="A393" s="1">
        <v>392</v>
      </c>
      <c r="B393" s="1" t="s">
        <v>21</v>
      </c>
      <c r="C393" s="1" t="s">
        <v>23</v>
      </c>
      <c r="D393" s="1" t="s">
        <v>78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96.952322155135207</v>
      </c>
      <c r="R393" s="1">
        <v>486.5</v>
      </c>
      <c r="S393" s="61">
        <f>IF(C393="East", IF(B393="Central",('Connecting shares (%)'!$F$2/100*E393+'Connecting shares (%)'!$G$2/100*G393+'Connecting shares (%)'!$H$2/100*I393)/1000000,0),0)</f>
        <v>0</v>
      </c>
      <c r="T393" s="61">
        <f>IF(C393="East", IF(B393="Central",F393*'Connecting shares (%)'!$R$16*'Connecting shares (%)'!$F$2/100+H393*'Connecting shares (%)'!$G$2/100*'Connecting shares (%)'!$R$17+J393*'Connecting shares (%)'!$H$2/100*'Connecting shares (%)'!$R$18,0),0)</f>
        <v>0</v>
      </c>
      <c r="U393" s="1">
        <f>IF(C393="East", IF(B393="Decentral",('Connecting shares (%)'!$F$6/100*E393+'Connecting shares (%)'!$G$6/100*G393+'Connecting shares (%)'!$H$6/100*I393)/1000000,0),0)</f>
        <v>0</v>
      </c>
      <c r="V393" s="1">
        <f>IF(C393="East", IF(B393="Decentral",F393*'Connecting shares (%)'!$R$16*'Connecting shares (%)'!$F$6/100+H393*'Connecting shares (%)'!$G$6/100*'Connecting shares (%)'!$R$17+J393*'Connecting shares (%)'!$H$6/100*'Connecting shares (%)'!$R$18,0),0)</f>
        <v>0</v>
      </c>
      <c r="W393" s="1">
        <f>IF(C393="East", IF(B393="Central",('Connecting shares (%)'!$F$4/100*K393+'Connecting shares (%)'!$G$4/100*M393+'Connecting shares (%)'!$H$4/100*O393)/1000000,0),0)</f>
        <v>0</v>
      </c>
      <c r="X393" s="1">
        <f>IF(C393="East", IF(B393="Central",L393*'Connecting shares (%)'!$R$16*'Connecting shares (%)'!$F$4/100+N393*'Connecting shares (%)'!$G$4/100*'Connecting shares (%)'!$R$17+P393*'Connecting shares (%)'!$H$4/100*'Connecting shares (%)'!$R$18,0),0)</f>
        <v>0</v>
      </c>
      <c r="Y393" s="1">
        <f>IF(C393="East", IF(B393="Decentral",('Connecting shares (%)'!$F$4/100*K393+'Connecting shares (%)'!$G$4/100*M393+'Connecting shares (%)'!$H$4/100*O393)/1000000,0),0)</f>
        <v>0</v>
      </c>
      <c r="Z393" s="1">
        <f>IF(C393="East", IF(B393="Decentral",L393*'Connecting shares (%)'!$R$16*'Connecting shares (%)'!$F$8/100+N393*'Connecting shares (%)'!$G$8/100*'Connecting shares (%)'!$R$17+P393*'Connecting shares (%)'!$H$8/100*'Connecting shares (%)'!$R$18,0),0)</f>
        <v>0</v>
      </c>
      <c r="AA393" s="1">
        <f>IF(C393="West", IF(B393="Central",('Connecting shares (%)'!$F$10/100*E393+'Connecting shares (%)'!$G$10/100*G393+'Connecting shares (%)'!$H$10/100*I393)/1000000,0),0)</f>
        <v>0</v>
      </c>
      <c r="AB393" s="1">
        <f>IF(C393="West", IF(B393="Central",F393*'Connecting shares (%)'!$R$16*'Connecting shares (%)'!$F$10/100+H393*'Connecting shares (%)'!$G$10/100*'Connecting shares (%)'!$R$17+J393*'Connecting shares (%)'!$H$10/100*'Connecting shares (%)'!$R$18,0),0)</f>
        <v>0</v>
      </c>
      <c r="AC393" s="1">
        <f>IF(C393="West", IF(B393="Decentral",('Connecting shares (%)'!$F$14/100*E393+'Connecting shares (%)'!$G$14/100*G393+'Connecting shares (%)'!$H$14/100*I393)/1000000,0),0)</f>
        <v>0</v>
      </c>
      <c r="AD393" s="1">
        <f>IF(C393="west", IF(B393="Decentral",F393*'Connecting shares (%)'!$R$16*'Connecting shares (%)'!$F$14/100+H393*'Connecting shares (%)'!$G$14/100*'Connecting shares (%)'!$R$17+J393*'Connecting shares (%)'!$H$14/100*'Connecting shares (%)'!$R$18,0),0)</f>
        <v>0</v>
      </c>
      <c r="AE393" s="1">
        <f>IF(C393="west", IF(B393="Central",('Connecting shares (%)'!$F$12/100*K393+'Connecting shares (%)'!$G$12/100*M393+'Connecting shares (%)'!$H$12/100*O393)/1000000,0),0)</f>
        <v>0</v>
      </c>
      <c r="AF393" s="1">
        <f>IF(C393="west", IF(B393="Central",L393*'Connecting shares (%)'!$R$16*'Connecting shares (%)'!$F$12/100+N393*'Connecting shares (%)'!$G$12/100*'Connecting shares (%)'!$R$17+P393*'Connecting shares (%)'!$H$12/100*'Connecting shares (%)'!$R$18,0),0)</f>
        <v>0</v>
      </c>
      <c r="AG393" s="1">
        <f>IF(C393="West", IF(B393="Decentral",(K393*'Connecting shares (%)'!$F$16/100+M393*'Connecting shares (%)'!$G$16/100+O393*'Connecting shares (%)'!$H$16/100)/1000000,0),0)</f>
        <v>0</v>
      </c>
      <c r="AH393" s="1">
        <f>IF(C393="west", IF(B393="Decentral",L393*'Connecting shares (%)'!$R$16*'Connecting shares (%)'!$F$16/100+N393*'Connecting shares (%)'!$G$16/100*'Connecting shares (%)'!$R$17+P393*'Connecting shares (%)'!$H$16/100*'Connecting shares (%)'!$R$18,0),0)</f>
        <v>0</v>
      </c>
    </row>
    <row r="394" spans="1:34">
      <c r="A394" s="1">
        <v>393</v>
      </c>
      <c r="B394" s="1" t="s">
        <v>21</v>
      </c>
      <c r="C394" s="1" t="s">
        <v>23</v>
      </c>
      <c r="D394" s="1" t="s">
        <v>528</v>
      </c>
      <c r="E394" s="1">
        <v>1153659.08</v>
      </c>
      <c r="F394" s="1">
        <v>73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75969.460000000006</v>
      </c>
      <c r="N394" s="1">
        <v>1</v>
      </c>
      <c r="O394" s="1">
        <v>0</v>
      </c>
      <c r="P394" s="1">
        <v>0</v>
      </c>
      <c r="Q394" s="1">
        <v>4315.8187065211696</v>
      </c>
      <c r="R394" s="1">
        <v>852298.5</v>
      </c>
      <c r="S394" s="61">
        <f>IF(C394="East", IF(B394="Central",('Connecting shares (%)'!$F$2/100*E394+'Connecting shares (%)'!$G$2/100*G394+'Connecting shares (%)'!$H$2/100*I394)/1000000,0),0)</f>
        <v>0</v>
      </c>
      <c r="T394" s="61">
        <f>IF(C394="East", IF(B394="Central",F394*'Connecting shares (%)'!$R$16*'Connecting shares (%)'!$F$2/100+H394*'Connecting shares (%)'!$G$2/100*'Connecting shares (%)'!$R$17+J394*'Connecting shares (%)'!$H$2/100*'Connecting shares (%)'!$R$18,0),0)</f>
        <v>0</v>
      </c>
      <c r="U394" s="1">
        <f>IF(C394="East", IF(B394="Decentral",('Connecting shares (%)'!$F$6/100*E394+'Connecting shares (%)'!$G$6/100*G394+'Connecting shares (%)'!$H$6/100*I394)/1000000,0),0)</f>
        <v>0</v>
      </c>
      <c r="V394" s="1">
        <f>IF(C394="East", IF(B394="Decentral",F394*'Connecting shares (%)'!$R$16*'Connecting shares (%)'!$F$6/100+H394*'Connecting shares (%)'!$G$6/100*'Connecting shares (%)'!$R$17+J394*'Connecting shares (%)'!$H$6/100*'Connecting shares (%)'!$R$18,0),0)</f>
        <v>0</v>
      </c>
      <c r="W394" s="1">
        <f>IF(C394="East", IF(B394="Central",('Connecting shares (%)'!$F$4/100*K394+'Connecting shares (%)'!$G$4/100*M394+'Connecting shares (%)'!$H$4/100*O394)/1000000,0),0)</f>
        <v>0</v>
      </c>
      <c r="X394" s="1">
        <f>IF(C394="East", IF(B394="Central",L394*'Connecting shares (%)'!$R$16*'Connecting shares (%)'!$F$4/100+N394*'Connecting shares (%)'!$G$4/100*'Connecting shares (%)'!$R$17+P394*'Connecting shares (%)'!$H$4/100*'Connecting shares (%)'!$R$18,0),0)</f>
        <v>0</v>
      </c>
      <c r="Y394" s="1">
        <f>IF(C394="East", IF(B394="Decentral",('Connecting shares (%)'!$F$4/100*K394+'Connecting shares (%)'!$G$4/100*M394+'Connecting shares (%)'!$H$4/100*O394)/1000000,0),0)</f>
        <v>0</v>
      </c>
      <c r="Z394" s="1">
        <f>IF(C394="East", IF(B394="Decentral",L394*'Connecting shares (%)'!$R$16*'Connecting shares (%)'!$F$8/100+N394*'Connecting shares (%)'!$G$8/100*'Connecting shares (%)'!$R$17+P394*'Connecting shares (%)'!$H$8/100*'Connecting shares (%)'!$R$18,0),0)</f>
        <v>0</v>
      </c>
      <c r="AA394" s="1">
        <f>IF(C394="West", IF(B394="Central",('Connecting shares (%)'!$F$10/100*E394+'Connecting shares (%)'!$G$10/100*G394+'Connecting shares (%)'!$H$10/100*I394)/1000000,0),0)</f>
        <v>0</v>
      </c>
      <c r="AB394" s="1">
        <f>IF(C394="West", IF(B394="Central",F394*'Connecting shares (%)'!$R$16*'Connecting shares (%)'!$F$10/100+H394*'Connecting shares (%)'!$G$10/100*'Connecting shares (%)'!$R$17+J394*'Connecting shares (%)'!$H$10/100*'Connecting shares (%)'!$R$18,0),0)</f>
        <v>0</v>
      </c>
      <c r="AC394" s="1">
        <f>IF(C394="West", IF(B394="Decentral",('Connecting shares (%)'!$F$14/100*E394+'Connecting shares (%)'!$G$14/100*G394+'Connecting shares (%)'!$H$14/100*I394)/1000000,0),0)</f>
        <v>1.1536590800000002</v>
      </c>
      <c r="AD394" s="1">
        <f>IF(C394="west", IF(B394="Decentral",F394*'Connecting shares (%)'!$R$16*'Connecting shares (%)'!$F$14/100+H394*'Connecting shares (%)'!$G$14/100*'Connecting shares (%)'!$R$17+J394*'Connecting shares (%)'!$H$14/100*'Connecting shares (%)'!$R$18,0),0)</f>
        <v>1.6786350000000001</v>
      </c>
      <c r="AE394" s="1">
        <f>IF(C394="west", IF(B394="Central",('Connecting shares (%)'!$F$12/100*K394+'Connecting shares (%)'!$G$12/100*M394+'Connecting shares (%)'!$H$12/100*O394)/1000000,0),0)</f>
        <v>0</v>
      </c>
      <c r="AF394" s="1">
        <f>IF(C394="west", IF(B394="Central",L394*'Connecting shares (%)'!$R$16*'Connecting shares (%)'!$F$12/100+N394*'Connecting shares (%)'!$G$12/100*'Connecting shares (%)'!$R$17+P394*'Connecting shares (%)'!$H$12/100*'Connecting shares (%)'!$R$18,0),0)</f>
        <v>0</v>
      </c>
      <c r="AG394" s="1">
        <f>IF(C394="West", IF(B394="Decentral",(K394*'Connecting shares (%)'!$F$16/100+M394*'Connecting shares (%)'!$G$16/100+O394*'Connecting shares (%)'!$H$16/100)/1000000,0),0)</f>
        <v>7.5969460000000003E-2</v>
      </c>
      <c r="AH394" s="1">
        <f>IF(C394="west", IF(B394="Decentral",L394*'Connecting shares (%)'!$R$16*'Connecting shares (%)'!$F$16/100+N394*'Connecting shares (%)'!$G$16/100*'Connecting shares (%)'!$R$17+P394*'Connecting shares (%)'!$H$16/100*'Connecting shares (%)'!$R$18,0),0)</f>
        <v>3.0658999999999999E-2</v>
      </c>
    </row>
    <row r="395" spans="1:34">
      <c r="A395" s="1">
        <v>394</v>
      </c>
      <c r="B395" s="1" t="s">
        <v>21</v>
      </c>
      <c r="C395" s="1" t="s">
        <v>23</v>
      </c>
      <c r="D395" s="1" t="s">
        <v>527</v>
      </c>
      <c r="E395" s="1">
        <v>718792.80999999901</v>
      </c>
      <c r="F395" s="1">
        <v>47</v>
      </c>
      <c r="G395" s="1">
        <v>110484.31</v>
      </c>
      <c r="H395" s="1">
        <v>1</v>
      </c>
      <c r="I395" s="1">
        <v>0</v>
      </c>
      <c r="J395" s="1">
        <v>0</v>
      </c>
      <c r="K395" s="1">
        <v>49318.91</v>
      </c>
      <c r="L395" s="1">
        <v>4</v>
      </c>
      <c r="M395" s="1">
        <v>0</v>
      </c>
      <c r="N395" s="1">
        <v>0</v>
      </c>
      <c r="O395" s="1">
        <v>0</v>
      </c>
      <c r="P395" s="1">
        <v>0</v>
      </c>
      <c r="Q395" s="1">
        <v>6296.1030253661502</v>
      </c>
      <c r="R395" s="1">
        <v>1060980.5</v>
      </c>
      <c r="S395" s="61">
        <f>IF(C395="East", IF(B395="Central",('Connecting shares (%)'!$F$2/100*E395+'Connecting shares (%)'!$G$2/100*G395+'Connecting shares (%)'!$H$2/100*I395)/1000000,0),0)</f>
        <v>0</v>
      </c>
      <c r="T395" s="61">
        <f>IF(C395="East", IF(B395="Central",F395*'Connecting shares (%)'!$R$16*'Connecting shares (%)'!$F$2/100+H395*'Connecting shares (%)'!$G$2/100*'Connecting shares (%)'!$R$17+J395*'Connecting shares (%)'!$H$2/100*'Connecting shares (%)'!$R$18,0),0)</f>
        <v>0</v>
      </c>
      <c r="U395" s="1">
        <f>IF(C395="East", IF(B395="Decentral",('Connecting shares (%)'!$F$6/100*E395+'Connecting shares (%)'!$G$6/100*G395+'Connecting shares (%)'!$H$6/100*I395)/1000000,0),0)</f>
        <v>0</v>
      </c>
      <c r="V395" s="1">
        <f>IF(C395="East", IF(B395="Decentral",F395*'Connecting shares (%)'!$R$16*'Connecting shares (%)'!$F$6/100+H395*'Connecting shares (%)'!$G$6/100*'Connecting shares (%)'!$R$17+J395*'Connecting shares (%)'!$H$6/100*'Connecting shares (%)'!$R$18,0),0)</f>
        <v>0</v>
      </c>
      <c r="W395" s="1">
        <f>IF(C395="East", IF(B395="Central",('Connecting shares (%)'!$F$4/100*K395+'Connecting shares (%)'!$G$4/100*M395+'Connecting shares (%)'!$H$4/100*O395)/1000000,0),0)</f>
        <v>0</v>
      </c>
      <c r="X395" s="1">
        <f>IF(C395="East", IF(B395="Central",L395*'Connecting shares (%)'!$R$16*'Connecting shares (%)'!$F$4/100+N395*'Connecting shares (%)'!$G$4/100*'Connecting shares (%)'!$R$17+P395*'Connecting shares (%)'!$H$4/100*'Connecting shares (%)'!$R$18,0),0)</f>
        <v>0</v>
      </c>
      <c r="Y395" s="1">
        <f>IF(C395="East", IF(B395="Decentral",('Connecting shares (%)'!$F$4/100*K395+'Connecting shares (%)'!$G$4/100*M395+'Connecting shares (%)'!$H$4/100*O395)/1000000,0),0)</f>
        <v>0</v>
      </c>
      <c r="Z395" s="1">
        <f>IF(C395="East", IF(B395="Decentral",L395*'Connecting shares (%)'!$R$16*'Connecting shares (%)'!$F$8/100+N395*'Connecting shares (%)'!$G$8/100*'Connecting shares (%)'!$R$17+P395*'Connecting shares (%)'!$H$8/100*'Connecting shares (%)'!$R$18,0),0)</f>
        <v>0</v>
      </c>
      <c r="AA395" s="1">
        <f>IF(C395="West", IF(B395="Central",('Connecting shares (%)'!$F$10/100*E395+'Connecting shares (%)'!$G$10/100*G395+'Connecting shares (%)'!$H$10/100*I395)/1000000,0),0)</f>
        <v>0</v>
      </c>
      <c r="AB395" s="1">
        <f>IF(C395="West", IF(B395="Central",F395*'Connecting shares (%)'!$R$16*'Connecting shares (%)'!$F$10/100+H395*'Connecting shares (%)'!$G$10/100*'Connecting shares (%)'!$R$17+J395*'Connecting shares (%)'!$H$10/100*'Connecting shares (%)'!$R$18,0),0)</f>
        <v>0</v>
      </c>
      <c r="AC395" s="1">
        <f>IF(C395="West", IF(B395="Decentral",('Connecting shares (%)'!$F$14/100*E395+'Connecting shares (%)'!$G$14/100*G395+'Connecting shares (%)'!$H$14/100*I395)/1000000,0),0)</f>
        <v>0.82927711999999898</v>
      </c>
      <c r="AD395" s="1">
        <f>IF(C395="west", IF(B395="Decentral",F395*'Connecting shares (%)'!$R$16*'Connecting shares (%)'!$F$14/100+H395*'Connecting shares (%)'!$G$14/100*'Connecting shares (%)'!$R$17+J395*'Connecting shares (%)'!$H$14/100*'Connecting shares (%)'!$R$18,0),0)</f>
        <v>1.111424</v>
      </c>
      <c r="AE395" s="1">
        <f>IF(C395="west", IF(B395="Central",('Connecting shares (%)'!$F$12/100*K395+'Connecting shares (%)'!$G$12/100*M395+'Connecting shares (%)'!$H$12/100*O395)/1000000,0),0)</f>
        <v>0</v>
      </c>
      <c r="AF395" s="1">
        <f>IF(C395="west", IF(B395="Central",L395*'Connecting shares (%)'!$R$16*'Connecting shares (%)'!$F$12/100+N395*'Connecting shares (%)'!$G$12/100*'Connecting shares (%)'!$R$17+P395*'Connecting shares (%)'!$H$12/100*'Connecting shares (%)'!$R$18,0),0)</f>
        <v>0</v>
      </c>
      <c r="AG395" s="1">
        <f>IF(C395="West", IF(B395="Decentral",(K395*'Connecting shares (%)'!$F$16/100+M395*'Connecting shares (%)'!$G$16/100+O395*'Connecting shares (%)'!$H$16/100)/1000000,0),0)</f>
        <v>4.9318910000000001E-2</v>
      </c>
      <c r="AH395" s="1">
        <f>IF(C395="west", IF(B395="Decentral",L395*'Connecting shares (%)'!$R$16*'Connecting shares (%)'!$F$16/100+N395*'Connecting shares (%)'!$G$16/100*'Connecting shares (%)'!$R$17+P395*'Connecting shares (%)'!$H$16/100*'Connecting shares (%)'!$R$18,0),0)</f>
        <v>9.1980000000000006E-2</v>
      </c>
    </row>
    <row r="396" spans="1:34">
      <c r="A396" s="1">
        <v>395</v>
      </c>
      <c r="B396" s="1" t="s">
        <v>21</v>
      </c>
      <c r="C396" s="1" t="s">
        <v>23</v>
      </c>
      <c r="D396" s="1" t="s">
        <v>526</v>
      </c>
      <c r="E396" s="1">
        <v>731735.65999999898</v>
      </c>
      <c r="F396" s="1">
        <v>46</v>
      </c>
      <c r="G396" s="1">
        <v>0</v>
      </c>
      <c r="H396" s="1">
        <v>0</v>
      </c>
      <c r="I396" s="1">
        <v>0</v>
      </c>
      <c r="J396" s="1">
        <v>0</v>
      </c>
      <c r="K396" s="1">
        <v>60133.729999999901</v>
      </c>
      <c r="L396" s="1">
        <v>9</v>
      </c>
      <c r="M396" s="1">
        <v>0</v>
      </c>
      <c r="N396" s="1">
        <v>0</v>
      </c>
      <c r="O396" s="1">
        <v>0</v>
      </c>
      <c r="P396" s="1">
        <v>0</v>
      </c>
      <c r="Q396" s="1">
        <v>3280.2093409763702</v>
      </c>
      <c r="R396" s="1">
        <v>588545</v>
      </c>
      <c r="S396" s="61">
        <f>IF(C396="East", IF(B396="Central",('Connecting shares (%)'!$F$2/100*E396+'Connecting shares (%)'!$G$2/100*G396+'Connecting shares (%)'!$H$2/100*I396)/1000000,0),0)</f>
        <v>0</v>
      </c>
      <c r="T396" s="61">
        <f>IF(C396="East", IF(B396="Central",F396*'Connecting shares (%)'!$R$16*'Connecting shares (%)'!$F$2/100+H396*'Connecting shares (%)'!$G$2/100*'Connecting shares (%)'!$R$17+J396*'Connecting shares (%)'!$H$2/100*'Connecting shares (%)'!$R$18,0),0)</f>
        <v>0</v>
      </c>
      <c r="U396" s="1">
        <f>IF(C396="East", IF(B396="Decentral",('Connecting shares (%)'!$F$6/100*E396+'Connecting shares (%)'!$G$6/100*G396+'Connecting shares (%)'!$H$6/100*I396)/1000000,0),0)</f>
        <v>0</v>
      </c>
      <c r="V396" s="1">
        <f>IF(C396="East", IF(B396="Decentral",F396*'Connecting shares (%)'!$R$16*'Connecting shares (%)'!$F$6/100+H396*'Connecting shares (%)'!$G$6/100*'Connecting shares (%)'!$R$17+J396*'Connecting shares (%)'!$H$6/100*'Connecting shares (%)'!$R$18,0),0)</f>
        <v>0</v>
      </c>
      <c r="W396" s="1">
        <f>IF(C396="East", IF(B396="Central",('Connecting shares (%)'!$F$4/100*K396+'Connecting shares (%)'!$G$4/100*M396+'Connecting shares (%)'!$H$4/100*O396)/1000000,0),0)</f>
        <v>0</v>
      </c>
      <c r="X396" s="1">
        <f>IF(C396="East", IF(B396="Central",L396*'Connecting shares (%)'!$R$16*'Connecting shares (%)'!$F$4/100+N396*'Connecting shares (%)'!$G$4/100*'Connecting shares (%)'!$R$17+P396*'Connecting shares (%)'!$H$4/100*'Connecting shares (%)'!$R$18,0),0)</f>
        <v>0</v>
      </c>
      <c r="Y396" s="1">
        <f>IF(C396="East", IF(B396="Decentral",('Connecting shares (%)'!$F$4/100*K396+'Connecting shares (%)'!$G$4/100*M396+'Connecting shares (%)'!$H$4/100*O396)/1000000,0),0)</f>
        <v>0</v>
      </c>
      <c r="Z396" s="1">
        <f>IF(C396="East", IF(B396="Decentral",L396*'Connecting shares (%)'!$R$16*'Connecting shares (%)'!$F$8/100+N396*'Connecting shares (%)'!$G$8/100*'Connecting shares (%)'!$R$17+P396*'Connecting shares (%)'!$H$8/100*'Connecting shares (%)'!$R$18,0),0)</f>
        <v>0</v>
      </c>
      <c r="AA396" s="1">
        <f>IF(C396="West", IF(B396="Central",('Connecting shares (%)'!$F$10/100*E396+'Connecting shares (%)'!$G$10/100*G396+'Connecting shares (%)'!$H$10/100*I396)/1000000,0),0)</f>
        <v>0</v>
      </c>
      <c r="AB396" s="1">
        <f>IF(C396="West", IF(B396="Central",F396*'Connecting shares (%)'!$R$16*'Connecting shares (%)'!$F$10/100+H396*'Connecting shares (%)'!$G$10/100*'Connecting shares (%)'!$R$17+J396*'Connecting shares (%)'!$H$10/100*'Connecting shares (%)'!$R$18,0),0)</f>
        <v>0</v>
      </c>
      <c r="AC396" s="1">
        <f>IF(C396="West", IF(B396="Decentral",('Connecting shares (%)'!$F$14/100*E396+'Connecting shares (%)'!$G$14/100*G396+'Connecting shares (%)'!$H$14/100*I396)/1000000,0),0)</f>
        <v>0.73173565999999901</v>
      </c>
      <c r="AD396" s="1">
        <f>IF(C396="west", IF(B396="Decentral",F396*'Connecting shares (%)'!$R$16*'Connecting shares (%)'!$F$14/100+H396*'Connecting shares (%)'!$G$14/100*'Connecting shares (%)'!$R$17+J396*'Connecting shares (%)'!$H$14/100*'Connecting shares (%)'!$R$18,0),0)</f>
        <v>1.0577700000000001</v>
      </c>
      <c r="AE396" s="1">
        <f>IF(C396="west", IF(B396="Central",('Connecting shares (%)'!$F$12/100*K396+'Connecting shares (%)'!$G$12/100*M396+'Connecting shares (%)'!$H$12/100*O396)/1000000,0),0)</f>
        <v>0</v>
      </c>
      <c r="AF396" s="1">
        <f>IF(C396="west", IF(B396="Central",L396*'Connecting shares (%)'!$R$16*'Connecting shares (%)'!$F$12/100+N396*'Connecting shares (%)'!$G$12/100*'Connecting shares (%)'!$R$17+P396*'Connecting shares (%)'!$H$12/100*'Connecting shares (%)'!$R$18,0),0)</f>
        <v>0</v>
      </c>
      <c r="AG396" s="1">
        <f>IF(C396="West", IF(B396="Decentral",(K396*'Connecting shares (%)'!$F$16/100+M396*'Connecting shares (%)'!$G$16/100+O396*'Connecting shares (%)'!$H$16/100)/1000000,0),0)</f>
        <v>6.0133729999999892E-2</v>
      </c>
      <c r="AH396" s="1">
        <f>IF(C396="west", IF(B396="Decentral",L396*'Connecting shares (%)'!$R$16*'Connecting shares (%)'!$F$16/100+N396*'Connecting shares (%)'!$G$16/100*'Connecting shares (%)'!$R$17+P396*'Connecting shares (%)'!$H$16/100*'Connecting shares (%)'!$R$18,0),0)</f>
        <v>0.206955</v>
      </c>
    </row>
    <row r="397" spans="1:34">
      <c r="A397" s="1">
        <v>396</v>
      </c>
      <c r="B397" s="1" t="s">
        <v>22</v>
      </c>
      <c r="C397" s="1" t="s">
        <v>23</v>
      </c>
      <c r="D397" s="1" t="s">
        <v>415</v>
      </c>
      <c r="E397" s="1">
        <v>647158.41999999899</v>
      </c>
      <c r="F397" s="1">
        <v>33</v>
      </c>
      <c r="G397" s="1">
        <v>0</v>
      </c>
      <c r="H397" s="1">
        <v>0</v>
      </c>
      <c r="I397" s="1">
        <v>0</v>
      </c>
      <c r="J397" s="1">
        <v>0</v>
      </c>
      <c r="K397" s="1">
        <v>63227.4399999999</v>
      </c>
      <c r="L397" s="1">
        <v>3</v>
      </c>
      <c r="M397" s="1">
        <v>102155.06</v>
      </c>
      <c r="N397" s="1">
        <v>1</v>
      </c>
      <c r="O397" s="1">
        <v>0</v>
      </c>
      <c r="P397" s="1">
        <v>0</v>
      </c>
      <c r="Q397" s="1">
        <v>10414.777808912</v>
      </c>
      <c r="R397" s="1">
        <v>3776303</v>
      </c>
      <c r="S397" s="61">
        <f>IF(C397="East", IF(B397="Central",('Connecting shares (%)'!$F$2/100*E397+'Connecting shares (%)'!$G$2/100*G397+'Connecting shares (%)'!$H$2/100*I397)/1000000,0),0)</f>
        <v>0</v>
      </c>
      <c r="T397" s="61">
        <f>IF(C397="East", IF(B397="Central",F397*'Connecting shares (%)'!$R$16*'Connecting shares (%)'!$F$2/100+H397*'Connecting shares (%)'!$G$2/100*'Connecting shares (%)'!$R$17+J397*'Connecting shares (%)'!$H$2/100*'Connecting shares (%)'!$R$18,0),0)</f>
        <v>0</v>
      </c>
      <c r="U397" s="1">
        <f>IF(C397="East", IF(B397="Decentral",('Connecting shares (%)'!$F$6/100*E397+'Connecting shares (%)'!$G$6/100*G397+'Connecting shares (%)'!$H$6/100*I397)/1000000,0),0)</f>
        <v>0</v>
      </c>
      <c r="V397" s="1">
        <f>IF(C397="East", IF(B397="Decentral",F397*'Connecting shares (%)'!$R$16*'Connecting shares (%)'!$F$6/100+H397*'Connecting shares (%)'!$G$6/100*'Connecting shares (%)'!$R$17+J397*'Connecting shares (%)'!$H$6/100*'Connecting shares (%)'!$R$18,0),0)</f>
        <v>0</v>
      </c>
      <c r="W397" s="1">
        <f>IF(C397="East", IF(B397="Central",('Connecting shares (%)'!$F$4/100*K397+'Connecting shares (%)'!$G$4/100*M397+'Connecting shares (%)'!$H$4/100*O397)/1000000,0),0)</f>
        <v>0</v>
      </c>
      <c r="X397" s="1">
        <f>IF(C397="East", IF(B397="Central",L397*'Connecting shares (%)'!$R$16*'Connecting shares (%)'!$F$4/100+N397*'Connecting shares (%)'!$G$4/100*'Connecting shares (%)'!$R$17+P397*'Connecting shares (%)'!$H$4/100*'Connecting shares (%)'!$R$18,0),0)</f>
        <v>0</v>
      </c>
      <c r="Y397" s="1">
        <f>IF(C397="East", IF(B397="Decentral",('Connecting shares (%)'!$F$4/100*K397+'Connecting shares (%)'!$G$4/100*M397+'Connecting shares (%)'!$H$4/100*O397)/1000000,0),0)</f>
        <v>0</v>
      </c>
      <c r="Z397" s="1">
        <f>IF(C397="East", IF(B397="Decentral",L397*'Connecting shares (%)'!$R$16*'Connecting shares (%)'!$F$8/100+N397*'Connecting shares (%)'!$G$8/100*'Connecting shares (%)'!$R$17+P397*'Connecting shares (%)'!$H$8/100*'Connecting shares (%)'!$R$18,0),0)</f>
        <v>0</v>
      </c>
      <c r="AA397" s="1">
        <f>IF(C397="West", IF(B397="Central",('Connecting shares (%)'!$F$10/100*E397+'Connecting shares (%)'!$G$10/100*G397+'Connecting shares (%)'!$H$10/100*I397)/1000000,0),0)</f>
        <v>0.64715841999999901</v>
      </c>
      <c r="AB397" s="1">
        <f>IF(C397="West", IF(B397="Central",F397*'Connecting shares (%)'!$R$16*'Connecting shares (%)'!$F$10/100+H397*'Connecting shares (%)'!$G$10/100*'Connecting shares (%)'!$R$17+J397*'Connecting shares (%)'!$H$10/100*'Connecting shares (%)'!$R$18,0),0)</f>
        <v>0.75883499999999993</v>
      </c>
      <c r="AC397" s="1">
        <f>IF(C397="West", IF(B397="Decentral",('Connecting shares (%)'!$F$14/100*E397+'Connecting shares (%)'!$G$14/100*G397+'Connecting shares (%)'!$H$14/100*I397)/1000000,0),0)</f>
        <v>0</v>
      </c>
      <c r="AD397" s="1">
        <f>IF(C397="west", IF(B397="Decentral",F397*'Connecting shares (%)'!$R$16*'Connecting shares (%)'!$F$14/100+H397*'Connecting shares (%)'!$G$14/100*'Connecting shares (%)'!$R$17+J397*'Connecting shares (%)'!$H$14/100*'Connecting shares (%)'!$R$18,0),0)</f>
        <v>0</v>
      </c>
      <c r="AE397" s="1">
        <f>IF(C397="west", IF(B397="Central",('Connecting shares (%)'!$F$12/100*K397+'Connecting shares (%)'!$G$12/100*M397+'Connecting shares (%)'!$H$12/100*O397)/1000000,0),0)</f>
        <v>0.16538249999999988</v>
      </c>
      <c r="AF397" s="1">
        <f>IF(C397="west", IF(B397="Central",L397*'Connecting shares (%)'!$R$16*'Connecting shares (%)'!$F$12/100+N397*'Connecting shares (%)'!$G$12/100*'Connecting shares (%)'!$R$17+P397*'Connecting shares (%)'!$H$12/100*'Connecting shares (%)'!$R$18,0),0)</f>
        <v>9.964400000000001E-2</v>
      </c>
      <c r="AG397" s="1">
        <f>IF(C397="West", IF(B397="Decentral",(K397*'Connecting shares (%)'!$F$16/100+M397*'Connecting shares (%)'!$G$16/100+O397*'Connecting shares (%)'!$H$16/100)/1000000,0),0)</f>
        <v>0</v>
      </c>
      <c r="AH397" s="1">
        <f>IF(C397="west", IF(B397="Decentral",L397*'Connecting shares (%)'!$R$16*'Connecting shares (%)'!$F$16/100+N397*'Connecting shares (%)'!$G$16/100*'Connecting shares (%)'!$R$17+P397*'Connecting shares (%)'!$H$16/100*'Connecting shares (%)'!$R$18,0),0)</f>
        <v>0</v>
      </c>
    </row>
    <row r="398" spans="1:34">
      <c r="A398" s="1">
        <v>397</v>
      </c>
      <c r="B398" s="1" t="s">
        <v>21</v>
      </c>
      <c r="C398" s="1" t="s">
        <v>23</v>
      </c>
      <c r="D398" s="1" t="s">
        <v>525</v>
      </c>
      <c r="E398" s="1">
        <v>1800720.59</v>
      </c>
      <c r="F398" s="1">
        <v>99</v>
      </c>
      <c r="G398" s="1">
        <v>0</v>
      </c>
      <c r="H398" s="1">
        <v>0</v>
      </c>
      <c r="I398" s="1">
        <v>0</v>
      </c>
      <c r="J398" s="1">
        <v>0</v>
      </c>
      <c r="K398" s="1">
        <v>151770.98000000001</v>
      </c>
      <c r="L398" s="1">
        <v>8</v>
      </c>
      <c r="M398" s="1">
        <v>261149.14</v>
      </c>
      <c r="N398" s="1">
        <v>2</v>
      </c>
      <c r="O398" s="1">
        <v>0</v>
      </c>
      <c r="P398" s="1">
        <v>0</v>
      </c>
      <c r="Q398" s="1">
        <v>8934.2663954039908</v>
      </c>
      <c r="R398" s="1">
        <v>3584732.5</v>
      </c>
      <c r="S398" s="61">
        <f>IF(C398="East", IF(B398="Central",('Connecting shares (%)'!$F$2/100*E398+'Connecting shares (%)'!$G$2/100*G398+'Connecting shares (%)'!$H$2/100*I398)/1000000,0),0)</f>
        <v>0</v>
      </c>
      <c r="T398" s="61">
        <f>IF(C398="East", IF(B398="Central",F398*'Connecting shares (%)'!$R$16*'Connecting shares (%)'!$F$2/100+H398*'Connecting shares (%)'!$G$2/100*'Connecting shares (%)'!$R$17+J398*'Connecting shares (%)'!$H$2/100*'Connecting shares (%)'!$R$18,0),0)</f>
        <v>0</v>
      </c>
      <c r="U398" s="1">
        <f>IF(C398="East", IF(B398="Decentral",('Connecting shares (%)'!$F$6/100*E398+'Connecting shares (%)'!$G$6/100*G398+'Connecting shares (%)'!$H$6/100*I398)/1000000,0),0)</f>
        <v>0</v>
      </c>
      <c r="V398" s="1">
        <f>IF(C398="East", IF(B398="Decentral",F398*'Connecting shares (%)'!$R$16*'Connecting shares (%)'!$F$6/100+H398*'Connecting shares (%)'!$G$6/100*'Connecting shares (%)'!$R$17+J398*'Connecting shares (%)'!$H$6/100*'Connecting shares (%)'!$R$18,0),0)</f>
        <v>0</v>
      </c>
      <c r="W398" s="1">
        <f>IF(C398="East", IF(B398="Central",('Connecting shares (%)'!$F$4/100*K398+'Connecting shares (%)'!$G$4/100*M398+'Connecting shares (%)'!$H$4/100*O398)/1000000,0),0)</f>
        <v>0</v>
      </c>
      <c r="X398" s="1">
        <f>IF(C398="East", IF(B398="Central",L398*'Connecting shares (%)'!$R$16*'Connecting shares (%)'!$F$4/100+N398*'Connecting shares (%)'!$G$4/100*'Connecting shares (%)'!$R$17+P398*'Connecting shares (%)'!$H$4/100*'Connecting shares (%)'!$R$18,0),0)</f>
        <v>0</v>
      </c>
      <c r="Y398" s="1">
        <f>IF(C398="East", IF(B398="Decentral",('Connecting shares (%)'!$F$4/100*K398+'Connecting shares (%)'!$G$4/100*M398+'Connecting shares (%)'!$H$4/100*O398)/1000000,0),0)</f>
        <v>0</v>
      </c>
      <c r="Z398" s="1">
        <f>IF(C398="East", IF(B398="Decentral",L398*'Connecting shares (%)'!$R$16*'Connecting shares (%)'!$F$8/100+N398*'Connecting shares (%)'!$G$8/100*'Connecting shares (%)'!$R$17+P398*'Connecting shares (%)'!$H$8/100*'Connecting shares (%)'!$R$18,0),0)</f>
        <v>0</v>
      </c>
      <c r="AA398" s="1">
        <f>IF(C398="West", IF(B398="Central",('Connecting shares (%)'!$F$10/100*E398+'Connecting shares (%)'!$G$10/100*G398+'Connecting shares (%)'!$H$10/100*I398)/1000000,0),0)</f>
        <v>0</v>
      </c>
      <c r="AB398" s="1">
        <f>IF(C398="West", IF(B398="Central",F398*'Connecting shares (%)'!$R$16*'Connecting shares (%)'!$F$10/100+H398*'Connecting shares (%)'!$G$10/100*'Connecting shares (%)'!$R$17+J398*'Connecting shares (%)'!$H$10/100*'Connecting shares (%)'!$R$18,0),0)</f>
        <v>0</v>
      </c>
      <c r="AC398" s="1">
        <f>IF(C398="West", IF(B398="Decentral",('Connecting shares (%)'!$F$14/100*E398+'Connecting shares (%)'!$G$14/100*G398+'Connecting shares (%)'!$H$14/100*I398)/1000000,0),0)</f>
        <v>1.8007205900000001</v>
      </c>
      <c r="AD398" s="1">
        <f>IF(C398="west", IF(B398="Decentral",F398*'Connecting shares (%)'!$R$16*'Connecting shares (%)'!$F$14/100+H398*'Connecting shares (%)'!$G$14/100*'Connecting shares (%)'!$R$17+J398*'Connecting shares (%)'!$H$14/100*'Connecting shares (%)'!$R$18,0),0)</f>
        <v>2.2765050000000002</v>
      </c>
      <c r="AE398" s="1">
        <f>IF(C398="west", IF(B398="Central",('Connecting shares (%)'!$F$12/100*K398+'Connecting shares (%)'!$G$12/100*M398+'Connecting shares (%)'!$H$12/100*O398)/1000000,0),0)</f>
        <v>0</v>
      </c>
      <c r="AF398" s="1">
        <f>IF(C398="west", IF(B398="Central",L398*'Connecting shares (%)'!$R$16*'Connecting shares (%)'!$F$12/100+N398*'Connecting shares (%)'!$G$12/100*'Connecting shares (%)'!$R$17+P398*'Connecting shares (%)'!$H$12/100*'Connecting shares (%)'!$R$18,0),0)</f>
        <v>0</v>
      </c>
      <c r="AG398" s="1">
        <f>IF(C398="West", IF(B398="Decentral",(K398*'Connecting shares (%)'!$F$16/100+M398*'Connecting shares (%)'!$G$16/100+O398*'Connecting shares (%)'!$H$16/100)/1000000,0),0)</f>
        <v>0.41292012</v>
      </c>
      <c r="AH398" s="1">
        <f>IF(C398="west", IF(B398="Decentral",L398*'Connecting shares (%)'!$R$16*'Connecting shares (%)'!$F$16/100+N398*'Connecting shares (%)'!$G$16/100*'Connecting shares (%)'!$R$17+P398*'Connecting shares (%)'!$H$16/100*'Connecting shares (%)'!$R$18,0),0)</f>
        <v>0.245278</v>
      </c>
    </row>
    <row r="399" spans="1:34">
      <c r="A399" s="1">
        <v>398</v>
      </c>
      <c r="B399" s="1" t="s">
        <v>21</v>
      </c>
      <c r="C399" s="1" t="s">
        <v>23</v>
      </c>
      <c r="D399" s="1" t="s">
        <v>524</v>
      </c>
      <c r="E399" s="1">
        <v>13092.309999999899</v>
      </c>
      <c r="F399" s="1">
        <v>1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302.15237079345701</v>
      </c>
      <c r="R399" s="1">
        <v>3369</v>
      </c>
      <c r="S399" s="61">
        <f>IF(C399="East", IF(B399="Central",('Connecting shares (%)'!$F$2/100*E399+'Connecting shares (%)'!$G$2/100*G399+'Connecting shares (%)'!$H$2/100*I399)/1000000,0),0)</f>
        <v>0</v>
      </c>
      <c r="T399" s="61">
        <f>IF(C399="East", IF(B399="Central",F399*'Connecting shares (%)'!$R$16*'Connecting shares (%)'!$F$2/100+H399*'Connecting shares (%)'!$G$2/100*'Connecting shares (%)'!$R$17+J399*'Connecting shares (%)'!$H$2/100*'Connecting shares (%)'!$R$18,0),0)</f>
        <v>0</v>
      </c>
      <c r="U399" s="1">
        <f>IF(C399="East", IF(B399="Decentral",('Connecting shares (%)'!$F$6/100*E399+'Connecting shares (%)'!$G$6/100*G399+'Connecting shares (%)'!$H$6/100*I399)/1000000,0),0)</f>
        <v>0</v>
      </c>
      <c r="V399" s="1">
        <f>IF(C399="East", IF(B399="Decentral",F399*'Connecting shares (%)'!$R$16*'Connecting shares (%)'!$F$6/100+H399*'Connecting shares (%)'!$G$6/100*'Connecting shares (%)'!$R$17+J399*'Connecting shares (%)'!$H$6/100*'Connecting shares (%)'!$R$18,0),0)</f>
        <v>0</v>
      </c>
      <c r="W399" s="1">
        <f>IF(C399="East", IF(B399="Central",('Connecting shares (%)'!$F$4/100*K399+'Connecting shares (%)'!$G$4/100*M399+'Connecting shares (%)'!$H$4/100*O399)/1000000,0),0)</f>
        <v>0</v>
      </c>
      <c r="X399" s="1">
        <f>IF(C399="East", IF(B399="Central",L399*'Connecting shares (%)'!$R$16*'Connecting shares (%)'!$F$4/100+N399*'Connecting shares (%)'!$G$4/100*'Connecting shares (%)'!$R$17+P399*'Connecting shares (%)'!$H$4/100*'Connecting shares (%)'!$R$18,0),0)</f>
        <v>0</v>
      </c>
      <c r="Y399" s="1">
        <f>IF(C399="East", IF(B399="Decentral",('Connecting shares (%)'!$F$4/100*K399+'Connecting shares (%)'!$G$4/100*M399+'Connecting shares (%)'!$H$4/100*O399)/1000000,0),0)</f>
        <v>0</v>
      </c>
      <c r="Z399" s="1">
        <f>IF(C399="East", IF(B399="Decentral",L399*'Connecting shares (%)'!$R$16*'Connecting shares (%)'!$F$8/100+N399*'Connecting shares (%)'!$G$8/100*'Connecting shares (%)'!$R$17+P399*'Connecting shares (%)'!$H$8/100*'Connecting shares (%)'!$R$18,0),0)</f>
        <v>0</v>
      </c>
      <c r="AA399" s="1">
        <f>IF(C399="West", IF(B399="Central",('Connecting shares (%)'!$F$10/100*E399+'Connecting shares (%)'!$G$10/100*G399+'Connecting shares (%)'!$H$10/100*I399)/1000000,0),0)</f>
        <v>0</v>
      </c>
      <c r="AB399" s="1">
        <f>IF(C399="West", IF(B399="Central",F399*'Connecting shares (%)'!$R$16*'Connecting shares (%)'!$F$10/100+H399*'Connecting shares (%)'!$G$10/100*'Connecting shares (%)'!$R$17+J399*'Connecting shares (%)'!$H$10/100*'Connecting shares (%)'!$R$18,0),0)</f>
        <v>0</v>
      </c>
      <c r="AC399" s="1">
        <f>IF(C399="West", IF(B399="Decentral",('Connecting shares (%)'!$F$14/100*E399+'Connecting shares (%)'!$G$14/100*G399+'Connecting shares (%)'!$H$14/100*I399)/1000000,0),0)</f>
        <v>1.3092309999999899E-2</v>
      </c>
      <c r="AD399" s="1">
        <f>IF(C399="west", IF(B399="Decentral",F399*'Connecting shares (%)'!$R$16*'Connecting shares (%)'!$F$14/100+H399*'Connecting shares (%)'!$G$14/100*'Connecting shares (%)'!$R$17+J399*'Connecting shares (%)'!$H$14/100*'Connecting shares (%)'!$R$18,0),0)</f>
        <v>2.2995000000000002E-2</v>
      </c>
      <c r="AE399" s="1">
        <f>IF(C399="west", IF(B399="Central",('Connecting shares (%)'!$F$12/100*K399+'Connecting shares (%)'!$G$12/100*M399+'Connecting shares (%)'!$H$12/100*O399)/1000000,0),0)</f>
        <v>0</v>
      </c>
      <c r="AF399" s="1">
        <f>IF(C399="west", IF(B399="Central",L399*'Connecting shares (%)'!$R$16*'Connecting shares (%)'!$F$12/100+N399*'Connecting shares (%)'!$G$12/100*'Connecting shares (%)'!$R$17+P399*'Connecting shares (%)'!$H$12/100*'Connecting shares (%)'!$R$18,0),0)</f>
        <v>0</v>
      </c>
      <c r="AG399" s="1">
        <f>IF(C399="West", IF(B399="Decentral",(K399*'Connecting shares (%)'!$F$16/100+M399*'Connecting shares (%)'!$G$16/100+O399*'Connecting shares (%)'!$H$16/100)/1000000,0),0)</f>
        <v>0</v>
      </c>
      <c r="AH399" s="1">
        <f>IF(C399="west", IF(B399="Decentral",L399*'Connecting shares (%)'!$R$16*'Connecting shares (%)'!$F$16/100+N399*'Connecting shares (%)'!$G$16/100*'Connecting shares (%)'!$R$17+P399*'Connecting shares (%)'!$H$16/100*'Connecting shares (%)'!$R$18,0),0)</f>
        <v>0</v>
      </c>
    </row>
    <row r="400" spans="1:34">
      <c r="A400" s="1">
        <v>399</v>
      </c>
      <c r="B400" s="1" t="s">
        <v>21</v>
      </c>
      <c r="C400" s="1" t="s">
        <v>23</v>
      </c>
      <c r="D400" s="1" t="s">
        <v>523</v>
      </c>
      <c r="E400" s="1">
        <v>232142.04</v>
      </c>
      <c r="F400" s="1">
        <v>23</v>
      </c>
      <c r="G400" s="1">
        <v>0</v>
      </c>
      <c r="H400" s="1">
        <v>0</v>
      </c>
      <c r="I400" s="1">
        <v>0</v>
      </c>
      <c r="J400" s="1">
        <v>0</v>
      </c>
      <c r="K400" s="1">
        <v>6261.92</v>
      </c>
      <c r="L400" s="1">
        <v>1</v>
      </c>
      <c r="M400" s="1">
        <v>0</v>
      </c>
      <c r="N400" s="1">
        <v>0</v>
      </c>
      <c r="O400" s="1">
        <v>0</v>
      </c>
      <c r="P400" s="1">
        <v>0</v>
      </c>
      <c r="Q400" s="1">
        <v>1052.64657050658</v>
      </c>
      <c r="R400" s="1">
        <v>51700</v>
      </c>
      <c r="S400" s="61">
        <f>IF(C400="East", IF(B400="Central",('Connecting shares (%)'!$F$2/100*E400+'Connecting shares (%)'!$G$2/100*G400+'Connecting shares (%)'!$H$2/100*I400)/1000000,0),0)</f>
        <v>0</v>
      </c>
      <c r="T400" s="61">
        <f>IF(C400="East", IF(B400="Central",F400*'Connecting shares (%)'!$R$16*'Connecting shares (%)'!$F$2/100+H400*'Connecting shares (%)'!$G$2/100*'Connecting shares (%)'!$R$17+J400*'Connecting shares (%)'!$H$2/100*'Connecting shares (%)'!$R$18,0),0)</f>
        <v>0</v>
      </c>
      <c r="U400" s="1">
        <f>IF(C400="East", IF(B400="Decentral",('Connecting shares (%)'!$F$6/100*E400+'Connecting shares (%)'!$G$6/100*G400+'Connecting shares (%)'!$H$6/100*I400)/1000000,0),0)</f>
        <v>0</v>
      </c>
      <c r="V400" s="1">
        <f>IF(C400="East", IF(B400="Decentral",F400*'Connecting shares (%)'!$R$16*'Connecting shares (%)'!$F$6/100+H400*'Connecting shares (%)'!$G$6/100*'Connecting shares (%)'!$R$17+J400*'Connecting shares (%)'!$H$6/100*'Connecting shares (%)'!$R$18,0),0)</f>
        <v>0</v>
      </c>
      <c r="W400" s="1">
        <f>IF(C400="East", IF(B400="Central",('Connecting shares (%)'!$F$4/100*K400+'Connecting shares (%)'!$G$4/100*M400+'Connecting shares (%)'!$H$4/100*O400)/1000000,0),0)</f>
        <v>0</v>
      </c>
      <c r="X400" s="1">
        <f>IF(C400="East", IF(B400="Central",L400*'Connecting shares (%)'!$R$16*'Connecting shares (%)'!$F$4/100+N400*'Connecting shares (%)'!$G$4/100*'Connecting shares (%)'!$R$17+P400*'Connecting shares (%)'!$H$4/100*'Connecting shares (%)'!$R$18,0),0)</f>
        <v>0</v>
      </c>
      <c r="Y400" s="1">
        <f>IF(C400="East", IF(B400="Decentral",('Connecting shares (%)'!$F$4/100*K400+'Connecting shares (%)'!$G$4/100*M400+'Connecting shares (%)'!$H$4/100*O400)/1000000,0),0)</f>
        <v>0</v>
      </c>
      <c r="Z400" s="1">
        <f>IF(C400="East", IF(B400="Decentral",L400*'Connecting shares (%)'!$R$16*'Connecting shares (%)'!$F$8/100+N400*'Connecting shares (%)'!$G$8/100*'Connecting shares (%)'!$R$17+P400*'Connecting shares (%)'!$H$8/100*'Connecting shares (%)'!$R$18,0),0)</f>
        <v>0</v>
      </c>
      <c r="AA400" s="1">
        <f>IF(C400="West", IF(B400="Central",('Connecting shares (%)'!$F$10/100*E400+'Connecting shares (%)'!$G$10/100*G400+'Connecting shares (%)'!$H$10/100*I400)/1000000,0),0)</f>
        <v>0</v>
      </c>
      <c r="AB400" s="1">
        <f>IF(C400="West", IF(B400="Central",F400*'Connecting shares (%)'!$R$16*'Connecting shares (%)'!$F$10/100+H400*'Connecting shares (%)'!$G$10/100*'Connecting shares (%)'!$R$17+J400*'Connecting shares (%)'!$H$10/100*'Connecting shares (%)'!$R$18,0),0)</f>
        <v>0</v>
      </c>
      <c r="AC400" s="1">
        <f>IF(C400="West", IF(B400="Decentral",('Connecting shares (%)'!$F$14/100*E400+'Connecting shares (%)'!$G$14/100*G400+'Connecting shares (%)'!$H$14/100*I400)/1000000,0),0)</f>
        <v>0.23214204000000002</v>
      </c>
      <c r="AD400" s="1">
        <f>IF(C400="west", IF(B400="Decentral",F400*'Connecting shares (%)'!$R$16*'Connecting shares (%)'!$F$14/100+H400*'Connecting shares (%)'!$G$14/100*'Connecting shares (%)'!$R$17+J400*'Connecting shares (%)'!$H$14/100*'Connecting shares (%)'!$R$18,0),0)</f>
        <v>0.52888500000000005</v>
      </c>
      <c r="AE400" s="1">
        <f>IF(C400="west", IF(B400="Central",('Connecting shares (%)'!$F$12/100*K400+'Connecting shares (%)'!$G$12/100*M400+'Connecting shares (%)'!$H$12/100*O400)/1000000,0),0)</f>
        <v>0</v>
      </c>
      <c r="AF400" s="1">
        <f>IF(C400="west", IF(B400="Central",L400*'Connecting shares (%)'!$R$16*'Connecting shares (%)'!$F$12/100+N400*'Connecting shares (%)'!$G$12/100*'Connecting shares (%)'!$R$17+P400*'Connecting shares (%)'!$H$12/100*'Connecting shares (%)'!$R$18,0),0)</f>
        <v>0</v>
      </c>
      <c r="AG400" s="1">
        <f>IF(C400="West", IF(B400="Decentral",(K400*'Connecting shares (%)'!$F$16/100+M400*'Connecting shares (%)'!$G$16/100+O400*'Connecting shares (%)'!$H$16/100)/1000000,0),0)</f>
        <v>6.2619199999999998E-3</v>
      </c>
      <c r="AH400" s="1">
        <f>IF(C400="west", IF(B400="Decentral",L400*'Connecting shares (%)'!$R$16*'Connecting shares (%)'!$F$16/100+N400*'Connecting shares (%)'!$G$16/100*'Connecting shares (%)'!$R$17+P400*'Connecting shares (%)'!$H$16/100*'Connecting shares (%)'!$R$18,0),0)</f>
        <v>2.2995000000000002E-2</v>
      </c>
    </row>
    <row r="401" spans="1:34">
      <c r="A401" s="1">
        <v>400</v>
      </c>
      <c r="B401" s="1" t="s">
        <v>21</v>
      </c>
      <c r="C401" s="1" t="s">
        <v>23</v>
      </c>
      <c r="D401" s="1" t="s">
        <v>522</v>
      </c>
      <c r="E401" s="1">
        <v>1944545.9299999899</v>
      </c>
      <c r="F401" s="1">
        <v>129</v>
      </c>
      <c r="G401" s="1">
        <v>0</v>
      </c>
      <c r="H401" s="1">
        <v>0</v>
      </c>
      <c r="I401" s="1">
        <v>0</v>
      </c>
      <c r="J401" s="1">
        <v>0</v>
      </c>
      <c r="K401" s="1">
        <v>198469.33</v>
      </c>
      <c r="L401" s="1">
        <v>20</v>
      </c>
      <c r="M401" s="1">
        <v>0</v>
      </c>
      <c r="N401" s="1">
        <v>0</v>
      </c>
      <c r="O401" s="1">
        <v>0</v>
      </c>
      <c r="P401" s="1">
        <v>0</v>
      </c>
      <c r="Q401" s="1">
        <v>5664.4814960900503</v>
      </c>
      <c r="R401" s="1">
        <v>831849</v>
      </c>
      <c r="S401" s="61">
        <f>IF(C401="East", IF(B401="Central",('Connecting shares (%)'!$F$2/100*E401+'Connecting shares (%)'!$G$2/100*G401+'Connecting shares (%)'!$H$2/100*I401)/1000000,0),0)</f>
        <v>0</v>
      </c>
      <c r="T401" s="61">
        <f>IF(C401="East", IF(B401="Central",F401*'Connecting shares (%)'!$R$16*'Connecting shares (%)'!$F$2/100+H401*'Connecting shares (%)'!$G$2/100*'Connecting shares (%)'!$R$17+J401*'Connecting shares (%)'!$H$2/100*'Connecting shares (%)'!$R$18,0),0)</f>
        <v>0</v>
      </c>
      <c r="U401" s="1">
        <f>IF(C401="East", IF(B401="Decentral",('Connecting shares (%)'!$F$6/100*E401+'Connecting shares (%)'!$G$6/100*G401+'Connecting shares (%)'!$H$6/100*I401)/1000000,0),0)</f>
        <v>0</v>
      </c>
      <c r="V401" s="1">
        <f>IF(C401="East", IF(B401="Decentral",F401*'Connecting shares (%)'!$R$16*'Connecting shares (%)'!$F$6/100+H401*'Connecting shares (%)'!$G$6/100*'Connecting shares (%)'!$R$17+J401*'Connecting shares (%)'!$H$6/100*'Connecting shares (%)'!$R$18,0),0)</f>
        <v>0</v>
      </c>
      <c r="W401" s="1">
        <f>IF(C401="East", IF(B401="Central",('Connecting shares (%)'!$F$4/100*K401+'Connecting shares (%)'!$G$4/100*M401+'Connecting shares (%)'!$H$4/100*O401)/1000000,0),0)</f>
        <v>0</v>
      </c>
      <c r="X401" s="1">
        <f>IF(C401="East", IF(B401="Central",L401*'Connecting shares (%)'!$R$16*'Connecting shares (%)'!$F$4/100+N401*'Connecting shares (%)'!$G$4/100*'Connecting shares (%)'!$R$17+P401*'Connecting shares (%)'!$H$4/100*'Connecting shares (%)'!$R$18,0),0)</f>
        <v>0</v>
      </c>
      <c r="Y401" s="1">
        <f>IF(C401="East", IF(B401="Decentral",('Connecting shares (%)'!$F$4/100*K401+'Connecting shares (%)'!$G$4/100*M401+'Connecting shares (%)'!$H$4/100*O401)/1000000,0),0)</f>
        <v>0</v>
      </c>
      <c r="Z401" s="1">
        <f>IF(C401="East", IF(B401="Decentral",L401*'Connecting shares (%)'!$R$16*'Connecting shares (%)'!$F$8/100+N401*'Connecting shares (%)'!$G$8/100*'Connecting shares (%)'!$R$17+P401*'Connecting shares (%)'!$H$8/100*'Connecting shares (%)'!$R$18,0),0)</f>
        <v>0</v>
      </c>
      <c r="AA401" s="1">
        <f>IF(C401="West", IF(B401="Central",('Connecting shares (%)'!$F$10/100*E401+'Connecting shares (%)'!$G$10/100*G401+'Connecting shares (%)'!$H$10/100*I401)/1000000,0),0)</f>
        <v>0</v>
      </c>
      <c r="AB401" s="1">
        <f>IF(C401="West", IF(B401="Central",F401*'Connecting shares (%)'!$R$16*'Connecting shares (%)'!$F$10/100+H401*'Connecting shares (%)'!$G$10/100*'Connecting shares (%)'!$R$17+J401*'Connecting shares (%)'!$H$10/100*'Connecting shares (%)'!$R$18,0),0)</f>
        <v>0</v>
      </c>
      <c r="AC401" s="1">
        <f>IF(C401="West", IF(B401="Decentral",('Connecting shares (%)'!$F$14/100*E401+'Connecting shares (%)'!$G$14/100*G401+'Connecting shares (%)'!$H$14/100*I401)/1000000,0),0)</f>
        <v>1.9445459299999899</v>
      </c>
      <c r="AD401" s="1">
        <f>IF(C401="west", IF(B401="Decentral",F401*'Connecting shares (%)'!$R$16*'Connecting shares (%)'!$F$14/100+H401*'Connecting shares (%)'!$G$14/100*'Connecting shares (%)'!$R$17+J401*'Connecting shares (%)'!$H$14/100*'Connecting shares (%)'!$R$18,0),0)</f>
        <v>2.9663549999999996</v>
      </c>
      <c r="AE401" s="1">
        <f>IF(C401="west", IF(B401="Central",('Connecting shares (%)'!$F$12/100*K401+'Connecting shares (%)'!$G$12/100*M401+'Connecting shares (%)'!$H$12/100*O401)/1000000,0),0)</f>
        <v>0</v>
      </c>
      <c r="AF401" s="1">
        <f>IF(C401="west", IF(B401="Central",L401*'Connecting shares (%)'!$R$16*'Connecting shares (%)'!$F$12/100+N401*'Connecting shares (%)'!$G$12/100*'Connecting shares (%)'!$R$17+P401*'Connecting shares (%)'!$H$12/100*'Connecting shares (%)'!$R$18,0),0)</f>
        <v>0</v>
      </c>
      <c r="AG401" s="1">
        <f>IF(C401="West", IF(B401="Decentral",(K401*'Connecting shares (%)'!$F$16/100+M401*'Connecting shares (%)'!$G$16/100+O401*'Connecting shares (%)'!$H$16/100)/1000000,0),0)</f>
        <v>0.19846933</v>
      </c>
      <c r="AH401" s="1">
        <f>IF(C401="west", IF(B401="Decentral",L401*'Connecting shares (%)'!$R$16*'Connecting shares (%)'!$F$16/100+N401*'Connecting shares (%)'!$G$16/100*'Connecting shares (%)'!$R$17+P401*'Connecting shares (%)'!$H$16/100*'Connecting shares (%)'!$R$18,0),0)</f>
        <v>0.45990000000000003</v>
      </c>
    </row>
    <row r="402" spans="1:34">
      <c r="A402" s="1">
        <v>401</v>
      </c>
      <c r="B402" s="1" t="s">
        <v>21</v>
      </c>
      <c r="C402" s="1" t="s">
        <v>23</v>
      </c>
      <c r="D402" s="1" t="s">
        <v>521</v>
      </c>
      <c r="E402" s="1">
        <v>1442283.6499999899</v>
      </c>
      <c r="F402" s="1">
        <v>94</v>
      </c>
      <c r="G402" s="1">
        <v>0</v>
      </c>
      <c r="H402" s="1">
        <v>0</v>
      </c>
      <c r="I402" s="1">
        <v>0</v>
      </c>
      <c r="J402" s="1">
        <v>0</v>
      </c>
      <c r="K402" s="1">
        <v>78910.239999999903</v>
      </c>
      <c r="L402" s="1">
        <v>11</v>
      </c>
      <c r="M402" s="1">
        <v>62733.33</v>
      </c>
      <c r="N402" s="1">
        <v>1</v>
      </c>
      <c r="O402" s="1">
        <v>0</v>
      </c>
      <c r="P402" s="1">
        <v>0</v>
      </c>
      <c r="Q402" s="1">
        <v>6326.5982862623496</v>
      </c>
      <c r="R402" s="1">
        <v>1349678</v>
      </c>
      <c r="S402" s="61">
        <f>IF(C402="East", IF(B402="Central",('Connecting shares (%)'!$F$2/100*E402+'Connecting shares (%)'!$G$2/100*G402+'Connecting shares (%)'!$H$2/100*I402)/1000000,0),0)</f>
        <v>0</v>
      </c>
      <c r="T402" s="61">
        <f>IF(C402="East", IF(B402="Central",F402*'Connecting shares (%)'!$R$16*'Connecting shares (%)'!$F$2/100+H402*'Connecting shares (%)'!$G$2/100*'Connecting shares (%)'!$R$17+J402*'Connecting shares (%)'!$H$2/100*'Connecting shares (%)'!$R$18,0),0)</f>
        <v>0</v>
      </c>
      <c r="U402" s="1">
        <f>IF(C402="East", IF(B402="Decentral",('Connecting shares (%)'!$F$6/100*E402+'Connecting shares (%)'!$G$6/100*G402+'Connecting shares (%)'!$H$6/100*I402)/1000000,0),0)</f>
        <v>0</v>
      </c>
      <c r="V402" s="1">
        <f>IF(C402="East", IF(B402="Decentral",F402*'Connecting shares (%)'!$R$16*'Connecting shares (%)'!$F$6/100+H402*'Connecting shares (%)'!$G$6/100*'Connecting shares (%)'!$R$17+J402*'Connecting shares (%)'!$H$6/100*'Connecting shares (%)'!$R$18,0),0)</f>
        <v>0</v>
      </c>
      <c r="W402" s="1">
        <f>IF(C402="East", IF(B402="Central",('Connecting shares (%)'!$F$4/100*K402+'Connecting shares (%)'!$G$4/100*M402+'Connecting shares (%)'!$H$4/100*O402)/1000000,0),0)</f>
        <v>0</v>
      </c>
      <c r="X402" s="1">
        <f>IF(C402="East", IF(B402="Central",L402*'Connecting shares (%)'!$R$16*'Connecting shares (%)'!$F$4/100+N402*'Connecting shares (%)'!$G$4/100*'Connecting shares (%)'!$R$17+P402*'Connecting shares (%)'!$H$4/100*'Connecting shares (%)'!$R$18,0),0)</f>
        <v>0</v>
      </c>
      <c r="Y402" s="1">
        <f>IF(C402="East", IF(B402="Decentral",('Connecting shares (%)'!$F$4/100*K402+'Connecting shares (%)'!$G$4/100*M402+'Connecting shares (%)'!$H$4/100*O402)/1000000,0),0)</f>
        <v>0</v>
      </c>
      <c r="Z402" s="1">
        <f>IF(C402="East", IF(B402="Decentral",L402*'Connecting shares (%)'!$R$16*'Connecting shares (%)'!$F$8/100+N402*'Connecting shares (%)'!$G$8/100*'Connecting shares (%)'!$R$17+P402*'Connecting shares (%)'!$H$8/100*'Connecting shares (%)'!$R$18,0),0)</f>
        <v>0</v>
      </c>
      <c r="AA402" s="1">
        <f>IF(C402="West", IF(B402="Central",('Connecting shares (%)'!$F$10/100*E402+'Connecting shares (%)'!$G$10/100*G402+'Connecting shares (%)'!$H$10/100*I402)/1000000,0),0)</f>
        <v>0</v>
      </c>
      <c r="AB402" s="1">
        <f>IF(C402="West", IF(B402="Central",F402*'Connecting shares (%)'!$R$16*'Connecting shares (%)'!$F$10/100+H402*'Connecting shares (%)'!$G$10/100*'Connecting shares (%)'!$R$17+J402*'Connecting shares (%)'!$H$10/100*'Connecting shares (%)'!$R$18,0),0)</f>
        <v>0</v>
      </c>
      <c r="AC402" s="1">
        <f>IF(C402="West", IF(B402="Decentral",('Connecting shares (%)'!$F$14/100*E402+'Connecting shares (%)'!$G$14/100*G402+'Connecting shares (%)'!$H$14/100*I402)/1000000,0),0)</f>
        <v>1.4422836499999898</v>
      </c>
      <c r="AD402" s="1">
        <f>IF(C402="west", IF(B402="Decentral",F402*'Connecting shares (%)'!$R$16*'Connecting shares (%)'!$F$14/100+H402*'Connecting shares (%)'!$G$14/100*'Connecting shares (%)'!$R$17+J402*'Connecting shares (%)'!$H$14/100*'Connecting shares (%)'!$R$18,0),0)</f>
        <v>2.16153</v>
      </c>
      <c r="AE402" s="1">
        <f>IF(C402="west", IF(B402="Central",('Connecting shares (%)'!$F$12/100*K402+'Connecting shares (%)'!$G$12/100*M402+'Connecting shares (%)'!$H$12/100*O402)/1000000,0),0)</f>
        <v>0</v>
      </c>
      <c r="AF402" s="1">
        <f>IF(C402="west", IF(B402="Central",L402*'Connecting shares (%)'!$R$16*'Connecting shares (%)'!$F$12/100+N402*'Connecting shares (%)'!$G$12/100*'Connecting shares (%)'!$R$17+P402*'Connecting shares (%)'!$H$12/100*'Connecting shares (%)'!$R$18,0),0)</f>
        <v>0</v>
      </c>
      <c r="AG402" s="1">
        <f>IF(C402="West", IF(B402="Decentral",(K402*'Connecting shares (%)'!$F$16/100+M402*'Connecting shares (%)'!$G$16/100+O402*'Connecting shares (%)'!$H$16/100)/1000000,0),0)</f>
        <v>0.14164356999999989</v>
      </c>
      <c r="AH402" s="1">
        <f>IF(C402="west", IF(B402="Decentral",L402*'Connecting shares (%)'!$R$16*'Connecting shares (%)'!$F$16/100+N402*'Connecting shares (%)'!$G$16/100*'Connecting shares (%)'!$R$17+P402*'Connecting shares (%)'!$H$16/100*'Connecting shares (%)'!$R$18,0),0)</f>
        <v>0.28360400000000002</v>
      </c>
    </row>
    <row r="403" spans="1:34">
      <c r="A403" s="1">
        <v>402</v>
      </c>
      <c r="B403" s="1" t="s">
        <v>22</v>
      </c>
      <c r="C403" s="1" t="s">
        <v>23</v>
      </c>
      <c r="D403" s="1" t="s">
        <v>520</v>
      </c>
      <c r="E403" s="1">
        <v>312935.56</v>
      </c>
      <c r="F403" s="1">
        <v>18</v>
      </c>
      <c r="G403" s="1">
        <v>0</v>
      </c>
      <c r="H403" s="1">
        <v>0</v>
      </c>
      <c r="I403" s="1">
        <v>0</v>
      </c>
      <c r="J403" s="1">
        <v>0</v>
      </c>
      <c r="K403" s="1">
        <v>28796.18</v>
      </c>
      <c r="L403" s="1">
        <v>2</v>
      </c>
      <c r="M403" s="1">
        <v>0</v>
      </c>
      <c r="N403" s="1">
        <v>0</v>
      </c>
      <c r="O403" s="1">
        <v>0</v>
      </c>
      <c r="P403" s="1">
        <v>0</v>
      </c>
      <c r="Q403" s="1">
        <v>4809.5257746334701</v>
      </c>
      <c r="R403" s="1">
        <v>1214960.5</v>
      </c>
      <c r="S403" s="61">
        <f>IF(C403="East", IF(B403="Central",('Connecting shares (%)'!$F$2/100*E403+'Connecting shares (%)'!$G$2/100*G403+'Connecting shares (%)'!$H$2/100*I403)/1000000,0),0)</f>
        <v>0</v>
      </c>
      <c r="T403" s="61">
        <f>IF(C403="East", IF(B403="Central",F403*'Connecting shares (%)'!$R$16*'Connecting shares (%)'!$F$2/100+H403*'Connecting shares (%)'!$G$2/100*'Connecting shares (%)'!$R$17+J403*'Connecting shares (%)'!$H$2/100*'Connecting shares (%)'!$R$18,0),0)</f>
        <v>0</v>
      </c>
      <c r="U403" s="1">
        <f>IF(C403="East", IF(B403="Decentral",('Connecting shares (%)'!$F$6/100*E403+'Connecting shares (%)'!$G$6/100*G403+'Connecting shares (%)'!$H$6/100*I403)/1000000,0),0)</f>
        <v>0</v>
      </c>
      <c r="V403" s="1">
        <f>IF(C403="East", IF(B403="Decentral",F403*'Connecting shares (%)'!$R$16*'Connecting shares (%)'!$F$6/100+H403*'Connecting shares (%)'!$G$6/100*'Connecting shares (%)'!$R$17+J403*'Connecting shares (%)'!$H$6/100*'Connecting shares (%)'!$R$18,0),0)</f>
        <v>0</v>
      </c>
      <c r="W403" s="1">
        <f>IF(C403="East", IF(B403="Central",('Connecting shares (%)'!$F$4/100*K403+'Connecting shares (%)'!$G$4/100*M403+'Connecting shares (%)'!$H$4/100*O403)/1000000,0),0)</f>
        <v>0</v>
      </c>
      <c r="X403" s="1">
        <f>IF(C403="East", IF(B403="Central",L403*'Connecting shares (%)'!$R$16*'Connecting shares (%)'!$F$4/100+N403*'Connecting shares (%)'!$G$4/100*'Connecting shares (%)'!$R$17+P403*'Connecting shares (%)'!$H$4/100*'Connecting shares (%)'!$R$18,0),0)</f>
        <v>0</v>
      </c>
      <c r="Y403" s="1">
        <f>IF(C403="East", IF(B403="Decentral",('Connecting shares (%)'!$F$4/100*K403+'Connecting shares (%)'!$G$4/100*M403+'Connecting shares (%)'!$H$4/100*O403)/1000000,0),0)</f>
        <v>0</v>
      </c>
      <c r="Z403" s="1">
        <f>IF(C403="East", IF(B403="Decentral",L403*'Connecting shares (%)'!$R$16*'Connecting shares (%)'!$F$8/100+N403*'Connecting shares (%)'!$G$8/100*'Connecting shares (%)'!$R$17+P403*'Connecting shares (%)'!$H$8/100*'Connecting shares (%)'!$R$18,0),0)</f>
        <v>0</v>
      </c>
      <c r="AA403" s="1">
        <f>IF(C403="West", IF(B403="Central",('Connecting shares (%)'!$F$10/100*E403+'Connecting shares (%)'!$G$10/100*G403+'Connecting shares (%)'!$H$10/100*I403)/1000000,0),0)</f>
        <v>0.31293556</v>
      </c>
      <c r="AB403" s="1">
        <f>IF(C403="West", IF(B403="Central",F403*'Connecting shares (%)'!$R$16*'Connecting shares (%)'!$F$10/100+H403*'Connecting shares (%)'!$G$10/100*'Connecting shares (%)'!$R$17+J403*'Connecting shares (%)'!$H$10/100*'Connecting shares (%)'!$R$18,0),0)</f>
        <v>0.41391</v>
      </c>
      <c r="AC403" s="1">
        <f>IF(C403="West", IF(B403="Decentral",('Connecting shares (%)'!$F$14/100*E403+'Connecting shares (%)'!$G$14/100*G403+'Connecting shares (%)'!$H$14/100*I403)/1000000,0),0)</f>
        <v>0</v>
      </c>
      <c r="AD403" s="1">
        <f>IF(C403="west", IF(B403="Decentral",F403*'Connecting shares (%)'!$R$16*'Connecting shares (%)'!$F$14/100+H403*'Connecting shares (%)'!$G$14/100*'Connecting shares (%)'!$R$17+J403*'Connecting shares (%)'!$H$14/100*'Connecting shares (%)'!$R$18,0),0)</f>
        <v>0</v>
      </c>
      <c r="AE403" s="1">
        <f>IF(C403="west", IF(B403="Central",('Connecting shares (%)'!$F$12/100*K403+'Connecting shares (%)'!$G$12/100*M403+'Connecting shares (%)'!$H$12/100*O403)/1000000,0),0)</f>
        <v>2.8796180000000001E-2</v>
      </c>
      <c r="AF403" s="1">
        <f>IF(C403="west", IF(B403="Central",L403*'Connecting shares (%)'!$R$16*'Connecting shares (%)'!$F$12/100+N403*'Connecting shares (%)'!$G$12/100*'Connecting shares (%)'!$R$17+P403*'Connecting shares (%)'!$H$12/100*'Connecting shares (%)'!$R$18,0),0)</f>
        <v>4.5990000000000003E-2</v>
      </c>
      <c r="AG403" s="1">
        <f>IF(C403="West", IF(B403="Decentral",(K403*'Connecting shares (%)'!$F$16/100+M403*'Connecting shares (%)'!$G$16/100+O403*'Connecting shares (%)'!$H$16/100)/1000000,0),0)</f>
        <v>0</v>
      </c>
      <c r="AH403" s="1">
        <f>IF(C403="west", IF(B403="Decentral",L403*'Connecting shares (%)'!$R$16*'Connecting shares (%)'!$F$16/100+N403*'Connecting shares (%)'!$G$16/100*'Connecting shares (%)'!$R$17+P403*'Connecting shares (%)'!$H$16/100*'Connecting shares (%)'!$R$18,0),0)</f>
        <v>0</v>
      </c>
    </row>
    <row r="404" spans="1:34">
      <c r="A404" s="1">
        <v>403</v>
      </c>
      <c r="B404" s="1" t="s">
        <v>21</v>
      </c>
      <c r="C404" s="1" t="s">
        <v>23</v>
      </c>
      <c r="D404" s="1" t="s">
        <v>519</v>
      </c>
      <c r="E404" s="1">
        <v>658136.049999999</v>
      </c>
      <c r="F404" s="1">
        <v>39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2784.7298483291002</v>
      </c>
      <c r="R404" s="1">
        <v>437778</v>
      </c>
      <c r="S404" s="61">
        <f>IF(C404="East", IF(B404="Central",('Connecting shares (%)'!$F$2/100*E404+'Connecting shares (%)'!$G$2/100*G404+'Connecting shares (%)'!$H$2/100*I404)/1000000,0),0)</f>
        <v>0</v>
      </c>
      <c r="T404" s="61">
        <f>IF(C404="East", IF(B404="Central",F404*'Connecting shares (%)'!$R$16*'Connecting shares (%)'!$F$2/100+H404*'Connecting shares (%)'!$G$2/100*'Connecting shares (%)'!$R$17+J404*'Connecting shares (%)'!$H$2/100*'Connecting shares (%)'!$R$18,0),0)</f>
        <v>0</v>
      </c>
      <c r="U404" s="1">
        <f>IF(C404="East", IF(B404="Decentral",('Connecting shares (%)'!$F$6/100*E404+'Connecting shares (%)'!$G$6/100*G404+'Connecting shares (%)'!$H$6/100*I404)/1000000,0),0)</f>
        <v>0</v>
      </c>
      <c r="V404" s="1">
        <f>IF(C404="East", IF(B404="Decentral",F404*'Connecting shares (%)'!$R$16*'Connecting shares (%)'!$F$6/100+H404*'Connecting shares (%)'!$G$6/100*'Connecting shares (%)'!$R$17+J404*'Connecting shares (%)'!$H$6/100*'Connecting shares (%)'!$R$18,0),0)</f>
        <v>0</v>
      </c>
      <c r="W404" s="1">
        <f>IF(C404="East", IF(B404="Central",('Connecting shares (%)'!$F$4/100*K404+'Connecting shares (%)'!$G$4/100*M404+'Connecting shares (%)'!$H$4/100*O404)/1000000,0),0)</f>
        <v>0</v>
      </c>
      <c r="X404" s="1">
        <f>IF(C404="East", IF(B404="Central",L404*'Connecting shares (%)'!$R$16*'Connecting shares (%)'!$F$4/100+N404*'Connecting shares (%)'!$G$4/100*'Connecting shares (%)'!$R$17+P404*'Connecting shares (%)'!$H$4/100*'Connecting shares (%)'!$R$18,0),0)</f>
        <v>0</v>
      </c>
      <c r="Y404" s="1">
        <f>IF(C404="East", IF(B404="Decentral",('Connecting shares (%)'!$F$4/100*K404+'Connecting shares (%)'!$G$4/100*M404+'Connecting shares (%)'!$H$4/100*O404)/1000000,0),0)</f>
        <v>0</v>
      </c>
      <c r="Z404" s="1">
        <f>IF(C404="East", IF(B404="Decentral",L404*'Connecting shares (%)'!$R$16*'Connecting shares (%)'!$F$8/100+N404*'Connecting shares (%)'!$G$8/100*'Connecting shares (%)'!$R$17+P404*'Connecting shares (%)'!$H$8/100*'Connecting shares (%)'!$R$18,0),0)</f>
        <v>0</v>
      </c>
      <c r="AA404" s="1">
        <f>IF(C404="West", IF(B404="Central",('Connecting shares (%)'!$F$10/100*E404+'Connecting shares (%)'!$G$10/100*G404+'Connecting shares (%)'!$H$10/100*I404)/1000000,0),0)</f>
        <v>0</v>
      </c>
      <c r="AB404" s="1">
        <f>IF(C404="West", IF(B404="Central",F404*'Connecting shares (%)'!$R$16*'Connecting shares (%)'!$F$10/100+H404*'Connecting shares (%)'!$G$10/100*'Connecting shares (%)'!$R$17+J404*'Connecting shares (%)'!$H$10/100*'Connecting shares (%)'!$R$18,0),0)</f>
        <v>0</v>
      </c>
      <c r="AC404" s="1">
        <f>IF(C404="West", IF(B404="Decentral",('Connecting shares (%)'!$F$14/100*E404+'Connecting shares (%)'!$G$14/100*G404+'Connecting shares (%)'!$H$14/100*I404)/1000000,0),0)</f>
        <v>0.65813604999999897</v>
      </c>
      <c r="AD404" s="1">
        <f>IF(C404="west", IF(B404="Decentral",F404*'Connecting shares (%)'!$R$16*'Connecting shares (%)'!$F$14/100+H404*'Connecting shares (%)'!$G$14/100*'Connecting shares (%)'!$R$17+J404*'Connecting shares (%)'!$H$14/100*'Connecting shares (%)'!$R$18,0),0)</f>
        <v>0.89680500000000007</v>
      </c>
      <c r="AE404" s="1">
        <f>IF(C404="west", IF(B404="Central",('Connecting shares (%)'!$F$12/100*K404+'Connecting shares (%)'!$G$12/100*M404+'Connecting shares (%)'!$H$12/100*O404)/1000000,0),0)</f>
        <v>0</v>
      </c>
      <c r="AF404" s="1">
        <f>IF(C404="west", IF(B404="Central",L404*'Connecting shares (%)'!$R$16*'Connecting shares (%)'!$F$12/100+N404*'Connecting shares (%)'!$G$12/100*'Connecting shares (%)'!$R$17+P404*'Connecting shares (%)'!$H$12/100*'Connecting shares (%)'!$R$18,0),0)</f>
        <v>0</v>
      </c>
      <c r="AG404" s="1">
        <f>IF(C404="West", IF(B404="Decentral",(K404*'Connecting shares (%)'!$F$16/100+M404*'Connecting shares (%)'!$G$16/100+O404*'Connecting shares (%)'!$H$16/100)/1000000,0),0)</f>
        <v>0</v>
      </c>
      <c r="AH404" s="1">
        <f>IF(C404="west", IF(B404="Decentral",L404*'Connecting shares (%)'!$R$16*'Connecting shares (%)'!$F$16/100+N404*'Connecting shares (%)'!$G$16/100*'Connecting shares (%)'!$R$17+P404*'Connecting shares (%)'!$H$16/100*'Connecting shares (%)'!$R$18,0),0)</f>
        <v>0</v>
      </c>
    </row>
    <row r="405" spans="1:34">
      <c r="A405" s="1">
        <v>404</v>
      </c>
      <c r="B405" s="1" t="s">
        <v>21</v>
      </c>
      <c r="C405" s="1" t="s">
        <v>23</v>
      </c>
      <c r="D405" s="1" t="s">
        <v>518</v>
      </c>
      <c r="E405" s="1">
        <v>821855.67</v>
      </c>
      <c r="F405" s="1">
        <v>52</v>
      </c>
      <c r="G405" s="1">
        <v>0</v>
      </c>
      <c r="H405" s="1">
        <v>0</v>
      </c>
      <c r="I405" s="1">
        <v>0</v>
      </c>
      <c r="J405" s="1">
        <v>0</v>
      </c>
      <c r="K405" s="1">
        <v>114045.62</v>
      </c>
      <c r="L405" s="1">
        <v>5</v>
      </c>
      <c r="M405" s="1">
        <v>71965.009999999893</v>
      </c>
      <c r="N405" s="1">
        <v>1</v>
      </c>
      <c r="O405" s="1">
        <v>0</v>
      </c>
      <c r="P405" s="1">
        <v>0</v>
      </c>
      <c r="Q405" s="1">
        <v>7445.9871976781897</v>
      </c>
      <c r="R405" s="1">
        <v>1793958.5</v>
      </c>
      <c r="S405" s="61">
        <f>IF(C405="East", IF(B405="Central",('Connecting shares (%)'!$F$2/100*E405+'Connecting shares (%)'!$G$2/100*G405+'Connecting shares (%)'!$H$2/100*I405)/1000000,0),0)</f>
        <v>0</v>
      </c>
      <c r="T405" s="61">
        <f>IF(C405="East", IF(B405="Central",F405*'Connecting shares (%)'!$R$16*'Connecting shares (%)'!$F$2/100+H405*'Connecting shares (%)'!$G$2/100*'Connecting shares (%)'!$R$17+J405*'Connecting shares (%)'!$H$2/100*'Connecting shares (%)'!$R$18,0),0)</f>
        <v>0</v>
      </c>
      <c r="U405" s="1">
        <f>IF(C405="East", IF(B405="Decentral",('Connecting shares (%)'!$F$6/100*E405+'Connecting shares (%)'!$G$6/100*G405+'Connecting shares (%)'!$H$6/100*I405)/1000000,0),0)</f>
        <v>0</v>
      </c>
      <c r="V405" s="1">
        <f>IF(C405="East", IF(B405="Decentral",F405*'Connecting shares (%)'!$R$16*'Connecting shares (%)'!$F$6/100+H405*'Connecting shares (%)'!$G$6/100*'Connecting shares (%)'!$R$17+J405*'Connecting shares (%)'!$H$6/100*'Connecting shares (%)'!$R$18,0),0)</f>
        <v>0</v>
      </c>
      <c r="W405" s="1">
        <f>IF(C405="East", IF(B405="Central",('Connecting shares (%)'!$F$4/100*K405+'Connecting shares (%)'!$G$4/100*M405+'Connecting shares (%)'!$H$4/100*O405)/1000000,0),0)</f>
        <v>0</v>
      </c>
      <c r="X405" s="1">
        <f>IF(C405="East", IF(B405="Central",L405*'Connecting shares (%)'!$R$16*'Connecting shares (%)'!$F$4/100+N405*'Connecting shares (%)'!$G$4/100*'Connecting shares (%)'!$R$17+P405*'Connecting shares (%)'!$H$4/100*'Connecting shares (%)'!$R$18,0),0)</f>
        <v>0</v>
      </c>
      <c r="Y405" s="1">
        <f>IF(C405="East", IF(B405="Decentral",('Connecting shares (%)'!$F$4/100*K405+'Connecting shares (%)'!$G$4/100*M405+'Connecting shares (%)'!$H$4/100*O405)/1000000,0),0)</f>
        <v>0</v>
      </c>
      <c r="Z405" s="1">
        <f>IF(C405="East", IF(B405="Decentral",L405*'Connecting shares (%)'!$R$16*'Connecting shares (%)'!$F$8/100+N405*'Connecting shares (%)'!$G$8/100*'Connecting shares (%)'!$R$17+P405*'Connecting shares (%)'!$H$8/100*'Connecting shares (%)'!$R$18,0),0)</f>
        <v>0</v>
      </c>
      <c r="AA405" s="1">
        <f>IF(C405="West", IF(B405="Central",('Connecting shares (%)'!$F$10/100*E405+'Connecting shares (%)'!$G$10/100*G405+'Connecting shares (%)'!$H$10/100*I405)/1000000,0),0)</f>
        <v>0</v>
      </c>
      <c r="AB405" s="1">
        <f>IF(C405="West", IF(B405="Central",F405*'Connecting shares (%)'!$R$16*'Connecting shares (%)'!$F$10/100+H405*'Connecting shares (%)'!$G$10/100*'Connecting shares (%)'!$R$17+J405*'Connecting shares (%)'!$H$10/100*'Connecting shares (%)'!$R$18,0),0)</f>
        <v>0</v>
      </c>
      <c r="AC405" s="1">
        <f>IF(C405="West", IF(B405="Decentral",('Connecting shares (%)'!$F$14/100*E405+'Connecting shares (%)'!$G$14/100*G405+'Connecting shares (%)'!$H$14/100*I405)/1000000,0),0)</f>
        <v>0.82185567000000004</v>
      </c>
      <c r="AD405" s="1">
        <f>IF(C405="west", IF(B405="Decentral",F405*'Connecting shares (%)'!$R$16*'Connecting shares (%)'!$F$14/100+H405*'Connecting shares (%)'!$G$14/100*'Connecting shares (%)'!$R$17+J405*'Connecting shares (%)'!$H$14/100*'Connecting shares (%)'!$R$18,0),0)</f>
        <v>1.19574</v>
      </c>
      <c r="AE405" s="1">
        <f>IF(C405="west", IF(B405="Central",('Connecting shares (%)'!$F$12/100*K405+'Connecting shares (%)'!$G$12/100*M405+'Connecting shares (%)'!$H$12/100*O405)/1000000,0),0)</f>
        <v>0</v>
      </c>
      <c r="AF405" s="1">
        <f>IF(C405="west", IF(B405="Central",L405*'Connecting shares (%)'!$R$16*'Connecting shares (%)'!$F$12/100+N405*'Connecting shares (%)'!$G$12/100*'Connecting shares (%)'!$R$17+P405*'Connecting shares (%)'!$H$12/100*'Connecting shares (%)'!$R$18,0),0)</f>
        <v>0</v>
      </c>
      <c r="AG405" s="1">
        <f>IF(C405="West", IF(B405="Decentral",(K405*'Connecting shares (%)'!$F$16/100+M405*'Connecting shares (%)'!$G$16/100+O405*'Connecting shares (%)'!$H$16/100)/1000000,0),0)</f>
        <v>0.1860106299999999</v>
      </c>
      <c r="AH405" s="1">
        <f>IF(C405="west", IF(B405="Decentral",L405*'Connecting shares (%)'!$R$16*'Connecting shares (%)'!$F$16/100+N405*'Connecting shares (%)'!$G$16/100*'Connecting shares (%)'!$R$17+P405*'Connecting shares (%)'!$H$16/100*'Connecting shares (%)'!$R$18,0),0)</f>
        <v>0.14563400000000001</v>
      </c>
    </row>
    <row r="406" spans="1:34">
      <c r="A406" s="1">
        <v>405</v>
      </c>
      <c r="B406" s="1" t="s">
        <v>21</v>
      </c>
      <c r="C406" s="1" t="s">
        <v>23</v>
      </c>
      <c r="D406" s="1" t="s">
        <v>517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87432.51</v>
      </c>
      <c r="L406" s="1">
        <v>16</v>
      </c>
      <c r="M406" s="1">
        <v>0</v>
      </c>
      <c r="N406" s="1">
        <v>0</v>
      </c>
      <c r="O406" s="1">
        <v>0</v>
      </c>
      <c r="P406" s="1">
        <v>0</v>
      </c>
      <c r="Q406" s="1">
        <v>1028.65729216707</v>
      </c>
      <c r="R406" s="1">
        <v>35263</v>
      </c>
      <c r="S406" s="61">
        <f>IF(C406="East", IF(B406="Central",('Connecting shares (%)'!$F$2/100*E406+'Connecting shares (%)'!$G$2/100*G406+'Connecting shares (%)'!$H$2/100*I406)/1000000,0),0)</f>
        <v>0</v>
      </c>
      <c r="T406" s="61">
        <f>IF(C406="East", IF(B406="Central",F406*'Connecting shares (%)'!$R$16*'Connecting shares (%)'!$F$2/100+H406*'Connecting shares (%)'!$G$2/100*'Connecting shares (%)'!$R$17+J406*'Connecting shares (%)'!$H$2/100*'Connecting shares (%)'!$R$18,0),0)</f>
        <v>0</v>
      </c>
      <c r="U406" s="1">
        <f>IF(C406="East", IF(B406="Decentral",('Connecting shares (%)'!$F$6/100*E406+'Connecting shares (%)'!$G$6/100*G406+'Connecting shares (%)'!$H$6/100*I406)/1000000,0),0)</f>
        <v>0</v>
      </c>
      <c r="V406" s="1">
        <f>IF(C406="East", IF(B406="Decentral",F406*'Connecting shares (%)'!$R$16*'Connecting shares (%)'!$F$6/100+H406*'Connecting shares (%)'!$G$6/100*'Connecting shares (%)'!$R$17+J406*'Connecting shares (%)'!$H$6/100*'Connecting shares (%)'!$R$18,0),0)</f>
        <v>0</v>
      </c>
      <c r="W406" s="1">
        <f>IF(C406="East", IF(B406="Central",('Connecting shares (%)'!$F$4/100*K406+'Connecting shares (%)'!$G$4/100*M406+'Connecting shares (%)'!$H$4/100*O406)/1000000,0),0)</f>
        <v>0</v>
      </c>
      <c r="X406" s="1">
        <f>IF(C406="East", IF(B406="Central",L406*'Connecting shares (%)'!$R$16*'Connecting shares (%)'!$F$4/100+N406*'Connecting shares (%)'!$G$4/100*'Connecting shares (%)'!$R$17+P406*'Connecting shares (%)'!$H$4/100*'Connecting shares (%)'!$R$18,0),0)</f>
        <v>0</v>
      </c>
      <c r="Y406" s="1">
        <f>IF(C406="East", IF(B406="Decentral",('Connecting shares (%)'!$F$4/100*K406+'Connecting shares (%)'!$G$4/100*M406+'Connecting shares (%)'!$H$4/100*O406)/1000000,0),0)</f>
        <v>0</v>
      </c>
      <c r="Z406" s="1">
        <f>IF(C406="East", IF(B406="Decentral",L406*'Connecting shares (%)'!$R$16*'Connecting shares (%)'!$F$8/100+N406*'Connecting shares (%)'!$G$8/100*'Connecting shares (%)'!$R$17+P406*'Connecting shares (%)'!$H$8/100*'Connecting shares (%)'!$R$18,0),0)</f>
        <v>0</v>
      </c>
      <c r="AA406" s="1">
        <f>IF(C406="West", IF(B406="Central",('Connecting shares (%)'!$F$10/100*E406+'Connecting shares (%)'!$G$10/100*G406+'Connecting shares (%)'!$H$10/100*I406)/1000000,0),0)</f>
        <v>0</v>
      </c>
      <c r="AB406" s="1">
        <f>IF(C406="West", IF(B406="Central",F406*'Connecting shares (%)'!$R$16*'Connecting shares (%)'!$F$10/100+H406*'Connecting shares (%)'!$G$10/100*'Connecting shares (%)'!$R$17+J406*'Connecting shares (%)'!$H$10/100*'Connecting shares (%)'!$R$18,0),0)</f>
        <v>0</v>
      </c>
      <c r="AC406" s="1">
        <f>IF(C406="West", IF(B406="Decentral",('Connecting shares (%)'!$F$14/100*E406+'Connecting shares (%)'!$G$14/100*G406+'Connecting shares (%)'!$H$14/100*I406)/1000000,0),0)</f>
        <v>0</v>
      </c>
      <c r="AD406" s="1">
        <f>IF(C406="west", IF(B406="Decentral",F406*'Connecting shares (%)'!$R$16*'Connecting shares (%)'!$F$14/100+H406*'Connecting shares (%)'!$G$14/100*'Connecting shares (%)'!$R$17+J406*'Connecting shares (%)'!$H$14/100*'Connecting shares (%)'!$R$18,0),0)</f>
        <v>0</v>
      </c>
      <c r="AE406" s="1">
        <f>IF(C406="west", IF(B406="Central",('Connecting shares (%)'!$F$12/100*K406+'Connecting shares (%)'!$G$12/100*M406+'Connecting shares (%)'!$H$12/100*O406)/1000000,0),0)</f>
        <v>0</v>
      </c>
      <c r="AF406" s="1">
        <f>IF(C406="west", IF(B406="Central",L406*'Connecting shares (%)'!$R$16*'Connecting shares (%)'!$F$12/100+N406*'Connecting shares (%)'!$G$12/100*'Connecting shares (%)'!$R$17+P406*'Connecting shares (%)'!$H$12/100*'Connecting shares (%)'!$R$18,0),0)</f>
        <v>0</v>
      </c>
      <c r="AG406" s="1">
        <f>IF(C406="West", IF(B406="Decentral",(K406*'Connecting shares (%)'!$F$16/100+M406*'Connecting shares (%)'!$G$16/100+O406*'Connecting shares (%)'!$H$16/100)/1000000,0),0)</f>
        <v>8.7432509999999991E-2</v>
      </c>
      <c r="AH406" s="1">
        <f>IF(C406="west", IF(B406="Decentral",L406*'Connecting shares (%)'!$R$16*'Connecting shares (%)'!$F$16/100+N406*'Connecting shares (%)'!$G$16/100*'Connecting shares (%)'!$R$17+P406*'Connecting shares (%)'!$H$16/100*'Connecting shares (%)'!$R$18,0),0)</f>
        <v>0.36792000000000002</v>
      </c>
    </row>
    <row r="407" spans="1:34">
      <c r="A407" s="1">
        <v>406</v>
      </c>
      <c r="B407" s="1" t="s">
        <v>21</v>
      </c>
      <c r="C407" s="1" t="s">
        <v>23</v>
      </c>
      <c r="D407" s="1" t="s">
        <v>516</v>
      </c>
      <c r="E407" s="1">
        <v>360910.57</v>
      </c>
      <c r="F407" s="1">
        <v>21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3342.6809464570101</v>
      </c>
      <c r="R407" s="1">
        <v>319823</v>
      </c>
      <c r="S407" s="61">
        <f>IF(C407="East", IF(B407="Central",('Connecting shares (%)'!$F$2/100*E407+'Connecting shares (%)'!$G$2/100*G407+'Connecting shares (%)'!$H$2/100*I407)/1000000,0),0)</f>
        <v>0</v>
      </c>
      <c r="T407" s="61">
        <f>IF(C407="East", IF(B407="Central",F407*'Connecting shares (%)'!$R$16*'Connecting shares (%)'!$F$2/100+H407*'Connecting shares (%)'!$G$2/100*'Connecting shares (%)'!$R$17+J407*'Connecting shares (%)'!$H$2/100*'Connecting shares (%)'!$R$18,0),0)</f>
        <v>0</v>
      </c>
      <c r="U407" s="1">
        <f>IF(C407="East", IF(B407="Decentral",('Connecting shares (%)'!$F$6/100*E407+'Connecting shares (%)'!$G$6/100*G407+'Connecting shares (%)'!$H$6/100*I407)/1000000,0),0)</f>
        <v>0</v>
      </c>
      <c r="V407" s="1">
        <f>IF(C407="East", IF(B407="Decentral",F407*'Connecting shares (%)'!$R$16*'Connecting shares (%)'!$F$6/100+H407*'Connecting shares (%)'!$G$6/100*'Connecting shares (%)'!$R$17+J407*'Connecting shares (%)'!$H$6/100*'Connecting shares (%)'!$R$18,0),0)</f>
        <v>0</v>
      </c>
      <c r="W407" s="1">
        <f>IF(C407="East", IF(B407="Central",('Connecting shares (%)'!$F$4/100*K407+'Connecting shares (%)'!$G$4/100*M407+'Connecting shares (%)'!$H$4/100*O407)/1000000,0),0)</f>
        <v>0</v>
      </c>
      <c r="X407" s="1">
        <f>IF(C407="East", IF(B407="Central",L407*'Connecting shares (%)'!$R$16*'Connecting shares (%)'!$F$4/100+N407*'Connecting shares (%)'!$G$4/100*'Connecting shares (%)'!$R$17+P407*'Connecting shares (%)'!$H$4/100*'Connecting shares (%)'!$R$18,0),0)</f>
        <v>0</v>
      </c>
      <c r="Y407" s="1">
        <f>IF(C407="East", IF(B407="Decentral",('Connecting shares (%)'!$F$4/100*K407+'Connecting shares (%)'!$G$4/100*M407+'Connecting shares (%)'!$H$4/100*O407)/1000000,0),0)</f>
        <v>0</v>
      </c>
      <c r="Z407" s="1">
        <f>IF(C407="East", IF(B407="Decentral",L407*'Connecting shares (%)'!$R$16*'Connecting shares (%)'!$F$8/100+N407*'Connecting shares (%)'!$G$8/100*'Connecting shares (%)'!$R$17+P407*'Connecting shares (%)'!$H$8/100*'Connecting shares (%)'!$R$18,0),0)</f>
        <v>0</v>
      </c>
      <c r="AA407" s="1">
        <f>IF(C407="West", IF(B407="Central",('Connecting shares (%)'!$F$10/100*E407+'Connecting shares (%)'!$G$10/100*G407+'Connecting shares (%)'!$H$10/100*I407)/1000000,0),0)</f>
        <v>0</v>
      </c>
      <c r="AB407" s="1">
        <f>IF(C407="West", IF(B407="Central",F407*'Connecting shares (%)'!$R$16*'Connecting shares (%)'!$F$10/100+H407*'Connecting shares (%)'!$G$10/100*'Connecting shares (%)'!$R$17+J407*'Connecting shares (%)'!$H$10/100*'Connecting shares (%)'!$R$18,0),0)</f>
        <v>0</v>
      </c>
      <c r="AC407" s="1">
        <f>IF(C407="West", IF(B407="Decentral",('Connecting shares (%)'!$F$14/100*E407+'Connecting shares (%)'!$G$14/100*G407+'Connecting shares (%)'!$H$14/100*I407)/1000000,0),0)</f>
        <v>0.36091056999999999</v>
      </c>
      <c r="AD407" s="1">
        <f>IF(C407="west", IF(B407="Decentral",F407*'Connecting shares (%)'!$R$16*'Connecting shares (%)'!$F$14/100+H407*'Connecting shares (%)'!$G$14/100*'Connecting shares (%)'!$R$17+J407*'Connecting shares (%)'!$H$14/100*'Connecting shares (%)'!$R$18,0),0)</f>
        <v>0.48289500000000002</v>
      </c>
      <c r="AE407" s="1">
        <f>IF(C407="west", IF(B407="Central",('Connecting shares (%)'!$F$12/100*K407+'Connecting shares (%)'!$G$12/100*M407+'Connecting shares (%)'!$H$12/100*O407)/1000000,0),0)</f>
        <v>0</v>
      </c>
      <c r="AF407" s="1">
        <f>IF(C407="west", IF(B407="Central",L407*'Connecting shares (%)'!$R$16*'Connecting shares (%)'!$F$12/100+N407*'Connecting shares (%)'!$G$12/100*'Connecting shares (%)'!$R$17+P407*'Connecting shares (%)'!$H$12/100*'Connecting shares (%)'!$R$18,0),0)</f>
        <v>0</v>
      </c>
      <c r="AG407" s="1">
        <f>IF(C407="West", IF(B407="Decentral",(K407*'Connecting shares (%)'!$F$16/100+M407*'Connecting shares (%)'!$G$16/100+O407*'Connecting shares (%)'!$H$16/100)/1000000,0),0)</f>
        <v>0</v>
      </c>
      <c r="AH407" s="1">
        <f>IF(C407="west", IF(B407="Decentral",L407*'Connecting shares (%)'!$R$16*'Connecting shares (%)'!$F$16/100+N407*'Connecting shares (%)'!$G$16/100*'Connecting shares (%)'!$R$17+P407*'Connecting shares (%)'!$H$16/100*'Connecting shares (%)'!$R$18,0),0)</f>
        <v>0</v>
      </c>
    </row>
    <row r="408" spans="1:34">
      <c r="A408" s="1">
        <v>407</v>
      </c>
      <c r="B408" s="1" t="s">
        <v>21</v>
      </c>
      <c r="C408" s="1" t="s">
        <v>23</v>
      </c>
      <c r="D408" s="1" t="s">
        <v>515</v>
      </c>
      <c r="E408" s="1">
        <v>473918.52</v>
      </c>
      <c r="F408" s="1">
        <v>36</v>
      </c>
      <c r="G408" s="1">
        <v>81156.199999999895</v>
      </c>
      <c r="H408" s="1">
        <v>1</v>
      </c>
      <c r="I408" s="1">
        <v>0</v>
      </c>
      <c r="J408" s="1">
        <v>0</v>
      </c>
      <c r="K408" s="1">
        <v>58174.049999999901</v>
      </c>
      <c r="L408" s="1">
        <v>11</v>
      </c>
      <c r="M408" s="1">
        <v>0</v>
      </c>
      <c r="N408" s="1">
        <v>0</v>
      </c>
      <c r="O408" s="1">
        <v>0</v>
      </c>
      <c r="P408" s="1">
        <v>0</v>
      </c>
      <c r="Q408" s="1">
        <v>5144.7374875158903</v>
      </c>
      <c r="R408" s="1">
        <v>635000.5</v>
      </c>
      <c r="S408" s="61">
        <f>IF(C408="East", IF(B408="Central",('Connecting shares (%)'!$F$2/100*E408+'Connecting shares (%)'!$G$2/100*G408+'Connecting shares (%)'!$H$2/100*I408)/1000000,0),0)</f>
        <v>0</v>
      </c>
      <c r="T408" s="61">
        <f>IF(C408="East", IF(B408="Central",F408*'Connecting shares (%)'!$R$16*'Connecting shares (%)'!$F$2/100+H408*'Connecting shares (%)'!$G$2/100*'Connecting shares (%)'!$R$17+J408*'Connecting shares (%)'!$H$2/100*'Connecting shares (%)'!$R$18,0),0)</f>
        <v>0</v>
      </c>
      <c r="U408" s="1">
        <f>IF(C408="East", IF(B408="Decentral",('Connecting shares (%)'!$F$6/100*E408+'Connecting shares (%)'!$G$6/100*G408+'Connecting shares (%)'!$H$6/100*I408)/1000000,0),0)</f>
        <v>0</v>
      </c>
      <c r="V408" s="1">
        <f>IF(C408="East", IF(B408="Decentral",F408*'Connecting shares (%)'!$R$16*'Connecting shares (%)'!$F$6/100+H408*'Connecting shares (%)'!$G$6/100*'Connecting shares (%)'!$R$17+J408*'Connecting shares (%)'!$H$6/100*'Connecting shares (%)'!$R$18,0),0)</f>
        <v>0</v>
      </c>
      <c r="W408" s="1">
        <f>IF(C408="East", IF(B408="Central",('Connecting shares (%)'!$F$4/100*K408+'Connecting shares (%)'!$G$4/100*M408+'Connecting shares (%)'!$H$4/100*O408)/1000000,0),0)</f>
        <v>0</v>
      </c>
      <c r="X408" s="1">
        <f>IF(C408="East", IF(B408="Central",L408*'Connecting shares (%)'!$R$16*'Connecting shares (%)'!$F$4/100+N408*'Connecting shares (%)'!$G$4/100*'Connecting shares (%)'!$R$17+P408*'Connecting shares (%)'!$H$4/100*'Connecting shares (%)'!$R$18,0),0)</f>
        <v>0</v>
      </c>
      <c r="Y408" s="1">
        <f>IF(C408="East", IF(B408="Decentral",('Connecting shares (%)'!$F$4/100*K408+'Connecting shares (%)'!$G$4/100*M408+'Connecting shares (%)'!$H$4/100*O408)/1000000,0),0)</f>
        <v>0</v>
      </c>
      <c r="Z408" s="1">
        <f>IF(C408="East", IF(B408="Decentral",L408*'Connecting shares (%)'!$R$16*'Connecting shares (%)'!$F$8/100+N408*'Connecting shares (%)'!$G$8/100*'Connecting shares (%)'!$R$17+P408*'Connecting shares (%)'!$H$8/100*'Connecting shares (%)'!$R$18,0),0)</f>
        <v>0</v>
      </c>
      <c r="AA408" s="1">
        <f>IF(C408="West", IF(B408="Central",('Connecting shares (%)'!$F$10/100*E408+'Connecting shares (%)'!$G$10/100*G408+'Connecting shares (%)'!$H$10/100*I408)/1000000,0),0)</f>
        <v>0</v>
      </c>
      <c r="AB408" s="1">
        <f>IF(C408="West", IF(B408="Central",F408*'Connecting shares (%)'!$R$16*'Connecting shares (%)'!$F$10/100+H408*'Connecting shares (%)'!$G$10/100*'Connecting shares (%)'!$R$17+J408*'Connecting shares (%)'!$H$10/100*'Connecting shares (%)'!$R$18,0),0)</f>
        <v>0</v>
      </c>
      <c r="AC408" s="1">
        <f>IF(C408="West", IF(B408="Decentral",('Connecting shares (%)'!$F$14/100*E408+'Connecting shares (%)'!$G$14/100*G408+'Connecting shares (%)'!$H$14/100*I408)/1000000,0),0)</f>
        <v>0.55507472000000002</v>
      </c>
      <c r="AD408" s="1">
        <f>IF(C408="west", IF(B408="Decentral",F408*'Connecting shares (%)'!$R$16*'Connecting shares (%)'!$F$14/100+H408*'Connecting shares (%)'!$G$14/100*'Connecting shares (%)'!$R$17+J408*'Connecting shares (%)'!$H$14/100*'Connecting shares (%)'!$R$18,0),0)</f>
        <v>0.85847899999999999</v>
      </c>
      <c r="AE408" s="1">
        <f>IF(C408="west", IF(B408="Central",('Connecting shares (%)'!$F$12/100*K408+'Connecting shares (%)'!$G$12/100*M408+'Connecting shares (%)'!$H$12/100*O408)/1000000,0),0)</f>
        <v>0</v>
      </c>
      <c r="AF408" s="1">
        <f>IF(C408="west", IF(B408="Central",L408*'Connecting shares (%)'!$R$16*'Connecting shares (%)'!$F$12/100+N408*'Connecting shares (%)'!$G$12/100*'Connecting shares (%)'!$R$17+P408*'Connecting shares (%)'!$H$12/100*'Connecting shares (%)'!$R$18,0),0)</f>
        <v>0</v>
      </c>
      <c r="AG408" s="1">
        <f>IF(C408="West", IF(B408="Decentral",(K408*'Connecting shares (%)'!$F$16/100+M408*'Connecting shares (%)'!$G$16/100+O408*'Connecting shares (%)'!$H$16/100)/1000000,0),0)</f>
        <v>5.8174049999999901E-2</v>
      </c>
      <c r="AH408" s="1">
        <f>IF(C408="west", IF(B408="Decentral",L408*'Connecting shares (%)'!$R$16*'Connecting shares (%)'!$F$16/100+N408*'Connecting shares (%)'!$G$16/100*'Connecting shares (%)'!$R$17+P408*'Connecting shares (%)'!$H$16/100*'Connecting shares (%)'!$R$18,0),0)</f>
        <v>0.25294500000000003</v>
      </c>
    </row>
    <row r="409" spans="1:34">
      <c r="A409" s="1">
        <v>408</v>
      </c>
      <c r="B409" s="1" t="s">
        <v>21</v>
      </c>
      <c r="C409" s="1" t="s">
        <v>23</v>
      </c>
      <c r="D409" s="1" t="s">
        <v>514</v>
      </c>
      <c r="E409" s="1">
        <v>1271349.8700000001</v>
      </c>
      <c r="F409" s="1">
        <v>81</v>
      </c>
      <c r="G409" s="1">
        <v>0</v>
      </c>
      <c r="H409" s="1">
        <v>0</v>
      </c>
      <c r="I409" s="1">
        <v>0</v>
      </c>
      <c r="J409" s="1">
        <v>0</v>
      </c>
      <c r="K409" s="1">
        <v>19098.66</v>
      </c>
      <c r="L409" s="1">
        <v>4</v>
      </c>
      <c r="M409" s="1">
        <v>0</v>
      </c>
      <c r="N409" s="1">
        <v>0</v>
      </c>
      <c r="O409" s="1">
        <v>0</v>
      </c>
      <c r="P409" s="1">
        <v>0</v>
      </c>
      <c r="Q409" s="1">
        <v>4169.7136710692002</v>
      </c>
      <c r="R409" s="1">
        <v>597172.5</v>
      </c>
      <c r="S409" s="61">
        <f>IF(C409="East", IF(B409="Central",('Connecting shares (%)'!$F$2/100*E409+'Connecting shares (%)'!$G$2/100*G409+'Connecting shares (%)'!$H$2/100*I409)/1000000,0),0)</f>
        <v>0</v>
      </c>
      <c r="T409" s="61">
        <f>IF(C409="East", IF(B409="Central",F409*'Connecting shares (%)'!$R$16*'Connecting shares (%)'!$F$2/100+H409*'Connecting shares (%)'!$G$2/100*'Connecting shares (%)'!$R$17+J409*'Connecting shares (%)'!$H$2/100*'Connecting shares (%)'!$R$18,0),0)</f>
        <v>0</v>
      </c>
      <c r="U409" s="1">
        <f>IF(C409="East", IF(B409="Decentral",('Connecting shares (%)'!$F$6/100*E409+'Connecting shares (%)'!$G$6/100*G409+'Connecting shares (%)'!$H$6/100*I409)/1000000,0),0)</f>
        <v>0</v>
      </c>
      <c r="V409" s="1">
        <f>IF(C409="East", IF(B409="Decentral",F409*'Connecting shares (%)'!$R$16*'Connecting shares (%)'!$F$6/100+H409*'Connecting shares (%)'!$G$6/100*'Connecting shares (%)'!$R$17+J409*'Connecting shares (%)'!$H$6/100*'Connecting shares (%)'!$R$18,0),0)</f>
        <v>0</v>
      </c>
      <c r="W409" s="1">
        <f>IF(C409="East", IF(B409="Central",('Connecting shares (%)'!$F$4/100*K409+'Connecting shares (%)'!$G$4/100*M409+'Connecting shares (%)'!$H$4/100*O409)/1000000,0),0)</f>
        <v>0</v>
      </c>
      <c r="X409" s="1">
        <f>IF(C409="East", IF(B409="Central",L409*'Connecting shares (%)'!$R$16*'Connecting shares (%)'!$F$4/100+N409*'Connecting shares (%)'!$G$4/100*'Connecting shares (%)'!$R$17+P409*'Connecting shares (%)'!$H$4/100*'Connecting shares (%)'!$R$18,0),0)</f>
        <v>0</v>
      </c>
      <c r="Y409" s="1">
        <f>IF(C409="East", IF(B409="Decentral",('Connecting shares (%)'!$F$4/100*K409+'Connecting shares (%)'!$G$4/100*M409+'Connecting shares (%)'!$H$4/100*O409)/1000000,0),0)</f>
        <v>0</v>
      </c>
      <c r="Z409" s="1">
        <f>IF(C409="East", IF(B409="Decentral",L409*'Connecting shares (%)'!$R$16*'Connecting shares (%)'!$F$8/100+N409*'Connecting shares (%)'!$G$8/100*'Connecting shares (%)'!$R$17+P409*'Connecting shares (%)'!$H$8/100*'Connecting shares (%)'!$R$18,0),0)</f>
        <v>0</v>
      </c>
      <c r="AA409" s="1">
        <f>IF(C409="West", IF(B409="Central",('Connecting shares (%)'!$F$10/100*E409+'Connecting shares (%)'!$G$10/100*G409+'Connecting shares (%)'!$H$10/100*I409)/1000000,0),0)</f>
        <v>0</v>
      </c>
      <c r="AB409" s="1">
        <f>IF(C409="West", IF(B409="Central",F409*'Connecting shares (%)'!$R$16*'Connecting shares (%)'!$F$10/100+H409*'Connecting shares (%)'!$G$10/100*'Connecting shares (%)'!$R$17+J409*'Connecting shares (%)'!$H$10/100*'Connecting shares (%)'!$R$18,0),0)</f>
        <v>0</v>
      </c>
      <c r="AC409" s="1">
        <f>IF(C409="West", IF(B409="Decentral",('Connecting shares (%)'!$F$14/100*E409+'Connecting shares (%)'!$G$14/100*G409+'Connecting shares (%)'!$H$14/100*I409)/1000000,0),0)</f>
        <v>1.2713498700000001</v>
      </c>
      <c r="AD409" s="1">
        <f>IF(C409="west", IF(B409="Decentral",F409*'Connecting shares (%)'!$R$16*'Connecting shares (%)'!$F$14/100+H409*'Connecting shares (%)'!$G$14/100*'Connecting shares (%)'!$R$17+J409*'Connecting shares (%)'!$H$14/100*'Connecting shares (%)'!$R$18,0),0)</f>
        <v>1.8625950000000002</v>
      </c>
      <c r="AE409" s="1">
        <f>IF(C409="west", IF(B409="Central",('Connecting shares (%)'!$F$12/100*K409+'Connecting shares (%)'!$G$12/100*M409+'Connecting shares (%)'!$H$12/100*O409)/1000000,0),0)</f>
        <v>0</v>
      </c>
      <c r="AF409" s="1">
        <f>IF(C409="west", IF(B409="Central",L409*'Connecting shares (%)'!$R$16*'Connecting shares (%)'!$F$12/100+N409*'Connecting shares (%)'!$G$12/100*'Connecting shares (%)'!$R$17+P409*'Connecting shares (%)'!$H$12/100*'Connecting shares (%)'!$R$18,0),0)</f>
        <v>0</v>
      </c>
      <c r="AG409" s="1">
        <f>IF(C409="West", IF(B409="Decentral",(K409*'Connecting shares (%)'!$F$16/100+M409*'Connecting shares (%)'!$G$16/100+O409*'Connecting shares (%)'!$H$16/100)/1000000,0),0)</f>
        <v>1.909866E-2</v>
      </c>
      <c r="AH409" s="1">
        <f>IF(C409="west", IF(B409="Decentral",L409*'Connecting shares (%)'!$R$16*'Connecting shares (%)'!$F$16/100+N409*'Connecting shares (%)'!$G$16/100*'Connecting shares (%)'!$R$17+P409*'Connecting shares (%)'!$H$16/100*'Connecting shares (%)'!$R$18,0),0)</f>
        <v>9.1980000000000006E-2</v>
      </c>
    </row>
    <row r="410" spans="1:34">
      <c r="A410" s="1">
        <v>409</v>
      </c>
      <c r="B410" s="1" t="s">
        <v>21</v>
      </c>
      <c r="C410" s="1" t="s">
        <v>23</v>
      </c>
      <c r="D410" s="1" t="s">
        <v>513</v>
      </c>
      <c r="E410" s="1">
        <v>3189816.73</v>
      </c>
      <c r="F410" s="1">
        <v>218</v>
      </c>
      <c r="G410" s="1">
        <v>0</v>
      </c>
      <c r="H410" s="1">
        <v>0</v>
      </c>
      <c r="I410" s="1">
        <v>0</v>
      </c>
      <c r="J410" s="1">
        <v>0</v>
      </c>
      <c r="K410" s="1">
        <v>362563.03999999899</v>
      </c>
      <c r="L410" s="1">
        <v>66</v>
      </c>
      <c r="M410" s="1">
        <v>0</v>
      </c>
      <c r="N410" s="1">
        <v>0</v>
      </c>
      <c r="O410" s="1">
        <v>0</v>
      </c>
      <c r="P410" s="1">
        <v>0</v>
      </c>
      <c r="Q410" s="1">
        <v>6415.9437554711303</v>
      </c>
      <c r="R410" s="1">
        <v>1432745</v>
      </c>
      <c r="S410" s="61">
        <f>IF(C410="East", IF(B410="Central",('Connecting shares (%)'!$F$2/100*E410+'Connecting shares (%)'!$G$2/100*G410+'Connecting shares (%)'!$H$2/100*I410)/1000000,0),0)</f>
        <v>0</v>
      </c>
      <c r="T410" s="61">
        <f>IF(C410="East", IF(B410="Central",F410*'Connecting shares (%)'!$R$16*'Connecting shares (%)'!$F$2/100+H410*'Connecting shares (%)'!$G$2/100*'Connecting shares (%)'!$R$17+J410*'Connecting shares (%)'!$H$2/100*'Connecting shares (%)'!$R$18,0),0)</f>
        <v>0</v>
      </c>
      <c r="U410" s="1">
        <f>IF(C410="East", IF(B410="Decentral",('Connecting shares (%)'!$F$6/100*E410+'Connecting shares (%)'!$G$6/100*G410+'Connecting shares (%)'!$H$6/100*I410)/1000000,0),0)</f>
        <v>0</v>
      </c>
      <c r="V410" s="1">
        <f>IF(C410="East", IF(B410="Decentral",F410*'Connecting shares (%)'!$R$16*'Connecting shares (%)'!$F$6/100+H410*'Connecting shares (%)'!$G$6/100*'Connecting shares (%)'!$R$17+J410*'Connecting shares (%)'!$H$6/100*'Connecting shares (%)'!$R$18,0),0)</f>
        <v>0</v>
      </c>
      <c r="W410" s="1">
        <f>IF(C410="East", IF(B410="Central",('Connecting shares (%)'!$F$4/100*K410+'Connecting shares (%)'!$G$4/100*M410+'Connecting shares (%)'!$H$4/100*O410)/1000000,0),0)</f>
        <v>0</v>
      </c>
      <c r="X410" s="1">
        <f>IF(C410="East", IF(B410="Central",L410*'Connecting shares (%)'!$R$16*'Connecting shares (%)'!$F$4/100+N410*'Connecting shares (%)'!$G$4/100*'Connecting shares (%)'!$R$17+P410*'Connecting shares (%)'!$H$4/100*'Connecting shares (%)'!$R$18,0),0)</f>
        <v>0</v>
      </c>
      <c r="Y410" s="1">
        <f>IF(C410="East", IF(B410="Decentral",('Connecting shares (%)'!$F$4/100*K410+'Connecting shares (%)'!$G$4/100*M410+'Connecting shares (%)'!$H$4/100*O410)/1000000,0),0)</f>
        <v>0</v>
      </c>
      <c r="Z410" s="1">
        <f>IF(C410="East", IF(B410="Decentral",L410*'Connecting shares (%)'!$R$16*'Connecting shares (%)'!$F$8/100+N410*'Connecting shares (%)'!$G$8/100*'Connecting shares (%)'!$R$17+P410*'Connecting shares (%)'!$H$8/100*'Connecting shares (%)'!$R$18,0),0)</f>
        <v>0</v>
      </c>
      <c r="AA410" s="1">
        <f>IF(C410="West", IF(B410="Central",('Connecting shares (%)'!$F$10/100*E410+'Connecting shares (%)'!$G$10/100*G410+'Connecting shares (%)'!$H$10/100*I410)/1000000,0),0)</f>
        <v>0</v>
      </c>
      <c r="AB410" s="1">
        <f>IF(C410="West", IF(B410="Central",F410*'Connecting shares (%)'!$R$16*'Connecting shares (%)'!$F$10/100+H410*'Connecting shares (%)'!$G$10/100*'Connecting shares (%)'!$R$17+J410*'Connecting shares (%)'!$H$10/100*'Connecting shares (%)'!$R$18,0),0)</f>
        <v>0</v>
      </c>
      <c r="AC410" s="1">
        <f>IF(C410="West", IF(B410="Decentral",('Connecting shares (%)'!$F$14/100*E410+'Connecting shares (%)'!$G$14/100*G410+'Connecting shares (%)'!$H$14/100*I410)/1000000,0),0)</f>
        <v>3.18981673</v>
      </c>
      <c r="AD410" s="1">
        <f>IF(C410="west", IF(B410="Decentral",F410*'Connecting shares (%)'!$R$16*'Connecting shares (%)'!$F$14/100+H410*'Connecting shares (%)'!$G$14/100*'Connecting shares (%)'!$R$17+J410*'Connecting shares (%)'!$H$14/100*'Connecting shares (%)'!$R$18,0),0)</f>
        <v>5.0129100000000006</v>
      </c>
      <c r="AE410" s="1">
        <f>IF(C410="west", IF(B410="Central",('Connecting shares (%)'!$F$12/100*K410+'Connecting shares (%)'!$G$12/100*M410+'Connecting shares (%)'!$H$12/100*O410)/1000000,0),0)</f>
        <v>0</v>
      </c>
      <c r="AF410" s="1">
        <f>IF(C410="west", IF(B410="Central",L410*'Connecting shares (%)'!$R$16*'Connecting shares (%)'!$F$12/100+N410*'Connecting shares (%)'!$G$12/100*'Connecting shares (%)'!$R$17+P410*'Connecting shares (%)'!$H$12/100*'Connecting shares (%)'!$R$18,0),0)</f>
        <v>0</v>
      </c>
      <c r="AG410" s="1">
        <f>IF(C410="West", IF(B410="Decentral",(K410*'Connecting shares (%)'!$F$16/100+M410*'Connecting shares (%)'!$G$16/100+O410*'Connecting shares (%)'!$H$16/100)/1000000,0),0)</f>
        <v>0.36256303999999895</v>
      </c>
      <c r="AH410" s="1">
        <f>IF(C410="west", IF(B410="Decentral",L410*'Connecting shares (%)'!$R$16*'Connecting shares (%)'!$F$16/100+N410*'Connecting shares (%)'!$G$16/100*'Connecting shares (%)'!$R$17+P410*'Connecting shares (%)'!$H$16/100*'Connecting shares (%)'!$R$18,0),0)</f>
        <v>1.5176699999999999</v>
      </c>
    </row>
    <row r="411" spans="1:34">
      <c r="A411" s="1">
        <v>410</v>
      </c>
      <c r="B411" s="1" t="s">
        <v>21</v>
      </c>
      <c r="C411" s="1" t="s">
        <v>23</v>
      </c>
      <c r="D411" s="1" t="s">
        <v>512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2202.1527130465902</v>
      </c>
      <c r="R411" s="1">
        <v>247891</v>
      </c>
      <c r="S411" s="61">
        <f>IF(C411="East", IF(B411="Central",('Connecting shares (%)'!$F$2/100*E411+'Connecting shares (%)'!$G$2/100*G411+'Connecting shares (%)'!$H$2/100*I411)/1000000,0),0)</f>
        <v>0</v>
      </c>
      <c r="T411" s="61">
        <f>IF(C411="East", IF(B411="Central",F411*'Connecting shares (%)'!$R$16*'Connecting shares (%)'!$F$2/100+H411*'Connecting shares (%)'!$G$2/100*'Connecting shares (%)'!$R$17+J411*'Connecting shares (%)'!$H$2/100*'Connecting shares (%)'!$R$18,0),0)</f>
        <v>0</v>
      </c>
      <c r="U411" s="1">
        <f>IF(C411="East", IF(B411="Decentral",('Connecting shares (%)'!$F$6/100*E411+'Connecting shares (%)'!$G$6/100*G411+'Connecting shares (%)'!$H$6/100*I411)/1000000,0),0)</f>
        <v>0</v>
      </c>
      <c r="V411" s="1">
        <f>IF(C411="East", IF(B411="Decentral",F411*'Connecting shares (%)'!$R$16*'Connecting shares (%)'!$F$6/100+H411*'Connecting shares (%)'!$G$6/100*'Connecting shares (%)'!$R$17+J411*'Connecting shares (%)'!$H$6/100*'Connecting shares (%)'!$R$18,0),0)</f>
        <v>0</v>
      </c>
      <c r="W411" s="1">
        <f>IF(C411="East", IF(B411="Central",('Connecting shares (%)'!$F$4/100*K411+'Connecting shares (%)'!$G$4/100*M411+'Connecting shares (%)'!$H$4/100*O411)/1000000,0),0)</f>
        <v>0</v>
      </c>
      <c r="X411" s="1">
        <f>IF(C411="East", IF(B411="Central",L411*'Connecting shares (%)'!$R$16*'Connecting shares (%)'!$F$4/100+N411*'Connecting shares (%)'!$G$4/100*'Connecting shares (%)'!$R$17+P411*'Connecting shares (%)'!$H$4/100*'Connecting shares (%)'!$R$18,0),0)</f>
        <v>0</v>
      </c>
      <c r="Y411" s="1">
        <f>IF(C411="East", IF(B411="Decentral",('Connecting shares (%)'!$F$4/100*K411+'Connecting shares (%)'!$G$4/100*M411+'Connecting shares (%)'!$H$4/100*O411)/1000000,0),0)</f>
        <v>0</v>
      </c>
      <c r="Z411" s="1">
        <f>IF(C411="East", IF(B411="Decentral",L411*'Connecting shares (%)'!$R$16*'Connecting shares (%)'!$F$8/100+N411*'Connecting shares (%)'!$G$8/100*'Connecting shares (%)'!$R$17+P411*'Connecting shares (%)'!$H$8/100*'Connecting shares (%)'!$R$18,0),0)</f>
        <v>0</v>
      </c>
      <c r="AA411" s="1">
        <f>IF(C411="West", IF(B411="Central",('Connecting shares (%)'!$F$10/100*E411+'Connecting shares (%)'!$G$10/100*G411+'Connecting shares (%)'!$H$10/100*I411)/1000000,0),0)</f>
        <v>0</v>
      </c>
      <c r="AB411" s="1">
        <f>IF(C411="West", IF(B411="Central",F411*'Connecting shares (%)'!$R$16*'Connecting shares (%)'!$F$10/100+H411*'Connecting shares (%)'!$G$10/100*'Connecting shares (%)'!$R$17+J411*'Connecting shares (%)'!$H$10/100*'Connecting shares (%)'!$R$18,0),0)</f>
        <v>0</v>
      </c>
      <c r="AC411" s="1">
        <f>IF(C411="West", IF(B411="Decentral",('Connecting shares (%)'!$F$14/100*E411+'Connecting shares (%)'!$G$14/100*G411+'Connecting shares (%)'!$H$14/100*I411)/1000000,0),0)</f>
        <v>0</v>
      </c>
      <c r="AD411" s="1">
        <f>IF(C411="west", IF(B411="Decentral",F411*'Connecting shares (%)'!$R$16*'Connecting shares (%)'!$F$14/100+H411*'Connecting shares (%)'!$G$14/100*'Connecting shares (%)'!$R$17+J411*'Connecting shares (%)'!$H$14/100*'Connecting shares (%)'!$R$18,0),0)</f>
        <v>0</v>
      </c>
      <c r="AE411" s="1">
        <f>IF(C411="west", IF(B411="Central",('Connecting shares (%)'!$F$12/100*K411+'Connecting shares (%)'!$G$12/100*M411+'Connecting shares (%)'!$H$12/100*O411)/1000000,0),0)</f>
        <v>0</v>
      </c>
      <c r="AF411" s="1">
        <f>IF(C411="west", IF(B411="Central",L411*'Connecting shares (%)'!$R$16*'Connecting shares (%)'!$F$12/100+N411*'Connecting shares (%)'!$G$12/100*'Connecting shares (%)'!$R$17+P411*'Connecting shares (%)'!$H$12/100*'Connecting shares (%)'!$R$18,0),0)</f>
        <v>0</v>
      </c>
      <c r="AG411" s="1">
        <f>IF(C411="West", IF(B411="Decentral",(K411*'Connecting shares (%)'!$F$16/100+M411*'Connecting shares (%)'!$G$16/100+O411*'Connecting shares (%)'!$H$16/100)/1000000,0),0)</f>
        <v>0</v>
      </c>
      <c r="AH411" s="1">
        <f>IF(C411="west", IF(B411="Decentral",L411*'Connecting shares (%)'!$R$16*'Connecting shares (%)'!$F$16/100+N411*'Connecting shares (%)'!$G$16/100*'Connecting shares (%)'!$R$17+P411*'Connecting shares (%)'!$H$16/100*'Connecting shares (%)'!$R$18,0),0)</f>
        <v>0</v>
      </c>
    </row>
    <row r="412" spans="1:34">
      <c r="A412" s="1">
        <v>411</v>
      </c>
      <c r="B412" s="1" t="s">
        <v>21</v>
      </c>
      <c r="C412" s="1" t="s">
        <v>23</v>
      </c>
      <c r="D412" s="1" t="s">
        <v>511</v>
      </c>
      <c r="E412" s="1">
        <v>2833392.64</v>
      </c>
      <c r="F412" s="1">
        <v>183</v>
      </c>
      <c r="G412" s="1">
        <v>50462.029999999897</v>
      </c>
      <c r="H412" s="1">
        <v>1</v>
      </c>
      <c r="I412" s="1">
        <v>0</v>
      </c>
      <c r="J412" s="1">
        <v>0</v>
      </c>
      <c r="K412" s="1">
        <v>422387.53</v>
      </c>
      <c r="L412" s="1">
        <v>25</v>
      </c>
      <c r="M412" s="1">
        <v>501171.73</v>
      </c>
      <c r="N412" s="1">
        <v>5</v>
      </c>
      <c r="O412" s="1">
        <v>0</v>
      </c>
      <c r="P412" s="1">
        <v>0</v>
      </c>
      <c r="Q412" s="1">
        <v>5826.6761951973904</v>
      </c>
      <c r="R412" s="1">
        <v>1690595</v>
      </c>
      <c r="S412" s="61">
        <f>IF(C412="East", IF(B412="Central",('Connecting shares (%)'!$F$2/100*E412+'Connecting shares (%)'!$G$2/100*G412+'Connecting shares (%)'!$H$2/100*I412)/1000000,0),0)</f>
        <v>0</v>
      </c>
      <c r="T412" s="61">
        <f>IF(C412="East", IF(B412="Central",F412*'Connecting shares (%)'!$R$16*'Connecting shares (%)'!$F$2/100+H412*'Connecting shares (%)'!$G$2/100*'Connecting shares (%)'!$R$17+J412*'Connecting shares (%)'!$H$2/100*'Connecting shares (%)'!$R$18,0),0)</f>
        <v>0</v>
      </c>
      <c r="U412" s="1">
        <f>IF(C412="East", IF(B412="Decentral",('Connecting shares (%)'!$F$6/100*E412+'Connecting shares (%)'!$G$6/100*G412+'Connecting shares (%)'!$H$6/100*I412)/1000000,0),0)</f>
        <v>0</v>
      </c>
      <c r="V412" s="1">
        <f>IF(C412="East", IF(B412="Decentral",F412*'Connecting shares (%)'!$R$16*'Connecting shares (%)'!$F$6/100+H412*'Connecting shares (%)'!$G$6/100*'Connecting shares (%)'!$R$17+J412*'Connecting shares (%)'!$H$6/100*'Connecting shares (%)'!$R$18,0),0)</f>
        <v>0</v>
      </c>
      <c r="W412" s="1">
        <f>IF(C412="East", IF(B412="Central",('Connecting shares (%)'!$F$4/100*K412+'Connecting shares (%)'!$G$4/100*M412+'Connecting shares (%)'!$H$4/100*O412)/1000000,0),0)</f>
        <v>0</v>
      </c>
      <c r="X412" s="1">
        <f>IF(C412="East", IF(B412="Central",L412*'Connecting shares (%)'!$R$16*'Connecting shares (%)'!$F$4/100+N412*'Connecting shares (%)'!$G$4/100*'Connecting shares (%)'!$R$17+P412*'Connecting shares (%)'!$H$4/100*'Connecting shares (%)'!$R$18,0),0)</f>
        <v>0</v>
      </c>
      <c r="Y412" s="1">
        <f>IF(C412="East", IF(B412="Decentral",('Connecting shares (%)'!$F$4/100*K412+'Connecting shares (%)'!$G$4/100*M412+'Connecting shares (%)'!$H$4/100*O412)/1000000,0),0)</f>
        <v>0</v>
      </c>
      <c r="Z412" s="1">
        <f>IF(C412="East", IF(B412="Decentral",L412*'Connecting shares (%)'!$R$16*'Connecting shares (%)'!$F$8/100+N412*'Connecting shares (%)'!$G$8/100*'Connecting shares (%)'!$R$17+P412*'Connecting shares (%)'!$H$8/100*'Connecting shares (%)'!$R$18,0),0)</f>
        <v>0</v>
      </c>
      <c r="AA412" s="1">
        <f>IF(C412="West", IF(B412="Central",('Connecting shares (%)'!$F$10/100*E412+'Connecting shares (%)'!$G$10/100*G412+'Connecting shares (%)'!$H$10/100*I412)/1000000,0),0)</f>
        <v>0</v>
      </c>
      <c r="AB412" s="1">
        <f>IF(C412="West", IF(B412="Central",F412*'Connecting shares (%)'!$R$16*'Connecting shares (%)'!$F$10/100+H412*'Connecting shares (%)'!$G$10/100*'Connecting shares (%)'!$R$17+J412*'Connecting shares (%)'!$H$10/100*'Connecting shares (%)'!$R$18,0),0)</f>
        <v>0</v>
      </c>
      <c r="AC412" s="1">
        <f>IF(C412="West", IF(B412="Decentral",('Connecting shares (%)'!$F$14/100*E412+'Connecting shares (%)'!$G$14/100*G412+'Connecting shares (%)'!$H$14/100*I412)/1000000,0),0)</f>
        <v>2.8838546699999998</v>
      </c>
      <c r="AD412" s="1">
        <f>IF(C412="west", IF(B412="Decentral",F412*'Connecting shares (%)'!$R$16*'Connecting shares (%)'!$F$14/100+H412*'Connecting shares (%)'!$G$14/100*'Connecting shares (%)'!$R$17+J412*'Connecting shares (%)'!$H$14/100*'Connecting shares (%)'!$R$18,0),0)</f>
        <v>4.2387440000000005</v>
      </c>
      <c r="AE412" s="1">
        <f>IF(C412="west", IF(B412="Central",('Connecting shares (%)'!$F$12/100*K412+'Connecting shares (%)'!$G$12/100*M412+'Connecting shares (%)'!$H$12/100*O412)/1000000,0),0)</f>
        <v>0</v>
      </c>
      <c r="AF412" s="1">
        <f>IF(C412="west", IF(B412="Central",L412*'Connecting shares (%)'!$R$16*'Connecting shares (%)'!$F$12/100+N412*'Connecting shares (%)'!$G$12/100*'Connecting shares (%)'!$R$17+P412*'Connecting shares (%)'!$H$12/100*'Connecting shares (%)'!$R$18,0),0)</f>
        <v>0</v>
      </c>
      <c r="AG412" s="1">
        <f>IF(C412="West", IF(B412="Decentral",(K412*'Connecting shares (%)'!$F$16/100+M412*'Connecting shares (%)'!$G$16/100+O412*'Connecting shares (%)'!$H$16/100)/1000000,0),0)</f>
        <v>0.92355925999999999</v>
      </c>
      <c r="AH412" s="1">
        <f>IF(C412="west", IF(B412="Decentral",L412*'Connecting shares (%)'!$R$16*'Connecting shares (%)'!$F$16/100+N412*'Connecting shares (%)'!$G$16/100*'Connecting shares (%)'!$R$17+P412*'Connecting shares (%)'!$H$16/100*'Connecting shares (%)'!$R$18,0),0)</f>
        <v>0.72816999999999998</v>
      </c>
    </row>
    <row r="413" spans="1:34">
      <c r="A413" s="1">
        <v>412</v>
      </c>
      <c r="B413" s="1" t="s">
        <v>21</v>
      </c>
      <c r="C413" s="1" t="s">
        <v>23</v>
      </c>
      <c r="D413" s="1" t="s">
        <v>510</v>
      </c>
      <c r="E413" s="1">
        <v>788891.81999999902</v>
      </c>
      <c r="F413" s="1">
        <v>40</v>
      </c>
      <c r="G413" s="1">
        <v>54974.9</v>
      </c>
      <c r="H413" s="1">
        <v>1</v>
      </c>
      <c r="I413" s="1">
        <v>0</v>
      </c>
      <c r="J413" s="1">
        <v>0</v>
      </c>
      <c r="K413" s="1">
        <v>152867.959999999</v>
      </c>
      <c r="L413" s="1">
        <v>10</v>
      </c>
      <c r="M413" s="1">
        <v>0</v>
      </c>
      <c r="N413" s="1">
        <v>0</v>
      </c>
      <c r="O413" s="1">
        <v>0</v>
      </c>
      <c r="P413" s="1">
        <v>0</v>
      </c>
      <c r="Q413" s="1">
        <v>5504.35946822192</v>
      </c>
      <c r="R413" s="1">
        <v>1266901</v>
      </c>
      <c r="S413" s="61">
        <f>IF(C413="East", IF(B413="Central",('Connecting shares (%)'!$F$2/100*E413+'Connecting shares (%)'!$G$2/100*G413+'Connecting shares (%)'!$H$2/100*I413)/1000000,0),0)</f>
        <v>0</v>
      </c>
      <c r="T413" s="61">
        <f>IF(C413="East", IF(B413="Central",F413*'Connecting shares (%)'!$R$16*'Connecting shares (%)'!$F$2/100+H413*'Connecting shares (%)'!$G$2/100*'Connecting shares (%)'!$R$17+J413*'Connecting shares (%)'!$H$2/100*'Connecting shares (%)'!$R$18,0),0)</f>
        <v>0</v>
      </c>
      <c r="U413" s="1">
        <f>IF(C413="East", IF(B413="Decentral",('Connecting shares (%)'!$F$6/100*E413+'Connecting shares (%)'!$G$6/100*G413+'Connecting shares (%)'!$H$6/100*I413)/1000000,0),0)</f>
        <v>0</v>
      </c>
      <c r="V413" s="1">
        <f>IF(C413="East", IF(B413="Decentral",F413*'Connecting shares (%)'!$R$16*'Connecting shares (%)'!$F$6/100+H413*'Connecting shares (%)'!$G$6/100*'Connecting shares (%)'!$R$17+J413*'Connecting shares (%)'!$H$6/100*'Connecting shares (%)'!$R$18,0),0)</f>
        <v>0</v>
      </c>
      <c r="W413" s="1">
        <f>IF(C413="East", IF(B413="Central",('Connecting shares (%)'!$F$4/100*K413+'Connecting shares (%)'!$G$4/100*M413+'Connecting shares (%)'!$H$4/100*O413)/1000000,0),0)</f>
        <v>0</v>
      </c>
      <c r="X413" s="1">
        <f>IF(C413="East", IF(B413="Central",L413*'Connecting shares (%)'!$R$16*'Connecting shares (%)'!$F$4/100+N413*'Connecting shares (%)'!$G$4/100*'Connecting shares (%)'!$R$17+P413*'Connecting shares (%)'!$H$4/100*'Connecting shares (%)'!$R$18,0),0)</f>
        <v>0</v>
      </c>
      <c r="Y413" s="1">
        <f>IF(C413="East", IF(B413="Decentral",('Connecting shares (%)'!$F$4/100*K413+'Connecting shares (%)'!$G$4/100*M413+'Connecting shares (%)'!$H$4/100*O413)/1000000,0),0)</f>
        <v>0</v>
      </c>
      <c r="Z413" s="1">
        <f>IF(C413="East", IF(B413="Decentral",L413*'Connecting shares (%)'!$R$16*'Connecting shares (%)'!$F$8/100+N413*'Connecting shares (%)'!$G$8/100*'Connecting shares (%)'!$R$17+P413*'Connecting shares (%)'!$H$8/100*'Connecting shares (%)'!$R$18,0),0)</f>
        <v>0</v>
      </c>
      <c r="AA413" s="1">
        <f>IF(C413="West", IF(B413="Central",('Connecting shares (%)'!$F$10/100*E413+'Connecting shares (%)'!$G$10/100*G413+'Connecting shares (%)'!$H$10/100*I413)/1000000,0),0)</f>
        <v>0</v>
      </c>
      <c r="AB413" s="1">
        <f>IF(C413="West", IF(B413="Central",F413*'Connecting shares (%)'!$R$16*'Connecting shares (%)'!$F$10/100+H413*'Connecting shares (%)'!$G$10/100*'Connecting shares (%)'!$R$17+J413*'Connecting shares (%)'!$H$10/100*'Connecting shares (%)'!$R$18,0),0)</f>
        <v>0</v>
      </c>
      <c r="AC413" s="1">
        <f>IF(C413="West", IF(B413="Decentral",('Connecting shares (%)'!$F$14/100*E413+'Connecting shares (%)'!$G$14/100*G413+'Connecting shares (%)'!$H$14/100*I413)/1000000,0),0)</f>
        <v>0.84386671999999907</v>
      </c>
      <c r="AD413" s="1">
        <f>IF(C413="west", IF(B413="Decentral",F413*'Connecting shares (%)'!$R$16*'Connecting shares (%)'!$F$14/100+H413*'Connecting shares (%)'!$G$14/100*'Connecting shares (%)'!$R$17+J413*'Connecting shares (%)'!$H$14/100*'Connecting shares (%)'!$R$18,0),0)</f>
        <v>0.95045900000000005</v>
      </c>
      <c r="AE413" s="1">
        <f>IF(C413="west", IF(B413="Central",('Connecting shares (%)'!$F$12/100*K413+'Connecting shares (%)'!$G$12/100*M413+'Connecting shares (%)'!$H$12/100*O413)/1000000,0),0)</f>
        <v>0</v>
      </c>
      <c r="AF413" s="1">
        <f>IF(C413="west", IF(B413="Central",L413*'Connecting shares (%)'!$R$16*'Connecting shares (%)'!$F$12/100+N413*'Connecting shares (%)'!$G$12/100*'Connecting shares (%)'!$R$17+P413*'Connecting shares (%)'!$H$12/100*'Connecting shares (%)'!$R$18,0),0)</f>
        <v>0</v>
      </c>
      <c r="AG413" s="1">
        <f>IF(C413="West", IF(B413="Decentral",(K413*'Connecting shares (%)'!$F$16/100+M413*'Connecting shares (%)'!$G$16/100+O413*'Connecting shares (%)'!$H$16/100)/1000000,0),0)</f>
        <v>0.152867959999999</v>
      </c>
      <c r="AH413" s="1">
        <f>IF(C413="west", IF(B413="Decentral",L413*'Connecting shares (%)'!$R$16*'Connecting shares (%)'!$F$16/100+N413*'Connecting shares (%)'!$G$16/100*'Connecting shares (%)'!$R$17+P413*'Connecting shares (%)'!$H$16/100*'Connecting shares (%)'!$R$18,0),0)</f>
        <v>0.22995000000000002</v>
      </c>
    </row>
    <row r="414" spans="1:34">
      <c r="A414" s="1">
        <v>413</v>
      </c>
      <c r="B414" s="1" t="s">
        <v>21</v>
      </c>
      <c r="C414" s="1" t="s">
        <v>23</v>
      </c>
      <c r="D414" s="1" t="s">
        <v>509</v>
      </c>
      <c r="E414" s="1">
        <v>322081.77</v>
      </c>
      <c r="F414" s="1">
        <v>19</v>
      </c>
      <c r="G414" s="1">
        <v>0</v>
      </c>
      <c r="H414" s="1">
        <v>0</v>
      </c>
      <c r="I414" s="1">
        <v>0</v>
      </c>
      <c r="J414" s="1">
        <v>0</v>
      </c>
      <c r="K414" s="1">
        <v>238745.71</v>
      </c>
      <c r="L414" s="1">
        <v>9</v>
      </c>
      <c r="M414" s="1">
        <v>189728.84</v>
      </c>
      <c r="N414" s="1">
        <v>2</v>
      </c>
      <c r="O414" s="1">
        <v>0</v>
      </c>
      <c r="P414" s="1">
        <v>0</v>
      </c>
      <c r="Q414" s="1">
        <v>7735.4227872392103</v>
      </c>
      <c r="R414" s="1">
        <v>1723825.5</v>
      </c>
      <c r="S414" s="61">
        <f>IF(C414="East", IF(B414="Central",('Connecting shares (%)'!$F$2/100*E414+'Connecting shares (%)'!$G$2/100*G414+'Connecting shares (%)'!$H$2/100*I414)/1000000,0),0)</f>
        <v>0</v>
      </c>
      <c r="T414" s="61">
        <f>IF(C414="East", IF(B414="Central",F414*'Connecting shares (%)'!$R$16*'Connecting shares (%)'!$F$2/100+H414*'Connecting shares (%)'!$G$2/100*'Connecting shares (%)'!$R$17+J414*'Connecting shares (%)'!$H$2/100*'Connecting shares (%)'!$R$18,0),0)</f>
        <v>0</v>
      </c>
      <c r="U414" s="1">
        <f>IF(C414="East", IF(B414="Decentral",('Connecting shares (%)'!$F$6/100*E414+'Connecting shares (%)'!$G$6/100*G414+'Connecting shares (%)'!$H$6/100*I414)/1000000,0),0)</f>
        <v>0</v>
      </c>
      <c r="V414" s="1">
        <f>IF(C414="East", IF(B414="Decentral",F414*'Connecting shares (%)'!$R$16*'Connecting shares (%)'!$F$6/100+H414*'Connecting shares (%)'!$G$6/100*'Connecting shares (%)'!$R$17+J414*'Connecting shares (%)'!$H$6/100*'Connecting shares (%)'!$R$18,0),0)</f>
        <v>0</v>
      </c>
      <c r="W414" s="1">
        <f>IF(C414="East", IF(B414="Central",('Connecting shares (%)'!$F$4/100*K414+'Connecting shares (%)'!$G$4/100*M414+'Connecting shares (%)'!$H$4/100*O414)/1000000,0),0)</f>
        <v>0</v>
      </c>
      <c r="X414" s="1">
        <f>IF(C414="East", IF(B414="Central",L414*'Connecting shares (%)'!$R$16*'Connecting shares (%)'!$F$4/100+N414*'Connecting shares (%)'!$G$4/100*'Connecting shares (%)'!$R$17+P414*'Connecting shares (%)'!$H$4/100*'Connecting shares (%)'!$R$18,0),0)</f>
        <v>0</v>
      </c>
      <c r="Y414" s="1">
        <f>IF(C414="East", IF(B414="Decentral",('Connecting shares (%)'!$F$4/100*K414+'Connecting shares (%)'!$G$4/100*M414+'Connecting shares (%)'!$H$4/100*O414)/1000000,0),0)</f>
        <v>0</v>
      </c>
      <c r="Z414" s="1">
        <f>IF(C414="East", IF(B414="Decentral",L414*'Connecting shares (%)'!$R$16*'Connecting shares (%)'!$F$8/100+N414*'Connecting shares (%)'!$G$8/100*'Connecting shares (%)'!$R$17+P414*'Connecting shares (%)'!$H$8/100*'Connecting shares (%)'!$R$18,0),0)</f>
        <v>0</v>
      </c>
      <c r="AA414" s="1">
        <f>IF(C414="West", IF(B414="Central",('Connecting shares (%)'!$F$10/100*E414+'Connecting shares (%)'!$G$10/100*G414+'Connecting shares (%)'!$H$10/100*I414)/1000000,0),0)</f>
        <v>0</v>
      </c>
      <c r="AB414" s="1">
        <f>IF(C414="West", IF(B414="Central",F414*'Connecting shares (%)'!$R$16*'Connecting shares (%)'!$F$10/100+H414*'Connecting shares (%)'!$G$10/100*'Connecting shares (%)'!$R$17+J414*'Connecting shares (%)'!$H$10/100*'Connecting shares (%)'!$R$18,0),0)</f>
        <v>0</v>
      </c>
      <c r="AC414" s="1">
        <f>IF(C414="West", IF(B414="Decentral",('Connecting shares (%)'!$F$14/100*E414+'Connecting shares (%)'!$G$14/100*G414+'Connecting shares (%)'!$H$14/100*I414)/1000000,0),0)</f>
        <v>0.32208177000000004</v>
      </c>
      <c r="AD414" s="1">
        <f>IF(C414="west", IF(B414="Decentral",F414*'Connecting shares (%)'!$R$16*'Connecting shares (%)'!$F$14/100+H414*'Connecting shares (%)'!$G$14/100*'Connecting shares (%)'!$R$17+J414*'Connecting shares (%)'!$H$14/100*'Connecting shares (%)'!$R$18,0),0)</f>
        <v>0.4369050000000001</v>
      </c>
      <c r="AE414" s="1">
        <f>IF(C414="west", IF(B414="Central",('Connecting shares (%)'!$F$12/100*K414+'Connecting shares (%)'!$G$12/100*M414+'Connecting shares (%)'!$H$12/100*O414)/1000000,0),0)</f>
        <v>0</v>
      </c>
      <c r="AF414" s="1">
        <f>IF(C414="west", IF(B414="Central",L414*'Connecting shares (%)'!$R$16*'Connecting shares (%)'!$F$12/100+N414*'Connecting shares (%)'!$G$12/100*'Connecting shares (%)'!$R$17+P414*'Connecting shares (%)'!$H$12/100*'Connecting shares (%)'!$R$18,0),0)</f>
        <v>0</v>
      </c>
      <c r="AG414" s="1">
        <f>IF(C414="West", IF(B414="Decentral",(K414*'Connecting shares (%)'!$F$16/100+M414*'Connecting shares (%)'!$G$16/100+O414*'Connecting shares (%)'!$H$16/100)/1000000,0),0)</f>
        <v>0.42847455000000001</v>
      </c>
      <c r="AH414" s="1">
        <f>IF(C414="west", IF(B414="Decentral",L414*'Connecting shares (%)'!$R$16*'Connecting shares (%)'!$F$16/100+N414*'Connecting shares (%)'!$G$16/100*'Connecting shares (%)'!$R$17+P414*'Connecting shares (%)'!$H$16/100*'Connecting shares (%)'!$R$18,0),0)</f>
        <v>0.26827299999999998</v>
      </c>
    </row>
    <row r="415" spans="1:34">
      <c r="A415" s="1">
        <v>414</v>
      </c>
      <c r="B415" s="1" t="s">
        <v>21</v>
      </c>
      <c r="C415" s="1" t="s">
        <v>23</v>
      </c>
      <c r="D415" s="1" t="s">
        <v>508</v>
      </c>
      <c r="E415" s="1">
        <v>92145.13</v>
      </c>
      <c r="F415" s="1">
        <v>7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874.76994219413405</v>
      </c>
      <c r="R415" s="1">
        <v>19905.5</v>
      </c>
      <c r="S415" s="61">
        <f>IF(C415="East", IF(B415="Central",('Connecting shares (%)'!$F$2/100*E415+'Connecting shares (%)'!$G$2/100*G415+'Connecting shares (%)'!$H$2/100*I415)/1000000,0),0)</f>
        <v>0</v>
      </c>
      <c r="T415" s="61">
        <f>IF(C415="East", IF(B415="Central",F415*'Connecting shares (%)'!$R$16*'Connecting shares (%)'!$F$2/100+H415*'Connecting shares (%)'!$G$2/100*'Connecting shares (%)'!$R$17+J415*'Connecting shares (%)'!$H$2/100*'Connecting shares (%)'!$R$18,0),0)</f>
        <v>0</v>
      </c>
      <c r="U415" s="1">
        <f>IF(C415="East", IF(B415="Decentral",('Connecting shares (%)'!$F$6/100*E415+'Connecting shares (%)'!$G$6/100*G415+'Connecting shares (%)'!$H$6/100*I415)/1000000,0),0)</f>
        <v>0</v>
      </c>
      <c r="V415" s="1">
        <f>IF(C415="East", IF(B415="Decentral",F415*'Connecting shares (%)'!$R$16*'Connecting shares (%)'!$F$6/100+H415*'Connecting shares (%)'!$G$6/100*'Connecting shares (%)'!$R$17+J415*'Connecting shares (%)'!$H$6/100*'Connecting shares (%)'!$R$18,0),0)</f>
        <v>0</v>
      </c>
      <c r="W415" s="1">
        <f>IF(C415="East", IF(B415="Central",('Connecting shares (%)'!$F$4/100*K415+'Connecting shares (%)'!$G$4/100*M415+'Connecting shares (%)'!$H$4/100*O415)/1000000,0),0)</f>
        <v>0</v>
      </c>
      <c r="X415" s="1">
        <f>IF(C415="East", IF(B415="Central",L415*'Connecting shares (%)'!$R$16*'Connecting shares (%)'!$F$4/100+N415*'Connecting shares (%)'!$G$4/100*'Connecting shares (%)'!$R$17+P415*'Connecting shares (%)'!$H$4/100*'Connecting shares (%)'!$R$18,0),0)</f>
        <v>0</v>
      </c>
      <c r="Y415" s="1">
        <f>IF(C415="East", IF(B415="Decentral",('Connecting shares (%)'!$F$4/100*K415+'Connecting shares (%)'!$G$4/100*M415+'Connecting shares (%)'!$H$4/100*O415)/1000000,0),0)</f>
        <v>0</v>
      </c>
      <c r="Z415" s="1">
        <f>IF(C415="East", IF(B415="Decentral",L415*'Connecting shares (%)'!$R$16*'Connecting shares (%)'!$F$8/100+N415*'Connecting shares (%)'!$G$8/100*'Connecting shares (%)'!$R$17+P415*'Connecting shares (%)'!$H$8/100*'Connecting shares (%)'!$R$18,0),0)</f>
        <v>0</v>
      </c>
      <c r="AA415" s="1">
        <f>IF(C415="West", IF(B415="Central",('Connecting shares (%)'!$F$10/100*E415+'Connecting shares (%)'!$G$10/100*G415+'Connecting shares (%)'!$H$10/100*I415)/1000000,0),0)</f>
        <v>0</v>
      </c>
      <c r="AB415" s="1">
        <f>IF(C415="West", IF(B415="Central",F415*'Connecting shares (%)'!$R$16*'Connecting shares (%)'!$F$10/100+H415*'Connecting shares (%)'!$G$10/100*'Connecting shares (%)'!$R$17+J415*'Connecting shares (%)'!$H$10/100*'Connecting shares (%)'!$R$18,0),0)</f>
        <v>0</v>
      </c>
      <c r="AC415" s="1">
        <f>IF(C415="West", IF(B415="Decentral",('Connecting shares (%)'!$F$14/100*E415+'Connecting shares (%)'!$G$14/100*G415+'Connecting shares (%)'!$H$14/100*I415)/1000000,0),0)</f>
        <v>9.2145130000000006E-2</v>
      </c>
      <c r="AD415" s="1">
        <f>IF(C415="west", IF(B415="Decentral",F415*'Connecting shares (%)'!$R$16*'Connecting shares (%)'!$F$14/100+H415*'Connecting shares (%)'!$G$14/100*'Connecting shares (%)'!$R$17+J415*'Connecting shares (%)'!$H$14/100*'Connecting shares (%)'!$R$18,0),0)</f>
        <v>0.16096500000000002</v>
      </c>
      <c r="AE415" s="1">
        <f>IF(C415="west", IF(B415="Central",('Connecting shares (%)'!$F$12/100*K415+'Connecting shares (%)'!$G$12/100*M415+'Connecting shares (%)'!$H$12/100*O415)/1000000,0),0)</f>
        <v>0</v>
      </c>
      <c r="AF415" s="1">
        <f>IF(C415="west", IF(B415="Central",L415*'Connecting shares (%)'!$R$16*'Connecting shares (%)'!$F$12/100+N415*'Connecting shares (%)'!$G$12/100*'Connecting shares (%)'!$R$17+P415*'Connecting shares (%)'!$H$12/100*'Connecting shares (%)'!$R$18,0),0)</f>
        <v>0</v>
      </c>
      <c r="AG415" s="1">
        <f>IF(C415="West", IF(B415="Decentral",(K415*'Connecting shares (%)'!$F$16/100+M415*'Connecting shares (%)'!$G$16/100+O415*'Connecting shares (%)'!$H$16/100)/1000000,0),0)</f>
        <v>0</v>
      </c>
      <c r="AH415" s="1">
        <f>IF(C415="west", IF(B415="Decentral",L415*'Connecting shares (%)'!$R$16*'Connecting shares (%)'!$F$16/100+N415*'Connecting shares (%)'!$G$16/100*'Connecting shares (%)'!$R$17+P415*'Connecting shares (%)'!$H$16/100*'Connecting shares (%)'!$R$18,0),0)</f>
        <v>0</v>
      </c>
    </row>
    <row r="416" spans="1:34">
      <c r="A416" s="1">
        <v>415</v>
      </c>
      <c r="B416" s="1" t="s">
        <v>21</v>
      </c>
      <c r="C416" s="1" t="s">
        <v>23</v>
      </c>
      <c r="D416" s="1" t="s">
        <v>507</v>
      </c>
      <c r="E416" s="1">
        <v>185880.96999999901</v>
      </c>
      <c r="F416" s="1">
        <v>11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981.95390339519895</v>
      </c>
      <c r="R416" s="1">
        <v>17968.5</v>
      </c>
      <c r="S416" s="61">
        <f>IF(C416="East", IF(B416="Central",('Connecting shares (%)'!$F$2/100*E416+'Connecting shares (%)'!$G$2/100*G416+'Connecting shares (%)'!$H$2/100*I416)/1000000,0),0)</f>
        <v>0</v>
      </c>
      <c r="T416" s="61">
        <f>IF(C416="East", IF(B416="Central",F416*'Connecting shares (%)'!$R$16*'Connecting shares (%)'!$F$2/100+H416*'Connecting shares (%)'!$G$2/100*'Connecting shares (%)'!$R$17+J416*'Connecting shares (%)'!$H$2/100*'Connecting shares (%)'!$R$18,0),0)</f>
        <v>0</v>
      </c>
      <c r="U416" s="1">
        <f>IF(C416="East", IF(B416="Decentral",('Connecting shares (%)'!$F$6/100*E416+'Connecting shares (%)'!$G$6/100*G416+'Connecting shares (%)'!$H$6/100*I416)/1000000,0),0)</f>
        <v>0</v>
      </c>
      <c r="V416" s="1">
        <f>IF(C416="East", IF(B416="Decentral",F416*'Connecting shares (%)'!$R$16*'Connecting shares (%)'!$F$6/100+H416*'Connecting shares (%)'!$G$6/100*'Connecting shares (%)'!$R$17+J416*'Connecting shares (%)'!$H$6/100*'Connecting shares (%)'!$R$18,0),0)</f>
        <v>0</v>
      </c>
      <c r="W416" s="1">
        <f>IF(C416="East", IF(B416="Central",('Connecting shares (%)'!$F$4/100*K416+'Connecting shares (%)'!$G$4/100*M416+'Connecting shares (%)'!$H$4/100*O416)/1000000,0),0)</f>
        <v>0</v>
      </c>
      <c r="X416" s="1">
        <f>IF(C416="East", IF(B416="Central",L416*'Connecting shares (%)'!$R$16*'Connecting shares (%)'!$F$4/100+N416*'Connecting shares (%)'!$G$4/100*'Connecting shares (%)'!$R$17+P416*'Connecting shares (%)'!$H$4/100*'Connecting shares (%)'!$R$18,0),0)</f>
        <v>0</v>
      </c>
      <c r="Y416" s="1">
        <f>IF(C416="East", IF(B416="Decentral",('Connecting shares (%)'!$F$4/100*K416+'Connecting shares (%)'!$G$4/100*M416+'Connecting shares (%)'!$H$4/100*O416)/1000000,0),0)</f>
        <v>0</v>
      </c>
      <c r="Z416" s="1">
        <f>IF(C416="East", IF(B416="Decentral",L416*'Connecting shares (%)'!$R$16*'Connecting shares (%)'!$F$8/100+N416*'Connecting shares (%)'!$G$8/100*'Connecting shares (%)'!$R$17+P416*'Connecting shares (%)'!$H$8/100*'Connecting shares (%)'!$R$18,0),0)</f>
        <v>0</v>
      </c>
      <c r="AA416" s="1">
        <f>IF(C416="West", IF(B416="Central",('Connecting shares (%)'!$F$10/100*E416+'Connecting shares (%)'!$G$10/100*G416+'Connecting shares (%)'!$H$10/100*I416)/1000000,0),0)</f>
        <v>0</v>
      </c>
      <c r="AB416" s="1">
        <f>IF(C416="West", IF(B416="Central",F416*'Connecting shares (%)'!$R$16*'Connecting shares (%)'!$F$10/100+H416*'Connecting shares (%)'!$G$10/100*'Connecting shares (%)'!$R$17+J416*'Connecting shares (%)'!$H$10/100*'Connecting shares (%)'!$R$18,0),0)</f>
        <v>0</v>
      </c>
      <c r="AC416" s="1">
        <f>IF(C416="West", IF(B416="Decentral",('Connecting shares (%)'!$F$14/100*E416+'Connecting shares (%)'!$G$14/100*G416+'Connecting shares (%)'!$H$14/100*I416)/1000000,0),0)</f>
        <v>0.18588096999999901</v>
      </c>
      <c r="AD416" s="1">
        <f>IF(C416="west", IF(B416="Decentral",F416*'Connecting shares (%)'!$R$16*'Connecting shares (%)'!$F$14/100+H416*'Connecting shares (%)'!$G$14/100*'Connecting shares (%)'!$R$17+J416*'Connecting shares (%)'!$H$14/100*'Connecting shares (%)'!$R$18,0),0)</f>
        <v>0.25294500000000003</v>
      </c>
      <c r="AE416" s="1">
        <f>IF(C416="west", IF(B416="Central",('Connecting shares (%)'!$F$12/100*K416+'Connecting shares (%)'!$G$12/100*M416+'Connecting shares (%)'!$H$12/100*O416)/1000000,0),0)</f>
        <v>0</v>
      </c>
      <c r="AF416" s="1">
        <f>IF(C416="west", IF(B416="Central",L416*'Connecting shares (%)'!$R$16*'Connecting shares (%)'!$F$12/100+N416*'Connecting shares (%)'!$G$12/100*'Connecting shares (%)'!$R$17+P416*'Connecting shares (%)'!$H$12/100*'Connecting shares (%)'!$R$18,0),0)</f>
        <v>0</v>
      </c>
      <c r="AG416" s="1">
        <f>IF(C416="West", IF(B416="Decentral",(K416*'Connecting shares (%)'!$F$16/100+M416*'Connecting shares (%)'!$G$16/100+O416*'Connecting shares (%)'!$H$16/100)/1000000,0),0)</f>
        <v>0</v>
      </c>
      <c r="AH416" s="1">
        <f>IF(C416="west", IF(B416="Decentral",L416*'Connecting shares (%)'!$R$16*'Connecting shares (%)'!$F$16/100+N416*'Connecting shares (%)'!$G$16/100*'Connecting shares (%)'!$R$17+P416*'Connecting shares (%)'!$H$16/100*'Connecting shares (%)'!$R$18,0),0)</f>
        <v>0</v>
      </c>
    </row>
    <row r="417" spans="1:34">
      <c r="A417" s="1">
        <v>416</v>
      </c>
      <c r="B417" s="1" t="s">
        <v>21</v>
      </c>
      <c r="C417" s="1" t="s">
        <v>23</v>
      </c>
      <c r="D417" s="1" t="s">
        <v>475</v>
      </c>
      <c r="E417" s="1">
        <v>8029723.8300000103</v>
      </c>
      <c r="F417" s="1">
        <v>493</v>
      </c>
      <c r="G417" s="1">
        <v>53507.349999999897</v>
      </c>
      <c r="H417" s="1">
        <v>1</v>
      </c>
      <c r="I417" s="1">
        <v>0</v>
      </c>
      <c r="J417" s="1">
        <v>0</v>
      </c>
      <c r="K417" s="1">
        <v>3201658.85</v>
      </c>
      <c r="L417" s="1">
        <v>173</v>
      </c>
      <c r="M417" s="1">
        <v>3527294.73999999</v>
      </c>
      <c r="N417" s="1">
        <v>38</v>
      </c>
      <c r="O417" s="1">
        <v>748823.68999999901</v>
      </c>
      <c r="P417" s="1">
        <v>2</v>
      </c>
      <c r="Q417" s="1">
        <v>18242.387329535199</v>
      </c>
      <c r="R417" s="1">
        <v>9923718.5</v>
      </c>
      <c r="S417" s="61">
        <f>IF(C417="East", IF(B417="Central",('Connecting shares (%)'!$F$2/100*E417+'Connecting shares (%)'!$G$2/100*G417+'Connecting shares (%)'!$H$2/100*I417)/1000000,0),0)</f>
        <v>0</v>
      </c>
      <c r="T417" s="61">
        <f>IF(C417="East", IF(B417="Central",F417*'Connecting shares (%)'!$R$16*'Connecting shares (%)'!$F$2/100+H417*'Connecting shares (%)'!$G$2/100*'Connecting shares (%)'!$R$17+J417*'Connecting shares (%)'!$H$2/100*'Connecting shares (%)'!$R$18,0),0)</f>
        <v>0</v>
      </c>
      <c r="U417" s="1">
        <f>IF(C417="East", IF(B417="Decentral",('Connecting shares (%)'!$F$6/100*E417+'Connecting shares (%)'!$G$6/100*G417+'Connecting shares (%)'!$H$6/100*I417)/1000000,0),0)</f>
        <v>0</v>
      </c>
      <c r="V417" s="1">
        <f>IF(C417="East", IF(B417="Decentral",F417*'Connecting shares (%)'!$R$16*'Connecting shares (%)'!$F$6/100+H417*'Connecting shares (%)'!$G$6/100*'Connecting shares (%)'!$R$17+J417*'Connecting shares (%)'!$H$6/100*'Connecting shares (%)'!$R$18,0),0)</f>
        <v>0</v>
      </c>
      <c r="W417" s="1">
        <f>IF(C417="East", IF(B417="Central",('Connecting shares (%)'!$F$4/100*K417+'Connecting shares (%)'!$G$4/100*M417+'Connecting shares (%)'!$H$4/100*O417)/1000000,0),0)</f>
        <v>0</v>
      </c>
      <c r="X417" s="1">
        <f>IF(C417="East", IF(B417="Central",L417*'Connecting shares (%)'!$R$16*'Connecting shares (%)'!$F$4/100+N417*'Connecting shares (%)'!$G$4/100*'Connecting shares (%)'!$R$17+P417*'Connecting shares (%)'!$H$4/100*'Connecting shares (%)'!$R$18,0),0)</f>
        <v>0</v>
      </c>
      <c r="Y417" s="1">
        <f>IF(C417="East", IF(B417="Decentral",('Connecting shares (%)'!$F$4/100*K417+'Connecting shares (%)'!$G$4/100*M417+'Connecting shares (%)'!$H$4/100*O417)/1000000,0),0)</f>
        <v>0</v>
      </c>
      <c r="Z417" s="1">
        <f>IF(C417="East", IF(B417="Decentral",L417*'Connecting shares (%)'!$R$16*'Connecting shares (%)'!$F$8/100+N417*'Connecting shares (%)'!$G$8/100*'Connecting shares (%)'!$R$17+P417*'Connecting shares (%)'!$H$8/100*'Connecting shares (%)'!$R$18,0),0)</f>
        <v>0</v>
      </c>
      <c r="AA417" s="1">
        <f>IF(C417="West", IF(B417="Central",('Connecting shares (%)'!$F$10/100*E417+'Connecting shares (%)'!$G$10/100*G417+'Connecting shares (%)'!$H$10/100*I417)/1000000,0),0)</f>
        <v>0</v>
      </c>
      <c r="AB417" s="1">
        <f>IF(C417="West", IF(B417="Central",F417*'Connecting shares (%)'!$R$16*'Connecting shares (%)'!$F$10/100+H417*'Connecting shares (%)'!$G$10/100*'Connecting shares (%)'!$R$17+J417*'Connecting shares (%)'!$H$10/100*'Connecting shares (%)'!$R$18,0),0)</f>
        <v>0</v>
      </c>
      <c r="AC417" s="1">
        <f>IF(C417="West", IF(B417="Decentral",('Connecting shares (%)'!$F$14/100*E417+'Connecting shares (%)'!$G$14/100*G417+'Connecting shares (%)'!$H$14/100*I417)/1000000,0),0)</f>
        <v>8.0832311800000092</v>
      </c>
      <c r="AD417" s="1">
        <f>IF(C417="west", IF(B417="Decentral",F417*'Connecting shares (%)'!$R$16*'Connecting shares (%)'!$F$14/100+H417*'Connecting shares (%)'!$G$14/100*'Connecting shares (%)'!$R$17+J417*'Connecting shares (%)'!$H$14/100*'Connecting shares (%)'!$R$18,0),0)</f>
        <v>11.367194000000001</v>
      </c>
      <c r="AE417" s="1">
        <f>IF(C417="west", IF(B417="Central",('Connecting shares (%)'!$F$12/100*K417+'Connecting shares (%)'!$G$12/100*M417+'Connecting shares (%)'!$H$12/100*O417)/1000000,0),0)</f>
        <v>0</v>
      </c>
      <c r="AF417" s="1">
        <f>IF(C417="west", IF(B417="Central",L417*'Connecting shares (%)'!$R$16*'Connecting shares (%)'!$F$12/100+N417*'Connecting shares (%)'!$G$12/100*'Connecting shares (%)'!$R$17+P417*'Connecting shares (%)'!$H$12/100*'Connecting shares (%)'!$R$18,0),0)</f>
        <v>0</v>
      </c>
      <c r="AG417" s="1">
        <f>IF(C417="West", IF(B417="Decentral",(K417*'Connecting shares (%)'!$F$16/100+M417*'Connecting shares (%)'!$G$16/100+O417*'Connecting shares (%)'!$H$16/100)/1000000,0),0)</f>
        <v>7.47777727999999</v>
      </c>
      <c r="AH417" s="1">
        <f>IF(C417="west", IF(B417="Decentral",L417*'Connecting shares (%)'!$R$16*'Connecting shares (%)'!$F$16/100+N417*'Connecting shares (%)'!$G$16/100*'Connecting shares (%)'!$R$17+P417*'Connecting shares (%)'!$H$16/100*'Connecting shares (%)'!$R$18,0),0)</f>
        <v>5.2044950000000005</v>
      </c>
    </row>
    <row r="418" spans="1:34">
      <c r="A418" s="1">
        <v>417</v>
      </c>
      <c r="B418" s="1" t="s">
        <v>21</v>
      </c>
      <c r="C418" s="1" t="s">
        <v>23</v>
      </c>
      <c r="D418" s="1" t="s">
        <v>500</v>
      </c>
      <c r="E418" s="1">
        <v>972816.54</v>
      </c>
      <c r="F418" s="1">
        <v>66</v>
      </c>
      <c r="G418" s="1">
        <v>0</v>
      </c>
      <c r="H418" s="1">
        <v>0</v>
      </c>
      <c r="I418" s="1">
        <v>0</v>
      </c>
      <c r="J418" s="1">
        <v>0</v>
      </c>
      <c r="K418" s="1">
        <v>96202.059999999896</v>
      </c>
      <c r="L418" s="1">
        <v>12</v>
      </c>
      <c r="M418" s="1">
        <v>76673.88</v>
      </c>
      <c r="N418" s="1">
        <v>1</v>
      </c>
      <c r="O418" s="1">
        <v>0</v>
      </c>
      <c r="P418" s="1">
        <v>0</v>
      </c>
      <c r="Q418" s="1">
        <v>7148.56642308956</v>
      </c>
      <c r="R418" s="1">
        <v>1998132.5</v>
      </c>
      <c r="S418" s="61">
        <f>IF(C418="East", IF(B418="Central",('Connecting shares (%)'!$F$2/100*E418+'Connecting shares (%)'!$G$2/100*G418+'Connecting shares (%)'!$H$2/100*I418)/1000000,0),0)</f>
        <v>0</v>
      </c>
      <c r="T418" s="61">
        <f>IF(C418="East", IF(B418="Central",F418*'Connecting shares (%)'!$R$16*'Connecting shares (%)'!$F$2/100+H418*'Connecting shares (%)'!$G$2/100*'Connecting shares (%)'!$R$17+J418*'Connecting shares (%)'!$H$2/100*'Connecting shares (%)'!$R$18,0),0)</f>
        <v>0</v>
      </c>
      <c r="U418" s="1">
        <f>IF(C418="East", IF(B418="Decentral",('Connecting shares (%)'!$F$6/100*E418+'Connecting shares (%)'!$G$6/100*G418+'Connecting shares (%)'!$H$6/100*I418)/1000000,0),0)</f>
        <v>0</v>
      </c>
      <c r="V418" s="1">
        <f>IF(C418="East", IF(B418="Decentral",F418*'Connecting shares (%)'!$R$16*'Connecting shares (%)'!$F$6/100+H418*'Connecting shares (%)'!$G$6/100*'Connecting shares (%)'!$R$17+J418*'Connecting shares (%)'!$H$6/100*'Connecting shares (%)'!$R$18,0),0)</f>
        <v>0</v>
      </c>
      <c r="W418" s="1">
        <f>IF(C418="East", IF(B418="Central",('Connecting shares (%)'!$F$4/100*K418+'Connecting shares (%)'!$G$4/100*M418+'Connecting shares (%)'!$H$4/100*O418)/1000000,0),0)</f>
        <v>0</v>
      </c>
      <c r="X418" s="1">
        <f>IF(C418="East", IF(B418="Central",L418*'Connecting shares (%)'!$R$16*'Connecting shares (%)'!$F$4/100+N418*'Connecting shares (%)'!$G$4/100*'Connecting shares (%)'!$R$17+P418*'Connecting shares (%)'!$H$4/100*'Connecting shares (%)'!$R$18,0),0)</f>
        <v>0</v>
      </c>
      <c r="Y418" s="1">
        <f>IF(C418="East", IF(B418="Decentral",('Connecting shares (%)'!$F$4/100*K418+'Connecting shares (%)'!$G$4/100*M418+'Connecting shares (%)'!$H$4/100*O418)/1000000,0),0)</f>
        <v>0</v>
      </c>
      <c r="Z418" s="1">
        <f>IF(C418="East", IF(B418="Decentral",L418*'Connecting shares (%)'!$R$16*'Connecting shares (%)'!$F$8/100+N418*'Connecting shares (%)'!$G$8/100*'Connecting shares (%)'!$R$17+P418*'Connecting shares (%)'!$H$8/100*'Connecting shares (%)'!$R$18,0),0)</f>
        <v>0</v>
      </c>
      <c r="AA418" s="1">
        <f>IF(C418="West", IF(B418="Central",('Connecting shares (%)'!$F$10/100*E418+'Connecting shares (%)'!$G$10/100*G418+'Connecting shares (%)'!$H$10/100*I418)/1000000,0),0)</f>
        <v>0</v>
      </c>
      <c r="AB418" s="1">
        <f>IF(C418="West", IF(B418="Central",F418*'Connecting shares (%)'!$R$16*'Connecting shares (%)'!$F$10/100+H418*'Connecting shares (%)'!$G$10/100*'Connecting shares (%)'!$R$17+J418*'Connecting shares (%)'!$H$10/100*'Connecting shares (%)'!$R$18,0),0)</f>
        <v>0</v>
      </c>
      <c r="AC418" s="1">
        <f>IF(C418="West", IF(B418="Decentral",('Connecting shares (%)'!$F$14/100*E418+'Connecting shares (%)'!$G$14/100*G418+'Connecting shares (%)'!$H$14/100*I418)/1000000,0),0)</f>
        <v>0.97281654000000006</v>
      </c>
      <c r="AD418" s="1">
        <f>IF(C418="west", IF(B418="Decentral",F418*'Connecting shares (%)'!$R$16*'Connecting shares (%)'!$F$14/100+H418*'Connecting shares (%)'!$G$14/100*'Connecting shares (%)'!$R$17+J418*'Connecting shares (%)'!$H$14/100*'Connecting shares (%)'!$R$18,0),0)</f>
        <v>1.5176699999999999</v>
      </c>
      <c r="AE418" s="1">
        <f>IF(C418="west", IF(B418="Central",('Connecting shares (%)'!$F$12/100*K418+'Connecting shares (%)'!$G$12/100*M418+'Connecting shares (%)'!$H$12/100*O418)/1000000,0),0)</f>
        <v>0</v>
      </c>
      <c r="AF418" s="1">
        <f>IF(C418="west", IF(B418="Central",L418*'Connecting shares (%)'!$R$16*'Connecting shares (%)'!$F$12/100+N418*'Connecting shares (%)'!$G$12/100*'Connecting shares (%)'!$R$17+P418*'Connecting shares (%)'!$H$12/100*'Connecting shares (%)'!$R$18,0),0)</f>
        <v>0</v>
      </c>
      <c r="AG418" s="1">
        <f>IF(C418="West", IF(B418="Decentral",(K418*'Connecting shares (%)'!$F$16/100+M418*'Connecting shares (%)'!$G$16/100+O418*'Connecting shares (%)'!$H$16/100)/1000000,0),0)</f>
        <v>0.17287593999999989</v>
      </c>
      <c r="AH418" s="1">
        <f>IF(C418="west", IF(B418="Decentral",L418*'Connecting shares (%)'!$R$16*'Connecting shares (%)'!$F$16/100+N418*'Connecting shares (%)'!$G$16/100*'Connecting shares (%)'!$R$17+P418*'Connecting shares (%)'!$H$16/100*'Connecting shares (%)'!$R$18,0),0)</f>
        <v>0.30659900000000001</v>
      </c>
    </row>
    <row r="419" spans="1:34">
      <c r="A419" s="1">
        <v>418</v>
      </c>
      <c r="B419" s="1" t="s">
        <v>22</v>
      </c>
      <c r="C419" s="1" t="s">
        <v>23</v>
      </c>
      <c r="D419" s="1" t="s">
        <v>506</v>
      </c>
      <c r="E419" s="1">
        <v>1305659.8199999901</v>
      </c>
      <c r="F419" s="1">
        <v>94</v>
      </c>
      <c r="G419" s="1">
        <v>0</v>
      </c>
      <c r="H419" s="1">
        <v>0</v>
      </c>
      <c r="I419" s="1">
        <v>0</v>
      </c>
      <c r="J419" s="1">
        <v>0</v>
      </c>
      <c r="K419" s="1">
        <v>91173.43</v>
      </c>
      <c r="L419" s="1">
        <v>11</v>
      </c>
      <c r="M419" s="1">
        <v>0</v>
      </c>
      <c r="N419" s="1">
        <v>0</v>
      </c>
      <c r="O419" s="1">
        <v>0</v>
      </c>
      <c r="P419" s="1">
        <v>0</v>
      </c>
      <c r="Q419" s="1">
        <v>4886.2021066381803</v>
      </c>
      <c r="R419" s="1">
        <v>1222001</v>
      </c>
      <c r="S419" s="61">
        <f>IF(C419="East", IF(B419="Central",('Connecting shares (%)'!$F$2/100*E419+'Connecting shares (%)'!$G$2/100*G419+'Connecting shares (%)'!$H$2/100*I419)/1000000,0),0)</f>
        <v>0</v>
      </c>
      <c r="T419" s="61">
        <f>IF(C419="East", IF(B419="Central",F419*'Connecting shares (%)'!$R$16*'Connecting shares (%)'!$F$2/100+H419*'Connecting shares (%)'!$G$2/100*'Connecting shares (%)'!$R$17+J419*'Connecting shares (%)'!$H$2/100*'Connecting shares (%)'!$R$18,0),0)</f>
        <v>0</v>
      </c>
      <c r="U419" s="1">
        <f>IF(C419="East", IF(B419="Decentral",('Connecting shares (%)'!$F$6/100*E419+'Connecting shares (%)'!$G$6/100*G419+'Connecting shares (%)'!$H$6/100*I419)/1000000,0),0)</f>
        <v>0</v>
      </c>
      <c r="V419" s="1">
        <f>IF(C419="East", IF(B419="Decentral",F419*'Connecting shares (%)'!$R$16*'Connecting shares (%)'!$F$6/100+H419*'Connecting shares (%)'!$G$6/100*'Connecting shares (%)'!$R$17+J419*'Connecting shares (%)'!$H$6/100*'Connecting shares (%)'!$R$18,0),0)</f>
        <v>0</v>
      </c>
      <c r="W419" s="1">
        <f>IF(C419="East", IF(B419="Central",('Connecting shares (%)'!$F$4/100*K419+'Connecting shares (%)'!$G$4/100*M419+'Connecting shares (%)'!$H$4/100*O419)/1000000,0),0)</f>
        <v>0</v>
      </c>
      <c r="X419" s="1">
        <f>IF(C419="East", IF(B419="Central",L419*'Connecting shares (%)'!$R$16*'Connecting shares (%)'!$F$4/100+N419*'Connecting shares (%)'!$G$4/100*'Connecting shares (%)'!$R$17+P419*'Connecting shares (%)'!$H$4/100*'Connecting shares (%)'!$R$18,0),0)</f>
        <v>0</v>
      </c>
      <c r="Y419" s="1">
        <f>IF(C419="East", IF(B419="Decentral",('Connecting shares (%)'!$F$4/100*K419+'Connecting shares (%)'!$G$4/100*M419+'Connecting shares (%)'!$H$4/100*O419)/1000000,0),0)</f>
        <v>0</v>
      </c>
      <c r="Z419" s="1">
        <f>IF(C419="East", IF(B419="Decentral",L419*'Connecting shares (%)'!$R$16*'Connecting shares (%)'!$F$8/100+N419*'Connecting shares (%)'!$G$8/100*'Connecting shares (%)'!$R$17+P419*'Connecting shares (%)'!$H$8/100*'Connecting shares (%)'!$R$18,0),0)</f>
        <v>0</v>
      </c>
      <c r="AA419" s="1">
        <f>IF(C419="West", IF(B419="Central",('Connecting shares (%)'!$F$10/100*E419+'Connecting shares (%)'!$G$10/100*G419+'Connecting shares (%)'!$H$10/100*I419)/1000000,0),0)</f>
        <v>1.30565981999999</v>
      </c>
      <c r="AB419" s="1">
        <f>IF(C419="West", IF(B419="Central",F419*'Connecting shares (%)'!$R$16*'Connecting shares (%)'!$F$10/100+H419*'Connecting shares (%)'!$G$10/100*'Connecting shares (%)'!$R$17+J419*'Connecting shares (%)'!$H$10/100*'Connecting shares (%)'!$R$18,0),0)</f>
        <v>2.16153</v>
      </c>
      <c r="AC419" s="1">
        <f>IF(C419="West", IF(B419="Decentral",('Connecting shares (%)'!$F$14/100*E419+'Connecting shares (%)'!$G$14/100*G419+'Connecting shares (%)'!$H$14/100*I419)/1000000,0),0)</f>
        <v>0</v>
      </c>
      <c r="AD419" s="1">
        <f>IF(C419="west", IF(B419="Decentral",F419*'Connecting shares (%)'!$R$16*'Connecting shares (%)'!$F$14/100+H419*'Connecting shares (%)'!$G$14/100*'Connecting shares (%)'!$R$17+J419*'Connecting shares (%)'!$H$14/100*'Connecting shares (%)'!$R$18,0),0)</f>
        <v>0</v>
      </c>
      <c r="AE419" s="1">
        <f>IF(C419="west", IF(B419="Central",('Connecting shares (%)'!$F$12/100*K419+'Connecting shares (%)'!$G$12/100*M419+'Connecting shares (%)'!$H$12/100*O419)/1000000,0),0)</f>
        <v>9.117343E-2</v>
      </c>
      <c r="AF419" s="1">
        <f>IF(C419="west", IF(B419="Central",L419*'Connecting shares (%)'!$R$16*'Connecting shares (%)'!$F$12/100+N419*'Connecting shares (%)'!$G$12/100*'Connecting shares (%)'!$R$17+P419*'Connecting shares (%)'!$H$12/100*'Connecting shares (%)'!$R$18,0),0)</f>
        <v>0.25294500000000003</v>
      </c>
      <c r="AG419" s="1">
        <f>IF(C419="West", IF(B419="Decentral",(K419*'Connecting shares (%)'!$F$16/100+M419*'Connecting shares (%)'!$G$16/100+O419*'Connecting shares (%)'!$H$16/100)/1000000,0),0)</f>
        <v>0</v>
      </c>
      <c r="AH419" s="1">
        <f>IF(C419="west", IF(B419="Decentral",L419*'Connecting shares (%)'!$R$16*'Connecting shares (%)'!$F$16/100+N419*'Connecting shares (%)'!$G$16/100*'Connecting shares (%)'!$R$17+P419*'Connecting shares (%)'!$H$16/100*'Connecting shares (%)'!$R$18,0),0)</f>
        <v>0</v>
      </c>
    </row>
    <row r="420" spans="1:34">
      <c r="A420" s="1">
        <v>419</v>
      </c>
      <c r="B420" s="1" t="s">
        <v>21</v>
      </c>
      <c r="C420" s="1" t="s">
        <v>23</v>
      </c>
      <c r="D420" s="1" t="s">
        <v>505</v>
      </c>
      <c r="E420" s="1">
        <v>2671082.1499999901</v>
      </c>
      <c r="F420" s="1">
        <v>165</v>
      </c>
      <c r="G420" s="1">
        <v>0</v>
      </c>
      <c r="H420" s="1">
        <v>0</v>
      </c>
      <c r="I420" s="1">
        <v>0</v>
      </c>
      <c r="J420" s="1">
        <v>0</v>
      </c>
      <c r="K420" s="1">
        <v>1383884.48</v>
      </c>
      <c r="L420" s="1">
        <v>117</v>
      </c>
      <c r="M420" s="1">
        <v>666486.12</v>
      </c>
      <c r="N420" s="1">
        <v>8</v>
      </c>
      <c r="O420" s="1">
        <v>0</v>
      </c>
      <c r="P420" s="1">
        <v>0</v>
      </c>
      <c r="Q420" s="1">
        <v>7587.84916256428</v>
      </c>
      <c r="R420" s="1">
        <v>3458417</v>
      </c>
      <c r="S420" s="61">
        <f>IF(C420="East", IF(B420="Central",('Connecting shares (%)'!$F$2/100*E420+'Connecting shares (%)'!$G$2/100*G420+'Connecting shares (%)'!$H$2/100*I420)/1000000,0),0)</f>
        <v>0</v>
      </c>
      <c r="T420" s="61">
        <f>IF(C420="East", IF(B420="Central",F420*'Connecting shares (%)'!$R$16*'Connecting shares (%)'!$F$2/100+H420*'Connecting shares (%)'!$G$2/100*'Connecting shares (%)'!$R$17+J420*'Connecting shares (%)'!$H$2/100*'Connecting shares (%)'!$R$18,0),0)</f>
        <v>0</v>
      </c>
      <c r="U420" s="1">
        <f>IF(C420="East", IF(B420="Decentral",('Connecting shares (%)'!$F$6/100*E420+'Connecting shares (%)'!$G$6/100*G420+'Connecting shares (%)'!$H$6/100*I420)/1000000,0),0)</f>
        <v>0</v>
      </c>
      <c r="V420" s="1">
        <f>IF(C420="East", IF(B420="Decentral",F420*'Connecting shares (%)'!$R$16*'Connecting shares (%)'!$F$6/100+H420*'Connecting shares (%)'!$G$6/100*'Connecting shares (%)'!$R$17+J420*'Connecting shares (%)'!$H$6/100*'Connecting shares (%)'!$R$18,0),0)</f>
        <v>0</v>
      </c>
      <c r="W420" s="1">
        <f>IF(C420="East", IF(B420="Central",('Connecting shares (%)'!$F$4/100*K420+'Connecting shares (%)'!$G$4/100*M420+'Connecting shares (%)'!$H$4/100*O420)/1000000,0),0)</f>
        <v>0</v>
      </c>
      <c r="X420" s="1">
        <f>IF(C420="East", IF(B420="Central",L420*'Connecting shares (%)'!$R$16*'Connecting shares (%)'!$F$4/100+N420*'Connecting shares (%)'!$G$4/100*'Connecting shares (%)'!$R$17+P420*'Connecting shares (%)'!$H$4/100*'Connecting shares (%)'!$R$18,0),0)</f>
        <v>0</v>
      </c>
      <c r="Y420" s="1">
        <f>IF(C420="East", IF(B420="Decentral",('Connecting shares (%)'!$F$4/100*K420+'Connecting shares (%)'!$G$4/100*M420+'Connecting shares (%)'!$H$4/100*O420)/1000000,0),0)</f>
        <v>0</v>
      </c>
      <c r="Z420" s="1">
        <f>IF(C420="East", IF(B420="Decentral",L420*'Connecting shares (%)'!$R$16*'Connecting shares (%)'!$F$8/100+N420*'Connecting shares (%)'!$G$8/100*'Connecting shares (%)'!$R$17+P420*'Connecting shares (%)'!$H$8/100*'Connecting shares (%)'!$R$18,0),0)</f>
        <v>0</v>
      </c>
      <c r="AA420" s="1">
        <f>IF(C420="West", IF(B420="Central",('Connecting shares (%)'!$F$10/100*E420+'Connecting shares (%)'!$G$10/100*G420+'Connecting shares (%)'!$H$10/100*I420)/1000000,0),0)</f>
        <v>0</v>
      </c>
      <c r="AB420" s="1">
        <f>IF(C420="West", IF(B420="Central",F420*'Connecting shares (%)'!$R$16*'Connecting shares (%)'!$F$10/100+H420*'Connecting shares (%)'!$G$10/100*'Connecting shares (%)'!$R$17+J420*'Connecting shares (%)'!$H$10/100*'Connecting shares (%)'!$R$18,0),0)</f>
        <v>0</v>
      </c>
      <c r="AC420" s="1">
        <f>IF(C420="West", IF(B420="Decentral",('Connecting shares (%)'!$F$14/100*E420+'Connecting shares (%)'!$G$14/100*G420+'Connecting shares (%)'!$H$14/100*I420)/1000000,0),0)</f>
        <v>2.6710821499999899</v>
      </c>
      <c r="AD420" s="1">
        <f>IF(C420="west", IF(B420="Decentral",F420*'Connecting shares (%)'!$R$16*'Connecting shares (%)'!$F$14/100+H420*'Connecting shares (%)'!$G$14/100*'Connecting shares (%)'!$R$17+J420*'Connecting shares (%)'!$H$14/100*'Connecting shares (%)'!$R$18,0),0)</f>
        <v>3.7941750000000001</v>
      </c>
      <c r="AE420" s="1">
        <f>IF(C420="west", IF(B420="Central",('Connecting shares (%)'!$F$12/100*K420+'Connecting shares (%)'!$G$12/100*M420+'Connecting shares (%)'!$H$12/100*O420)/1000000,0),0)</f>
        <v>0</v>
      </c>
      <c r="AF420" s="1">
        <f>IF(C420="west", IF(B420="Central",L420*'Connecting shares (%)'!$R$16*'Connecting shares (%)'!$F$12/100+N420*'Connecting shares (%)'!$G$12/100*'Connecting shares (%)'!$R$17+P420*'Connecting shares (%)'!$H$12/100*'Connecting shares (%)'!$R$18,0),0)</f>
        <v>0</v>
      </c>
      <c r="AG420" s="1">
        <f>IF(C420="West", IF(B420="Decentral",(K420*'Connecting shares (%)'!$F$16/100+M420*'Connecting shares (%)'!$G$16/100+O420*'Connecting shares (%)'!$H$16/100)/1000000,0),0)</f>
        <v>2.0503705999999999</v>
      </c>
      <c r="AH420" s="1">
        <f>IF(C420="west", IF(B420="Decentral",L420*'Connecting shares (%)'!$R$16*'Connecting shares (%)'!$F$16/100+N420*'Connecting shares (%)'!$G$16/100*'Connecting shares (%)'!$R$17+P420*'Connecting shares (%)'!$H$16/100*'Connecting shares (%)'!$R$18,0),0)</f>
        <v>2.9356870000000002</v>
      </c>
    </row>
    <row r="421" spans="1:34">
      <c r="A421" s="1">
        <v>420</v>
      </c>
      <c r="B421" s="1" t="s">
        <v>21</v>
      </c>
      <c r="C421" s="1" t="s">
        <v>23</v>
      </c>
      <c r="D421" s="1" t="s">
        <v>504</v>
      </c>
      <c r="E421" s="1">
        <v>449945.03999999899</v>
      </c>
      <c r="F421" s="1">
        <v>24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4473.9922389363601</v>
      </c>
      <c r="R421" s="1">
        <v>699798.5</v>
      </c>
      <c r="S421" s="61">
        <f>IF(C421="East", IF(B421="Central",('Connecting shares (%)'!$F$2/100*E421+'Connecting shares (%)'!$G$2/100*G421+'Connecting shares (%)'!$H$2/100*I421)/1000000,0),0)</f>
        <v>0</v>
      </c>
      <c r="T421" s="61">
        <f>IF(C421="East", IF(B421="Central",F421*'Connecting shares (%)'!$R$16*'Connecting shares (%)'!$F$2/100+H421*'Connecting shares (%)'!$G$2/100*'Connecting shares (%)'!$R$17+J421*'Connecting shares (%)'!$H$2/100*'Connecting shares (%)'!$R$18,0),0)</f>
        <v>0</v>
      </c>
      <c r="U421" s="1">
        <f>IF(C421="East", IF(B421="Decentral",('Connecting shares (%)'!$F$6/100*E421+'Connecting shares (%)'!$G$6/100*G421+'Connecting shares (%)'!$H$6/100*I421)/1000000,0),0)</f>
        <v>0</v>
      </c>
      <c r="V421" s="1">
        <f>IF(C421="East", IF(B421="Decentral",F421*'Connecting shares (%)'!$R$16*'Connecting shares (%)'!$F$6/100+H421*'Connecting shares (%)'!$G$6/100*'Connecting shares (%)'!$R$17+J421*'Connecting shares (%)'!$H$6/100*'Connecting shares (%)'!$R$18,0),0)</f>
        <v>0</v>
      </c>
      <c r="W421" s="1">
        <f>IF(C421="East", IF(B421="Central",('Connecting shares (%)'!$F$4/100*K421+'Connecting shares (%)'!$G$4/100*M421+'Connecting shares (%)'!$H$4/100*O421)/1000000,0),0)</f>
        <v>0</v>
      </c>
      <c r="X421" s="1">
        <f>IF(C421="East", IF(B421="Central",L421*'Connecting shares (%)'!$R$16*'Connecting shares (%)'!$F$4/100+N421*'Connecting shares (%)'!$G$4/100*'Connecting shares (%)'!$R$17+P421*'Connecting shares (%)'!$H$4/100*'Connecting shares (%)'!$R$18,0),0)</f>
        <v>0</v>
      </c>
      <c r="Y421" s="1">
        <f>IF(C421="East", IF(B421="Decentral",('Connecting shares (%)'!$F$4/100*K421+'Connecting shares (%)'!$G$4/100*M421+'Connecting shares (%)'!$H$4/100*O421)/1000000,0),0)</f>
        <v>0</v>
      </c>
      <c r="Z421" s="1">
        <f>IF(C421="East", IF(B421="Decentral",L421*'Connecting shares (%)'!$R$16*'Connecting shares (%)'!$F$8/100+N421*'Connecting shares (%)'!$G$8/100*'Connecting shares (%)'!$R$17+P421*'Connecting shares (%)'!$H$8/100*'Connecting shares (%)'!$R$18,0),0)</f>
        <v>0</v>
      </c>
      <c r="AA421" s="1">
        <f>IF(C421="West", IF(B421="Central",('Connecting shares (%)'!$F$10/100*E421+'Connecting shares (%)'!$G$10/100*G421+'Connecting shares (%)'!$H$10/100*I421)/1000000,0),0)</f>
        <v>0</v>
      </c>
      <c r="AB421" s="1">
        <f>IF(C421="West", IF(B421="Central",F421*'Connecting shares (%)'!$R$16*'Connecting shares (%)'!$F$10/100+H421*'Connecting shares (%)'!$G$10/100*'Connecting shares (%)'!$R$17+J421*'Connecting shares (%)'!$H$10/100*'Connecting shares (%)'!$R$18,0),0)</f>
        <v>0</v>
      </c>
      <c r="AC421" s="1">
        <f>IF(C421="West", IF(B421="Decentral",('Connecting shares (%)'!$F$14/100*E421+'Connecting shares (%)'!$G$14/100*G421+'Connecting shares (%)'!$H$14/100*I421)/1000000,0),0)</f>
        <v>0.44994503999999896</v>
      </c>
      <c r="AD421" s="1">
        <f>IF(C421="west", IF(B421="Decentral",F421*'Connecting shares (%)'!$R$16*'Connecting shares (%)'!$F$14/100+H421*'Connecting shares (%)'!$G$14/100*'Connecting shares (%)'!$R$17+J421*'Connecting shares (%)'!$H$14/100*'Connecting shares (%)'!$R$18,0),0)</f>
        <v>0.55188000000000004</v>
      </c>
      <c r="AE421" s="1">
        <f>IF(C421="west", IF(B421="Central",('Connecting shares (%)'!$F$12/100*K421+'Connecting shares (%)'!$G$12/100*M421+'Connecting shares (%)'!$H$12/100*O421)/1000000,0),0)</f>
        <v>0</v>
      </c>
      <c r="AF421" s="1">
        <f>IF(C421="west", IF(B421="Central",L421*'Connecting shares (%)'!$R$16*'Connecting shares (%)'!$F$12/100+N421*'Connecting shares (%)'!$G$12/100*'Connecting shares (%)'!$R$17+P421*'Connecting shares (%)'!$H$12/100*'Connecting shares (%)'!$R$18,0),0)</f>
        <v>0</v>
      </c>
      <c r="AG421" s="1">
        <f>IF(C421="West", IF(B421="Decentral",(K421*'Connecting shares (%)'!$F$16/100+M421*'Connecting shares (%)'!$G$16/100+O421*'Connecting shares (%)'!$H$16/100)/1000000,0),0)</f>
        <v>0</v>
      </c>
      <c r="AH421" s="1">
        <f>IF(C421="west", IF(B421="Decentral",L421*'Connecting shares (%)'!$R$16*'Connecting shares (%)'!$F$16/100+N421*'Connecting shares (%)'!$G$16/100*'Connecting shares (%)'!$R$17+P421*'Connecting shares (%)'!$H$16/100*'Connecting shares (%)'!$R$18,0),0)</f>
        <v>0</v>
      </c>
    </row>
    <row r="422" spans="1:34">
      <c r="A422" s="1">
        <v>421</v>
      </c>
      <c r="B422" s="1" t="s">
        <v>21</v>
      </c>
      <c r="C422" s="1" t="s">
        <v>23</v>
      </c>
      <c r="D422" s="1" t="s">
        <v>503</v>
      </c>
      <c r="E422" s="1">
        <v>762121.22999999905</v>
      </c>
      <c r="F422" s="1">
        <v>52</v>
      </c>
      <c r="G422" s="1">
        <v>0</v>
      </c>
      <c r="H422" s="1">
        <v>0</v>
      </c>
      <c r="I422" s="1">
        <v>0</v>
      </c>
      <c r="J422" s="1">
        <v>0</v>
      </c>
      <c r="K422" s="1">
        <v>63594.23</v>
      </c>
      <c r="L422" s="1">
        <v>2</v>
      </c>
      <c r="M422" s="1">
        <v>0</v>
      </c>
      <c r="N422" s="1">
        <v>0</v>
      </c>
      <c r="O422" s="1">
        <v>0</v>
      </c>
      <c r="P422" s="1">
        <v>0</v>
      </c>
      <c r="Q422" s="1">
        <v>2799.1198464501199</v>
      </c>
      <c r="R422" s="1">
        <v>335187.5</v>
      </c>
      <c r="S422" s="61">
        <f>IF(C422="East", IF(B422="Central",('Connecting shares (%)'!$F$2/100*E422+'Connecting shares (%)'!$G$2/100*G422+'Connecting shares (%)'!$H$2/100*I422)/1000000,0),0)</f>
        <v>0</v>
      </c>
      <c r="T422" s="61">
        <f>IF(C422="East", IF(B422="Central",F422*'Connecting shares (%)'!$R$16*'Connecting shares (%)'!$F$2/100+H422*'Connecting shares (%)'!$G$2/100*'Connecting shares (%)'!$R$17+J422*'Connecting shares (%)'!$H$2/100*'Connecting shares (%)'!$R$18,0),0)</f>
        <v>0</v>
      </c>
      <c r="U422" s="1">
        <f>IF(C422="East", IF(B422="Decentral",('Connecting shares (%)'!$F$6/100*E422+'Connecting shares (%)'!$G$6/100*G422+'Connecting shares (%)'!$H$6/100*I422)/1000000,0),0)</f>
        <v>0</v>
      </c>
      <c r="V422" s="1">
        <f>IF(C422="East", IF(B422="Decentral",F422*'Connecting shares (%)'!$R$16*'Connecting shares (%)'!$F$6/100+H422*'Connecting shares (%)'!$G$6/100*'Connecting shares (%)'!$R$17+J422*'Connecting shares (%)'!$H$6/100*'Connecting shares (%)'!$R$18,0),0)</f>
        <v>0</v>
      </c>
      <c r="W422" s="1">
        <f>IF(C422="East", IF(B422="Central",('Connecting shares (%)'!$F$4/100*K422+'Connecting shares (%)'!$G$4/100*M422+'Connecting shares (%)'!$H$4/100*O422)/1000000,0),0)</f>
        <v>0</v>
      </c>
      <c r="X422" s="1">
        <f>IF(C422="East", IF(B422="Central",L422*'Connecting shares (%)'!$R$16*'Connecting shares (%)'!$F$4/100+N422*'Connecting shares (%)'!$G$4/100*'Connecting shares (%)'!$R$17+P422*'Connecting shares (%)'!$H$4/100*'Connecting shares (%)'!$R$18,0),0)</f>
        <v>0</v>
      </c>
      <c r="Y422" s="1">
        <f>IF(C422="East", IF(B422="Decentral",('Connecting shares (%)'!$F$4/100*K422+'Connecting shares (%)'!$G$4/100*M422+'Connecting shares (%)'!$H$4/100*O422)/1000000,0),0)</f>
        <v>0</v>
      </c>
      <c r="Z422" s="1">
        <f>IF(C422="East", IF(B422="Decentral",L422*'Connecting shares (%)'!$R$16*'Connecting shares (%)'!$F$8/100+N422*'Connecting shares (%)'!$G$8/100*'Connecting shares (%)'!$R$17+P422*'Connecting shares (%)'!$H$8/100*'Connecting shares (%)'!$R$18,0),0)</f>
        <v>0</v>
      </c>
      <c r="AA422" s="1">
        <f>IF(C422="West", IF(B422="Central",('Connecting shares (%)'!$F$10/100*E422+'Connecting shares (%)'!$G$10/100*G422+'Connecting shares (%)'!$H$10/100*I422)/1000000,0),0)</f>
        <v>0</v>
      </c>
      <c r="AB422" s="1">
        <f>IF(C422="West", IF(B422="Central",F422*'Connecting shares (%)'!$R$16*'Connecting shares (%)'!$F$10/100+H422*'Connecting shares (%)'!$G$10/100*'Connecting shares (%)'!$R$17+J422*'Connecting shares (%)'!$H$10/100*'Connecting shares (%)'!$R$18,0),0)</f>
        <v>0</v>
      </c>
      <c r="AC422" s="1">
        <f>IF(C422="West", IF(B422="Decentral",('Connecting shares (%)'!$F$14/100*E422+'Connecting shares (%)'!$G$14/100*G422+'Connecting shares (%)'!$H$14/100*I422)/1000000,0),0)</f>
        <v>0.76212122999999909</v>
      </c>
      <c r="AD422" s="1">
        <f>IF(C422="west", IF(B422="Decentral",F422*'Connecting shares (%)'!$R$16*'Connecting shares (%)'!$F$14/100+H422*'Connecting shares (%)'!$G$14/100*'Connecting shares (%)'!$R$17+J422*'Connecting shares (%)'!$H$14/100*'Connecting shares (%)'!$R$18,0),0)</f>
        <v>1.19574</v>
      </c>
      <c r="AE422" s="1">
        <f>IF(C422="west", IF(B422="Central",('Connecting shares (%)'!$F$12/100*K422+'Connecting shares (%)'!$G$12/100*M422+'Connecting shares (%)'!$H$12/100*O422)/1000000,0),0)</f>
        <v>0</v>
      </c>
      <c r="AF422" s="1">
        <f>IF(C422="west", IF(B422="Central",L422*'Connecting shares (%)'!$R$16*'Connecting shares (%)'!$F$12/100+N422*'Connecting shares (%)'!$G$12/100*'Connecting shares (%)'!$R$17+P422*'Connecting shares (%)'!$H$12/100*'Connecting shares (%)'!$R$18,0),0)</f>
        <v>0</v>
      </c>
      <c r="AG422" s="1">
        <f>IF(C422="West", IF(B422="Decentral",(K422*'Connecting shares (%)'!$F$16/100+M422*'Connecting shares (%)'!$G$16/100+O422*'Connecting shares (%)'!$H$16/100)/1000000,0),0)</f>
        <v>6.3594230000000002E-2</v>
      </c>
      <c r="AH422" s="1">
        <f>IF(C422="west", IF(B422="Decentral",L422*'Connecting shares (%)'!$R$16*'Connecting shares (%)'!$F$16/100+N422*'Connecting shares (%)'!$G$16/100*'Connecting shares (%)'!$R$17+P422*'Connecting shares (%)'!$H$16/100*'Connecting shares (%)'!$R$18,0),0)</f>
        <v>4.5990000000000003E-2</v>
      </c>
    </row>
    <row r="423" spans="1:34">
      <c r="A423" s="1">
        <v>422</v>
      </c>
      <c r="B423" s="1" t="s">
        <v>21</v>
      </c>
      <c r="C423" s="1" t="s">
        <v>23</v>
      </c>
      <c r="D423" s="1" t="s">
        <v>502</v>
      </c>
      <c r="E423" s="1">
        <v>492881.739999999</v>
      </c>
      <c r="F423" s="1">
        <v>33</v>
      </c>
      <c r="G423" s="1">
        <v>125949.95</v>
      </c>
      <c r="H423" s="1">
        <v>2</v>
      </c>
      <c r="I423" s="1">
        <v>0</v>
      </c>
      <c r="J423" s="1">
        <v>0</v>
      </c>
      <c r="K423" s="1">
        <v>23869.91</v>
      </c>
      <c r="L423" s="1">
        <v>3</v>
      </c>
      <c r="M423" s="1">
        <v>0</v>
      </c>
      <c r="N423" s="1">
        <v>0</v>
      </c>
      <c r="O423" s="1">
        <v>0</v>
      </c>
      <c r="P423" s="1">
        <v>0</v>
      </c>
      <c r="Q423" s="1">
        <v>1266.87498936251</v>
      </c>
      <c r="R423" s="1">
        <v>72664</v>
      </c>
      <c r="S423" s="61">
        <f>IF(C423="East", IF(B423="Central",('Connecting shares (%)'!$F$2/100*E423+'Connecting shares (%)'!$G$2/100*G423+'Connecting shares (%)'!$H$2/100*I423)/1000000,0),0)</f>
        <v>0</v>
      </c>
      <c r="T423" s="61">
        <f>IF(C423="East", IF(B423="Central",F423*'Connecting shares (%)'!$R$16*'Connecting shares (%)'!$F$2/100+H423*'Connecting shares (%)'!$G$2/100*'Connecting shares (%)'!$R$17+J423*'Connecting shares (%)'!$H$2/100*'Connecting shares (%)'!$R$18,0),0)</f>
        <v>0</v>
      </c>
      <c r="U423" s="1">
        <f>IF(C423="East", IF(B423="Decentral",('Connecting shares (%)'!$F$6/100*E423+'Connecting shares (%)'!$G$6/100*G423+'Connecting shares (%)'!$H$6/100*I423)/1000000,0),0)</f>
        <v>0</v>
      </c>
      <c r="V423" s="1">
        <f>IF(C423="East", IF(B423="Decentral",F423*'Connecting shares (%)'!$R$16*'Connecting shares (%)'!$F$6/100+H423*'Connecting shares (%)'!$G$6/100*'Connecting shares (%)'!$R$17+J423*'Connecting shares (%)'!$H$6/100*'Connecting shares (%)'!$R$18,0),0)</f>
        <v>0</v>
      </c>
      <c r="W423" s="1">
        <f>IF(C423="East", IF(B423="Central",('Connecting shares (%)'!$F$4/100*K423+'Connecting shares (%)'!$G$4/100*M423+'Connecting shares (%)'!$H$4/100*O423)/1000000,0),0)</f>
        <v>0</v>
      </c>
      <c r="X423" s="1">
        <f>IF(C423="East", IF(B423="Central",L423*'Connecting shares (%)'!$R$16*'Connecting shares (%)'!$F$4/100+N423*'Connecting shares (%)'!$G$4/100*'Connecting shares (%)'!$R$17+P423*'Connecting shares (%)'!$H$4/100*'Connecting shares (%)'!$R$18,0),0)</f>
        <v>0</v>
      </c>
      <c r="Y423" s="1">
        <f>IF(C423="East", IF(B423="Decentral",('Connecting shares (%)'!$F$4/100*K423+'Connecting shares (%)'!$G$4/100*M423+'Connecting shares (%)'!$H$4/100*O423)/1000000,0),0)</f>
        <v>0</v>
      </c>
      <c r="Z423" s="1">
        <f>IF(C423="East", IF(B423="Decentral",L423*'Connecting shares (%)'!$R$16*'Connecting shares (%)'!$F$8/100+N423*'Connecting shares (%)'!$G$8/100*'Connecting shares (%)'!$R$17+P423*'Connecting shares (%)'!$H$8/100*'Connecting shares (%)'!$R$18,0),0)</f>
        <v>0</v>
      </c>
      <c r="AA423" s="1">
        <f>IF(C423="West", IF(B423="Central",('Connecting shares (%)'!$F$10/100*E423+'Connecting shares (%)'!$G$10/100*G423+'Connecting shares (%)'!$H$10/100*I423)/1000000,0),0)</f>
        <v>0</v>
      </c>
      <c r="AB423" s="1">
        <f>IF(C423="West", IF(B423="Central",F423*'Connecting shares (%)'!$R$16*'Connecting shares (%)'!$F$10/100+H423*'Connecting shares (%)'!$G$10/100*'Connecting shares (%)'!$R$17+J423*'Connecting shares (%)'!$H$10/100*'Connecting shares (%)'!$R$18,0),0)</f>
        <v>0</v>
      </c>
      <c r="AC423" s="1">
        <f>IF(C423="West", IF(B423="Decentral",('Connecting shares (%)'!$F$14/100*E423+'Connecting shares (%)'!$G$14/100*G423+'Connecting shares (%)'!$H$14/100*I423)/1000000,0),0)</f>
        <v>0.61883168999999905</v>
      </c>
      <c r="AD423" s="1">
        <f>IF(C423="west", IF(B423="Decentral",F423*'Connecting shares (%)'!$R$16*'Connecting shares (%)'!$F$14/100+H423*'Connecting shares (%)'!$G$14/100*'Connecting shares (%)'!$R$17+J423*'Connecting shares (%)'!$H$14/100*'Connecting shares (%)'!$R$18,0),0)</f>
        <v>0.82015299999999991</v>
      </c>
      <c r="AE423" s="1">
        <f>IF(C423="west", IF(B423="Central",('Connecting shares (%)'!$F$12/100*K423+'Connecting shares (%)'!$G$12/100*M423+'Connecting shares (%)'!$H$12/100*O423)/1000000,0),0)</f>
        <v>0</v>
      </c>
      <c r="AF423" s="1">
        <f>IF(C423="west", IF(B423="Central",L423*'Connecting shares (%)'!$R$16*'Connecting shares (%)'!$F$12/100+N423*'Connecting shares (%)'!$G$12/100*'Connecting shares (%)'!$R$17+P423*'Connecting shares (%)'!$H$12/100*'Connecting shares (%)'!$R$18,0),0)</f>
        <v>0</v>
      </c>
      <c r="AG423" s="1">
        <f>IF(C423="West", IF(B423="Decentral",(K423*'Connecting shares (%)'!$F$16/100+M423*'Connecting shares (%)'!$G$16/100+O423*'Connecting shares (%)'!$H$16/100)/1000000,0),0)</f>
        <v>2.3869910000000001E-2</v>
      </c>
      <c r="AH423" s="1">
        <f>IF(C423="west", IF(B423="Decentral",L423*'Connecting shares (%)'!$R$16*'Connecting shares (%)'!$F$16/100+N423*'Connecting shares (%)'!$G$16/100*'Connecting shares (%)'!$R$17+P423*'Connecting shares (%)'!$H$16/100*'Connecting shares (%)'!$R$18,0),0)</f>
        <v>6.8985000000000005E-2</v>
      </c>
    </row>
    <row r="424" spans="1:34">
      <c r="A424" s="1">
        <v>423</v>
      </c>
      <c r="B424" s="1" t="s">
        <v>21</v>
      </c>
      <c r="C424" s="1" t="s">
        <v>23</v>
      </c>
      <c r="D424" s="1" t="s">
        <v>501</v>
      </c>
      <c r="E424" s="1">
        <v>1704914.1499999899</v>
      </c>
      <c r="F424" s="1">
        <v>105</v>
      </c>
      <c r="G424" s="1">
        <v>0</v>
      </c>
      <c r="H424" s="1">
        <v>0</v>
      </c>
      <c r="I424" s="1">
        <v>0</v>
      </c>
      <c r="J424" s="1">
        <v>0</v>
      </c>
      <c r="K424" s="1">
        <v>315527.38999999902</v>
      </c>
      <c r="L424" s="1">
        <v>19</v>
      </c>
      <c r="M424" s="1">
        <v>165890.34</v>
      </c>
      <c r="N424" s="1">
        <v>3</v>
      </c>
      <c r="O424" s="1">
        <v>0</v>
      </c>
      <c r="P424" s="1">
        <v>0</v>
      </c>
      <c r="Q424" s="1">
        <v>6652.7611871053696</v>
      </c>
      <c r="R424" s="1">
        <v>1310173.5</v>
      </c>
      <c r="S424" s="61">
        <f>IF(C424="East", IF(B424="Central",('Connecting shares (%)'!$F$2/100*E424+'Connecting shares (%)'!$G$2/100*G424+'Connecting shares (%)'!$H$2/100*I424)/1000000,0),0)</f>
        <v>0</v>
      </c>
      <c r="T424" s="61">
        <f>IF(C424="East", IF(B424="Central",F424*'Connecting shares (%)'!$R$16*'Connecting shares (%)'!$F$2/100+H424*'Connecting shares (%)'!$G$2/100*'Connecting shares (%)'!$R$17+J424*'Connecting shares (%)'!$H$2/100*'Connecting shares (%)'!$R$18,0),0)</f>
        <v>0</v>
      </c>
      <c r="U424" s="1">
        <f>IF(C424="East", IF(B424="Decentral",('Connecting shares (%)'!$F$6/100*E424+'Connecting shares (%)'!$G$6/100*G424+'Connecting shares (%)'!$H$6/100*I424)/1000000,0),0)</f>
        <v>0</v>
      </c>
      <c r="V424" s="1">
        <f>IF(C424="East", IF(B424="Decentral",F424*'Connecting shares (%)'!$R$16*'Connecting shares (%)'!$F$6/100+H424*'Connecting shares (%)'!$G$6/100*'Connecting shares (%)'!$R$17+J424*'Connecting shares (%)'!$H$6/100*'Connecting shares (%)'!$R$18,0),0)</f>
        <v>0</v>
      </c>
      <c r="W424" s="1">
        <f>IF(C424="East", IF(B424="Central",('Connecting shares (%)'!$F$4/100*K424+'Connecting shares (%)'!$G$4/100*M424+'Connecting shares (%)'!$H$4/100*O424)/1000000,0),0)</f>
        <v>0</v>
      </c>
      <c r="X424" s="1">
        <f>IF(C424="East", IF(B424="Central",L424*'Connecting shares (%)'!$R$16*'Connecting shares (%)'!$F$4/100+N424*'Connecting shares (%)'!$G$4/100*'Connecting shares (%)'!$R$17+P424*'Connecting shares (%)'!$H$4/100*'Connecting shares (%)'!$R$18,0),0)</f>
        <v>0</v>
      </c>
      <c r="Y424" s="1">
        <f>IF(C424="East", IF(B424="Decentral",('Connecting shares (%)'!$F$4/100*K424+'Connecting shares (%)'!$G$4/100*M424+'Connecting shares (%)'!$H$4/100*O424)/1000000,0),0)</f>
        <v>0</v>
      </c>
      <c r="Z424" s="1">
        <f>IF(C424="East", IF(B424="Decentral",L424*'Connecting shares (%)'!$R$16*'Connecting shares (%)'!$F$8/100+N424*'Connecting shares (%)'!$G$8/100*'Connecting shares (%)'!$R$17+P424*'Connecting shares (%)'!$H$8/100*'Connecting shares (%)'!$R$18,0),0)</f>
        <v>0</v>
      </c>
      <c r="AA424" s="1">
        <f>IF(C424="West", IF(B424="Central",('Connecting shares (%)'!$F$10/100*E424+'Connecting shares (%)'!$G$10/100*G424+'Connecting shares (%)'!$H$10/100*I424)/1000000,0),0)</f>
        <v>0</v>
      </c>
      <c r="AB424" s="1">
        <f>IF(C424="West", IF(B424="Central",F424*'Connecting shares (%)'!$R$16*'Connecting shares (%)'!$F$10/100+H424*'Connecting shares (%)'!$G$10/100*'Connecting shares (%)'!$R$17+J424*'Connecting shares (%)'!$H$10/100*'Connecting shares (%)'!$R$18,0),0)</f>
        <v>0</v>
      </c>
      <c r="AC424" s="1">
        <f>IF(C424="West", IF(B424="Decentral",('Connecting shares (%)'!$F$14/100*E424+'Connecting shares (%)'!$G$14/100*G424+'Connecting shares (%)'!$H$14/100*I424)/1000000,0),0)</f>
        <v>1.7049141499999898</v>
      </c>
      <c r="AD424" s="1">
        <f>IF(C424="west", IF(B424="Decentral",F424*'Connecting shares (%)'!$R$16*'Connecting shares (%)'!$F$14/100+H424*'Connecting shares (%)'!$G$14/100*'Connecting shares (%)'!$R$17+J424*'Connecting shares (%)'!$H$14/100*'Connecting shares (%)'!$R$18,0),0)</f>
        <v>2.4144750000000004</v>
      </c>
      <c r="AE424" s="1">
        <f>IF(C424="west", IF(B424="Central",('Connecting shares (%)'!$F$12/100*K424+'Connecting shares (%)'!$G$12/100*M424+'Connecting shares (%)'!$H$12/100*O424)/1000000,0),0)</f>
        <v>0</v>
      </c>
      <c r="AF424" s="1">
        <f>IF(C424="west", IF(B424="Central",L424*'Connecting shares (%)'!$R$16*'Connecting shares (%)'!$F$12/100+N424*'Connecting shares (%)'!$G$12/100*'Connecting shares (%)'!$R$17+P424*'Connecting shares (%)'!$H$12/100*'Connecting shares (%)'!$R$18,0),0)</f>
        <v>0</v>
      </c>
      <c r="AG424" s="1">
        <f>IF(C424="West", IF(B424="Decentral",(K424*'Connecting shares (%)'!$F$16/100+M424*'Connecting shares (%)'!$G$16/100+O424*'Connecting shares (%)'!$H$16/100)/1000000,0),0)</f>
        <v>0.48141772999999904</v>
      </c>
      <c r="AH424" s="1">
        <f>IF(C424="west", IF(B424="Decentral",L424*'Connecting shares (%)'!$R$16*'Connecting shares (%)'!$F$16/100+N424*'Connecting shares (%)'!$G$16/100*'Connecting shares (%)'!$R$17+P424*'Connecting shares (%)'!$H$16/100*'Connecting shares (%)'!$R$18,0),0)</f>
        <v>0.52888200000000007</v>
      </c>
    </row>
    <row r="425" spans="1:34">
      <c r="A425" s="1">
        <v>424</v>
      </c>
      <c r="B425" s="1" t="s">
        <v>22</v>
      </c>
      <c r="C425" s="1" t="s">
        <v>23</v>
      </c>
      <c r="D425" s="1" t="s">
        <v>430</v>
      </c>
      <c r="E425" s="1">
        <v>5038900.68</v>
      </c>
      <c r="F425" s="1">
        <v>344</v>
      </c>
      <c r="G425" s="1">
        <v>264624.53999999899</v>
      </c>
      <c r="H425" s="1">
        <v>4</v>
      </c>
      <c r="I425" s="1">
        <v>0</v>
      </c>
      <c r="J425" s="1">
        <v>0</v>
      </c>
      <c r="K425" s="1">
        <v>766706.89</v>
      </c>
      <c r="L425" s="1">
        <v>134</v>
      </c>
      <c r="M425" s="1">
        <v>314149.32</v>
      </c>
      <c r="N425" s="1">
        <v>3</v>
      </c>
      <c r="O425" s="1">
        <v>519164.28999999899</v>
      </c>
      <c r="P425" s="1">
        <v>1</v>
      </c>
      <c r="Q425" s="1">
        <v>4707.42003654376</v>
      </c>
      <c r="R425" s="1">
        <v>1190159.5</v>
      </c>
      <c r="S425" s="61">
        <f>IF(C425="East", IF(B425="Central",('Connecting shares (%)'!$F$2/100*E425+'Connecting shares (%)'!$G$2/100*G425+'Connecting shares (%)'!$H$2/100*I425)/1000000,0),0)</f>
        <v>0</v>
      </c>
      <c r="T425" s="61">
        <f>IF(C425="East", IF(B425="Central",F425*'Connecting shares (%)'!$R$16*'Connecting shares (%)'!$F$2/100+H425*'Connecting shares (%)'!$G$2/100*'Connecting shares (%)'!$R$17+J425*'Connecting shares (%)'!$H$2/100*'Connecting shares (%)'!$R$18,0),0)</f>
        <v>0</v>
      </c>
      <c r="U425" s="1">
        <f>IF(C425="East", IF(B425="Decentral",('Connecting shares (%)'!$F$6/100*E425+'Connecting shares (%)'!$G$6/100*G425+'Connecting shares (%)'!$H$6/100*I425)/1000000,0),0)</f>
        <v>0</v>
      </c>
      <c r="V425" s="1">
        <f>IF(C425="East", IF(B425="Decentral",F425*'Connecting shares (%)'!$R$16*'Connecting shares (%)'!$F$6/100+H425*'Connecting shares (%)'!$G$6/100*'Connecting shares (%)'!$R$17+J425*'Connecting shares (%)'!$H$6/100*'Connecting shares (%)'!$R$18,0),0)</f>
        <v>0</v>
      </c>
      <c r="W425" s="1">
        <f>IF(C425="East", IF(B425="Central",('Connecting shares (%)'!$F$4/100*K425+'Connecting shares (%)'!$G$4/100*M425+'Connecting shares (%)'!$H$4/100*O425)/1000000,0),0)</f>
        <v>0</v>
      </c>
      <c r="X425" s="1">
        <f>IF(C425="East", IF(B425="Central",L425*'Connecting shares (%)'!$R$16*'Connecting shares (%)'!$F$4/100+N425*'Connecting shares (%)'!$G$4/100*'Connecting shares (%)'!$R$17+P425*'Connecting shares (%)'!$H$4/100*'Connecting shares (%)'!$R$18,0),0)</f>
        <v>0</v>
      </c>
      <c r="Y425" s="1">
        <f>IF(C425="East", IF(B425="Decentral",('Connecting shares (%)'!$F$4/100*K425+'Connecting shares (%)'!$G$4/100*M425+'Connecting shares (%)'!$H$4/100*O425)/1000000,0),0)</f>
        <v>0</v>
      </c>
      <c r="Z425" s="1">
        <f>IF(C425="East", IF(B425="Decentral",L425*'Connecting shares (%)'!$R$16*'Connecting shares (%)'!$F$8/100+N425*'Connecting shares (%)'!$G$8/100*'Connecting shares (%)'!$R$17+P425*'Connecting shares (%)'!$H$8/100*'Connecting shares (%)'!$R$18,0),0)</f>
        <v>0</v>
      </c>
      <c r="AA425" s="1">
        <f>IF(C425="West", IF(B425="Central",('Connecting shares (%)'!$F$10/100*E425+'Connecting shares (%)'!$G$10/100*G425+'Connecting shares (%)'!$H$10/100*I425)/1000000,0),0)</f>
        <v>5.3035252199999992</v>
      </c>
      <c r="AB425" s="1">
        <f>IF(C425="West", IF(B425="Central",F425*'Connecting shares (%)'!$R$16*'Connecting shares (%)'!$F$10/100+H425*'Connecting shares (%)'!$G$10/100*'Connecting shares (%)'!$R$17+J425*'Connecting shares (%)'!$H$10/100*'Connecting shares (%)'!$R$18,0),0)</f>
        <v>8.0329160000000002</v>
      </c>
      <c r="AC425" s="1">
        <f>IF(C425="West", IF(B425="Decentral",('Connecting shares (%)'!$F$14/100*E425+'Connecting shares (%)'!$G$14/100*G425+'Connecting shares (%)'!$H$14/100*I425)/1000000,0),0)</f>
        <v>0</v>
      </c>
      <c r="AD425" s="1">
        <f>IF(C425="west", IF(B425="Decentral",F425*'Connecting shares (%)'!$R$16*'Connecting shares (%)'!$F$14/100+H425*'Connecting shares (%)'!$G$14/100*'Connecting shares (%)'!$R$17+J425*'Connecting shares (%)'!$H$14/100*'Connecting shares (%)'!$R$18,0),0)</f>
        <v>0</v>
      </c>
      <c r="AE425" s="1">
        <f>IF(C425="west", IF(B425="Central",('Connecting shares (%)'!$F$12/100*K425+'Connecting shares (%)'!$G$12/100*M425+'Connecting shares (%)'!$H$12/100*O425)/1000000,0),0)</f>
        <v>1.6000204999999992</v>
      </c>
      <c r="AF425" s="1">
        <f>IF(C425="west", IF(B425="Central",L425*'Connecting shares (%)'!$R$16*'Connecting shares (%)'!$F$12/100+N425*'Connecting shares (%)'!$G$12/100*'Connecting shares (%)'!$R$17+P425*'Connecting shares (%)'!$H$12/100*'Connecting shares (%)'!$R$18,0),0)</f>
        <v>3.2039660000000003</v>
      </c>
      <c r="AG425" s="1">
        <f>IF(C425="West", IF(B425="Decentral",(K425*'Connecting shares (%)'!$F$16/100+M425*'Connecting shares (%)'!$G$16/100+O425*'Connecting shares (%)'!$H$16/100)/1000000,0),0)</f>
        <v>0</v>
      </c>
      <c r="AH425" s="1">
        <f>IF(C425="west", IF(B425="Decentral",L425*'Connecting shares (%)'!$R$16*'Connecting shares (%)'!$F$16/100+N425*'Connecting shares (%)'!$G$16/100*'Connecting shares (%)'!$R$17+P425*'Connecting shares (%)'!$H$16/100*'Connecting shares (%)'!$R$18,0),0)</f>
        <v>0</v>
      </c>
    </row>
    <row r="426" spans="1:34">
      <c r="A426" s="1">
        <v>425</v>
      </c>
      <c r="B426" s="1" t="s">
        <v>21</v>
      </c>
      <c r="C426" s="1" t="s">
        <v>23</v>
      </c>
      <c r="D426" s="1" t="s">
        <v>500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940.07795873569103</v>
      </c>
      <c r="R426" s="1">
        <v>48915</v>
      </c>
      <c r="S426" s="61">
        <f>IF(C426="East", IF(B426="Central",('Connecting shares (%)'!$F$2/100*E426+'Connecting shares (%)'!$G$2/100*G426+'Connecting shares (%)'!$H$2/100*I426)/1000000,0),0)</f>
        <v>0</v>
      </c>
      <c r="T426" s="61">
        <f>IF(C426="East", IF(B426="Central",F426*'Connecting shares (%)'!$R$16*'Connecting shares (%)'!$F$2/100+H426*'Connecting shares (%)'!$G$2/100*'Connecting shares (%)'!$R$17+J426*'Connecting shares (%)'!$H$2/100*'Connecting shares (%)'!$R$18,0),0)</f>
        <v>0</v>
      </c>
      <c r="U426" s="1">
        <f>IF(C426="East", IF(B426="Decentral",('Connecting shares (%)'!$F$6/100*E426+'Connecting shares (%)'!$G$6/100*G426+'Connecting shares (%)'!$H$6/100*I426)/1000000,0),0)</f>
        <v>0</v>
      </c>
      <c r="V426" s="1">
        <f>IF(C426="East", IF(B426="Decentral",F426*'Connecting shares (%)'!$R$16*'Connecting shares (%)'!$F$6/100+H426*'Connecting shares (%)'!$G$6/100*'Connecting shares (%)'!$R$17+J426*'Connecting shares (%)'!$H$6/100*'Connecting shares (%)'!$R$18,0),0)</f>
        <v>0</v>
      </c>
      <c r="W426" s="1">
        <f>IF(C426="East", IF(B426="Central",('Connecting shares (%)'!$F$4/100*K426+'Connecting shares (%)'!$G$4/100*M426+'Connecting shares (%)'!$H$4/100*O426)/1000000,0),0)</f>
        <v>0</v>
      </c>
      <c r="X426" s="1">
        <f>IF(C426="East", IF(B426="Central",L426*'Connecting shares (%)'!$R$16*'Connecting shares (%)'!$F$4/100+N426*'Connecting shares (%)'!$G$4/100*'Connecting shares (%)'!$R$17+P426*'Connecting shares (%)'!$H$4/100*'Connecting shares (%)'!$R$18,0),0)</f>
        <v>0</v>
      </c>
      <c r="Y426" s="1">
        <f>IF(C426="East", IF(B426="Decentral",('Connecting shares (%)'!$F$4/100*K426+'Connecting shares (%)'!$G$4/100*M426+'Connecting shares (%)'!$H$4/100*O426)/1000000,0),0)</f>
        <v>0</v>
      </c>
      <c r="Z426" s="1">
        <f>IF(C426="East", IF(B426="Decentral",L426*'Connecting shares (%)'!$R$16*'Connecting shares (%)'!$F$8/100+N426*'Connecting shares (%)'!$G$8/100*'Connecting shares (%)'!$R$17+P426*'Connecting shares (%)'!$H$8/100*'Connecting shares (%)'!$R$18,0),0)</f>
        <v>0</v>
      </c>
      <c r="AA426" s="1">
        <f>IF(C426="West", IF(B426="Central",('Connecting shares (%)'!$F$10/100*E426+'Connecting shares (%)'!$G$10/100*G426+'Connecting shares (%)'!$H$10/100*I426)/1000000,0),0)</f>
        <v>0</v>
      </c>
      <c r="AB426" s="1">
        <f>IF(C426="West", IF(B426="Central",F426*'Connecting shares (%)'!$R$16*'Connecting shares (%)'!$F$10/100+H426*'Connecting shares (%)'!$G$10/100*'Connecting shares (%)'!$R$17+J426*'Connecting shares (%)'!$H$10/100*'Connecting shares (%)'!$R$18,0),0)</f>
        <v>0</v>
      </c>
      <c r="AC426" s="1">
        <f>IF(C426="West", IF(B426="Decentral",('Connecting shares (%)'!$F$14/100*E426+'Connecting shares (%)'!$G$14/100*G426+'Connecting shares (%)'!$H$14/100*I426)/1000000,0),0)</f>
        <v>0</v>
      </c>
      <c r="AD426" s="1">
        <f>IF(C426="west", IF(B426="Decentral",F426*'Connecting shares (%)'!$R$16*'Connecting shares (%)'!$F$14/100+H426*'Connecting shares (%)'!$G$14/100*'Connecting shares (%)'!$R$17+J426*'Connecting shares (%)'!$H$14/100*'Connecting shares (%)'!$R$18,0),0)</f>
        <v>0</v>
      </c>
      <c r="AE426" s="1">
        <f>IF(C426="west", IF(B426="Central",('Connecting shares (%)'!$F$12/100*K426+'Connecting shares (%)'!$G$12/100*M426+'Connecting shares (%)'!$H$12/100*O426)/1000000,0),0)</f>
        <v>0</v>
      </c>
      <c r="AF426" s="1">
        <f>IF(C426="west", IF(B426="Central",L426*'Connecting shares (%)'!$R$16*'Connecting shares (%)'!$F$12/100+N426*'Connecting shares (%)'!$G$12/100*'Connecting shares (%)'!$R$17+P426*'Connecting shares (%)'!$H$12/100*'Connecting shares (%)'!$R$18,0),0)</f>
        <v>0</v>
      </c>
      <c r="AG426" s="1">
        <f>IF(C426="West", IF(B426="Decentral",(K426*'Connecting shares (%)'!$F$16/100+M426*'Connecting shares (%)'!$G$16/100+O426*'Connecting shares (%)'!$H$16/100)/1000000,0),0)</f>
        <v>0</v>
      </c>
      <c r="AH426" s="1">
        <f>IF(C426="west", IF(B426="Decentral",L426*'Connecting shares (%)'!$R$16*'Connecting shares (%)'!$F$16/100+N426*'Connecting shares (%)'!$G$16/100*'Connecting shares (%)'!$R$17+P426*'Connecting shares (%)'!$H$16/100*'Connecting shares (%)'!$R$18,0),0)</f>
        <v>0</v>
      </c>
    </row>
    <row r="427" spans="1:34">
      <c r="A427" s="1">
        <v>426</v>
      </c>
      <c r="B427" s="1" t="s">
        <v>22</v>
      </c>
      <c r="C427" s="1" t="s">
        <v>23</v>
      </c>
      <c r="D427" s="1" t="s">
        <v>499</v>
      </c>
      <c r="E427" s="1">
        <v>1041977.48</v>
      </c>
      <c r="F427" s="1">
        <v>67</v>
      </c>
      <c r="G427" s="1">
        <v>0</v>
      </c>
      <c r="H427" s="1">
        <v>0</v>
      </c>
      <c r="I427" s="1">
        <v>0</v>
      </c>
      <c r="J427" s="1">
        <v>0</v>
      </c>
      <c r="K427" s="1">
        <v>83391.539999999994</v>
      </c>
      <c r="L427" s="1">
        <v>8</v>
      </c>
      <c r="M427" s="1">
        <v>50873.66</v>
      </c>
      <c r="N427" s="1">
        <v>1</v>
      </c>
      <c r="O427" s="1">
        <v>0</v>
      </c>
      <c r="P427" s="1">
        <v>0</v>
      </c>
      <c r="Q427" s="1">
        <v>8620.8650888920602</v>
      </c>
      <c r="R427" s="1">
        <v>4321513</v>
      </c>
      <c r="S427" s="61">
        <f>IF(C427="East", IF(B427="Central",('Connecting shares (%)'!$F$2/100*E427+'Connecting shares (%)'!$G$2/100*G427+'Connecting shares (%)'!$H$2/100*I427)/1000000,0),0)</f>
        <v>0</v>
      </c>
      <c r="T427" s="61">
        <f>IF(C427="East", IF(B427="Central",F427*'Connecting shares (%)'!$R$16*'Connecting shares (%)'!$F$2/100+H427*'Connecting shares (%)'!$G$2/100*'Connecting shares (%)'!$R$17+J427*'Connecting shares (%)'!$H$2/100*'Connecting shares (%)'!$R$18,0),0)</f>
        <v>0</v>
      </c>
      <c r="U427" s="1">
        <f>IF(C427="East", IF(B427="Decentral",('Connecting shares (%)'!$F$6/100*E427+'Connecting shares (%)'!$G$6/100*G427+'Connecting shares (%)'!$H$6/100*I427)/1000000,0),0)</f>
        <v>0</v>
      </c>
      <c r="V427" s="1">
        <f>IF(C427="East", IF(B427="Decentral",F427*'Connecting shares (%)'!$R$16*'Connecting shares (%)'!$F$6/100+H427*'Connecting shares (%)'!$G$6/100*'Connecting shares (%)'!$R$17+J427*'Connecting shares (%)'!$H$6/100*'Connecting shares (%)'!$R$18,0),0)</f>
        <v>0</v>
      </c>
      <c r="W427" s="1">
        <f>IF(C427="East", IF(B427="Central",('Connecting shares (%)'!$F$4/100*K427+'Connecting shares (%)'!$G$4/100*M427+'Connecting shares (%)'!$H$4/100*O427)/1000000,0),0)</f>
        <v>0</v>
      </c>
      <c r="X427" s="1">
        <f>IF(C427="East", IF(B427="Central",L427*'Connecting shares (%)'!$R$16*'Connecting shares (%)'!$F$4/100+N427*'Connecting shares (%)'!$G$4/100*'Connecting shares (%)'!$R$17+P427*'Connecting shares (%)'!$H$4/100*'Connecting shares (%)'!$R$18,0),0)</f>
        <v>0</v>
      </c>
      <c r="Y427" s="1">
        <f>IF(C427="East", IF(B427="Decentral",('Connecting shares (%)'!$F$4/100*K427+'Connecting shares (%)'!$G$4/100*M427+'Connecting shares (%)'!$H$4/100*O427)/1000000,0),0)</f>
        <v>0</v>
      </c>
      <c r="Z427" s="1">
        <f>IF(C427="East", IF(B427="Decentral",L427*'Connecting shares (%)'!$R$16*'Connecting shares (%)'!$F$8/100+N427*'Connecting shares (%)'!$G$8/100*'Connecting shares (%)'!$R$17+P427*'Connecting shares (%)'!$H$8/100*'Connecting shares (%)'!$R$18,0),0)</f>
        <v>0</v>
      </c>
      <c r="AA427" s="1">
        <f>IF(C427="West", IF(B427="Central",('Connecting shares (%)'!$F$10/100*E427+'Connecting shares (%)'!$G$10/100*G427+'Connecting shares (%)'!$H$10/100*I427)/1000000,0),0)</f>
        <v>1.0419774799999999</v>
      </c>
      <c r="AB427" s="1">
        <f>IF(C427="West", IF(B427="Central",F427*'Connecting shares (%)'!$R$16*'Connecting shares (%)'!$F$10/100+H427*'Connecting shares (%)'!$G$10/100*'Connecting shares (%)'!$R$17+J427*'Connecting shares (%)'!$H$10/100*'Connecting shares (%)'!$R$18,0),0)</f>
        <v>1.5406650000000002</v>
      </c>
      <c r="AC427" s="1">
        <f>IF(C427="West", IF(B427="Decentral",('Connecting shares (%)'!$F$14/100*E427+'Connecting shares (%)'!$G$14/100*G427+'Connecting shares (%)'!$H$14/100*I427)/1000000,0),0)</f>
        <v>0</v>
      </c>
      <c r="AD427" s="1">
        <f>IF(C427="west", IF(B427="Decentral",F427*'Connecting shares (%)'!$R$16*'Connecting shares (%)'!$F$14/100+H427*'Connecting shares (%)'!$G$14/100*'Connecting shares (%)'!$R$17+J427*'Connecting shares (%)'!$H$14/100*'Connecting shares (%)'!$R$18,0),0)</f>
        <v>0</v>
      </c>
      <c r="AE427" s="1">
        <f>IF(C427="west", IF(B427="Central",('Connecting shares (%)'!$F$12/100*K427+'Connecting shares (%)'!$G$12/100*M427+'Connecting shares (%)'!$H$12/100*O427)/1000000,0),0)</f>
        <v>0.1342652</v>
      </c>
      <c r="AF427" s="1">
        <f>IF(C427="west", IF(B427="Central",L427*'Connecting shares (%)'!$R$16*'Connecting shares (%)'!$F$12/100+N427*'Connecting shares (%)'!$G$12/100*'Connecting shares (%)'!$R$17+P427*'Connecting shares (%)'!$H$12/100*'Connecting shares (%)'!$R$18,0),0)</f>
        <v>0.214619</v>
      </c>
      <c r="AG427" s="1">
        <f>IF(C427="West", IF(B427="Decentral",(K427*'Connecting shares (%)'!$F$16/100+M427*'Connecting shares (%)'!$G$16/100+O427*'Connecting shares (%)'!$H$16/100)/1000000,0),0)</f>
        <v>0</v>
      </c>
      <c r="AH427" s="1">
        <f>IF(C427="west", IF(B427="Decentral",L427*'Connecting shares (%)'!$R$16*'Connecting shares (%)'!$F$16/100+N427*'Connecting shares (%)'!$G$16/100*'Connecting shares (%)'!$R$17+P427*'Connecting shares (%)'!$H$16/100*'Connecting shares (%)'!$R$18,0),0)</f>
        <v>0</v>
      </c>
    </row>
    <row r="428" spans="1:34">
      <c r="A428" s="1">
        <v>427</v>
      </c>
      <c r="B428" s="1" t="s">
        <v>21</v>
      </c>
      <c r="C428" s="1" t="s">
        <v>23</v>
      </c>
      <c r="D428" s="1" t="s">
        <v>498</v>
      </c>
      <c r="E428" s="1">
        <v>5767791.98999999</v>
      </c>
      <c r="F428" s="1">
        <v>379</v>
      </c>
      <c r="G428" s="1">
        <v>0</v>
      </c>
      <c r="H428" s="1">
        <v>0</v>
      </c>
      <c r="I428" s="1">
        <v>0</v>
      </c>
      <c r="J428" s="1">
        <v>0</v>
      </c>
      <c r="K428" s="1">
        <v>671818.07</v>
      </c>
      <c r="L428" s="1">
        <v>67</v>
      </c>
      <c r="M428" s="1">
        <v>672461.14</v>
      </c>
      <c r="N428" s="1">
        <v>5</v>
      </c>
      <c r="O428" s="1">
        <v>0</v>
      </c>
      <c r="P428" s="1">
        <v>0</v>
      </c>
      <c r="Q428" s="1">
        <v>11293.396182414501</v>
      </c>
      <c r="R428" s="1">
        <v>3234446</v>
      </c>
      <c r="S428" s="61">
        <f>IF(C428="East", IF(B428="Central",('Connecting shares (%)'!$F$2/100*E428+'Connecting shares (%)'!$G$2/100*G428+'Connecting shares (%)'!$H$2/100*I428)/1000000,0),0)</f>
        <v>0</v>
      </c>
      <c r="T428" s="61">
        <f>IF(C428="East", IF(B428="Central",F428*'Connecting shares (%)'!$R$16*'Connecting shares (%)'!$F$2/100+H428*'Connecting shares (%)'!$G$2/100*'Connecting shares (%)'!$R$17+J428*'Connecting shares (%)'!$H$2/100*'Connecting shares (%)'!$R$18,0),0)</f>
        <v>0</v>
      </c>
      <c r="U428" s="1">
        <f>IF(C428="East", IF(B428="Decentral",('Connecting shares (%)'!$F$6/100*E428+'Connecting shares (%)'!$G$6/100*G428+'Connecting shares (%)'!$H$6/100*I428)/1000000,0),0)</f>
        <v>0</v>
      </c>
      <c r="V428" s="1">
        <f>IF(C428="East", IF(B428="Decentral",F428*'Connecting shares (%)'!$R$16*'Connecting shares (%)'!$F$6/100+H428*'Connecting shares (%)'!$G$6/100*'Connecting shares (%)'!$R$17+J428*'Connecting shares (%)'!$H$6/100*'Connecting shares (%)'!$R$18,0),0)</f>
        <v>0</v>
      </c>
      <c r="W428" s="1">
        <f>IF(C428="East", IF(B428="Central",('Connecting shares (%)'!$F$4/100*K428+'Connecting shares (%)'!$G$4/100*M428+'Connecting shares (%)'!$H$4/100*O428)/1000000,0),0)</f>
        <v>0</v>
      </c>
      <c r="X428" s="1">
        <f>IF(C428="East", IF(B428="Central",L428*'Connecting shares (%)'!$R$16*'Connecting shares (%)'!$F$4/100+N428*'Connecting shares (%)'!$G$4/100*'Connecting shares (%)'!$R$17+P428*'Connecting shares (%)'!$H$4/100*'Connecting shares (%)'!$R$18,0),0)</f>
        <v>0</v>
      </c>
      <c r="Y428" s="1">
        <f>IF(C428="East", IF(B428="Decentral",('Connecting shares (%)'!$F$4/100*K428+'Connecting shares (%)'!$G$4/100*M428+'Connecting shares (%)'!$H$4/100*O428)/1000000,0),0)</f>
        <v>0</v>
      </c>
      <c r="Z428" s="1">
        <f>IF(C428="East", IF(B428="Decentral",L428*'Connecting shares (%)'!$R$16*'Connecting shares (%)'!$F$8/100+N428*'Connecting shares (%)'!$G$8/100*'Connecting shares (%)'!$R$17+P428*'Connecting shares (%)'!$H$8/100*'Connecting shares (%)'!$R$18,0),0)</f>
        <v>0</v>
      </c>
      <c r="AA428" s="1">
        <f>IF(C428="West", IF(B428="Central",('Connecting shares (%)'!$F$10/100*E428+'Connecting shares (%)'!$G$10/100*G428+'Connecting shares (%)'!$H$10/100*I428)/1000000,0),0)</f>
        <v>0</v>
      </c>
      <c r="AB428" s="1">
        <f>IF(C428="West", IF(B428="Central",F428*'Connecting shares (%)'!$R$16*'Connecting shares (%)'!$F$10/100+H428*'Connecting shares (%)'!$G$10/100*'Connecting shares (%)'!$R$17+J428*'Connecting shares (%)'!$H$10/100*'Connecting shares (%)'!$R$18,0),0)</f>
        <v>0</v>
      </c>
      <c r="AC428" s="1">
        <f>IF(C428="West", IF(B428="Decentral",('Connecting shares (%)'!$F$14/100*E428+'Connecting shares (%)'!$G$14/100*G428+'Connecting shares (%)'!$H$14/100*I428)/1000000,0),0)</f>
        <v>5.7677919899999903</v>
      </c>
      <c r="AD428" s="1">
        <f>IF(C428="west", IF(B428="Decentral",F428*'Connecting shares (%)'!$R$16*'Connecting shares (%)'!$F$14/100+H428*'Connecting shares (%)'!$G$14/100*'Connecting shares (%)'!$R$17+J428*'Connecting shares (%)'!$H$14/100*'Connecting shares (%)'!$R$18,0),0)</f>
        <v>8.7151050000000012</v>
      </c>
      <c r="AE428" s="1">
        <f>IF(C428="west", IF(B428="Central",('Connecting shares (%)'!$F$12/100*K428+'Connecting shares (%)'!$G$12/100*M428+'Connecting shares (%)'!$H$12/100*O428)/1000000,0),0)</f>
        <v>0</v>
      </c>
      <c r="AF428" s="1">
        <f>IF(C428="west", IF(B428="Central",L428*'Connecting shares (%)'!$R$16*'Connecting shares (%)'!$F$12/100+N428*'Connecting shares (%)'!$G$12/100*'Connecting shares (%)'!$R$17+P428*'Connecting shares (%)'!$H$12/100*'Connecting shares (%)'!$R$18,0),0)</f>
        <v>0</v>
      </c>
      <c r="AG428" s="1">
        <f>IF(C428="West", IF(B428="Decentral",(K428*'Connecting shares (%)'!$F$16/100+M428*'Connecting shares (%)'!$G$16/100+O428*'Connecting shares (%)'!$H$16/100)/1000000,0),0)</f>
        <v>1.3442792100000001</v>
      </c>
      <c r="AH428" s="1">
        <f>IF(C428="west", IF(B428="Decentral",L428*'Connecting shares (%)'!$R$16*'Connecting shares (%)'!$F$16/100+N428*'Connecting shares (%)'!$G$16/100*'Connecting shares (%)'!$R$17+P428*'Connecting shares (%)'!$H$16/100*'Connecting shares (%)'!$R$18,0),0)</f>
        <v>1.6939600000000001</v>
      </c>
    </row>
    <row r="429" spans="1:34">
      <c r="A429" s="1">
        <v>428</v>
      </c>
      <c r="B429" s="1" t="s">
        <v>21</v>
      </c>
      <c r="C429" s="1" t="s">
        <v>23</v>
      </c>
      <c r="D429" s="1" t="s">
        <v>497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254.438606358844</v>
      </c>
      <c r="R429" s="1">
        <v>4094</v>
      </c>
      <c r="S429" s="61">
        <f>IF(C429="East", IF(B429="Central",('Connecting shares (%)'!$F$2/100*E429+'Connecting shares (%)'!$G$2/100*G429+'Connecting shares (%)'!$H$2/100*I429)/1000000,0),0)</f>
        <v>0</v>
      </c>
      <c r="T429" s="61">
        <f>IF(C429="East", IF(B429="Central",F429*'Connecting shares (%)'!$R$16*'Connecting shares (%)'!$F$2/100+H429*'Connecting shares (%)'!$G$2/100*'Connecting shares (%)'!$R$17+J429*'Connecting shares (%)'!$H$2/100*'Connecting shares (%)'!$R$18,0),0)</f>
        <v>0</v>
      </c>
      <c r="U429" s="1">
        <f>IF(C429="East", IF(B429="Decentral",('Connecting shares (%)'!$F$6/100*E429+'Connecting shares (%)'!$G$6/100*G429+'Connecting shares (%)'!$H$6/100*I429)/1000000,0),0)</f>
        <v>0</v>
      </c>
      <c r="V429" s="1">
        <f>IF(C429="East", IF(B429="Decentral",F429*'Connecting shares (%)'!$R$16*'Connecting shares (%)'!$F$6/100+H429*'Connecting shares (%)'!$G$6/100*'Connecting shares (%)'!$R$17+J429*'Connecting shares (%)'!$H$6/100*'Connecting shares (%)'!$R$18,0),0)</f>
        <v>0</v>
      </c>
      <c r="W429" s="1">
        <f>IF(C429="East", IF(B429="Central",('Connecting shares (%)'!$F$4/100*K429+'Connecting shares (%)'!$G$4/100*M429+'Connecting shares (%)'!$H$4/100*O429)/1000000,0),0)</f>
        <v>0</v>
      </c>
      <c r="X429" s="1">
        <f>IF(C429="East", IF(B429="Central",L429*'Connecting shares (%)'!$R$16*'Connecting shares (%)'!$F$4/100+N429*'Connecting shares (%)'!$G$4/100*'Connecting shares (%)'!$R$17+P429*'Connecting shares (%)'!$H$4/100*'Connecting shares (%)'!$R$18,0),0)</f>
        <v>0</v>
      </c>
      <c r="Y429" s="1">
        <f>IF(C429="East", IF(B429="Decentral",('Connecting shares (%)'!$F$4/100*K429+'Connecting shares (%)'!$G$4/100*M429+'Connecting shares (%)'!$H$4/100*O429)/1000000,0),0)</f>
        <v>0</v>
      </c>
      <c r="Z429" s="1">
        <f>IF(C429="East", IF(B429="Decentral",L429*'Connecting shares (%)'!$R$16*'Connecting shares (%)'!$F$8/100+N429*'Connecting shares (%)'!$G$8/100*'Connecting shares (%)'!$R$17+P429*'Connecting shares (%)'!$H$8/100*'Connecting shares (%)'!$R$18,0),0)</f>
        <v>0</v>
      </c>
      <c r="AA429" s="1">
        <f>IF(C429="West", IF(B429="Central",('Connecting shares (%)'!$F$10/100*E429+'Connecting shares (%)'!$G$10/100*G429+'Connecting shares (%)'!$H$10/100*I429)/1000000,0),0)</f>
        <v>0</v>
      </c>
      <c r="AB429" s="1">
        <f>IF(C429="West", IF(B429="Central",F429*'Connecting shares (%)'!$R$16*'Connecting shares (%)'!$F$10/100+H429*'Connecting shares (%)'!$G$10/100*'Connecting shares (%)'!$R$17+J429*'Connecting shares (%)'!$H$10/100*'Connecting shares (%)'!$R$18,0),0)</f>
        <v>0</v>
      </c>
      <c r="AC429" s="1">
        <f>IF(C429="West", IF(B429="Decentral",('Connecting shares (%)'!$F$14/100*E429+'Connecting shares (%)'!$G$14/100*G429+'Connecting shares (%)'!$H$14/100*I429)/1000000,0),0)</f>
        <v>0</v>
      </c>
      <c r="AD429" s="1">
        <f>IF(C429="west", IF(B429="Decentral",F429*'Connecting shares (%)'!$R$16*'Connecting shares (%)'!$F$14/100+H429*'Connecting shares (%)'!$G$14/100*'Connecting shares (%)'!$R$17+J429*'Connecting shares (%)'!$H$14/100*'Connecting shares (%)'!$R$18,0),0)</f>
        <v>0</v>
      </c>
      <c r="AE429" s="1">
        <f>IF(C429="west", IF(B429="Central",('Connecting shares (%)'!$F$12/100*K429+'Connecting shares (%)'!$G$12/100*M429+'Connecting shares (%)'!$H$12/100*O429)/1000000,0),0)</f>
        <v>0</v>
      </c>
      <c r="AF429" s="1">
        <f>IF(C429="west", IF(B429="Central",L429*'Connecting shares (%)'!$R$16*'Connecting shares (%)'!$F$12/100+N429*'Connecting shares (%)'!$G$12/100*'Connecting shares (%)'!$R$17+P429*'Connecting shares (%)'!$H$12/100*'Connecting shares (%)'!$R$18,0),0)</f>
        <v>0</v>
      </c>
      <c r="AG429" s="1">
        <f>IF(C429="West", IF(B429="Decentral",(K429*'Connecting shares (%)'!$F$16/100+M429*'Connecting shares (%)'!$G$16/100+O429*'Connecting shares (%)'!$H$16/100)/1000000,0),0)</f>
        <v>0</v>
      </c>
      <c r="AH429" s="1">
        <f>IF(C429="west", IF(B429="Decentral",L429*'Connecting shares (%)'!$R$16*'Connecting shares (%)'!$F$16/100+N429*'Connecting shares (%)'!$G$16/100*'Connecting shares (%)'!$R$17+P429*'Connecting shares (%)'!$H$16/100*'Connecting shares (%)'!$R$18,0),0)</f>
        <v>0</v>
      </c>
    </row>
    <row r="430" spans="1:34">
      <c r="A430" s="1">
        <v>429</v>
      </c>
      <c r="B430" s="1" t="s">
        <v>21</v>
      </c>
      <c r="C430" s="1" t="s">
        <v>23</v>
      </c>
      <c r="D430" s="1" t="s">
        <v>496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371.09220000004501</v>
      </c>
      <c r="R430" s="1">
        <v>7677.5</v>
      </c>
      <c r="S430" s="61">
        <f>IF(C430="East", IF(B430="Central",('Connecting shares (%)'!$F$2/100*E430+'Connecting shares (%)'!$G$2/100*G430+'Connecting shares (%)'!$H$2/100*I430)/1000000,0),0)</f>
        <v>0</v>
      </c>
      <c r="T430" s="61">
        <f>IF(C430="East", IF(B430="Central",F430*'Connecting shares (%)'!$R$16*'Connecting shares (%)'!$F$2/100+H430*'Connecting shares (%)'!$G$2/100*'Connecting shares (%)'!$R$17+J430*'Connecting shares (%)'!$H$2/100*'Connecting shares (%)'!$R$18,0),0)</f>
        <v>0</v>
      </c>
      <c r="U430" s="1">
        <f>IF(C430="East", IF(B430="Decentral",('Connecting shares (%)'!$F$6/100*E430+'Connecting shares (%)'!$G$6/100*G430+'Connecting shares (%)'!$H$6/100*I430)/1000000,0),0)</f>
        <v>0</v>
      </c>
      <c r="V430" s="1">
        <f>IF(C430="East", IF(B430="Decentral",F430*'Connecting shares (%)'!$R$16*'Connecting shares (%)'!$F$6/100+H430*'Connecting shares (%)'!$G$6/100*'Connecting shares (%)'!$R$17+J430*'Connecting shares (%)'!$H$6/100*'Connecting shares (%)'!$R$18,0),0)</f>
        <v>0</v>
      </c>
      <c r="W430" s="1">
        <f>IF(C430="East", IF(B430="Central",('Connecting shares (%)'!$F$4/100*K430+'Connecting shares (%)'!$G$4/100*M430+'Connecting shares (%)'!$H$4/100*O430)/1000000,0),0)</f>
        <v>0</v>
      </c>
      <c r="X430" s="1">
        <f>IF(C430="East", IF(B430="Central",L430*'Connecting shares (%)'!$R$16*'Connecting shares (%)'!$F$4/100+N430*'Connecting shares (%)'!$G$4/100*'Connecting shares (%)'!$R$17+P430*'Connecting shares (%)'!$H$4/100*'Connecting shares (%)'!$R$18,0),0)</f>
        <v>0</v>
      </c>
      <c r="Y430" s="1">
        <f>IF(C430="East", IF(B430="Decentral",('Connecting shares (%)'!$F$4/100*K430+'Connecting shares (%)'!$G$4/100*M430+'Connecting shares (%)'!$H$4/100*O430)/1000000,0),0)</f>
        <v>0</v>
      </c>
      <c r="Z430" s="1">
        <f>IF(C430="East", IF(B430="Decentral",L430*'Connecting shares (%)'!$R$16*'Connecting shares (%)'!$F$8/100+N430*'Connecting shares (%)'!$G$8/100*'Connecting shares (%)'!$R$17+P430*'Connecting shares (%)'!$H$8/100*'Connecting shares (%)'!$R$18,0),0)</f>
        <v>0</v>
      </c>
      <c r="AA430" s="1">
        <f>IF(C430="West", IF(B430="Central",('Connecting shares (%)'!$F$10/100*E430+'Connecting shares (%)'!$G$10/100*G430+'Connecting shares (%)'!$H$10/100*I430)/1000000,0),0)</f>
        <v>0</v>
      </c>
      <c r="AB430" s="1">
        <f>IF(C430="West", IF(B430="Central",F430*'Connecting shares (%)'!$R$16*'Connecting shares (%)'!$F$10/100+H430*'Connecting shares (%)'!$G$10/100*'Connecting shares (%)'!$R$17+J430*'Connecting shares (%)'!$H$10/100*'Connecting shares (%)'!$R$18,0),0)</f>
        <v>0</v>
      </c>
      <c r="AC430" s="1">
        <f>IF(C430="West", IF(B430="Decentral",('Connecting shares (%)'!$F$14/100*E430+'Connecting shares (%)'!$G$14/100*G430+'Connecting shares (%)'!$H$14/100*I430)/1000000,0),0)</f>
        <v>0</v>
      </c>
      <c r="AD430" s="1">
        <f>IF(C430="west", IF(B430="Decentral",F430*'Connecting shares (%)'!$R$16*'Connecting shares (%)'!$F$14/100+H430*'Connecting shares (%)'!$G$14/100*'Connecting shares (%)'!$R$17+J430*'Connecting shares (%)'!$H$14/100*'Connecting shares (%)'!$R$18,0),0)</f>
        <v>0</v>
      </c>
      <c r="AE430" s="1">
        <f>IF(C430="west", IF(B430="Central",('Connecting shares (%)'!$F$12/100*K430+'Connecting shares (%)'!$G$12/100*M430+'Connecting shares (%)'!$H$12/100*O430)/1000000,0),0)</f>
        <v>0</v>
      </c>
      <c r="AF430" s="1">
        <f>IF(C430="west", IF(B430="Central",L430*'Connecting shares (%)'!$R$16*'Connecting shares (%)'!$F$12/100+N430*'Connecting shares (%)'!$G$12/100*'Connecting shares (%)'!$R$17+P430*'Connecting shares (%)'!$H$12/100*'Connecting shares (%)'!$R$18,0),0)</f>
        <v>0</v>
      </c>
      <c r="AG430" s="1">
        <f>IF(C430="West", IF(B430="Decentral",(K430*'Connecting shares (%)'!$F$16/100+M430*'Connecting shares (%)'!$G$16/100+O430*'Connecting shares (%)'!$H$16/100)/1000000,0),0)</f>
        <v>0</v>
      </c>
      <c r="AH430" s="1">
        <f>IF(C430="west", IF(B430="Decentral",L430*'Connecting shares (%)'!$R$16*'Connecting shares (%)'!$F$16/100+N430*'Connecting shares (%)'!$G$16/100*'Connecting shares (%)'!$R$17+P430*'Connecting shares (%)'!$H$16/100*'Connecting shares (%)'!$R$18,0),0)</f>
        <v>0</v>
      </c>
    </row>
    <row r="431" spans="1:34">
      <c r="A431" s="1">
        <v>430</v>
      </c>
      <c r="B431" s="1" t="s">
        <v>21</v>
      </c>
      <c r="C431" s="1" t="s">
        <v>23</v>
      </c>
      <c r="D431" s="1" t="s">
        <v>495</v>
      </c>
      <c r="E431" s="1">
        <v>1568543.8799999901</v>
      </c>
      <c r="F431" s="1">
        <v>98</v>
      </c>
      <c r="G431" s="1">
        <v>0</v>
      </c>
      <c r="H431" s="1">
        <v>0</v>
      </c>
      <c r="I431" s="1">
        <v>0</v>
      </c>
      <c r="J431" s="1">
        <v>0</v>
      </c>
      <c r="K431" s="1">
        <v>255020.929999999</v>
      </c>
      <c r="L431" s="1">
        <v>21</v>
      </c>
      <c r="M431" s="1">
        <v>215832.59</v>
      </c>
      <c r="N431" s="1">
        <v>3</v>
      </c>
      <c r="O431" s="1">
        <v>0</v>
      </c>
      <c r="P431" s="1">
        <v>0</v>
      </c>
      <c r="Q431" s="1">
        <v>5830.2741216253198</v>
      </c>
      <c r="R431" s="1">
        <v>1503346.5</v>
      </c>
      <c r="S431" s="61">
        <f>IF(C431="East", IF(B431="Central",('Connecting shares (%)'!$F$2/100*E431+'Connecting shares (%)'!$G$2/100*G431+'Connecting shares (%)'!$H$2/100*I431)/1000000,0),0)</f>
        <v>0</v>
      </c>
      <c r="T431" s="61">
        <f>IF(C431="East", IF(B431="Central",F431*'Connecting shares (%)'!$R$16*'Connecting shares (%)'!$F$2/100+H431*'Connecting shares (%)'!$G$2/100*'Connecting shares (%)'!$R$17+J431*'Connecting shares (%)'!$H$2/100*'Connecting shares (%)'!$R$18,0),0)</f>
        <v>0</v>
      </c>
      <c r="U431" s="1">
        <f>IF(C431="East", IF(B431="Decentral",('Connecting shares (%)'!$F$6/100*E431+'Connecting shares (%)'!$G$6/100*G431+'Connecting shares (%)'!$H$6/100*I431)/1000000,0),0)</f>
        <v>0</v>
      </c>
      <c r="V431" s="1">
        <f>IF(C431="East", IF(B431="Decentral",F431*'Connecting shares (%)'!$R$16*'Connecting shares (%)'!$F$6/100+H431*'Connecting shares (%)'!$G$6/100*'Connecting shares (%)'!$R$17+J431*'Connecting shares (%)'!$H$6/100*'Connecting shares (%)'!$R$18,0),0)</f>
        <v>0</v>
      </c>
      <c r="W431" s="1">
        <f>IF(C431="East", IF(B431="Central",('Connecting shares (%)'!$F$4/100*K431+'Connecting shares (%)'!$G$4/100*M431+'Connecting shares (%)'!$H$4/100*O431)/1000000,0),0)</f>
        <v>0</v>
      </c>
      <c r="X431" s="1">
        <f>IF(C431="East", IF(B431="Central",L431*'Connecting shares (%)'!$R$16*'Connecting shares (%)'!$F$4/100+N431*'Connecting shares (%)'!$G$4/100*'Connecting shares (%)'!$R$17+P431*'Connecting shares (%)'!$H$4/100*'Connecting shares (%)'!$R$18,0),0)</f>
        <v>0</v>
      </c>
      <c r="Y431" s="1">
        <f>IF(C431="East", IF(B431="Decentral",('Connecting shares (%)'!$F$4/100*K431+'Connecting shares (%)'!$G$4/100*M431+'Connecting shares (%)'!$H$4/100*O431)/1000000,0),0)</f>
        <v>0</v>
      </c>
      <c r="Z431" s="1">
        <f>IF(C431="East", IF(B431="Decentral",L431*'Connecting shares (%)'!$R$16*'Connecting shares (%)'!$F$8/100+N431*'Connecting shares (%)'!$G$8/100*'Connecting shares (%)'!$R$17+P431*'Connecting shares (%)'!$H$8/100*'Connecting shares (%)'!$R$18,0),0)</f>
        <v>0</v>
      </c>
      <c r="AA431" s="1">
        <f>IF(C431="West", IF(B431="Central",('Connecting shares (%)'!$F$10/100*E431+'Connecting shares (%)'!$G$10/100*G431+'Connecting shares (%)'!$H$10/100*I431)/1000000,0),0)</f>
        <v>0</v>
      </c>
      <c r="AB431" s="1">
        <f>IF(C431="West", IF(B431="Central",F431*'Connecting shares (%)'!$R$16*'Connecting shares (%)'!$F$10/100+H431*'Connecting shares (%)'!$G$10/100*'Connecting shares (%)'!$R$17+J431*'Connecting shares (%)'!$H$10/100*'Connecting shares (%)'!$R$18,0),0)</f>
        <v>0</v>
      </c>
      <c r="AC431" s="1">
        <f>IF(C431="West", IF(B431="Decentral",('Connecting shares (%)'!$F$14/100*E431+'Connecting shares (%)'!$G$14/100*G431+'Connecting shares (%)'!$H$14/100*I431)/1000000,0),0)</f>
        <v>1.56854387999999</v>
      </c>
      <c r="AD431" s="1">
        <f>IF(C431="west", IF(B431="Decentral",F431*'Connecting shares (%)'!$R$16*'Connecting shares (%)'!$F$14/100+H431*'Connecting shares (%)'!$G$14/100*'Connecting shares (%)'!$R$17+J431*'Connecting shares (%)'!$H$14/100*'Connecting shares (%)'!$R$18,0),0)</f>
        <v>2.2535100000000003</v>
      </c>
      <c r="AE431" s="1">
        <f>IF(C431="west", IF(B431="Central",('Connecting shares (%)'!$F$12/100*K431+'Connecting shares (%)'!$G$12/100*M431+'Connecting shares (%)'!$H$12/100*O431)/1000000,0),0)</f>
        <v>0</v>
      </c>
      <c r="AF431" s="1">
        <f>IF(C431="west", IF(B431="Central",L431*'Connecting shares (%)'!$R$16*'Connecting shares (%)'!$F$12/100+N431*'Connecting shares (%)'!$G$12/100*'Connecting shares (%)'!$R$17+P431*'Connecting shares (%)'!$H$12/100*'Connecting shares (%)'!$R$18,0),0)</f>
        <v>0</v>
      </c>
      <c r="AG431" s="1">
        <f>IF(C431="West", IF(B431="Decentral",(K431*'Connecting shares (%)'!$F$16/100+M431*'Connecting shares (%)'!$G$16/100+O431*'Connecting shares (%)'!$H$16/100)/1000000,0),0)</f>
        <v>0.47085351999999897</v>
      </c>
      <c r="AH431" s="1">
        <f>IF(C431="west", IF(B431="Decentral",L431*'Connecting shares (%)'!$R$16*'Connecting shares (%)'!$F$16/100+N431*'Connecting shares (%)'!$G$16/100*'Connecting shares (%)'!$R$17+P431*'Connecting shares (%)'!$H$16/100*'Connecting shares (%)'!$R$18,0),0)</f>
        <v>0.57487200000000005</v>
      </c>
    </row>
    <row r="432" spans="1:34">
      <c r="A432" s="1">
        <v>431</v>
      </c>
      <c r="B432" s="1" t="s">
        <v>21</v>
      </c>
      <c r="C432" s="1" t="s">
        <v>23</v>
      </c>
      <c r="D432" s="1" t="s">
        <v>494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1235.4653195655101</v>
      </c>
      <c r="R432" s="1">
        <v>21905.5</v>
      </c>
      <c r="S432" s="61">
        <f>IF(C432="East", IF(B432="Central",('Connecting shares (%)'!$F$2/100*E432+'Connecting shares (%)'!$G$2/100*G432+'Connecting shares (%)'!$H$2/100*I432)/1000000,0),0)</f>
        <v>0</v>
      </c>
      <c r="T432" s="61">
        <f>IF(C432="East", IF(B432="Central",F432*'Connecting shares (%)'!$R$16*'Connecting shares (%)'!$F$2/100+H432*'Connecting shares (%)'!$G$2/100*'Connecting shares (%)'!$R$17+J432*'Connecting shares (%)'!$H$2/100*'Connecting shares (%)'!$R$18,0),0)</f>
        <v>0</v>
      </c>
      <c r="U432" s="1">
        <f>IF(C432="East", IF(B432="Decentral",('Connecting shares (%)'!$F$6/100*E432+'Connecting shares (%)'!$G$6/100*G432+'Connecting shares (%)'!$H$6/100*I432)/1000000,0),0)</f>
        <v>0</v>
      </c>
      <c r="V432" s="1">
        <f>IF(C432="East", IF(B432="Decentral",F432*'Connecting shares (%)'!$R$16*'Connecting shares (%)'!$F$6/100+H432*'Connecting shares (%)'!$G$6/100*'Connecting shares (%)'!$R$17+J432*'Connecting shares (%)'!$H$6/100*'Connecting shares (%)'!$R$18,0),0)</f>
        <v>0</v>
      </c>
      <c r="W432" s="1">
        <f>IF(C432="East", IF(B432="Central",('Connecting shares (%)'!$F$4/100*K432+'Connecting shares (%)'!$G$4/100*M432+'Connecting shares (%)'!$H$4/100*O432)/1000000,0),0)</f>
        <v>0</v>
      </c>
      <c r="X432" s="1">
        <f>IF(C432="East", IF(B432="Central",L432*'Connecting shares (%)'!$R$16*'Connecting shares (%)'!$F$4/100+N432*'Connecting shares (%)'!$G$4/100*'Connecting shares (%)'!$R$17+P432*'Connecting shares (%)'!$H$4/100*'Connecting shares (%)'!$R$18,0),0)</f>
        <v>0</v>
      </c>
      <c r="Y432" s="1">
        <f>IF(C432="East", IF(B432="Decentral",('Connecting shares (%)'!$F$4/100*K432+'Connecting shares (%)'!$G$4/100*M432+'Connecting shares (%)'!$H$4/100*O432)/1000000,0),0)</f>
        <v>0</v>
      </c>
      <c r="Z432" s="1">
        <f>IF(C432="East", IF(B432="Decentral",L432*'Connecting shares (%)'!$R$16*'Connecting shares (%)'!$F$8/100+N432*'Connecting shares (%)'!$G$8/100*'Connecting shares (%)'!$R$17+P432*'Connecting shares (%)'!$H$8/100*'Connecting shares (%)'!$R$18,0),0)</f>
        <v>0</v>
      </c>
      <c r="AA432" s="1">
        <f>IF(C432="West", IF(B432="Central",('Connecting shares (%)'!$F$10/100*E432+'Connecting shares (%)'!$G$10/100*G432+'Connecting shares (%)'!$H$10/100*I432)/1000000,0),0)</f>
        <v>0</v>
      </c>
      <c r="AB432" s="1">
        <f>IF(C432="West", IF(B432="Central",F432*'Connecting shares (%)'!$R$16*'Connecting shares (%)'!$F$10/100+H432*'Connecting shares (%)'!$G$10/100*'Connecting shares (%)'!$R$17+J432*'Connecting shares (%)'!$H$10/100*'Connecting shares (%)'!$R$18,0),0)</f>
        <v>0</v>
      </c>
      <c r="AC432" s="1">
        <f>IF(C432="West", IF(B432="Decentral",('Connecting shares (%)'!$F$14/100*E432+'Connecting shares (%)'!$G$14/100*G432+'Connecting shares (%)'!$H$14/100*I432)/1000000,0),0)</f>
        <v>0</v>
      </c>
      <c r="AD432" s="1">
        <f>IF(C432="west", IF(B432="Decentral",F432*'Connecting shares (%)'!$R$16*'Connecting shares (%)'!$F$14/100+H432*'Connecting shares (%)'!$G$14/100*'Connecting shares (%)'!$R$17+J432*'Connecting shares (%)'!$H$14/100*'Connecting shares (%)'!$R$18,0),0)</f>
        <v>0</v>
      </c>
      <c r="AE432" s="1">
        <f>IF(C432="west", IF(B432="Central",('Connecting shares (%)'!$F$12/100*K432+'Connecting shares (%)'!$G$12/100*M432+'Connecting shares (%)'!$H$12/100*O432)/1000000,0),0)</f>
        <v>0</v>
      </c>
      <c r="AF432" s="1">
        <f>IF(C432="west", IF(B432="Central",L432*'Connecting shares (%)'!$R$16*'Connecting shares (%)'!$F$12/100+N432*'Connecting shares (%)'!$G$12/100*'Connecting shares (%)'!$R$17+P432*'Connecting shares (%)'!$H$12/100*'Connecting shares (%)'!$R$18,0),0)</f>
        <v>0</v>
      </c>
      <c r="AG432" s="1">
        <f>IF(C432="West", IF(B432="Decentral",(K432*'Connecting shares (%)'!$F$16/100+M432*'Connecting shares (%)'!$G$16/100+O432*'Connecting shares (%)'!$H$16/100)/1000000,0),0)</f>
        <v>0</v>
      </c>
      <c r="AH432" s="1">
        <f>IF(C432="west", IF(B432="Decentral",L432*'Connecting shares (%)'!$R$16*'Connecting shares (%)'!$F$16/100+N432*'Connecting shares (%)'!$G$16/100*'Connecting shares (%)'!$R$17+P432*'Connecting shares (%)'!$H$16/100*'Connecting shares (%)'!$R$18,0),0)</f>
        <v>0</v>
      </c>
    </row>
    <row r="433" spans="1:34">
      <c r="A433" s="1">
        <v>432</v>
      </c>
      <c r="B433" s="1" t="s">
        <v>21</v>
      </c>
      <c r="C433" s="1" t="s">
        <v>23</v>
      </c>
      <c r="D433" s="1" t="s">
        <v>493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160.17558876062699</v>
      </c>
      <c r="R433" s="1">
        <v>474</v>
      </c>
      <c r="S433" s="61">
        <f>IF(C433="East", IF(B433="Central",('Connecting shares (%)'!$F$2/100*E433+'Connecting shares (%)'!$G$2/100*G433+'Connecting shares (%)'!$H$2/100*I433)/1000000,0),0)</f>
        <v>0</v>
      </c>
      <c r="T433" s="61">
        <f>IF(C433="East", IF(B433="Central",F433*'Connecting shares (%)'!$R$16*'Connecting shares (%)'!$F$2/100+H433*'Connecting shares (%)'!$G$2/100*'Connecting shares (%)'!$R$17+J433*'Connecting shares (%)'!$H$2/100*'Connecting shares (%)'!$R$18,0),0)</f>
        <v>0</v>
      </c>
      <c r="U433" s="1">
        <f>IF(C433="East", IF(B433="Decentral",('Connecting shares (%)'!$F$6/100*E433+'Connecting shares (%)'!$G$6/100*G433+'Connecting shares (%)'!$H$6/100*I433)/1000000,0),0)</f>
        <v>0</v>
      </c>
      <c r="V433" s="1">
        <f>IF(C433="East", IF(B433="Decentral",F433*'Connecting shares (%)'!$R$16*'Connecting shares (%)'!$F$6/100+H433*'Connecting shares (%)'!$G$6/100*'Connecting shares (%)'!$R$17+J433*'Connecting shares (%)'!$H$6/100*'Connecting shares (%)'!$R$18,0),0)</f>
        <v>0</v>
      </c>
      <c r="W433" s="1">
        <f>IF(C433="East", IF(B433="Central",('Connecting shares (%)'!$F$4/100*K433+'Connecting shares (%)'!$G$4/100*M433+'Connecting shares (%)'!$H$4/100*O433)/1000000,0),0)</f>
        <v>0</v>
      </c>
      <c r="X433" s="1">
        <f>IF(C433="East", IF(B433="Central",L433*'Connecting shares (%)'!$R$16*'Connecting shares (%)'!$F$4/100+N433*'Connecting shares (%)'!$G$4/100*'Connecting shares (%)'!$R$17+P433*'Connecting shares (%)'!$H$4/100*'Connecting shares (%)'!$R$18,0),0)</f>
        <v>0</v>
      </c>
      <c r="Y433" s="1">
        <f>IF(C433="East", IF(B433="Decentral",('Connecting shares (%)'!$F$4/100*K433+'Connecting shares (%)'!$G$4/100*M433+'Connecting shares (%)'!$H$4/100*O433)/1000000,0),0)</f>
        <v>0</v>
      </c>
      <c r="Z433" s="1">
        <f>IF(C433="East", IF(B433="Decentral",L433*'Connecting shares (%)'!$R$16*'Connecting shares (%)'!$F$8/100+N433*'Connecting shares (%)'!$G$8/100*'Connecting shares (%)'!$R$17+P433*'Connecting shares (%)'!$H$8/100*'Connecting shares (%)'!$R$18,0),0)</f>
        <v>0</v>
      </c>
      <c r="AA433" s="1">
        <f>IF(C433="West", IF(B433="Central",('Connecting shares (%)'!$F$10/100*E433+'Connecting shares (%)'!$G$10/100*G433+'Connecting shares (%)'!$H$10/100*I433)/1000000,0),0)</f>
        <v>0</v>
      </c>
      <c r="AB433" s="1">
        <f>IF(C433="West", IF(B433="Central",F433*'Connecting shares (%)'!$R$16*'Connecting shares (%)'!$F$10/100+H433*'Connecting shares (%)'!$G$10/100*'Connecting shares (%)'!$R$17+J433*'Connecting shares (%)'!$H$10/100*'Connecting shares (%)'!$R$18,0),0)</f>
        <v>0</v>
      </c>
      <c r="AC433" s="1">
        <f>IF(C433="West", IF(B433="Decentral",('Connecting shares (%)'!$F$14/100*E433+'Connecting shares (%)'!$G$14/100*G433+'Connecting shares (%)'!$H$14/100*I433)/1000000,0),0)</f>
        <v>0</v>
      </c>
      <c r="AD433" s="1">
        <f>IF(C433="west", IF(B433="Decentral",F433*'Connecting shares (%)'!$R$16*'Connecting shares (%)'!$F$14/100+H433*'Connecting shares (%)'!$G$14/100*'Connecting shares (%)'!$R$17+J433*'Connecting shares (%)'!$H$14/100*'Connecting shares (%)'!$R$18,0),0)</f>
        <v>0</v>
      </c>
      <c r="AE433" s="1">
        <f>IF(C433="west", IF(B433="Central",('Connecting shares (%)'!$F$12/100*K433+'Connecting shares (%)'!$G$12/100*M433+'Connecting shares (%)'!$H$12/100*O433)/1000000,0),0)</f>
        <v>0</v>
      </c>
      <c r="AF433" s="1">
        <f>IF(C433="west", IF(B433="Central",L433*'Connecting shares (%)'!$R$16*'Connecting shares (%)'!$F$12/100+N433*'Connecting shares (%)'!$G$12/100*'Connecting shares (%)'!$R$17+P433*'Connecting shares (%)'!$H$12/100*'Connecting shares (%)'!$R$18,0),0)</f>
        <v>0</v>
      </c>
      <c r="AG433" s="1">
        <f>IF(C433="West", IF(B433="Decentral",(K433*'Connecting shares (%)'!$F$16/100+M433*'Connecting shares (%)'!$G$16/100+O433*'Connecting shares (%)'!$H$16/100)/1000000,0),0)</f>
        <v>0</v>
      </c>
      <c r="AH433" s="1">
        <f>IF(C433="west", IF(B433="Decentral",L433*'Connecting shares (%)'!$R$16*'Connecting shares (%)'!$F$16/100+N433*'Connecting shares (%)'!$G$16/100*'Connecting shares (%)'!$R$17+P433*'Connecting shares (%)'!$H$16/100*'Connecting shares (%)'!$R$18,0),0)</f>
        <v>0</v>
      </c>
    </row>
    <row r="434" spans="1:34">
      <c r="A434" s="1">
        <v>433</v>
      </c>
      <c r="B434" s="1" t="s">
        <v>21</v>
      </c>
      <c r="C434" s="1" t="s">
        <v>23</v>
      </c>
      <c r="D434" s="1" t="s">
        <v>492</v>
      </c>
      <c r="E434" s="1">
        <v>478285.22999999899</v>
      </c>
      <c r="F434" s="1">
        <v>32</v>
      </c>
      <c r="G434" s="1">
        <v>0</v>
      </c>
      <c r="H434" s="1">
        <v>0</v>
      </c>
      <c r="I434" s="1">
        <v>0</v>
      </c>
      <c r="J434" s="1">
        <v>0</v>
      </c>
      <c r="K434" s="1">
        <v>103635.28</v>
      </c>
      <c r="L434" s="1">
        <v>7</v>
      </c>
      <c r="M434" s="1">
        <v>0</v>
      </c>
      <c r="N434" s="1">
        <v>0</v>
      </c>
      <c r="O434" s="1">
        <v>0</v>
      </c>
      <c r="P434" s="1">
        <v>0</v>
      </c>
      <c r="Q434" s="1">
        <v>2837.3138071304702</v>
      </c>
      <c r="R434" s="1">
        <v>454914.5</v>
      </c>
      <c r="S434" s="61">
        <f>IF(C434="East", IF(B434="Central",('Connecting shares (%)'!$F$2/100*E434+'Connecting shares (%)'!$G$2/100*G434+'Connecting shares (%)'!$H$2/100*I434)/1000000,0),0)</f>
        <v>0</v>
      </c>
      <c r="T434" s="61">
        <f>IF(C434="East", IF(B434="Central",F434*'Connecting shares (%)'!$R$16*'Connecting shares (%)'!$F$2/100+H434*'Connecting shares (%)'!$G$2/100*'Connecting shares (%)'!$R$17+J434*'Connecting shares (%)'!$H$2/100*'Connecting shares (%)'!$R$18,0),0)</f>
        <v>0</v>
      </c>
      <c r="U434" s="1">
        <f>IF(C434="East", IF(B434="Decentral",('Connecting shares (%)'!$F$6/100*E434+'Connecting shares (%)'!$G$6/100*G434+'Connecting shares (%)'!$H$6/100*I434)/1000000,0),0)</f>
        <v>0</v>
      </c>
      <c r="V434" s="1">
        <f>IF(C434="East", IF(B434="Decentral",F434*'Connecting shares (%)'!$R$16*'Connecting shares (%)'!$F$6/100+H434*'Connecting shares (%)'!$G$6/100*'Connecting shares (%)'!$R$17+J434*'Connecting shares (%)'!$H$6/100*'Connecting shares (%)'!$R$18,0),0)</f>
        <v>0</v>
      </c>
      <c r="W434" s="1">
        <f>IF(C434="East", IF(B434="Central",('Connecting shares (%)'!$F$4/100*K434+'Connecting shares (%)'!$G$4/100*M434+'Connecting shares (%)'!$H$4/100*O434)/1000000,0),0)</f>
        <v>0</v>
      </c>
      <c r="X434" s="1">
        <f>IF(C434="East", IF(B434="Central",L434*'Connecting shares (%)'!$R$16*'Connecting shares (%)'!$F$4/100+N434*'Connecting shares (%)'!$G$4/100*'Connecting shares (%)'!$R$17+P434*'Connecting shares (%)'!$H$4/100*'Connecting shares (%)'!$R$18,0),0)</f>
        <v>0</v>
      </c>
      <c r="Y434" s="1">
        <f>IF(C434="East", IF(B434="Decentral",('Connecting shares (%)'!$F$4/100*K434+'Connecting shares (%)'!$G$4/100*M434+'Connecting shares (%)'!$H$4/100*O434)/1000000,0),0)</f>
        <v>0</v>
      </c>
      <c r="Z434" s="1">
        <f>IF(C434="East", IF(B434="Decentral",L434*'Connecting shares (%)'!$R$16*'Connecting shares (%)'!$F$8/100+N434*'Connecting shares (%)'!$G$8/100*'Connecting shares (%)'!$R$17+P434*'Connecting shares (%)'!$H$8/100*'Connecting shares (%)'!$R$18,0),0)</f>
        <v>0</v>
      </c>
      <c r="AA434" s="1">
        <f>IF(C434="West", IF(B434="Central",('Connecting shares (%)'!$F$10/100*E434+'Connecting shares (%)'!$G$10/100*G434+'Connecting shares (%)'!$H$10/100*I434)/1000000,0),0)</f>
        <v>0</v>
      </c>
      <c r="AB434" s="1">
        <f>IF(C434="West", IF(B434="Central",F434*'Connecting shares (%)'!$R$16*'Connecting shares (%)'!$F$10/100+H434*'Connecting shares (%)'!$G$10/100*'Connecting shares (%)'!$R$17+J434*'Connecting shares (%)'!$H$10/100*'Connecting shares (%)'!$R$18,0),0)</f>
        <v>0</v>
      </c>
      <c r="AC434" s="1">
        <f>IF(C434="West", IF(B434="Decentral",('Connecting shares (%)'!$F$14/100*E434+'Connecting shares (%)'!$G$14/100*G434+'Connecting shares (%)'!$H$14/100*I434)/1000000,0),0)</f>
        <v>0.47828522999999901</v>
      </c>
      <c r="AD434" s="1">
        <f>IF(C434="west", IF(B434="Decentral",F434*'Connecting shares (%)'!$R$16*'Connecting shares (%)'!$F$14/100+H434*'Connecting shares (%)'!$G$14/100*'Connecting shares (%)'!$R$17+J434*'Connecting shares (%)'!$H$14/100*'Connecting shares (%)'!$R$18,0),0)</f>
        <v>0.73584000000000005</v>
      </c>
      <c r="AE434" s="1">
        <f>IF(C434="west", IF(B434="Central",('Connecting shares (%)'!$F$12/100*K434+'Connecting shares (%)'!$G$12/100*M434+'Connecting shares (%)'!$H$12/100*O434)/1000000,0),0)</f>
        <v>0</v>
      </c>
      <c r="AF434" s="1">
        <f>IF(C434="west", IF(B434="Central",L434*'Connecting shares (%)'!$R$16*'Connecting shares (%)'!$F$12/100+N434*'Connecting shares (%)'!$G$12/100*'Connecting shares (%)'!$R$17+P434*'Connecting shares (%)'!$H$12/100*'Connecting shares (%)'!$R$18,0),0)</f>
        <v>0</v>
      </c>
      <c r="AG434" s="1">
        <f>IF(C434="West", IF(B434="Decentral",(K434*'Connecting shares (%)'!$F$16/100+M434*'Connecting shares (%)'!$G$16/100+O434*'Connecting shares (%)'!$H$16/100)/1000000,0),0)</f>
        <v>0.10363528</v>
      </c>
      <c r="AH434" s="1">
        <f>IF(C434="west", IF(B434="Decentral",L434*'Connecting shares (%)'!$R$16*'Connecting shares (%)'!$F$16/100+N434*'Connecting shares (%)'!$G$16/100*'Connecting shares (%)'!$R$17+P434*'Connecting shares (%)'!$H$16/100*'Connecting shares (%)'!$R$18,0),0)</f>
        <v>0.16096500000000002</v>
      </c>
    </row>
    <row r="435" spans="1:34">
      <c r="A435" s="1">
        <v>434</v>
      </c>
      <c r="B435" s="1" t="s">
        <v>21</v>
      </c>
      <c r="C435" s="1" t="s">
        <v>23</v>
      </c>
      <c r="D435" s="1" t="s">
        <v>491</v>
      </c>
      <c r="E435" s="1">
        <v>1238824.0900000001</v>
      </c>
      <c r="F435" s="1">
        <v>77</v>
      </c>
      <c r="G435" s="1">
        <v>54130.3</v>
      </c>
      <c r="H435" s="1">
        <v>1</v>
      </c>
      <c r="I435" s="1">
        <v>0</v>
      </c>
      <c r="J435" s="1">
        <v>0</v>
      </c>
      <c r="K435" s="1">
        <v>90192.16</v>
      </c>
      <c r="L435" s="1">
        <v>9</v>
      </c>
      <c r="M435" s="1">
        <v>0</v>
      </c>
      <c r="N435" s="1">
        <v>0</v>
      </c>
      <c r="O435" s="1">
        <v>0</v>
      </c>
      <c r="P435" s="1">
        <v>0</v>
      </c>
      <c r="Q435" s="1">
        <v>4674.82589839922</v>
      </c>
      <c r="R435" s="1">
        <v>627630.5</v>
      </c>
      <c r="S435" s="61">
        <f>IF(C435="East", IF(B435="Central",('Connecting shares (%)'!$F$2/100*E435+'Connecting shares (%)'!$G$2/100*G435+'Connecting shares (%)'!$H$2/100*I435)/1000000,0),0)</f>
        <v>0</v>
      </c>
      <c r="T435" s="61">
        <f>IF(C435="East", IF(B435="Central",F435*'Connecting shares (%)'!$R$16*'Connecting shares (%)'!$F$2/100+H435*'Connecting shares (%)'!$G$2/100*'Connecting shares (%)'!$R$17+J435*'Connecting shares (%)'!$H$2/100*'Connecting shares (%)'!$R$18,0),0)</f>
        <v>0</v>
      </c>
      <c r="U435" s="1">
        <f>IF(C435="East", IF(B435="Decentral",('Connecting shares (%)'!$F$6/100*E435+'Connecting shares (%)'!$G$6/100*G435+'Connecting shares (%)'!$H$6/100*I435)/1000000,0),0)</f>
        <v>0</v>
      </c>
      <c r="V435" s="1">
        <f>IF(C435="East", IF(B435="Decentral",F435*'Connecting shares (%)'!$R$16*'Connecting shares (%)'!$F$6/100+H435*'Connecting shares (%)'!$G$6/100*'Connecting shares (%)'!$R$17+J435*'Connecting shares (%)'!$H$6/100*'Connecting shares (%)'!$R$18,0),0)</f>
        <v>0</v>
      </c>
      <c r="W435" s="1">
        <f>IF(C435="East", IF(B435="Central",('Connecting shares (%)'!$F$4/100*K435+'Connecting shares (%)'!$G$4/100*M435+'Connecting shares (%)'!$H$4/100*O435)/1000000,0),0)</f>
        <v>0</v>
      </c>
      <c r="X435" s="1">
        <f>IF(C435="East", IF(B435="Central",L435*'Connecting shares (%)'!$R$16*'Connecting shares (%)'!$F$4/100+N435*'Connecting shares (%)'!$G$4/100*'Connecting shares (%)'!$R$17+P435*'Connecting shares (%)'!$H$4/100*'Connecting shares (%)'!$R$18,0),0)</f>
        <v>0</v>
      </c>
      <c r="Y435" s="1">
        <f>IF(C435="East", IF(B435="Decentral",('Connecting shares (%)'!$F$4/100*K435+'Connecting shares (%)'!$G$4/100*M435+'Connecting shares (%)'!$H$4/100*O435)/1000000,0),0)</f>
        <v>0</v>
      </c>
      <c r="Z435" s="1">
        <f>IF(C435="East", IF(B435="Decentral",L435*'Connecting shares (%)'!$R$16*'Connecting shares (%)'!$F$8/100+N435*'Connecting shares (%)'!$G$8/100*'Connecting shares (%)'!$R$17+P435*'Connecting shares (%)'!$H$8/100*'Connecting shares (%)'!$R$18,0),0)</f>
        <v>0</v>
      </c>
      <c r="AA435" s="1">
        <f>IF(C435="West", IF(B435="Central",('Connecting shares (%)'!$F$10/100*E435+'Connecting shares (%)'!$G$10/100*G435+'Connecting shares (%)'!$H$10/100*I435)/1000000,0),0)</f>
        <v>0</v>
      </c>
      <c r="AB435" s="1">
        <f>IF(C435="West", IF(B435="Central",F435*'Connecting shares (%)'!$R$16*'Connecting shares (%)'!$F$10/100+H435*'Connecting shares (%)'!$G$10/100*'Connecting shares (%)'!$R$17+J435*'Connecting shares (%)'!$H$10/100*'Connecting shares (%)'!$R$18,0),0)</f>
        <v>0</v>
      </c>
      <c r="AC435" s="1">
        <f>IF(C435="West", IF(B435="Decentral",('Connecting shares (%)'!$F$14/100*E435+'Connecting shares (%)'!$G$14/100*G435+'Connecting shares (%)'!$H$14/100*I435)/1000000,0),0)</f>
        <v>1.2929543900000002</v>
      </c>
      <c r="AD435" s="1">
        <f>IF(C435="west", IF(B435="Decentral",F435*'Connecting shares (%)'!$R$16*'Connecting shares (%)'!$F$14/100+H435*'Connecting shares (%)'!$G$14/100*'Connecting shares (%)'!$R$17+J435*'Connecting shares (%)'!$H$14/100*'Connecting shares (%)'!$R$18,0),0)</f>
        <v>1.801274</v>
      </c>
      <c r="AE435" s="1">
        <f>IF(C435="west", IF(B435="Central",('Connecting shares (%)'!$F$12/100*K435+'Connecting shares (%)'!$G$12/100*M435+'Connecting shares (%)'!$H$12/100*O435)/1000000,0),0)</f>
        <v>0</v>
      </c>
      <c r="AF435" s="1">
        <f>IF(C435="west", IF(B435="Central",L435*'Connecting shares (%)'!$R$16*'Connecting shares (%)'!$F$12/100+N435*'Connecting shares (%)'!$G$12/100*'Connecting shares (%)'!$R$17+P435*'Connecting shares (%)'!$H$12/100*'Connecting shares (%)'!$R$18,0),0)</f>
        <v>0</v>
      </c>
      <c r="AG435" s="1">
        <f>IF(C435="West", IF(B435="Decentral",(K435*'Connecting shares (%)'!$F$16/100+M435*'Connecting shares (%)'!$G$16/100+O435*'Connecting shares (%)'!$H$16/100)/1000000,0),0)</f>
        <v>9.0192160000000007E-2</v>
      </c>
      <c r="AH435" s="1">
        <f>IF(C435="west", IF(B435="Decentral",L435*'Connecting shares (%)'!$R$16*'Connecting shares (%)'!$F$16/100+N435*'Connecting shares (%)'!$G$16/100*'Connecting shares (%)'!$R$17+P435*'Connecting shares (%)'!$H$16/100*'Connecting shares (%)'!$R$18,0),0)</f>
        <v>0.206955</v>
      </c>
    </row>
    <row r="436" spans="1:34">
      <c r="A436" s="1">
        <v>435</v>
      </c>
      <c r="B436" s="1" t="s">
        <v>21</v>
      </c>
      <c r="C436" s="1" t="s">
        <v>23</v>
      </c>
      <c r="D436" s="1" t="s">
        <v>490</v>
      </c>
      <c r="E436" s="1">
        <v>3031786.17</v>
      </c>
      <c r="F436" s="1">
        <v>184</v>
      </c>
      <c r="G436" s="1">
        <v>0</v>
      </c>
      <c r="H436" s="1">
        <v>0</v>
      </c>
      <c r="I436" s="1">
        <v>0</v>
      </c>
      <c r="J436" s="1">
        <v>0</v>
      </c>
      <c r="K436" s="1">
        <v>100339.66</v>
      </c>
      <c r="L436" s="1">
        <v>10</v>
      </c>
      <c r="M436" s="1">
        <v>85337.759999999893</v>
      </c>
      <c r="N436" s="1">
        <v>1</v>
      </c>
      <c r="O436" s="1">
        <v>0</v>
      </c>
      <c r="P436" s="1">
        <v>0</v>
      </c>
      <c r="Q436" s="1">
        <v>5829.2119924705403</v>
      </c>
      <c r="R436" s="1">
        <v>1565119.5</v>
      </c>
      <c r="S436" s="61">
        <f>IF(C436="East", IF(B436="Central",('Connecting shares (%)'!$F$2/100*E436+'Connecting shares (%)'!$G$2/100*G436+'Connecting shares (%)'!$H$2/100*I436)/1000000,0),0)</f>
        <v>0</v>
      </c>
      <c r="T436" s="61">
        <f>IF(C436="East", IF(B436="Central",F436*'Connecting shares (%)'!$R$16*'Connecting shares (%)'!$F$2/100+H436*'Connecting shares (%)'!$G$2/100*'Connecting shares (%)'!$R$17+J436*'Connecting shares (%)'!$H$2/100*'Connecting shares (%)'!$R$18,0),0)</f>
        <v>0</v>
      </c>
      <c r="U436" s="1">
        <f>IF(C436="East", IF(B436="Decentral",('Connecting shares (%)'!$F$6/100*E436+'Connecting shares (%)'!$G$6/100*G436+'Connecting shares (%)'!$H$6/100*I436)/1000000,0),0)</f>
        <v>0</v>
      </c>
      <c r="V436" s="1">
        <f>IF(C436="East", IF(B436="Decentral",F436*'Connecting shares (%)'!$R$16*'Connecting shares (%)'!$F$6/100+H436*'Connecting shares (%)'!$G$6/100*'Connecting shares (%)'!$R$17+J436*'Connecting shares (%)'!$H$6/100*'Connecting shares (%)'!$R$18,0),0)</f>
        <v>0</v>
      </c>
      <c r="W436" s="1">
        <f>IF(C436="East", IF(B436="Central",('Connecting shares (%)'!$F$4/100*K436+'Connecting shares (%)'!$G$4/100*M436+'Connecting shares (%)'!$H$4/100*O436)/1000000,0),0)</f>
        <v>0</v>
      </c>
      <c r="X436" s="1">
        <f>IF(C436="East", IF(B436="Central",L436*'Connecting shares (%)'!$R$16*'Connecting shares (%)'!$F$4/100+N436*'Connecting shares (%)'!$G$4/100*'Connecting shares (%)'!$R$17+P436*'Connecting shares (%)'!$H$4/100*'Connecting shares (%)'!$R$18,0),0)</f>
        <v>0</v>
      </c>
      <c r="Y436" s="1">
        <f>IF(C436="East", IF(B436="Decentral",('Connecting shares (%)'!$F$4/100*K436+'Connecting shares (%)'!$G$4/100*M436+'Connecting shares (%)'!$H$4/100*O436)/1000000,0),0)</f>
        <v>0</v>
      </c>
      <c r="Z436" s="1">
        <f>IF(C436="East", IF(B436="Decentral",L436*'Connecting shares (%)'!$R$16*'Connecting shares (%)'!$F$8/100+N436*'Connecting shares (%)'!$G$8/100*'Connecting shares (%)'!$R$17+P436*'Connecting shares (%)'!$H$8/100*'Connecting shares (%)'!$R$18,0),0)</f>
        <v>0</v>
      </c>
      <c r="AA436" s="1">
        <f>IF(C436="West", IF(B436="Central",('Connecting shares (%)'!$F$10/100*E436+'Connecting shares (%)'!$G$10/100*G436+'Connecting shares (%)'!$H$10/100*I436)/1000000,0),0)</f>
        <v>0</v>
      </c>
      <c r="AB436" s="1">
        <f>IF(C436="West", IF(B436="Central",F436*'Connecting shares (%)'!$R$16*'Connecting shares (%)'!$F$10/100+H436*'Connecting shares (%)'!$G$10/100*'Connecting shares (%)'!$R$17+J436*'Connecting shares (%)'!$H$10/100*'Connecting shares (%)'!$R$18,0),0)</f>
        <v>0</v>
      </c>
      <c r="AC436" s="1">
        <f>IF(C436="West", IF(B436="Decentral",('Connecting shares (%)'!$F$14/100*E436+'Connecting shares (%)'!$G$14/100*G436+'Connecting shares (%)'!$H$14/100*I436)/1000000,0),0)</f>
        <v>3.0317861699999997</v>
      </c>
      <c r="AD436" s="1">
        <f>IF(C436="west", IF(B436="Decentral",F436*'Connecting shares (%)'!$R$16*'Connecting shares (%)'!$F$14/100+H436*'Connecting shares (%)'!$G$14/100*'Connecting shares (%)'!$R$17+J436*'Connecting shares (%)'!$H$14/100*'Connecting shares (%)'!$R$18,0),0)</f>
        <v>4.2310800000000004</v>
      </c>
      <c r="AE436" s="1">
        <f>IF(C436="west", IF(B436="Central",('Connecting shares (%)'!$F$12/100*K436+'Connecting shares (%)'!$G$12/100*M436+'Connecting shares (%)'!$H$12/100*O436)/1000000,0),0)</f>
        <v>0</v>
      </c>
      <c r="AF436" s="1">
        <f>IF(C436="west", IF(B436="Central",L436*'Connecting shares (%)'!$R$16*'Connecting shares (%)'!$F$12/100+N436*'Connecting shares (%)'!$G$12/100*'Connecting shares (%)'!$R$17+P436*'Connecting shares (%)'!$H$12/100*'Connecting shares (%)'!$R$18,0),0)</f>
        <v>0</v>
      </c>
      <c r="AG436" s="1">
        <f>IF(C436="West", IF(B436="Decentral",(K436*'Connecting shares (%)'!$F$16/100+M436*'Connecting shares (%)'!$G$16/100+O436*'Connecting shares (%)'!$H$16/100)/1000000,0),0)</f>
        <v>0.1856774199999999</v>
      </c>
      <c r="AH436" s="1">
        <f>IF(C436="west", IF(B436="Decentral",L436*'Connecting shares (%)'!$R$16*'Connecting shares (%)'!$F$16/100+N436*'Connecting shares (%)'!$G$16/100*'Connecting shares (%)'!$R$17+P436*'Connecting shares (%)'!$H$16/100*'Connecting shares (%)'!$R$18,0),0)</f>
        <v>0.26060900000000004</v>
      </c>
    </row>
    <row r="437" spans="1:34">
      <c r="A437" s="1">
        <v>436</v>
      </c>
      <c r="B437" s="1" t="s">
        <v>22</v>
      </c>
      <c r="C437" s="1" t="s">
        <v>23</v>
      </c>
      <c r="D437" s="1" t="s">
        <v>479</v>
      </c>
      <c r="E437" s="1">
        <v>2929564.75999999</v>
      </c>
      <c r="F437" s="1">
        <v>208</v>
      </c>
      <c r="G437" s="1">
        <v>65751.27</v>
      </c>
      <c r="H437" s="1">
        <v>1</v>
      </c>
      <c r="I437" s="1">
        <v>0</v>
      </c>
      <c r="J437" s="1">
        <v>0</v>
      </c>
      <c r="K437" s="1">
        <v>374735.95999999897</v>
      </c>
      <c r="L437" s="1">
        <v>34</v>
      </c>
      <c r="M437" s="1">
        <v>79289.86</v>
      </c>
      <c r="N437" s="1">
        <v>1</v>
      </c>
      <c r="O437" s="1">
        <v>0</v>
      </c>
      <c r="P437" s="1">
        <v>0</v>
      </c>
      <c r="Q437" s="1">
        <v>13165.9915129604</v>
      </c>
      <c r="R437" s="1">
        <v>3548739.5</v>
      </c>
      <c r="S437" s="61">
        <f>IF(C437="East", IF(B437="Central",('Connecting shares (%)'!$F$2/100*E437+'Connecting shares (%)'!$G$2/100*G437+'Connecting shares (%)'!$H$2/100*I437)/1000000,0),0)</f>
        <v>0</v>
      </c>
      <c r="T437" s="61">
        <f>IF(C437="East", IF(B437="Central",F437*'Connecting shares (%)'!$R$16*'Connecting shares (%)'!$F$2/100+H437*'Connecting shares (%)'!$G$2/100*'Connecting shares (%)'!$R$17+J437*'Connecting shares (%)'!$H$2/100*'Connecting shares (%)'!$R$18,0),0)</f>
        <v>0</v>
      </c>
      <c r="U437" s="1">
        <f>IF(C437="East", IF(B437="Decentral",('Connecting shares (%)'!$F$6/100*E437+'Connecting shares (%)'!$G$6/100*G437+'Connecting shares (%)'!$H$6/100*I437)/1000000,0),0)</f>
        <v>0</v>
      </c>
      <c r="V437" s="1">
        <f>IF(C437="East", IF(B437="Decentral",F437*'Connecting shares (%)'!$R$16*'Connecting shares (%)'!$F$6/100+H437*'Connecting shares (%)'!$G$6/100*'Connecting shares (%)'!$R$17+J437*'Connecting shares (%)'!$H$6/100*'Connecting shares (%)'!$R$18,0),0)</f>
        <v>0</v>
      </c>
      <c r="W437" s="1">
        <f>IF(C437="East", IF(B437="Central",('Connecting shares (%)'!$F$4/100*K437+'Connecting shares (%)'!$G$4/100*M437+'Connecting shares (%)'!$H$4/100*O437)/1000000,0),0)</f>
        <v>0</v>
      </c>
      <c r="X437" s="1">
        <f>IF(C437="East", IF(B437="Central",L437*'Connecting shares (%)'!$R$16*'Connecting shares (%)'!$F$4/100+N437*'Connecting shares (%)'!$G$4/100*'Connecting shares (%)'!$R$17+P437*'Connecting shares (%)'!$H$4/100*'Connecting shares (%)'!$R$18,0),0)</f>
        <v>0</v>
      </c>
      <c r="Y437" s="1">
        <f>IF(C437="East", IF(B437="Decentral",('Connecting shares (%)'!$F$4/100*K437+'Connecting shares (%)'!$G$4/100*M437+'Connecting shares (%)'!$H$4/100*O437)/1000000,0),0)</f>
        <v>0</v>
      </c>
      <c r="Z437" s="1">
        <f>IF(C437="East", IF(B437="Decentral",L437*'Connecting shares (%)'!$R$16*'Connecting shares (%)'!$F$8/100+N437*'Connecting shares (%)'!$G$8/100*'Connecting shares (%)'!$R$17+P437*'Connecting shares (%)'!$H$8/100*'Connecting shares (%)'!$R$18,0),0)</f>
        <v>0</v>
      </c>
      <c r="AA437" s="1">
        <f>IF(C437="West", IF(B437="Central",('Connecting shares (%)'!$F$10/100*E437+'Connecting shares (%)'!$G$10/100*G437+'Connecting shares (%)'!$H$10/100*I437)/1000000,0),0)</f>
        <v>2.9953160299999899</v>
      </c>
      <c r="AB437" s="1">
        <f>IF(C437="West", IF(B437="Central",F437*'Connecting shares (%)'!$R$16*'Connecting shares (%)'!$F$10/100+H437*'Connecting shares (%)'!$G$10/100*'Connecting shares (%)'!$R$17+J437*'Connecting shares (%)'!$H$10/100*'Connecting shares (%)'!$R$18,0),0)</f>
        <v>4.8136190000000001</v>
      </c>
      <c r="AC437" s="1">
        <f>IF(C437="West", IF(B437="Decentral",('Connecting shares (%)'!$F$14/100*E437+'Connecting shares (%)'!$G$14/100*G437+'Connecting shares (%)'!$H$14/100*I437)/1000000,0),0)</f>
        <v>0</v>
      </c>
      <c r="AD437" s="1">
        <f>IF(C437="west", IF(B437="Decentral",F437*'Connecting shares (%)'!$R$16*'Connecting shares (%)'!$F$14/100+H437*'Connecting shares (%)'!$G$14/100*'Connecting shares (%)'!$R$17+J437*'Connecting shares (%)'!$H$14/100*'Connecting shares (%)'!$R$18,0),0)</f>
        <v>0</v>
      </c>
      <c r="AE437" s="1">
        <f>IF(C437="west", IF(B437="Central",('Connecting shares (%)'!$F$12/100*K437+'Connecting shares (%)'!$G$12/100*M437+'Connecting shares (%)'!$H$12/100*O437)/1000000,0),0)</f>
        <v>0.45402581999999897</v>
      </c>
      <c r="AF437" s="1">
        <f>IF(C437="west", IF(B437="Central",L437*'Connecting shares (%)'!$R$16*'Connecting shares (%)'!$F$12/100+N437*'Connecting shares (%)'!$G$12/100*'Connecting shares (%)'!$R$17+P437*'Connecting shares (%)'!$H$12/100*'Connecting shares (%)'!$R$18,0),0)</f>
        <v>0.81248900000000002</v>
      </c>
      <c r="AG437" s="1">
        <f>IF(C437="West", IF(B437="Decentral",(K437*'Connecting shares (%)'!$F$16/100+M437*'Connecting shares (%)'!$G$16/100+O437*'Connecting shares (%)'!$H$16/100)/1000000,0),0)</f>
        <v>0</v>
      </c>
      <c r="AH437" s="1">
        <f>IF(C437="west", IF(B437="Decentral",L437*'Connecting shares (%)'!$R$16*'Connecting shares (%)'!$F$16/100+N437*'Connecting shares (%)'!$G$16/100*'Connecting shares (%)'!$R$17+P437*'Connecting shares (%)'!$H$16/100*'Connecting shares (%)'!$R$18,0),0)</f>
        <v>0</v>
      </c>
    </row>
    <row r="438" spans="1:34">
      <c r="A438" s="1">
        <v>437</v>
      </c>
      <c r="B438" s="1" t="s">
        <v>22</v>
      </c>
      <c r="C438" s="1" t="s">
        <v>23</v>
      </c>
      <c r="D438" s="1" t="s">
        <v>489</v>
      </c>
      <c r="E438" s="1">
        <v>283764.21999999997</v>
      </c>
      <c r="F438" s="1">
        <v>17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3938.9551361404801</v>
      </c>
      <c r="R438" s="1">
        <v>467976</v>
      </c>
      <c r="S438" s="61">
        <f>IF(C438="East", IF(B438="Central",('Connecting shares (%)'!$F$2/100*E438+'Connecting shares (%)'!$G$2/100*G438+'Connecting shares (%)'!$H$2/100*I438)/1000000,0),0)</f>
        <v>0</v>
      </c>
      <c r="T438" s="61">
        <f>IF(C438="East", IF(B438="Central",F438*'Connecting shares (%)'!$R$16*'Connecting shares (%)'!$F$2/100+H438*'Connecting shares (%)'!$G$2/100*'Connecting shares (%)'!$R$17+J438*'Connecting shares (%)'!$H$2/100*'Connecting shares (%)'!$R$18,0),0)</f>
        <v>0</v>
      </c>
      <c r="U438" s="1">
        <f>IF(C438="East", IF(B438="Decentral",('Connecting shares (%)'!$F$6/100*E438+'Connecting shares (%)'!$G$6/100*G438+'Connecting shares (%)'!$H$6/100*I438)/1000000,0),0)</f>
        <v>0</v>
      </c>
      <c r="V438" s="1">
        <f>IF(C438="East", IF(B438="Decentral",F438*'Connecting shares (%)'!$R$16*'Connecting shares (%)'!$F$6/100+H438*'Connecting shares (%)'!$G$6/100*'Connecting shares (%)'!$R$17+J438*'Connecting shares (%)'!$H$6/100*'Connecting shares (%)'!$R$18,0),0)</f>
        <v>0</v>
      </c>
      <c r="W438" s="1">
        <f>IF(C438="East", IF(B438="Central",('Connecting shares (%)'!$F$4/100*K438+'Connecting shares (%)'!$G$4/100*M438+'Connecting shares (%)'!$H$4/100*O438)/1000000,0),0)</f>
        <v>0</v>
      </c>
      <c r="X438" s="1">
        <f>IF(C438="East", IF(B438="Central",L438*'Connecting shares (%)'!$R$16*'Connecting shares (%)'!$F$4/100+N438*'Connecting shares (%)'!$G$4/100*'Connecting shares (%)'!$R$17+P438*'Connecting shares (%)'!$H$4/100*'Connecting shares (%)'!$R$18,0),0)</f>
        <v>0</v>
      </c>
      <c r="Y438" s="1">
        <f>IF(C438="East", IF(B438="Decentral",('Connecting shares (%)'!$F$4/100*K438+'Connecting shares (%)'!$G$4/100*M438+'Connecting shares (%)'!$H$4/100*O438)/1000000,0),0)</f>
        <v>0</v>
      </c>
      <c r="Z438" s="1">
        <f>IF(C438="East", IF(B438="Decentral",L438*'Connecting shares (%)'!$R$16*'Connecting shares (%)'!$F$8/100+N438*'Connecting shares (%)'!$G$8/100*'Connecting shares (%)'!$R$17+P438*'Connecting shares (%)'!$H$8/100*'Connecting shares (%)'!$R$18,0),0)</f>
        <v>0</v>
      </c>
      <c r="AA438" s="1">
        <f>IF(C438="West", IF(B438="Central",('Connecting shares (%)'!$F$10/100*E438+'Connecting shares (%)'!$G$10/100*G438+'Connecting shares (%)'!$H$10/100*I438)/1000000,0),0)</f>
        <v>0.28376421999999996</v>
      </c>
      <c r="AB438" s="1">
        <f>IF(C438="West", IF(B438="Central",F438*'Connecting shares (%)'!$R$16*'Connecting shares (%)'!$F$10/100+H438*'Connecting shares (%)'!$G$10/100*'Connecting shares (%)'!$R$17+J438*'Connecting shares (%)'!$H$10/100*'Connecting shares (%)'!$R$18,0),0)</f>
        <v>0.39091500000000001</v>
      </c>
      <c r="AC438" s="1">
        <f>IF(C438="West", IF(B438="Decentral",('Connecting shares (%)'!$F$14/100*E438+'Connecting shares (%)'!$G$14/100*G438+'Connecting shares (%)'!$H$14/100*I438)/1000000,0),0)</f>
        <v>0</v>
      </c>
      <c r="AD438" s="1">
        <f>IF(C438="west", IF(B438="Decentral",F438*'Connecting shares (%)'!$R$16*'Connecting shares (%)'!$F$14/100+H438*'Connecting shares (%)'!$G$14/100*'Connecting shares (%)'!$R$17+J438*'Connecting shares (%)'!$H$14/100*'Connecting shares (%)'!$R$18,0),0)</f>
        <v>0</v>
      </c>
      <c r="AE438" s="1">
        <f>IF(C438="west", IF(B438="Central",('Connecting shares (%)'!$F$12/100*K438+'Connecting shares (%)'!$G$12/100*M438+'Connecting shares (%)'!$H$12/100*O438)/1000000,0),0)</f>
        <v>0</v>
      </c>
      <c r="AF438" s="1">
        <f>IF(C438="west", IF(B438="Central",L438*'Connecting shares (%)'!$R$16*'Connecting shares (%)'!$F$12/100+N438*'Connecting shares (%)'!$G$12/100*'Connecting shares (%)'!$R$17+P438*'Connecting shares (%)'!$H$12/100*'Connecting shares (%)'!$R$18,0),0)</f>
        <v>0</v>
      </c>
      <c r="AG438" s="1">
        <f>IF(C438="West", IF(B438="Decentral",(K438*'Connecting shares (%)'!$F$16/100+M438*'Connecting shares (%)'!$G$16/100+O438*'Connecting shares (%)'!$H$16/100)/1000000,0),0)</f>
        <v>0</v>
      </c>
      <c r="AH438" s="1">
        <f>IF(C438="west", IF(B438="Decentral",L438*'Connecting shares (%)'!$R$16*'Connecting shares (%)'!$F$16/100+N438*'Connecting shares (%)'!$G$16/100*'Connecting shares (%)'!$R$17+P438*'Connecting shares (%)'!$H$16/100*'Connecting shares (%)'!$R$18,0),0)</f>
        <v>0</v>
      </c>
    </row>
    <row r="439" spans="1:34">
      <c r="A439" s="1">
        <v>438</v>
      </c>
      <c r="B439" s="1" t="s">
        <v>21</v>
      </c>
      <c r="C439" s="1" t="s">
        <v>23</v>
      </c>
      <c r="D439" s="1" t="s">
        <v>488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306.33696409427898</v>
      </c>
      <c r="R439" s="1">
        <v>4585</v>
      </c>
      <c r="S439" s="61">
        <f>IF(C439="East", IF(B439="Central",('Connecting shares (%)'!$F$2/100*E439+'Connecting shares (%)'!$G$2/100*G439+'Connecting shares (%)'!$H$2/100*I439)/1000000,0),0)</f>
        <v>0</v>
      </c>
      <c r="T439" s="61">
        <f>IF(C439="East", IF(B439="Central",F439*'Connecting shares (%)'!$R$16*'Connecting shares (%)'!$F$2/100+H439*'Connecting shares (%)'!$G$2/100*'Connecting shares (%)'!$R$17+J439*'Connecting shares (%)'!$H$2/100*'Connecting shares (%)'!$R$18,0),0)</f>
        <v>0</v>
      </c>
      <c r="U439" s="1">
        <f>IF(C439="East", IF(B439="Decentral",('Connecting shares (%)'!$F$6/100*E439+'Connecting shares (%)'!$G$6/100*G439+'Connecting shares (%)'!$H$6/100*I439)/1000000,0),0)</f>
        <v>0</v>
      </c>
      <c r="V439" s="1">
        <f>IF(C439="East", IF(B439="Decentral",F439*'Connecting shares (%)'!$R$16*'Connecting shares (%)'!$F$6/100+H439*'Connecting shares (%)'!$G$6/100*'Connecting shares (%)'!$R$17+J439*'Connecting shares (%)'!$H$6/100*'Connecting shares (%)'!$R$18,0),0)</f>
        <v>0</v>
      </c>
      <c r="W439" s="1">
        <f>IF(C439="East", IF(B439="Central",('Connecting shares (%)'!$F$4/100*K439+'Connecting shares (%)'!$G$4/100*M439+'Connecting shares (%)'!$H$4/100*O439)/1000000,0),0)</f>
        <v>0</v>
      </c>
      <c r="X439" s="1">
        <f>IF(C439="East", IF(B439="Central",L439*'Connecting shares (%)'!$R$16*'Connecting shares (%)'!$F$4/100+N439*'Connecting shares (%)'!$G$4/100*'Connecting shares (%)'!$R$17+P439*'Connecting shares (%)'!$H$4/100*'Connecting shares (%)'!$R$18,0),0)</f>
        <v>0</v>
      </c>
      <c r="Y439" s="1">
        <f>IF(C439="East", IF(B439="Decentral",('Connecting shares (%)'!$F$4/100*K439+'Connecting shares (%)'!$G$4/100*M439+'Connecting shares (%)'!$H$4/100*O439)/1000000,0),0)</f>
        <v>0</v>
      </c>
      <c r="Z439" s="1">
        <f>IF(C439="East", IF(B439="Decentral",L439*'Connecting shares (%)'!$R$16*'Connecting shares (%)'!$F$8/100+N439*'Connecting shares (%)'!$G$8/100*'Connecting shares (%)'!$R$17+P439*'Connecting shares (%)'!$H$8/100*'Connecting shares (%)'!$R$18,0),0)</f>
        <v>0</v>
      </c>
      <c r="AA439" s="1">
        <f>IF(C439="West", IF(B439="Central",('Connecting shares (%)'!$F$10/100*E439+'Connecting shares (%)'!$G$10/100*G439+'Connecting shares (%)'!$H$10/100*I439)/1000000,0),0)</f>
        <v>0</v>
      </c>
      <c r="AB439" s="1">
        <f>IF(C439="West", IF(B439="Central",F439*'Connecting shares (%)'!$R$16*'Connecting shares (%)'!$F$10/100+H439*'Connecting shares (%)'!$G$10/100*'Connecting shares (%)'!$R$17+J439*'Connecting shares (%)'!$H$10/100*'Connecting shares (%)'!$R$18,0),0)</f>
        <v>0</v>
      </c>
      <c r="AC439" s="1">
        <f>IF(C439="West", IF(B439="Decentral",('Connecting shares (%)'!$F$14/100*E439+'Connecting shares (%)'!$G$14/100*G439+'Connecting shares (%)'!$H$14/100*I439)/1000000,0),0)</f>
        <v>0</v>
      </c>
      <c r="AD439" s="1">
        <f>IF(C439="west", IF(B439="Decentral",F439*'Connecting shares (%)'!$R$16*'Connecting shares (%)'!$F$14/100+H439*'Connecting shares (%)'!$G$14/100*'Connecting shares (%)'!$R$17+J439*'Connecting shares (%)'!$H$14/100*'Connecting shares (%)'!$R$18,0),0)</f>
        <v>0</v>
      </c>
      <c r="AE439" s="1">
        <f>IF(C439="west", IF(B439="Central",('Connecting shares (%)'!$F$12/100*K439+'Connecting shares (%)'!$G$12/100*M439+'Connecting shares (%)'!$H$12/100*O439)/1000000,0),0)</f>
        <v>0</v>
      </c>
      <c r="AF439" s="1">
        <f>IF(C439="west", IF(B439="Central",L439*'Connecting shares (%)'!$R$16*'Connecting shares (%)'!$F$12/100+N439*'Connecting shares (%)'!$G$12/100*'Connecting shares (%)'!$R$17+P439*'Connecting shares (%)'!$H$12/100*'Connecting shares (%)'!$R$18,0),0)</f>
        <v>0</v>
      </c>
      <c r="AG439" s="1">
        <f>IF(C439="West", IF(B439="Decentral",(K439*'Connecting shares (%)'!$F$16/100+M439*'Connecting shares (%)'!$G$16/100+O439*'Connecting shares (%)'!$H$16/100)/1000000,0),0)</f>
        <v>0</v>
      </c>
      <c r="AH439" s="1">
        <f>IF(C439="west", IF(B439="Decentral",L439*'Connecting shares (%)'!$R$16*'Connecting shares (%)'!$F$16/100+N439*'Connecting shares (%)'!$G$16/100*'Connecting shares (%)'!$R$17+P439*'Connecting shares (%)'!$H$16/100*'Connecting shares (%)'!$R$18,0),0)</f>
        <v>0</v>
      </c>
    </row>
    <row r="440" spans="1:34">
      <c r="A440" s="1">
        <v>439</v>
      </c>
      <c r="B440" s="1" t="s">
        <v>21</v>
      </c>
      <c r="C440" s="1" t="s">
        <v>23</v>
      </c>
      <c r="D440" s="1" t="s">
        <v>487</v>
      </c>
      <c r="E440" s="1">
        <v>315614.929999999</v>
      </c>
      <c r="F440" s="1">
        <v>23</v>
      </c>
      <c r="G440" s="1">
        <v>0</v>
      </c>
      <c r="H440" s="1">
        <v>0</v>
      </c>
      <c r="I440" s="1">
        <v>0</v>
      </c>
      <c r="J440" s="1">
        <v>0</v>
      </c>
      <c r="K440" s="1">
        <v>5577.6099999999897</v>
      </c>
      <c r="L440" s="1">
        <v>1</v>
      </c>
      <c r="M440" s="1">
        <v>0</v>
      </c>
      <c r="N440" s="1">
        <v>0</v>
      </c>
      <c r="O440" s="1">
        <v>0</v>
      </c>
      <c r="P440" s="1">
        <v>0</v>
      </c>
      <c r="Q440" s="1">
        <v>2555.6771941040702</v>
      </c>
      <c r="R440" s="1">
        <v>310270.5</v>
      </c>
      <c r="S440" s="61">
        <f>IF(C440="East", IF(B440="Central",('Connecting shares (%)'!$F$2/100*E440+'Connecting shares (%)'!$G$2/100*G440+'Connecting shares (%)'!$H$2/100*I440)/1000000,0),0)</f>
        <v>0</v>
      </c>
      <c r="T440" s="61">
        <f>IF(C440="East", IF(B440="Central",F440*'Connecting shares (%)'!$R$16*'Connecting shares (%)'!$F$2/100+H440*'Connecting shares (%)'!$G$2/100*'Connecting shares (%)'!$R$17+J440*'Connecting shares (%)'!$H$2/100*'Connecting shares (%)'!$R$18,0),0)</f>
        <v>0</v>
      </c>
      <c r="U440" s="1">
        <f>IF(C440="East", IF(B440="Decentral",('Connecting shares (%)'!$F$6/100*E440+'Connecting shares (%)'!$G$6/100*G440+'Connecting shares (%)'!$H$6/100*I440)/1000000,0),0)</f>
        <v>0</v>
      </c>
      <c r="V440" s="1">
        <f>IF(C440="East", IF(B440="Decentral",F440*'Connecting shares (%)'!$R$16*'Connecting shares (%)'!$F$6/100+H440*'Connecting shares (%)'!$G$6/100*'Connecting shares (%)'!$R$17+J440*'Connecting shares (%)'!$H$6/100*'Connecting shares (%)'!$R$18,0),0)</f>
        <v>0</v>
      </c>
      <c r="W440" s="1">
        <f>IF(C440="East", IF(B440="Central",('Connecting shares (%)'!$F$4/100*K440+'Connecting shares (%)'!$G$4/100*M440+'Connecting shares (%)'!$H$4/100*O440)/1000000,0),0)</f>
        <v>0</v>
      </c>
      <c r="X440" s="1">
        <f>IF(C440="East", IF(B440="Central",L440*'Connecting shares (%)'!$R$16*'Connecting shares (%)'!$F$4/100+N440*'Connecting shares (%)'!$G$4/100*'Connecting shares (%)'!$R$17+P440*'Connecting shares (%)'!$H$4/100*'Connecting shares (%)'!$R$18,0),0)</f>
        <v>0</v>
      </c>
      <c r="Y440" s="1">
        <f>IF(C440="East", IF(B440="Decentral",('Connecting shares (%)'!$F$4/100*K440+'Connecting shares (%)'!$G$4/100*M440+'Connecting shares (%)'!$H$4/100*O440)/1000000,0),0)</f>
        <v>0</v>
      </c>
      <c r="Z440" s="1">
        <f>IF(C440="East", IF(B440="Decentral",L440*'Connecting shares (%)'!$R$16*'Connecting shares (%)'!$F$8/100+N440*'Connecting shares (%)'!$G$8/100*'Connecting shares (%)'!$R$17+P440*'Connecting shares (%)'!$H$8/100*'Connecting shares (%)'!$R$18,0),0)</f>
        <v>0</v>
      </c>
      <c r="AA440" s="1">
        <f>IF(C440="West", IF(B440="Central",('Connecting shares (%)'!$F$10/100*E440+'Connecting shares (%)'!$G$10/100*G440+'Connecting shares (%)'!$H$10/100*I440)/1000000,0),0)</f>
        <v>0</v>
      </c>
      <c r="AB440" s="1">
        <f>IF(C440="West", IF(B440="Central",F440*'Connecting shares (%)'!$R$16*'Connecting shares (%)'!$F$10/100+H440*'Connecting shares (%)'!$G$10/100*'Connecting shares (%)'!$R$17+J440*'Connecting shares (%)'!$H$10/100*'Connecting shares (%)'!$R$18,0),0)</f>
        <v>0</v>
      </c>
      <c r="AC440" s="1">
        <f>IF(C440="West", IF(B440="Decentral",('Connecting shares (%)'!$F$14/100*E440+'Connecting shares (%)'!$G$14/100*G440+'Connecting shares (%)'!$H$14/100*I440)/1000000,0),0)</f>
        <v>0.31561492999999902</v>
      </c>
      <c r="AD440" s="1">
        <f>IF(C440="west", IF(B440="Decentral",F440*'Connecting shares (%)'!$R$16*'Connecting shares (%)'!$F$14/100+H440*'Connecting shares (%)'!$G$14/100*'Connecting shares (%)'!$R$17+J440*'Connecting shares (%)'!$H$14/100*'Connecting shares (%)'!$R$18,0),0)</f>
        <v>0.52888500000000005</v>
      </c>
      <c r="AE440" s="1">
        <f>IF(C440="west", IF(B440="Central",('Connecting shares (%)'!$F$12/100*K440+'Connecting shares (%)'!$G$12/100*M440+'Connecting shares (%)'!$H$12/100*O440)/1000000,0),0)</f>
        <v>0</v>
      </c>
      <c r="AF440" s="1">
        <f>IF(C440="west", IF(B440="Central",L440*'Connecting shares (%)'!$R$16*'Connecting shares (%)'!$F$12/100+N440*'Connecting shares (%)'!$G$12/100*'Connecting shares (%)'!$R$17+P440*'Connecting shares (%)'!$H$12/100*'Connecting shares (%)'!$R$18,0),0)</f>
        <v>0</v>
      </c>
      <c r="AG440" s="1">
        <f>IF(C440="West", IF(B440="Decentral",(K440*'Connecting shares (%)'!$F$16/100+M440*'Connecting shares (%)'!$G$16/100+O440*'Connecting shares (%)'!$H$16/100)/1000000,0),0)</f>
        <v>5.5776099999999898E-3</v>
      </c>
      <c r="AH440" s="1">
        <f>IF(C440="west", IF(B440="Decentral",L440*'Connecting shares (%)'!$R$16*'Connecting shares (%)'!$F$16/100+N440*'Connecting shares (%)'!$G$16/100*'Connecting shares (%)'!$R$17+P440*'Connecting shares (%)'!$H$16/100*'Connecting shares (%)'!$R$18,0),0)</f>
        <v>2.2995000000000002E-2</v>
      </c>
    </row>
    <row r="441" spans="1:34">
      <c r="A441" s="1">
        <v>440</v>
      </c>
      <c r="B441" s="1" t="s">
        <v>22</v>
      </c>
      <c r="C441" s="1" t="s">
        <v>23</v>
      </c>
      <c r="D441" s="1" t="s">
        <v>447</v>
      </c>
      <c r="E441" s="1">
        <v>4447973.5199999996</v>
      </c>
      <c r="F441" s="1">
        <v>287</v>
      </c>
      <c r="G441" s="1">
        <v>0</v>
      </c>
      <c r="H441" s="1">
        <v>0</v>
      </c>
      <c r="I441" s="1">
        <v>0</v>
      </c>
      <c r="J441" s="1">
        <v>0</v>
      </c>
      <c r="K441" s="1">
        <v>1434519.66</v>
      </c>
      <c r="L441" s="1">
        <v>144</v>
      </c>
      <c r="M441" s="1">
        <v>404889.80999999901</v>
      </c>
      <c r="N441" s="1">
        <v>6</v>
      </c>
      <c r="O441" s="1">
        <v>0</v>
      </c>
      <c r="P441" s="1">
        <v>0</v>
      </c>
      <c r="Q441" s="1">
        <v>5994.9070783832803</v>
      </c>
      <c r="R441" s="1">
        <v>1523872</v>
      </c>
      <c r="S441" s="61">
        <f>IF(C441="East", IF(B441="Central",('Connecting shares (%)'!$F$2/100*E441+'Connecting shares (%)'!$G$2/100*G441+'Connecting shares (%)'!$H$2/100*I441)/1000000,0),0)</f>
        <v>0</v>
      </c>
      <c r="T441" s="61">
        <f>IF(C441="East", IF(B441="Central",F441*'Connecting shares (%)'!$R$16*'Connecting shares (%)'!$F$2/100+H441*'Connecting shares (%)'!$G$2/100*'Connecting shares (%)'!$R$17+J441*'Connecting shares (%)'!$H$2/100*'Connecting shares (%)'!$R$18,0),0)</f>
        <v>0</v>
      </c>
      <c r="U441" s="1">
        <f>IF(C441="East", IF(B441="Decentral",('Connecting shares (%)'!$F$6/100*E441+'Connecting shares (%)'!$G$6/100*G441+'Connecting shares (%)'!$H$6/100*I441)/1000000,0),0)</f>
        <v>0</v>
      </c>
      <c r="V441" s="1">
        <f>IF(C441="East", IF(B441="Decentral",F441*'Connecting shares (%)'!$R$16*'Connecting shares (%)'!$F$6/100+H441*'Connecting shares (%)'!$G$6/100*'Connecting shares (%)'!$R$17+J441*'Connecting shares (%)'!$H$6/100*'Connecting shares (%)'!$R$18,0),0)</f>
        <v>0</v>
      </c>
      <c r="W441" s="1">
        <f>IF(C441="East", IF(B441="Central",('Connecting shares (%)'!$F$4/100*K441+'Connecting shares (%)'!$G$4/100*M441+'Connecting shares (%)'!$H$4/100*O441)/1000000,0),0)</f>
        <v>0</v>
      </c>
      <c r="X441" s="1">
        <f>IF(C441="East", IF(B441="Central",L441*'Connecting shares (%)'!$R$16*'Connecting shares (%)'!$F$4/100+N441*'Connecting shares (%)'!$G$4/100*'Connecting shares (%)'!$R$17+P441*'Connecting shares (%)'!$H$4/100*'Connecting shares (%)'!$R$18,0),0)</f>
        <v>0</v>
      </c>
      <c r="Y441" s="1">
        <f>IF(C441="East", IF(B441="Decentral",('Connecting shares (%)'!$F$4/100*K441+'Connecting shares (%)'!$G$4/100*M441+'Connecting shares (%)'!$H$4/100*O441)/1000000,0),0)</f>
        <v>0</v>
      </c>
      <c r="Z441" s="1">
        <f>IF(C441="East", IF(B441="Decentral",L441*'Connecting shares (%)'!$R$16*'Connecting shares (%)'!$F$8/100+N441*'Connecting shares (%)'!$G$8/100*'Connecting shares (%)'!$R$17+P441*'Connecting shares (%)'!$H$8/100*'Connecting shares (%)'!$R$18,0),0)</f>
        <v>0</v>
      </c>
      <c r="AA441" s="1">
        <f>IF(C441="West", IF(B441="Central",('Connecting shares (%)'!$F$10/100*E441+'Connecting shares (%)'!$G$10/100*G441+'Connecting shares (%)'!$H$10/100*I441)/1000000,0),0)</f>
        <v>4.4479735199999997</v>
      </c>
      <c r="AB441" s="1">
        <f>IF(C441="West", IF(B441="Central",F441*'Connecting shares (%)'!$R$16*'Connecting shares (%)'!$F$10/100+H441*'Connecting shares (%)'!$G$10/100*'Connecting shares (%)'!$R$17+J441*'Connecting shares (%)'!$H$10/100*'Connecting shares (%)'!$R$18,0),0)</f>
        <v>6.5995650000000001</v>
      </c>
      <c r="AC441" s="1">
        <f>IF(C441="West", IF(B441="Decentral",('Connecting shares (%)'!$F$14/100*E441+'Connecting shares (%)'!$G$14/100*G441+'Connecting shares (%)'!$H$14/100*I441)/1000000,0),0)</f>
        <v>0</v>
      </c>
      <c r="AD441" s="1">
        <f>IF(C441="west", IF(B441="Decentral",F441*'Connecting shares (%)'!$R$16*'Connecting shares (%)'!$F$14/100+H441*'Connecting shares (%)'!$G$14/100*'Connecting shares (%)'!$R$17+J441*'Connecting shares (%)'!$H$14/100*'Connecting shares (%)'!$R$18,0),0)</f>
        <v>0</v>
      </c>
      <c r="AE441" s="1">
        <f>IF(C441="west", IF(B441="Central",('Connecting shares (%)'!$F$12/100*K441+'Connecting shares (%)'!$G$12/100*M441+'Connecting shares (%)'!$H$12/100*O441)/1000000,0),0)</f>
        <v>1.8394094699999988</v>
      </c>
      <c r="AF441" s="1">
        <f>IF(C441="west", IF(B441="Central",L441*'Connecting shares (%)'!$R$16*'Connecting shares (%)'!$F$12/100+N441*'Connecting shares (%)'!$G$12/100*'Connecting shares (%)'!$R$17+P441*'Connecting shares (%)'!$H$12/100*'Connecting shares (%)'!$R$18,0),0)</f>
        <v>3.495234</v>
      </c>
      <c r="AG441" s="1">
        <f>IF(C441="West", IF(B441="Decentral",(K441*'Connecting shares (%)'!$F$16/100+M441*'Connecting shares (%)'!$G$16/100+O441*'Connecting shares (%)'!$H$16/100)/1000000,0),0)</f>
        <v>0</v>
      </c>
      <c r="AH441" s="1">
        <f>IF(C441="west", IF(B441="Decentral",L441*'Connecting shares (%)'!$R$16*'Connecting shares (%)'!$F$16/100+N441*'Connecting shares (%)'!$G$16/100*'Connecting shares (%)'!$R$17+P441*'Connecting shares (%)'!$H$16/100*'Connecting shares (%)'!$R$18,0),0)</f>
        <v>0</v>
      </c>
    </row>
    <row r="442" spans="1:34">
      <c r="A442" s="1">
        <v>441</v>
      </c>
      <c r="B442" s="1" t="s">
        <v>21</v>
      </c>
      <c r="C442" s="1" t="s">
        <v>23</v>
      </c>
      <c r="D442" s="1" t="s">
        <v>486</v>
      </c>
      <c r="E442" s="1">
        <v>308674.42</v>
      </c>
      <c r="F442" s="1">
        <v>20</v>
      </c>
      <c r="G442" s="1">
        <v>0</v>
      </c>
      <c r="H442" s="1">
        <v>0</v>
      </c>
      <c r="I442" s="1">
        <v>0</v>
      </c>
      <c r="J442" s="1">
        <v>0</v>
      </c>
      <c r="K442" s="1">
        <v>21803</v>
      </c>
      <c r="L442" s="1">
        <v>1</v>
      </c>
      <c r="M442" s="1">
        <v>0</v>
      </c>
      <c r="N442" s="1">
        <v>0</v>
      </c>
      <c r="O442" s="1">
        <v>0</v>
      </c>
      <c r="P442" s="1">
        <v>0</v>
      </c>
      <c r="Q442" s="1">
        <v>2463.1134651910802</v>
      </c>
      <c r="R442" s="1">
        <v>187198</v>
      </c>
      <c r="S442" s="61">
        <f>IF(C442="East", IF(B442="Central",('Connecting shares (%)'!$F$2/100*E442+'Connecting shares (%)'!$G$2/100*G442+'Connecting shares (%)'!$H$2/100*I442)/1000000,0),0)</f>
        <v>0</v>
      </c>
      <c r="T442" s="61">
        <f>IF(C442="East", IF(B442="Central",F442*'Connecting shares (%)'!$R$16*'Connecting shares (%)'!$F$2/100+H442*'Connecting shares (%)'!$G$2/100*'Connecting shares (%)'!$R$17+J442*'Connecting shares (%)'!$H$2/100*'Connecting shares (%)'!$R$18,0),0)</f>
        <v>0</v>
      </c>
      <c r="U442" s="1">
        <f>IF(C442="East", IF(B442="Decentral",('Connecting shares (%)'!$F$6/100*E442+'Connecting shares (%)'!$G$6/100*G442+'Connecting shares (%)'!$H$6/100*I442)/1000000,0),0)</f>
        <v>0</v>
      </c>
      <c r="V442" s="1">
        <f>IF(C442="East", IF(B442="Decentral",F442*'Connecting shares (%)'!$R$16*'Connecting shares (%)'!$F$6/100+H442*'Connecting shares (%)'!$G$6/100*'Connecting shares (%)'!$R$17+J442*'Connecting shares (%)'!$H$6/100*'Connecting shares (%)'!$R$18,0),0)</f>
        <v>0</v>
      </c>
      <c r="W442" s="1">
        <f>IF(C442="East", IF(B442="Central",('Connecting shares (%)'!$F$4/100*K442+'Connecting shares (%)'!$G$4/100*M442+'Connecting shares (%)'!$H$4/100*O442)/1000000,0),0)</f>
        <v>0</v>
      </c>
      <c r="X442" s="1">
        <f>IF(C442="East", IF(B442="Central",L442*'Connecting shares (%)'!$R$16*'Connecting shares (%)'!$F$4/100+N442*'Connecting shares (%)'!$G$4/100*'Connecting shares (%)'!$R$17+P442*'Connecting shares (%)'!$H$4/100*'Connecting shares (%)'!$R$18,0),0)</f>
        <v>0</v>
      </c>
      <c r="Y442" s="1">
        <f>IF(C442="East", IF(B442="Decentral",('Connecting shares (%)'!$F$4/100*K442+'Connecting shares (%)'!$G$4/100*M442+'Connecting shares (%)'!$H$4/100*O442)/1000000,0),0)</f>
        <v>0</v>
      </c>
      <c r="Z442" s="1">
        <f>IF(C442="East", IF(B442="Decentral",L442*'Connecting shares (%)'!$R$16*'Connecting shares (%)'!$F$8/100+N442*'Connecting shares (%)'!$G$8/100*'Connecting shares (%)'!$R$17+P442*'Connecting shares (%)'!$H$8/100*'Connecting shares (%)'!$R$18,0),0)</f>
        <v>0</v>
      </c>
      <c r="AA442" s="1">
        <f>IF(C442="West", IF(B442="Central",('Connecting shares (%)'!$F$10/100*E442+'Connecting shares (%)'!$G$10/100*G442+'Connecting shares (%)'!$H$10/100*I442)/1000000,0),0)</f>
        <v>0</v>
      </c>
      <c r="AB442" s="1">
        <f>IF(C442="West", IF(B442="Central",F442*'Connecting shares (%)'!$R$16*'Connecting shares (%)'!$F$10/100+H442*'Connecting shares (%)'!$G$10/100*'Connecting shares (%)'!$R$17+J442*'Connecting shares (%)'!$H$10/100*'Connecting shares (%)'!$R$18,0),0)</f>
        <v>0</v>
      </c>
      <c r="AC442" s="1">
        <f>IF(C442="West", IF(B442="Decentral",('Connecting shares (%)'!$F$14/100*E442+'Connecting shares (%)'!$G$14/100*G442+'Connecting shares (%)'!$H$14/100*I442)/1000000,0),0)</f>
        <v>0.30867442</v>
      </c>
      <c r="AD442" s="1">
        <f>IF(C442="west", IF(B442="Decentral",F442*'Connecting shares (%)'!$R$16*'Connecting shares (%)'!$F$14/100+H442*'Connecting shares (%)'!$G$14/100*'Connecting shares (%)'!$R$17+J442*'Connecting shares (%)'!$H$14/100*'Connecting shares (%)'!$R$18,0),0)</f>
        <v>0.45990000000000003</v>
      </c>
      <c r="AE442" s="1">
        <f>IF(C442="west", IF(B442="Central",('Connecting shares (%)'!$F$12/100*K442+'Connecting shares (%)'!$G$12/100*M442+'Connecting shares (%)'!$H$12/100*O442)/1000000,0),0)</f>
        <v>0</v>
      </c>
      <c r="AF442" s="1">
        <f>IF(C442="west", IF(B442="Central",L442*'Connecting shares (%)'!$R$16*'Connecting shares (%)'!$F$12/100+N442*'Connecting shares (%)'!$G$12/100*'Connecting shares (%)'!$R$17+P442*'Connecting shares (%)'!$H$12/100*'Connecting shares (%)'!$R$18,0),0)</f>
        <v>0</v>
      </c>
      <c r="AG442" s="1">
        <f>IF(C442="West", IF(B442="Decentral",(K442*'Connecting shares (%)'!$F$16/100+M442*'Connecting shares (%)'!$G$16/100+O442*'Connecting shares (%)'!$H$16/100)/1000000,0),0)</f>
        <v>2.1802999999999999E-2</v>
      </c>
      <c r="AH442" s="1">
        <f>IF(C442="west", IF(B442="Decentral",L442*'Connecting shares (%)'!$R$16*'Connecting shares (%)'!$F$16/100+N442*'Connecting shares (%)'!$G$16/100*'Connecting shares (%)'!$R$17+P442*'Connecting shares (%)'!$H$16/100*'Connecting shares (%)'!$R$18,0),0)</f>
        <v>2.2995000000000002E-2</v>
      </c>
    </row>
    <row r="443" spans="1:34">
      <c r="A443" s="1">
        <v>442</v>
      </c>
      <c r="B443" s="1" t="s">
        <v>21</v>
      </c>
      <c r="C443" s="1" t="s">
        <v>23</v>
      </c>
      <c r="D443" s="1" t="s">
        <v>332</v>
      </c>
      <c r="E443" s="1">
        <v>2696932.55</v>
      </c>
      <c r="F443" s="1">
        <v>183</v>
      </c>
      <c r="G443" s="1">
        <v>0</v>
      </c>
      <c r="H443" s="1">
        <v>0</v>
      </c>
      <c r="I443" s="1">
        <v>0</v>
      </c>
      <c r="J443" s="1">
        <v>0</v>
      </c>
      <c r="K443" s="1">
        <v>207171.37</v>
      </c>
      <c r="L443" s="1">
        <v>20</v>
      </c>
      <c r="M443" s="1">
        <v>119115.11</v>
      </c>
      <c r="N443" s="1">
        <v>2</v>
      </c>
      <c r="O443" s="1">
        <v>0</v>
      </c>
      <c r="P443" s="1">
        <v>0</v>
      </c>
      <c r="Q443" s="1">
        <v>4952.67682866012</v>
      </c>
      <c r="R443" s="1">
        <v>1516534</v>
      </c>
      <c r="S443" s="61">
        <f>IF(C443="East", IF(B443="Central",('Connecting shares (%)'!$F$2/100*E443+'Connecting shares (%)'!$G$2/100*G443+'Connecting shares (%)'!$H$2/100*I443)/1000000,0),0)</f>
        <v>0</v>
      </c>
      <c r="T443" s="61">
        <f>IF(C443="East", IF(B443="Central",F443*'Connecting shares (%)'!$R$16*'Connecting shares (%)'!$F$2/100+H443*'Connecting shares (%)'!$G$2/100*'Connecting shares (%)'!$R$17+J443*'Connecting shares (%)'!$H$2/100*'Connecting shares (%)'!$R$18,0),0)</f>
        <v>0</v>
      </c>
      <c r="U443" s="1">
        <f>IF(C443="East", IF(B443="Decentral",('Connecting shares (%)'!$F$6/100*E443+'Connecting shares (%)'!$G$6/100*G443+'Connecting shares (%)'!$H$6/100*I443)/1000000,0),0)</f>
        <v>0</v>
      </c>
      <c r="V443" s="1">
        <f>IF(C443="East", IF(B443="Decentral",F443*'Connecting shares (%)'!$R$16*'Connecting shares (%)'!$F$6/100+H443*'Connecting shares (%)'!$G$6/100*'Connecting shares (%)'!$R$17+J443*'Connecting shares (%)'!$H$6/100*'Connecting shares (%)'!$R$18,0),0)</f>
        <v>0</v>
      </c>
      <c r="W443" s="1">
        <f>IF(C443="East", IF(B443="Central",('Connecting shares (%)'!$F$4/100*K443+'Connecting shares (%)'!$G$4/100*M443+'Connecting shares (%)'!$H$4/100*O443)/1000000,0),0)</f>
        <v>0</v>
      </c>
      <c r="X443" s="1">
        <f>IF(C443="East", IF(B443="Central",L443*'Connecting shares (%)'!$R$16*'Connecting shares (%)'!$F$4/100+N443*'Connecting shares (%)'!$G$4/100*'Connecting shares (%)'!$R$17+P443*'Connecting shares (%)'!$H$4/100*'Connecting shares (%)'!$R$18,0),0)</f>
        <v>0</v>
      </c>
      <c r="Y443" s="1">
        <f>IF(C443="East", IF(B443="Decentral",('Connecting shares (%)'!$F$4/100*K443+'Connecting shares (%)'!$G$4/100*M443+'Connecting shares (%)'!$H$4/100*O443)/1000000,0),0)</f>
        <v>0</v>
      </c>
      <c r="Z443" s="1">
        <f>IF(C443="East", IF(B443="Decentral",L443*'Connecting shares (%)'!$R$16*'Connecting shares (%)'!$F$8/100+N443*'Connecting shares (%)'!$G$8/100*'Connecting shares (%)'!$R$17+P443*'Connecting shares (%)'!$H$8/100*'Connecting shares (%)'!$R$18,0),0)</f>
        <v>0</v>
      </c>
      <c r="AA443" s="1">
        <f>IF(C443="West", IF(B443="Central",('Connecting shares (%)'!$F$10/100*E443+'Connecting shares (%)'!$G$10/100*G443+'Connecting shares (%)'!$H$10/100*I443)/1000000,0),0)</f>
        <v>0</v>
      </c>
      <c r="AB443" s="1">
        <f>IF(C443="West", IF(B443="Central",F443*'Connecting shares (%)'!$R$16*'Connecting shares (%)'!$F$10/100+H443*'Connecting shares (%)'!$G$10/100*'Connecting shares (%)'!$R$17+J443*'Connecting shares (%)'!$H$10/100*'Connecting shares (%)'!$R$18,0),0)</f>
        <v>0</v>
      </c>
      <c r="AC443" s="1">
        <f>IF(C443="West", IF(B443="Decentral",('Connecting shares (%)'!$F$14/100*E443+'Connecting shares (%)'!$G$14/100*G443+'Connecting shares (%)'!$H$14/100*I443)/1000000,0),0)</f>
        <v>2.6969325499999997</v>
      </c>
      <c r="AD443" s="1">
        <f>IF(C443="west", IF(B443="Decentral",F443*'Connecting shares (%)'!$R$16*'Connecting shares (%)'!$F$14/100+H443*'Connecting shares (%)'!$G$14/100*'Connecting shares (%)'!$R$17+J443*'Connecting shares (%)'!$H$14/100*'Connecting shares (%)'!$R$18,0),0)</f>
        <v>4.2080850000000005</v>
      </c>
      <c r="AE443" s="1">
        <f>IF(C443="west", IF(B443="Central",('Connecting shares (%)'!$F$12/100*K443+'Connecting shares (%)'!$G$12/100*M443+'Connecting shares (%)'!$H$12/100*O443)/1000000,0),0)</f>
        <v>0</v>
      </c>
      <c r="AF443" s="1">
        <f>IF(C443="west", IF(B443="Central",L443*'Connecting shares (%)'!$R$16*'Connecting shares (%)'!$F$12/100+N443*'Connecting shares (%)'!$G$12/100*'Connecting shares (%)'!$R$17+P443*'Connecting shares (%)'!$H$12/100*'Connecting shares (%)'!$R$18,0),0)</f>
        <v>0</v>
      </c>
      <c r="AG443" s="1">
        <f>IF(C443="West", IF(B443="Decentral",(K443*'Connecting shares (%)'!$F$16/100+M443*'Connecting shares (%)'!$G$16/100+O443*'Connecting shares (%)'!$H$16/100)/1000000,0),0)</f>
        <v>0.32628647999999999</v>
      </c>
      <c r="AH443" s="1">
        <f>IF(C443="west", IF(B443="Decentral",L443*'Connecting shares (%)'!$R$16*'Connecting shares (%)'!$F$16/100+N443*'Connecting shares (%)'!$G$16/100*'Connecting shares (%)'!$R$17+P443*'Connecting shares (%)'!$H$16/100*'Connecting shares (%)'!$R$18,0),0)</f>
        <v>0.52121800000000007</v>
      </c>
    </row>
    <row r="444" spans="1:34">
      <c r="A444" s="1">
        <v>443</v>
      </c>
      <c r="B444" s="1" t="s">
        <v>22</v>
      </c>
      <c r="C444" s="1" t="s">
        <v>23</v>
      </c>
      <c r="D444" s="1" t="s">
        <v>446</v>
      </c>
      <c r="E444" s="1">
        <v>14784.92</v>
      </c>
      <c r="F444" s="1">
        <v>1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1775.29038497601</v>
      </c>
      <c r="R444" s="1">
        <v>72120</v>
      </c>
      <c r="S444" s="61">
        <f>IF(C444="East", IF(B444="Central",('Connecting shares (%)'!$F$2/100*E444+'Connecting shares (%)'!$G$2/100*G444+'Connecting shares (%)'!$H$2/100*I444)/1000000,0),0)</f>
        <v>0</v>
      </c>
      <c r="T444" s="61">
        <f>IF(C444="East", IF(B444="Central",F444*'Connecting shares (%)'!$R$16*'Connecting shares (%)'!$F$2/100+H444*'Connecting shares (%)'!$G$2/100*'Connecting shares (%)'!$R$17+J444*'Connecting shares (%)'!$H$2/100*'Connecting shares (%)'!$R$18,0),0)</f>
        <v>0</v>
      </c>
      <c r="U444" s="1">
        <f>IF(C444="East", IF(B444="Decentral",('Connecting shares (%)'!$F$6/100*E444+'Connecting shares (%)'!$G$6/100*G444+'Connecting shares (%)'!$H$6/100*I444)/1000000,0),0)</f>
        <v>0</v>
      </c>
      <c r="V444" s="1">
        <f>IF(C444="East", IF(B444="Decentral",F444*'Connecting shares (%)'!$R$16*'Connecting shares (%)'!$F$6/100+H444*'Connecting shares (%)'!$G$6/100*'Connecting shares (%)'!$R$17+J444*'Connecting shares (%)'!$H$6/100*'Connecting shares (%)'!$R$18,0),0)</f>
        <v>0</v>
      </c>
      <c r="W444" s="1">
        <f>IF(C444="East", IF(B444="Central",('Connecting shares (%)'!$F$4/100*K444+'Connecting shares (%)'!$G$4/100*M444+'Connecting shares (%)'!$H$4/100*O444)/1000000,0),0)</f>
        <v>0</v>
      </c>
      <c r="X444" s="1">
        <f>IF(C444="East", IF(B444="Central",L444*'Connecting shares (%)'!$R$16*'Connecting shares (%)'!$F$4/100+N444*'Connecting shares (%)'!$G$4/100*'Connecting shares (%)'!$R$17+P444*'Connecting shares (%)'!$H$4/100*'Connecting shares (%)'!$R$18,0),0)</f>
        <v>0</v>
      </c>
      <c r="Y444" s="1">
        <f>IF(C444="East", IF(B444="Decentral",('Connecting shares (%)'!$F$4/100*K444+'Connecting shares (%)'!$G$4/100*M444+'Connecting shares (%)'!$H$4/100*O444)/1000000,0),0)</f>
        <v>0</v>
      </c>
      <c r="Z444" s="1">
        <f>IF(C444="East", IF(B444="Decentral",L444*'Connecting shares (%)'!$R$16*'Connecting shares (%)'!$F$8/100+N444*'Connecting shares (%)'!$G$8/100*'Connecting shares (%)'!$R$17+P444*'Connecting shares (%)'!$H$8/100*'Connecting shares (%)'!$R$18,0),0)</f>
        <v>0</v>
      </c>
      <c r="AA444" s="1">
        <f>IF(C444="West", IF(B444="Central",('Connecting shares (%)'!$F$10/100*E444+'Connecting shares (%)'!$G$10/100*G444+'Connecting shares (%)'!$H$10/100*I444)/1000000,0),0)</f>
        <v>1.478492E-2</v>
      </c>
      <c r="AB444" s="1">
        <f>IF(C444="West", IF(B444="Central",F444*'Connecting shares (%)'!$R$16*'Connecting shares (%)'!$F$10/100+H444*'Connecting shares (%)'!$G$10/100*'Connecting shares (%)'!$R$17+J444*'Connecting shares (%)'!$H$10/100*'Connecting shares (%)'!$R$18,0),0)</f>
        <v>2.2995000000000002E-2</v>
      </c>
      <c r="AC444" s="1">
        <f>IF(C444="West", IF(B444="Decentral",('Connecting shares (%)'!$F$14/100*E444+'Connecting shares (%)'!$G$14/100*G444+'Connecting shares (%)'!$H$14/100*I444)/1000000,0),0)</f>
        <v>0</v>
      </c>
      <c r="AD444" s="1">
        <f>IF(C444="west", IF(B444="Decentral",F444*'Connecting shares (%)'!$R$16*'Connecting shares (%)'!$F$14/100+H444*'Connecting shares (%)'!$G$14/100*'Connecting shares (%)'!$R$17+J444*'Connecting shares (%)'!$H$14/100*'Connecting shares (%)'!$R$18,0),0)</f>
        <v>0</v>
      </c>
      <c r="AE444" s="1">
        <f>IF(C444="west", IF(B444="Central",('Connecting shares (%)'!$F$12/100*K444+'Connecting shares (%)'!$G$12/100*M444+'Connecting shares (%)'!$H$12/100*O444)/1000000,0),0)</f>
        <v>0</v>
      </c>
      <c r="AF444" s="1">
        <f>IF(C444="west", IF(B444="Central",L444*'Connecting shares (%)'!$R$16*'Connecting shares (%)'!$F$12/100+N444*'Connecting shares (%)'!$G$12/100*'Connecting shares (%)'!$R$17+P444*'Connecting shares (%)'!$H$12/100*'Connecting shares (%)'!$R$18,0),0)</f>
        <v>0</v>
      </c>
      <c r="AG444" s="1">
        <f>IF(C444="West", IF(B444="Decentral",(K444*'Connecting shares (%)'!$F$16/100+M444*'Connecting shares (%)'!$G$16/100+O444*'Connecting shares (%)'!$H$16/100)/1000000,0),0)</f>
        <v>0</v>
      </c>
      <c r="AH444" s="1">
        <f>IF(C444="west", IF(B444="Decentral",L444*'Connecting shares (%)'!$R$16*'Connecting shares (%)'!$F$16/100+N444*'Connecting shares (%)'!$G$16/100*'Connecting shares (%)'!$R$17+P444*'Connecting shares (%)'!$H$16/100*'Connecting shares (%)'!$R$18,0),0)</f>
        <v>0</v>
      </c>
    </row>
    <row r="445" spans="1:34">
      <c r="A445" s="1">
        <v>444</v>
      </c>
      <c r="B445" s="1" t="s">
        <v>22</v>
      </c>
      <c r="C445" s="1" t="s">
        <v>23</v>
      </c>
      <c r="D445" s="1" t="s">
        <v>485</v>
      </c>
      <c r="E445" s="1">
        <v>713516.66</v>
      </c>
      <c r="F445" s="1">
        <v>45</v>
      </c>
      <c r="G445" s="1">
        <v>0</v>
      </c>
      <c r="H445" s="1">
        <v>0</v>
      </c>
      <c r="I445" s="1">
        <v>0</v>
      </c>
      <c r="J445" s="1">
        <v>0</v>
      </c>
      <c r="K445" s="1">
        <v>17693.529999999901</v>
      </c>
      <c r="L445" s="1">
        <v>1</v>
      </c>
      <c r="M445" s="1">
        <v>0</v>
      </c>
      <c r="N445" s="1">
        <v>0</v>
      </c>
      <c r="O445" s="1">
        <v>0</v>
      </c>
      <c r="P445" s="1">
        <v>0</v>
      </c>
      <c r="Q445" s="1">
        <v>6073.9504472393601</v>
      </c>
      <c r="R445" s="1">
        <v>1517162</v>
      </c>
      <c r="S445" s="61">
        <f>IF(C445="East", IF(B445="Central",('Connecting shares (%)'!$F$2/100*E445+'Connecting shares (%)'!$G$2/100*G445+'Connecting shares (%)'!$H$2/100*I445)/1000000,0),0)</f>
        <v>0</v>
      </c>
      <c r="T445" s="61">
        <f>IF(C445="East", IF(B445="Central",F445*'Connecting shares (%)'!$R$16*'Connecting shares (%)'!$F$2/100+H445*'Connecting shares (%)'!$G$2/100*'Connecting shares (%)'!$R$17+J445*'Connecting shares (%)'!$H$2/100*'Connecting shares (%)'!$R$18,0),0)</f>
        <v>0</v>
      </c>
      <c r="U445" s="1">
        <f>IF(C445="East", IF(B445="Decentral",('Connecting shares (%)'!$F$6/100*E445+'Connecting shares (%)'!$G$6/100*G445+'Connecting shares (%)'!$H$6/100*I445)/1000000,0),0)</f>
        <v>0</v>
      </c>
      <c r="V445" s="1">
        <f>IF(C445="East", IF(B445="Decentral",F445*'Connecting shares (%)'!$R$16*'Connecting shares (%)'!$F$6/100+H445*'Connecting shares (%)'!$G$6/100*'Connecting shares (%)'!$R$17+J445*'Connecting shares (%)'!$H$6/100*'Connecting shares (%)'!$R$18,0),0)</f>
        <v>0</v>
      </c>
      <c r="W445" s="1">
        <f>IF(C445="East", IF(B445="Central",('Connecting shares (%)'!$F$4/100*K445+'Connecting shares (%)'!$G$4/100*M445+'Connecting shares (%)'!$H$4/100*O445)/1000000,0),0)</f>
        <v>0</v>
      </c>
      <c r="X445" s="1">
        <f>IF(C445="East", IF(B445="Central",L445*'Connecting shares (%)'!$R$16*'Connecting shares (%)'!$F$4/100+N445*'Connecting shares (%)'!$G$4/100*'Connecting shares (%)'!$R$17+P445*'Connecting shares (%)'!$H$4/100*'Connecting shares (%)'!$R$18,0),0)</f>
        <v>0</v>
      </c>
      <c r="Y445" s="1">
        <f>IF(C445="East", IF(B445="Decentral",('Connecting shares (%)'!$F$4/100*K445+'Connecting shares (%)'!$G$4/100*M445+'Connecting shares (%)'!$H$4/100*O445)/1000000,0),0)</f>
        <v>0</v>
      </c>
      <c r="Z445" s="1">
        <f>IF(C445="East", IF(B445="Decentral",L445*'Connecting shares (%)'!$R$16*'Connecting shares (%)'!$F$8/100+N445*'Connecting shares (%)'!$G$8/100*'Connecting shares (%)'!$R$17+P445*'Connecting shares (%)'!$H$8/100*'Connecting shares (%)'!$R$18,0),0)</f>
        <v>0</v>
      </c>
      <c r="AA445" s="1">
        <f>IF(C445="West", IF(B445="Central",('Connecting shares (%)'!$F$10/100*E445+'Connecting shares (%)'!$G$10/100*G445+'Connecting shares (%)'!$H$10/100*I445)/1000000,0),0)</f>
        <v>0.71351666000000002</v>
      </c>
      <c r="AB445" s="1">
        <f>IF(C445="West", IF(B445="Central",F445*'Connecting shares (%)'!$R$16*'Connecting shares (%)'!$F$10/100+H445*'Connecting shares (%)'!$G$10/100*'Connecting shares (%)'!$R$17+J445*'Connecting shares (%)'!$H$10/100*'Connecting shares (%)'!$R$18,0),0)</f>
        <v>1.034775</v>
      </c>
      <c r="AC445" s="1">
        <f>IF(C445="West", IF(B445="Decentral",('Connecting shares (%)'!$F$14/100*E445+'Connecting shares (%)'!$G$14/100*G445+'Connecting shares (%)'!$H$14/100*I445)/1000000,0),0)</f>
        <v>0</v>
      </c>
      <c r="AD445" s="1">
        <f>IF(C445="west", IF(B445="Decentral",F445*'Connecting shares (%)'!$R$16*'Connecting shares (%)'!$F$14/100+H445*'Connecting shares (%)'!$G$14/100*'Connecting shares (%)'!$R$17+J445*'Connecting shares (%)'!$H$14/100*'Connecting shares (%)'!$R$18,0),0)</f>
        <v>0</v>
      </c>
      <c r="AE445" s="1">
        <f>IF(C445="west", IF(B445="Central",('Connecting shares (%)'!$F$12/100*K445+'Connecting shares (%)'!$G$12/100*M445+'Connecting shares (%)'!$H$12/100*O445)/1000000,0),0)</f>
        <v>1.7693529999999902E-2</v>
      </c>
      <c r="AF445" s="1">
        <f>IF(C445="west", IF(B445="Central",L445*'Connecting shares (%)'!$R$16*'Connecting shares (%)'!$F$12/100+N445*'Connecting shares (%)'!$G$12/100*'Connecting shares (%)'!$R$17+P445*'Connecting shares (%)'!$H$12/100*'Connecting shares (%)'!$R$18,0),0)</f>
        <v>2.2995000000000002E-2</v>
      </c>
      <c r="AG445" s="1">
        <f>IF(C445="West", IF(B445="Decentral",(K445*'Connecting shares (%)'!$F$16/100+M445*'Connecting shares (%)'!$G$16/100+O445*'Connecting shares (%)'!$H$16/100)/1000000,0),0)</f>
        <v>0</v>
      </c>
      <c r="AH445" s="1">
        <f>IF(C445="west", IF(B445="Decentral",L445*'Connecting shares (%)'!$R$16*'Connecting shares (%)'!$F$16/100+N445*'Connecting shares (%)'!$G$16/100*'Connecting shares (%)'!$R$17+P445*'Connecting shares (%)'!$H$16/100*'Connecting shares (%)'!$R$18,0),0)</f>
        <v>0</v>
      </c>
    </row>
    <row r="446" spans="1:34">
      <c r="A446" s="1">
        <v>445</v>
      </c>
      <c r="B446" s="1" t="s">
        <v>22</v>
      </c>
      <c r="C446" s="1" t="s">
        <v>23</v>
      </c>
      <c r="D446" s="1" t="s">
        <v>484</v>
      </c>
      <c r="E446" s="1">
        <v>1123997.1299999999</v>
      </c>
      <c r="F446" s="1">
        <v>77</v>
      </c>
      <c r="G446" s="1">
        <v>0</v>
      </c>
      <c r="H446" s="1">
        <v>0</v>
      </c>
      <c r="I446" s="1">
        <v>0</v>
      </c>
      <c r="J446" s="1">
        <v>0</v>
      </c>
      <c r="K446" s="1">
        <v>140671.32</v>
      </c>
      <c r="L446" s="1">
        <v>16</v>
      </c>
      <c r="M446" s="1">
        <v>0</v>
      </c>
      <c r="N446" s="1">
        <v>0</v>
      </c>
      <c r="O446" s="1">
        <v>0</v>
      </c>
      <c r="P446" s="1">
        <v>0</v>
      </c>
      <c r="Q446" s="1">
        <v>8522.3123426816892</v>
      </c>
      <c r="R446" s="1">
        <v>1752137</v>
      </c>
      <c r="S446" s="61">
        <f>IF(C446="East", IF(B446="Central",('Connecting shares (%)'!$F$2/100*E446+'Connecting shares (%)'!$G$2/100*G446+'Connecting shares (%)'!$H$2/100*I446)/1000000,0),0)</f>
        <v>0</v>
      </c>
      <c r="T446" s="61">
        <f>IF(C446="East", IF(B446="Central",F446*'Connecting shares (%)'!$R$16*'Connecting shares (%)'!$F$2/100+H446*'Connecting shares (%)'!$G$2/100*'Connecting shares (%)'!$R$17+J446*'Connecting shares (%)'!$H$2/100*'Connecting shares (%)'!$R$18,0),0)</f>
        <v>0</v>
      </c>
      <c r="U446" s="1">
        <f>IF(C446="East", IF(B446="Decentral",('Connecting shares (%)'!$F$6/100*E446+'Connecting shares (%)'!$G$6/100*G446+'Connecting shares (%)'!$H$6/100*I446)/1000000,0),0)</f>
        <v>0</v>
      </c>
      <c r="V446" s="1">
        <f>IF(C446="East", IF(B446="Decentral",F446*'Connecting shares (%)'!$R$16*'Connecting shares (%)'!$F$6/100+H446*'Connecting shares (%)'!$G$6/100*'Connecting shares (%)'!$R$17+J446*'Connecting shares (%)'!$H$6/100*'Connecting shares (%)'!$R$18,0),0)</f>
        <v>0</v>
      </c>
      <c r="W446" s="1">
        <f>IF(C446="East", IF(B446="Central",('Connecting shares (%)'!$F$4/100*K446+'Connecting shares (%)'!$G$4/100*M446+'Connecting shares (%)'!$H$4/100*O446)/1000000,0),0)</f>
        <v>0</v>
      </c>
      <c r="X446" s="1">
        <f>IF(C446="East", IF(B446="Central",L446*'Connecting shares (%)'!$R$16*'Connecting shares (%)'!$F$4/100+N446*'Connecting shares (%)'!$G$4/100*'Connecting shares (%)'!$R$17+P446*'Connecting shares (%)'!$H$4/100*'Connecting shares (%)'!$R$18,0),0)</f>
        <v>0</v>
      </c>
      <c r="Y446" s="1">
        <f>IF(C446="East", IF(B446="Decentral",('Connecting shares (%)'!$F$4/100*K446+'Connecting shares (%)'!$G$4/100*M446+'Connecting shares (%)'!$H$4/100*O446)/1000000,0),0)</f>
        <v>0</v>
      </c>
      <c r="Z446" s="1">
        <f>IF(C446="East", IF(B446="Decentral",L446*'Connecting shares (%)'!$R$16*'Connecting shares (%)'!$F$8/100+N446*'Connecting shares (%)'!$G$8/100*'Connecting shares (%)'!$R$17+P446*'Connecting shares (%)'!$H$8/100*'Connecting shares (%)'!$R$18,0),0)</f>
        <v>0</v>
      </c>
      <c r="AA446" s="1">
        <f>IF(C446="West", IF(B446="Central",('Connecting shares (%)'!$F$10/100*E446+'Connecting shares (%)'!$G$10/100*G446+'Connecting shares (%)'!$H$10/100*I446)/1000000,0),0)</f>
        <v>1.1239971299999998</v>
      </c>
      <c r="AB446" s="1">
        <f>IF(C446="West", IF(B446="Central",F446*'Connecting shares (%)'!$R$16*'Connecting shares (%)'!$F$10/100+H446*'Connecting shares (%)'!$G$10/100*'Connecting shares (%)'!$R$17+J446*'Connecting shares (%)'!$H$10/100*'Connecting shares (%)'!$R$18,0),0)</f>
        <v>1.770615</v>
      </c>
      <c r="AC446" s="1">
        <f>IF(C446="West", IF(B446="Decentral",('Connecting shares (%)'!$F$14/100*E446+'Connecting shares (%)'!$G$14/100*G446+'Connecting shares (%)'!$H$14/100*I446)/1000000,0),0)</f>
        <v>0</v>
      </c>
      <c r="AD446" s="1">
        <f>IF(C446="west", IF(B446="Decentral",F446*'Connecting shares (%)'!$R$16*'Connecting shares (%)'!$F$14/100+H446*'Connecting shares (%)'!$G$14/100*'Connecting shares (%)'!$R$17+J446*'Connecting shares (%)'!$H$14/100*'Connecting shares (%)'!$R$18,0),0)</f>
        <v>0</v>
      </c>
      <c r="AE446" s="1">
        <f>IF(C446="west", IF(B446="Central",('Connecting shares (%)'!$F$12/100*K446+'Connecting shares (%)'!$G$12/100*M446+'Connecting shares (%)'!$H$12/100*O446)/1000000,0),0)</f>
        <v>0.14067132000000002</v>
      </c>
      <c r="AF446" s="1">
        <f>IF(C446="west", IF(B446="Central",L446*'Connecting shares (%)'!$R$16*'Connecting shares (%)'!$F$12/100+N446*'Connecting shares (%)'!$G$12/100*'Connecting shares (%)'!$R$17+P446*'Connecting shares (%)'!$H$12/100*'Connecting shares (%)'!$R$18,0),0)</f>
        <v>0.36792000000000002</v>
      </c>
      <c r="AG446" s="1">
        <f>IF(C446="West", IF(B446="Decentral",(K446*'Connecting shares (%)'!$F$16/100+M446*'Connecting shares (%)'!$G$16/100+O446*'Connecting shares (%)'!$H$16/100)/1000000,0),0)</f>
        <v>0</v>
      </c>
      <c r="AH446" s="1">
        <f>IF(C446="west", IF(B446="Decentral",L446*'Connecting shares (%)'!$R$16*'Connecting shares (%)'!$F$16/100+N446*'Connecting shares (%)'!$G$16/100*'Connecting shares (%)'!$R$17+P446*'Connecting shares (%)'!$H$16/100*'Connecting shares (%)'!$R$18,0),0)</f>
        <v>0</v>
      </c>
    </row>
    <row r="447" spans="1:34">
      <c r="A447" s="1">
        <v>446</v>
      </c>
      <c r="B447" s="1" t="s">
        <v>21</v>
      </c>
      <c r="C447" s="1" t="s">
        <v>23</v>
      </c>
      <c r="D447" s="1" t="s">
        <v>483</v>
      </c>
      <c r="E447" s="1">
        <v>2876854.39</v>
      </c>
      <c r="F447" s="1">
        <v>179</v>
      </c>
      <c r="G447" s="1">
        <v>0</v>
      </c>
      <c r="H447" s="1">
        <v>0</v>
      </c>
      <c r="I447" s="1">
        <v>0</v>
      </c>
      <c r="J447" s="1">
        <v>0</v>
      </c>
      <c r="K447" s="1">
        <v>540414.98</v>
      </c>
      <c r="L447" s="1">
        <v>51</v>
      </c>
      <c r="M447" s="1">
        <v>270603.82</v>
      </c>
      <c r="N447" s="1">
        <v>3</v>
      </c>
      <c r="O447" s="1">
        <v>0</v>
      </c>
      <c r="P447" s="1">
        <v>0</v>
      </c>
      <c r="Q447" s="1">
        <v>14270.525056390001</v>
      </c>
      <c r="R447" s="1">
        <v>4593304</v>
      </c>
      <c r="S447" s="61">
        <f>IF(C447="East", IF(B447="Central",('Connecting shares (%)'!$F$2/100*E447+'Connecting shares (%)'!$G$2/100*G447+'Connecting shares (%)'!$H$2/100*I447)/1000000,0),0)</f>
        <v>0</v>
      </c>
      <c r="T447" s="61">
        <f>IF(C447="East", IF(B447="Central",F447*'Connecting shares (%)'!$R$16*'Connecting shares (%)'!$F$2/100+H447*'Connecting shares (%)'!$G$2/100*'Connecting shares (%)'!$R$17+J447*'Connecting shares (%)'!$H$2/100*'Connecting shares (%)'!$R$18,0),0)</f>
        <v>0</v>
      </c>
      <c r="U447" s="1">
        <f>IF(C447="East", IF(B447="Decentral",('Connecting shares (%)'!$F$6/100*E447+'Connecting shares (%)'!$G$6/100*G447+'Connecting shares (%)'!$H$6/100*I447)/1000000,0),0)</f>
        <v>0</v>
      </c>
      <c r="V447" s="1">
        <f>IF(C447="East", IF(B447="Decentral",F447*'Connecting shares (%)'!$R$16*'Connecting shares (%)'!$F$6/100+H447*'Connecting shares (%)'!$G$6/100*'Connecting shares (%)'!$R$17+J447*'Connecting shares (%)'!$H$6/100*'Connecting shares (%)'!$R$18,0),0)</f>
        <v>0</v>
      </c>
      <c r="W447" s="1">
        <f>IF(C447="East", IF(B447="Central",('Connecting shares (%)'!$F$4/100*K447+'Connecting shares (%)'!$G$4/100*M447+'Connecting shares (%)'!$H$4/100*O447)/1000000,0),0)</f>
        <v>0</v>
      </c>
      <c r="X447" s="1">
        <f>IF(C447="East", IF(B447="Central",L447*'Connecting shares (%)'!$R$16*'Connecting shares (%)'!$F$4/100+N447*'Connecting shares (%)'!$G$4/100*'Connecting shares (%)'!$R$17+P447*'Connecting shares (%)'!$H$4/100*'Connecting shares (%)'!$R$18,0),0)</f>
        <v>0</v>
      </c>
      <c r="Y447" s="1">
        <f>IF(C447="East", IF(B447="Decentral",('Connecting shares (%)'!$F$4/100*K447+'Connecting shares (%)'!$G$4/100*M447+'Connecting shares (%)'!$H$4/100*O447)/1000000,0),0)</f>
        <v>0</v>
      </c>
      <c r="Z447" s="1">
        <f>IF(C447="East", IF(B447="Decentral",L447*'Connecting shares (%)'!$R$16*'Connecting shares (%)'!$F$8/100+N447*'Connecting shares (%)'!$G$8/100*'Connecting shares (%)'!$R$17+P447*'Connecting shares (%)'!$H$8/100*'Connecting shares (%)'!$R$18,0),0)</f>
        <v>0</v>
      </c>
      <c r="AA447" s="1">
        <f>IF(C447="West", IF(B447="Central",('Connecting shares (%)'!$F$10/100*E447+'Connecting shares (%)'!$G$10/100*G447+'Connecting shares (%)'!$H$10/100*I447)/1000000,0),0)</f>
        <v>0</v>
      </c>
      <c r="AB447" s="1">
        <f>IF(C447="West", IF(B447="Central",F447*'Connecting shares (%)'!$R$16*'Connecting shares (%)'!$F$10/100+H447*'Connecting shares (%)'!$G$10/100*'Connecting shares (%)'!$R$17+J447*'Connecting shares (%)'!$H$10/100*'Connecting shares (%)'!$R$18,0),0)</f>
        <v>0</v>
      </c>
      <c r="AC447" s="1">
        <f>IF(C447="West", IF(B447="Decentral",('Connecting shares (%)'!$F$14/100*E447+'Connecting shares (%)'!$G$14/100*G447+'Connecting shares (%)'!$H$14/100*I447)/1000000,0),0)</f>
        <v>2.8768543900000001</v>
      </c>
      <c r="AD447" s="1">
        <f>IF(C447="west", IF(B447="Decentral",F447*'Connecting shares (%)'!$R$16*'Connecting shares (%)'!$F$14/100+H447*'Connecting shares (%)'!$G$14/100*'Connecting shares (%)'!$R$17+J447*'Connecting shares (%)'!$H$14/100*'Connecting shares (%)'!$R$18,0),0)</f>
        <v>4.1161050000000001</v>
      </c>
      <c r="AE447" s="1">
        <f>IF(C447="west", IF(B447="Central",('Connecting shares (%)'!$F$12/100*K447+'Connecting shares (%)'!$G$12/100*M447+'Connecting shares (%)'!$H$12/100*O447)/1000000,0),0)</f>
        <v>0</v>
      </c>
      <c r="AF447" s="1">
        <f>IF(C447="west", IF(B447="Central",L447*'Connecting shares (%)'!$R$16*'Connecting shares (%)'!$F$12/100+N447*'Connecting shares (%)'!$G$12/100*'Connecting shares (%)'!$R$17+P447*'Connecting shares (%)'!$H$12/100*'Connecting shares (%)'!$R$18,0),0)</f>
        <v>0</v>
      </c>
      <c r="AG447" s="1">
        <f>IF(C447="West", IF(B447="Decentral",(K447*'Connecting shares (%)'!$F$16/100+M447*'Connecting shares (%)'!$G$16/100+O447*'Connecting shares (%)'!$H$16/100)/1000000,0),0)</f>
        <v>0.81101880000000004</v>
      </c>
      <c r="AH447" s="1">
        <f>IF(C447="west", IF(B447="Decentral",L447*'Connecting shares (%)'!$R$16*'Connecting shares (%)'!$F$16/100+N447*'Connecting shares (%)'!$G$16/100*'Connecting shares (%)'!$R$17+P447*'Connecting shares (%)'!$H$16/100*'Connecting shares (%)'!$R$18,0),0)</f>
        <v>1.2647220000000001</v>
      </c>
    </row>
    <row r="448" spans="1:34">
      <c r="A448" s="1">
        <v>447</v>
      </c>
      <c r="B448" s="1" t="s">
        <v>21</v>
      </c>
      <c r="C448" s="1" t="s">
        <v>23</v>
      </c>
      <c r="D448" s="1" t="s">
        <v>482</v>
      </c>
      <c r="E448" s="1">
        <v>1247549.53</v>
      </c>
      <c r="F448" s="1">
        <v>86</v>
      </c>
      <c r="G448" s="1">
        <v>51282.55</v>
      </c>
      <c r="H448" s="1">
        <v>1</v>
      </c>
      <c r="I448" s="1">
        <v>0</v>
      </c>
      <c r="J448" s="1">
        <v>0</v>
      </c>
      <c r="K448" s="1">
        <v>179063.3</v>
      </c>
      <c r="L448" s="1">
        <v>21</v>
      </c>
      <c r="M448" s="1">
        <v>0</v>
      </c>
      <c r="N448" s="1">
        <v>0</v>
      </c>
      <c r="O448" s="1">
        <v>0</v>
      </c>
      <c r="P448" s="1">
        <v>0</v>
      </c>
      <c r="Q448" s="1">
        <v>10234.6605171335</v>
      </c>
      <c r="R448" s="1">
        <v>1807238.5</v>
      </c>
      <c r="S448" s="61">
        <f>IF(C448="East", IF(B448="Central",('Connecting shares (%)'!$F$2/100*E448+'Connecting shares (%)'!$G$2/100*G448+'Connecting shares (%)'!$H$2/100*I448)/1000000,0),0)</f>
        <v>0</v>
      </c>
      <c r="T448" s="61">
        <f>IF(C448="East", IF(B448="Central",F448*'Connecting shares (%)'!$R$16*'Connecting shares (%)'!$F$2/100+H448*'Connecting shares (%)'!$G$2/100*'Connecting shares (%)'!$R$17+J448*'Connecting shares (%)'!$H$2/100*'Connecting shares (%)'!$R$18,0),0)</f>
        <v>0</v>
      </c>
      <c r="U448" s="1">
        <f>IF(C448="East", IF(B448="Decentral",('Connecting shares (%)'!$F$6/100*E448+'Connecting shares (%)'!$G$6/100*G448+'Connecting shares (%)'!$H$6/100*I448)/1000000,0),0)</f>
        <v>0</v>
      </c>
      <c r="V448" s="1">
        <f>IF(C448="East", IF(B448="Decentral",F448*'Connecting shares (%)'!$R$16*'Connecting shares (%)'!$F$6/100+H448*'Connecting shares (%)'!$G$6/100*'Connecting shares (%)'!$R$17+J448*'Connecting shares (%)'!$H$6/100*'Connecting shares (%)'!$R$18,0),0)</f>
        <v>0</v>
      </c>
      <c r="W448" s="1">
        <f>IF(C448="East", IF(B448="Central",('Connecting shares (%)'!$F$4/100*K448+'Connecting shares (%)'!$G$4/100*M448+'Connecting shares (%)'!$H$4/100*O448)/1000000,0),0)</f>
        <v>0</v>
      </c>
      <c r="X448" s="1">
        <f>IF(C448="East", IF(B448="Central",L448*'Connecting shares (%)'!$R$16*'Connecting shares (%)'!$F$4/100+N448*'Connecting shares (%)'!$G$4/100*'Connecting shares (%)'!$R$17+P448*'Connecting shares (%)'!$H$4/100*'Connecting shares (%)'!$R$18,0),0)</f>
        <v>0</v>
      </c>
      <c r="Y448" s="1">
        <f>IF(C448="East", IF(B448="Decentral",('Connecting shares (%)'!$F$4/100*K448+'Connecting shares (%)'!$G$4/100*M448+'Connecting shares (%)'!$H$4/100*O448)/1000000,0),0)</f>
        <v>0</v>
      </c>
      <c r="Z448" s="1">
        <f>IF(C448="East", IF(B448="Decentral",L448*'Connecting shares (%)'!$R$16*'Connecting shares (%)'!$F$8/100+N448*'Connecting shares (%)'!$G$8/100*'Connecting shares (%)'!$R$17+P448*'Connecting shares (%)'!$H$8/100*'Connecting shares (%)'!$R$18,0),0)</f>
        <v>0</v>
      </c>
      <c r="AA448" s="1">
        <f>IF(C448="West", IF(B448="Central",('Connecting shares (%)'!$F$10/100*E448+'Connecting shares (%)'!$G$10/100*G448+'Connecting shares (%)'!$H$10/100*I448)/1000000,0),0)</f>
        <v>0</v>
      </c>
      <c r="AB448" s="1">
        <f>IF(C448="West", IF(B448="Central",F448*'Connecting shares (%)'!$R$16*'Connecting shares (%)'!$F$10/100+H448*'Connecting shares (%)'!$G$10/100*'Connecting shares (%)'!$R$17+J448*'Connecting shares (%)'!$H$10/100*'Connecting shares (%)'!$R$18,0),0)</f>
        <v>0</v>
      </c>
      <c r="AC448" s="1">
        <f>IF(C448="West", IF(B448="Decentral",('Connecting shares (%)'!$F$14/100*E448+'Connecting shares (%)'!$G$14/100*G448+'Connecting shares (%)'!$H$14/100*I448)/1000000,0),0)</f>
        <v>1.2988320800000002</v>
      </c>
      <c r="AD448" s="1">
        <f>IF(C448="west", IF(B448="Decentral",F448*'Connecting shares (%)'!$R$16*'Connecting shares (%)'!$F$14/100+H448*'Connecting shares (%)'!$G$14/100*'Connecting shares (%)'!$R$17+J448*'Connecting shares (%)'!$H$14/100*'Connecting shares (%)'!$R$18,0),0)</f>
        <v>2.008229</v>
      </c>
      <c r="AE448" s="1">
        <f>IF(C448="west", IF(B448="Central",('Connecting shares (%)'!$F$12/100*K448+'Connecting shares (%)'!$G$12/100*M448+'Connecting shares (%)'!$H$12/100*O448)/1000000,0),0)</f>
        <v>0</v>
      </c>
      <c r="AF448" s="1">
        <f>IF(C448="west", IF(B448="Central",L448*'Connecting shares (%)'!$R$16*'Connecting shares (%)'!$F$12/100+N448*'Connecting shares (%)'!$G$12/100*'Connecting shares (%)'!$R$17+P448*'Connecting shares (%)'!$H$12/100*'Connecting shares (%)'!$R$18,0),0)</f>
        <v>0</v>
      </c>
      <c r="AG448" s="1">
        <f>IF(C448="West", IF(B448="Decentral",(K448*'Connecting shares (%)'!$F$16/100+M448*'Connecting shares (%)'!$G$16/100+O448*'Connecting shares (%)'!$H$16/100)/1000000,0),0)</f>
        <v>0.17906329999999998</v>
      </c>
      <c r="AH448" s="1">
        <f>IF(C448="west", IF(B448="Decentral",L448*'Connecting shares (%)'!$R$16*'Connecting shares (%)'!$F$16/100+N448*'Connecting shares (%)'!$G$16/100*'Connecting shares (%)'!$R$17+P448*'Connecting shares (%)'!$H$16/100*'Connecting shares (%)'!$R$18,0),0)</f>
        <v>0.48289500000000002</v>
      </c>
    </row>
    <row r="449" spans="1:34">
      <c r="A449" s="1">
        <v>448</v>
      </c>
      <c r="B449" s="1" t="s">
        <v>22</v>
      </c>
      <c r="C449" s="1" t="s">
        <v>23</v>
      </c>
      <c r="D449" s="1" t="s">
        <v>481</v>
      </c>
      <c r="E449" s="1">
        <v>1891835.01</v>
      </c>
      <c r="F449" s="1">
        <v>123</v>
      </c>
      <c r="G449" s="1">
        <v>0</v>
      </c>
      <c r="H449" s="1">
        <v>0</v>
      </c>
      <c r="I449" s="1">
        <v>0</v>
      </c>
      <c r="J449" s="1">
        <v>0</v>
      </c>
      <c r="K449" s="1">
        <v>907570.25</v>
      </c>
      <c r="L449" s="1">
        <v>55</v>
      </c>
      <c r="M449" s="1">
        <v>1531014.0999999901</v>
      </c>
      <c r="N449" s="1">
        <v>16</v>
      </c>
      <c r="O449" s="1">
        <v>0</v>
      </c>
      <c r="P449" s="1">
        <v>0</v>
      </c>
      <c r="Q449" s="1">
        <v>23061.328111016199</v>
      </c>
      <c r="R449" s="1">
        <v>8359569</v>
      </c>
      <c r="S449" s="61">
        <f>IF(C449="East", IF(B449="Central",('Connecting shares (%)'!$F$2/100*E449+'Connecting shares (%)'!$G$2/100*G449+'Connecting shares (%)'!$H$2/100*I449)/1000000,0),0)</f>
        <v>0</v>
      </c>
      <c r="T449" s="61">
        <f>IF(C449="East", IF(B449="Central",F449*'Connecting shares (%)'!$R$16*'Connecting shares (%)'!$F$2/100+H449*'Connecting shares (%)'!$G$2/100*'Connecting shares (%)'!$R$17+J449*'Connecting shares (%)'!$H$2/100*'Connecting shares (%)'!$R$18,0),0)</f>
        <v>0</v>
      </c>
      <c r="U449" s="1">
        <f>IF(C449="East", IF(B449="Decentral",('Connecting shares (%)'!$F$6/100*E449+'Connecting shares (%)'!$G$6/100*G449+'Connecting shares (%)'!$H$6/100*I449)/1000000,0),0)</f>
        <v>0</v>
      </c>
      <c r="V449" s="1">
        <f>IF(C449="East", IF(B449="Decentral",F449*'Connecting shares (%)'!$R$16*'Connecting shares (%)'!$F$6/100+H449*'Connecting shares (%)'!$G$6/100*'Connecting shares (%)'!$R$17+J449*'Connecting shares (%)'!$H$6/100*'Connecting shares (%)'!$R$18,0),0)</f>
        <v>0</v>
      </c>
      <c r="W449" s="1">
        <f>IF(C449="East", IF(B449="Central",('Connecting shares (%)'!$F$4/100*K449+'Connecting shares (%)'!$G$4/100*M449+'Connecting shares (%)'!$H$4/100*O449)/1000000,0),0)</f>
        <v>0</v>
      </c>
      <c r="X449" s="1">
        <f>IF(C449="East", IF(B449="Central",L449*'Connecting shares (%)'!$R$16*'Connecting shares (%)'!$F$4/100+N449*'Connecting shares (%)'!$G$4/100*'Connecting shares (%)'!$R$17+P449*'Connecting shares (%)'!$H$4/100*'Connecting shares (%)'!$R$18,0),0)</f>
        <v>0</v>
      </c>
      <c r="Y449" s="1">
        <f>IF(C449="East", IF(B449="Decentral",('Connecting shares (%)'!$F$4/100*K449+'Connecting shares (%)'!$G$4/100*M449+'Connecting shares (%)'!$H$4/100*O449)/1000000,0),0)</f>
        <v>0</v>
      </c>
      <c r="Z449" s="1">
        <f>IF(C449="East", IF(B449="Decentral",L449*'Connecting shares (%)'!$R$16*'Connecting shares (%)'!$F$8/100+N449*'Connecting shares (%)'!$G$8/100*'Connecting shares (%)'!$R$17+P449*'Connecting shares (%)'!$H$8/100*'Connecting shares (%)'!$R$18,0),0)</f>
        <v>0</v>
      </c>
      <c r="AA449" s="1">
        <f>IF(C449="West", IF(B449="Central",('Connecting shares (%)'!$F$10/100*E449+'Connecting shares (%)'!$G$10/100*G449+'Connecting shares (%)'!$H$10/100*I449)/1000000,0),0)</f>
        <v>1.8918350100000001</v>
      </c>
      <c r="AB449" s="1">
        <f>IF(C449="West", IF(B449="Central",F449*'Connecting shares (%)'!$R$16*'Connecting shares (%)'!$F$10/100+H449*'Connecting shares (%)'!$G$10/100*'Connecting shares (%)'!$R$17+J449*'Connecting shares (%)'!$H$10/100*'Connecting shares (%)'!$R$18,0),0)</f>
        <v>2.8283849999999999</v>
      </c>
      <c r="AC449" s="1">
        <f>IF(C449="West", IF(B449="Decentral",('Connecting shares (%)'!$F$14/100*E449+'Connecting shares (%)'!$G$14/100*G449+'Connecting shares (%)'!$H$14/100*I449)/1000000,0),0)</f>
        <v>0</v>
      </c>
      <c r="AD449" s="1">
        <f>IF(C449="west", IF(B449="Decentral",F449*'Connecting shares (%)'!$R$16*'Connecting shares (%)'!$F$14/100+H449*'Connecting shares (%)'!$G$14/100*'Connecting shares (%)'!$R$17+J449*'Connecting shares (%)'!$H$14/100*'Connecting shares (%)'!$R$18,0),0)</f>
        <v>0</v>
      </c>
      <c r="AE449" s="1">
        <f>IF(C449="west", IF(B449="Central",('Connecting shares (%)'!$F$12/100*K449+'Connecting shares (%)'!$G$12/100*M449+'Connecting shares (%)'!$H$12/100*O449)/1000000,0),0)</f>
        <v>2.4385843499999904</v>
      </c>
      <c r="AF449" s="1">
        <f>IF(C449="west", IF(B449="Central",L449*'Connecting shares (%)'!$R$16*'Connecting shares (%)'!$F$12/100+N449*'Connecting shares (%)'!$G$12/100*'Connecting shares (%)'!$R$17+P449*'Connecting shares (%)'!$H$12/100*'Connecting shares (%)'!$R$18,0),0)</f>
        <v>1.7552690000000002</v>
      </c>
      <c r="AG449" s="1">
        <f>IF(C449="West", IF(B449="Decentral",(K449*'Connecting shares (%)'!$F$16/100+M449*'Connecting shares (%)'!$G$16/100+O449*'Connecting shares (%)'!$H$16/100)/1000000,0),0)</f>
        <v>0</v>
      </c>
      <c r="AH449" s="1">
        <f>IF(C449="west", IF(B449="Decentral",L449*'Connecting shares (%)'!$R$16*'Connecting shares (%)'!$F$16/100+N449*'Connecting shares (%)'!$G$16/100*'Connecting shares (%)'!$R$17+P449*'Connecting shares (%)'!$H$16/100*'Connecting shares (%)'!$R$18,0),0)</f>
        <v>0</v>
      </c>
    </row>
    <row r="450" spans="1:34">
      <c r="A450" s="1">
        <v>449</v>
      </c>
      <c r="B450" s="1" t="s">
        <v>22</v>
      </c>
      <c r="C450" s="1" t="s">
        <v>23</v>
      </c>
      <c r="D450" s="1" t="s">
        <v>480</v>
      </c>
      <c r="E450" s="1">
        <v>457664.49999999901</v>
      </c>
      <c r="F450" s="1">
        <v>30</v>
      </c>
      <c r="G450" s="1">
        <v>0</v>
      </c>
      <c r="H450" s="1">
        <v>0</v>
      </c>
      <c r="I450" s="1">
        <v>0</v>
      </c>
      <c r="J450" s="1">
        <v>0</v>
      </c>
      <c r="K450" s="1">
        <v>110315.289999999</v>
      </c>
      <c r="L450" s="1">
        <v>3</v>
      </c>
      <c r="M450" s="1">
        <v>0</v>
      </c>
      <c r="N450" s="1">
        <v>0</v>
      </c>
      <c r="O450" s="1">
        <v>0</v>
      </c>
      <c r="P450" s="1">
        <v>0</v>
      </c>
      <c r="Q450" s="1">
        <v>4639.4656533365996</v>
      </c>
      <c r="R450" s="1">
        <v>830912</v>
      </c>
      <c r="S450" s="61">
        <f>IF(C450="East", IF(B450="Central",('Connecting shares (%)'!$F$2/100*E450+'Connecting shares (%)'!$G$2/100*G450+'Connecting shares (%)'!$H$2/100*I450)/1000000,0),0)</f>
        <v>0</v>
      </c>
      <c r="T450" s="61">
        <f>IF(C450="East", IF(B450="Central",F450*'Connecting shares (%)'!$R$16*'Connecting shares (%)'!$F$2/100+H450*'Connecting shares (%)'!$G$2/100*'Connecting shares (%)'!$R$17+J450*'Connecting shares (%)'!$H$2/100*'Connecting shares (%)'!$R$18,0),0)</f>
        <v>0</v>
      </c>
      <c r="U450" s="1">
        <f>IF(C450="East", IF(B450="Decentral",('Connecting shares (%)'!$F$6/100*E450+'Connecting shares (%)'!$G$6/100*G450+'Connecting shares (%)'!$H$6/100*I450)/1000000,0),0)</f>
        <v>0</v>
      </c>
      <c r="V450" s="1">
        <f>IF(C450="East", IF(B450="Decentral",F450*'Connecting shares (%)'!$R$16*'Connecting shares (%)'!$F$6/100+H450*'Connecting shares (%)'!$G$6/100*'Connecting shares (%)'!$R$17+J450*'Connecting shares (%)'!$H$6/100*'Connecting shares (%)'!$R$18,0),0)</f>
        <v>0</v>
      </c>
      <c r="W450" s="1">
        <f>IF(C450="East", IF(B450="Central",('Connecting shares (%)'!$F$4/100*K450+'Connecting shares (%)'!$G$4/100*M450+'Connecting shares (%)'!$H$4/100*O450)/1000000,0),0)</f>
        <v>0</v>
      </c>
      <c r="X450" s="1">
        <f>IF(C450="East", IF(B450="Central",L450*'Connecting shares (%)'!$R$16*'Connecting shares (%)'!$F$4/100+N450*'Connecting shares (%)'!$G$4/100*'Connecting shares (%)'!$R$17+P450*'Connecting shares (%)'!$H$4/100*'Connecting shares (%)'!$R$18,0),0)</f>
        <v>0</v>
      </c>
      <c r="Y450" s="1">
        <f>IF(C450="East", IF(B450="Decentral",('Connecting shares (%)'!$F$4/100*K450+'Connecting shares (%)'!$G$4/100*M450+'Connecting shares (%)'!$H$4/100*O450)/1000000,0),0)</f>
        <v>0</v>
      </c>
      <c r="Z450" s="1">
        <f>IF(C450="East", IF(B450="Decentral",L450*'Connecting shares (%)'!$R$16*'Connecting shares (%)'!$F$8/100+N450*'Connecting shares (%)'!$G$8/100*'Connecting shares (%)'!$R$17+P450*'Connecting shares (%)'!$H$8/100*'Connecting shares (%)'!$R$18,0),0)</f>
        <v>0</v>
      </c>
      <c r="AA450" s="1">
        <f>IF(C450="West", IF(B450="Central",('Connecting shares (%)'!$F$10/100*E450+'Connecting shares (%)'!$G$10/100*G450+'Connecting shares (%)'!$H$10/100*I450)/1000000,0),0)</f>
        <v>0.45766449999999903</v>
      </c>
      <c r="AB450" s="1">
        <f>IF(C450="West", IF(B450="Central",F450*'Connecting shares (%)'!$R$16*'Connecting shares (%)'!$F$10/100+H450*'Connecting shares (%)'!$G$10/100*'Connecting shares (%)'!$R$17+J450*'Connecting shares (%)'!$H$10/100*'Connecting shares (%)'!$R$18,0),0)</f>
        <v>0.68985000000000019</v>
      </c>
      <c r="AC450" s="1">
        <f>IF(C450="West", IF(B450="Decentral",('Connecting shares (%)'!$F$14/100*E450+'Connecting shares (%)'!$G$14/100*G450+'Connecting shares (%)'!$H$14/100*I450)/1000000,0),0)</f>
        <v>0</v>
      </c>
      <c r="AD450" s="1">
        <f>IF(C450="west", IF(B450="Decentral",F450*'Connecting shares (%)'!$R$16*'Connecting shares (%)'!$F$14/100+H450*'Connecting shares (%)'!$G$14/100*'Connecting shares (%)'!$R$17+J450*'Connecting shares (%)'!$H$14/100*'Connecting shares (%)'!$R$18,0),0)</f>
        <v>0</v>
      </c>
      <c r="AE450" s="1">
        <f>IF(C450="west", IF(B450="Central",('Connecting shares (%)'!$F$12/100*K450+'Connecting shares (%)'!$G$12/100*M450+'Connecting shares (%)'!$H$12/100*O450)/1000000,0),0)</f>
        <v>0.110315289999999</v>
      </c>
      <c r="AF450" s="1">
        <f>IF(C450="west", IF(B450="Central",L450*'Connecting shares (%)'!$R$16*'Connecting shares (%)'!$F$12/100+N450*'Connecting shares (%)'!$G$12/100*'Connecting shares (%)'!$R$17+P450*'Connecting shares (%)'!$H$12/100*'Connecting shares (%)'!$R$18,0),0)</f>
        <v>6.8985000000000005E-2</v>
      </c>
      <c r="AG450" s="1">
        <f>IF(C450="West", IF(B450="Decentral",(K450*'Connecting shares (%)'!$F$16/100+M450*'Connecting shares (%)'!$G$16/100+O450*'Connecting shares (%)'!$H$16/100)/1000000,0),0)</f>
        <v>0</v>
      </c>
      <c r="AH450" s="1">
        <f>IF(C450="west", IF(B450="Decentral",L450*'Connecting shares (%)'!$R$16*'Connecting shares (%)'!$F$16/100+N450*'Connecting shares (%)'!$G$16/100*'Connecting shares (%)'!$R$17+P450*'Connecting shares (%)'!$H$16/100*'Connecting shares (%)'!$R$18,0),0)</f>
        <v>0</v>
      </c>
    </row>
    <row r="451" spans="1:34">
      <c r="A451" s="1">
        <v>450</v>
      </c>
      <c r="B451" s="1" t="s">
        <v>21</v>
      </c>
      <c r="C451" s="1" t="s">
        <v>23</v>
      </c>
      <c r="D451" s="1" t="s">
        <v>479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1242.65305919459</v>
      </c>
      <c r="R451" s="1">
        <v>39429.5</v>
      </c>
      <c r="S451" s="61">
        <f>IF(C451="East", IF(B451="Central",('Connecting shares (%)'!$F$2/100*E451+'Connecting shares (%)'!$G$2/100*G451+'Connecting shares (%)'!$H$2/100*I451)/1000000,0),0)</f>
        <v>0</v>
      </c>
      <c r="T451" s="61">
        <f>IF(C451="East", IF(B451="Central",F451*'Connecting shares (%)'!$R$16*'Connecting shares (%)'!$F$2/100+H451*'Connecting shares (%)'!$G$2/100*'Connecting shares (%)'!$R$17+J451*'Connecting shares (%)'!$H$2/100*'Connecting shares (%)'!$R$18,0),0)</f>
        <v>0</v>
      </c>
      <c r="U451" s="1">
        <f>IF(C451="East", IF(B451="Decentral",('Connecting shares (%)'!$F$6/100*E451+'Connecting shares (%)'!$G$6/100*G451+'Connecting shares (%)'!$H$6/100*I451)/1000000,0),0)</f>
        <v>0</v>
      </c>
      <c r="V451" s="1">
        <f>IF(C451="East", IF(B451="Decentral",F451*'Connecting shares (%)'!$R$16*'Connecting shares (%)'!$F$6/100+H451*'Connecting shares (%)'!$G$6/100*'Connecting shares (%)'!$R$17+J451*'Connecting shares (%)'!$H$6/100*'Connecting shares (%)'!$R$18,0),0)</f>
        <v>0</v>
      </c>
      <c r="W451" s="1">
        <f>IF(C451="East", IF(B451="Central",('Connecting shares (%)'!$F$4/100*K451+'Connecting shares (%)'!$G$4/100*M451+'Connecting shares (%)'!$H$4/100*O451)/1000000,0),0)</f>
        <v>0</v>
      </c>
      <c r="X451" s="1">
        <f>IF(C451="East", IF(B451="Central",L451*'Connecting shares (%)'!$R$16*'Connecting shares (%)'!$F$4/100+N451*'Connecting shares (%)'!$G$4/100*'Connecting shares (%)'!$R$17+P451*'Connecting shares (%)'!$H$4/100*'Connecting shares (%)'!$R$18,0),0)</f>
        <v>0</v>
      </c>
      <c r="Y451" s="1">
        <f>IF(C451="East", IF(B451="Decentral",('Connecting shares (%)'!$F$4/100*K451+'Connecting shares (%)'!$G$4/100*M451+'Connecting shares (%)'!$H$4/100*O451)/1000000,0),0)</f>
        <v>0</v>
      </c>
      <c r="Z451" s="1">
        <f>IF(C451="East", IF(B451="Decentral",L451*'Connecting shares (%)'!$R$16*'Connecting shares (%)'!$F$8/100+N451*'Connecting shares (%)'!$G$8/100*'Connecting shares (%)'!$R$17+P451*'Connecting shares (%)'!$H$8/100*'Connecting shares (%)'!$R$18,0),0)</f>
        <v>0</v>
      </c>
      <c r="AA451" s="1">
        <f>IF(C451="West", IF(B451="Central",('Connecting shares (%)'!$F$10/100*E451+'Connecting shares (%)'!$G$10/100*G451+'Connecting shares (%)'!$H$10/100*I451)/1000000,0),0)</f>
        <v>0</v>
      </c>
      <c r="AB451" s="1">
        <f>IF(C451="West", IF(B451="Central",F451*'Connecting shares (%)'!$R$16*'Connecting shares (%)'!$F$10/100+H451*'Connecting shares (%)'!$G$10/100*'Connecting shares (%)'!$R$17+J451*'Connecting shares (%)'!$H$10/100*'Connecting shares (%)'!$R$18,0),0)</f>
        <v>0</v>
      </c>
      <c r="AC451" s="1">
        <f>IF(C451="West", IF(B451="Decentral",('Connecting shares (%)'!$F$14/100*E451+'Connecting shares (%)'!$G$14/100*G451+'Connecting shares (%)'!$H$14/100*I451)/1000000,0),0)</f>
        <v>0</v>
      </c>
      <c r="AD451" s="1">
        <f>IF(C451="west", IF(B451="Decentral",F451*'Connecting shares (%)'!$R$16*'Connecting shares (%)'!$F$14/100+H451*'Connecting shares (%)'!$G$14/100*'Connecting shares (%)'!$R$17+J451*'Connecting shares (%)'!$H$14/100*'Connecting shares (%)'!$R$18,0),0)</f>
        <v>0</v>
      </c>
      <c r="AE451" s="1">
        <f>IF(C451="west", IF(B451="Central",('Connecting shares (%)'!$F$12/100*K451+'Connecting shares (%)'!$G$12/100*M451+'Connecting shares (%)'!$H$12/100*O451)/1000000,0),0)</f>
        <v>0</v>
      </c>
      <c r="AF451" s="1">
        <f>IF(C451="west", IF(B451="Central",L451*'Connecting shares (%)'!$R$16*'Connecting shares (%)'!$F$12/100+N451*'Connecting shares (%)'!$G$12/100*'Connecting shares (%)'!$R$17+P451*'Connecting shares (%)'!$H$12/100*'Connecting shares (%)'!$R$18,0),0)</f>
        <v>0</v>
      </c>
      <c r="AG451" s="1">
        <f>IF(C451="West", IF(B451="Decentral",(K451*'Connecting shares (%)'!$F$16/100+M451*'Connecting shares (%)'!$G$16/100+O451*'Connecting shares (%)'!$H$16/100)/1000000,0),0)</f>
        <v>0</v>
      </c>
      <c r="AH451" s="1">
        <f>IF(C451="west", IF(B451="Decentral",L451*'Connecting shares (%)'!$R$16*'Connecting shares (%)'!$F$16/100+N451*'Connecting shares (%)'!$G$16/100*'Connecting shares (%)'!$R$17+P451*'Connecting shares (%)'!$H$16/100*'Connecting shares (%)'!$R$18,0),0)</f>
        <v>0</v>
      </c>
    </row>
    <row r="452" spans="1:34">
      <c r="A452" s="1">
        <v>451</v>
      </c>
      <c r="B452" s="1" t="s">
        <v>22</v>
      </c>
      <c r="C452" s="1" t="s">
        <v>23</v>
      </c>
      <c r="D452" s="1" t="s">
        <v>478</v>
      </c>
      <c r="E452" s="1">
        <v>763138.55</v>
      </c>
      <c r="F452" s="1">
        <v>53</v>
      </c>
      <c r="G452" s="1">
        <v>0</v>
      </c>
      <c r="H452" s="1">
        <v>0</v>
      </c>
      <c r="I452" s="1">
        <v>0</v>
      </c>
      <c r="J452" s="1">
        <v>0</v>
      </c>
      <c r="K452" s="1">
        <v>29667.9399999999</v>
      </c>
      <c r="L452" s="1">
        <v>1</v>
      </c>
      <c r="M452" s="1">
        <v>0</v>
      </c>
      <c r="N452" s="1">
        <v>0</v>
      </c>
      <c r="O452" s="1">
        <v>0</v>
      </c>
      <c r="P452" s="1">
        <v>0</v>
      </c>
      <c r="Q452" s="1">
        <v>4742.2068571228401</v>
      </c>
      <c r="R452" s="1">
        <v>1082673.5</v>
      </c>
      <c r="S452" s="61">
        <f>IF(C452="East", IF(B452="Central",('Connecting shares (%)'!$F$2/100*E452+'Connecting shares (%)'!$G$2/100*G452+'Connecting shares (%)'!$H$2/100*I452)/1000000,0),0)</f>
        <v>0</v>
      </c>
      <c r="T452" s="61">
        <f>IF(C452="East", IF(B452="Central",F452*'Connecting shares (%)'!$R$16*'Connecting shares (%)'!$F$2/100+H452*'Connecting shares (%)'!$G$2/100*'Connecting shares (%)'!$R$17+J452*'Connecting shares (%)'!$H$2/100*'Connecting shares (%)'!$R$18,0),0)</f>
        <v>0</v>
      </c>
      <c r="U452" s="1">
        <f>IF(C452="East", IF(B452="Decentral",('Connecting shares (%)'!$F$6/100*E452+'Connecting shares (%)'!$G$6/100*G452+'Connecting shares (%)'!$H$6/100*I452)/1000000,0),0)</f>
        <v>0</v>
      </c>
      <c r="V452" s="1">
        <f>IF(C452="East", IF(B452="Decentral",F452*'Connecting shares (%)'!$R$16*'Connecting shares (%)'!$F$6/100+H452*'Connecting shares (%)'!$G$6/100*'Connecting shares (%)'!$R$17+J452*'Connecting shares (%)'!$H$6/100*'Connecting shares (%)'!$R$18,0),0)</f>
        <v>0</v>
      </c>
      <c r="W452" s="1">
        <f>IF(C452="East", IF(B452="Central",('Connecting shares (%)'!$F$4/100*K452+'Connecting shares (%)'!$G$4/100*M452+'Connecting shares (%)'!$H$4/100*O452)/1000000,0),0)</f>
        <v>0</v>
      </c>
      <c r="X452" s="1">
        <f>IF(C452="East", IF(B452="Central",L452*'Connecting shares (%)'!$R$16*'Connecting shares (%)'!$F$4/100+N452*'Connecting shares (%)'!$G$4/100*'Connecting shares (%)'!$R$17+P452*'Connecting shares (%)'!$H$4/100*'Connecting shares (%)'!$R$18,0),0)</f>
        <v>0</v>
      </c>
      <c r="Y452" s="1">
        <f>IF(C452="East", IF(B452="Decentral",('Connecting shares (%)'!$F$4/100*K452+'Connecting shares (%)'!$G$4/100*M452+'Connecting shares (%)'!$H$4/100*O452)/1000000,0),0)</f>
        <v>0</v>
      </c>
      <c r="Z452" s="1">
        <f>IF(C452="East", IF(B452="Decentral",L452*'Connecting shares (%)'!$R$16*'Connecting shares (%)'!$F$8/100+N452*'Connecting shares (%)'!$G$8/100*'Connecting shares (%)'!$R$17+P452*'Connecting shares (%)'!$H$8/100*'Connecting shares (%)'!$R$18,0),0)</f>
        <v>0</v>
      </c>
      <c r="AA452" s="1">
        <f>IF(C452="West", IF(B452="Central",('Connecting shares (%)'!$F$10/100*E452+'Connecting shares (%)'!$G$10/100*G452+'Connecting shares (%)'!$H$10/100*I452)/1000000,0),0)</f>
        <v>0.76313855000000008</v>
      </c>
      <c r="AB452" s="1">
        <f>IF(C452="West", IF(B452="Central",F452*'Connecting shares (%)'!$R$16*'Connecting shares (%)'!$F$10/100+H452*'Connecting shares (%)'!$G$10/100*'Connecting shares (%)'!$R$17+J452*'Connecting shares (%)'!$H$10/100*'Connecting shares (%)'!$R$18,0),0)</f>
        <v>1.2187350000000001</v>
      </c>
      <c r="AC452" s="1">
        <f>IF(C452="West", IF(B452="Decentral",('Connecting shares (%)'!$F$14/100*E452+'Connecting shares (%)'!$G$14/100*G452+'Connecting shares (%)'!$H$14/100*I452)/1000000,0),0)</f>
        <v>0</v>
      </c>
      <c r="AD452" s="1">
        <f>IF(C452="west", IF(B452="Decentral",F452*'Connecting shares (%)'!$R$16*'Connecting shares (%)'!$F$14/100+H452*'Connecting shares (%)'!$G$14/100*'Connecting shares (%)'!$R$17+J452*'Connecting shares (%)'!$H$14/100*'Connecting shares (%)'!$R$18,0),0)</f>
        <v>0</v>
      </c>
      <c r="AE452" s="1">
        <f>IF(C452="west", IF(B452="Central",('Connecting shares (%)'!$F$12/100*K452+'Connecting shares (%)'!$G$12/100*M452+'Connecting shares (%)'!$H$12/100*O452)/1000000,0),0)</f>
        <v>2.96679399999999E-2</v>
      </c>
      <c r="AF452" s="1">
        <f>IF(C452="west", IF(B452="Central",L452*'Connecting shares (%)'!$R$16*'Connecting shares (%)'!$F$12/100+N452*'Connecting shares (%)'!$G$12/100*'Connecting shares (%)'!$R$17+P452*'Connecting shares (%)'!$H$12/100*'Connecting shares (%)'!$R$18,0),0)</f>
        <v>2.2995000000000002E-2</v>
      </c>
      <c r="AG452" s="1">
        <f>IF(C452="West", IF(B452="Decentral",(K452*'Connecting shares (%)'!$F$16/100+M452*'Connecting shares (%)'!$G$16/100+O452*'Connecting shares (%)'!$H$16/100)/1000000,0),0)</f>
        <v>0</v>
      </c>
      <c r="AH452" s="1">
        <f>IF(C452="west", IF(B452="Decentral",L452*'Connecting shares (%)'!$R$16*'Connecting shares (%)'!$F$16/100+N452*'Connecting shares (%)'!$G$16/100*'Connecting shares (%)'!$R$17+P452*'Connecting shares (%)'!$H$16/100*'Connecting shares (%)'!$R$18,0),0)</f>
        <v>0</v>
      </c>
    </row>
    <row r="453" spans="1:34">
      <c r="A453" s="1">
        <v>452</v>
      </c>
      <c r="B453" s="1" t="s">
        <v>21</v>
      </c>
      <c r="C453" s="1" t="s">
        <v>23</v>
      </c>
      <c r="D453" s="1" t="s">
        <v>477</v>
      </c>
      <c r="E453" s="1">
        <v>895958.58</v>
      </c>
      <c r="F453" s="1">
        <v>68</v>
      </c>
      <c r="G453" s="1">
        <v>0</v>
      </c>
      <c r="H453" s="1">
        <v>0</v>
      </c>
      <c r="I453" s="1">
        <v>0</v>
      </c>
      <c r="J453" s="1">
        <v>0</v>
      </c>
      <c r="K453" s="1">
        <v>93331.75</v>
      </c>
      <c r="L453" s="1">
        <v>5</v>
      </c>
      <c r="M453" s="1">
        <v>0</v>
      </c>
      <c r="N453" s="1">
        <v>0</v>
      </c>
      <c r="O453" s="1">
        <v>0</v>
      </c>
      <c r="P453" s="1">
        <v>0</v>
      </c>
      <c r="Q453" s="1">
        <v>3705.8370200365598</v>
      </c>
      <c r="R453" s="1">
        <v>963661</v>
      </c>
      <c r="S453" s="61">
        <f>IF(C453="East", IF(B453="Central",('Connecting shares (%)'!$F$2/100*E453+'Connecting shares (%)'!$G$2/100*G453+'Connecting shares (%)'!$H$2/100*I453)/1000000,0),0)</f>
        <v>0</v>
      </c>
      <c r="T453" s="61">
        <f>IF(C453="East", IF(B453="Central",F453*'Connecting shares (%)'!$R$16*'Connecting shares (%)'!$F$2/100+H453*'Connecting shares (%)'!$G$2/100*'Connecting shares (%)'!$R$17+J453*'Connecting shares (%)'!$H$2/100*'Connecting shares (%)'!$R$18,0),0)</f>
        <v>0</v>
      </c>
      <c r="U453" s="1">
        <f>IF(C453="East", IF(B453="Decentral",('Connecting shares (%)'!$F$6/100*E453+'Connecting shares (%)'!$G$6/100*G453+'Connecting shares (%)'!$H$6/100*I453)/1000000,0),0)</f>
        <v>0</v>
      </c>
      <c r="V453" s="1">
        <f>IF(C453="East", IF(B453="Decentral",F453*'Connecting shares (%)'!$R$16*'Connecting shares (%)'!$F$6/100+H453*'Connecting shares (%)'!$G$6/100*'Connecting shares (%)'!$R$17+J453*'Connecting shares (%)'!$H$6/100*'Connecting shares (%)'!$R$18,0),0)</f>
        <v>0</v>
      </c>
      <c r="W453" s="1">
        <f>IF(C453="East", IF(B453="Central",('Connecting shares (%)'!$F$4/100*K453+'Connecting shares (%)'!$G$4/100*M453+'Connecting shares (%)'!$H$4/100*O453)/1000000,0),0)</f>
        <v>0</v>
      </c>
      <c r="X453" s="1">
        <f>IF(C453="East", IF(B453="Central",L453*'Connecting shares (%)'!$R$16*'Connecting shares (%)'!$F$4/100+N453*'Connecting shares (%)'!$G$4/100*'Connecting shares (%)'!$R$17+P453*'Connecting shares (%)'!$H$4/100*'Connecting shares (%)'!$R$18,0),0)</f>
        <v>0</v>
      </c>
      <c r="Y453" s="1">
        <f>IF(C453="East", IF(B453="Decentral",('Connecting shares (%)'!$F$4/100*K453+'Connecting shares (%)'!$G$4/100*M453+'Connecting shares (%)'!$H$4/100*O453)/1000000,0),0)</f>
        <v>0</v>
      </c>
      <c r="Z453" s="1">
        <f>IF(C453="East", IF(B453="Decentral",L453*'Connecting shares (%)'!$R$16*'Connecting shares (%)'!$F$8/100+N453*'Connecting shares (%)'!$G$8/100*'Connecting shares (%)'!$R$17+P453*'Connecting shares (%)'!$H$8/100*'Connecting shares (%)'!$R$18,0),0)</f>
        <v>0</v>
      </c>
      <c r="AA453" s="1">
        <f>IF(C453="West", IF(B453="Central",('Connecting shares (%)'!$F$10/100*E453+'Connecting shares (%)'!$G$10/100*G453+'Connecting shares (%)'!$H$10/100*I453)/1000000,0),0)</f>
        <v>0</v>
      </c>
      <c r="AB453" s="1">
        <f>IF(C453="West", IF(B453="Central",F453*'Connecting shares (%)'!$R$16*'Connecting shares (%)'!$F$10/100+H453*'Connecting shares (%)'!$G$10/100*'Connecting shares (%)'!$R$17+J453*'Connecting shares (%)'!$H$10/100*'Connecting shares (%)'!$R$18,0),0)</f>
        <v>0</v>
      </c>
      <c r="AC453" s="1">
        <f>IF(C453="West", IF(B453="Decentral",('Connecting shares (%)'!$F$14/100*E453+'Connecting shares (%)'!$G$14/100*G453+'Connecting shares (%)'!$H$14/100*I453)/1000000,0),0)</f>
        <v>0.89595857999999995</v>
      </c>
      <c r="AD453" s="1">
        <f>IF(C453="west", IF(B453="Decentral",F453*'Connecting shares (%)'!$R$16*'Connecting shares (%)'!$F$14/100+H453*'Connecting shares (%)'!$G$14/100*'Connecting shares (%)'!$R$17+J453*'Connecting shares (%)'!$H$14/100*'Connecting shares (%)'!$R$18,0),0)</f>
        <v>1.56366</v>
      </c>
      <c r="AE453" s="1">
        <f>IF(C453="west", IF(B453="Central",('Connecting shares (%)'!$F$12/100*K453+'Connecting shares (%)'!$G$12/100*M453+'Connecting shares (%)'!$H$12/100*O453)/1000000,0),0)</f>
        <v>0</v>
      </c>
      <c r="AF453" s="1">
        <f>IF(C453="west", IF(B453="Central",L453*'Connecting shares (%)'!$R$16*'Connecting shares (%)'!$F$12/100+N453*'Connecting shares (%)'!$G$12/100*'Connecting shares (%)'!$R$17+P453*'Connecting shares (%)'!$H$12/100*'Connecting shares (%)'!$R$18,0),0)</f>
        <v>0</v>
      </c>
      <c r="AG453" s="1">
        <f>IF(C453="West", IF(B453="Decentral",(K453*'Connecting shares (%)'!$F$16/100+M453*'Connecting shares (%)'!$G$16/100+O453*'Connecting shares (%)'!$H$16/100)/1000000,0),0)</f>
        <v>9.3331750000000005E-2</v>
      </c>
      <c r="AH453" s="1">
        <f>IF(C453="west", IF(B453="Decentral",L453*'Connecting shares (%)'!$R$16*'Connecting shares (%)'!$F$16/100+N453*'Connecting shares (%)'!$G$16/100*'Connecting shares (%)'!$R$17+P453*'Connecting shares (%)'!$H$16/100*'Connecting shares (%)'!$R$18,0),0)</f>
        <v>0.11497500000000001</v>
      </c>
    </row>
    <row r="454" spans="1:34">
      <c r="A454" s="1">
        <v>453</v>
      </c>
      <c r="B454" s="1" t="s">
        <v>21</v>
      </c>
      <c r="C454" s="1" t="s">
        <v>23</v>
      </c>
      <c r="D454" s="1" t="s">
        <v>476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112.700969467278</v>
      </c>
      <c r="R454" s="1">
        <v>673.5</v>
      </c>
      <c r="S454" s="61">
        <f>IF(C454="East", IF(B454="Central",('Connecting shares (%)'!$F$2/100*E454+'Connecting shares (%)'!$G$2/100*G454+'Connecting shares (%)'!$H$2/100*I454)/1000000,0),0)</f>
        <v>0</v>
      </c>
      <c r="T454" s="61">
        <f>IF(C454="East", IF(B454="Central",F454*'Connecting shares (%)'!$R$16*'Connecting shares (%)'!$F$2/100+H454*'Connecting shares (%)'!$G$2/100*'Connecting shares (%)'!$R$17+J454*'Connecting shares (%)'!$H$2/100*'Connecting shares (%)'!$R$18,0),0)</f>
        <v>0</v>
      </c>
      <c r="U454" s="1">
        <f>IF(C454="East", IF(B454="Decentral",('Connecting shares (%)'!$F$6/100*E454+'Connecting shares (%)'!$G$6/100*G454+'Connecting shares (%)'!$H$6/100*I454)/1000000,0),0)</f>
        <v>0</v>
      </c>
      <c r="V454" s="1">
        <f>IF(C454="East", IF(B454="Decentral",F454*'Connecting shares (%)'!$R$16*'Connecting shares (%)'!$F$6/100+H454*'Connecting shares (%)'!$G$6/100*'Connecting shares (%)'!$R$17+J454*'Connecting shares (%)'!$H$6/100*'Connecting shares (%)'!$R$18,0),0)</f>
        <v>0</v>
      </c>
      <c r="W454" s="1">
        <f>IF(C454="East", IF(B454="Central",('Connecting shares (%)'!$F$4/100*K454+'Connecting shares (%)'!$G$4/100*M454+'Connecting shares (%)'!$H$4/100*O454)/1000000,0),0)</f>
        <v>0</v>
      </c>
      <c r="X454" s="1">
        <f>IF(C454="East", IF(B454="Central",L454*'Connecting shares (%)'!$R$16*'Connecting shares (%)'!$F$4/100+N454*'Connecting shares (%)'!$G$4/100*'Connecting shares (%)'!$R$17+P454*'Connecting shares (%)'!$H$4/100*'Connecting shares (%)'!$R$18,0),0)</f>
        <v>0</v>
      </c>
      <c r="Y454" s="1">
        <f>IF(C454="East", IF(B454="Decentral",('Connecting shares (%)'!$F$4/100*K454+'Connecting shares (%)'!$G$4/100*M454+'Connecting shares (%)'!$H$4/100*O454)/1000000,0),0)</f>
        <v>0</v>
      </c>
      <c r="Z454" s="1">
        <f>IF(C454="East", IF(B454="Decentral",L454*'Connecting shares (%)'!$R$16*'Connecting shares (%)'!$F$8/100+N454*'Connecting shares (%)'!$G$8/100*'Connecting shares (%)'!$R$17+P454*'Connecting shares (%)'!$H$8/100*'Connecting shares (%)'!$R$18,0),0)</f>
        <v>0</v>
      </c>
      <c r="AA454" s="1">
        <f>IF(C454="West", IF(B454="Central",('Connecting shares (%)'!$F$10/100*E454+'Connecting shares (%)'!$G$10/100*G454+'Connecting shares (%)'!$H$10/100*I454)/1000000,0),0)</f>
        <v>0</v>
      </c>
      <c r="AB454" s="1">
        <f>IF(C454="West", IF(B454="Central",F454*'Connecting shares (%)'!$R$16*'Connecting shares (%)'!$F$10/100+H454*'Connecting shares (%)'!$G$10/100*'Connecting shares (%)'!$R$17+J454*'Connecting shares (%)'!$H$10/100*'Connecting shares (%)'!$R$18,0),0)</f>
        <v>0</v>
      </c>
      <c r="AC454" s="1">
        <f>IF(C454="West", IF(B454="Decentral",('Connecting shares (%)'!$F$14/100*E454+'Connecting shares (%)'!$G$14/100*G454+'Connecting shares (%)'!$H$14/100*I454)/1000000,0),0)</f>
        <v>0</v>
      </c>
      <c r="AD454" s="1">
        <f>IF(C454="west", IF(B454="Decentral",F454*'Connecting shares (%)'!$R$16*'Connecting shares (%)'!$F$14/100+H454*'Connecting shares (%)'!$G$14/100*'Connecting shares (%)'!$R$17+J454*'Connecting shares (%)'!$H$14/100*'Connecting shares (%)'!$R$18,0),0)</f>
        <v>0</v>
      </c>
      <c r="AE454" s="1">
        <f>IF(C454="west", IF(B454="Central",('Connecting shares (%)'!$F$12/100*K454+'Connecting shares (%)'!$G$12/100*M454+'Connecting shares (%)'!$H$12/100*O454)/1000000,0),0)</f>
        <v>0</v>
      </c>
      <c r="AF454" s="1">
        <f>IF(C454="west", IF(B454="Central",L454*'Connecting shares (%)'!$R$16*'Connecting shares (%)'!$F$12/100+N454*'Connecting shares (%)'!$G$12/100*'Connecting shares (%)'!$R$17+P454*'Connecting shares (%)'!$H$12/100*'Connecting shares (%)'!$R$18,0),0)</f>
        <v>0</v>
      </c>
      <c r="AG454" s="1">
        <f>IF(C454="West", IF(B454="Decentral",(K454*'Connecting shares (%)'!$F$16/100+M454*'Connecting shares (%)'!$G$16/100+O454*'Connecting shares (%)'!$H$16/100)/1000000,0),0)</f>
        <v>0</v>
      </c>
      <c r="AH454" s="1">
        <f>IF(C454="west", IF(B454="Decentral",L454*'Connecting shares (%)'!$R$16*'Connecting shares (%)'!$F$16/100+N454*'Connecting shares (%)'!$G$16/100*'Connecting shares (%)'!$R$17+P454*'Connecting shares (%)'!$H$16/100*'Connecting shares (%)'!$R$18,0),0)</f>
        <v>0</v>
      </c>
    </row>
    <row r="455" spans="1:34">
      <c r="A455" s="1">
        <v>454</v>
      </c>
      <c r="B455" s="1" t="s">
        <v>21</v>
      </c>
      <c r="C455" s="1" t="s">
        <v>23</v>
      </c>
      <c r="D455" s="1" t="s">
        <v>475</v>
      </c>
      <c r="E455" s="1">
        <v>386914.33999999898</v>
      </c>
      <c r="F455" s="1">
        <v>23</v>
      </c>
      <c r="G455" s="1">
        <v>0</v>
      </c>
      <c r="H455" s="1">
        <v>0</v>
      </c>
      <c r="I455" s="1">
        <v>0</v>
      </c>
      <c r="J455" s="1">
        <v>0</v>
      </c>
      <c r="K455" s="1">
        <v>243011.519999999</v>
      </c>
      <c r="L455" s="1">
        <v>20</v>
      </c>
      <c r="M455" s="1">
        <v>0</v>
      </c>
      <c r="N455" s="1">
        <v>0</v>
      </c>
      <c r="O455" s="1">
        <v>0</v>
      </c>
      <c r="P455" s="1">
        <v>0</v>
      </c>
      <c r="Q455" s="1">
        <v>2052.0247367209399</v>
      </c>
      <c r="R455" s="1">
        <v>246686.5</v>
      </c>
      <c r="S455" s="61">
        <f>IF(C455="East", IF(B455="Central",('Connecting shares (%)'!$F$2/100*E455+'Connecting shares (%)'!$G$2/100*G455+'Connecting shares (%)'!$H$2/100*I455)/1000000,0),0)</f>
        <v>0</v>
      </c>
      <c r="T455" s="61">
        <f>IF(C455="East", IF(B455="Central",F455*'Connecting shares (%)'!$R$16*'Connecting shares (%)'!$F$2/100+H455*'Connecting shares (%)'!$G$2/100*'Connecting shares (%)'!$R$17+J455*'Connecting shares (%)'!$H$2/100*'Connecting shares (%)'!$R$18,0),0)</f>
        <v>0</v>
      </c>
      <c r="U455" s="1">
        <f>IF(C455="East", IF(B455="Decentral",('Connecting shares (%)'!$F$6/100*E455+'Connecting shares (%)'!$G$6/100*G455+'Connecting shares (%)'!$H$6/100*I455)/1000000,0),0)</f>
        <v>0</v>
      </c>
      <c r="V455" s="1">
        <f>IF(C455="East", IF(B455="Decentral",F455*'Connecting shares (%)'!$R$16*'Connecting shares (%)'!$F$6/100+H455*'Connecting shares (%)'!$G$6/100*'Connecting shares (%)'!$R$17+J455*'Connecting shares (%)'!$H$6/100*'Connecting shares (%)'!$R$18,0),0)</f>
        <v>0</v>
      </c>
      <c r="W455" s="1">
        <f>IF(C455="East", IF(B455="Central",('Connecting shares (%)'!$F$4/100*K455+'Connecting shares (%)'!$G$4/100*M455+'Connecting shares (%)'!$H$4/100*O455)/1000000,0),0)</f>
        <v>0</v>
      </c>
      <c r="X455" s="1">
        <f>IF(C455="East", IF(B455="Central",L455*'Connecting shares (%)'!$R$16*'Connecting shares (%)'!$F$4/100+N455*'Connecting shares (%)'!$G$4/100*'Connecting shares (%)'!$R$17+P455*'Connecting shares (%)'!$H$4/100*'Connecting shares (%)'!$R$18,0),0)</f>
        <v>0</v>
      </c>
      <c r="Y455" s="1">
        <f>IF(C455="East", IF(B455="Decentral",('Connecting shares (%)'!$F$4/100*K455+'Connecting shares (%)'!$G$4/100*M455+'Connecting shares (%)'!$H$4/100*O455)/1000000,0),0)</f>
        <v>0</v>
      </c>
      <c r="Z455" s="1">
        <f>IF(C455="East", IF(B455="Decentral",L455*'Connecting shares (%)'!$R$16*'Connecting shares (%)'!$F$8/100+N455*'Connecting shares (%)'!$G$8/100*'Connecting shares (%)'!$R$17+P455*'Connecting shares (%)'!$H$8/100*'Connecting shares (%)'!$R$18,0),0)</f>
        <v>0</v>
      </c>
      <c r="AA455" s="1">
        <f>IF(C455="West", IF(B455="Central",('Connecting shares (%)'!$F$10/100*E455+'Connecting shares (%)'!$G$10/100*G455+'Connecting shares (%)'!$H$10/100*I455)/1000000,0),0)</f>
        <v>0</v>
      </c>
      <c r="AB455" s="1">
        <f>IF(C455="West", IF(B455="Central",F455*'Connecting shares (%)'!$R$16*'Connecting shares (%)'!$F$10/100+H455*'Connecting shares (%)'!$G$10/100*'Connecting shares (%)'!$R$17+J455*'Connecting shares (%)'!$H$10/100*'Connecting shares (%)'!$R$18,0),0)</f>
        <v>0</v>
      </c>
      <c r="AC455" s="1">
        <f>IF(C455="West", IF(B455="Decentral",('Connecting shares (%)'!$F$14/100*E455+'Connecting shares (%)'!$G$14/100*G455+'Connecting shares (%)'!$H$14/100*I455)/1000000,0),0)</f>
        <v>0.38691433999999897</v>
      </c>
      <c r="AD455" s="1">
        <f>IF(C455="west", IF(B455="Decentral",F455*'Connecting shares (%)'!$R$16*'Connecting shares (%)'!$F$14/100+H455*'Connecting shares (%)'!$G$14/100*'Connecting shares (%)'!$R$17+J455*'Connecting shares (%)'!$H$14/100*'Connecting shares (%)'!$R$18,0),0)</f>
        <v>0.52888500000000005</v>
      </c>
      <c r="AE455" s="1">
        <f>IF(C455="west", IF(B455="Central",('Connecting shares (%)'!$F$12/100*K455+'Connecting shares (%)'!$G$12/100*M455+'Connecting shares (%)'!$H$12/100*O455)/1000000,0),0)</f>
        <v>0</v>
      </c>
      <c r="AF455" s="1">
        <f>IF(C455="west", IF(B455="Central",L455*'Connecting shares (%)'!$R$16*'Connecting shares (%)'!$F$12/100+N455*'Connecting shares (%)'!$G$12/100*'Connecting shares (%)'!$R$17+P455*'Connecting shares (%)'!$H$12/100*'Connecting shares (%)'!$R$18,0),0)</f>
        <v>0</v>
      </c>
      <c r="AG455" s="1">
        <f>IF(C455="West", IF(B455="Decentral",(K455*'Connecting shares (%)'!$F$16/100+M455*'Connecting shares (%)'!$G$16/100+O455*'Connecting shares (%)'!$H$16/100)/1000000,0),0)</f>
        <v>0.24301151999999901</v>
      </c>
      <c r="AH455" s="1">
        <f>IF(C455="west", IF(B455="Decentral",L455*'Connecting shares (%)'!$R$16*'Connecting shares (%)'!$F$16/100+N455*'Connecting shares (%)'!$G$16/100*'Connecting shares (%)'!$R$17+P455*'Connecting shares (%)'!$H$16/100*'Connecting shares (%)'!$R$18,0),0)</f>
        <v>0.45990000000000003</v>
      </c>
    </row>
    <row r="456" spans="1:34">
      <c r="A456" s="1">
        <v>455</v>
      </c>
      <c r="B456" s="1" t="s">
        <v>21</v>
      </c>
      <c r="C456" s="1" t="s">
        <v>23</v>
      </c>
      <c r="D456" s="1" t="s">
        <v>73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349.81490160680198</v>
      </c>
      <c r="R456" s="1">
        <v>7981.5</v>
      </c>
      <c r="S456" s="61">
        <f>IF(C456="East", IF(B456="Central",('Connecting shares (%)'!$F$2/100*E456+'Connecting shares (%)'!$G$2/100*G456+'Connecting shares (%)'!$H$2/100*I456)/1000000,0),0)</f>
        <v>0</v>
      </c>
      <c r="T456" s="61">
        <f>IF(C456="East", IF(B456="Central",F456*'Connecting shares (%)'!$R$16*'Connecting shares (%)'!$F$2/100+H456*'Connecting shares (%)'!$G$2/100*'Connecting shares (%)'!$R$17+J456*'Connecting shares (%)'!$H$2/100*'Connecting shares (%)'!$R$18,0),0)</f>
        <v>0</v>
      </c>
      <c r="U456" s="1">
        <f>IF(C456="East", IF(B456="Decentral",('Connecting shares (%)'!$F$6/100*E456+'Connecting shares (%)'!$G$6/100*G456+'Connecting shares (%)'!$H$6/100*I456)/1000000,0),0)</f>
        <v>0</v>
      </c>
      <c r="V456" s="1">
        <f>IF(C456="East", IF(B456="Decentral",F456*'Connecting shares (%)'!$R$16*'Connecting shares (%)'!$F$6/100+H456*'Connecting shares (%)'!$G$6/100*'Connecting shares (%)'!$R$17+J456*'Connecting shares (%)'!$H$6/100*'Connecting shares (%)'!$R$18,0),0)</f>
        <v>0</v>
      </c>
      <c r="W456" s="1">
        <f>IF(C456="East", IF(B456="Central",('Connecting shares (%)'!$F$4/100*K456+'Connecting shares (%)'!$G$4/100*M456+'Connecting shares (%)'!$H$4/100*O456)/1000000,0),0)</f>
        <v>0</v>
      </c>
      <c r="X456" s="1">
        <f>IF(C456="East", IF(B456="Central",L456*'Connecting shares (%)'!$R$16*'Connecting shares (%)'!$F$4/100+N456*'Connecting shares (%)'!$G$4/100*'Connecting shares (%)'!$R$17+P456*'Connecting shares (%)'!$H$4/100*'Connecting shares (%)'!$R$18,0),0)</f>
        <v>0</v>
      </c>
      <c r="Y456" s="1">
        <f>IF(C456="East", IF(B456="Decentral",('Connecting shares (%)'!$F$4/100*K456+'Connecting shares (%)'!$G$4/100*M456+'Connecting shares (%)'!$H$4/100*O456)/1000000,0),0)</f>
        <v>0</v>
      </c>
      <c r="Z456" s="1">
        <f>IF(C456="East", IF(B456="Decentral",L456*'Connecting shares (%)'!$R$16*'Connecting shares (%)'!$F$8/100+N456*'Connecting shares (%)'!$G$8/100*'Connecting shares (%)'!$R$17+P456*'Connecting shares (%)'!$H$8/100*'Connecting shares (%)'!$R$18,0),0)</f>
        <v>0</v>
      </c>
      <c r="AA456" s="1">
        <f>IF(C456="West", IF(B456="Central",('Connecting shares (%)'!$F$10/100*E456+'Connecting shares (%)'!$G$10/100*G456+'Connecting shares (%)'!$H$10/100*I456)/1000000,0),0)</f>
        <v>0</v>
      </c>
      <c r="AB456" s="1">
        <f>IF(C456="West", IF(B456="Central",F456*'Connecting shares (%)'!$R$16*'Connecting shares (%)'!$F$10/100+H456*'Connecting shares (%)'!$G$10/100*'Connecting shares (%)'!$R$17+J456*'Connecting shares (%)'!$H$10/100*'Connecting shares (%)'!$R$18,0),0)</f>
        <v>0</v>
      </c>
      <c r="AC456" s="1">
        <f>IF(C456="West", IF(B456="Decentral",('Connecting shares (%)'!$F$14/100*E456+'Connecting shares (%)'!$G$14/100*G456+'Connecting shares (%)'!$H$14/100*I456)/1000000,0),0)</f>
        <v>0</v>
      </c>
      <c r="AD456" s="1">
        <f>IF(C456="west", IF(B456="Decentral",F456*'Connecting shares (%)'!$R$16*'Connecting shares (%)'!$F$14/100+H456*'Connecting shares (%)'!$G$14/100*'Connecting shares (%)'!$R$17+J456*'Connecting shares (%)'!$H$14/100*'Connecting shares (%)'!$R$18,0),0)</f>
        <v>0</v>
      </c>
      <c r="AE456" s="1">
        <f>IF(C456="west", IF(B456="Central",('Connecting shares (%)'!$F$12/100*K456+'Connecting shares (%)'!$G$12/100*M456+'Connecting shares (%)'!$H$12/100*O456)/1000000,0),0)</f>
        <v>0</v>
      </c>
      <c r="AF456" s="1">
        <f>IF(C456="west", IF(B456="Central",L456*'Connecting shares (%)'!$R$16*'Connecting shares (%)'!$F$12/100+N456*'Connecting shares (%)'!$G$12/100*'Connecting shares (%)'!$R$17+P456*'Connecting shares (%)'!$H$12/100*'Connecting shares (%)'!$R$18,0),0)</f>
        <v>0</v>
      </c>
      <c r="AG456" s="1">
        <f>IF(C456="West", IF(B456="Decentral",(K456*'Connecting shares (%)'!$F$16/100+M456*'Connecting shares (%)'!$G$16/100+O456*'Connecting shares (%)'!$H$16/100)/1000000,0),0)</f>
        <v>0</v>
      </c>
      <c r="AH456" s="1">
        <f>IF(C456="west", IF(B456="Decentral",L456*'Connecting shares (%)'!$R$16*'Connecting shares (%)'!$F$16/100+N456*'Connecting shares (%)'!$G$16/100*'Connecting shares (%)'!$R$17+P456*'Connecting shares (%)'!$H$16/100*'Connecting shares (%)'!$R$18,0),0)</f>
        <v>0</v>
      </c>
    </row>
    <row r="457" spans="1:34">
      <c r="A457" s="1">
        <v>456</v>
      </c>
      <c r="B457" s="1" t="s">
        <v>21</v>
      </c>
      <c r="C457" s="1" t="s">
        <v>23</v>
      </c>
      <c r="D457" s="1" t="s">
        <v>474</v>
      </c>
      <c r="E457" s="1">
        <v>28428.59</v>
      </c>
      <c r="F457" s="1">
        <v>3</v>
      </c>
      <c r="G457" s="1">
        <v>0</v>
      </c>
      <c r="H457" s="1">
        <v>0</v>
      </c>
      <c r="I457" s="1">
        <v>0</v>
      </c>
      <c r="J457" s="1">
        <v>0</v>
      </c>
      <c r="K457" s="1">
        <v>15988.86</v>
      </c>
      <c r="L457" s="1">
        <v>1</v>
      </c>
      <c r="M457" s="1">
        <v>0</v>
      </c>
      <c r="N457" s="1">
        <v>0</v>
      </c>
      <c r="O457" s="1">
        <v>0</v>
      </c>
      <c r="P457" s="1">
        <v>0</v>
      </c>
      <c r="Q457" s="1">
        <v>603.01026236444</v>
      </c>
      <c r="R457" s="1">
        <v>7197</v>
      </c>
      <c r="S457" s="61">
        <f>IF(C457="East", IF(B457="Central",('Connecting shares (%)'!$F$2/100*E457+'Connecting shares (%)'!$G$2/100*G457+'Connecting shares (%)'!$H$2/100*I457)/1000000,0),0)</f>
        <v>0</v>
      </c>
      <c r="T457" s="61">
        <f>IF(C457="East", IF(B457="Central",F457*'Connecting shares (%)'!$R$16*'Connecting shares (%)'!$F$2/100+H457*'Connecting shares (%)'!$G$2/100*'Connecting shares (%)'!$R$17+J457*'Connecting shares (%)'!$H$2/100*'Connecting shares (%)'!$R$18,0),0)</f>
        <v>0</v>
      </c>
      <c r="U457" s="1">
        <f>IF(C457="East", IF(B457="Decentral",('Connecting shares (%)'!$F$6/100*E457+'Connecting shares (%)'!$G$6/100*G457+'Connecting shares (%)'!$H$6/100*I457)/1000000,0),0)</f>
        <v>0</v>
      </c>
      <c r="V457" s="1">
        <f>IF(C457="East", IF(B457="Decentral",F457*'Connecting shares (%)'!$R$16*'Connecting shares (%)'!$F$6/100+H457*'Connecting shares (%)'!$G$6/100*'Connecting shares (%)'!$R$17+J457*'Connecting shares (%)'!$H$6/100*'Connecting shares (%)'!$R$18,0),0)</f>
        <v>0</v>
      </c>
      <c r="W457" s="1">
        <f>IF(C457="East", IF(B457="Central",('Connecting shares (%)'!$F$4/100*K457+'Connecting shares (%)'!$G$4/100*M457+'Connecting shares (%)'!$H$4/100*O457)/1000000,0),0)</f>
        <v>0</v>
      </c>
      <c r="X457" s="1">
        <f>IF(C457="East", IF(B457="Central",L457*'Connecting shares (%)'!$R$16*'Connecting shares (%)'!$F$4/100+N457*'Connecting shares (%)'!$G$4/100*'Connecting shares (%)'!$R$17+P457*'Connecting shares (%)'!$H$4/100*'Connecting shares (%)'!$R$18,0),0)</f>
        <v>0</v>
      </c>
      <c r="Y457" s="1">
        <f>IF(C457="East", IF(B457="Decentral",('Connecting shares (%)'!$F$4/100*K457+'Connecting shares (%)'!$G$4/100*M457+'Connecting shares (%)'!$H$4/100*O457)/1000000,0),0)</f>
        <v>0</v>
      </c>
      <c r="Z457" s="1">
        <f>IF(C457="East", IF(B457="Decentral",L457*'Connecting shares (%)'!$R$16*'Connecting shares (%)'!$F$8/100+N457*'Connecting shares (%)'!$G$8/100*'Connecting shares (%)'!$R$17+P457*'Connecting shares (%)'!$H$8/100*'Connecting shares (%)'!$R$18,0),0)</f>
        <v>0</v>
      </c>
      <c r="AA457" s="1">
        <f>IF(C457="West", IF(B457="Central",('Connecting shares (%)'!$F$10/100*E457+'Connecting shares (%)'!$G$10/100*G457+'Connecting shares (%)'!$H$10/100*I457)/1000000,0),0)</f>
        <v>0</v>
      </c>
      <c r="AB457" s="1">
        <f>IF(C457="West", IF(B457="Central",F457*'Connecting shares (%)'!$R$16*'Connecting shares (%)'!$F$10/100+H457*'Connecting shares (%)'!$G$10/100*'Connecting shares (%)'!$R$17+J457*'Connecting shares (%)'!$H$10/100*'Connecting shares (%)'!$R$18,0),0)</f>
        <v>0</v>
      </c>
      <c r="AC457" s="1">
        <f>IF(C457="West", IF(B457="Decentral",('Connecting shares (%)'!$F$14/100*E457+'Connecting shares (%)'!$G$14/100*G457+'Connecting shares (%)'!$H$14/100*I457)/1000000,0),0)</f>
        <v>2.842859E-2</v>
      </c>
      <c r="AD457" s="1">
        <f>IF(C457="west", IF(B457="Decentral",F457*'Connecting shares (%)'!$R$16*'Connecting shares (%)'!$F$14/100+H457*'Connecting shares (%)'!$G$14/100*'Connecting shares (%)'!$R$17+J457*'Connecting shares (%)'!$H$14/100*'Connecting shares (%)'!$R$18,0),0)</f>
        <v>6.8985000000000005E-2</v>
      </c>
      <c r="AE457" s="1">
        <f>IF(C457="west", IF(B457="Central",('Connecting shares (%)'!$F$12/100*K457+'Connecting shares (%)'!$G$12/100*M457+'Connecting shares (%)'!$H$12/100*O457)/1000000,0),0)</f>
        <v>0</v>
      </c>
      <c r="AF457" s="1">
        <f>IF(C457="west", IF(B457="Central",L457*'Connecting shares (%)'!$R$16*'Connecting shares (%)'!$F$12/100+N457*'Connecting shares (%)'!$G$12/100*'Connecting shares (%)'!$R$17+P457*'Connecting shares (%)'!$H$12/100*'Connecting shares (%)'!$R$18,0),0)</f>
        <v>0</v>
      </c>
      <c r="AG457" s="1">
        <f>IF(C457="West", IF(B457="Decentral",(K457*'Connecting shares (%)'!$F$16/100+M457*'Connecting shares (%)'!$G$16/100+O457*'Connecting shares (%)'!$H$16/100)/1000000,0),0)</f>
        <v>1.5988860000000001E-2</v>
      </c>
      <c r="AH457" s="1">
        <f>IF(C457="west", IF(B457="Decentral",L457*'Connecting shares (%)'!$R$16*'Connecting shares (%)'!$F$16/100+N457*'Connecting shares (%)'!$G$16/100*'Connecting shares (%)'!$R$17+P457*'Connecting shares (%)'!$H$16/100*'Connecting shares (%)'!$R$18,0),0)</f>
        <v>2.2995000000000002E-2</v>
      </c>
    </row>
    <row r="458" spans="1:34">
      <c r="A458" s="1">
        <v>457</v>
      </c>
      <c r="B458" s="1" t="s">
        <v>22</v>
      </c>
      <c r="C458" s="1" t="s">
        <v>23</v>
      </c>
      <c r="D458" s="1" t="s">
        <v>473</v>
      </c>
      <c r="E458" s="1">
        <v>340462.31</v>
      </c>
      <c r="F458" s="1">
        <v>25</v>
      </c>
      <c r="G458" s="1">
        <v>0</v>
      </c>
      <c r="H458" s="1">
        <v>0</v>
      </c>
      <c r="I458" s="1">
        <v>0</v>
      </c>
      <c r="J458" s="1">
        <v>0</v>
      </c>
      <c r="K458" s="1">
        <v>30379.68</v>
      </c>
      <c r="L458" s="1">
        <v>3</v>
      </c>
      <c r="M458" s="1">
        <v>0</v>
      </c>
      <c r="N458" s="1">
        <v>0</v>
      </c>
      <c r="O458" s="1">
        <v>0</v>
      </c>
      <c r="P458" s="1">
        <v>0</v>
      </c>
      <c r="Q458" s="1">
        <v>2241.8217117362901</v>
      </c>
      <c r="R458" s="1">
        <v>112288.5</v>
      </c>
      <c r="S458" s="61">
        <f>IF(C458="East", IF(B458="Central",('Connecting shares (%)'!$F$2/100*E458+'Connecting shares (%)'!$G$2/100*G458+'Connecting shares (%)'!$H$2/100*I458)/1000000,0),0)</f>
        <v>0</v>
      </c>
      <c r="T458" s="61">
        <f>IF(C458="East", IF(B458="Central",F458*'Connecting shares (%)'!$R$16*'Connecting shares (%)'!$F$2/100+H458*'Connecting shares (%)'!$G$2/100*'Connecting shares (%)'!$R$17+J458*'Connecting shares (%)'!$H$2/100*'Connecting shares (%)'!$R$18,0),0)</f>
        <v>0</v>
      </c>
      <c r="U458" s="1">
        <f>IF(C458="East", IF(B458="Decentral",('Connecting shares (%)'!$F$6/100*E458+'Connecting shares (%)'!$G$6/100*G458+'Connecting shares (%)'!$H$6/100*I458)/1000000,0),0)</f>
        <v>0</v>
      </c>
      <c r="V458" s="1">
        <f>IF(C458="East", IF(B458="Decentral",F458*'Connecting shares (%)'!$R$16*'Connecting shares (%)'!$F$6/100+H458*'Connecting shares (%)'!$G$6/100*'Connecting shares (%)'!$R$17+J458*'Connecting shares (%)'!$H$6/100*'Connecting shares (%)'!$R$18,0),0)</f>
        <v>0</v>
      </c>
      <c r="W458" s="1">
        <f>IF(C458="East", IF(B458="Central",('Connecting shares (%)'!$F$4/100*K458+'Connecting shares (%)'!$G$4/100*M458+'Connecting shares (%)'!$H$4/100*O458)/1000000,0),0)</f>
        <v>0</v>
      </c>
      <c r="X458" s="1">
        <f>IF(C458="East", IF(B458="Central",L458*'Connecting shares (%)'!$R$16*'Connecting shares (%)'!$F$4/100+N458*'Connecting shares (%)'!$G$4/100*'Connecting shares (%)'!$R$17+P458*'Connecting shares (%)'!$H$4/100*'Connecting shares (%)'!$R$18,0),0)</f>
        <v>0</v>
      </c>
      <c r="Y458" s="1">
        <f>IF(C458="East", IF(B458="Decentral",('Connecting shares (%)'!$F$4/100*K458+'Connecting shares (%)'!$G$4/100*M458+'Connecting shares (%)'!$H$4/100*O458)/1000000,0),0)</f>
        <v>0</v>
      </c>
      <c r="Z458" s="1">
        <f>IF(C458="East", IF(B458="Decentral",L458*'Connecting shares (%)'!$R$16*'Connecting shares (%)'!$F$8/100+N458*'Connecting shares (%)'!$G$8/100*'Connecting shares (%)'!$R$17+P458*'Connecting shares (%)'!$H$8/100*'Connecting shares (%)'!$R$18,0),0)</f>
        <v>0</v>
      </c>
      <c r="AA458" s="1">
        <f>IF(C458="West", IF(B458="Central",('Connecting shares (%)'!$F$10/100*E458+'Connecting shares (%)'!$G$10/100*G458+'Connecting shares (%)'!$H$10/100*I458)/1000000,0),0)</f>
        <v>0.34046230999999999</v>
      </c>
      <c r="AB458" s="1">
        <f>IF(C458="West", IF(B458="Central",F458*'Connecting shares (%)'!$R$16*'Connecting shares (%)'!$F$10/100+H458*'Connecting shares (%)'!$G$10/100*'Connecting shares (%)'!$R$17+J458*'Connecting shares (%)'!$H$10/100*'Connecting shares (%)'!$R$18,0),0)</f>
        <v>0.57487500000000002</v>
      </c>
      <c r="AC458" s="1">
        <f>IF(C458="West", IF(B458="Decentral",('Connecting shares (%)'!$F$14/100*E458+'Connecting shares (%)'!$G$14/100*G458+'Connecting shares (%)'!$H$14/100*I458)/1000000,0),0)</f>
        <v>0</v>
      </c>
      <c r="AD458" s="1">
        <f>IF(C458="west", IF(B458="Decentral",F458*'Connecting shares (%)'!$R$16*'Connecting shares (%)'!$F$14/100+H458*'Connecting shares (%)'!$G$14/100*'Connecting shares (%)'!$R$17+J458*'Connecting shares (%)'!$H$14/100*'Connecting shares (%)'!$R$18,0),0)</f>
        <v>0</v>
      </c>
      <c r="AE458" s="1">
        <f>IF(C458="west", IF(B458="Central",('Connecting shares (%)'!$F$12/100*K458+'Connecting shares (%)'!$G$12/100*M458+'Connecting shares (%)'!$H$12/100*O458)/1000000,0),0)</f>
        <v>3.0379679999999999E-2</v>
      </c>
      <c r="AF458" s="1">
        <f>IF(C458="west", IF(B458="Central",L458*'Connecting shares (%)'!$R$16*'Connecting shares (%)'!$F$12/100+N458*'Connecting shares (%)'!$G$12/100*'Connecting shares (%)'!$R$17+P458*'Connecting shares (%)'!$H$12/100*'Connecting shares (%)'!$R$18,0),0)</f>
        <v>6.8985000000000005E-2</v>
      </c>
      <c r="AG458" s="1">
        <f>IF(C458="West", IF(B458="Decentral",(K458*'Connecting shares (%)'!$F$16/100+M458*'Connecting shares (%)'!$G$16/100+O458*'Connecting shares (%)'!$H$16/100)/1000000,0),0)</f>
        <v>0</v>
      </c>
      <c r="AH458" s="1">
        <f>IF(C458="west", IF(B458="Decentral",L458*'Connecting shares (%)'!$R$16*'Connecting shares (%)'!$F$16/100+N458*'Connecting shares (%)'!$G$16/100*'Connecting shares (%)'!$R$17+P458*'Connecting shares (%)'!$H$16/100*'Connecting shares (%)'!$R$18,0),0)</f>
        <v>0</v>
      </c>
    </row>
    <row r="459" spans="1:34">
      <c r="A459" s="1">
        <v>458</v>
      </c>
      <c r="B459" s="1" t="s">
        <v>21</v>
      </c>
      <c r="C459" s="1" t="s">
        <v>23</v>
      </c>
      <c r="D459" s="1" t="s">
        <v>44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755.50935742205104</v>
      </c>
      <c r="R459" s="1">
        <v>23201</v>
      </c>
      <c r="S459" s="61">
        <f>IF(C459="East", IF(B459="Central",('Connecting shares (%)'!$F$2/100*E459+'Connecting shares (%)'!$G$2/100*G459+'Connecting shares (%)'!$H$2/100*I459)/1000000,0),0)</f>
        <v>0</v>
      </c>
      <c r="T459" s="61">
        <f>IF(C459="East", IF(B459="Central",F459*'Connecting shares (%)'!$R$16*'Connecting shares (%)'!$F$2/100+H459*'Connecting shares (%)'!$G$2/100*'Connecting shares (%)'!$R$17+J459*'Connecting shares (%)'!$H$2/100*'Connecting shares (%)'!$R$18,0),0)</f>
        <v>0</v>
      </c>
      <c r="U459" s="1">
        <f>IF(C459="East", IF(B459="Decentral",('Connecting shares (%)'!$F$6/100*E459+'Connecting shares (%)'!$G$6/100*G459+'Connecting shares (%)'!$H$6/100*I459)/1000000,0),0)</f>
        <v>0</v>
      </c>
      <c r="V459" s="1">
        <f>IF(C459="East", IF(B459="Decentral",F459*'Connecting shares (%)'!$R$16*'Connecting shares (%)'!$F$6/100+H459*'Connecting shares (%)'!$G$6/100*'Connecting shares (%)'!$R$17+J459*'Connecting shares (%)'!$H$6/100*'Connecting shares (%)'!$R$18,0),0)</f>
        <v>0</v>
      </c>
      <c r="W459" s="1">
        <f>IF(C459="East", IF(B459="Central",('Connecting shares (%)'!$F$4/100*K459+'Connecting shares (%)'!$G$4/100*M459+'Connecting shares (%)'!$H$4/100*O459)/1000000,0),0)</f>
        <v>0</v>
      </c>
      <c r="X459" s="1">
        <f>IF(C459="East", IF(B459="Central",L459*'Connecting shares (%)'!$R$16*'Connecting shares (%)'!$F$4/100+N459*'Connecting shares (%)'!$G$4/100*'Connecting shares (%)'!$R$17+P459*'Connecting shares (%)'!$H$4/100*'Connecting shares (%)'!$R$18,0),0)</f>
        <v>0</v>
      </c>
      <c r="Y459" s="1">
        <f>IF(C459="East", IF(B459="Decentral",('Connecting shares (%)'!$F$4/100*K459+'Connecting shares (%)'!$G$4/100*M459+'Connecting shares (%)'!$H$4/100*O459)/1000000,0),0)</f>
        <v>0</v>
      </c>
      <c r="Z459" s="1">
        <f>IF(C459="East", IF(B459="Decentral",L459*'Connecting shares (%)'!$R$16*'Connecting shares (%)'!$F$8/100+N459*'Connecting shares (%)'!$G$8/100*'Connecting shares (%)'!$R$17+P459*'Connecting shares (%)'!$H$8/100*'Connecting shares (%)'!$R$18,0),0)</f>
        <v>0</v>
      </c>
      <c r="AA459" s="1">
        <f>IF(C459="West", IF(B459="Central",('Connecting shares (%)'!$F$10/100*E459+'Connecting shares (%)'!$G$10/100*G459+'Connecting shares (%)'!$H$10/100*I459)/1000000,0),0)</f>
        <v>0</v>
      </c>
      <c r="AB459" s="1">
        <f>IF(C459="West", IF(B459="Central",F459*'Connecting shares (%)'!$R$16*'Connecting shares (%)'!$F$10/100+H459*'Connecting shares (%)'!$G$10/100*'Connecting shares (%)'!$R$17+J459*'Connecting shares (%)'!$H$10/100*'Connecting shares (%)'!$R$18,0),0)</f>
        <v>0</v>
      </c>
      <c r="AC459" s="1">
        <f>IF(C459="West", IF(B459="Decentral",('Connecting shares (%)'!$F$14/100*E459+'Connecting shares (%)'!$G$14/100*G459+'Connecting shares (%)'!$H$14/100*I459)/1000000,0),0)</f>
        <v>0</v>
      </c>
      <c r="AD459" s="1">
        <f>IF(C459="west", IF(B459="Decentral",F459*'Connecting shares (%)'!$R$16*'Connecting shares (%)'!$F$14/100+H459*'Connecting shares (%)'!$G$14/100*'Connecting shares (%)'!$R$17+J459*'Connecting shares (%)'!$H$14/100*'Connecting shares (%)'!$R$18,0),0)</f>
        <v>0</v>
      </c>
      <c r="AE459" s="1">
        <f>IF(C459="west", IF(B459="Central",('Connecting shares (%)'!$F$12/100*K459+'Connecting shares (%)'!$G$12/100*M459+'Connecting shares (%)'!$H$12/100*O459)/1000000,0),0)</f>
        <v>0</v>
      </c>
      <c r="AF459" s="1">
        <f>IF(C459="west", IF(B459="Central",L459*'Connecting shares (%)'!$R$16*'Connecting shares (%)'!$F$12/100+N459*'Connecting shares (%)'!$G$12/100*'Connecting shares (%)'!$R$17+P459*'Connecting shares (%)'!$H$12/100*'Connecting shares (%)'!$R$18,0),0)</f>
        <v>0</v>
      </c>
      <c r="AG459" s="1">
        <f>IF(C459="West", IF(B459="Decentral",(K459*'Connecting shares (%)'!$F$16/100+M459*'Connecting shares (%)'!$G$16/100+O459*'Connecting shares (%)'!$H$16/100)/1000000,0),0)</f>
        <v>0</v>
      </c>
      <c r="AH459" s="1">
        <f>IF(C459="west", IF(B459="Decentral",L459*'Connecting shares (%)'!$R$16*'Connecting shares (%)'!$F$16/100+N459*'Connecting shares (%)'!$G$16/100*'Connecting shares (%)'!$R$17+P459*'Connecting shares (%)'!$H$16/100*'Connecting shares (%)'!$R$18,0),0)</f>
        <v>0</v>
      </c>
    </row>
    <row r="460" spans="1:34">
      <c r="A460" s="1">
        <v>459</v>
      </c>
      <c r="B460" s="1" t="s">
        <v>21</v>
      </c>
      <c r="C460" s="1" t="s">
        <v>23</v>
      </c>
      <c r="D460" s="1" t="s">
        <v>44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349.61205105331101</v>
      </c>
      <c r="R460" s="1">
        <v>3712</v>
      </c>
      <c r="S460" s="61">
        <f>IF(C460="East", IF(B460="Central",('Connecting shares (%)'!$F$2/100*E460+'Connecting shares (%)'!$G$2/100*G460+'Connecting shares (%)'!$H$2/100*I460)/1000000,0),0)</f>
        <v>0</v>
      </c>
      <c r="T460" s="61">
        <f>IF(C460="East", IF(B460="Central",F460*'Connecting shares (%)'!$R$16*'Connecting shares (%)'!$F$2/100+H460*'Connecting shares (%)'!$G$2/100*'Connecting shares (%)'!$R$17+J460*'Connecting shares (%)'!$H$2/100*'Connecting shares (%)'!$R$18,0),0)</f>
        <v>0</v>
      </c>
      <c r="U460" s="1">
        <f>IF(C460="East", IF(B460="Decentral",('Connecting shares (%)'!$F$6/100*E460+'Connecting shares (%)'!$G$6/100*G460+'Connecting shares (%)'!$H$6/100*I460)/1000000,0),0)</f>
        <v>0</v>
      </c>
      <c r="V460" s="1">
        <f>IF(C460="East", IF(B460="Decentral",F460*'Connecting shares (%)'!$R$16*'Connecting shares (%)'!$F$6/100+H460*'Connecting shares (%)'!$G$6/100*'Connecting shares (%)'!$R$17+J460*'Connecting shares (%)'!$H$6/100*'Connecting shares (%)'!$R$18,0),0)</f>
        <v>0</v>
      </c>
      <c r="W460" s="1">
        <f>IF(C460="East", IF(B460="Central",('Connecting shares (%)'!$F$4/100*K460+'Connecting shares (%)'!$G$4/100*M460+'Connecting shares (%)'!$H$4/100*O460)/1000000,0),0)</f>
        <v>0</v>
      </c>
      <c r="X460" s="1">
        <f>IF(C460="East", IF(B460="Central",L460*'Connecting shares (%)'!$R$16*'Connecting shares (%)'!$F$4/100+N460*'Connecting shares (%)'!$G$4/100*'Connecting shares (%)'!$R$17+P460*'Connecting shares (%)'!$H$4/100*'Connecting shares (%)'!$R$18,0),0)</f>
        <v>0</v>
      </c>
      <c r="Y460" s="1">
        <f>IF(C460="East", IF(B460="Decentral",('Connecting shares (%)'!$F$4/100*K460+'Connecting shares (%)'!$G$4/100*M460+'Connecting shares (%)'!$H$4/100*O460)/1000000,0),0)</f>
        <v>0</v>
      </c>
      <c r="Z460" s="1">
        <f>IF(C460="East", IF(B460="Decentral",L460*'Connecting shares (%)'!$R$16*'Connecting shares (%)'!$F$8/100+N460*'Connecting shares (%)'!$G$8/100*'Connecting shares (%)'!$R$17+P460*'Connecting shares (%)'!$H$8/100*'Connecting shares (%)'!$R$18,0),0)</f>
        <v>0</v>
      </c>
      <c r="AA460" s="1">
        <f>IF(C460="West", IF(B460="Central",('Connecting shares (%)'!$F$10/100*E460+'Connecting shares (%)'!$G$10/100*G460+'Connecting shares (%)'!$H$10/100*I460)/1000000,0),0)</f>
        <v>0</v>
      </c>
      <c r="AB460" s="1">
        <f>IF(C460="West", IF(B460="Central",F460*'Connecting shares (%)'!$R$16*'Connecting shares (%)'!$F$10/100+H460*'Connecting shares (%)'!$G$10/100*'Connecting shares (%)'!$R$17+J460*'Connecting shares (%)'!$H$10/100*'Connecting shares (%)'!$R$18,0),0)</f>
        <v>0</v>
      </c>
      <c r="AC460" s="1">
        <f>IF(C460="West", IF(B460="Decentral",('Connecting shares (%)'!$F$14/100*E460+'Connecting shares (%)'!$G$14/100*G460+'Connecting shares (%)'!$H$14/100*I460)/1000000,0),0)</f>
        <v>0</v>
      </c>
      <c r="AD460" s="1">
        <f>IF(C460="west", IF(B460="Decentral",F460*'Connecting shares (%)'!$R$16*'Connecting shares (%)'!$F$14/100+H460*'Connecting shares (%)'!$G$14/100*'Connecting shares (%)'!$R$17+J460*'Connecting shares (%)'!$H$14/100*'Connecting shares (%)'!$R$18,0),0)</f>
        <v>0</v>
      </c>
      <c r="AE460" s="1">
        <f>IF(C460="west", IF(B460="Central",('Connecting shares (%)'!$F$12/100*K460+'Connecting shares (%)'!$G$12/100*M460+'Connecting shares (%)'!$H$12/100*O460)/1000000,0),0)</f>
        <v>0</v>
      </c>
      <c r="AF460" s="1">
        <f>IF(C460="west", IF(B460="Central",L460*'Connecting shares (%)'!$R$16*'Connecting shares (%)'!$F$12/100+N460*'Connecting shares (%)'!$G$12/100*'Connecting shares (%)'!$R$17+P460*'Connecting shares (%)'!$H$12/100*'Connecting shares (%)'!$R$18,0),0)</f>
        <v>0</v>
      </c>
      <c r="AG460" s="1">
        <f>IF(C460="West", IF(B460="Decentral",(K460*'Connecting shares (%)'!$F$16/100+M460*'Connecting shares (%)'!$G$16/100+O460*'Connecting shares (%)'!$H$16/100)/1000000,0),0)</f>
        <v>0</v>
      </c>
      <c r="AH460" s="1">
        <f>IF(C460="west", IF(B460="Decentral",L460*'Connecting shares (%)'!$R$16*'Connecting shares (%)'!$F$16/100+N460*'Connecting shares (%)'!$G$16/100*'Connecting shares (%)'!$R$17+P460*'Connecting shares (%)'!$H$16/100*'Connecting shares (%)'!$R$18,0),0)</f>
        <v>0</v>
      </c>
    </row>
    <row r="461" spans="1:34">
      <c r="A461" s="1">
        <v>460</v>
      </c>
      <c r="B461" s="1" t="s">
        <v>21</v>
      </c>
      <c r="C461" s="1" t="s">
        <v>23</v>
      </c>
      <c r="D461" s="1" t="s">
        <v>472</v>
      </c>
      <c r="E461" s="1">
        <v>791788.81</v>
      </c>
      <c r="F461" s="1">
        <v>52</v>
      </c>
      <c r="G461" s="1">
        <v>0</v>
      </c>
      <c r="H461" s="1">
        <v>0</v>
      </c>
      <c r="I461" s="1">
        <v>0</v>
      </c>
      <c r="J461" s="1">
        <v>0</v>
      </c>
      <c r="K461" s="1">
        <v>56473.35</v>
      </c>
      <c r="L461" s="1">
        <v>4</v>
      </c>
      <c r="M461" s="1">
        <v>0</v>
      </c>
      <c r="N461" s="1">
        <v>0</v>
      </c>
      <c r="O461" s="1">
        <v>0</v>
      </c>
      <c r="P461" s="1">
        <v>0</v>
      </c>
      <c r="Q461" s="1">
        <v>6445.9903394847897</v>
      </c>
      <c r="R461" s="1">
        <v>1617910</v>
      </c>
      <c r="S461" s="61">
        <f>IF(C461="East", IF(B461="Central",('Connecting shares (%)'!$F$2/100*E461+'Connecting shares (%)'!$G$2/100*G461+'Connecting shares (%)'!$H$2/100*I461)/1000000,0),0)</f>
        <v>0</v>
      </c>
      <c r="T461" s="61">
        <f>IF(C461="East", IF(B461="Central",F461*'Connecting shares (%)'!$R$16*'Connecting shares (%)'!$F$2/100+H461*'Connecting shares (%)'!$G$2/100*'Connecting shares (%)'!$R$17+J461*'Connecting shares (%)'!$H$2/100*'Connecting shares (%)'!$R$18,0),0)</f>
        <v>0</v>
      </c>
      <c r="U461" s="1">
        <f>IF(C461="East", IF(B461="Decentral",('Connecting shares (%)'!$F$6/100*E461+'Connecting shares (%)'!$G$6/100*G461+'Connecting shares (%)'!$H$6/100*I461)/1000000,0),0)</f>
        <v>0</v>
      </c>
      <c r="V461" s="1">
        <f>IF(C461="East", IF(B461="Decentral",F461*'Connecting shares (%)'!$R$16*'Connecting shares (%)'!$F$6/100+H461*'Connecting shares (%)'!$G$6/100*'Connecting shares (%)'!$R$17+J461*'Connecting shares (%)'!$H$6/100*'Connecting shares (%)'!$R$18,0),0)</f>
        <v>0</v>
      </c>
      <c r="W461" s="1">
        <f>IF(C461="East", IF(B461="Central",('Connecting shares (%)'!$F$4/100*K461+'Connecting shares (%)'!$G$4/100*M461+'Connecting shares (%)'!$H$4/100*O461)/1000000,0),0)</f>
        <v>0</v>
      </c>
      <c r="X461" s="1">
        <f>IF(C461="East", IF(B461="Central",L461*'Connecting shares (%)'!$R$16*'Connecting shares (%)'!$F$4/100+N461*'Connecting shares (%)'!$G$4/100*'Connecting shares (%)'!$R$17+P461*'Connecting shares (%)'!$H$4/100*'Connecting shares (%)'!$R$18,0),0)</f>
        <v>0</v>
      </c>
      <c r="Y461" s="1">
        <f>IF(C461="East", IF(B461="Decentral",('Connecting shares (%)'!$F$4/100*K461+'Connecting shares (%)'!$G$4/100*M461+'Connecting shares (%)'!$H$4/100*O461)/1000000,0),0)</f>
        <v>0</v>
      </c>
      <c r="Z461" s="1">
        <f>IF(C461="East", IF(B461="Decentral",L461*'Connecting shares (%)'!$R$16*'Connecting shares (%)'!$F$8/100+N461*'Connecting shares (%)'!$G$8/100*'Connecting shares (%)'!$R$17+P461*'Connecting shares (%)'!$H$8/100*'Connecting shares (%)'!$R$18,0),0)</f>
        <v>0</v>
      </c>
      <c r="AA461" s="1">
        <f>IF(C461="West", IF(B461="Central",('Connecting shares (%)'!$F$10/100*E461+'Connecting shares (%)'!$G$10/100*G461+'Connecting shares (%)'!$H$10/100*I461)/1000000,0),0)</f>
        <v>0</v>
      </c>
      <c r="AB461" s="1">
        <f>IF(C461="West", IF(B461="Central",F461*'Connecting shares (%)'!$R$16*'Connecting shares (%)'!$F$10/100+H461*'Connecting shares (%)'!$G$10/100*'Connecting shares (%)'!$R$17+J461*'Connecting shares (%)'!$H$10/100*'Connecting shares (%)'!$R$18,0),0)</f>
        <v>0</v>
      </c>
      <c r="AC461" s="1">
        <f>IF(C461="West", IF(B461="Decentral",('Connecting shares (%)'!$F$14/100*E461+'Connecting shares (%)'!$G$14/100*G461+'Connecting shares (%)'!$H$14/100*I461)/1000000,0),0)</f>
        <v>0.79178881000000001</v>
      </c>
      <c r="AD461" s="1">
        <f>IF(C461="west", IF(B461="Decentral",F461*'Connecting shares (%)'!$R$16*'Connecting shares (%)'!$F$14/100+H461*'Connecting shares (%)'!$G$14/100*'Connecting shares (%)'!$R$17+J461*'Connecting shares (%)'!$H$14/100*'Connecting shares (%)'!$R$18,0),0)</f>
        <v>1.19574</v>
      </c>
      <c r="AE461" s="1">
        <f>IF(C461="west", IF(B461="Central",('Connecting shares (%)'!$F$12/100*K461+'Connecting shares (%)'!$G$12/100*M461+'Connecting shares (%)'!$H$12/100*O461)/1000000,0),0)</f>
        <v>0</v>
      </c>
      <c r="AF461" s="1">
        <f>IF(C461="west", IF(B461="Central",L461*'Connecting shares (%)'!$R$16*'Connecting shares (%)'!$F$12/100+N461*'Connecting shares (%)'!$G$12/100*'Connecting shares (%)'!$R$17+P461*'Connecting shares (%)'!$H$12/100*'Connecting shares (%)'!$R$18,0),0)</f>
        <v>0</v>
      </c>
      <c r="AG461" s="1">
        <f>IF(C461="West", IF(B461="Decentral",(K461*'Connecting shares (%)'!$F$16/100+M461*'Connecting shares (%)'!$G$16/100+O461*'Connecting shares (%)'!$H$16/100)/1000000,0),0)</f>
        <v>5.6473349999999999E-2</v>
      </c>
      <c r="AH461" s="1">
        <f>IF(C461="west", IF(B461="Decentral",L461*'Connecting shares (%)'!$R$16*'Connecting shares (%)'!$F$16/100+N461*'Connecting shares (%)'!$G$16/100*'Connecting shares (%)'!$R$17+P461*'Connecting shares (%)'!$H$16/100*'Connecting shares (%)'!$R$18,0),0)</f>
        <v>9.1980000000000006E-2</v>
      </c>
    </row>
    <row r="462" spans="1:34">
      <c r="A462" s="1">
        <v>461</v>
      </c>
      <c r="B462" s="1" t="s">
        <v>21</v>
      </c>
      <c r="C462" s="1" t="s">
        <v>23</v>
      </c>
      <c r="D462" s="1" t="s">
        <v>471</v>
      </c>
      <c r="E462" s="1">
        <v>904824.71</v>
      </c>
      <c r="F462" s="1">
        <v>62</v>
      </c>
      <c r="G462" s="1">
        <v>0</v>
      </c>
      <c r="H462" s="1">
        <v>0</v>
      </c>
      <c r="I462" s="1">
        <v>0</v>
      </c>
      <c r="J462" s="1">
        <v>0</v>
      </c>
      <c r="K462" s="1">
        <v>181012.19999999899</v>
      </c>
      <c r="L462" s="1">
        <v>24</v>
      </c>
      <c r="M462" s="1">
        <v>0</v>
      </c>
      <c r="N462" s="1">
        <v>0</v>
      </c>
      <c r="O462" s="1">
        <v>0</v>
      </c>
      <c r="P462" s="1">
        <v>0</v>
      </c>
      <c r="Q462" s="1">
        <v>3245.3436329952001</v>
      </c>
      <c r="R462" s="1">
        <v>729529</v>
      </c>
      <c r="S462" s="61">
        <f>IF(C462="East", IF(B462="Central",('Connecting shares (%)'!$F$2/100*E462+'Connecting shares (%)'!$G$2/100*G462+'Connecting shares (%)'!$H$2/100*I462)/1000000,0),0)</f>
        <v>0</v>
      </c>
      <c r="T462" s="61">
        <f>IF(C462="East", IF(B462="Central",F462*'Connecting shares (%)'!$R$16*'Connecting shares (%)'!$F$2/100+H462*'Connecting shares (%)'!$G$2/100*'Connecting shares (%)'!$R$17+J462*'Connecting shares (%)'!$H$2/100*'Connecting shares (%)'!$R$18,0),0)</f>
        <v>0</v>
      </c>
      <c r="U462" s="1">
        <f>IF(C462="East", IF(B462="Decentral",('Connecting shares (%)'!$F$6/100*E462+'Connecting shares (%)'!$G$6/100*G462+'Connecting shares (%)'!$H$6/100*I462)/1000000,0),0)</f>
        <v>0</v>
      </c>
      <c r="V462" s="1">
        <f>IF(C462="East", IF(B462="Decentral",F462*'Connecting shares (%)'!$R$16*'Connecting shares (%)'!$F$6/100+H462*'Connecting shares (%)'!$G$6/100*'Connecting shares (%)'!$R$17+J462*'Connecting shares (%)'!$H$6/100*'Connecting shares (%)'!$R$18,0),0)</f>
        <v>0</v>
      </c>
      <c r="W462" s="1">
        <f>IF(C462="East", IF(B462="Central",('Connecting shares (%)'!$F$4/100*K462+'Connecting shares (%)'!$G$4/100*M462+'Connecting shares (%)'!$H$4/100*O462)/1000000,0),0)</f>
        <v>0</v>
      </c>
      <c r="X462" s="1">
        <f>IF(C462="East", IF(B462="Central",L462*'Connecting shares (%)'!$R$16*'Connecting shares (%)'!$F$4/100+N462*'Connecting shares (%)'!$G$4/100*'Connecting shares (%)'!$R$17+P462*'Connecting shares (%)'!$H$4/100*'Connecting shares (%)'!$R$18,0),0)</f>
        <v>0</v>
      </c>
      <c r="Y462" s="1">
        <f>IF(C462="East", IF(B462="Decentral",('Connecting shares (%)'!$F$4/100*K462+'Connecting shares (%)'!$G$4/100*M462+'Connecting shares (%)'!$H$4/100*O462)/1000000,0),0)</f>
        <v>0</v>
      </c>
      <c r="Z462" s="1">
        <f>IF(C462="East", IF(B462="Decentral",L462*'Connecting shares (%)'!$R$16*'Connecting shares (%)'!$F$8/100+N462*'Connecting shares (%)'!$G$8/100*'Connecting shares (%)'!$R$17+P462*'Connecting shares (%)'!$H$8/100*'Connecting shares (%)'!$R$18,0),0)</f>
        <v>0</v>
      </c>
      <c r="AA462" s="1">
        <f>IF(C462="West", IF(B462="Central",('Connecting shares (%)'!$F$10/100*E462+'Connecting shares (%)'!$G$10/100*G462+'Connecting shares (%)'!$H$10/100*I462)/1000000,0),0)</f>
        <v>0</v>
      </c>
      <c r="AB462" s="1">
        <f>IF(C462="West", IF(B462="Central",F462*'Connecting shares (%)'!$R$16*'Connecting shares (%)'!$F$10/100+H462*'Connecting shares (%)'!$G$10/100*'Connecting shares (%)'!$R$17+J462*'Connecting shares (%)'!$H$10/100*'Connecting shares (%)'!$R$18,0),0)</f>
        <v>0</v>
      </c>
      <c r="AC462" s="1">
        <f>IF(C462="West", IF(B462="Decentral",('Connecting shares (%)'!$F$14/100*E462+'Connecting shares (%)'!$G$14/100*G462+'Connecting shares (%)'!$H$14/100*I462)/1000000,0),0)</f>
        <v>0.90482470999999998</v>
      </c>
      <c r="AD462" s="1">
        <f>IF(C462="west", IF(B462="Decentral",F462*'Connecting shares (%)'!$R$16*'Connecting shares (%)'!$F$14/100+H462*'Connecting shares (%)'!$G$14/100*'Connecting shares (%)'!$R$17+J462*'Connecting shares (%)'!$H$14/100*'Connecting shares (%)'!$R$18,0),0)</f>
        <v>1.4256900000000001</v>
      </c>
      <c r="AE462" s="1">
        <f>IF(C462="west", IF(B462="Central",('Connecting shares (%)'!$F$12/100*K462+'Connecting shares (%)'!$G$12/100*M462+'Connecting shares (%)'!$H$12/100*O462)/1000000,0),0)</f>
        <v>0</v>
      </c>
      <c r="AF462" s="1">
        <f>IF(C462="west", IF(B462="Central",L462*'Connecting shares (%)'!$R$16*'Connecting shares (%)'!$F$12/100+N462*'Connecting shares (%)'!$G$12/100*'Connecting shares (%)'!$R$17+P462*'Connecting shares (%)'!$H$12/100*'Connecting shares (%)'!$R$18,0),0)</f>
        <v>0</v>
      </c>
      <c r="AG462" s="1">
        <f>IF(C462="West", IF(B462="Decentral",(K462*'Connecting shares (%)'!$F$16/100+M462*'Connecting shares (%)'!$G$16/100+O462*'Connecting shares (%)'!$H$16/100)/1000000,0),0)</f>
        <v>0.18101219999999899</v>
      </c>
      <c r="AH462" s="1">
        <f>IF(C462="west", IF(B462="Decentral",L462*'Connecting shares (%)'!$R$16*'Connecting shares (%)'!$F$16/100+N462*'Connecting shares (%)'!$G$16/100*'Connecting shares (%)'!$R$17+P462*'Connecting shares (%)'!$H$16/100*'Connecting shares (%)'!$R$18,0),0)</f>
        <v>0.55188000000000004</v>
      </c>
    </row>
    <row r="463" spans="1:34">
      <c r="A463" s="1">
        <v>462</v>
      </c>
      <c r="B463" s="1" t="s">
        <v>21</v>
      </c>
      <c r="C463" s="1" t="s">
        <v>23</v>
      </c>
      <c r="D463" s="1" t="s">
        <v>470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138.877359301387</v>
      </c>
      <c r="R463" s="1">
        <v>1191.5</v>
      </c>
      <c r="S463" s="61">
        <f>IF(C463="East", IF(B463="Central",('Connecting shares (%)'!$F$2/100*E463+'Connecting shares (%)'!$G$2/100*G463+'Connecting shares (%)'!$H$2/100*I463)/1000000,0),0)</f>
        <v>0</v>
      </c>
      <c r="T463" s="61">
        <f>IF(C463="East", IF(B463="Central",F463*'Connecting shares (%)'!$R$16*'Connecting shares (%)'!$F$2/100+H463*'Connecting shares (%)'!$G$2/100*'Connecting shares (%)'!$R$17+J463*'Connecting shares (%)'!$H$2/100*'Connecting shares (%)'!$R$18,0),0)</f>
        <v>0</v>
      </c>
      <c r="U463" s="1">
        <f>IF(C463="East", IF(B463="Decentral",('Connecting shares (%)'!$F$6/100*E463+'Connecting shares (%)'!$G$6/100*G463+'Connecting shares (%)'!$H$6/100*I463)/1000000,0),0)</f>
        <v>0</v>
      </c>
      <c r="V463" s="1">
        <f>IF(C463="East", IF(B463="Decentral",F463*'Connecting shares (%)'!$R$16*'Connecting shares (%)'!$F$6/100+H463*'Connecting shares (%)'!$G$6/100*'Connecting shares (%)'!$R$17+J463*'Connecting shares (%)'!$H$6/100*'Connecting shares (%)'!$R$18,0),0)</f>
        <v>0</v>
      </c>
      <c r="W463" s="1">
        <f>IF(C463="East", IF(B463="Central",('Connecting shares (%)'!$F$4/100*K463+'Connecting shares (%)'!$G$4/100*M463+'Connecting shares (%)'!$H$4/100*O463)/1000000,0),0)</f>
        <v>0</v>
      </c>
      <c r="X463" s="1">
        <f>IF(C463="East", IF(B463="Central",L463*'Connecting shares (%)'!$R$16*'Connecting shares (%)'!$F$4/100+N463*'Connecting shares (%)'!$G$4/100*'Connecting shares (%)'!$R$17+P463*'Connecting shares (%)'!$H$4/100*'Connecting shares (%)'!$R$18,0),0)</f>
        <v>0</v>
      </c>
      <c r="Y463" s="1">
        <f>IF(C463="East", IF(B463="Decentral",('Connecting shares (%)'!$F$4/100*K463+'Connecting shares (%)'!$G$4/100*M463+'Connecting shares (%)'!$H$4/100*O463)/1000000,0),0)</f>
        <v>0</v>
      </c>
      <c r="Z463" s="1">
        <f>IF(C463="East", IF(B463="Decentral",L463*'Connecting shares (%)'!$R$16*'Connecting shares (%)'!$F$8/100+N463*'Connecting shares (%)'!$G$8/100*'Connecting shares (%)'!$R$17+P463*'Connecting shares (%)'!$H$8/100*'Connecting shares (%)'!$R$18,0),0)</f>
        <v>0</v>
      </c>
      <c r="AA463" s="1">
        <f>IF(C463="West", IF(B463="Central",('Connecting shares (%)'!$F$10/100*E463+'Connecting shares (%)'!$G$10/100*G463+'Connecting shares (%)'!$H$10/100*I463)/1000000,0),0)</f>
        <v>0</v>
      </c>
      <c r="AB463" s="1">
        <f>IF(C463="West", IF(B463="Central",F463*'Connecting shares (%)'!$R$16*'Connecting shares (%)'!$F$10/100+H463*'Connecting shares (%)'!$G$10/100*'Connecting shares (%)'!$R$17+J463*'Connecting shares (%)'!$H$10/100*'Connecting shares (%)'!$R$18,0),0)</f>
        <v>0</v>
      </c>
      <c r="AC463" s="1">
        <f>IF(C463="West", IF(B463="Decentral",('Connecting shares (%)'!$F$14/100*E463+'Connecting shares (%)'!$G$14/100*G463+'Connecting shares (%)'!$H$14/100*I463)/1000000,0),0)</f>
        <v>0</v>
      </c>
      <c r="AD463" s="1">
        <f>IF(C463="west", IF(B463="Decentral",F463*'Connecting shares (%)'!$R$16*'Connecting shares (%)'!$F$14/100+H463*'Connecting shares (%)'!$G$14/100*'Connecting shares (%)'!$R$17+J463*'Connecting shares (%)'!$H$14/100*'Connecting shares (%)'!$R$18,0),0)</f>
        <v>0</v>
      </c>
      <c r="AE463" s="1">
        <f>IF(C463="west", IF(B463="Central",('Connecting shares (%)'!$F$12/100*K463+'Connecting shares (%)'!$G$12/100*M463+'Connecting shares (%)'!$H$12/100*O463)/1000000,0),0)</f>
        <v>0</v>
      </c>
      <c r="AF463" s="1">
        <f>IF(C463="west", IF(B463="Central",L463*'Connecting shares (%)'!$R$16*'Connecting shares (%)'!$F$12/100+N463*'Connecting shares (%)'!$G$12/100*'Connecting shares (%)'!$R$17+P463*'Connecting shares (%)'!$H$12/100*'Connecting shares (%)'!$R$18,0),0)</f>
        <v>0</v>
      </c>
      <c r="AG463" s="1">
        <f>IF(C463="West", IF(B463="Decentral",(K463*'Connecting shares (%)'!$F$16/100+M463*'Connecting shares (%)'!$G$16/100+O463*'Connecting shares (%)'!$H$16/100)/1000000,0),0)</f>
        <v>0</v>
      </c>
      <c r="AH463" s="1">
        <f>IF(C463="west", IF(B463="Decentral",L463*'Connecting shares (%)'!$R$16*'Connecting shares (%)'!$F$16/100+N463*'Connecting shares (%)'!$G$16/100*'Connecting shares (%)'!$R$17+P463*'Connecting shares (%)'!$H$16/100*'Connecting shares (%)'!$R$18,0),0)</f>
        <v>0</v>
      </c>
    </row>
    <row r="464" spans="1:34">
      <c r="A464" s="1">
        <v>463</v>
      </c>
      <c r="B464" s="1" t="s">
        <v>21</v>
      </c>
      <c r="C464" s="1" t="s">
        <v>23</v>
      </c>
      <c r="D464" s="1" t="s">
        <v>469</v>
      </c>
      <c r="E464" s="1">
        <v>536168.35</v>
      </c>
      <c r="F464" s="1">
        <v>37</v>
      </c>
      <c r="G464" s="1">
        <v>54901.449999999903</v>
      </c>
      <c r="H464" s="1">
        <v>1</v>
      </c>
      <c r="I464" s="1">
        <v>0</v>
      </c>
      <c r="J464" s="1">
        <v>0</v>
      </c>
      <c r="K464" s="1">
        <v>38514.18</v>
      </c>
      <c r="L464" s="1">
        <v>4</v>
      </c>
      <c r="M464" s="1">
        <v>78698.529999999897</v>
      </c>
      <c r="N464" s="1">
        <v>1</v>
      </c>
      <c r="O464" s="1">
        <v>0</v>
      </c>
      <c r="P464" s="1">
        <v>0</v>
      </c>
      <c r="Q464" s="1">
        <v>9626.6747894845794</v>
      </c>
      <c r="R464" s="1">
        <v>1988391.5</v>
      </c>
      <c r="S464" s="61">
        <f>IF(C464="East", IF(B464="Central",('Connecting shares (%)'!$F$2/100*E464+'Connecting shares (%)'!$G$2/100*G464+'Connecting shares (%)'!$H$2/100*I464)/1000000,0),0)</f>
        <v>0</v>
      </c>
      <c r="T464" s="61">
        <f>IF(C464="East", IF(B464="Central",F464*'Connecting shares (%)'!$R$16*'Connecting shares (%)'!$F$2/100+H464*'Connecting shares (%)'!$G$2/100*'Connecting shares (%)'!$R$17+J464*'Connecting shares (%)'!$H$2/100*'Connecting shares (%)'!$R$18,0),0)</f>
        <v>0</v>
      </c>
      <c r="U464" s="1">
        <f>IF(C464="East", IF(B464="Decentral",('Connecting shares (%)'!$F$6/100*E464+'Connecting shares (%)'!$G$6/100*G464+'Connecting shares (%)'!$H$6/100*I464)/1000000,0),0)</f>
        <v>0</v>
      </c>
      <c r="V464" s="1">
        <f>IF(C464="East", IF(B464="Decentral",F464*'Connecting shares (%)'!$R$16*'Connecting shares (%)'!$F$6/100+H464*'Connecting shares (%)'!$G$6/100*'Connecting shares (%)'!$R$17+J464*'Connecting shares (%)'!$H$6/100*'Connecting shares (%)'!$R$18,0),0)</f>
        <v>0</v>
      </c>
      <c r="W464" s="1">
        <f>IF(C464="East", IF(B464="Central",('Connecting shares (%)'!$F$4/100*K464+'Connecting shares (%)'!$G$4/100*M464+'Connecting shares (%)'!$H$4/100*O464)/1000000,0),0)</f>
        <v>0</v>
      </c>
      <c r="X464" s="1">
        <f>IF(C464="East", IF(B464="Central",L464*'Connecting shares (%)'!$R$16*'Connecting shares (%)'!$F$4/100+N464*'Connecting shares (%)'!$G$4/100*'Connecting shares (%)'!$R$17+P464*'Connecting shares (%)'!$H$4/100*'Connecting shares (%)'!$R$18,0),0)</f>
        <v>0</v>
      </c>
      <c r="Y464" s="1">
        <f>IF(C464="East", IF(B464="Decentral",('Connecting shares (%)'!$F$4/100*K464+'Connecting shares (%)'!$G$4/100*M464+'Connecting shares (%)'!$H$4/100*O464)/1000000,0),0)</f>
        <v>0</v>
      </c>
      <c r="Z464" s="1">
        <f>IF(C464="East", IF(B464="Decentral",L464*'Connecting shares (%)'!$R$16*'Connecting shares (%)'!$F$8/100+N464*'Connecting shares (%)'!$G$8/100*'Connecting shares (%)'!$R$17+P464*'Connecting shares (%)'!$H$8/100*'Connecting shares (%)'!$R$18,0),0)</f>
        <v>0</v>
      </c>
      <c r="AA464" s="1">
        <f>IF(C464="West", IF(B464="Central",('Connecting shares (%)'!$F$10/100*E464+'Connecting shares (%)'!$G$10/100*G464+'Connecting shares (%)'!$H$10/100*I464)/1000000,0),0)</f>
        <v>0</v>
      </c>
      <c r="AB464" s="1">
        <f>IF(C464="West", IF(B464="Central",F464*'Connecting shares (%)'!$R$16*'Connecting shares (%)'!$F$10/100+H464*'Connecting shares (%)'!$G$10/100*'Connecting shares (%)'!$R$17+J464*'Connecting shares (%)'!$H$10/100*'Connecting shares (%)'!$R$18,0),0)</f>
        <v>0</v>
      </c>
      <c r="AC464" s="1">
        <f>IF(C464="West", IF(B464="Decentral",('Connecting shares (%)'!$F$14/100*E464+'Connecting shares (%)'!$G$14/100*G464+'Connecting shares (%)'!$H$14/100*I464)/1000000,0),0)</f>
        <v>0.59106979999999998</v>
      </c>
      <c r="AD464" s="1">
        <f>IF(C464="west", IF(B464="Decentral",F464*'Connecting shares (%)'!$R$16*'Connecting shares (%)'!$F$14/100+H464*'Connecting shares (%)'!$G$14/100*'Connecting shares (%)'!$R$17+J464*'Connecting shares (%)'!$H$14/100*'Connecting shares (%)'!$R$18,0),0)</f>
        <v>0.88147400000000009</v>
      </c>
      <c r="AE464" s="1">
        <f>IF(C464="west", IF(B464="Central",('Connecting shares (%)'!$F$12/100*K464+'Connecting shares (%)'!$G$12/100*M464+'Connecting shares (%)'!$H$12/100*O464)/1000000,0),0)</f>
        <v>0</v>
      </c>
      <c r="AF464" s="1">
        <f>IF(C464="west", IF(B464="Central",L464*'Connecting shares (%)'!$R$16*'Connecting shares (%)'!$F$12/100+N464*'Connecting shares (%)'!$G$12/100*'Connecting shares (%)'!$R$17+P464*'Connecting shares (%)'!$H$12/100*'Connecting shares (%)'!$R$18,0),0)</f>
        <v>0</v>
      </c>
      <c r="AG464" s="1">
        <f>IF(C464="West", IF(B464="Decentral",(K464*'Connecting shares (%)'!$F$16/100+M464*'Connecting shares (%)'!$G$16/100+O464*'Connecting shares (%)'!$H$16/100)/1000000,0),0)</f>
        <v>0.1172127099999999</v>
      </c>
      <c r="AH464" s="1">
        <f>IF(C464="west", IF(B464="Decentral",L464*'Connecting shares (%)'!$R$16*'Connecting shares (%)'!$F$16/100+N464*'Connecting shares (%)'!$G$16/100*'Connecting shares (%)'!$R$17+P464*'Connecting shares (%)'!$H$16/100*'Connecting shares (%)'!$R$18,0),0)</f>
        <v>0.122639</v>
      </c>
    </row>
    <row r="465" spans="1:34">
      <c r="A465" s="1">
        <v>464</v>
      </c>
      <c r="B465" s="1" t="s">
        <v>21</v>
      </c>
      <c r="C465" s="1" t="s">
        <v>23</v>
      </c>
      <c r="D465" s="1" t="s">
        <v>305</v>
      </c>
      <c r="E465" s="1">
        <v>128405.56</v>
      </c>
      <c r="F465" s="1">
        <v>6</v>
      </c>
      <c r="G465" s="1">
        <v>0</v>
      </c>
      <c r="H465" s="1">
        <v>0</v>
      </c>
      <c r="I465" s="1">
        <v>0</v>
      </c>
      <c r="J465" s="1">
        <v>0</v>
      </c>
      <c r="K465" s="1">
        <v>14768.449999999901</v>
      </c>
      <c r="L465" s="1">
        <v>3</v>
      </c>
      <c r="M465" s="1">
        <v>0</v>
      </c>
      <c r="N465" s="1">
        <v>0</v>
      </c>
      <c r="O465" s="1">
        <v>0</v>
      </c>
      <c r="P465" s="1">
        <v>0</v>
      </c>
      <c r="Q465" s="1">
        <v>5067.7071474004697</v>
      </c>
      <c r="R465" s="1">
        <v>1032129.5</v>
      </c>
      <c r="S465" s="61">
        <f>IF(C465="East", IF(B465="Central",('Connecting shares (%)'!$F$2/100*E465+'Connecting shares (%)'!$G$2/100*G465+'Connecting shares (%)'!$H$2/100*I465)/1000000,0),0)</f>
        <v>0</v>
      </c>
      <c r="T465" s="61">
        <f>IF(C465="East", IF(B465="Central",F465*'Connecting shares (%)'!$R$16*'Connecting shares (%)'!$F$2/100+H465*'Connecting shares (%)'!$G$2/100*'Connecting shares (%)'!$R$17+J465*'Connecting shares (%)'!$H$2/100*'Connecting shares (%)'!$R$18,0),0)</f>
        <v>0</v>
      </c>
      <c r="U465" s="1">
        <f>IF(C465="East", IF(B465="Decentral",('Connecting shares (%)'!$F$6/100*E465+'Connecting shares (%)'!$G$6/100*G465+'Connecting shares (%)'!$H$6/100*I465)/1000000,0),0)</f>
        <v>0</v>
      </c>
      <c r="V465" s="1">
        <f>IF(C465="East", IF(B465="Decentral",F465*'Connecting shares (%)'!$R$16*'Connecting shares (%)'!$F$6/100+H465*'Connecting shares (%)'!$G$6/100*'Connecting shares (%)'!$R$17+J465*'Connecting shares (%)'!$H$6/100*'Connecting shares (%)'!$R$18,0),0)</f>
        <v>0</v>
      </c>
      <c r="W465" s="1">
        <f>IF(C465="East", IF(B465="Central",('Connecting shares (%)'!$F$4/100*K465+'Connecting shares (%)'!$G$4/100*M465+'Connecting shares (%)'!$H$4/100*O465)/1000000,0),0)</f>
        <v>0</v>
      </c>
      <c r="X465" s="1">
        <f>IF(C465="East", IF(B465="Central",L465*'Connecting shares (%)'!$R$16*'Connecting shares (%)'!$F$4/100+N465*'Connecting shares (%)'!$G$4/100*'Connecting shares (%)'!$R$17+P465*'Connecting shares (%)'!$H$4/100*'Connecting shares (%)'!$R$18,0),0)</f>
        <v>0</v>
      </c>
      <c r="Y465" s="1">
        <f>IF(C465="East", IF(B465="Decentral",('Connecting shares (%)'!$F$4/100*K465+'Connecting shares (%)'!$G$4/100*M465+'Connecting shares (%)'!$H$4/100*O465)/1000000,0),0)</f>
        <v>0</v>
      </c>
      <c r="Z465" s="1">
        <f>IF(C465="East", IF(B465="Decentral",L465*'Connecting shares (%)'!$R$16*'Connecting shares (%)'!$F$8/100+N465*'Connecting shares (%)'!$G$8/100*'Connecting shares (%)'!$R$17+P465*'Connecting shares (%)'!$H$8/100*'Connecting shares (%)'!$R$18,0),0)</f>
        <v>0</v>
      </c>
      <c r="AA465" s="1">
        <f>IF(C465="West", IF(B465="Central",('Connecting shares (%)'!$F$10/100*E465+'Connecting shares (%)'!$G$10/100*G465+'Connecting shares (%)'!$H$10/100*I465)/1000000,0),0)</f>
        <v>0</v>
      </c>
      <c r="AB465" s="1">
        <f>IF(C465="West", IF(B465="Central",F465*'Connecting shares (%)'!$R$16*'Connecting shares (%)'!$F$10/100+H465*'Connecting shares (%)'!$G$10/100*'Connecting shares (%)'!$R$17+J465*'Connecting shares (%)'!$H$10/100*'Connecting shares (%)'!$R$18,0),0)</f>
        <v>0</v>
      </c>
      <c r="AC465" s="1">
        <f>IF(C465="West", IF(B465="Decentral",('Connecting shares (%)'!$F$14/100*E465+'Connecting shares (%)'!$G$14/100*G465+'Connecting shares (%)'!$H$14/100*I465)/1000000,0),0)</f>
        <v>0.12840556</v>
      </c>
      <c r="AD465" s="1">
        <f>IF(C465="west", IF(B465="Decentral",F465*'Connecting shares (%)'!$R$16*'Connecting shares (%)'!$F$14/100+H465*'Connecting shares (%)'!$G$14/100*'Connecting shares (%)'!$R$17+J465*'Connecting shares (%)'!$H$14/100*'Connecting shares (%)'!$R$18,0),0)</f>
        <v>0.13797000000000001</v>
      </c>
      <c r="AE465" s="1">
        <f>IF(C465="west", IF(B465="Central",('Connecting shares (%)'!$F$12/100*K465+'Connecting shares (%)'!$G$12/100*M465+'Connecting shares (%)'!$H$12/100*O465)/1000000,0),0)</f>
        <v>0</v>
      </c>
      <c r="AF465" s="1">
        <f>IF(C465="west", IF(B465="Central",L465*'Connecting shares (%)'!$R$16*'Connecting shares (%)'!$F$12/100+N465*'Connecting shares (%)'!$G$12/100*'Connecting shares (%)'!$R$17+P465*'Connecting shares (%)'!$H$12/100*'Connecting shares (%)'!$R$18,0),0)</f>
        <v>0</v>
      </c>
      <c r="AG465" s="1">
        <f>IF(C465="West", IF(B465="Decentral",(K465*'Connecting shares (%)'!$F$16/100+M465*'Connecting shares (%)'!$G$16/100+O465*'Connecting shares (%)'!$H$16/100)/1000000,0),0)</f>
        <v>1.47684499999999E-2</v>
      </c>
      <c r="AH465" s="1">
        <f>IF(C465="west", IF(B465="Decentral",L465*'Connecting shares (%)'!$R$16*'Connecting shares (%)'!$F$16/100+N465*'Connecting shares (%)'!$G$16/100*'Connecting shares (%)'!$R$17+P465*'Connecting shares (%)'!$H$16/100*'Connecting shares (%)'!$R$18,0),0)</f>
        <v>6.8985000000000005E-2</v>
      </c>
    </row>
    <row r="466" spans="1:34">
      <c r="A466" s="1">
        <v>465</v>
      </c>
      <c r="B466" s="1" t="s">
        <v>21</v>
      </c>
      <c r="C466" s="1" t="s">
        <v>23</v>
      </c>
      <c r="D466" s="1" t="s">
        <v>468</v>
      </c>
      <c r="E466" s="1">
        <v>201631.59</v>
      </c>
      <c r="F466" s="1">
        <v>13</v>
      </c>
      <c r="G466" s="1">
        <v>0</v>
      </c>
      <c r="H466" s="1">
        <v>0</v>
      </c>
      <c r="I466" s="1">
        <v>0</v>
      </c>
      <c r="J466" s="1">
        <v>0</v>
      </c>
      <c r="K466" s="1">
        <v>67535.11</v>
      </c>
      <c r="L466" s="1">
        <v>8</v>
      </c>
      <c r="M466" s="1">
        <v>0</v>
      </c>
      <c r="N466" s="1">
        <v>0</v>
      </c>
      <c r="O466" s="1">
        <v>0</v>
      </c>
      <c r="P466" s="1">
        <v>0</v>
      </c>
      <c r="Q466" s="1">
        <v>3504.9196527446402</v>
      </c>
      <c r="R466" s="1">
        <v>701939</v>
      </c>
      <c r="S466" s="61">
        <f>IF(C466="East", IF(B466="Central",('Connecting shares (%)'!$F$2/100*E466+'Connecting shares (%)'!$G$2/100*G466+'Connecting shares (%)'!$H$2/100*I466)/1000000,0),0)</f>
        <v>0</v>
      </c>
      <c r="T466" s="61">
        <f>IF(C466="East", IF(B466="Central",F466*'Connecting shares (%)'!$R$16*'Connecting shares (%)'!$F$2/100+H466*'Connecting shares (%)'!$G$2/100*'Connecting shares (%)'!$R$17+J466*'Connecting shares (%)'!$H$2/100*'Connecting shares (%)'!$R$18,0),0)</f>
        <v>0</v>
      </c>
      <c r="U466" s="1">
        <f>IF(C466="East", IF(B466="Decentral",('Connecting shares (%)'!$F$6/100*E466+'Connecting shares (%)'!$G$6/100*G466+'Connecting shares (%)'!$H$6/100*I466)/1000000,0),0)</f>
        <v>0</v>
      </c>
      <c r="V466" s="1">
        <f>IF(C466="East", IF(B466="Decentral",F466*'Connecting shares (%)'!$R$16*'Connecting shares (%)'!$F$6/100+H466*'Connecting shares (%)'!$G$6/100*'Connecting shares (%)'!$R$17+J466*'Connecting shares (%)'!$H$6/100*'Connecting shares (%)'!$R$18,0),0)</f>
        <v>0</v>
      </c>
      <c r="W466" s="1">
        <f>IF(C466="East", IF(B466="Central",('Connecting shares (%)'!$F$4/100*K466+'Connecting shares (%)'!$G$4/100*M466+'Connecting shares (%)'!$H$4/100*O466)/1000000,0),0)</f>
        <v>0</v>
      </c>
      <c r="X466" s="1">
        <f>IF(C466="East", IF(B466="Central",L466*'Connecting shares (%)'!$R$16*'Connecting shares (%)'!$F$4/100+N466*'Connecting shares (%)'!$G$4/100*'Connecting shares (%)'!$R$17+P466*'Connecting shares (%)'!$H$4/100*'Connecting shares (%)'!$R$18,0),0)</f>
        <v>0</v>
      </c>
      <c r="Y466" s="1">
        <f>IF(C466="East", IF(B466="Decentral",('Connecting shares (%)'!$F$4/100*K466+'Connecting shares (%)'!$G$4/100*M466+'Connecting shares (%)'!$H$4/100*O466)/1000000,0),0)</f>
        <v>0</v>
      </c>
      <c r="Z466" s="1">
        <f>IF(C466="East", IF(B466="Decentral",L466*'Connecting shares (%)'!$R$16*'Connecting shares (%)'!$F$8/100+N466*'Connecting shares (%)'!$G$8/100*'Connecting shares (%)'!$R$17+P466*'Connecting shares (%)'!$H$8/100*'Connecting shares (%)'!$R$18,0),0)</f>
        <v>0</v>
      </c>
      <c r="AA466" s="1">
        <f>IF(C466="West", IF(B466="Central",('Connecting shares (%)'!$F$10/100*E466+'Connecting shares (%)'!$G$10/100*G466+'Connecting shares (%)'!$H$10/100*I466)/1000000,0),0)</f>
        <v>0</v>
      </c>
      <c r="AB466" s="1">
        <f>IF(C466="West", IF(B466="Central",F466*'Connecting shares (%)'!$R$16*'Connecting shares (%)'!$F$10/100+H466*'Connecting shares (%)'!$G$10/100*'Connecting shares (%)'!$R$17+J466*'Connecting shares (%)'!$H$10/100*'Connecting shares (%)'!$R$18,0),0)</f>
        <v>0</v>
      </c>
      <c r="AC466" s="1">
        <f>IF(C466="West", IF(B466="Decentral",('Connecting shares (%)'!$F$14/100*E466+'Connecting shares (%)'!$G$14/100*G466+'Connecting shares (%)'!$H$14/100*I466)/1000000,0),0)</f>
        <v>0.20163159</v>
      </c>
      <c r="AD466" s="1">
        <f>IF(C466="west", IF(B466="Decentral",F466*'Connecting shares (%)'!$R$16*'Connecting shares (%)'!$F$14/100+H466*'Connecting shares (%)'!$G$14/100*'Connecting shares (%)'!$R$17+J466*'Connecting shares (%)'!$H$14/100*'Connecting shares (%)'!$R$18,0),0)</f>
        <v>0.29893500000000001</v>
      </c>
      <c r="AE466" s="1">
        <f>IF(C466="west", IF(B466="Central",('Connecting shares (%)'!$F$12/100*K466+'Connecting shares (%)'!$G$12/100*M466+'Connecting shares (%)'!$H$12/100*O466)/1000000,0),0)</f>
        <v>0</v>
      </c>
      <c r="AF466" s="1">
        <f>IF(C466="west", IF(B466="Central",L466*'Connecting shares (%)'!$R$16*'Connecting shares (%)'!$F$12/100+N466*'Connecting shares (%)'!$G$12/100*'Connecting shares (%)'!$R$17+P466*'Connecting shares (%)'!$H$12/100*'Connecting shares (%)'!$R$18,0),0)</f>
        <v>0</v>
      </c>
      <c r="AG466" s="1">
        <f>IF(C466="West", IF(B466="Decentral",(K466*'Connecting shares (%)'!$F$16/100+M466*'Connecting shares (%)'!$G$16/100+O466*'Connecting shares (%)'!$H$16/100)/1000000,0),0)</f>
        <v>6.7535109999999995E-2</v>
      </c>
      <c r="AH466" s="1">
        <f>IF(C466="west", IF(B466="Decentral",L466*'Connecting shares (%)'!$R$16*'Connecting shares (%)'!$F$16/100+N466*'Connecting shares (%)'!$G$16/100*'Connecting shares (%)'!$R$17+P466*'Connecting shares (%)'!$H$16/100*'Connecting shares (%)'!$R$18,0),0)</f>
        <v>0.18396000000000001</v>
      </c>
    </row>
    <row r="467" spans="1:34">
      <c r="A467" s="1">
        <v>466</v>
      </c>
      <c r="B467" s="1" t="s">
        <v>21</v>
      </c>
      <c r="C467" s="1" t="s">
        <v>23</v>
      </c>
      <c r="D467" s="1" t="s">
        <v>467</v>
      </c>
      <c r="E467" s="1">
        <v>354549.76000000001</v>
      </c>
      <c r="F467" s="1">
        <v>23</v>
      </c>
      <c r="G467" s="1">
        <v>0</v>
      </c>
      <c r="H467" s="1">
        <v>0</v>
      </c>
      <c r="I467" s="1">
        <v>0</v>
      </c>
      <c r="J467" s="1">
        <v>0</v>
      </c>
      <c r="K467" s="1">
        <v>37097.58</v>
      </c>
      <c r="L467" s="1">
        <v>1</v>
      </c>
      <c r="M467" s="1">
        <v>0</v>
      </c>
      <c r="N467" s="1">
        <v>0</v>
      </c>
      <c r="O467" s="1">
        <v>0</v>
      </c>
      <c r="P467" s="1">
        <v>0</v>
      </c>
      <c r="Q467" s="1">
        <v>2939.9357392208999</v>
      </c>
      <c r="R467" s="1">
        <v>462106</v>
      </c>
      <c r="S467" s="61">
        <f>IF(C467="East", IF(B467="Central",('Connecting shares (%)'!$F$2/100*E467+'Connecting shares (%)'!$G$2/100*G467+'Connecting shares (%)'!$H$2/100*I467)/1000000,0),0)</f>
        <v>0</v>
      </c>
      <c r="T467" s="61">
        <f>IF(C467="East", IF(B467="Central",F467*'Connecting shares (%)'!$R$16*'Connecting shares (%)'!$F$2/100+H467*'Connecting shares (%)'!$G$2/100*'Connecting shares (%)'!$R$17+J467*'Connecting shares (%)'!$H$2/100*'Connecting shares (%)'!$R$18,0),0)</f>
        <v>0</v>
      </c>
      <c r="U467" s="1">
        <f>IF(C467="East", IF(B467="Decentral",('Connecting shares (%)'!$F$6/100*E467+'Connecting shares (%)'!$G$6/100*G467+'Connecting shares (%)'!$H$6/100*I467)/1000000,0),0)</f>
        <v>0</v>
      </c>
      <c r="V467" s="1">
        <f>IF(C467="East", IF(B467="Decentral",F467*'Connecting shares (%)'!$R$16*'Connecting shares (%)'!$F$6/100+H467*'Connecting shares (%)'!$G$6/100*'Connecting shares (%)'!$R$17+J467*'Connecting shares (%)'!$H$6/100*'Connecting shares (%)'!$R$18,0),0)</f>
        <v>0</v>
      </c>
      <c r="W467" s="1">
        <f>IF(C467="East", IF(B467="Central",('Connecting shares (%)'!$F$4/100*K467+'Connecting shares (%)'!$G$4/100*M467+'Connecting shares (%)'!$H$4/100*O467)/1000000,0),0)</f>
        <v>0</v>
      </c>
      <c r="X467" s="1">
        <f>IF(C467="East", IF(B467="Central",L467*'Connecting shares (%)'!$R$16*'Connecting shares (%)'!$F$4/100+N467*'Connecting shares (%)'!$G$4/100*'Connecting shares (%)'!$R$17+P467*'Connecting shares (%)'!$H$4/100*'Connecting shares (%)'!$R$18,0),0)</f>
        <v>0</v>
      </c>
      <c r="Y467" s="1">
        <f>IF(C467="East", IF(B467="Decentral",('Connecting shares (%)'!$F$4/100*K467+'Connecting shares (%)'!$G$4/100*M467+'Connecting shares (%)'!$H$4/100*O467)/1000000,0),0)</f>
        <v>0</v>
      </c>
      <c r="Z467" s="1">
        <f>IF(C467="East", IF(B467="Decentral",L467*'Connecting shares (%)'!$R$16*'Connecting shares (%)'!$F$8/100+N467*'Connecting shares (%)'!$G$8/100*'Connecting shares (%)'!$R$17+P467*'Connecting shares (%)'!$H$8/100*'Connecting shares (%)'!$R$18,0),0)</f>
        <v>0</v>
      </c>
      <c r="AA467" s="1">
        <f>IF(C467="West", IF(B467="Central",('Connecting shares (%)'!$F$10/100*E467+'Connecting shares (%)'!$G$10/100*G467+'Connecting shares (%)'!$H$10/100*I467)/1000000,0),0)</f>
        <v>0</v>
      </c>
      <c r="AB467" s="1">
        <f>IF(C467="West", IF(B467="Central",F467*'Connecting shares (%)'!$R$16*'Connecting shares (%)'!$F$10/100+H467*'Connecting shares (%)'!$G$10/100*'Connecting shares (%)'!$R$17+J467*'Connecting shares (%)'!$H$10/100*'Connecting shares (%)'!$R$18,0),0)</f>
        <v>0</v>
      </c>
      <c r="AC467" s="1">
        <f>IF(C467="West", IF(B467="Decentral",('Connecting shares (%)'!$F$14/100*E467+'Connecting shares (%)'!$G$14/100*G467+'Connecting shares (%)'!$H$14/100*I467)/1000000,0),0)</f>
        <v>0.35454975999999999</v>
      </c>
      <c r="AD467" s="1">
        <f>IF(C467="west", IF(B467="Decentral",F467*'Connecting shares (%)'!$R$16*'Connecting shares (%)'!$F$14/100+H467*'Connecting shares (%)'!$G$14/100*'Connecting shares (%)'!$R$17+J467*'Connecting shares (%)'!$H$14/100*'Connecting shares (%)'!$R$18,0),0)</f>
        <v>0.52888500000000005</v>
      </c>
      <c r="AE467" s="1">
        <f>IF(C467="west", IF(B467="Central",('Connecting shares (%)'!$F$12/100*K467+'Connecting shares (%)'!$G$12/100*M467+'Connecting shares (%)'!$H$12/100*O467)/1000000,0),0)</f>
        <v>0</v>
      </c>
      <c r="AF467" s="1">
        <f>IF(C467="west", IF(B467="Central",L467*'Connecting shares (%)'!$R$16*'Connecting shares (%)'!$F$12/100+N467*'Connecting shares (%)'!$G$12/100*'Connecting shares (%)'!$R$17+P467*'Connecting shares (%)'!$H$12/100*'Connecting shares (%)'!$R$18,0),0)</f>
        <v>0</v>
      </c>
      <c r="AG467" s="1">
        <f>IF(C467="West", IF(B467="Decentral",(K467*'Connecting shares (%)'!$F$16/100+M467*'Connecting shares (%)'!$G$16/100+O467*'Connecting shares (%)'!$H$16/100)/1000000,0),0)</f>
        <v>3.7097580000000005E-2</v>
      </c>
      <c r="AH467" s="1">
        <f>IF(C467="west", IF(B467="Decentral",L467*'Connecting shares (%)'!$R$16*'Connecting shares (%)'!$F$16/100+N467*'Connecting shares (%)'!$G$16/100*'Connecting shares (%)'!$R$17+P467*'Connecting shares (%)'!$H$16/100*'Connecting shares (%)'!$R$18,0),0)</f>
        <v>2.2995000000000002E-2</v>
      </c>
    </row>
    <row r="468" spans="1:34">
      <c r="A468" s="1">
        <v>467</v>
      </c>
      <c r="B468" s="1" t="s">
        <v>22</v>
      </c>
      <c r="C468" s="1" t="s">
        <v>23</v>
      </c>
      <c r="D468" s="1" t="s">
        <v>466</v>
      </c>
      <c r="E468" s="1">
        <v>78040.989999999903</v>
      </c>
      <c r="F468" s="1">
        <v>6</v>
      </c>
      <c r="G468" s="1">
        <v>50638.019999999902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7307.9519365525703</v>
      </c>
      <c r="R468" s="1">
        <v>1605624</v>
      </c>
      <c r="S468" s="61">
        <f>IF(C468="East", IF(B468="Central",('Connecting shares (%)'!$F$2/100*E468+'Connecting shares (%)'!$G$2/100*G468+'Connecting shares (%)'!$H$2/100*I468)/1000000,0),0)</f>
        <v>0</v>
      </c>
      <c r="T468" s="61">
        <f>IF(C468="East", IF(B468="Central",F468*'Connecting shares (%)'!$R$16*'Connecting shares (%)'!$F$2/100+H468*'Connecting shares (%)'!$G$2/100*'Connecting shares (%)'!$R$17+J468*'Connecting shares (%)'!$H$2/100*'Connecting shares (%)'!$R$18,0),0)</f>
        <v>0</v>
      </c>
      <c r="U468" s="1">
        <f>IF(C468="East", IF(B468="Decentral",('Connecting shares (%)'!$F$6/100*E468+'Connecting shares (%)'!$G$6/100*G468+'Connecting shares (%)'!$H$6/100*I468)/1000000,0),0)</f>
        <v>0</v>
      </c>
      <c r="V468" s="1">
        <f>IF(C468="East", IF(B468="Decentral",F468*'Connecting shares (%)'!$R$16*'Connecting shares (%)'!$F$6/100+H468*'Connecting shares (%)'!$G$6/100*'Connecting shares (%)'!$R$17+J468*'Connecting shares (%)'!$H$6/100*'Connecting shares (%)'!$R$18,0),0)</f>
        <v>0</v>
      </c>
      <c r="W468" s="1">
        <f>IF(C468="East", IF(B468="Central",('Connecting shares (%)'!$F$4/100*K468+'Connecting shares (%)'!$G$4/100*M468+'Connecting shares (%)'!$H$4/100*O468)/1000000,0),0)</f>
        <v>0</v>
      </c>
      <c r="X468" s="1">
        <f>IF(C468="East", IF(B468="Central",L468*'Connecting shares (%)'!$R$16*'Connecting shares (%)'!$F$4/100+N468*'Connecting shares (%)'!$G$4/100*'Connecting shares (%)'!$R$17+P468*'Connecting shares (%)'!$H$4/100*'Connecting shares (%)'!$R$18,0),0)</f>
        <v>0</v>
      </c>
      <c r="Y468" s="1">
        <f>IF(C468="East", IF(B468="Decentral",('Connecting shares (%)'!$F$4/100*K468+'Connecting shares (%)'!$G$4/100*M468+'Connecting shares (%)'!$H$4/100*O468)/1000000,0),0)</f>
        <v>0</v>
      </c>
      <c r="Z468" s="1">
        <f>IF(C468="East", IF(B468="Decentral",L468*'Connecting shares (%)'!$R$16*'Connecting shares (%)'!$F$8/100+N468*'Connecting shares (%)'!$G$8/100*'Connecting shares (%)'!$R$17+P468*'Connecting shares (%)'!$H$8/100*'Connecting shares (%)'!$R$18,0),0)</f>
        <v>0</v>
      </c>
      <c r="AA468" s="1">
        <f>IF(C468="West", IF(B468="Central",('Connecting shares (%)'!$F$10/100*E468+'Connecting shares (%)'!$G$10/100*G468+'Connecting shares (%)'!$H$10/100*I468)/1000000,0),0)</f>
        <v>0.12867900999999982</v>
      </c>
      <c r="AB468" s="1">
        <f>IF(C468="West", IF(B468="Central",F468*'Connecting shares (%)'!$R$16*'Connecting shares (%)'!$F$10/100+H468*'Connecting shares (%)'!$G$10/100*'Connecting shares (%)'!$R$17+J468*'Connecting shares (%)'!$H$10/100*'Connecting shares (%)'!$R$18,0),0)</f>
        <v>0.168629</v>
      </c>
      <c r="AC468" s="1">
        <f>IF(C468="West", IF(B468="Decentral",('Connecting shares (%)'!$F$14/100*E468+'Connecting shares (%)'!$G$14/100*G468+'Connecting shares (%)'!$H$14/100*I468)/1000000,0),0)</f>
        <v>0</v>
      </c>
      <c r="AD468" s="1">
        <f>IF(C468="west", IF(B468="Decentral",F468*'Connecting shares (%)'!$R$16*'Connecting shares (%)'!$F$14/100+H468*'Connecting shares (%)'!$G$14/100*'Connecting shares (%)'!$R$17+J468*'Connecting shares (%)'!$H$14/100*'Connecting shares (%)'!$R$18,0),0)</f>
        <v>0</v>
      </c>
      <c r="AE468" s="1">
        <f>IF(C468="west", IF(B468="Central",('Connecting shares (%)'!$F$12/100*K468+'Connecting shares (%)'!$G$12/100*M468+'Connecting shares (%)'!$H$12/100*O468)/1000000,0),0)</f>
        <v>0</v>
      </c>
      <c r="AF468" s="1">
        <f>IF(C468="west", IF(B468="Central",L468*'Connecting shares (%)'!$R$16*'Connecting shares (%)'!$F$12/100+N468*'Connecting shares (%)'!$G$12/100*'Connecting shares (%)'!$R$17+P468*'Connecting shares (%)'!$H$12/100*'Connecting shares (%)'!$R$18,0),0)</f>
        <v>0</v>
      </c>
      <c r="AG468" s="1">
        <f>IF(C468="West", IF(B468="Decentral",(K468*'Connecting shares (%)'!$F$16/100+M468*'Connecting shares (%)'!$G$16/100+O468*'Connecting shares (%)'!$H$16/100)/1000000,0),0)</f>
        <v>0</v>
      </c>
      <c r="AH468" s="1">
        <f>IF(C468="west", IF(B468="Decentral",L468*'Connecting shares (%)'!$R$16*'Connecting shares (%)'!$F$16/100+N468*'Connecting shares (%)'!$G$16/100*'Connecting shares (%)'!$R$17+P468*'Connecting shares (%)'!$H$16/100*'Connecting shares (%)'!$R$18,0),0)</f>
        <v>0</v>
      </c>
    </row>
    <row r="469" spans="1:34">
      <c r="A469" s="1">
        <v>468</v>
      </c>
      <c r="B469" s="1" t="s">
        <v>22</v>
      </c>
      <c r="C469" s="1" t="s">
        <v>23</v>
      </c>
      <c r="D469" s="1" t="s">
        <v>465</v>
      </c>
      <c r="E469" s="1">
        <v>414924.69</v>
      </c>
      <c r="F469" s="1">
        <v>30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5388.8780931581496</v>
      </c>
      <c r="R469" s="1">
        <v>823294.5</v>
      </c>
      <c r="S469" s="61">
        <f>IF(C469="East", IF(B469="Central",('Connecting shares (%)'!$F$2/100*E469+'Connecting shares (%)'!$G$2/100*G469+'Connecting shares (%)'!$H$2/100*I469)/1000000,0),0)</f>
        <v>0</v>
      </c>
      <c r="T469" s="61">
        <f>IF(C469="East", IF(B469="Central",F469*'Connecting shares (%)'!$R$16*'Connecting shares (%)'!$F$2/100+H469*'Connecting shares (%)'!$G$2/100*'Connecting shares (%)'!$R$17+J469*'Connecting shares (%)'!$H$2/100*'Connecting shares (%)'!$R$18,0),0)</f>
        <v>0</v>
      </c>
      <c r="U469" s="1">
        <f>IF(C469="East", IF(B469="Decentral",('Connecting shares (%)'!$F$6/100*E469+'Connecting shares (%)'!$G$6/100*G469+'Connecting shares (%)'!$H$6/100*I469)/1000000,0),0)</f>
        <v>0</v>
      </c>
      <c r="V469" s="1">
        <f>IF(C469="East", IF(B469="Decentral",F469*'Connecting shares (%)'!$R$16*'Connecting shares (%)'!$F$6/100+H469*'Connecting shares (%)'!$G$6/100*'Connecting shares (%)'!$R$17+J469*'Connecting shares (%)'!$H$6/100*'Connecting shares (%)'!$R$18,0),0)</f>
        <v>0</v>
      </c>
      <c r="W469" s="1">
        <f>IF(C469="East", IF(B469="Central",('Connecting shares (%)'!$F$4/100*K469+'Connecting shares (%)'!$G$4/100*M469+'Connecting shares (%)'!$H$4/100*O469)/1000000,0),0)</f>
        <v>0</v>
      </c>
      <c r="X469" s="1">
        <f>IF(C469="East", IF(B469="Central",L469*'Connecting shares (%)'!$R$16*'Connecting shares (%)'!$F$4/100+N469*'Connecting shares (%)'!$G$4/100*'Connecting shares (%)'!$R$17+P469*'Connecting shares (%)'!$H$4/100*'Connecting shares (%)'!$R$18,0),0)</f>
        <v>0</v>
      </c>
      <c r="Y469" s="1">
        <f>IF(C469="East", IF(B469="Decentral",('Connecting shares (%)'!$F$4/100*K469+'Connecting shares (%)'!$G$4/100*M469+'Connecting shares (%)'!$H$4/100*O469)/1000000,0),0)</f>
        <v>0</v>
      </c>
      <c r="Z469" s="1">
        <f>IF(C469="East", IF(B469="Decentral",L469*'Connecting shares (%)'!$R$16*'Connecting shares (%)'!$F$8/100+N469*'Connecting shares (%)'!$G$8/100*'Connecting shares (%)'!$R$17+P469*'Connecting shares (%)'!$H$8/100*'Connecting shares (%)'!$R$18,0),0)</f>
        <v>0</v>
      </c>
      <c r="AA469" s="1">
        <f>IF(C469="West", IF(B469="Central",('Connecting shares (%)'!$F$10/100*E469+'Connecting shares (%)'!$G$10/100*G469+'Connecting shares (%)'!$H$10/100*I469)/1000000,0),0)</f>
        <v>0.41492468999999998</v>
      </c>
      <c r="AB469" s="1">
        <f>IF(C469="West", IF(B469="Central",F469*'Connecting shares (%)'!$R$16*'Connecting shares (%)'!$F$10/100+H469*'Connecting shares (%)'!$G$10/100*'Connecting shares (%)'!$R$17+J469*'Connecting shares (%)'!$H$10/100*'Connecting shares (%)'!$R$18,0),0)</f>
        <v>0.68985000000000019</v>
      </c>
      <c r="AC469" s="1">
        <f>IF(C469="West", IF(B469="Decentral",('Connecting shares (%)'!$F$14/100*E469+'Connecting shares (%)'!$G$14/100*G469+'Connecting shares (%)'!$H$14/100*I469)/1000000,0),0)</f>
        <v>0</v>
      </c>
      <c r="AD469" s="1">
        <f>IF(C469="west", IF(B469="Decentral",F469*'Connecting shares (%)'!$R$16*'Connecting shares (%)'!$F$14/100+H469*'Connecting shares (%)'!$G$14/100*'Connecting shares (%)'!$R$17+J469*'Connecting shares (%)'!$H$14/100*'Connecting shares (%)'!$R$18,0),0)</f>
        <v>0</v>
      </c>
      <c r="AE469" s="1">
        <f>IF(C469="west", IF(B469="Central",('Connecting shares (%)'!$F$12/100*K469+'Connecting shares (%)'!$G$12/100*M469+'Connecting shares (%)'!$H$12/100*O469)/1000000,0),0)</f>
        <v>0</v>
      </c>
      <c r="AF469" s="1">
        <f>IF(C469="west", IF(B469="Central",L469*'Connecting shares (%)'!$R$16*'Connecting shares (%)'!$F$12/100+N469*'Connecting shares (%)'!$G$12/100*'Connecting shares (%)'!$R$17+P469*'Connecting shares (%)'!$H$12/100*'Connecting shares (%)'!$R$18,0),0)</f>
        <v>0</v>
      </c>
      <c r="AG469" s="1">
        <f>IF(C469="West", IF(B469="Decentral",(K469*'Connecting shares (%)'!$F$16/100+M469*'Connecting shares (%)'!$G$16/100+O469*'Connecting shares (%)'!$H$16/100)/1000000,0),0)</f>
        <v>0</v>
      </c>
      <c r="AH469" s="1">
        <f>IF(C469="west", IF(B469="Decentral",L469*'Connecting shares (%)'!$R$16*'Connecting shares (%)'!$F$16/100+N469*'Connecting shares (%)'!$G$16/100*'Connecting shares (%)'!$R$17+P469*'Connecting shares (%)'!$H$16/100*'Connecting shares (%)'!$R$18,0),0)</f>
        <v>0</v>
      </c>
    </row>
    <row r="470" spans="1:34">
      <c r="A470" s="1">
        <v>469</v>
      </c>
      <c r="B470" s="1" t="s">
        <v>22</v>
      </c>
      <c r="C470" s="1" t="s">
        <v>23</v>
      </c>
      <c r="D470" s="1" t="s">
        <v>48</v>
      </c>
      <c r="E470" s="1">
        <v>1362523.65</v>
      </c>
      <c r="F470" s="1">
        <v>91</v>
      </c>
      <c r="G470" s="1">
        <v>0</v>
      </c>
      <c r="H470" s="1">
        <v>0</v>
      </c>
      <c r="I470" s="1">
        <v>0</v>
      </c>
      <c r="J470" s="1">
        <v>0</v>
      </c>
      <c r="K470" s="1">
        <v>332923.09999999899</v>
      </c>
      <c r="L470" s="1">
        <v>20</v>
      </c>
      <c r="M470" s="1">
        <v>55597.65</v>
      </c>
      <c r="N470" s="1">
        <v>1</v>
      </c>
      <c r="O470" s="1">
        <v>0</v>
      </c>
      <c r="P470" s="1">
        <v>0</v>
      </c>
      <c r="Q470" s="1">
        <v>18203.1034392865</v>
      </c>
      <c r="R470" s="1">
        <v>7397685.5</v>
      </c>
      <c r="S470" s="61">
        <f>IF(C470="East", IF(B470="Central",('Connecting shares (%)'!$F$2/100*E470+'Connecting shares (%)'!$G$2/100*G470+'Connecting shares (%)'!$H$2/100*I470)/1000000,0),0)</f>
        <v>0</v>
      </c>
      <c r="T470" s="61">
        <f>IF(C470="East", IF(B470="Central",F470*'Connecting shares (%)'!$R$16*'Connecting shares (%)'!$F$2/100+H470*'Connecting shares (%)'!$G$2/100*'Connecting shares (%)'!$R$17+J470*'Connecting shares (%)'!$H$2/100*'Connecting shares (%)'!$R$18,0),0)</f>
        <v>0</v>
      </c>
      <c r="U470" s="1">
        <f>IF(C470="East", IF(B470="Decentral",('Connecting shares (%)'!$F$6/100*E470+'Connecting shares (%)'!$G$6/100*G470+'Connecting shares (%)'!$H$6/100*I470)/1000000,0),0)</f>
        <v>0</v>
      </c>
      <c r="V470" s="1">
        <f>IF(C470="East", IF(B470="Decentral",F470*'Connecting shares (%)'!$R$16*'Connecting shares (%)'!$F$6/100+H470*'Connecting shares (%)'!$G$6/100*'Connecting shares (%)'!$R$17+J470*'Connecting shares (%)'!$H$6/100*'Connecting shares (%)'!$R$18,0),0)</f>
        <v>0</v>
      </c>
      <c r="W470" s="1">
        <f>IF(C470="East", IF(B470="Central",('Connecting shares (%)'!$F$4/100*K470+'Connecting shares (%)'!$G$4/100*M470+'Connecting shares (%)'!$H$4/100*O470)/1000000,0),0)</f>
        <v>0</v>
      </c>
      <c r="X470" s="1">
        <f>IF(C470="East", IF(B470="Central",L470*'Connecting shares (%)'!$R$16*'Connecting shares (%)'!$F$4/100+N470*'Connecting shares (%)'!$G$4/100*'Connecting shares (%)'!$R$17+P470*'Connecting shares (%)'!$H$4/100*'Connecting shares (%)'!$R$18,0),0)</f>
        <v>0</v>
      </c>
      <c r="Y470" s="1">
        <f>IF(C470="East", IF(B470="Decentral",('Connecting shares (%)'!$F$4/100*K470+'Connecting shares (%)'!$G$4/100*M470+'Connecting shares (%)'!$H$4/100*O470)/1000000,0),0)</f>
        <v>0</v>
      </c>
      <c r="Z470" s="1">
        <f>IF(C470="East", IF(B470="Decentral",L470*'Connecting shares (%)'!$R$16*'Connecting shares (%)'!$F$8/100+N470*'Connecting shares (%)'!$G$8/100*'Connecting shares (%)'!$R$17+P470*'Connecting shares (%)'!$H$8/100*'Connecting shares (%)'!$R$18,0),0)</f>
        <v>0</v>
      </c>
      <c r="AA470" s="1">
        <f>IF(C470="West", IF(B470="Central",('Connecting shares (%)'!$F$10/100*E470+'Connecting shares (%)'!$G$10/100*G470+'Connecting shares (%)'!$H$10/100*I470)/1000000,0),0)</f>
        <v>1.36252365</v>
      </c>
      <c r="AB470" s="1">
        <f>IF(C470="West", IF(B470="Central",F470*'Connecting shares (%)'!$R$16*'Connecting shares (%)'!$F$10/100+H470*'Connecting shares (%)'!$G$10/100*'Connecting shares (%)'!$R$17+J470*'Connecting shares (%)'!$H$10/100*'Connecting shares (%)'!$R$18,0),0)</f>
        <v>2.0925450000000003</v>
      </c>
      <c r="AC470" s="1">
        <f>IF(C470="West", IF(B470="Decentral",('Connecting shares (%)'!$F$14/100*E470+'Connecting shares (%)'!$G$14/100*G470+'Connecting shares (%)'!$H$14/100*I470)/1000000,0),0)</f>
        <v>0</v>
      </c>
      <c r="AD470" s="1">
        <f>IF(C470="west", IF(B470="Decentral",F470*'Connecting shares (%)'!$R$16*'Connecting shares (%)'!$F$14/100+H470*'Connecting shares (%)'!$G$14/100*'Connecting shares (%)'!$R$17+J470*'Connecting shares (%)'!$H$14/100*'Connecting shares (%)'!$R$18,0),0)</f>
        <v>0</v>
      </c>
      <c r="AE470" s="1">
        <f>IF(C470="west", IF(B470="Central",('Connecting shares (%)'!$F$12/100*K470+'Connecting shares (%)'!$G$12/100*M470+'Connecting shares (%)'!$H$12/100*O470)/1000000,0),0)</f>
        <v>0.38852074999999903</v>
      </c>
      <c r="AF470" s="1">
        <f>IF(C470="west", IF(B470="Central",L470*'Connecting shares (%)'!$R$16*'Connecting shares (%)'!$F$12/100+N470*'Connecting shares (%)'!$G$12/100*'Connecting shares (%)'!$R$17+P470*'Connecting shares (%)'!$H$12/100*'Connecting shares (%)'!$R$18,0),0)</f>
        <v>0.49055900000000002</v>
      </c>
      <c r="AG470" s="1">
        <f>IF(C470="West", IF(B470="Decentral",(K470*'Connecting shares (%)'!$F$16/100+M470*'Connecting shares (%)'!$G$16/100+O470*'Connecting shares (%)'!$H$16/100)/1000000,0),0)</f>
        <v>0</v>
      </c>
      <c r="AH470" s="1">
        <f>IF(C470="west", IF(B470="Decentral",L470*'Connecting shares (%)'!$R$16*'Connecting shares (%)'!$F$16/100+N470*'Connecting shares (%)'!$G$16/100*'Connecting shares (%)'!$R$17+P470*'Connecting shares (%)'!$H$16/100*'Connecting shares (%)'!$R$18,0),0)</f>
        <v>0</v>
      </c>
    </row>
    <row r="471" spans="1:34">
      <c r="A471" s="1">
        <v>470</v>
      </c>
      <c r="B471" s="1" t="s">
        <v>22</v>
      </c>
      <c r="C471" s="1" t="s">
        <v>23</v>
      </c>
      <c r="D471" s="1" t="s">
        <v>447</v>
      </c>
      <c r="E471" s="1">
        <v>543636.57999999903</v>
      </c>
      <c r="F471" s="1">
        <v>32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6729.5082519753996</v>
      </c>
      <c r="R471" s="1">
        <v>1840409.5</v>
      </c>
      <c r="S471" s="61">
        <f>IF(C471="East", IF(B471="Central",('Connecting shares (%)'!$F$2/100*E471+'Connecting shares (%)'!$G$2/100*G471+'Connecting shares (%)'!$H$2/100*I471)/1000000,0),0)</f>
        <v>0</v>
      </c>
      <c r="T471" s="61">
        <f>IF(C471="East", IF(B471="Central",F471*'Connecting shares (%)'!$R$16*'Connecting shares (%)'!$F$2/100+H471*'Connecting shares (%)'!$G$2/100*'Connecting shares (%)'!$R$17+J471*'Connecting shares (%)'!$H$2/100*'Connecting shares (%)'!$R$18,0),0)</f>
        <v>0</v>
      </c>
      <c r="U471" s="1">
        <f>IF(C471="East", IF(B471="Decentral",('Connecting shares (%)'!$F$6/100*E471+'Connecting shares (%)'!$G$6/100*G471+'Connecting shares (%)'!$H$6/100*I471)/1000000,0),0)</f>
        <v>0</v>
      </c>
      <c r="V471" s="1">
        <f>IF(C471="East", IF(B471="Decentral",F471*'Connecting shares (%)'!$R$16*'Connecting shares (%)'!$F$6/100+H471*'Connecting shares (%)'!$G$6/100*'Connecting shares (%)'!$R$17+J471*'Connecting shares (%)'!$H$6/100*'Connecting shares (%)'!$R$18,0),0)</f>
        <v>0</v>
      </c>
      <c r="W471" s="1">
        <f>IF(C471="East", IF(B471="Central",('Connecting shares (%)'!$F$4/100*K471+'Connecting shares (%)'!$G$4/100*M471+'Connecting shares (%)'!$H$4/100*O471)/1000000,0),0)</f>
        <v>0</v>
      </c>
      <c r="X471" s="1">
        <f>IF(C471="East", IF(B471="Central",L471*'Connecting shares (%)'!$R$16*'Connecting shares (%)'!$F$4/100+N471*'Connecting shares (%)'!$G$4/100*'Connecting shares (%)'!$R$17+P471*'Connecting shares (%)'!$H$4/100*'Connecting shares (%)'!$R$18,0),0)</f>
        <v>0</v>
      </c>
      <c r="Y471" s="1">
        <f>IF(C471="East", IF(B471="Decentral",('Connecting shares (%)'!$F$4/100*K471+'Connecting shares (%)'!$G$4/100*M471+'Connecting shares (%)'!$H$4/100*O471)/1000000,0),0)</f>
        <v>0</v>
      </c>
      <c r="Z471" s="1">
        <f>IF(C471="East", IF(B471="Decentral",L471*'Connecting shares (%)'!$R$16*'Connecting shares (%)'!$F$8/100+N471*'Connecting shares (%)'!$G$8/100*'Connecting shares (%)'!$R$17+P471*'Connecting shares (%)'!$H$8/100*'Connecting shares (%)'!$R$18,0),0)</f>
        <v>0</v>
      </c>
      <c r="AA471" s="1">
        <f>IF(C471="West", IF(B471="Central",('Connecting shares (%)'!$F$10/100*E471+'Connecting shares (%)'!$G$10/100*G471+'Connecting shares (%)'!$H$10/100*I471)/1000000,0),0)</f>
        <v>0.54363657999999904</v>
      </c>
      <c r="AB471" s="1">
        <f>IF(C471="West", IF(B471="Central",F471*'Connecting shares (%)'!$R$16*'Connecting shares (%)'!$F$10/100+H471*'Connecting shares (%)'!$G$10/100*'Connecting shares (%)'!$R$17+J471*'Connecting shares (%)'!$H$10/100*'Connecting shares (%)'!$R$18,0),0)</f>
        <v>0.73584000000000005</v>
      </c>
      <c r="AC471" s="1">
        <f>IF(C471="West", IF(B471="Decentral",('Connecting shares (%)'!$F$14/100*E471+'Connecting shares (%)'!$G$14/100*G471+'Connecting shares (%)'!$H$14/100*I471)/1000000,0),0)</f>
        <v>0</v>
      </c>
      <c r="AD471" s="1">
        <f>IF(C471="west", IF(B471="Decentral",F471*'Connecting shares (%)'!$R$16*'Connecting shares (%)'!$F$14/100+H471*'Connecting shares (%)'!$G$14/100*'Connecting shares (%)'!$R$17+J471*'Connecting shares (%)'!$H$14/100*'Connecting shares (%)'!$R$18,0),0)</f>
        <v>0</v>
      </c>
      <c r="AE471" s="1">
        <f>IF(C471="west", IF(B471="Central",('Connecting shares (%)'!$F$12/100*K471+'Connecting shares (%)'!$G$12/100*M471+'Connecting shares (%)'!$H$12/100*O471)/1000000,0),0)</f>
        <v>0</v>
      </c>
      <c r="AF471" s="1">
        <f>IF(C471="west", IF(B471="Central",L471*'Connecting shares (%)'!$R$16*'Connecting shares (%)'!$F$12/100+N471*'Connecting shares (%)'!$G$12/100*'Connecting shares (%)'!$R$17+P471*'Connecting shares (%)'!$H$12/100*'Connecting shares (%)'!$R$18,0),0)</f>
        <v>0</v>
      </c>
      <c r="AG471" s="1">
        <f>IF(C471="West", IF(B471="Decentral",(K471*'Connecting shares (%)'!$F$16/100+M471*'Connecting shares (%)'!$G$16/100+O471*'Connecting shares (%)'!$H$16/100)/1000000,0),0)</f>
        <v>0</v>
      </c>
      <c r="AH471" s="1">
        <f>IF(C471="west", IF(B471="Decentral",L471*'Connecting shares (%)'!$R$16*'Connecting shares (%)'!$F$16/100+N471*'Connecting shares (%)'!$G$16/100*'Connecting shares (%)'!$R$17+P471*'Connecting shares (%)'!$H$16/100*'Connecting shares (%)'!$R$18,0),0)</f>
        <v>0</v>
      </c>
    </row>
    <row r="472" spans="1:34">
      <c r="A472" s="1">
        <v>471</v>
      </c>
      <c r="B472" s="1" t="s">
        <v>21</v>
      </c>
      <c r="C472" s="1" t="s">
        <v>23</v>
      </c>
      <c r="D472" s="1" t="s">
        <v>464</v>
      </c>
      <c r="E472" s="1">
        <v>133655.39000000001</v>
      </c>
      <c r="F472" s="1">
        <v>7</v>
      </c>
      <c r="G472" s="1">
        <v>0</v>
      </c>
      <c r="H472" s="1">
        <v>0</v>
      </c>
      <c r="I472" s="1">
        <v>0</v>
      </c>
      <c r="J472" s="1">
        <v>0</v>
      </c>
      <c r="K472" s="1">
        <v>72119.070000000007</v>
      </c>
      <c r="L472" s="1">
        <v>3</v>
      </c>
      <c r="M472" s="1">
        <v>0</v>
      </c>
      <c r="N472" s="1">
        <v>0</v>
      </c>
      <c r="O472" s="1">
        <v>0</v>
      </c>
      <c r="P472" s="1">
        <v>0</v>
      </c>
      <c r="Q472" s="1">
        <v>996.84593964687497</v>
      </c>
      <c r="R472" s="1">
        <v>31646</v>
      </c>
      <c r="S472" s="61">
        <f>IF(C472="East", IF(B472="Central",('Connecting shares (%)'!$F$2/100*E472+'Connecting shares (%)'!$G$2/100*G472+'Connecting shares (%)'!$H$2/100*I472)/1000000,0),0)</f>
        <v>0</v>
      </c>
      <c r="T472" s="61">
        <f>IF(C472="East", IF(B472="Central",F472*'Connecting shares (%)'!$R$16*'Connecting shares (%)'!$F$2/100+H472*'Connecting shares (%)'!$G$2/100*'Connecting shares (%)'!$R$17+J472*'Connecting shares (%)'!$H$2/100*'Connecting shares (%)'!$R$18,0),0)</f>
        <v>0</v>
      </c>
      <c r="U472" s="1">
        <f>IF(C472="East", IF(B472="Decentral",('Connecting shares (%)'!$F$6/100*E472+'Connecting shares (%)'!$G$6/100*G472+'Connecting shares (%)'!$H$6/100*I472)/1000000,0),0)</f>
        <v>0</v>
      </c>
      <c r="V472" s="1">
        <f>IF(C472="East", IF(B472="Decentral",F472*'Connecting shares (%)'!$R$16*'Connecting shares (%)'!$F$6/100+H472*'Connecting shares (%)'!$G$6/100*'Connecting shares (%)'!$R$17+J472*'Connecting shares (%)'!$H$6/100*'Connecting shares (%)'!$R$18,0),0)</f>
        <v>0</v>
      </c>
      <c r="W472" s="1">
        <f>IF(C472="East", IF(B472="Central",('Connecting shares (%)'!$F$4/100*K472+'Connecting shares (%)'!$G$4/100*M472+'Connecting shares (%)'!$H$4/100*O472)/1000000,0),0)</f>
        <v>0</v>
      </c>
      <c r="X472" s="1">
        <f>IF(C472="East", IF(B472="Central",L472*'Connecting shares (%)'!$R$16*'Connecting shares (%)'!$F$4/100+N472*'Connecting shares (%)'!$G$4/100*'Connecting shares (%)'!$R$17+P472*'Connecting shares (%)'!$H$4/100*'Connecting shares (%)'!$R$18,0),0)</f>
        <v>0</v>
      </c>
      <c r="Y472" s="1">
        <f>IF(C472="East", IF(B472="Decentral",('Connecting shares (%)'!$F$4/100*K472+'Connecting shares (%)'!$G$4/100*M472+'Connecting shares (%)'!$H$4/100*O472)/1000000,0),0)</f>
        <v>0</v>
      </c>
      <c r="Z472" s="1">
        <f>IF(C472="East", IF(B472="Decentral",L472*'Connecting shares (%)'!$R$16*'Connecting shares (%)'!$F$8/100+N472*'Connecting shares (%)'!$G$8/100*'Connecting shares (%)'!$R$17+P472*'Connecting shares (%)'!$H$8/100*'Connecting shares (%)'!$R$18,0),0)</f>
        <v>0</v>
      </c>
      <c r="AA472" s="1">
        <f>IF(C472="West", IF(B472="Central",('Connecting shares (%)'!$F$10/100*E472+'Connecting shares (%)'!$G$10/100*G472+'Connecting shares (%)'!$H$10/100*I472)/1000000,0),0)</f>
        <v>0</v>
      </c>
      <c r="AB472" s="1">
        <f>IF(C472="West", IF(B472="Central",F472*'Connecting shares (%)'!$R$16*'Connecting shares (%)'!$F$10/100+H472*'Connecting shares (%)'!$G$10/100*'Connecting shares (%)'!$R$17+J472*'Connecting shares (%)'!$H$10/100*'Connecting shares (%)'!$R$18,0),0)</f>
        <v>0</v>
      </c>
      <c r="AC472" s="1">
        <f>IF(C472="West", IF(B472="Decentral",('Connecting shares (%)'!$F$14/100*E472+'Connecting shares (%)'!$G$14/100*G472+'Connecting shares (%)'!$H$14/100*I472)/1000000,0),0)</f>
        <v>0.13365539000000001</v>
      </c>
      <c r="AD472" s="1">
        <f>IF(C472="west", IF(B472="Decentral",F472*'Connecting shares (%)'!$R$16*'Connecting shares (%)'!$F$14/100+H472*'Connecting shares (%)'!$G$14/100*'Connecting shares (%)'!$R$17+J472*'Connecting shares (%)'!$H$14/100*'Connecting shares (%)'!$R$18,0),0)</f>
        <v>0.16096500000000002</v>
      </c>
      <c r="AE472" s="1">
        <f>IF(C472="west", IF(B472="Central",('Connecting shares (%)'!$F$12/100*K472+'Connecting shares (%)'!$G$12/100*M472+'Connecting shares (%)'!$H$12/100*O472)/1000000,0),0)</f>
        <v>0</v>
      </c>
      <c r="AF472" s="1">
        <f>IF(C472="west", IF(B472="Central",L472*'Connecting shares (%)'!$R$16*'Connecting shares (%)'!$F$12/100+N472*'Connecting shares (%)'!$G$12/100*'Connecting shares (%)'!$R$17+P472*'Connecting shares (%)'!$H$12/100*'Connecting shares (%)'!$R$18,0),0)</f>
        <v>0</v>
      </c>
      <c r="AG472" s="1">
        <f>IF(C472="West", IF(B472="Decentral",(K472*'Connecting shares (%)'!$F$16/100+M472*'Connecting shares (%)'!$G$16/100+O472*'Connecting shares (%)'!$H$16/100)/1000000,0),0)</f>
        <v>7.2119070000000007E-2</v>
      </c>
      <c r="AH472" s="1">
        <f>IF(C472="west", IF(B472="Decentral",L472*'Connecting shares (%)'!$R$16*'Connecting shares (%)'!$F$16/100+N472*'Connecting shares (%)'!$G$16/100*'Connecting shares (%)'!$R$17+P472*'Connecting shares (%)'!$H$16/100*'Connecting shares (%)'!$R$18,0),0)</f>
        <v>6.8985000000000005E-2</v>
      </c>
    </row>
    <row r="473" spans="1:34">
      <c r="A473" s="1">
        <v>472</v>
      </c>
      <c r="B473" s="1" t="s">
        <v>22</v>
      </c>
      <c r="C473" s="1" t="s">
        <v>23</v>
      </c>
      <c r="D473" s="1" t="s">
        <v>463</v>
      </c>
      <c r="E473" s="1">
        <v>252644.87</v>
      </c>
      <c r="F473" s="1">
        <v>17</v>
      </c>
      <c r="G473" s="1">
        <v>0</v>
      </c>
      <c r="H473" s="1">
        <v>0</v>
      </c>
      <c r="I473" s="1">
        <v>0</v>
      </c>
      <c r="J473" s="1">
        <v>0</v>
      </c>
      <c r="K473" s="1">
        <v>31941.3499999999</v>
      </c>
      <c r="L473" s="1">
        <v>2</v>
      </c>
      <c r="M473" s="1">
        <v>0</v>
      </c>
      <c r="N473" s="1">
        <v>0</v>
      </c>
      <c r="O473" s="1">
        <v>0</v>
      </c>
      <c r="P473" s="1">
        <v>0</v>
      </c>
      <c r="Q473" s="1">
        <v>6133.5996437449503</v>
      </c>
      <c r="R473" s="1">
        <v>1415756.5</v>
      </c>
      <c r="S473" s="61">
        <f>IF(C473="East", IF(B473="Central",('Connecting shares (%)'!$F$2/100*E473+'Connecting shares (%)'!$G$2/100*G473+'Connecting shares (%)'!$H$2/100*I473)/1000000,0),0)</f>
        <v>0</v>
      </c>
      <c r="T473" s="61">
        <f>IF(C473="East", IF(B473="Central",F473*'Connecting shares (%)'!$R$16*'Connecting shares (%)'!$F$2/100+H473*'Connecting shares (%)'!$G$2/100*'Connecting shares (%)'!$R$17+J473*'Connecting shares (%)'!$H$2/100*'Connecting shares (%)'!$R$18,0),0)</f>
        <v>0</v>
      </c>
      <c r="U473" s="1">
        <f>IF(C473="East", IF(B473="Decentral",('Connecting shares (%)'!$F$6/100*E473+'Connecting shares (%)'!$G$6/100*G473+'Connecting shares (%)'!$H$6/100*I473)/1000000,0),0)</f>
        <v>0</v>
      </c>
      <c r="V473" s="1">
        <f>IF(C473="East", IF(B473="Decentral",F473*'Connecting shares (%)'!$R$16*'Connecting shares (%)'!$F$6/100+H473*'Connecting shares (%)'!$G$6/100*'Connecting shares (%)'!$R$17+J473*'Connecting shares (%)'!$H$6/100*'Connecting shares (%)'!$R$18,0),0)</f>
        <v>0</v>
      </c>
      <c r="W473" s="1">
        <f>IF(C473="East", IF(B473="Central",('Connecting shares (%)'!$F$4/100*K473+'Connecting shares (%)'!$G$4/100*M473+'Connecting shares (%)'!$H$4/100*O473)/1000000,0),0)</f>
        <v>0</v>
      </c>
      <c r="X473" s="1">
        <f>IF(C473="East", IF(B473="Central",L473*'Connecting shares (%)'!$R$16*'Connecting shares (%)'!$F$4/100+N473*'Connecting shares (%)'!$G$4/100*'Connecting shares (%)'!$R$17+P473*'Connecting shares (%)'!$H$4/100*'Connecting shares (%)'!$R$18,0),0)</f>
        <v>0</v>
      </c>
      <c r="Y473" s="1">
        <f>IF(C473="East", IF(B473="Decentral",('Connecting shares (%)'!$F$4/100*K473+'Connecting shares (%)'!$G$4/100*M473+'Connecting shares (%)'!$H$4/100*O473)/1000000,0),0)</f>
        <v>0</v>
      </c>
      <c r="Z473" s="1">
        <f>IF(C473="East", IF(B473="Decentral",L473*'Connecting shares (%)'!$R$16*'Connecting shares (%)'!$F$8/100+N473*'Connecting shares (%)'!$G$8/100*'Connecting shares (%)'!$R$17+P473*'Connecting shares (%)'!$H$8/100*'Connecting shares (%)'!$R$18,0),0)</f>
        <v>0</v>
      </c>
      <c r="AA473" s="1">
        <f>IF(C473="West", IF(B473="Central",('Connecting shares (%)'!$F$10/100*E473+'Connecting shares (%)'!$G$10/100*G473+'Connecting shares (%)'!$H$10/100*I473)/1000000,0),0)</f>
        <v>0.25264487000000002</v>
      </c>
      <c r="AB473" s="1">
        <f>IF(C473="West", IF(B473="Central",F473*'Connecting shares (%)'!$R$16*'Connecting shares (%)'!$F$10/100+H473*'Connecting shares (%)'!$G$10/100*'Connecting shares (%)'!$R$17+J473*'Connecting shares (%)'!$H$10/100*'Connecting shares (%)'!$R$18,0),0)</f>
        <v>0.39091500000000001</v>
      </c>
      <c r="AC473" s="1">
        <f>IF(C473="West", IF(B473="Decentral",('Connecting shares (%)'!$F$14/100*E473+'Connecting shares (%)'!$G$14/100*G473+'Connecting shares (%)'!$H$14/100*I473)/1000000,0),0)</f>
        <v>0</v>
      </c>
      <c r="AD473" s="1">
        <f>IF(C473="west", IF(B473="Decentral",F473*'Connecting shares (%)'!$R$16*'Connecting shares (%)'!$F$14/100+H473*'Connecting shares (%)'!$G$14/100*'Connecting shares (%)'!$R$17+J473*'Connecting shares (%)'!$H$14/100*'Connecting shares (%)'!$R$18,0),0)</f>
        <v>0</v>
      </c>
      <c r="AE473" s="1">
        <f>IF(C473="west", IF(B473="Central",('Connecting shares (%)'!$F$12/100*K473+'Connecting shares (%)'!$G$12/100*M473+'Connecting shares (%)'!$H$12/100*O473)/1000000,0),0)</f>
        <v>3.1941349999999903E-2</v>
      </c>
      <c r="AF473" s="1">
        <f>IF(C473="west", IF(B473="Central",L473*'Connecting shares (%)'!$R$16*'Connecting shares (%)'!$F$12/100+N473*'Connecting shares (%)'!$G$12/100*'Connecting shares (%)'!$R$17+P473*'Connecting shares (%)'!$H$12/100*'Connecting shares (%)'!$R$18,0),0)</f>
        <v>4.5990000000000003E-2</v>
      </c>
      <c r="AG473" s="1">
        <f>IF(C473="West", IF(B473="Decentral",(K473*'Connecting shares (%)'!$F$16/100+M473*'Connecting shares (%)'!$G$16/100+O473*'Connecting shares (%)'!$H$16/100)/1000000,0),0)</f>
        <v>0</v>
      </c>
      <c r="AH473" s="1">
        <f>IF(C473="west", IF(B473="Decentral",L473*'Connecting shares (%)'!$R$16*'Connecting shares (%)'!$F$16/100+N473*'Connecting shares (%)'!$G$16/100*'Connecting shares (%)'!$R$17+P473*'Connecting shares (%)'!$H$16/100*'Connecting shares (%)'!$R$18,0),0)</f>
        <v>0</v>
      </c>
    </row>
    <row r="474" spans="1:34">
      <c r="A474" s="1">
        <v>473</v>
      </c>
      <c r="B474" s="1" t="s">
        <v>21</v>
      </c>
      <c r="C474" s="1" t="s">
        <v>23</v>
      </c>
      <c r="D474" s="1" t="s">
        <v>462</v>
      </c>
      <c r="E474" s="1">
        <v>1061319.1399999999</v>
      </c>
      <c r="F474" s="1">
        <v>60</v>
      </c>
      <c r="G474" s="1">
        <v>64752.65</v>
      </c>
      <c r="H474" s="1">
        <v>1</v>
      </c>
      <c r="I474" s="1">
        <v>0</v>
      </c>
      <c r="J474" s="1">
        <v>0</v>
      </c>
      <c r="K474" s="1">
        <v>485330.03999999899</v>
      </c>
      <c r="L474" s="1">
        <v>16</v>
      </c>
      <c r="M474" s="1">
        <v>236744.239999999</v>
      </c>
      <c r="N474" s="1">
        <v>3</v>
      </c>
      <c r="O474" s="1">
        <v>0</v>
      </c>
      <c r="P474" s="1">
        <v>0</v>
      </c>
      <c r="Q474" s="1">
        <v>3520.46652337156</v>
      </c>
      <c r="R474" s="1">
        <v>334761.5</v>
      </c>
      <c r="S474" s="61">
        <f>IF(C474="East", IF(B474="Central",('Connecting shares (%)'!$F$2/100*E474+'Connecting shares (%)'!$G$2/100*G474+'Connecting shares (%)'!$H$2/100*I474)/1000000,0),0)</f>
        <v>0</v>
      </c>
      <c r="T474" s="61">
        <f>IF(C474="East", IF(B474="Central",F474*'Connecting shares (%)'!$R$16*'Connecting shares (%)'!$F$2/100+H474*'Connecting shares (%)'!$G$2/100*'Connecting shares (%)'!$R$17+J474*'Connecting shares (%)'!$H$2/100*'Connecting shares (%)'!$R$18,0),0)</f>
        <v>0</v>
      </c>
      <c r="U474" s="1">
        <f>IF(C474="East", IF(B474="Decentral",('Connecting shares (%)'!$F$6/100*E474+'Connecting shares (%)'!$G$6/100*G474+'Connecting shares (%)'!$H$6/100*I474)/1000000,0),0)</f>
        <v>0</v>
      </c>
      <c r="V474" s="1">
        <f>IF(C474="East", IF(B474="Decentral",F474*'Connecting shares (%)'!$R$16*'Connecting shares (%)'!$F$6/100+H474*'Connecting shares (%)'!$G$6/100*'Connecting shares (%)'!$R$17+J474*'Connecting shares (%)'!$H$6/100*'Connecting shares (%)'!$R$18,0),0)</f>
        <v>0</v>
      </c>
      <c r="W474" s="1">
        <f>IF(C474="East", IF(B474="Central",('Connecting shares (%)'!$F$4/100*K474+'Connecting shares (%)'!$G$4/100*M474+'Connecting shares (%)'!$H$4/100*O474)/1000000,0),0)</f>
        <v>0</v>
      </c>
      <c r="X474" s="1">
        <f>IF(C474="East", IF(B474="Central",L474*'Connecting shares (%)'!$R$16*'Connecting shares (%)'!$F$4/100+N474*'Connecting shares (%)'!$G$4/100*'Connecting shares (%)'!$R$17+P474*'Connecting shares (%)'!$H$4/100*'Connecting shares (%)'!$R$18,0),0)</f>
        <v>0</v>
      </c>
      <c r="Y474" s="1">
        <f>IF(C474="East", IF(B474="Decentral",('Connecting shares (%)'!$F$4/100*K474+'Connecting shares (%)'!$G$4/100*M474+'Connecting shares (%)'!$H$4/100*O474)/1000000,0),0)</f>
        <v>0</v>
      </c>
      <c r="Z474" s="1">
        <f>IF(C474="East", IF(B474="Decentral",L474*'Connecting shares (%)'!$R$16*'Connecting shares (%)'!$F$8/100+N474*'Connecting shares (%)'!$G$8/100*'Connecting shares (%)'!$R$17+P474*'Connecting shares (%)'!$H$8/100*'Connecting shares (%)'!$R$18,0),0)</f>
        <v>0</v>
      </c>
      <c r="AA474" s="1">
        <f>IF(C474="West", IF(B474="Central",('Connecting shares (%)'!$F$10/100*E474+'Connecting shares (%)'!$G$10/100*G474+'Connecting shares (%)'!$H$10/100*I474)/1000000,0),0)</f>
        <v>0</v>
      </c>
      <c r="AB474" s="1">
        <f>IF(C474="West", IF(B474="Central",F474*'Connecting shares (%)'!$R$16*'Connecting shares (%)'!$F$10/100+H474*'Connecting shares (%)'!$G$10/100*'Connecting shares (%)'!$R$17+J474*'Connecting shares (%)'!$H$10/100*'Connecting shares (%)'!$R$18,0),0)</f>
        <v>0</v>
      </c>
      <c r="AC474" s="1">
        <f>IF(C474="West", IF(B474="Decentral",('Connecting shares (%)'!$F$14/100*E474+'Connecting shares (%)'!$G$14/100*G474+'Connecting shares (%)'!$H$14/100*I474)/1000000,0),0)</f>
        <v>1.1260717899999999</v>
      </c>
      <c r="AD474" s="1">
        <f>IF(C474="west", IF(B474="Decentral",F474*'Connecting shares (%)'!$R$16*'Connecting shares (%)'!$F$14/100+H474*'Connecting shares (%)'!$G$14/100*'Connecting shares (%)'!$R$17+J474*'Connecting shares (%)'!$H$14/100*'Connecting shares (%)'!$R$18,0),0)</f>
        <v>1.4103590000000004</v>
      </c>
      <c r="AE474" s="1">
        <f>IF(C474="west", IF(B474="Central",('Connecting shares (%)'!$F$12/100*K474+'Connecting shares (%)'!$G$12/100*M474+'Connecting shares (%)'!$H$12/100*O474)/1000000,0),0)</f>
        <v>0</v>
      </c>
      <c r="AF474" s="1">
        <f>IF(C474="west", IF(B474="Central",L474*'Connecting shares (%)'!$R$16*'Connecting shares (%)'!$F$12/100+N474*'Connecting shares (%)'!$G$12/100*'Connecting shares (%)'!$R$17+P474*'Connecting shares (%)'!$H$12/100*'Connecting shares (%)'!$R$18,0),0)</f>
        <v>0</v>
      </c>
      <c r="AG474" s="1">
        <f>IF(C474="West", IF(B474="Decentral",(K474*'Connecting shares (%)'!$F$16/100+M474*'Connecting shares (%)'!$G$16/100+O474*'Connecting shares (%)'!$H$16/100)/1000000,0),0)</f>
        <v>0.72207427999999796</v>
      </c>
      <c r="AH474" s="1">
        <f>IF(C474="west", IF(B474="Decentral",L474*'Connecting shares (%)'!$R$16*'Connecting shares (%)'!$F$16/100+N474*'Connecting shares (%)'!$G$16/100*'Connecting shares (%)'!$R$17+P474*'Connecting shares (%)'!$H$16/100*'Connecting shares (%)'!$R$18,0),0)</f>
        <v>0.459897</v>
      </c>
    </row>
    <row r="475" spans="1:34">
      <c r="A475" s="1">
        <v>474</v>
      </c>
      <c r="B475" s="1" t="s">
        <v>22</v>
      </c>
      <c r="C475" s="1" t="s">
        <v>23</v>
      </c>
      <c r="D475" s="1" t="s">
        <v>461</v>
      </c>
      <c r="E475" s="1">
        <v>62651.15</v>
      </c>
      <c r="F475" s="1">
        <v>3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3930.6072579862998</v>
      </c>
      <c r="R475" s="1">
        <v>612250.5</v>
      </c>
      <c r="S475" s="61">
        <f>IF(C475="East", IF(B475="Central",('Connecting shares (%)'!$F$2/100*E475+'Connecting shares (%)'!$G$2/100*G475+'Connecting shares (%)'!$H$2/100*I475)/1000000,0),0)</f>
        <v>0</v>
      </c>
      <c r="T475" s="61">
        <f>IF(C475="East", IF(B475="Central",F475*'Connecting shares (%)'!$R$16*'Connecting shares (%)'!$F$2/100+H475*'Connecting shares (%)'!$G$2/100*'Connecting shares (%)'!$R$17+J475*'Connecting shares (%)'!$H$2/100*'Connecting shares (%)'!$R$18,0),0)</f>
        <v>0</v>
      </c>
      <c r="U475" s="1">
        <f>IF(C475="East", IF(B475="Decentral",('Connecting shares (%)'!$F$6/100*E475+'Connecting shares (%)'!$G$6/100*G475+'Connecting shares (%)'!$H$6/100*I475)/1000000,0),0)</f>
        <v>0</v>
      </c>
      <c r="V475" s="1">
        <f>IF(C475="East", IF(B475="Decentral",F475*'Connecting shares (%)'!$R$16*'Connecting shares (%)'!$F$6/100+H475*'Connecting shares (%)'!$G$6/100*'Connecting shares (%)'!$R$17+J475*'Connecting shares (%)'!$H$6/100*'Connecting shares (%)'!$R$18,0),0)</f>
        <v>0</v>
      </c>
      <c r="W475" s="1">
        <f>IF(C475="East", IF(B475="Central",('Connecting shares (%)'!$F$4/100*K475+'Connecting shares (%)'!$G$4/100*M475+'Connecting shares (%)'!$H$4/100*O475)/1000000,0),0)</f>
        <v>0</v>
      </c>
      <c r="X475" s="1">
        <f>IF(C475="East", IF(B475="Central",L475*'Connecting shares (%)'!$R$16*'Connecting shares (%)'!$F$4/100+N475*'Connecting shares (%)'!$G$4/100*'Connecting shares (%)'!$R$17+P475*'Connecting shares (%)'!$H$4/100*'Connecting shares (%)'!$R$18,0),0)</f>
        <v>0</v>
      </c>
      <c r="Y475" s="1">
        <f>IF(C475="East", IF(B475="Decentral",('Connecting shares (%)'!$F$4/100*K475+'Connecting shares (%)'!$G$4/100*M475+'Connecting shares (%)'!$H$4/100*O475)/1000000,0),0)</f>
        <v>0</v>
      </c>
      <c r="Z475" s="1">
        <f>IF(C475="East", IF(B475="Decentral",L475*'Connecting shares (%)'!$R$16*'Connecting shares (%)'!$F$8/100+N475*'Connecting shares (%)'!$G$8/100*'Connecting shares (%)'!$R$17+P475*'Connecting shares (%)'!$H$8/100*'Connecting shares (%)'!$R$18,0),0)</f>
        <v>0</v>
      </c>
      <c r="AA475" s="1">
        <f>IF(C475="West", IF(B475="Central",('Connecting shares (%)'!$F$10/100*E475+'Connecting shares (%)'!$G$10/100*G475+'Connecting shares (%)'!$H$10/100*I475)/1000000,0),0)</f>
        <v>6.2651150000000003E-2</v>
      </c>
      <c r="AB475" s="1">
        <f>IF(C475="West", IF(B475="Central",F475*'Connecting shares (%)'!$R$16*'Connecting shares (%)'!$F$10/100+H475*'Connecting shares (%)'!$G$10/100*'Connecting shares (%)'!$R$17+J475*'Connecting shares (%)'!$H$10/100*'Connecting shares (%)'!$R$18,0),0)</f>
        <v>6.8985000000000005E-2</v>
      </c>
      <c r="AC475" s="1">
        <f>IF(C475="West", IF(B475="Decentral",('Connecting shares (%)'!$F$14/100*E475+'Connecting shares (%)'!$G$14/100*G475+'Connecting shares (%)'!$H$14/100*I475)/1000000,0),0)</f>
        <v>0</v>
      </c>
      <c r="AD475" s="1">
        <f>IF(C475="west", IF(B475="Decentral",F475*'Connecting shares (%)'!$R$16*'Connecting shares (%)'!$F$14/100+H475*'Connecting shares (%)'!$G$14/100*'Connecting shares (%)'!$R$17+J475*'Connecting shares (%)'!$H$14/100*'Connecting shares (%)'!$R$18,0),0)</f>
        <v>0</v>
      </c>
      <c r="AE475" s="1">
        <f>IF(C475="west", IF(B475="Central",('Connecting shares (%)'!$F$12/100*K475+'Connecting shares (%)'!$G$12/100*M475+'Connecting shares (%)'!$H$12/100*O475)/1000000,0),0)</f>
        <v>0</v>
      </c>
      <c r="AF475" s="1">
        <f>IF(C475="west", IF(B475="Central",L475*'Connecting shares (%)'!$R$16*'Connecting shares (%)'!$F$12/100+N475*'Connecting shares (%)'!$G$12/100*'Connecting shares (%)'!$R$17+P475*'Connecting shares (%)'!$H$12/100*'Connecting shares (%)'!$R$18,0),0)</f>
        <v>0</v>
      </c>
      <c r="AG475" s="1">
        <f>IF(C475="West", IF(B475="Decentral",(K475*'Connecting shares (%)'!$F$16/100+M475*'Connecting shares (%)'!$G$16/100+O475*'Connecting shares (%)'!$H$16/100)/1000000,0),0)</f>
        <v>0</v>
      </c>
      <c r="AH475" s="1">
        <f>IF(C475="west", IF(B475="Decentral",L475*'Connecting shares (%)'!$R$16*'Connecting shares (%)'!$F$16/100+N475*'Connecting shares (%)'!$G$16/100*'Connecting shares (%)'!$R$17+P475*'Connecting shares (%)'!$H$16/100*'Connecting shares (%)'!$R$18,0),0)</f>
        <v>0</v>
      </c>
    </row>
    <row r="476" spans="1:34">
      <c r="A476" s="1">
        <v>475</v>
      </c>
      <c r="B476" s="1" t="s">
        <v>22</v>
      </c>
      <c r="C476" s="1" t="s">
        <v>23</v>
      </c>
      <c r="D476" s="1" t="s">
        <v>460</v>
      </c>
      <c r="E476" s="1">
        <v>101233.24</v>
      </c>
      <c r="F476" s="1">
        <v>7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2021.64958203166</v>
      </c>
      <c r="R476" s="1">
        <v>195751.5</v>
      </c>
      <c r="S476" s="61">
        <f>IF(C476="East", IF(B476="Central",('Connecting shares (%)'!$F$2/100*E476+'Connecting shares (%)'!$G$2/100*G476+'Connecting shares (%)'!$H$2/100*I476)/1000000,0),0)</f>
        <v>0</v>
      </c>
      <c r="T476" s="61">
        <f>IF(C476="East", IF(B476="Central",F476*'Connecting shares (%)'!$R$16*'Connecting shares (%)'!$F$2/100+H476*'Connecting shares (%)'!$G$2/100*'Connecting shares (%)'!$R$17+J476*'Connecting shares (%)'!$H$2/100*'Connecting shares (%)'!$R$18,0),0)</f>
        <v>0</v>
      </c>
      <c r="U476" s="1">
        <f>IF(C476="East", IF(B476="Decentral",('Connecting shares (%)'!$F$6/100*E476+'Connecting shares (%)'!$G$6/100*G476+'Connecting shares (%)'!$H$6/100*I476)/1000000,0),0)</f>
        <v>0</v>
      </c>
      <c r="V476" s="1">
        <f>IF(C476="East", IF(B476="Decentral",F476*'Connecting shares (%)'!$R$16*'Connecting shares (%)'!$F$6/100+H476*'Connecting shares (%)'!$G$6/100*'Connecting shares (%)'!$R$17+J476*'Connecting shares (%)'!$H$6/100*'Connecting shares (%)'!$R$18,0),0)</f>
        <v>0</v>
      </c>
      <c r="W476" s="1">
        <f>IF(C476="East", IF(B476="Central",('Connecting shares (%)'!$F$4/100*K476+'Connecting shares (%)'!$G$4/100*M476+'Connecting shares (%)'!$H$4/100*O476)/1000000,0),0)</f>
        <v>0</v>
      </c>
      <c r="X476" s="1">
        <f>IF(C476="East", IF(B476="Central",L476*'Connecting shares (%)'!$R$16*'Connecting shares (%)'!$F$4/100+N476*'Connecting shares (%)'!$G$4/100*'Connecting shares (%)'!$R$17+P476*'Connecting shares (%)'!$H$4/100*'Connecting shares (%)'!$R$18,0),0)</f>
        <v>0</v>
      </c>
      <c r="Y476" s="1">
        <f>IF(C476="East", IF(B476="Decentral",('Connecting shares (%)'!$F$4/100*K476+'Connecting shares (%)'!$G$4/100*M476+'Connecting shares (%)'!$H$4/100*O476)/1000000,0),0)</f>
        <v>0</v>
      </c>
      <c r="Z476" s="1">
        <f>IF(C476="East", IF(B476="Decentral",L476*'Connecting shares (%)'!$R$16*'Connecting shares (%)'!$F$8/100+N476*'Connecting shares (%)'!$G$8/100*'Connecting shares (%)'!$R$17+P476*'Connecting shares (%)'!$H$8/100*'Connecting shares (%)'!$R$18,0),0)</f>
        <v>0</v>
      </c>
      <c r="AA476" s="1">
        <f>IF(C476="West", IF(B476="Central",('Connecting shares (%)'!$F$10/100*E476+'Connecting shares (%)'!$G$10/100*G476+'Connecting shares (%)'!$H$10/100*I476)/1000000,0),0)</f>
        <v>0.10123324</v>
      </c>
      <c r="AB476" s="1">
        <f>IF(C476="West", IF(B476="Central",F476*'Connecting shares (%)'!$R$16*'Connecting shares (%)'!$F$10/100+H476*'Connecting shares (%)'!$G$10/100*'Connecting shares (%)'!$R$17+J476*'Connecting shares (%)'!$H$10/100*'Connecting shares (%)'!$R$18,0),0)</f>
        <v>0.16096500000000002</v>
      </c>
      <c r="AC476" s="1">
        <f>IF(C476="West", IF(B476="Decentral",('Connecting shares (%)'!$F$14/100*E476+'Connecting shares (%)'!$G$14/100*G476+'Connecting shares (%)'!$H$14/100*I476)/1000000,0),0)</f>
        <v>0</v>
      </c>
      <c r="AD476" s="1">
        <f>IF(C476="west", IF(B476="Decentral",F476*'Connecting shares (%)'!$R$16*'Connecting shares (%)'!$F$14/100+H476*'Connecting shares (%)'!$G$14/100*'Connecting shares (%)'!$R$17+J476*'Connecting shares (%)'!$H$14/100*'Connecting shares (%)'!$R$18,0),0)</f>
        <v>0</v>
      </c>
      <c r="AE476" s="1">
        <f>IF(C476="west", IF(B476="Central",('Connecting shares (%)'!$F$12/100*K476+'Connecting shares (%)'!$G$12/100*M476+'Connecting shares (%)'!$H$12/100*O476)/1000000,0),0)</f>
        <v>0</v>
      </c>
      <c r="AF476" s="1">
        <f>IF(C476="west", IF(B476="Central",L476*'Connecting shares (%)'!$R$16*'Connecting shares (%)'!$F$12/100+N476*'Connecting shares (%)'!$G$12/100*'Connecting shares (%)'!$R$17+P476*'Connecting shares (%)'!$H$12/100*'Connecting shares (%)'!$R$18,0),0)</f>
        <v>0</v>
      </c>
      <c r="AG476" s="1">
        <f>IF(C476="West", IF(B476="Decentral",(K476*'Connecting shares (%)'!$F$16/100+M476*'Connecting shares (%)'!$G$16/100+O476*'Connecting shares (%)'!$H$16/100)/1000000,0),0)</f>
        <v>0</v>
      </c>
      <c r="AH476" s="1">
        <f>IF(C476="west", IF(B476="Decentral",L476*'Connecting shares (%)'!$R$16*'Connecting shares (%)'!$F$16/100+N476*'Connecting shares (%)'!$G$16/100*'Connecting shares (%)'!$R$17+P476*'Connecting shares (%)'!$H$16/100*'Connecting shares (%)'!$R$18,0),0)</f>
        <v>0</v>
      </c>
    </row>
    <row r="477" spans="1:34">
      <c r="A477" s="1">
        <v>476</v>
      </c>
      <c r="B477" s="1" t="s">
        <v>22</v>
      </c>
      <c r="C477" s="1" t="s">
        <v>23</v>
      </c>
      <c r="D477" s="1" t="s">
        <v>459</v>
      </c>
      <c r="E477" s="1">
        <v>208167.68999999901</v>
      </c>
      <c r="F477" s="1">
        <v>16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1955.28157208877</v>
      </c>
      <c r="R477" s="1">
        <v>238927.5</v>
      </c>
      <c r="S477" s="61">
        <f>IF(C477="East", IF(B477="Central",('Connecting shares (%)'!$F$2/100*E477+'Connecting shares (%)'!$G$2/100*G477+'Connecting shares (%)'!$H$2/100*I477)/1000000,0),0)</f>
        <v>0</v>
      </c>
      <c r="T477" s="61">
        <f>IF(C477="East", IF(B477="Central",F477*'Connecting shares (%)'!$R$16*'Connecting shares (%)'!$F$2/100+H477*'Connecting shares (%)'!$G$2/100*'Connecting shares (%)'!$R$17+J477*'Connecting shares (%)'!$H$2/100*'Connecting shares (%)'!$R$18,0),0)</f>
        <v>0</v>
      </c>
      <c r="U477" s="1">
        <f>IF(C477="East", IF(B477="Decentral",('Connecting shares (%)'!$F$6/100*E477+'Connecting shares (%)'!$G$6/100*G477+'Connecting shares (%)'!$H$6/100*I477)/1000000,0),0)</f>
        <v>0</v>
      </c>
      <c r="V477" s="1">
        <f>IF(C477="East", IF(B477="Decentral",F477*'Connecting shares (%)'!$R$16*'Connecting shares (%)'!$F$6/100+H477*'Connecting shares (%)'!$G$6/100*'Connecting shares (%)'!$R$17+J477*'Connecting shares (%)'!$H$6/100*'Connecting shares (%)'!$R$18,0),0)</f>
        <v>0</v>
      </c>
      <c r="W477" s="1">
        <f>IF(C477="East", IF(B477="Central",('Connecting shares (%)'!$F$4/100*K477+'Connecting shares (%)'!$G$4/100*M477+'Connecting shares (%)'!$H$4/100*O477)/1000000,0),0)</f>
        <v>0</v>
      </c>
      <c r="X477" s="1">
        <f>IF(C477="East", IF(B477="Central",L477*'Connecting shares (%)'!$R$16*'Connecting shares (%)'!$F$4/100+N477*'Connecting shares (%)'!$G$4/100*'Connecting shares (%)'!$R$17+P477*'Connecting shares (%)'!$H$4/100*'Connecting shares (%)'!$R$18,0),0)</f>
        <v>0</v>
      </c>
      <c r="Y477" s="1">
        <f>IF(C477="East", IF(B477="Decentral",('Connecting shares (%)'!$F$4/100*K477+'Connecting shares (%)'!$G$4/100*M477+'Connecting shares (%)'!$H$4/100*O477)/1000000,0),0)</f>
        <v>0</v>
      </c>
      <c r="Z477" s="1">
        <f>IF(C477="East", IF(B477="Decentral",L477*'Connecting shares (%)'!$R$16*'Connecting shares (%)'!$F$8/100+N477*'Connecting shares (%)'!$G$8/100*'Connecting shares (%)'!$R$17+P477*'Connecting shares (%)'!$H$8/100*'Connecting shares (%)'!$R$18,0),0)</f>
        <v>0</v>
      </c>
      <c r="AA477" s="1">
        <f>IF(C477="West", IF(B477="Central",('Connecting shares (%)'!$F$10/100*E477+'Connecting shares (%)'!$G$10/100*G477+'Connecting shares (%)'!$H$10/100*I477)/1000000,0),0)</f>
        <v>0.20816768999999902</v>
      </c>
      <c r="AB477" s="1">
        <f>IF(C477="West", IF(B477="Central",F477*'Connecting shares (%)'!$R$16*'Connecting shares (%)'!$F$10/100+H477*'Connecting shares (%)'!$G$10/100*'Connecting shares (%)'!$R$17+J477*'Connecting shares (%)'!$H$10/100*'Connecting shares (%)'!$R$18,0),0)</f>
        <v>0.36792000000000002</v>
      </c>
      <c r="AC477" s="1">
        <f>IF(C477="West", IF(B477="Decentral",('Connecting shares (%)'!$F$14/100*E477+'Connecting shares (%)'!$G$14/100*G477+'Connecting shares (%)'!$H$14/100*I477)/1000000,0),0)</f>
        <v>0</v>
      </c>
      <c r="AD477" s="1">
        <f>IF(C477="west", IF(B477="Decentral",F477*'Connecting shares (%)'!$R$16*'Connecting shares (%)'!$F$14/100+H477*'Connecting shares (%)'!$G$14/100*'Connecting shares (%)'!$R$17+J477*'Connecting shares (%)'!$H$14/100*'Connecting shares (%)'!$R$18,0),0)</f>
        <v>0</v>
      </c>
      <c r="AE477" s="1">
        <f>IF(C477="west", IF(B477="Central",('Connecting shares (%)'!$F$12/100*K477+'Connecting shares (%)'!$G$12/100*M477+'Connecting shares (%)'!$H$12/100*O477)/1000000,0),0)</f>
        <v>0</v>
      </c>
      <c r="AF477" s="1">
        <f>IF(C477="west", IF(B477="Central",L477*'Connecting shares (%)'!$R$16*'Connecting shares (%)'!$F$12/100+N477*'Connecting shares (%)'!$G$12/100*'Connecting shares (%)'!$R$17+P477*'Connecting shares (%)'!$H$12/100*'Connecting shares (%)'!$R$18,0),0)</f>
        <v>0</v>
      </c>
      <c r="AG477" s="1">
        <f>IF(C477="West", IF(B477="Decentral",(K477*'Connecting shares (%)'!$F$16/100+M477*'Connecting shares (%)'!$G$16/100+O477*'Connecting shares (%)'!$H$16/100)/1000000,0),0)</f>
        <v>0</v>
      </c>
      <c r="AH477" s="1">
        <f>IF(C477="west", IF(B477="Decentral",L477*'Connecting shares (%)'!$R$16*'Connecting shares (%)'!$F$16/100+N477*'Connecting shares (%)'!$G$16/100*'Connecting shares (%)'!$R$17+P477*'Connecting shares (%)'!$H$16/100*'Connecting shares (%)'!$R$18,0),0)</f>
        <v>0</v>
      </c>
    </row>
    <row r="478" spans="1:34">
      <c r="A478" s="1">
        <v>477</v>
      </c>
      <c r="B478" s="1" t="s">
        <v>22</v>
      </c>
      <c r="C478" s="1" t="s">
        <v>23</v>
      </c>
      <c r="D478" s="1" t="s">
        <v>457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688.98129530229699</v>
      </c>
      <c r="R478" s="1">
        <v>11812.5</v>
      </c>
      <c r="S478" s="61">
        <f>IF(C478="East", IF(B478="Central",('Connecting shares (%)'!$F$2/100*E478+'Connecting shares (%)'!$G$2/100*G478+'Connecting shares (%)'!$H$2/100*I478)/1000000,0),0)</f>
        <v>0</v>
      </c>
      <c r="T478" s="61">
        <f>IF(C478="East", IF(B478="Central",F478*'Connecting shares (%)'!$R$16*'Connecting shares (%)'!$F$2/100+H478*'Connecting shares (%)'!$G$2/100*'Connecting shares (%)'!$R$17+J478*'Connecting shares (%)'!$H$2/100*'Connecting shares (%)'!$R$18,0),0)</f>
        <v>0</v>
      </c>
      <c r="U478" s="1">
        <f>IF(C478="East", IF(B478="Decentral",('Connecting shares (%)'!$F$6/100*E478+'Connecting shares (%)'!$G$6/100*G478+'Connecting shares (%)'!$H$6/100*I478)/1000000,0),0)</f>
        <v>0</v>
      </c>
      <c r="V478" s="1">
        <f>IF(C478="East", IF(B478="Decentral",F478*'Connecting shares (%)'!$R$16*'Connecting shares (%)'!$F$6/100+H478*'Connecting shares (%)'!$G$6/100*'Connecting shares (%)'!$R$17+J478*'Connecting shares (%)'!$H$6/100*'Connecting shares (%)'!$R$18,0),0)</f>
        <v>0</v>
      </c>
      <c r="W478" s="1">
        <f>IF(C478="East", IF(B478="Central",('Connecting shares (%)'!$F$4/100*K478+'Connecting shares (%)'!$G$4/100*M478+'Connecting shares (%)'!$H$4/100*O478)/1000000,0),0)</f>
        <v>0</v>
      </c>
      <c r="X478" s="1">
        <f>IF(C478="East", IF(B478="Central",L478*'Connecting shares (%)'!$R$16*'Connecting shares (%)'!$F$4/100+N478*'Connecting shares (%)'!$G$4/100*'Connecting shares (%)'!$R$17+P478*'Connecting shares (%)'!$H$4/100*'Connecting shares (%)'!$R$18,0),0)</f>
        <v>0</v>
      </c>
      <c r="Y478" s="1">
        <f>IF(C478="East", IF(B478="Decentral",('Connecting shares (%)'!$F$4/100*K478+'Connecting shares (%)'!$G$4/100*M478+'Connecting shares (%)'!$H$4/100*O478)/1000000,0),0)</f>
        <v>0</v>
      </c>
      <c r="Z478" s="1">
        <f>IF(C478="East", IF(B478="Decentral",L478*'Connecting shares (%)'!$R$16*'Connecting shares (%)'!$F$8/100+N478*'Connecting shares (%)'!$G$8/100*'Connecting shares (%)'!$R$17+P478*'Connecting shares (%)'!$H$8/100*'Connecting shares (%)'!$R$18,0),0)</f>
        <v>0</v>
      </c>
      <c r="AA478" s="1">
        <f>IF(C478="West", IF(B478="Central",('Connecting shares (%)'!$F$10/100*E478+'Connecting shares (%)'!$G$10/100*G478+'Connecting shares (%)'!$H$10/100*I478)/1000000,0),0)</f>
        <v>0</v>
      </c>
      <c r="AB478" s="1">
        <f>IF(C478="West", IF(B478="Central",F478*'Connecting shares (%)'!$R$16*'Connecting shares (%)'!$F$10/100+H478*'Connecting shares (%)'!$G$10/100*'Connecting shares (%)'!$R$17+J478*'Connecting shares (%)'!$H$10/100*'Connecting shares (%)'!$R$18,0),0)</f>
        <v>0</v>
      </c>
      <c r="AC478" s="1">
        <f>IF(C478="West", IF(B478="Decentral",('Connecting shares (%)'!$F$14/100*E478+'Connecting shares (%)'!$G$14/100*G478+'Connecting shares (%)'!$H$14/100*I478)/1000000,0),0)</f>
        <v>0</v>
      </c>
      <c r="AD478" s="1">
        <f>IF(C478="west", IF(B478="Decentral",F478*'Connecting shares (%)'!$R$16*'Connecting shares (%)'!$F$14/100+H478*'Connecting shares (%)'!$G$14/100*'Connecting shares (%)'!$R$17+J478*'Connecting shares (%)'!$H$14/100*'Connecting shares (%)'!$R$18,0),0)</f>
        <v>0</v>
      </c>
      <c r="AE478" s="1">
        <f>IF(C478="west", IF(B478="Central",('Connecting shares (%)'!$F$12/100*K478+'Connecting shares (%)'!$G$12/100*M478+'Connecting shares (%)'!$H$12/100*O478)/1000000,0),0)</f>
        <v>0</v>
      </c>
      <c r="AF478" s="1">
        <f>IF(C478="west", IF(B478="Central",L478*'Connecting shares (%)'!$R$16*'Connecting shares (%)'!$F$12/100+N478*'Connecting shares (%)'!$G$12/100*'Connecting shares (%)'!$R$17+P478*'Connecting shares (%)'!$H$12/100*'Connecting shares (%)'!$R$18,0),0)</f>
        <v>0</v>
      </c>
      <c r="AG478" s="1">
        <f>IF(C478="West", IF(B478="Decentral",(K478*'Connecting shares (%)'!$F$16/100+M478*'Connecting shares (%)'!$G$16/100+O478*'Connecting shares (%)'!$H$16/100)/1000000,0),0)</f>
        <v>0</v>
      </c>
      <c r="AH478" s="1">
        <f>IF(C478="west", IF(B478="Decentral",L478*'Connecting shares (%)'!$R$16*'Connecting shares (%)'!$F$16/100+N478*'Connecting shares (%)'!$G$16/100*'Connecting shares (%)'!$R$17+P478*'Connecting shares (%)'!$H$16/100*'Connecting shares (%)'!$R$18,0),0)</f>
        <v>0</v>
      </c>
    </row>
    <row r="479" spans="1:34">
      <c r="A479" s="1">
        <v>478</v>
      </c>
      <c r="B479" s="1" t="s">
        <v>22</v>
      </c>
      <c r="C479" s="1" t="s">
        <v>23</v>
      </c>
      <c r="D479" s="1" t="s">
        <v>458</v>
      </c>
      <c r="E479" s="1">
        <v>16736.68</v>
      </c>
      <c r="F479" s="1">
        <v>1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3056.9870284889298</v>
      </c>
      <c r="R479" s="1">
        <v>204354.5</v>
      </c>
      <c r="S479" s="61">
        <f>IF(C479="East", IF(B479="Central",('Connecting shares (%)'!$F$2/100*E479+'Connecting shares (%)'!$G$2/100*G479+'Connecting shares (%)'!$H$2/100*I479)/1000000,0),0)</f>
        <v>0</v>
      </c>
      <c r="T479" s="61">
        <f>IF(C479="East", IF(B479="Central",F479*'Connecting shares (%)'!$R$16*'Connecting shares (%)'!$F$2/100+H479*'Connecting shares (%)'!$G$2/100*'Connecting shares (%)'!$R$17+J479*'Connecting shares (%)'!$H$2/100*'Connecting shares (%)'!$R$18,0),0)</f>
        <v>0</v>
      </c>
      <c r="U479" s="1">
        <f>IF(C479="East", IF(B479="Decentral",('Connecting shares (%)'!$F$6/100*E479+'Connecting shares (%)'!$G$6/100*G479+'Connecting shares (%)'!$H$6/100*I479)/1000000,0),0)</f>
        <v>0</v>
      </c>
      <c r="V479" s="1">
        <f>IF(C479="East", IF(B479="Decentral",F479*'Connecting shares (%)'!$R$16*'Connecting shares (%)'!$F$6/100+H479*'Connecting shares (%)'!$G$6/100*'Connecting shares (%)'!$R$17+J479*'Connecting shares (%)'!$H$6/100*'Connecting shares (%)'!$R$18,0),0)</f>
        <v>0</v>
      </c>
      <c r="W479" s="1">
        <f>IF(C479="East", IF(B479="Central",('Connecting shares (%)'!$F$4/100*K479+'Connecting shares (%)'!$G$4/100*M479+'Connecting shares (%)'!$H$4/100*O479)/1000000,0),0)</f>
        <v>0</v>
      </c>
      <c r="X479" s="1">
        <f>IF(C479="East", IF(B479="Central",L479*'Connecting shares (%)'!$R$16*'Connecting shares (%)'!$F$4/100+N479*'Connecting shares (%)'!$G$4/100*'Connecting shares (%)'!$R$17+P479*'Connecting shares (%)'!$H$4/100*'Connecting shares (%)'!$R$18,0),0)</f>
        <v>0</v>
      </c>
      <c r="Y479" s="1">
        <f>IF(C479="East", IF(B479="Decentral",('Connecting shares (%)'!$F$4/100*K479+'Connecting shares (%)'!$G$4/100*M479+'Connecting shares (%)'!$H$4/100*O479)/1000000,0),0)</f>
        <v>0</v>
      </c>
      <c r="Z479" s="1">
        <f>IF(C479="East", IF(B479="Decentral",L479*'Connecting shares (%)'!$R$16*'Connecting shares (%)'!$F$8/100+N479*'Connecting shares (%)'!$G$8/100*'Connecting shares (%)'!$R$17+P479*'Connecting shares (%)'!$H$8/100*'Connecting shares (%)'!$R$18,0),0)</f>
        <v>0</v>
      </c>
      <c r="AA479" s="1">
        <f>IF(C479="West", IF(B479="Central",('Connecting shares (%)'!$F$10/100*E479+'Connecting shares (%)'!$G$10/100*G479+'Connecting shares (%)'!$H$10/100*I479)/1000000,0),0)</f>
        <v>1.673668E-2</v>
      </c>
      <c r="AB479" s="1">
        <f>IF(C479="West", IF(B479="Central",F479*'Connecting shares (%)'!$R$16*'Connecting shares (%)'!$F$10/100+H479*'Connecting shares (%)'!$G$10/100*'Connecting shares (%)'!$R$17+J479*'Connecting shares (%)'!$H$10/100*'Connecting shares (%)'!$R$18,0),0)</f>
        <v>2.2995000000000002E-2</v>
      </c>
      <c r="AC479" s="1">
        <f>IF(C479="West", IF(B479="Decentral",('Connecting shares (%)'!$F$14/100*E479+'Connecting shares (%)'!$G$14/100*G479+'Connecting shares (%)'!$H$14/100*I479)/1000000,0),0)</f>
        <v>0</v>
      </c>
      <c r="AD479" s="1">
        <f>IF(C479="west", IF(B479="Decentral",F479*'Connecting shares (%)'!$R$16*'Connecting shares (%)'!$F$14/100+H479*'Connecting shares (%)'!$G$14/100*'Connecting shares (%)'!$R$17+J479*'Connecting shares (%)'!$H$14/100*'Connecting shares (%)'!$R$18,0),0)</f>
        <v>0</v>
      </c>
      <c r="AE479" s="1">
        <f>IF(C479="west", IF(B479="Central",('Connecting shares (%)'!$F$12/100*K479+'Connecting shares (%)'!$G$12/100*M479+'Connecting shares (%)'!$H$12/100*O479)/1000000,0),0)</f>
        <v>0</v>
      </c>
      <c r="AF479" s="1">
        <f>IF(C479="west", IF(B479="Central",L479*'Connecting shares (%)'!$R$16*'Connecting shares (%)'!$F$12/100+N479*'Connecting shares (%)'!$G$12/100*'Connecting shares (%)'!$R$17+P479*'Connecting shares (%)'!$H$12/100*'Connecting shares (%)'!$R$18,0),0)</f>
        <v>0</v>
      </c>
      <c r="AG479" s="1">
        <f>IF(C479="West", IF(B479="Decentral",(K479*'Connecting shares (%)'!$F$16/100+M479*'Connecting shares (%)'!$G$16/100+O479*'Connecting shares (%)'!$H$16/100)/1000000,0),0)</f>
        <v>0</v>
      </c>
      <c r="AH479" s="1">
        <f>IF(C479="west", IF(B479="Decentral",L479*'Connecting shares (%)'!$R$16*'Connecting shares (%)'!$F$16/100+N479*'Connecting shares (%)'!$G$16/100*'Connecting shares (%)'!$R$17+P479*'Connecting shares (%)'!$H$16/100*'Connecting shares (%)'!$R$18,0),0)</f>
        <v>0</v>
      </c>
    </row>
    <row r="480" spans="1:34">
      <c r="A480" s="1">
        <v>479</v>
      </c>
      <c r="B480" s="1" t="s">
        <v>22</v>
      </c>
      <c r="C480" s="1" t="s">
        <v>23</v>
      </c>
      <c r="D480" s="1" t="s">
        <v>457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211.06624632697</v>
      </c>
      <c r="R480" s="1">
        <v>831.5</v>
      </c>
      <c r="S480" s="61">
        <f>IF(C480="East", IF(B480="Central",('Connecting shares (%)'!$F$2/100*E480+'Connecting shares (%)'!$G$2/100*G480+'Connecting shares (%)'!$H$2/100*I480)/1000000,0),0)</f>
        <v>0</v>
      </c>
      <c r="T480" s="61">
        <f>IF(C480="East", IF(B480="Central",F480*'Connecting shares (%)'!$R$16*'Connecting shares (%)'!$F$2/100+H480*'Connecting shares (%)'!$G$2/100*'Connecting shares (%)'!$R$17+J480*'Connecting shares (%)'!$H$2/100*'Connecting shares (%)'!$R$18,0),0)</f>
        <v>0</v>
      </c>
      <c r="U480" s="1">
        <f>IF(C480="East", IF(B480="Decentral",('Connecting shares (%)'!$F$6/100*E480+'Connecting shares (%)'!$G$6/100*G480+'Connecting shares (%)'!$H$6/100*I480)/1000000,0),0)</f>
        <v>0</v>
      </c>
      <c r="V480" s="1">
        <f>IF(C480="East", IF(B480="Decentral",F480*'Connecting shares (%)'!$R$16*'Connecting shares (%)'!$F$6/100+H480*'Connecting shares (%)'!$G$6/100*'Connecting shares (%)'!$R$17+J480*'Connecting shares (%)'!$H$6/100*'Connecting shares (%)'!$R$18,0),0)</f>
        <v>0</v>
      </c>
      <c r="W480" s="1">
        <f>IF(C480="East", IF(B480="Central",('Connecting shares (%)'!$F$4/100*K480+'Connecting shares (%)'!$G$4/100*M480+'Connecting shares (%)'!$H$4/100*O480)/1000000,0),0)</f>
        <v>0</v>
      </c>
      <c r="X480" s="1">
        <f>IF(C480="East", IF(B480="Central",L480*'Connecting shares (%)'!$R$16*'Connecting shares (%)'!$F$4/100+N480*'Connecting shares (%)'!$G$4/100*'Connecting shares (%)'!$R$17+P480*'Connecting shares (%)'!$H$4/100*'Connecting shares (%)'!$R$18,0),0)</f>
        <v>0</v>
      </c>
      <c r="Y480" s="1">
        <f>IF(C480="East", IF(B480="Decentral",('Connecting shares (%)'!$F$4/100*K480+'Connecting shares (%)'!$G$4/100*M480+'Connecting shares (%)'!$H$4/100*O480)/1000000,0),0)</f>
        <v>0</v>
      </c>
      <c r="Z480" s="1">
        <f>IF(C480="East", IF(B480="Decentral",L480*'Connecting shares (%)'!$R$16*'Connecting shares (%)'!$F$8/100+N480*'Connecting shares (%)'!$G$8/100*'Connecting shares (%)'!$R$17+P480*'Connecting shares (%)'!$H$8/100*'Connecting shares (%)'!$R$18,0),0)</f>
        <v>0</v>
      </c>
      <c r="AA480" s="1">
        <f>IF(C480="West", IF(B480="Central",('Connecting shares (%)'!$F$10/100*E480+'Connecting shares (%)'!$G$10/100*G480+'Connecting shares (%)'!$H$10/100*I480)/1000000,0),0)</f>
        <v>0</v>
      </c>
      <c r="AB480" s="1">
        <f>IF(C480="West", IF(B480="Central",F480*'Connecting shares (%)'!$R$16*'Connecting shares (%)'!$F$10/100+H480*'Connecting shares (%)'!$G$10/100*'Connecting shares (%)'!$R$17+J480*'Connecting shares (%)'!$H$10/100*'Connecting shares (%)'!$R$18,0),0)</f>
        <v>0</v>
      </c>
      <c r="AC480" s="1">
        <f>IF(C480="West", IF(B480="Decentral",('Connecting shares (%)'!$F$14/100*E480+'Connecting shares (%)'!$G$14/100*G480+'Connecting shares (%)'!$H$14/100*I480)/1000000,0),0)</f>
        <v>0</v>
      </c>
      <c r="AD480" s="1">
        <f>IF(C480="west", IF(B480="Decentral",F480*'Connecting shares (%)'!$R$16*'Connecting shares (%)'!$F$14/100+H480*'Connecting shares (%)'!$G$14/100*'Connecting shares (%)'!$R$17+J480*'Connecting shares (%)'!$H$14/100*'Connecting shares (%)'!$R$18,0),0)</f>
        <v>0</v>
      </c>
      <c r="AE480" s="1">
        <f>IF(C480="west", IF(B480="Central",('Connecting shares (%)'!$F$12/100*K480+'Connecting shares (%)'!$G$12/100*M480+'Connecting shares (%)'!$H$12/100*O480)/1000000,0),0)</f>
        <v>0</v>
      </c>
      <c r="AF480" s="1">
        <f>IF(C480="west", IF(B480="Central",L480*'Connecting shares (%)'!$R$16*'Connecting shares (%)'!$F$12/100+N480*'Connecting shares (%)'!$G$12/100*'Connecting shares (%)'!$R$17+P480*'Connecting shares (%)'!$H$12/100*'Connecting shares (%)'!$R$18,0),0)</f>
        <v>0</v>
      </c>
      <c r="AG480" s="1">
        <f>IF(C480="West", IF(B480="Decentral",(K480*'Connecting shares (%)'!$F$16/100+M480*'Connecting shares (%)'!$G$16/100+O480*'Connecting shares (%)'!$H$16/100)/1000000,0),0)</f>
        <v>0</v>
      </c>
      <c r="AH480" s="1">
        <f>IF(C480="west", IF(B480="Decentral",L480*'Connecting shares (%)'!$R$16*'Connecting shares (%)'!$F$16/100+N480*'Connecting shares (%)'!$G$16/100*'Connecting shares (%)'!$R$17+P480*'Connecting shares (%)'!$H$16/100*'Connecting shares (%)'!$R$18,0),0)</f>
        <v>0</v>
      </c>
    </row>
    <row r="481" spans="1:34">
      <c r="A481" s="1">
        <v>480</v>
      </c>
      <c r="B481" s="1" t="s">
        <v>21</v>
      </c>
      <c r="C481" s="1" t="s">
        <v>23</v>
      </c>
      <c r="D481" s="1" t="s">
        <v>456</v>
      </c>
      <c r="E481" s="1">
        <v>4075584.2899999898</v>
      </c>
      <c r="F481" s="1">
        <v>268</v>
      </c>
      <c r="G481" s="1">
        <v>0</v>
      </c>
      <c r="H481" s="1">
        <v>0</v>
      </c>
      <c r="I481" s="1">
        <v>0</v>
      </c>
      <c r="J481" s="1">
        <v>0</v>
      </c>
      <c r="K481" s="1">
        <v>394187.27999999898</v>
      </c>
      <c r="L481" s="1">
        <v>21</v>
      </c>
      <c r="M481" s="1">
        <v>242412.399999999</v>
      </c>
      <c r="N481" s="1">
        <v>2</v>
      </c>
      <c r="O481" s="1">
        <v>387802.34999999899</v>
      </c>
      <c r="P481" s="1">
        <v>1</v>
      </c>
      <c r="Q481" s="1">
        <v>7763.7627257842896</v>
      </c>
      <c r="R481" s="1">
        <v>2021385</v>
      </c>
      <c r="S481" s="61">
        <f>IF(C481="East", IF(B481="Central",('Connecting shares (%)'!$F$2/100*E481+'Connecting shares (%)'!$G$2/100*G481+'Connecting shares (%)'!$H$2/100*I481)/1000000,0),0)</f>
        <v>0</v>
      </c>
      <c r="T481" s="61">
        <f>IF(C481="East", IF(B481="Central",F481*'Connecting shares (%)'!$R$16*'Connecting shares (%)'!$F$2/100+H481*'Connecting shares (%)'!$G$2/100*'Connecting shares (%)'!$R$17+J481*'Connecting shares (%)'!$H$2/100*'Connecting shares (%)'!$R$18,0),0)</f>
        <v>0</v>
      </c>
      <c r="U481" s="1">
        <f>IF(C481="East", IF(B481="Decentral",('Connecting shares (%)'!$F$6/100*E481+'Connecting shares (%)'!$G$6/100*G481+'Connecting shares (%)'!$H$6/100*I481)/1000000,0),0)</f>
        <v>0</v>
      </c>
      <c r="V481" s="1">
        <f>IF(C481="East", IF(B481="Decentral",F481*'Connecting shares (%)'!$R$16*'Connecting shares (%)'!$F$6/100+H481*'Connecting shares (%)'!$G$6/100*'Connecting shares (%)'!$R$17+J481*'Connecting shares (%)'!$H$6/100*'Connecting shares (%)'!$R$18,0),0)</f>
        <v>0</v>
      </c>
      <c r="W481" s="1">
        <f>IF(C481="East", IF(B481="Central",('Connecting shares (%)'!$F$4/100*K481+'Connecting shares (%)'!$G$4/100*M481+'Connecting shares (%)'!$H$4/100*O481)/1000000,0),0)</f>
        <v>0</v>
      </c>
      <c r="X481" s="1">
        <f>IF(C481="East", IF(B481="Central",L481*'Connecting shares (%)'!$R$16*'Connecting shares (%)'!$F$4/100+N481*'Connecting shares (%)'!$G$4/100*'Connecting shares (%)'!$R$17+P481*'Connecting shares (%)'!$H$4/100*'Connecting shares (%)'!$R$18,0),0)</f>
        <v>0</v>
      </c>
      <c r="Y481" s="1">
        <f>IF(C481="East", IF(B481="Decentral",('Connecting shares (%)'!$F$4/100*K481+'Connecting shares (%)'!$G$4/100*M481+'Connecting shares (%)'!$H$4/100*O481)/1000000,0),0)</f>
        <v>0</v>
      </c>
      <c r="Z481" s="1">
        <f>IF(C481="East", IF(B481="Decentral",L481*'Connecting shares (%)'!$R$16*'Connecting shares (%)'!$F$8/100+N481*'Connecting shares (%)'!$G$8/100*'Connecting shares (%)'!$R$17+P481*'Connecting shares (%)'!$H$8/100*'Connecting shares (%)'!$R$18,0),0)</f>
        <v>0</v>
      </c>
      <c r="AA481" s="1">
        <f>IF(C481="West", IF(B481="Central",('Connecting shares (%)'!$F$10/100*E481+'Connecting shares (%)'!$G$10/100*G481+'Connecting shares (%)'!$H$10/100*I481)/1000000,0),0)</f>
        <v>0</v>
      </c>
      <c r="AB481" s="1">
        <f>IF(C481="West", IF(B481="Central",F481*'Connecting shares (%)'!$R$16*'Connecting shares (%)'!$F$10/100+H481*'Connecting shares (%)'!$G$10/100*'Connecting shares (%)'!$R$17+J481*'Connecting shares (%)'!$H$10/100*'Connecting shares (%)'!$R$18,0),0)</f>
        <v>0</v>
      </c>
      <c r="AC481" s="1">
        <f>IF(C481="West", IF(B481="Decentral",('Connecting shares (%)'!$F$14/100*E481+'Connecting shares (%)'!$G$14/100*G481+'Connecting shares (%)'!$H$14/100*I481)/1000000,0),0)</f>
        <v>4.0755842899999895</v>
      </c>
      <c r="AD481" s="1">
        <f>IF(C481="west", IF(B481="Decentral",F481*'Connecting shares (%)'!$R$16*'Connecting shares (%)'!$F$14/100+H481*'Connecting shares (%)'!$G$14/100*'Connecting shares (%)'!$R$17+J481*'Connecting shares (%)'!$H$14/100*'Connecting shares (%)'!$R$18,0),0)</f>
        <v>6.1626600000000007</v>
      </c>
      <c r="AE481" s="1">
        <f>IF(C481="west", IF(B481="Central",('Connecting shares (%)'!$F$12/100*K481+'Connecting shares (%)'!$G$12/100*M481+'Connecting shares (%)'!$H$12/100*O481)/1000000,0),0)</f>
        <v>0</v>
      </c>
      <c r="AF481" s="1">
        <f>IF(C481="west", IF(B481="Central",L481*'Connecting shares (%)'!$R$16*'Connecting shares (%)'!$F$12/100+N481*'Connecting shares (%)'!$G$12/100*'Connecting shares (%)'!$R$17+P481*'Connecting shares (%)'!$H$12/100*'Connecting shares (%)'!$R$18,0),0)</f>
        <v>0</v>
      </c>
      <c r="AG481" s="1">
        <f>IF(C481="West", IF(B481="Decentral",(K481*'Connecting shares (%)'!$F$16/100+M481*'Connecting shares (%)'!$G$16/100+O481*'Connecting shares (%)'!$H$16/100)/1000000,0),0)</f>
        <v>1.024402029999997</v>
      </c>
      <c r="AH481" s="1">
        <f>IF(C481="west", IF(B481="Decentral",L481*'Connecting shares (%)'!$R$16*'Connecting shares (%)'!$F$16/100+N481*'Connecting shares (%)'!$G$16/100*'Connecting shares (%)'!$R$17+P481*'Connecting shares (%)'!$H$16/100*'Connecting shares (%)'!$R$18,0),0)</f>
        <v>0.57487200000000005</v>
      </c>
    </row>
    <row r="482" spans="1:34">
      <c r="A482" s="1">
        <v>481</v>
      </c>
      <c r="B482" s="1" t="s">
        <v>21</v>
      </c>
      <c r="C482" s="1" t="s">
        <v>23</v>
      </c>
      <c r="D482" s="1" t="s">
        <v>455</v>
      </c>
      <c r="E482" s="1">
        <v>615536.73999999894</v>
      </c>
      <c r="F482" s="1">
        <v>42</v>
      </c>
      <c r="G482" s="1">
        <v>0</v>
      </c>
      <c r="H482" s="1">
        <v>0</v>
      </c>
      <c r="I482" s="1">
        <v>0</v>
      </c>
      <c r="J482" s="1">
        <v>0</v>
      </c>
      <c r="K482" s="1">
        <v>78980.22</v>
      </c>
      <c r="L482" s="1">
        <v>14</v>
      </c>
      <c r="M482" s="1">
        <v>0</v>
      </c>
      <c r="N482" s="1">
        <v>0</v>
      </c>
      <c r="O482" s="1">
        <v>0</v>
      </c>
      <c r="P482" s="1">
        <v>0</v>
      </c>
      <c r="Q482" s="1">
        <v>4950.0032760890399</v>
      </c>
      <c r="R482" s="1">
        <v>1073236.5</v>
      </c>
      <c r="S482" s="61">
        <f>IF(C482="East", IF(B482="Central",('Connecting shares (%)'!$F$2/100*E482+'Connecting shares (%)'!$G$2/100*G482+'Connecting shares (%)'!$H$2/100*I482)/1000000,0),0)</f>
        <v>0</v>
      </c>
      <c r="T482" s="61">
        <f>IF(C482="East", IF(B482="Central",F482*'Connecting shares (%)'!$R$16*'Connecting shares (%)'!$F$2/100+H482*'Connecting shares (%)'!$G$2/100*'Connecting shares (%)'!$R$17+J482*'Connecting shares (%)'!$H$2/100*'Connecting shares (%)'!$R$18,0),0)</f>
        <v>0</v>
      </c>
      <c r="U482" s="1">
        <f>IF(C482="East", IF(B482="Decentral",('Connecting shares (%)'!$F$6/100*E482+'Connecting shares (%)'!$G$6/100*G482+'Connecting shares (%)'!$H$6/100*I482)/1000000,0),0)</f>
        <v>0</v>
      </c>
      <c r="V482" s="1">
        <f>IF(C482="East", IF(B482="Decentral",F482*'Connecting shares (%)'!$R$16*'Connecting shares (%)'!$F$6/100+H482*'Connecting shares (%)'!$G$6/100*'Connecting shares (%)'!$R$17+J482*'Connecting shares (%)'!$H$6/100*'Connecting shares (%)'!$R$18,0),0)</f>
        <v>0</v>
      </c>
      <c r="W482" s="1">
        <f>IF(C482="East", IF(B482="Central",('Connecting shares (%)'!$F$4/100*K482+'Connecting shares (%)'!$G$4/100*M482+'Connecting shares (%)'!$H$4/100*O482)/1000000,0),0)</f>
        <v>0</v>
      </c>
      <c r="X482" s="1">
        <f>IF(C482="East", IF(B482="Central",L482*'Connecting shares (%)'!$R$16*'Connecting shares (%)'!$F$4/100+N482*'Connecting shares (%)'!$G$4/100*'Connecting shares (%)'!$R$17+P482*'Connecting shares (%)'!$H$4/100*'Connecting shares (%)'!$R$18,0),0)</f>
        <v>0</v>
      </c>
      <c r="Y482" s="1">
        <f>IF(C482="East", IF(B482="Decentral",('Connecting shares (%)'!$F$4/100*K482+'Connecting shares (%)'!$G$4/100*M482+'Connecting shares (%)'!$H$4/100*O482)/1000000,0),0)</f>
        <v>0</v>
      </c>
      <c r="Z482" s="1">
        <f>IF(C482="East", IF(B482="Decentral",L482*'Connecting shares (%)'!$R$16*'Connecting shares (%)'!$F$8/100+N482*'Connecting shares (%)'!$G$8/100*'Connecting shares (%)'!$R$17+P482*'Connecting shares (%)'!$H$8/100*'Connecting shares (%)'!$R$18,0),0)</f>
        <v>0</v>
      </c>
      <c r="AA482" s="1">
        <f>IF(C482="West", IF(B482="Central",('Connecting shares (%)'!$F$10/100*E482+'Connecting shares (%)'!$G$10/100*G482+'Connecting shares (%)'!$H$10/100*I482)/1000000,0),0)</f>
        <v>0</v>
      </c>
      <c r="AB482" s="1">
        <f>IF(C482="West", IF(B482="Central",F482*'Connecting shares (%)'!$R$16*'Connecting shares (%)'!$F$10/100+H482*'Connecting shares (%)'!$G$10/100*'Connecting shares (%)'!$R$17+J482*'Connecting shares (%)'!$H$10/100*'Connecting shares (%)'!$R$18,0),0)</f>
        <v>0</v>
      </c>
      <c r="AC482" s="1">
        <f>IF(C482="West", IF(B482="Decentral",('Connecting shares (%)'!$F$14/100*E482+'Connecting shares (%)'!$G$14/100*G482+'Connecting shares (%)'!$H$14/100*I482)/1000000,0),0)</f>
        <v>0.61553673999999892</v>
      </c>
      <c r="AD482" s="1">
        <f>IF(C482="west", IF(B482="Decentral",F482*'Connecting shares (%)'!$R$16*'Connecting shares (%)'!$F$14/100+H482*'Connecting shares (%)'!$G$14/100*'Connecting shares (%)'!$R$17+J482*'Connecting shares (%)'!$H$14/100*'Connecting shares (%)'!$R$18,0),0)</f>
        <v>0.96579000000000004</v>
      </c>
      <c r="AE482" s="1">
        <f>IF(C482="west", IF(B482="Central",('Connecting shares (%)'!$F$12/100*K482+'Connecting shares (%)'!$G$12/100*M482+'Connecting shares (%)'!$H$12/100*O482)/1000000,0),0)</f>
        <v>0</v>
      </c>
      <c r="AF482" s="1">
        <f>IF(C482="west", IF(B482="Central",L482*'Connecting shares (%)'!$R$16*'Connecting shares (%)'!$F$12/100+N482*'Connecting shares (%)'!$G$12/100*'Connecting shares (%)'!$R$17+P482*'Connecting shares (%)'!$H$12/100*'Connecting shares (%)'!$R$18,0),0)</f>
        <v>0</v>
      </c>
      <c r="AG482" s="1">
        <f>IF(C482="West", IF(B482="Decentral",(K482*'Connecting shares (%)'!$F$16/100+M482*'Connecting shares (%)'!$G$16/100+O482*'Connecting shares (%)'!$H$16/100)/1000000,0),0)</f>
        <v>7.8980220000000004E-2</v>
      </c>
      <c r="AH482" s="1">
        <f>IF(C482="west", IF(B482="Decentral",L482*'Connecting shares (%)'!$R$16*'Connecting shares (%)'!$F$16/100+N482*'Connecting shares (%)'!$G$16/100*'Connecting shares (%)'!$R$17+P482*'Connecting shares (%)'!$H$16/100*'Connecting shares (%)'!$R$18,0),0)</f>
        <v>0.32193000000000005</v>
      </c>
    </row>
    <row r="483" spans="1:34">
      <c r="A483" s="1">
        <v>482</v>
      </c>
      <c r="B483" s="1" t="s">
        <v>21</v>
      </c>
      <c r="C483" s="1" t="s">
        <v>23</v>
      </c>
      <c r="D483" s="1" t="s">
        <v>454</v>
      </c>
      <c r="E483" s="1">
        <v>523989.429999999</v>
      </c>
      <c r="F483" s="1">
        <v>33</v>
      </c>
      <c r="G483" s="1">
        <v>0</v>
      </c>
      <c r="H483" s="1">
        <v>0</v>
      </c>
      <c r="I483" s="1">
        <v>0</v>
      </c>
      <c r="J483" s="1">
        <v>0</v>
      </c>
      <c r="K483" s="1">
        <v>50702.66</v>
      </c>
      <c r="L483" s="1">
        <v>5</v>
      </c>
      <c r="M483" s="1">
        <v>0</v>
      </c>
      <c r="N483" s="1">
        <v>0</v>
      </c>
      <c r="O483" s="1">
        <v>0</v>
      </c>
      <c r="P483" s="1">
        <v>0</v>
      </c>
      <c r="Q483" s="1">
        <v>3527.92434536375</v>
      </c>
      <c r="R483" s="1">
        <v>843674</v>
      </c>
      <c r="S483" s="61">
        <f>IF(C483="East", IF(B483="Central",('Connecting shares (%)'!$F$2/100*E483+'Connecting shares (%)'!$G$2/100*G483+'Connecting shares (%)'!$H$2/100*I483)/1000000,0),0)</f>
        <v>0</v>
      </c>
      <c r="T483" s="61">
        <f>IF(C483="East", IF(B483="Central",F483*'Connecting shares (%)'!$R$16*'Connecting shares (%)'!$F$2/100+H483*'Connecting shares (%)'!$G$2/100*'Connecting shares (%)'!$R$17+J483*'Connecting shares (%)'!$H$2/100*'Connecting shares (%)'!$R$18,0),0)</f>
        <v>0</v>
      </c>
      <c r="U483" s="1">
        <f>IF(C483="East", IF(B483="Decentral",('Connecting shares (%)'!$F$6/100*E483+'Connecting shares (%)'!$G$6/100*G483+'Connecting shares (%)'!$H$6/100*I483)/1000000,0),0)</f>
        <v>0</v>
      </c>
      <c r="V483" s="1">
        <f>IF(C483="East", IF(B483="Decentral",F483*'Connecting shares (%)'!$R$16*'Connecting shares (%)'!$F$6/100+H483*'Connecting shares (%)'!$G$6/100*'Connecting shares (%)'!$R$17+J483*'Connecting shares (%)'!$H$6/100*'Connecting shares (%)'!$R$18,0),0)</f>
        <v>0</v>
      </c>
      <c r="W483" s="1">
        <f>IF(C483="East", IF(B483="Central",('Connecting shares (%)'!$F$4/100*K483+'Connecting shares (%)'!$G$4/100*M483+'Connecting shares (%)'!$H$4/100*O483)/1000000,0),0)</f>
        <v>0</v>
      </c>
      <c r="X483" s="1">
        <f>IF(C483="East", IF(B483="Central",L483*'Connecting shares (%)'!$R$16*'Connecting shares (%)'!$F$4/100+N483*'Connecting shares (%)'!$G$4/100*'Connecting shares (%)'!$R$17+P483*'Connecting shares (%)'!$H$4/100*'Connecting shares (%)'!$R$18,0),0)</f>
        <v>0</v>
      </c>
      <c r="Y483" s="1">
        <f>IF(C483="East", IF(B483="Decentral",('Connecting shares (%)'!$F$4/100*K483+'Connecting shares (%)'!$G$4/100*M483+'Connecting shares (%)'!$H$4/100*O483)/1000000,0),0)</f>
        <v>0</v>
      </c>
      <c r="Z483" s="1">
        <f>IF(C483="East", IF(B483="Decentral",L483*'Connecting shares (%)'!$R$16*'Connecting shares (%)'!$F$8/100+N483*'Connecting shares (%)'!$G$8/100*'Connecting shares (%)'!$R$17+P483*'Connecting shares (%)'!$H$8/100*'Connecting shares (%)'!$R$18,0),0)</f>
        <v>0</v>
      </c>
      <c r="AA483" s="1">
        <f>IF(C483="West", IF(B483="Central",('Connecting shares (%)'!$F$10/100*E483+'Connecting shares (%)'!$G$10/100*G483+'Connecting shares (%)'!$H$10/100*I483)/1000000,0),0)</f>
        <v>0</v>
      </c>
      <c r="AB483" s="1">
        <f>IF(C483="West", IF(B483="Central",F483*'Connecting shares (%)'!$R$16*'Connecting shares (%)'!$F$10/100+H483*'Connecting shares (%)'!$G$10/100*'Connecting shares (%)'!$R$17+J483*'Connecting shares (%)'!$H$10/100*'Connecting shares (%)'!$R$18,0),0)</f>
        <v>0</v>
      </c>
      <c r="AC483" s="1">
        <f>IF(C483="West", IF(B483="Decentral",('Connecting shares (%)'!$F$14/100*E483+'Connecting shares (%)'!$G$14/100*G483+'Connecting shares (%)'!$H$14/100*I483)/1000000,0),0)</f>
        <v>0.52398942999999898</v>
      </c>
      <c r="AD483" s="1">
        <f>IF(C483="west", IF(B483="Decentral",F483*'Connecting shares (%)'!$R$16*'Connecting shares (%)'!$F$14/100+H483*'Connecting shares (%)'!$G$14/100*'Connecting shares (%)'!$R$17+J483*'Connecting shares (%)'!$H$14/100*'Connecting shares (%)'!$R$18,0),0)</f>
        <v>0.75883499999999993</v>
      </c>
      <c r="AE483" s="1">
        <f>IF(C483="west", IF(B483="Central",('Connecting shares (%)'!$F$12/100*K483+'Connecting shares (%)'!$G$12/100*M483+'Connecting shares (%)'!$H$12/100*O483)/1000000,0),0)</f>
        <v>0</v>
      </c>
      <c r="AF483" s="1">
        <f>IF(C483="west", IF(B483="Central",L483*'Connecting shares (%)'!$R$16*'Connecting shares (%)'!$F$12/100+N483*'Connecting shares (%)'!$G$12/100*'Connecting shares (%)'!$R$17+P483*'Connecting shares (%)'!$H$12/100*'Connecting shares (%)'!$R$18,0),0)</f>
        <v>0</v>
      </c>
      <c r="AG483" s="1">
        <f>IF(C483="West", IF(B483="Decentral",(K483*'Connecting shares (%)'!$F$16/100+M483*'Connecting shares (%)'!$G$16/100+O483*'Connecting shares (%)'!$H$16/100)/1000000,0),0)</f>
        <v>5.0702660000000004E-2</v>
      </c>
      <c r="AH483" s="1">
        <f>IF(C483="west", IF(B483="Decentral",L483*'Connecting shares (%)'!$R$16*'Connecting shares (%)'!$F$16/100+N483*'Connecting shares (%)'!$G$16/100*'Connecting shares (%)'!$R$17+P483*'Connecting shares (%)'!$H$16/100*'Connecting shares (%)'!$R$18,0),0)</f>
        <v>0.11497500000000001</v>
      </c>
    </row>
    <row r="484" spans="1:34">
      <c r="A484" s="1">
        <v>483</v>
      </c>
      <c r="B484" s="1" t="s">
        <v>21</v>
      </c>
      <c r="C484" s="1" t="s">
        <v>23</v>
      </c>
      <c r="D484" s="1" t="s">
        <v>453</v>
      </c>
      <c r="E484" s="1">
        <v>1493494.38</v>
      </c>
      <c r="F484" s="1">
        <v>99</v>
      </c>
      <c r="G484" s="1">
        <v>0</v>
      </c>
      <c r="H484" s="1">
        <v>0</v>
      </c>
      <c r="I484" s="1">
        <v>0</v>
      </c>
      <c r="J484" s="1">
        <v>0</v>
      </c>
      <c r="K484" s="1">
        <v>161141.829999999</v>
      </c>
      <c r="L484" s="1">
        <v>13</v>
      </c>
      <c r="M484" s="1">
        <v>57414.559999999903</v>
      </c>
      <c r="N484" s="1">
        <v>1</v>
      </c>
      <c r="O484" s="1">
        <v>0</v>
      </c>
      <c r="P484" s="1">
        <v>0</v>
      </c>
      <c r="Q484" s="1">
        <v>6908.5337247814896</v>
      </c>
      <c r="R484" s="1">
        <v>2342400.5</v>
      </c>
      <c r="S484" s="61">
        <f>IF(C484="East", IF(B484="Central",('Connecting shares (%)'!$F$2/100*E484+'Connecting shares (%)'!$G$2/100*G484+'Connecting shares (%)'!$H$2/100*I484)/1000000,0),0)</f>
        <v>0</v>
      </c>
      <c r="T484" s="61">
        <f>IF(C484="East", IF(B484="Central",F484*'Connecting shares (%)'!$R$16*'Connecting shares (%)'!$F$2/100+H484*'Connecting shares (%)'!$G$2/100*'Connecting shares (%)'!$R$17+J484*'Connecting shares (%)'!$H$2/100*'Connecting shares (%)'!$R$18,0),0)</f>
        <v>0</v>
      </c>
      <c r="U484" s="1">
        <f>IF(C484="East", IF(B484="Decentral",('Connecting shares (%)'!$F$6/100*E484+'Connecting shares (%)'!$G$6/100*G484+'Connecting shares (%)'!$H$6/100*I484)/1000000,0),0)</f>
        <v>0</v>
      </c>
      <c r="V484" s="1">
        <f>IF(C484="East", IF(B484="Decentral",F484*'Connecting shares (%)'!$R$16*'Connecting shares (%)'!$F$6/100+H484*'Connecting shares (%)'!$G$6/100*'Connecting shares (%)'!$R$17+J484*'Connecting shares (%)'!$H$6/100*'Connecting shares (%)'!$R$18,0),0)</f>
        <v>0</v>
      </c>
      <c r="W484" s="1">
        <f>IF(C484="East", IF(B484="Central",('Connecting shares (%)'!$F$4/100*K484+'Connecting shares (%)'!$G$4/100*M484+'Connecting shares (%)'!$H$4/100*O484)/1000000,0),0)</f>
        <v>0</v>
      </c>
      <c r="X484" s="1">
        <f>IF(C484="East", IF(B484="Central",L484*'Connecting shares (%)'!$R$16*'Connecting shares (%)'!$F$4/100+N484*'Connecting shares (%)'!$G$4/100*'Connecting shares (%)'!$R$17+P484*'Connecting shares (%)'!$H$4/100*'Connecting shares (%)'!$R$18,0),0)</f>
        <v>0</v>
      </c>
      <c r="Y484" s="1">
        <f>IF(C484="East", IF(B484="Decentral",('Connecting shares (%)'!$F$4/100*K484+'Connecting shares (%)'!$G$4/100*M484+'Connecting shares (%)'!$H$4/100*O484)/1000000,0),0)</f>
        <v>0</v>
      </c>
      <c r="Z484" s="1">
        <f>IF(C484="East", IF(B484="Decentral",L484*'Connecting shares (%)'!$R$16*'Connecting shares (%)'!$F$8/100+N484*'Connecting shares (%)'!$G$8/100*'Connecting shares (%)'!$R$17+P484*'Connecting shares (%)'!$H$8/100*'Connecting shares (%)'!$R$18,0),0)</f>
        <v>0</v>
      </c>
      <c r="AA484" s="1">
        <f>IF(C484="West", IF(B484="Central",('Connecting shares (%)'!$F$10/100*E484+'Connecting shares (%)'!$G$10/100*G484+'Connecting shares (%)'!$H$10/100*I484)/1000000,0),0)</f>
        <v>0</v>
      </c>
      <c r="AB484" s="1">
        <f>IF(C484="West", IF(B484="Central",F484*'Connecting shares (%)'!$R$16*'Connecting shares (%)'!$F$10/100+H484*'Connecting shares (%)'!$G$10/100*'Connecting shares (%)'!$R$17+J484*'Connecting shares (%)'!$H$10/100*'Connecting shares (%)'!$R$18,0),0)</f>
        <v>0</v>
      </c>
      <c r="AC484" s="1">
        <f>IF(C484="West", IF(B484="Decentral",('Connecting shares (%)'!$F$14/100*E484+'Connecting shares (%)'!$G$14/100*G484+'Connecting shares (%)'!$H$14/100*I484)/1000000,0),0)</f>
        <v>1.4934943799999998</v>
      </c>
      <c r="AD484" s="1">
        <f>IF(C484="west", IF(B484="Decentral",F484*'Connecting shares (%)'!$R$16*'Connecting shares (%)'!$F$14/100+H484*'Connecting shares (%)'!$G$14/100*'Connecting shares (%)'!$R$17+J484*'Connecting shares (%)'!$H$14/100*'Connecting shares (%)'!$R$18,0),0)</f>
        <v>2.2765050000000002</v>
      </c>
      <c r="AE484" s="1">
        <f>IF(C484="west", IF(B484="Central",('Connecting shares (%)'!$F$12/100*K484+'Connecting shares (%)'!$G$12/100*M484+'Connecting shares (%)'!$H$12/100*O484)/1000000,0),0)</f>
        <v>0</v>
      </c>
      <c r="AF484" s="1">
        <f>IF(C484="west", IF(B484="Central",L484*'Connecting shares (%)'!$R$16*'Connecting shares (%)'!$F$12/100+N484*'Connecting shares (%)'!$G$12/100*'Connecting shares (%)'!$R$17+P484*'Connecting shares (%)'!$H$12/100*'Connecting shares (%)'!$R$18,0),0)</f>
        <v>0</v>
      </c>
      <c r="AG484" s="1">
        <f>IF(C484="West", IF(B484="Decentral",(K484*'Connecting shares (%)'!$F$16/100+M484*'Connecting shares (%)'!$G$16/100+O484*'Connecting shares (%)'!$H$16/100)/1000000,0),0)</f>
        <v>0.21855638999999891</v>
      </c>
      <c r="AH484" s="1">
        <f>IF(C484="west", IF(B484="Decentral",L484*'Connecting shares (%)'!$R$16*'Connecting shares (%)'!$F$16/100+N484*'Connecting shares (%)'!$G$16/100*'Connecting shares (%)'!$R$17+P484*'Connecting shares (%)'!$H$16/100*'Connecting shares (%)'!$R$18,0),0)</f>
        <v>0.329594</v>
      </c>
    </row>
    <row r="485" spans="1:34">
      <c r="A485" s="1">
        <v>484</v>
      </c>
      <c r="B485" s="1" t="s">
        <v>21</v>
      </c>
      <c r="C485" s="1" t="s">
        <v>23</v>
      </c>
      <c r="D485" s="1" t="s">
        <v>452</v>
      </c>
      <c r="E485" s="1">
        <v>181781.56</v>
      </c>
      <c r="F485" s="1">
        <v>11</v>
      </c>
      <c r="G485" s="1">
        <v>0</v>
      </c>
      <c r="H485" s="1">
        <v>0</v>
      </c>
      <c r="I485" s="1">
        <v>0</v>
      </c>
      <c r="J485" s="1">
        <v>0</v>
      </c>
      <c r="K485" s="1">
        <v>28238.16</v>
      </c>
      <c r="L485" s="1">
        <v>1</v>
      </c>
      <c r="M485" s="1">
        <v>0</v>
      </c>
      <c r="N485" s="1">
        <v>0</v>
      </c>
      <c r="O485" s="1">
        <v>0</v>
      </c>
      <c r="P485" s="1">
        <v>0</v>
      </c>
      <c r="Q485" s="1">
        <v>2246.8426224485002</v>
      </c>
      <c r="R485" s="1">
        <v>331981</v>
      </c>
      <c r="S485" s="61">
        <f>IF(C485="East", IF(B485="Central",('Connecting shares (%)'!$F$2/100*E485+'Connecting shares (%)'!$G$2/100*G485+'Connecting shares (%)'!$H$2/100*I485)/1000000,0),0)</f>
        <v>0</v>
      </c>
      <c r="T485" s="61">
        <f>IF(C485="East", IF(B485="Central",F485*'Connecting shares (%)'!$R$16*'Connecting shares (%)'!$F$2/100+H485*'Connecting shares (%)'!$G$2/100*'Connecting shares (%)'!$R$17+J485*'Connecting shares (%)'!$H$2/100*'Connecting shares (%)'!$R$18,0),0)</f>
        <v>0</v>
      </c>
      <c r="U485" s="1">
        <f>IF(C485="East", IF(B485="Decentral",('Connecting shares (%)'!$F$6/100*E485+'Connecting shares (%)'!$G$6/100*G485+'Connecting shares (%)'!$H$6/100*I485)/1000000,0),0)</f>
        <v>0</v>
      </c>
      <c r="V485" s="1">
        <f>IF(C485="East", IF(B485="Decentral",F485*'Connecting shares (%)'!$R$16*'Connecting shares (%)'!$F$6/100+H485*'Connecting shares (%)'!$G$6/100*'Connecting shares (%)'!$R$17+J485*'Connecting shares (%)'!$H$6/100*'Connecting shares (%)'!$R$18,0),0)</f>
        <v>0</v>
      </c>
      <c r="W485" s="1">
        <f>IF(C485="East", IF(B485="Central",('Connecting shares (%)'!$F$4/100*K485+'Connecting shares (%)'!$G$4/100*M485+'Connecting shares (%)'!$H$4/100*O485)/1000000,0),0)</f>
        <v>0</v>
      </c>
      <c r="X485" s="1">
        <f>IF(C485="East", IF(B485="Central",L485*'Connecting shares (%)'!$R$16*'Connecting shares (%)'!$F$4/100+N485*'Connecting shares (%)'!$G$4/100*'Connecting shares (%)'!$R$17+P485*'Connecting shares (%)'!$H$4/100*'Connecting shares (%)'!$R$18,0),0)</f>
        <v>0</v>
      </c>
      <c r="Y485" s="1">
        <f>IF(C485="East", IF(B485="Decentral",('Connecting shares (%)'!$F$4/100*K485+'Connecting shares (%)'!$G$4/100*M485+'Connecting shares (%)'!$H$4/100*O485)/1000000,0),0)</f>
        <v>0</v>
      </c>
      <c r="Z485" s="1">
        <f>IF(C485="East", IF(B485="Decentral",L485*'Connecting shares (%)'!$R$16*'Connecting shares (%)'!$F$8/100+N485*'Connecting shares (%)'!$G$8/100*'Connecting shares (%)'!$R$17+P485*'Connecting shares (%)'!$H$8/100*'Connecting shares (%)'!$R$18,0),0)</f>
        <v>0</v>
      </c>
      <c r="AA485" s="1">
        <f>IF(C485="West", IF(B485="Central",('Connecting shares (%)'!$F$10/100*E485+'Connecting shares (%)'!$G$10/100*G485+'Connecting shares (%)'!$H$10/100*I485)/1000000,0),0)</f>
        <v>0</v>
      </c>
      <c r="AB485" s="1">
        <f>IF(C485="West", IF(B485="Central",F485*'Connecting shares (%)'!$R$16*'Connecting shares (%)'!$F$10/100+H485*'Connecting shares (%)'!$G$10/100*'Connecting shares (%)'!$R$17+J485*'Connecting shares (%)'!$H$10/100*'Connecting shares (%)'!$R$18,0),0)</f>
        <v>0</v>
      </c>
      <c r="AC485" s="1">
        <f>IF(C485="West", IF(B485="Decentral",('Connecting shares (%)'!$F$14/100*E485+'Connecting shares (%)'!$G$14/100*G485+'Connecting shares (%)'!$H$14/100*I485)/1000000,0),0)</f>
        <v>0.18178156000000001</v>
      </c>
      <c r="AD485" s="1">
        <f>IF(C485="west", IF(B485="Decentral",F485*'Connecting shares (%)'!$R$16*'Connecting shares (%)'!$F$14/100+H485*'Connecting shares (%)'!$G$14/100*'Connecting shares (%)'!$R$17+J485*'Connecting shares (%)'!$H$14/100*'Connecting shares (%)'!$R$18,0),0)</f>
        <v>0.25294500000000003</v>
      </c>
      <c r="AE485" s="1">
        <f>IF(C485="west", IF(B485="Central",('Connecting shares (%)'!$F$12/100*K485+'Connecting shares (%)'!$G$12/100*M485+'Connecting shares (%)'!$H$12/100*O485)/1000000,0),0)</f>
        <v>0</v>
      </c>
      <c r="AF485" s="1">
        <f>IF(C485="west", IF(B485="Central",L485*'Connecting shares (%)'!$R$16*'Connecting shares (%)'!$F$12/100+N485*'Connecting shares (%)'!$G$12/100*'Connecting shares (%)'!$R$17+P485*'Connecting shares (%)'!$H$12/100*'Connecting shares (%)'!$R$18,0),0)</f>
        <v>0</v>
      </c>
      <c r="AG485" s="1">
        <f>IF(C485="West", IF(B485="Decentral",(K485*'Connecting shares (%)'!$F$16/100+M485*'Connecting shares (%)'!$G$16/100+O485*'Connecting shares (%)'!$H$16/100)/1000000,0),0)</f>
        <v>2.8238159999999998E-2</v>
      </c>
      <c r="AH485" s="1">
        <f>IF(C485="west", IF(B485="Decentral",L485*'Connecting shares (%)'!$R$16*'Connecting shares (%)'!$F$16/100+N485*'Connecting shares (%)'!$G$16/100*'Connecting shares (%)'!$R$17+P485*'Connecting shares (%)'!$H$16/100*'Connecting shares (%)'!$R$18,0),0)</f>
        <v>2.2995000000000002E-2</v>
      </c>
    </row>
    <row r="486" spans="1:34">
      <c r="A486" s="1">
        <v>485</v>
      </c>
      <c r="B486" s="1" t="s">
        <v>21</v>
      </c>
      <c r="C486" s="1" t="s">
        <v>23</v>
      </c>
      <c r="D486" s="1" t="s">
        <v>451</v>
      </c>
      <c r="E486" s="1">
        <v>1714543.0899999901</v>
      </c>
      <c r="F486" s="1">
        <v>109</v>
      </c>
      <c r="G486" s="1">
        <v>0</v>
      </c>
      <c r="H486" s="1">
        <v>0</v>
      </c>
      <c r="I486" s="1">
        <v>0</v>
      </c>
      <c r="J486" s="1">
        <v>0</v>
      </c>
      <c r="K486" s="1">
        <v>136263</v>
      </c>
      <c r="L486" s="1">
        <v>8</v>
      </c>
      <c r="M486" s="1">
        <v>423590.09</v>
      </c>
      <c r="N486" s="1">
        <v>3</v>
      </c>
      <c r="O486" s="1">
        <v>0</v>
      </c>
      <c r="P486" s="1">
        <v>0</v>
      </c>
      <c r="Q486" s="1">
        <v>7684.5423549102898</v>
      </c>
      <c r="R486" s="1">
        <v>2507481</v>
      </c>
      <c r="S486" s="61">
        <f>IF(C486="East", IF(B486="Central",('Connecting shares (%)'!$F$2/100*E486+'Connecting shares (%)'!$G$2/100*G486+'Connecting shares (%)'!$H$2/100*I486)/1000000,0),0)</f>
        <v>0</v>
      </c>
      <c r="T486" s="61">
        <f>IF(C486="East", IF(B486="Central",F486*'Connecting shares (%)'!$R$16*'Connecting shares (%)'!$F$2/100+H486*'Connecting shares (%)'!$G$2/100*'Connecting shares (%)'!$R$17+J486*'Connecting shares (%)'!$H$2/100*'Connecting shares (%)'!$R$18,0),0)</f>
        <v>0</v>
      </c>
      <c r="U486" s="1">
        <f>IF(C486="East", IF(B486="Decentral",('Connecting shares (%)'!$F$6/100*E486+'Connecting shares (%)'!$G$6/100*G486+'Connecting shares (%)'!$H$6/100*I486)/1000000,0),0)</f>
        <v>0</v>
      </c>
      <c r="V486" s="1">
        <f>IF(C486="East", IF(B486="Decentral",F486*'Connecting shares (%)'!$R$16*'Connecting shares (%)'!$F$6/100+H486*'Connecting shares (%)'!$G$6/100*'Connecting shares (%)'!$R$17+J486*'Connecting shares (%)'!$H$6/100*'Connecting shares (%)'!$R$18,0),0)</f>
        <v>0</v>
      </c>
      <c r="W486" s="1">
        <f>IF(C486="East", IF(B486="Central",('Connecting shares (%)'!$F$4/100*K486+'Connecting shares (%)'!$G$4/100*M486+'Connecting shares (%)'!$H$4/100*O486)/1000000,0),0)</f>
        <v>0</v>
      </c>
      <c r="X486" s="1">
        <f>IF(C486="East", IF(B486="Central",L486*'Connecting shares (%)'!$R$16*'Connecting shares (%)'!$F$4/100+N486*'Connecting shares (%)'!$G$4/100*'Connecting shares (%)'!$R$17+P486*'Connecting shares (%)'!$H$4/100*'Connecting shares (%)'!$R$18,0),0)</f>
        <v>0</v>
      </c>
      <c r="Y486" s="1">
        <f>IF(C486="East", IF(B486="Decentral",('Connecting shares (%)'!$F$4/100*K486+'Connecting shares (%)'!$G$4/100*M486+'Connecting shares (%)'!$H$4/100*O486)/1000000,0),0)</f>
        <v>0</v>
      </c>
      <c r="Z486" s="1">
        <f>IF(C486="East", IF(B486="Decentral",L486*'Connecting shares (%)'!$R$16*'Connecting shares (%)'!$F$8/100+N486*'Connecting shares (%)'!$G$8/100*'Connecting shares (%)'!$R$17+P486*'Connecting shares (%)'!$H$8/100*'Connecting shares (%)'!$R$18,0),0)</f>
        <v>0</v>
      </c>
      <c r="AA486" s="1">
        <f>IF(C486="West", IF(B486="Central",('Connecting shares (%)'!$F$10/100*E486+'Connecting shares (%)'!$G$10/100*G486+'Connecting shares (%)'!$H$10/100*I486)/1000000,0),0)</f>
        <v>0</v>
      </c>
      <c r="AB486" s="1">
        <f>IF(C486="West", IF(B486="Central",F486*'Connecting shares (%)'!$R$16*'Connecting shares (%)'!$F$10/100+H486*'Connecting shares (%)'!$G$10/100*'Connecting shares (%)'!$R$17+J486*'Connecting shares (%)'!$H$10/100*'Connecting shares (%)'!$R$18,0),0)</f>
        <v>0</v>
      </c>
      <c r="AC486" s="1">
        <f>IF(C486="West", IF(B486="Decentral",('Connecting shares (%)'!$F$14/100*E486+'Connecting shares (%)'!$G$14/100*G486+'Connecting shares (%)'!$H$14/100*I486)/1000000,0),0)</f>
        <v>1.7145430899999901</v>
      </c>
      <c r="AD486" s="1">
        <f>IF(C486="west", IF(B486="Decentral",F486*'Connecting shares (%)'!$R$16*'Connecting shares (%)'!$F$14/100+H486*'Connecting shares (%)'!$G$14/100*'Connecting shares (%)'!$R$17+J486*'Connecting shares (%)'!$H$14/100*'Connecting shares (%)'!$R$18,0),0)</f>
        <v>2.5064550000000003</v>
      </c>
      <c r="AE486" s="1">
        <f>IF(C486="west", IF(B486="Central",('Connecting shares (%)'!$F$12/100*K486+'Connecting shares (%)'!$G$12/100*M486+'Connecting shares (%)'!$H$12/100*O486)/1000000,0),0)</f>
        <v>0</v>
      </c>
      <c r="AF486" s="1">
        <f>IF(C486="west", IF(B486="Central",L486*'Connecting shares (%)'!$R$16*'Connecting shares (%)'!$F$12/100+N486*'Connecting shares (%)'!$G$12/100*'Connecting shares (%)'!$R$17+P486*'Connecting shares (%)'!$H$12/100*'Connecting shares (%)'!$R$18,0),0)</f>
        <v>0</v>
      </c>
      <c r="AG486" s="1">
        <f>IF(C486="West", IF(B486="Decentral",(K486*'Connecting shares (%)'!$F$16/100+M486*'Connecting shares (%)'!$G$16/100+O486*'Connecting shares (%)'!$H$16/100)/1000000,0),0)</f>
        <v>0.55985309000000005</v>
      </c>
      <c r="AH486" s="1">
        <f>IF(C486="west", IF(B486="Decentral",L486*'Connecting shares (%)'!$R$16*'Connecting shares (%)'!$F$16/100+N486*'Connecting shares (%)'!$G$16/100*'Connecting shares (%)'!$R$17+P486*'Connecting shares (%)'!$H$16/100*'Connecting shares (%)'!$R$18,0),0)</f>
        <v>0.27593699999999999</v>
      </c>
    </row>
    <row r="487" spans="1:34">
      <c r="A487" s="1">
        <v>486</v>
      </c>
      <c r="B487" s="1" t="s">
        <v>21</v>
      </c>
      <c r="C487" s="1" t="s">
        <v>23</v>
      </c>
      <c r="D487" s="1" t="s">
        <v>420</v>
      </c>
      <c r="E487" s="1">
        <v>146622.70000000001</v>
      </c>
      <c r="F487" s="1">
        <v>10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1332.03004515361</v>
      </c>
      <c r="R487" s="1">
        <v>102263.5</v>
      </c>
      <c r="S487" s="61">
        <f>IF(C487="East", IF(B487="Central",('Connecting shares (%)'!$F$2/100*E487+'Connecting shares (%)'!$G$2/100*G487+'Connecting shares (%)'!$H$2/100*I487)/1000000,0),0)</f>
        <v>0</v>
      </c>
      <c r="T487" s="61">
        <f>IF(C487="East", IF(B487="Central",F487*'Connecting shares (%)'!$R$16*'Connecting shares (%)'!$F$2/100+H487*'Connecting shares (%)'!$G$2/100*'Connecting shares (%)'!$R$17+J487*'Connecting shares (%)'!$H$2/100*'Connecting shares (%)'!$R$18,0),0)</f>
        <v>0</v>
      </c>
      <c r="U487" s="1">
        <f>IF(C487="East", IF(B487="Decentral",('Connecting shares (%)'!$F$6/100*E487+'Connecting shares (%)'!$G$6/100*G487+'Connecting shares (%)'!$H$6/100*I487)/1000000,0),0)</f>
        <v>0</v>
      </c>
      <c r="V487" s="1">
        <f>IF(C487="East", IF(B487="Decentral",F487*'Connecting shares (%)'!$R$16*'Connecting shares (%)'!$F$6/100+H487*'Connecting shares (%)'!$G$6/100*'Connecting shares (%)'!$R$17+J487*'Connecting shares (%)'!$H$6/100*'Connecting shares (%)'!$R$18,0),0)</f>
        <v>0</v>
      </c>
      <c r="W487" s="1">
        <f>IF(C487="East", IF(B487="Central",('Connecting shares (%)'!$F$4/100*K487+'Connecting shares (%)'!$G$4/100*M487+'Connecting shares (%)'!$H$4/100*O487)/1000000,0),0)</f>
        <v>0</v>
      </c>
      <c r="X487" s="1">
        <f>IF(C487="East", IF(B487="Central",L487*'Connecting shares (%)'!$R$16*'Connecting shares (%)'!$F$4/100+N487*'Connecting shares (%)'!$G$4/100*'Connecting shares (%)'!$R$17+P487*'Connecting shares (%)'!$H$4/100*'Connecting shares (%)'!$R$18,0),0)</f>
        <v>0</v>
      </c>
      <c r="Y487" s="1">
        <f>IF(C487="East", IF(B487="Decentral",('Connecting shares (%)'!$F$4/100*K487+'Connecting shares (%)'!$G$4/100*M487+'Connecting shares (%)'!$H$4/100*O487)/1000000,0),0)</f>
        <v>0</v>
      </c>
      <c r="Z487" s="1">
        <f>IF(C487="East", IF(B487="Decentral",L487*'Connecting shares (%)'!$R$16*'Connecting shares (%)'!$F$8/100+N487*'Connecting shares (%)'!$G$8/100*'Connecting shares (%)'!$R$17+P487*'Connecting shares (%)'!$H$8/100*'Connecting shares (%)'!$R$18,0),0)</f>
        <v>0</v>
      </c>
      <c r="AA487" s="1">
        <f>IF(C487="West", IF(B487="Central",('Connecting shares (%)'!$F$10/100*E487+'Connecting shares (%)'!$G$10/100*G487+'Connecting shares (%)'!$H$10/100*I487)/1000000,0),0)</f>
        <v>0</v>
      </c>
      <c r="AB487" s="1">
        <f>IF(C487="West", IF(B487="Central",F487*'Connecting shares (%)'!$R$16*'Connecting shares (%)'!$F$10/100+H487*'Connecting shares (%)'!$G$10/100*'Connecting shares (%)'!$R$17+J487*'Connecting shares (%)'!$H$10/100*'Connecting shares (%)'!$R$18,0),0)</f>
        <v>0</v>
      </c>
      <c r="AC487" s="1">
        <f>IF(C487="West", IF(B487="Decentral",('Connecting shares (%)'!$F$14/100*E487+'Connecting shares (%)'!$G$14/100*G487+'Connecting shares (%)'!$H$14/100*I487)/1000000,0),0)</f>
        <v>0.14662270000000002</v>
      </c>
      <c r="AD487" s="1">
        <f>IF(C487="west", IF(B487="Decentral",F487*'Connecting shares (%)'!$R$16*'Connecting shares (%)'!$F$14/100+H487*'Connecting shares (%)'!$G$14/100*'Connecting shares (%)'!$R$17+J487*'Connecting shares (%)'!$H$14/100*'Connecting shares (%)'!$R$18,0),0)</f>
        <v>0.22995000000000002</v>
      </c>
      <c r="AE487" s="1">
        <f>IF(C487="west", IF(B487="Central",('Connecting shares (%)'!$F$12/100*K487+'Connecting shares (%)'!$G$12/100*M487+'Connecting shares (%)'!$H$12/100*O487)/1000000,0),0)</f>
        <v>0</v>
      </c>
      <c r="AF487" s="1">
        <f>IF(C487="west", IF(B487="Central",L487*'Connecting shares (%)'!$R$16*'Connecting shares (%)'!$F$12/100+N487*'Connecting shares (%)'!$G$12/100*'Connecting shares (%)'!$R$17+P487*'Connecting shares (%)'!$H$12/100*'Connecting shares (%)'!$R$18,0),0)</f>
        <v>0</v>
      </c>
      <c r="AG487" s="1">
        <f>IF(C487="West", IF(B487="Decentral",(K487*'Connecting shares (%)'!$F$16/100+M487*'Connecting shares (%)'!$G$16/100+O487*'Connecting shares (%)'!$H$16/100)/1000000,0),0)</f>
        <v>0</v>
      </c>
      <c r="AH487" s="1">
        <f>IF(C487="west", IF(B487="Decentral",L487*'Connecting shares (%)'!$R$16*'Connecting shares (%)'!$F$16/100+N487*'Connecting shares (%)'!$G$16/100*'Connecting shares (%)'!$R$17+P487*'Connecting shares (%)'!$H$16/100*'Connecting shares (%)'!$R$18,0),0)</f>
        <v>0</v>
      </c>
    </row>
    <row r="488" spans="1:34">
      <c r="A488" s="1">
        <v>487</v>
      </c>
      <c r="B488" s="1" t="s">
        <v>21</v>
      </c>
      <c r="C488" s="1" t="s">
        <v>23</v>
      </c>
      <c r="D488" s="1" t="s">
        <v>450</v>
      </c>
      <c r="E488" s="1">
        <v>633588.60999999905</v>
      </c>
      <c r="F488" s="1">
        <v>40</v>
      </c>
      <c r="G488" s="1">
        <v>0</v>
      </c>
      <c r="H488" s="1">
        <v>0</v>
      </c>
      <c r="I488" s="1">
        <v>0</v>
      </c>
      <c r="J488" s="1">
        <v>0</v>
      </c>
      <c r="K488" s="1">
        <v>88946.87</v>
      </c>
      <c r="L488" s="1">
        <v>3</v>
      </c>
      <c r="M488" s="1">
        <v>0</v>
      </c>
      <c r="N488" s="1">
        <v>0</v>
      </c>
      <c r="O488" s="1">
        <v>0</v>
      </c>
      <c r="P488" s="1">
        <v>0</v>
      </c>
      <c r="Q488" s="1">
        <v>4875.4962687725201</v>
      </c>
      <c r="R488" s="1">
        <v>1055246</v>
      </c>
      <c r="S488" s="61">
        <f>IF(C488="East", IF(B488="Central",('Connecting shares (%)'!$F$2/100*E488+'Connecting shares (%)'!$G$2/100*G488+'Connecting shares (%)'!$H$2/100*I488)/1000000,0),0)</f>
        <v>0</v>
      </c>
      <c r="T488" s="61">
        <f>IF(C488="East", IF(B488="Central",F488*'Connecting shares (%)'!$R$16*'Connecting shares (%)'!$F$2/100+H488*'Connecting shares (%)'!$G$2/100*'Connecting shares (%)'!$R$17+J488*'Connecting shares (%)'!$H$2/100*'Connecting shares (%)'!$R$18,0),0)</f>
        <v>0</v>
      </c>
      <c r="U488" s="1">
        <f>IF(C488="East", IF(B488="Decentral",('Connecting shares (%)'!$F$6/100*E488+'Connecting shares (%)'!$G$6/100*G488+'Connecting shares (%)'!$H$6/100*I488)/1000000,0),0)</f>
        <v>0</v>
      </c>
      <c r="V488" s="1">
        <f>IF(C488="East", IF(B488="Decentral",F488*'Connecting shares (%)'!$R$16*'Connecting shares (%)'!$F$6/100+H488*'Connecting shares (%)'!$G$6/100*'Connecting shares (%)'!$R$17+J488*'Connecting shares (%)'!$H$6/100*'Connecting shares (%)'!$R$18,0),0)</f>
        <v>0</v>
      </c>
      <c r="W488" s="1">
        <f>IF(C488="East", IF(B488="Central",('Connecting shares (%)'!$F$4/100*K488+'Connecting shares (%)'!$G$4/100*M488+'Connecting shares (%)'!$H$4/100*O488)/1000000,0),0)</f>
        <v>0</v>
      </c>
      <c r="X488" s="1">
        <f>IF(C488="East", IF(B488="Central",L488*'Connecting shares (%)'!$R$16*'Connecting shares (%)'!$F$4/100+N488*'Connecting shares (%)'!$G$4/100*'Connecting shares (%)'!$R$17+P488*'Connecting shares (%)'!$H$4/100*'Connecting shares (%)'!$R$18,0),0)</f>
        <v>0</v>
      </c>
      <c r="Y488" s="1">
        <f>IF(C488="East", IF(B488="Decentral",('Connecting shares (%)'!$F$4/100*K488+'Connecting shares (%)'!$G$4/100*M488+'Connecting shares (%)'!$H$4/100*O488)/1000000,0),0)</f>
        <v>0</v>
      </c>
      <c r="Z488" s="1">
        <f>IF(C488="East", IF(B488="Decentral",L488*'Connecting shares (%)'!$R$16*'Connecting shares (%)'!$F$8/100+N488*'Connecting shares (%)'!$G$8/100*'Connecting shares (%)'!$R$17+P488*'Connecting shares (%)'!$H$8/100*'Connecting shares (%)'!$R$18,0),0)</f>
        <v>0</v>
      </c>
      <c r="AA488" s="1">
        <f>IF(C488="West", IF(B488="Central",('Connecting shares (%)'!$F$10/100*E488+'Connecting shares (%)'!$G$10/100*G488+'Connecting shares (%)'!$H$10/100*I488)/1000000,0),0)</f>
        <v>0</v>
      </c>
      <c r="AB488" s="1">
        <f>IF(C488="West", IF(B488="Central",F488*'Connecting shares (%)'!$R$16*'Connecting shares (%)'!$F$10/100+H488*'Connecting shares (%)'!$G$10/100*'Connecting shares (%)'!$R$17+J488*'Connecting shares (%)'!$H$10/100*'Connecting shares (%)'!$R$18,0),0)</f>
        <v>0</v>
      </c>
      <c r="AC488" s="1">
        <f>IF(C488="West", IF(B488="Decentral",('Connecting shares (%)'!$F$14/100*E488+'Connecting shares (%)'!$G$14/100*G488+'Connecting shares (%)'!$H$14/100*I488)/1000000,0),0)</f>
        <v>0.63358860999999911</v>
      </c>
      <c r="AD488" s="1">
        <f>IF(C488="west", IF(B488="Decentral",F488*'Connecting shares (%)'!$R$16*'Connecting shares (%)'!$F$14/100+H488*'Connecting shares (%)'!$G$14/100*'Connecting shares (%)'!$R$17+J488*'Connecting shares (%)'!$H$14/100*'Connecting shares (%)'!$R$18,0),0)</f>
        <v>0.91980000000000006</v>
      </c>
      <c r="AE488" s="1">
        <f>IF(C488="west", IF(B488="Central",('Connecting shares (%)'!$F$12/100*K488+'Connecting shares (%)'!$G$12/100*M488+'Connecting shares (%)'!$H$12/100*O488)/1000000,0),0)</f>
        <v>0</v>
      </c>
      <c r="AF488" s="1">
        <f>IF(C488="west", IF(B488="Central",L488*'Connecting shares (%)'!$R$16*'Connecting shares (%)'!$F$12/100+N488*'Connecting shares (%)'!$G$12/100*'Connecting shares (%)'!$R$17+P488*'Connecting shares (%)'!$H$12/100*'Connecting shares (%)'!$R$18,0),0)</f>
        <v>0</v>
      </c>
      <c r="AG488" s="1">
        <f>IF(C488="West", IF(B488="Decentral",(K488*'Connecting shares (%)'!$F$16/100+M488*'Connecting shares (%)'!$G$16/100+O488*'Connecting shares (%)'!$H$16/100)/1000000,0),0)</f>
        <v>8.8946869999999997E-2</v>
      </c>
      <c r="AH488" s="1">
        <f>IF(C488="west", IF(B488="Decentral",L488*'Connecting shares (%)'!$R$16*'Connecting shares (%)'!$F$16/100+N488*'Connecting shares (%)'!$G$16/100*'Connecting shares (%)'!$R$17+P488*'Connecting shares (%)'!$H$16/100*'Connecting shares (%)'!$R$18,0),0)</f>
        <v>6.8985000000000005E-2</v>
      </c>
    </row>
    <row r="489" spans="1:34">
      <c r="A489" s="1">
        <v>488</v>
      </c>
      <c r="B489" s="1" t="s">
        <v>21</v>
      </c>
      <c r="C489" s="1" t="s">
        <v>23</v>
      </c>
      <c r="D489" s="1" t="s">
        <v>419</v>
      </c>
      <c r="E489" s="1">
        <v>431997.45</v>
      </c>
      <c r="F489" s="1">
        <v>27</v>
      </c>
      <c r="G489" s="1">
        <v>0</v>
      </c>
      <c r="H489" s="1">
        <v>0</v>
      </c>
      <c r="I489" s="1">
        <v>0</v>
      </c>
      <c r="J489" s="1">
        <v>0</v>
      </c>
      <c r="K489" s="1">
        <v>7140.5</v>
      </c>
      <c r="L489" s="1">
        <v>2</v>
      </c>
      <c r="M489" s="1">
        <v>0</v>
      </c>
      <c r="N489" s="1">
        <v>0</v>
      </c>
      <c r="O489" s="1">
        <v>0</v>
      </c>
      <c r="P489" s="1">
        <v>0</v>
      </c>
      <c r="Q489" s="1">
        <v>2485.1569407289098</v>
      </c>
      <c r="R489" s="1">
        <v>309763</v>
      </c>
      <c r="S489" s="61">
        <f>IF(C489="East", IF(B489="Central",('Connecting shares (%)'!$F$2/100*E489+'Connecting shares (%)'!$G$2/100*G489+'Connecting shares (%)'!$H$2/100*I489)/1000000,0),0)</f>
        <v>0</v>
      </c>
      <c r="T489" s="61">
        <f>IF(C489="East", IF(B489="Central",F489*'Connecting shares (%)'!$R$16*'Connecting shares (%)'!$F$2/100+H489*'Connecting shares (%)'!$G$2/100*'Connecting shares (%)'!$R$17+J489*'Connecting shares (%)'!$H$2/100*'Connecting shares (%)'!$R$18,0),0)</f>
        <v>0</v>
      </c>
      <c r="U489" s="1">
        <f>IF(C489="East", IF(B489="Decentral",('Connecting shares (%)'!$F$6/100*E489+'Connecting shares (%)'!$G$6/100*G489+'Connecting shares (%)'!$H$6/100*I489)/1000000,0),0)</f>
        <v>0</v>
      </c>
      <c r="V489" s="1">
        <f>IF(C489="East", IF(B489="Decentral",F489*'Connecting shares (%)'!$R$16*'Connecting shares (%)'!$F$6/100+H489*'Connecting shares (%)'!$G$6/100*'Connecting shares (%)'!$R$17+J489*'Connecting shares (%)'!$H$6/100*'Connecting shares (%)'!$R$18,0),0)</f>
        <v>0</v>
      </c>
      <c r="W489" s="1">
        <f>IF(C489="East", IF(B489="Central",('Connecting shares (%)'!$F$4/100*K489+'Connecting shares (%)'!$G$4/100*M489+'Connecting shares (%)'!$H$4/100*O489)/1000000,0),0)</f>
        <v>0</v>
      </c>
      <c r="X489" s="1">
        <f>IF(C489="East", IF(B489="Central",L489*'Connecting shares (%)'!$R$16*'Connecting shares (%)'!$F$4/100+N489*'Connecting shares (%)'!$G$4/100*'Connecting shares (%)'!$R$17+P489*'Connecting shares (%)'!$H$4/100*'Connecting shares (%)'!$R$18,0),0)</f>
        <v>0</v>
      </c>
      <c r="Y489" s="1">
        <f>IF(C489="East", IF(B489="Decentral",('Connecting shares (%)'!$F$4/100*K489+'Connecting shares (%)'!$G$4/100*M489+'Connecting shares (%)'!$H$4/100*O489)/1000000,0),0)</f>
        <v>0</v>
      </c>
      <c r="Z489" s="1">
        <f>IF(C489="East", IF(B489="Decentral",L489*'Connecting shares (%)'!$R$16*'Connecting shares (%)'!$F$8/100+N489*'Connecting shares (%)'!$G$8/100*'Connecting shares (%)'!$R$17+P489*'Connecting shares (%)'!$H$8/100*'Connecting shares (%)'!$R$18,0),0)</f>
        <v>0</v>
      </c>
      <c r="AA489" s="1">
        <f>IF(C489="West", IF(B489="Central",('Connecting shares (%)'!$F$10/100*E489+'Connecting shares (%)'!$G$10/100*G489+'Connecting shares (%)'!$H$10/100*I489)/1000000,0),0)</f>
        <v>0</v>
      </c>
      <c r="AB489" s="1">
        <f>IF(C489="West", IF(B489="Central",F489*'Connecting shares (%)'!$R$16*'Connecting shares (%)'!$F$10/100+H489*'Connecting shares (%)'!$G$10/100*'Connecting shares (%)'!$R$17+J489*'Connecting shares (%)'!$H$10/100*'Connecting shares (%)'!$R$18,0),0)</f>
        <v>0</v>
      </c>
      <c r="AC489" s="1">
        <f>IF(C489="West", IF(B489="Decentral",('Connecting shares (%)'!$F$14/100*E489+'Connecting shares (%)'!$G$14/100*G489+'Connecting shares (%)'!$H$14/100*I489)/1000000,0),0)</f>
        <v>0.43199745000000001</v>
      </c>
      <c r="AD489" s="1">
        <f>IF(C489="west", IF(B489="Decentral",F489*'Connecting shares (%)'!$R$16*'Connecting shares (%)'!$F$14/100+H489*'Connecting shares (%)'!$G$14/100*'Connecting shares (%)'!$R$17+J489*'Connecting shares (%)'!$H$14/100*'Connecting shares (%)'!$R$18,0),0)</f>
        <v>0.620865</v>
      </c>
      <c r="AE489" s="1">
        <f>IF(C489="west", IF(B489="Central",('Connecting shares (%)'!$F$12/100*K489+'Connecting shares (%)'!$G$12/100*M489+'Connecting shares (%)'!$H$12/100*O489)/1000000,0),0)</f>
        <v>0</v>
      </c>
      <c r="AF489" s="1">
        <f>IF(C489="west", IF(B489="Central",L489*'Connecting shares (%)'!$R$16*'Connecting shares (%)'!$F$12/100+N489*'Connecting shares (%)'!$G$12/100*'Connecting shares (%)'!$R$17+P489*'Connecting shares (%)'!$H$12/100*'Connecting shares (%)'!$R$18,0),0)</f>
        <v>0</v>
      </c>
      <c r="AG489" s="1">
        <f>IF(C489="West", IF(B489="Decentral",(K489*'Connecting shares (%)'!$F$16/100+M489*'Connecting shares (%)'!$G$16/100+O489*'Connecting shares (%)'!$H$16/100)/1000000,0),0)</f>
        <v>7.1405000000000001E-3</v>
      </c>
      <c r="AH489" s="1">
        <f>IF(C489="west", IF(B489="Decentral",L489*'Connecting shares (%)'!$R$16*'Connecting shares (%)'!$F$16/100+N489*'Connecting shares (%)'!$G$16/100*'Connecting shares (%)'!$R$17+P489*'Connecting shares (%)'!$H$16/100*'Connecting shares (%)'!$R$18,0),0)</f>
        <v>4.5990000000000003E-2</v>
      </c>
    </row>
    <row r="490" spans="1:34">
      <c r="A490" s="1">
        <v>489</v>
      </c>
      <c r="B490" s="1" t="s">
        <v>21</v>
      </c>
      <c r="C490" s="1" t="s">
        <v>23</v>
      </c>
      <c r="D490" s="1" t="s">
        <v>449</v>
      </c>
      <c r="E490" s="1">
        <v>309340.81999999902</v>
      </c>
      <c r="F490" s="1">
        <v>21</v>
      </c>
      <c r="G490" s="1">
        <v>0</v>
      </c>
      <c r="H490" s="1">
        <v>0</v>
      </c>
      <c r="I490" s="1">
        <v>0</v>
      </c>
      <c r="J490" s="1">
        <v>0</v>
      </c>
      <c r="K490" s="1">
        <v>28714.869999999901</v>
      </c>
      <c r="L490" s="1">
        <v>2</v>
      </c>
      <c r="M490" s="1">
        <v>110692.72</v>
      </c>
      <c r="N490" s="1">
        <v>2</v>
      </c>
      <c r="O490" s="1">
        <v>0</v>
      </c>
      <c r="P490" s="1">
        <v>0</v>
      </c>
      <c r="Q490" s="1">
        <v>4002.15308080358</v>
      </c>
      <c r="R490" s="1">
        <v>992776.5</v>
      </c>
      <c r="S490" s="61">
        <f>IF(C490="East", IF(B490="Central",('Connecting shares (%)'!$F$2/100*E490+'Connecting shares (%)'!$G$2/100*G490+'Connecting shares (%)'!$H$2/100*I490)/1000000,0),0)</f>
        <v>0</v>
      </c>
      <c r="T490" s="61">
        <f>IF(C490="East", IF(B490="Central",F490*'Connecting shares (%)'!$R$16*'Connecting shares (%)'!$F$2/100+H490*'Connecting shares (%)'!$G$2/100*'Connecting shares (%)'!$R$17+J490*'Connecting shares (%)'!$H$2/100*'Connecting shares (%)'!$R$18,0),0)</f>
        <v>0</v>
      </c>
      <c r="U490" s="1">
        <f>IF(C490="East", IF(B490="Decentral",('Connecting shares (%)'!$F$6/100*E490+'Connecting shares (%)'!$G$6/100*G490+'Connecting shares (%)'!$H$6/100*I490)/1000000,0),0)</f>
        <v>0</v>
      </c>
      <c r="V490" s="1">
        <f>IF(C490="East", IF(B490="Decentral",F490*'Connecting shares (%)'!$R$16*'Connecting shares (%)'!$F$6/100+H490*'Connecting shares (%)'!$G$6/100*'Connecting shares (%)'!$R$17+J490*'Connecting shares (%)'!$H$6/100*'Connecting shares (%)'!$R$18,0),0)</f>
        <v>0</v>
      </c>
      <c r="W490" s="1">
        <f>IF(C490="East", IF(B490="Central",('Connecting shares (%)'!$F$4/100*K490+'Connecting shares (%)'!$G$4/100*M490+'Connecting shares (%)'!$H$4/100*O490)/1000000,0),0)</f>
        <v>0</v>
      </c>
      <c r="X490" s="1">
        <f>IF(C490="East", IF(B490="Central",L490*'Connecting shares (%)'!$R$16*'Connecting shares (%)'!$F$4/100+N490*'Connecting shares (%)'!$G$4/100*'Connecting shares (%)'!$R$17+P490*'Connecting shares (%)'!$H$4/100*'Connecting shares (%)'!$R$18,0),0)</f>
        <v>0</v>
      </c>
      <c r="Y490" s="1">
        <f>IF(C490="East", IF(B490="Decentral",('Connecting shares (%)'!$F$4/100*K490+'Connecting shares (%)'!$G$4/100*M490+'Connecting shares (%)'!$H$4/100*O490)/1000000,0),0)</f>
        <v>0</v>
      </c>
      <c r="Z490" s="1">
        <f>IF(C490="East", IF(B490="Decentral",L490*'Connecting shares (%)'!$R$16*'Connecting shares (%)'!$F$8/100+N490*'Connecting shares (%)'!$G$8/100*'Connecting shares (%)'!$R$17+P490*'Connecting shares (%)'!$H$8/100*'Connecting shares (%)'!$R$18,0),0)</f>
        <v>0</v>
      </c>
      <c r="AA490" s="1">
        <f>IF(C490="West", IF(B490="Central",('Connecting shares (%)'!$F$10/100*E490+'Connecting shares (%)'!$G$10/100*G490+'Connecting shares (%)'!$H$10/100*I490)/1000000,0),0)</f>
        <v>0</v>
      </c>
      <c r="AB490" s="1">
        <f>IF(C490="West", IF(B490="Central",F490*'Connecting shares (%)'!$R$16*'Connecting shares (%)'!$F$10/100+H490*'Connecting shares (%)'!$G$10/100*'Connecting shares (%)'!$R$17+J490*'Connecting shares (%)'!$H$10/100*'Connecting shares (%)'!$R$18,0),0)</f>
        <v>0</v>
      </c>
      <c r="AC490" s="1">
        <f>IF(C490="West", IF(B490="Decentral",('Connecting shares (%)'!$F$14/100*E490+'Connecting shares (%)'!$G$14/100*G490+'Connecting shares (%)'!$H$14/100*I490)/1000000,0),0)</f>
        <v>0.30934081999999902</v>
      </c>
      <c r="AD490" s="1">
        <f>IF(C490="west", IF(B490="Decentral",F490*'Connecting shares (%)'!$R$16*'Connecting shares (%)'!$F$14/100+H490*'Connecting shares (%)'!$G$14/100*'Connecting shares (%)'!$R$17+J490*'Connecting shares (%)'!$H$14/100*'Connecting shares (%)'!$R$18,0),0)</f>
        <v>0.48289500000000002</v>
      </c>
      <c r="AE490" s="1">
        <f>IF(C490="west", IF(B490="Central",('Connecting shares (%)'!$F$12/100*K490+'Connecting shares (%)'!$G$12/100*M490+'Connecting shares (%)'!$H$12/100*O490)/1000000,0),0)</f>
        <v>0</v>
      </c>
      <c r="AF490" s="1">
        <f>IF(C490="west", IF(B490="Central",L490*'Connecting shares (%)'!$R$16*'Connecting shares (%)'!$F$12/100+N490*'Connecting shares (%)'!$G$12/100*'Connecting shares (%)'!$R$17+P490*'Connecting shares (%)'!$H$12/100*'Connecting shares (%)'!$R$18,0),0)</f>
        <v>0</v>
      </c>
      <c r="AG490" s="1">
        <f>IF(C490="West", IF(B490="Decentral",(K490*'Connecting shares (%)'!$F$16/100+M490*'Connecting shares (%)'!$G$16/100+O490*'Connecting shares (%)'!$H$16/100)/1000000,0),0)</f>
        <v>0.13940758999999991</v>
      </c>
      <c r="AH490" s="1">
        <f>IF(C490="west", IF(B490="Decentral",L490*'Connecting shares (%)'!$R$16*'Connecting shares (%)'!$F$16/100+N490*'Connecting shares (%)'!$G$16/100*'Connecting shares (%)'!$R$17+P490*'Connecting shares (%)'!$H$16/100*'Connecting shares (%)'!$R$18,0),0)</f>
        <v>0.107308</v>
      </c>
    </row>
    <row r="491" spans="1:34">
      <c r="A491" s="1">
        <v>490</v>
      </c>
      <c r="B491" s="1" t="s">
        <v>22</v>
      </c>
      <c r="C491" s="1" t="s">
        <v>23</v>
      </c>
      <c r="D491" s="1" t="s">
        <v>448</v>
      </c>
      <c r="E491" s="1">
        <v>259082.84</v>
      </c>
      <c r="F491" s="1">
        <v>19</v>
      </c>
      <c r="G491" s="1">
        <v>0</v>
      </c>
      <c r="H491" s="1">
        <v>0</v>
      </c>
      <c r="I491" s="1">
        <v>0</v>
      </c>
      <c r="J491" s="1">
        <v>0</v>
      </c>
      <c r="K491" s="1">
        <v>39853.909999999902</v>
      </c>
      <c r="L491" s="1">
        <v>6</v>
      </c>
      <c r="M491" s="1">
        <v>0</v>
      </c>
      <c r="N491" s="1">
        <v>0</v>
      </c>
      <c r="O491" s="1">
        <v>0</v>
      </c>
      <c r="P491" s="1">
        <v>0</v>
      </c>
      <c r="Q491" s="1">
        <v>4852.7405285086897</v>
      </c>
      <c r="R491" s="1">
        <v>623067.5</v>
      </c>
      <c r="S491" s="61">
        <f>IF(C491="East", IF(B491="Central",('Connecting shares (%)'!$F$2/100*E491+'Connecting shares (%)'!$G$2/100*G491+'Connecting shares (%)'!$H$2/100*I491)/1000000,0),0)</f>
        <v>0</v>
      </c>
      <c r="T491" s="61">
        <f>IF(C491="East", IF(B491="Central",F491*'Connecting shares (%)'!$R$16*'Connecting shares (%)'!$F$2/100+H491*'Connecting shares (%)'!$G$2/100*'Connecting shares (%)'!$R$17+J491*'Connecting shares (%)'!$H$2/100*'Connecting shares (%)'!$R$18,0),0)</f>
        <v>0</v>
      </c>
      <c r="U491" s="1">
        <f>IF(C491="East", IF(B491="Decentral",('Connecting shares (%)'!$F$6/100*E491+'Connecting shares (%)'!$G$6/100*G491+'Connecting shares (%)'!$H$6/100*I491)/1000000,0),0)</f>
        <v>0</v>
      </c>
      <c r="V491" s="1">
        <f>IF(C491="East", IF(B491="Decentral",F491*'Connecting shares (%)'!$R$16*'Connecting shares (%)'!$F$6/100+H491*'Connecting shares (%)'!$G$6/100*'Connecting shares (%)'!$R$17+J491*'Connecting shares (%)'!$H$6/100*'Connecting shares (%)'!$R$18,0),0)</f>
        <v>0</v>
      </c>
      <c r="W491" s="1">
        <f>IF(C491="East", IF(B491="Central",('Connecting shares (%)'!$F$4/100*K491+'Connecting shares (%)'!$G$4/100*M491+'Connecting shares (%)'!$H$4/100*O491)/1000000,0),0)</f>
        <v>0</v>
      </c>
      <c r="X491" s="1">
        <f>IF(C491="East", IF(B491="Central",L491*'Connecting shares (%)'!$R$16*'Connecting shares (%)'!$F$4/100+N491*'Connecting shares (%)'!$G$4/100*'Connecting shares (%)'!$R$17+P491*'Connecting shares (%)'!$H$4/100*'Connecting shares (%)'!$R$18,0),0)</f>
        <v>0</v>
      </c>
      <c r="Y491" s="1">
        <f>IF(C491="East", IF(B491="Decentral",('Connecting shares (%)'!$F$4/100*K491+'Connecting shares (%)'!$G$4/100*M491+'Connecting shares (%)'!$H$4/100*O491)/1000000,0),0)</f>
        <v>0</v>
      </c>
      <c r="Z491" s="1">
        <f>IF(C491="East", IF(B491="Decentral",L491*'Connecting shares (%)'!$R$16*'Connecting shares (%)'!$F$8/100+N491*'Connecting shares (%)'!$G$8/100*'Connecting shares (%)'!$R$17+P491*'Connecting shares (%)'!$H$8/100*'Connecting shares (%)'!$R$18,0),0)</f>
        <v>0</v>
      </c>
      <c r="AA491" s="1">
        <f>IF(C491="West", IF(B491="Central",('Connecting shares (%)'!$F$10/100*E491+'Connecting shares (%)'!$G$10/100*G491+'Connecting shares (%)'!$H$10/100*I491)/1000000,0),0)</f>
        <v>0.25908283999999998</v>
      </c>
      <c r="AB491" s="1">
        <f>IF(C491="West", IF(B491="Central",F491*'Connecting shares (%)'!$R$16*'Connecting shares (%)'!$F$10/100+H491*'Connecting shares (%)'!$G$10/100*'Connecting shares (%)'!$R$17+J491*'Connecting shares (%)'!$H$10/100*'Connecting shares (%)'!$R$18,0),0)</f>
        <v>0.4369050000000001</v>
      </c>
      <c r="AC491" s="1">
        <f>IF(C491="West", IF(B491="Decentral",('Connecting shares (%)'!$F$14/100*E491+'Connecting shares (%)'!$G$14/100*G491+'Connecting shares (%)'!$H$14/100*I491)/1000000,0),0)</f>
        <v>0</v>
      </c>
      <c r="AD491" s="1">
        <f>IF(C491="west", IF(B491="Decentral",F491*'Connecting shares (%)'!$R$16*'Connecting shares (%)'!$F$14/100+H491*'Connecting shares (%)'!$G$14/100*'Connecting shares (%)'!$R$17+J491*'Connecting shares (%)'!$H$14/100*'Connecting shares (%)'!$R$18,0),0)</f>
        <v>0</v>
      </c>
      <c r="AE491" s="1">
        <f>IF(C491="west", IF(B491="Central",('Connecting shares (%)'!$F$12/100*K491+'Connecting shares (%)'!$G$12/100*M491+'Connecting shares (%)'!$H$12/100*O491)/1000000,0),0)</f>
        <v>3.9853909999999902E-2</v>
      </c>
      <c r="AF491" s="1">
        <f>IF(C491="west", IF(B491="Central",L491*'Connecting shares (%)'!$R$16*'Connecting shares (%)'!$F$12/100+N491*'Connecting shares (%)'!$G$12/100*'Connecting shares (%)'!$R$17+P491*'Connecting shares (%)'!$H$12/100*'Connecting shares (%)'!$R$18,0),0)</f>
        <v>0.13797000000000001</v>
      </c>
      <c r="AG491" s="1">
        <f>IF(C491="West", IF(B491="Decentral",(K491*'Connecting shares (%)'!$F$16/100+M491*'Connecting shares (%)'!$G$16/100+O491*'Connecting shares (%)'!$H$16/100)/1000000,0),0)</f>
        <v>0</v>
      </c>
      <c r="AH491" s="1">
        <f>IF(C491="west", IF(B491="Decentral",L491*'Connecting shares (%)'!$R$16*'Connecting shares (%)'!$F$16/100+N491*'Connecting shares (%)'!$G$16/100*'Connecting shares (%)'!$R$17+P491*'Connecting shares (%)'!$H$16/100*'Connecting shares (%)'!$R$18,0),0)</f>
        <v>0</v>
      </c>
    </row>
    <row r="492" spans="1:34">
      <c r="A492" s="1">
        <v>491</v>
      </c>
      <c r="B492" s="1" t="s">
        <v>21</v>
      </c>
      <c r="C492" s="1" t="s">
        <v>23</v>
      </c>
      <c r="D492" s="1" t="s">
        <v>447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25812.06</v>
      </c>
      <c r="L492" s="1">
        <v>2</v>
      </c>
      <c r="M492" s="1">
        <v>0</v>
      </c>
      <c r="N492" s="1">
        <v>0</v>
      </c>
      <c r="O492" s="1">
        <v>0</v>
      </c>
      <c r="P492" s="1">
        <v>0</v>
      </c>
      <c r="Q492" s="1">
        <v>677.038052774844</v>
      </c>
      <c r="R492" s="1">
        <v>29040.5</v>
      </c>
      <c r="S492" s="61">
        <f>IF(C492="East", IF(B492="Central",('Connecting shares (%)'!$F$2/100*E492+'Connecting shares (%)'!$G$2/100*G492+'Connecting shares (%)'!$H$2/100*I492)/1000000,0),0)</f>
        <v>0</v>
      </c>
      <c r="T492" s="61">
        <f>IF(C492="East", IF(B492="Central",F492*'Connecting shares (%)'!$R$16*'Connecting shares (%)'!$F$2/100+H492*'Connecting shares (%)'!$G$2/100*'Connecting shares (%)'!$R$17+J492*'Connecting shares (%)'!$H$2/100*'Connecting shares (%)'!$R$18,0),0)</f>
        <v>0</v>
      </c>
      <c r="U492" s="1">
        <f>IF(C492="East", IF(B492="Decentral",('Connecting shares (%)'!$F$6/100*E492+'Connecting shares (%)'!$G$6/100*G492+'Connecting shares (%)'!$H$6/100*I492)/1000000,0),0)</f>
        <v>0</v>
      </c>
      <c r="V492" s="1">
        <f>IF(C492="East", IF(B492="Decentral",F492*'Connecting shares (%)'!$R$16*'Connecting shares (%)'!$F$6/100+H492*'Connecting shares (%)'!$G$6/100*'Connecting shares (%)'!$R$17+J492*'Connecting shares (%)'!$H$6/100*'Connecting shares (%)'!$R$18,0),0)</f>
        <v>0</v>
      </c>
      <c r="W492" s="1">
        <f>IF(C492="East", IF(B492="Central",('Connecting shares (%)'!$F$4/100*K492+'Connecting shares (%)'!$G$4/100*M492+'Connecting shares (%)'!$H$4/100*O492)/1000000,0),0)</f>
        <v>0</v>
      </c>
      <c r="X492" s="1">
        <f>IF(C492="East", IF(B492="Central",L492*'Connecting shares (%)'!$R$16*'Connecting shares (%)'!$F$4/100+N492*'Connecting shares (%)'!$G$4/100*'Connecting shares (%)'!$R$17+P492*'Connecting shares (%)'!$H$4/100*'Connecting shares (%)'!$R$18,0),0)</f>
        <v>0</v>
      </c>
      <c r="Y492" s="1">
        <f>IF(C492="East", IF(B492="Decentral",('Connecting shares (%)'!$F$4/100*K492+'Connecting shares (%)'!$G$4/100*M492+'Connecting shares (%)'!$H$4/100*O492)/1000000,0),0)</f>
        <v>0</v>
      </c>
      <c r="Z492" s="1">
        <f>IF(C492="East", IF(B492="Decentral",L492*'Connecting shares (%)'!$R$16*'Connecting shares (%)'!$F$8/100+N492*'Connecting shares (%)'!$G$8/100*'Connecting shares (%)'!$R$17+P492*'Connecting shares (%)'!$H$8/100*'Connecting shares (%)'!$R$18,0),0)</f>
        <v>0</v>
      </c>
      <c r="AA492" s="1">
        <f>IF(C492="West", IF(B492="Central",('Connecting shares (%)'!$F$10/100*E492+'Connecting shares (%)'!$G$10/100*G492+'Connecting shares (%)'!$H$10/100*I492)/1000000,0),0)</f>
        <v>0</v>
      </c>
      <c r="AB492" s="1">
        <f>IF(C492="West", IF(B492="Central",F492*'Connecting shares (%)'!$R$16*'Connecting shares (%)'!$F$10/100+H492*'Connecting shares (%)'!$G$10/100*'Connecting shares (%)'!$R$17+J492*'Connecting shares (%)'!$H$10/100*'Connecting shares (%)'!$R$18,0),0)</f>
        <v>0</v>
      </c>
      <c r="AC492" s="1">
        <f>IF(C492="West", IF(B492="Decentral",('Connecting shares (%)'!$F$14/100*E492+'Connecting shares (%)'!$G$14/100*G492+'Connecting shares (%)'!$H$14/100*I492)/1000000,0),0)</f>
        <v>0</v>
      </c>
      <c r="AD492" s="1">
        <f>IF(C492="west", IF(B492="Decentral",F492*'Connecting shares (%)'!$R$16*'Connecting shares (%)'!$F$14/100+H492*'Connecting shares (%)'!$G$14/100*'Connecting shares (%)'!$R$17+J492*'Connecting shares (%)'!$H$14/100*'Connecting shares (%)'!$R$18,0),0)</f>
        <v>0</v>
      </c>
      <c r="AE492" s="1">
        <f>IF(C492="west", IF(B492="Central",('Connecting shares (%)'!$F$12/100*K492+'Connecting shares (%)'!$G$12/100*M492+'Connecting shares (%)'!$H$12/100*O492)/1000000,0),0)</f>
        <v>0</v>
      </c>
      <c r="AF492" s="1">
        <f>IF(C492="west", IF(B492="Central",L492*'Connecting shares (%)'!$R$16*'Connecting shares (%)'!$F$12/100+N492*'Connecting shares (%)'!$G$12/100*'Connecting shares (%)'!$R$17+P492*'Connecting shares (%)'!$H$12/100*'Connecting shares (%)'!$R$18,0),0)</f>
        <v>0</v>
      </c>
      <c r="AG492" s="1">
        <f>IF(C492="West", IF(B492="Decentral",(K492*'Connecting shares (%)'!$F$16/100+M492*'Connecting shares (%)'!$G$16/100+O492*'Connecting shares (%)'!$H$16/100)/1000000,0),0)</f>
        <v>2.5812060000000001E-2</v>
      </c>
      <c r="AH492" s="1">
        <f>IF(C492="west", IF(B492="Decentral",L492*'Connecting shares (%)'!$R$16*'Connecting shares (%)'!$F$16/100+N492*'Connecting shares (%)'!$G$16/100*'Connecting shares (%)'!$R$17+P492*'Connecting shares (%)'!$H$16/100*'Connecting shares (%)'!$R$18,0),0)</f>
        <v>4.5990000000000003E-2</v>
      </c>
    </row>
    <row r="493" spans="1:34">
      <c r="A493" s="1">
        <v>492</v>
      </c>
      <c r="B493" s="1" t="s">
        <v>22</v>
      </c>
      <c r="C493" s="1" t="s">
        <v>23</v>
      </c>
      <c r="D493" s="1" t="s">
        <v>446</v>
      </c>
      <c r="E493" s="1">
        <v>13678.08</v>
      </c>
      <c r="F493" s="1">
        <v>1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1050.1531874576899</v>
      </c>
      <c r="R493" s="1">
        <v>16560</v>
      </c>
      <c r="S493" s="61">
        <f>IF(C493="East", IF(B493="Central",('Connecting shares (%)'!$F$2/100*E493+'Connecting shares (%)'!$G$2/100*G493+'Connecting shares (%)'!$H$2/100*I493)/1000000,0),0)</f>
        <v>0</v>
      </c>
      <c r="T493" s="61">
        <f>IF(C493="East", IF(B493="Central",F493*'Connecting shares (%)'!$R$16*'Connecting shares (%)'!$F$2/100+H493*'Connecting shares (%)'!$G$2/100*'Connecting shares (%)'!$R$17+J493*'Connecting shares (%)'!$H$2/100*'Connecting shares (%)'!$R$18,0),0)</f>
        <v>0</v>
      </c>
      <c r="U493" s="1">
        <f>IF(C493="East", IF(B493="Decentral",('Connecting shares (%)'!$F$6/100*E493+'Connecting shares (%)'!$G$6/100*G493+'Connecting shares (%)'!$H$6/100*I493)/1000000,0),0)</f>
        <v>0</v>
      </c>
      <c r="V493" s="1">
        <f>IF(C493="East", IF(B493="Decentral",F493*'Connecting shares (%)'!$R$16*'Connecting shares (%)'!$F$6/100+H493*'Connecting shares (%)'!$G$6/100*'Connecting shares (%)'!$R$17+J493*'Connecting shares (%)'!$H$6/100*'Connecting shares (%)'!$R$18,0),0)</f>
        <v>0</v>
      </c>
      <c r="W493" s="1">
        <f>IF(C493="East", IF(B493="Central",('Connecting shares (%)'!$F$4/100*K493+'Connecting shares (%)'!$G$4/100*M493+'Connecting shares (%)'!$H$4/100*O493)/1000000,0),0)</f>
        <v>0</v>
      </c>
      <c r="X493" s="1">
        <f>IF(C493="East", IF(B493="Central",L493*'Connecting shares (%)'!$R$16*'Connecting shares (%)'!$F$4/100+N493*'Connecting shares (%)'!$G$4/100*'Connecting shares (%)'!$R$17+P493*'Connecting shares (%)'!$H$4/100*'Connecting shares (%)'!$R$18,0),0)</f>
        <v>0</v>
      </c>
      <c r="Y493" s="1">
        <f>IF(C493="East", IF(B493="Decentral",('Connecting shares (%)'!$F$4/100*K493+'Connecting shares (%)'!$G$4/100*M493+'Connecting shares (%)'!$H$4/100*O493)/1000000,0),0)</f>
        <v>0</v>
      </c>
      <c r="Z493" s="1">
        <f>IF(C493="East", IF(B493="Decentral",L493*'Connecting shares (%)'!$R$16*'Connecting shares (%)'!$F$8/100+N493*'Connecting shares (%)'!$G$8/100*'Connecting shares (%)'!$R$17+P493*'Connecting shares (%)'!$H$8/100*'Connecting shares (%)'!$R$18,0),0)</f>
        <v>0</v>
      </c>
      <c r="AA493" s="1">
        <f>IF(C493="West", IF(B493="Central",('Connecting shares (%)'!$F$10/100*E493+'Connecting shares (%)'!$G$10/100*G493+'Connecting shares (%)'!$H$10/100*I493)/1000000,0),0)</f>
        <v>1.367808E-2</v>
      </c>
      <c r="AB493" s="1">
        <f>IF(C493="West", IF(B493="Central",F493*'Connecting shares (%)'!$R$16*'Connecting shares (%)'!$F$10/100+H493*'Connecting shares (%)'!$G$10/100*'Connecting shares (%)'!$R$17+J493*'Connecting shares (%)'!$H$10/100*'Connecting shares (%)'!$R$18,0),0)</f>
        <v>2.2995000000000002E-2</v>
      </c>
      <c r="AC493" s="1">
        <f>IF(C493="West", IF(B493="Decentral",('Connecting shares (%)'!$F$14/100*E493+'Connecting shares (%)'!$G$14/100*G493+'Connecting shares (%)'!$H$14/100*I493)/1000000,0),0)</f>
        <v>0</v>
      </c>
      <c r="AD493" s="1">
        <f>IF(C493="west", IF(B493="Decentral",F493*'Connecting shares (%)'!$R$16*'Connecting shares (%)'!$F$14/100+H493*'Connecting shares (%)'!$G$14/100*'Connecting shares (%)'!$R$17+J493*'Connecting shares (%)'!$H$14/100*'Connecting shares (%)'!$R$18,0),0)</f>
        <v>0</v>
      </c>
      <c r="AE493" s="1">
        <f>IF(C493="west", IF(B493="Central",('Connecting shares (%)'!$F$12/100*K493+'Connecting shares (%)'!$G$12/100*M493+'Connecting shares (%)'!$H$12/100*O493)/1000000,0),0)</f>
        <v>0</v>
      </c>
      <c r="AF493" s="1">
        <f>IF(C493="west", IF(B493="Central",L493*'Connecting shares (%)'!$R$16*'Connecting shares (%)'!$F$12/100+N493*'Connecting shares (%)'!$G$12/100*'Connecting shares (%)'!$R$17+P493*'Connecting shares (%)'!$H$12/100*'Connecting shares (%)'!$R$18,0),0)</f>
        <v>0</v>
      </c>
      <c r="AG493" s="1">
        <f>IF(C493="West", IF(B493="Decentral",(K493*'Connecting shares (%)'!$F$16/100+M493*'Connecting shares (%)'!$G$16/100+O493*'Connecting shares (%)'!$H$16/100)/1000000,0),0)</f>
        <v>0</v>
      </c>
      <c r="AH493" s="1">
        <f>IF(C493="west", IF(B493="Decentral",L493*'Connecting shares (%)'!$R$16*'Connecting shares (%)'!$F$16/100+N493*'Connecting shares (%)'!$G$16/100*'Connecting shares (%)'!$R$17+P493*'Connecting shares (%)'!$H$16/100*'Connecting shares (%)'!$R$18,0),0)</f>
        <v>0</v>
      </c>
    </row>
    <row r="494" spans="1:34">
      <c r="A494" s="1">
        <v>493</v>
      </c>
      <c r="B494" s="1" t="s">
        <v>21</v>
      </c>
      <c r="C494" s="1" t="s">
        <v>23</v>
      </c>
      <c r="D494" s="1" t="s">
        <v>445</v>
      </c>
      <c r="E494" s="1">
        <v>870434.68999999901</v>
      </c>
      <c r="F494" s="1">
        <v>53</v>
      </c>
      <c r="G494" s="1">
        <v>0</v>
      </c>
      <c r="H494" s="1">
        <v>0</v>
      </c>
      <c r="I494" s="1">
        <v>0</v>
      </c>
      <c r="J494" s="1">
        <v>0</v>
      </c>
      <c r="K494" s="1">
        <v>9623.94</v>
      </c>
      <c r="L494" s="1">
        <v>3</v>
      </c>
      <c r="M494" s="1">
        <v>0</v>
      </c>
      <c r="N494" s="1">
        <v>0</v>
      </c>
      <c r="O494" s="1">
        <v>0</v>
      </c>
      <c r="P494" s="1">
        <v>0</v>
      </c>
      <c r="Q494" s="1">
        <v>5981.6325207766604</v>
      </c>
      <c r="R494" s="1">
        <v>1425580.5</v>
      </c>
      <c r="S494" s="61">
        <f>IF(C494="East", IF(B494="Central",('Connecting shares (%)'!$F$2/100*E494+'Connecting shares (%)'!$G$2/100*G494+'Connecting shares (%)'!$H$2/100*I494)/1000000,0),0)</f>
        <v>0</v>
      </c>
      <c r="T494" s="61">
        <f>IF(C494="East", IF(B494="Central",F494*'Connecting shares (%)'!$R$16*'Connecting shares (%)'!$F$2/100+H494*'Connecting shares (%)'!$G$2/100*'Connecting shares (%)'!$R$17+J494*'Connecting shares (%)'!$H$2/100*'Connecting shares (%)'!$R$18,0),0)</f>
        <v>0</v>
      </c>
      <c r="U494" s="1">
        <f>IF(C494="East", IF(B494="Decentral",('Connecting shares (%)'!$F$6/100*E494+'Connecting shares (%)'!$G$6/100*G494+'Connecting shares (%)'!$H$6/100*I494)/1000000,0),0)</f>
        <v>0</v>
      </c>
      <c r="V494" s="1">
        <f>IF(C494="East", IF(B494="Decentral",F494*'Connecting shares (%)'!$R$16*'Connecting shares (%)'!$F$6/100+H494*'Connecting shares (%)'!$G$6/100*'Connecting shares (%)'!$R$17+J494*'Connecting shares (%)'!$H$6/100*'Connecting shares (%)'!$R$18,0),0)</f>
        <v>0</v>
      </c>
      <c r="W494" s="1">
        <f>IF(C494="East", IF(B494="Central",('Connecting shares (%)'!$F$4/100*K494+'Connecting shares (%)'!$G$4/100*M494+'Connecting shares (%)'!$H$4/100*O494)/1000000,0),0)</f>
        <v>0</v>
      </c>
      <c r="X494" s="1">
        <f>IF(C494="East", IF(B494="Central",L494*'Connecting shares (%)'!$R$16*'Connecting shares (%)'!$F$4/100+N494*'Connecting shares (%)'!$G$4/100*'Connecting shares (%)'!$R$17+P494*'Connecting shares (%)'!$H$4/100*'Connecting shares (%)'!$R$18,0),0)</f>
        <v>0</v>
      </c>
      <c r="Y494" s="1">
        <f>IF(C494="East", IF(B494="Decentral",('Connecting shares (%)'!$F$4/100*K494+'Connecting shares (%)'!$G$4/100*M494+'Connecting shares (%)'!$H$4/100*O494)/1000000,0),0)</f>
        <v>0</v>
      </c>
      <c r="Z494" s="1">
        <f>IF(C494="East", IF(B494="Decentral",L494*'Connecting shares (%)'!$R$16*'Connecting shares (%)'!$F$8/100+N494*'Connecting shares (%)'!$G$8/100*'Connecting shares (%)'!$R$17+P494*'Connecting shares (%)'!$H$8/100*'Connecting shares (%)'!$R$18,0),0)</f>
        <v>0</v>
      </c>
      <c r="AA494" s="1">
        <f>IF(C494="West", IF(B494="Central",('Connecting shares (%)'!$F$10/100*E494+'Connecting shares (%)'!$G$10/100*G494+'Connecting shares (%)'!$H$10/100*I494)/1000000,0),0)</f>
        <v>0</v>
      </c>
      <c r="AB494" s="1">
        <f>IF(C494="West", IF(B494="Central",F494*'Connecting shares (%)'!$R$16*'Connecting shares (%)'!$F$10/100+H494*'Connecting shares (%)'!$G$10/100*'Connecting shares (%)'!$R$17+J494*'Connecting shares (%)'!$H$10/100*'Connecting shares (%)'!$R$18,0),0)</f>
        <v>0</v>
      </c>
      <c r="AC494" s="1">
        <f>IF(C494="West", IF(B494="Decentral",('Connecting shares (%)'!$F$14/100*E494+'Connecting shares (%)'!$G$14/100*G494+'Connecting shares (%)'!$H$14/100*I494)/1000000,0),0)</f>
        <v>0.87043468999999907</v>
      </c>
      <c r="AD494" s="1">
        <f>IF(C494="west", IF(B494="Decentral",F494*'Connecting shares (%)'!$R$16*'Connecting shares (%)'!$F$14/100+H494*'Connecting shares (%)'!$G$14/100*'Connecting shares (%)'!$R$17+J494*'Connecting shares (%)'!$H$14/100*'Connecting shares (%)'!$R$18,0),0)</f>
        <v>1.2187350000000001</v>
      </c>
      <c r="AE494" s="1">
        <f>IF(C494="west", IF(B494="Central",('Connecting shares (%)'!$F$12/100*K494+'Connecting shares (%)'!$G$12/100*M494+'Connecting shares (%)'!$H$12/100*O494)/1000000,0),0)</f>
        <v>0</v>
      </c>
      <c r="AF494" s="1">
        <f>IF(C494="west", IF(B494="Central",L494*'Connecting shares (%)'!$R$16*'Connecting shares (%)'!$F$12/100+N494*'Connecting shares (%)'!$G$12/100*'Connecting shares (%)'!$R$17+P494*'Connecting shares (%)'!$H$12/100*'Connecting shares (%)'!$R$18,0),0)</f>
        <v>0</v>
      </c>
      <c r="AG494" s="1">
        <f>IF(C494="West", IF(B494="Decentral",(K494*'Connecting shares (%)'!$F$16/100+M494*'Connecting shares (%)'!$G$16/100+O494*'Connecting shares (%)'!$H$16/100)/1000000,0),0)</f>
        <v>9.623940000000001E-3</v>
      </c>
      <c r="AH494" s="1">
        <f>IF(C494="west", IF(B494="Decentral",L494*'Connecting shares (%)'!$R$16*'Connecting shares (%)'!$F$16/100+N494*'Connecting shares (%)'!$G$16/100*'Connecting shares (%)'!$R$17+P494*'Connecting shares (%)'!$H$16/100*'Connecting shares (%)'!$R$18,0),0)</f>
        <v>6.8985000000000005E-2</v>
      </c>
    </row>
    <row r="495" spans="1:34">
      <c r="A495" s="1">
        <v>494</v>
      </c>
      <c r="B495" s="1" t="s">
        <v>21</v>
      </c>
      <c r="C495" s="1" t="s">
        <v>23</v>
      </c>
      <c r="D495" s="1" t="s">
        <v>444</v>
      </c>
      <c r="E495" s="1">
        <v>412955</v>
      </c>
      <c r="F495" s="1">
        <v>27</v>
      </c>
      <c r="G495" s="1">
        <v>0</v>
      </c>
      <c r="H495" s="1">
        <v>0</v>
      </c>
      <c r="I495" s="1">
        <v>0</v>
      </c>
      <c r="J495" s="1">
        <v>0</v>
      </c>
      <c r="K495" s="1">
        <v>27786.4899999999</v>
      </c>
      <c r="L495" s="1">
        <v>2</v>
      </c>
      <c r="M495" s="1">
        <v>134082.179999999</v>
      </c>
      <c r="N495" s="1">
        <v>2</v>
      </c>
      <c r="O495" s="1">
        <v>0</v>
      </c>
      <c r="P495" s="1">
        <v>0</v>
      </c>
      <c r="Q495" s="1">
        <v>4880.2401480939297</v>
      </c>
      <c r="R495" s="1">
        <v>930090.5</v>
      </c>
      <c r="S495" s="61">
        <f>IF(C495="East", IF(B495="Central",('Connecting shares (%)'!$F$2/100*E495+'Connecting shares (%)'!$G$2/100*G495+'Connecting shares (%)'!$H$2/100*I495)/1000000,0),0)</f>
        <v>0</v>
      </c>
      <c r="T495" s="61">
        <f>IF(C495="East", IF(B495="Central",F495*'Connecting shares (%)'!$R$16*'Connecting shares (%)'!$F$2/100+H495*'Connecting shares (%)'!$G$2/100*'Connecting shares (%)'!$R$17+J495*'Connecting shares (%)'!$H$2/100*'Connecting shares (%)'!$R$18,0),0)</f>
        <v>0</v>
      </c>
      <c r="U495" s="1">
        <f>IF(C495="East", IF(B495="Decentral",('Connecting shares (%)'!$F$6/100*E495+'Connecting shares (%)'!$G$6/100*G495+'Connecting shares (%)'!$H$6/100*I495)/1000000,0),0)</f>
        <v>0</v>
      </c>
      <c r="V495" s="1">
        <f>IF(C495="East", IF(B495="Decentral",F495*'Connecting shares (%)'!$R$16*'Connecting shares (%)'!$F$6/100+H495*'Connecting shares (%)'!$G$6/100*'Connecting shares (%)'!$R$17+J495*'Connecting shares (%)'!$H$6/100*'Connecting shares (%)'!$R$18,0),0)</f>
        <v>0</v>
      </c>
      <c r="W495" s="1">
        <f>IF(C495="East", IF(B495="Central",('Connecting shares (%)'!$F$4/100*K495+'Connecting shares (%)'!$G$4/100*M495+'Connecting shares (%)'!$H$4/100*O495)/1000000,0),0)</f>
        <v>0</v>
      </c>
      <c r="X495" s="1">
        <f>IF(C495="East", IF(B495="Central",L495*'Connecting shares (%)'!$R$16*'Connecting shares (%)'!$F$4/100+N495*'Connecting shares (%)'!$G$4/100*'Connecting shares (%)'!$R$17+P495*'Connecting shares (%)'!$H$4/100*'Connecting shares (%)'!$R$18,0),0)</f>
        <v>0</v>
      </c>
      <c r="Y495" s="1">
        <f>IF(C495="East", IF(B495="Decentral",('Connecting shares (%)'!$F$4/100*K495+'Connecting shares (%)'!$G$4/100*M495+'Connecting shares (%)'!$H$4/100*O495)/1000000,0),0)</f>
        <v>0</v>
      </c>
      <c r="Z495" s="1">
        <f>IF(C495="East", IF(B495="Decentral",L495*'Connecting shares (%)'!$R$16*'Connecting shares (%)'!$F$8/100+N495*'Connecting shares (%)'!$G$8/100*'Connecting shares (%)'!$R$17+P495*'Connecting shares (%)'!$H$8/100*'Connecting shares (%)'!$R$18,0),0)</f>
        <v>0</v>
      </c>
      <c r="AA495" s="1">
        <f>IF(C495="West", IF(B495="Central",('Connecting shares (%)'!$F$10/100*E495+'Connecting shares (%)'!$G$10/100*G495+'Connecting shares (%)'!$H$10/100*I495)/1000000,0),0)</f>
        <v>0</v>
      </c>
      <c r="AB495" s="1">
        <f>IF(C495="West", IF(B495="Central",F495*'Connecting shares (%)'!$R$16*'Connecting shares (%)'!$F$10/100+H495*'Connecting shares (%)'!$G$10/100*'Connecting shares (%)'!$R$17+J495*'Connecting shares (%)'!$H$10/100*'Connecting shares (%)'!$R$18,0),0)</f>
        <v>0</v>
      </c>
      <c r="AC495" s="1">
        <f>IF(C495="West", IF(B495="Decentral",('Connecting shares (%)'!$F$14/100*E495+'Connecting shares (%)'!$G$14/100*G495+'Connecting shares (%)'!$H$14/100*I495)/1000000,0),0)</f>
        <v>0.41295500000000002</v>
      </c>
      <c r="AD495" s="1">
        <f>IF(C495="west", IF(B495="Decentral",F495*'Connecting shares (%)'!$R$16*'Connecting shares (%)'!$F$14/100+H495*'Connecting shares (%)'!$G$14/100*'Connecting shares (%)'!$R$17+J495*'Connecting shares (%)'!$H$14/100*'Connecting shares (%)'!$R$18,0),0)</f>
        <v>0.620865</v>
      </c>
      <c r="AE495" s="1">
        <f>IF(C495="west", IF(B495="Central",('Connecting shares (%)'!$F$12/100*K495+'Connecting shares (%)'!$G$12/100*M495+'Connecting shares (%)'!$H$12/100*O495)/1000000,0),0)</f>
        <v>0</v>
      </c>
      <c r="AF495" s="1">
        <f>IF(C495="west", IF(B495="Central",L495*'Connecting shares (%)'!$R$16*'Connecting shares (%)'!$F$12/100+N495*'Connecting shares (%)'!$G$12/100*'Connecting shares (%)'!$R$17+P495*'Connecting shares (%)'!$H$12/100*'Connecting shares (%)'!$R$18,0),0)</f>
        <v>0</v>
      </c>
      <c r="AG495" s="1">
        <f>IF(C495="West", IF(B495="Decentral",(K495*'Connecting shares (%)'!$F$16/100+M495*'Connecting shares (%)'!$G$16/100+O495*'Connecting shares (%)'!$H$16/100)/1000000,0),0)</f>
        <v>0.16186866999999891</v>
      </c>
      <c r="AH495" s="1">
        <f>IF(C495="west", IF(B495="Decentral",L495*'Connecting shares (%)'!$R$16*'Connecting shares (%)'!$F$16/100+N495*'Connecting shares (%)'!$G$16/100*'Connecting shares (%)'!$R$17+P495*'Connecting shares (%)'!$H$16/100*'Connecting shares (%)'!$R$18,0),0)</f>
        <v>0.107308</v>
      </c>
    </row>
    <row r="496" spans="1:34">
      <c r="A496" s="1">
        <v>495</v>
      </c>
      <c r="B496" s="1" t="s">
        <v>21</v>
      </c>
      <c r="C496" s="1" t="s">
        <v>23</v>
      </c>
      <c r="D496" s="1" t="s">
        <v>443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536.37053044509696</v>
      </c>
      <c r="R496" s="1">
        <v>2690.5</v>
      </c>
      <c r="S496" s="61">
        <f>IF(C496="East", IF(B496="Central",('Connecting shares (%)'!$F$2/100*E496+'Connecting shares (%)'!$G$2/100*G496+'Connecting shares (%)'!$H$2/100*I496)/1000000,0),0)</f>
        <v>0</v>
      </c>
      <c r="T496" s="61">
        <f>IF(C496="East", IF(B496="Central",F496*'Connecting shares (%)'!$R$16*'Connecting shares (%)'!$F$2/100+H496*'Connecting shares (%)'!$G$2/100*'Connecting shares (%)'!$R$17+J496*'Connecting shares (%)'!$H$2/100*'Connecting shares (%)'!$R$18,0),0)</f>
        <v>0</v>
      </c>
      <c r="U496" s="1">
        <f>IF(C496="East", IF(B496="Decentral",('Connecting shares (%)'!$F$6/100*E496+'Connecting shares (%)'!$G$6/100*G496+'Connecting shares (%)'!$H$6/100*I496)/1000000,0),0)</f>
        <v>0</v>
      </c>
      <c r="V496" s="1">
        <f>IF(C496="East", IF(B496="Decentral",F496*'Connecting shares (%)'!$R$16*'Connecting shares (%)'!$F$6/100+H496*'Connecting shares (%)'!$G$6/100*'Connecting shares (%)'!$R$17+J496*'Connecting shares (%)'!$H$6/100*'Connecting shares (%)'!$R$18,0),0)</f>
        <v>0</v>
      </c>
      <c r="W496" s="1">
        <f>IF(C496="East", IF(B496="Central",('Connecting shares (%)'!$F$4/100*K496+'Connecting shares (%)'!$G$4/100*M496+'Connecting shares (%)'!$H$4/100*O496)/1000000,0),0)</f>
        <v>0</v>
      </c>
      <c r="X496" s="1">
        <f>IF(C496="East", IF(B496="Central",L496*'Connecting shares (%)'!$R$16*'Connecting shares (%)'!$F$4/100+N496*'Connecting shares (%)'!$G$4/100*'Connecting shares (%)'!$R$17+P496*'Connecting shares (%)'!$H$4/100*'Connecting shares (%)'!$R$18,0),0)</f>
        <v>0</v>
      </c>
      <c r="Y496" s="1">
        <f>IF(C496="East", IF(B496="Decentral",('Connecting shares (%)'!$F$4/100*K496+'Connecting shares (%)'!$G$4/100*M496+'Connecting shares (%)'!$H$4/100*O496)/1000000,0),0)</f>
        <v>0</v>
      </c>
      <c r="Z496" s="1">
        <f>IF(C496="East", IF(B496="Decentral",L496*'Connecting shares (%)'!$R$16*'Connecting shares (%)'!$F$8/100+N496*'Connecting shares (%)'!$G$8/100*'Connecting shares (%)'!$R$17+P496*'Connecting shares (%)'!$H$8/100*'Connecting shares (%)'!$R$18,0),0)</f>
        <v>0</v>
      </c>
      <c r="AA496" s="1">
        <f>IF(C496="West", IF(B496="Central",('Connecting shares (%)'!$F$10/100*E496+'Connecting shares (%)'!$G$10/100*G496+'Connecting shares (%)'!$H$10/100*I496)/1000000,0),0)</f>
        <v>0</v>
      </c>
      <c r="AB496" s="1">
        <f>IF(C496="West", IF(B496="Central",F496*'Connecting shares (%)'!$R$16*'Connecting shares (%)'!$F$10/100+H496*'Connecting shares (%)'!$G$10/100*'Connecting shares (%)'!$R$17+J496*'Connecting shares (%)'!$H$10/100*'Connecting shares (%)'!$R$18,0),0)</f>
        <v>0</v>
      </c>
      <c r="AC496" s="1">
        <f>IF(C496="West", IF(B496="Decentral",('Connecting shares (%)'!$F$14/100*E496+'Connecting shares (%)'!$G$14/100*G496+'Connecting shares (%)'!$H$14/100*I496)/1000000,0),0)</f>
        <v>0</v>
      </c>
      <c r="AD496" s="1">
        <f>IF(C496="west", IF(B496="Decentral",F496*'Connecting shares (%)'!$R$16*'Connecting shares (%)'!$F$14/100+H496*'Connecting shares (%)'!$G$14/100*'Connecting shares (%)'!$R$17+J496*'Connecting shares (%)'!$H$14/100*'Connecting shares (%)'!$R$18,0),0)</f>
        <v>0</v>
      </c>
      <c r="AE496" s="1">
        <f>IF(C496="west", IF(B496="Central",('Connecting shares (%)'!$F$12/100*K496+'Connecting shares (%)'!$G$12/100*M496+'Connecting shares (%)'!$H$12/100*O496)/1000000,0),0)</f>
        <v>0</v>
      </c>
      <c r="AF496" s="1">
        <f>IF(C496="west", IF(B496="Central",L496*'Connecting shares (%)'!$R$16*'Connecting shares (%)'!$F$12/100+N496*'Connecting shares (%)'!$G$12/100*'Connecting shares (%)'!$R$17+P496*'Connecting shares (%)'!$H$12/100*'Connecting shares (%)'!$R$18,0),0)</f>
        <v>0</v>
      </c>
      <c r="AG496" s="1">
        <f>IF(C496="West", IF(B496="Decentral",(K496*'Connecting shares (%)'!$F$16/100+M496*'Connecting shares (%)'!$G$16/100+O496*'Connecting shares (%)'!$H$16/100)/1000000,0),0)</f>
        <v>0</v>
      </c>
      <c r="AH496" s="1">
        <f>IF(C496="west", IF(B496="Decentral",L496*'Connecting shares (%)'!$R$16*'Connecting shares (%)'!$F$16/100+N496*'Connecting shares (%)'!$G$16/100*'Connecting shares (%)'!$R$17+P496*'Connecting shares (%)'!$H$16/100*'Connecting shares (%)'!$R$18,0),0)</f>
        <v>0</v>
      </c>
    </row>
    <row r="497" spans="1:34">
      <c r="A497" s="1">
        <v>496</v>
      </c>
      <c r="B497" s="1" t="s">
        <v>21</v>
      </c>
      <c r="C497" s="1" t="s">
        <v>23</v>
      </c>
      <c r="D497" s="1" t="s">
        <v>442</v>
      </c>
      <c r="E497" s="1">
        <v>333753.65999999898</v>
      </c>
      <c r="F497" s="1">
        <v>22</v>
      </c>
      <c r="G497" s="1">
        <v>0</v>
      </c>
      <c r="H497" s="1">
        <v>0</v>
      </c>
      <c r="I497" s="1">
        <v>0</v>
      </c>
      <c r="J497" s="1">
        <v>0</v>
      </c>
      <c r="K497" s="1">
        <v>31104.1699999999</v>
      </c>
      <c r="L497" s="1">
        <v>2</v>
      </c>
      <c r="M497" s="1">
        <v>133752.57</v>
      </c>
      <c r="N497" s="1">
        <v>1</v>
      </c>
      <c r="O497" s="1">
        <v>0</v>
      </c>
      <c r="P497" s="1">
        <v>0</v>
      </c>
      <c r="Q497" s="1">
        <v>4252.9208697372596</v>
      </c>
      <c r="R497" s="1">
        <v>1104690.5</v>
      </c>
      <c r="S497" s="61">
        <f>IF(C497="East", IF(B497="Central",('Connecting shares (%)'!$F$2/100*E497+'Connecting shares (%)'!$G$2/100*G497+'Connecting shares (%)'!$H$2/100*I497)/1000000,0),0)</f>
        <v>0</v>
      </c>
      <c r="T497" s="61">
        <f>IF(C497="East", IF(B497="Central",F497*'Connecting shares (%)'!$R$16*'Connecting shares (%)'!$F$2/100+H497*'Connecting shares (%)'!$G$2/100*'Connecting shares (%)'!$R$17+J497*'Connecting shares (%)'!$H$2/100*'Connecting shares (%)'!$R$18,0),0)</f>
        <v>0</v>
      </c>
      <c r="U497" s="1">
        <f>IF(C497="East", IF(B497="Decentral",('Connecting shares (%)'!$F$6/100*E497+'Connecting shares (%)'!$G$6/100*G497+'Connecting shares (%)'!$H$6/100*I497)/1000000,0),0)</f>
        <v>0</v>
      </c>
      <c r="V497" s="1">
        <f>IF(C497="East", IF(B497="Decentral",F497*'Connecting shares (%)'!$R$16*'Connecting shares (%)'!$F$6/100+H497*'Connecting shares (%)'!$G$6/100*'Connecting shares (%)'!$R$17+J497*'Connecting shares (%)'!$H$6/100*'Connecting shares (%)'!$R$18,0),0)</f>
        <v>0</v>
      </c>
      <c r="W497" s="1">
        <f>IF(C497="East", IF(B497="Central",('Connecting shares (%)'!$F$4/100*K497+'Connecting shares (%)'!$G$4/100*M497+'Connecting shares (%)'!$H$4/100*O497)/1000000,0),0)</f>
        <v>0</v>
      </c>
      <c r="X497" s="1">
        <f>IF(C497="East", IF(B497="Central",L497*'Connecting shares (%)'!$R$16*'Connecting shares (%)'!$F$4/100+N497*'Connecting shares (%)'!$G$4/100*'Connecting shares (%)'!$R$17+P497*'Connecting shares (%)'!$H$4/100*'Connecting shares (%)'!$R$18,0),0)</f>
        <v>0</v>
      </c>
      <c r="Y497" s="1">
        <f>IF(C497="East", IF(B497="Decentral",('Connecting shares (%)'!$F$4/100*K497+'Connecting shares (%)'!$G$4/100*M497+'Connecting shares (%)'!$H$4/100*O497)/1000000,0),0)</f>
        <v>0</v>
      </c>
      <c r="Z497" s="1">
        <f>IF(C497="East", IF(B497="Decentral",L497*'Connecting shares (%)'!$R$16*'Connecting shares (%)'!$F$8/100+N497*'Connecting shares (%)'!$G$8/100*'Connecting shares (%)'!$R$17+P497*'Connecting shares (%)'!$H$8/100*'Connecting shares (%)'!$R$18,0),0)</f>
        <v>0</v>
      </c>
      <c r="AA497" s="1">
        <f>IF(C497="West", IF(B497="Central",('Connecting shares (%)'!$F$10/100*E497+'Connecting shares (%)'!$G$10/100*G497+'Connecting shares (%)'!$H$10/100*I497)/1000000,0),0)</f>
        <v>0</v>
      </c>
      <c r="AB497" s="1">
        <f>IF(C497="West", IF(B497="Central",F497*'Connecting shares (%)'!$R$16*'Connecting shares (%)'!$F$10/100+H497*'Connecting shares (%)'!$G$10/100*'Connecting shares (%)'!$R$17+J497*'Connecting shares (%)'!$H$10/100*'Connecting shares (%)'!$R$18,0),0)</f>
        <v>0</v>
      </c>
      <c r="AC497" s="1">
        <f>IF(C497="West", IF(B497="Decentral",('Connecting shares (%)'!$F$14/100*E497+'Connecting shares (%)'!$G$14/100*G497+'Connecting shares (%)'!$H$14/100*I497)/1000000,0),0)</f>
        <v>0.33375365999999901</v>
      </c>
      <c r="AD497" s="1">
        <f>IF(C497="west", IF(B497="Decentral",F497*'Connecting shares (%)'!$R$16*'Connecting shares (%)'!$F$14/100+H497*'Connecting shares (%)'!$G$14/100*'Connecting shares (%)'!$R$17+J497*'Connecting shares (%)'!$H$14/100*'Connecting shares (%)'!$R$18,0),0)</f>
        <v>0.50589000000000006</v>
      </c>
      <c r="AE497" s="1">
        <f>IF(C497="west", IF(B497="Central",('Connecting shares (%)'!$F$12/100*K497+'Connecting shares (%)'!$G$12/100*M497+'Connecting shares (%)'!$H$12/100*O497)/1000000,0),0)</f>
        <v>0</v>
      </c>
      <c r="AF497" s="1">
        <f>IF(C497="west", IF(B497="Central",L497*'Connecting shares (%)'!$R$16*'Connecting shares (%)'!$F$12/100+N497*'Connecting shares (%)'!$G$12/100*'Connecting shares (%)'!$R$17+P497*'Connecting shares (%)'!$H$12/100*'Connecting shares (%)'!$R$18,0),0)</f>
        <v>0</v>
      </c>
      <c r="AG497" s="1">
        <f>IF(C497="West", IF(B497="Decentral",(K497*'Connecting shares (%)'!$F$16/100+M497*'Connecting shares (%)'!$G$16/100+O497*'Connecting shares (%)'!$H$16/100)/1000000,0),0)</f>
        <v>0.16485673999999989</v>
      </c>
      <c r="AH497" s="1">
        <f>IF(C497="west", IF(B497="Decentral",L497*'Connecting shares (%)'!$R$16*'Connecting shares (%)'!$F$16/100+N497*'Connecting shares (%)'!$G$16/100*'Connecting shares (%)'!$R$17+P497*'Connecting shares (%)'!$H$16/100*'Connecting shares (%)'!$R$18,0),0)</f>
        <v>7.6648999999999995E-2</v>
      </c>
    </row>
    <row r="498" spans="1:34">
      <c r="A498" s="1">
        <v>497</v>
      </c>
      <c r="B498" s="1" t="s">
        <v>22</v>
      </c>
      <c r="C498" s="1" t="s">
        <v>23</v>
      </c>
      <c r="D498" s="1" t="s">
        <v>441</v>
      </c>
      <c r="E498" s="1">
        <v>837432.16</v>
      </c>
      <c r="F498" s="1">
        <v>53</v>
      </c>
      <c r="G498" s="1">
        <v>0</v>
      </c>
      <c r="H498" s="1">
        <v>0</v>
      </c>
      <c r="I498" s="1">
        <v>0</v>
      </c>
      <c r="J498" s="1">
        <v>0</v>
      </c>
      <c r="K498" s="1">
        <v>8662.26</v>
      </c>
      <c r="L498" s="1">
        <v>2</v>
      </c>
      <c r="M498" s="1">
        <v>0</v>
      </c>
      <c r="N498" s="1">
        <v>0</v>
      </c>
      <c r="O498" s="1">
        <v>0</v>
      </c>
      <c r="P498" s="1">
        <v>0</v>
      </c>
      <c r="Q498" s="1">
        <v>2994.1111815315198</v>
      </c>
      <c r="R498" s="1">
        <v>481528</v>
      </c>
      <c r="S498" s="61">
        <f>IF(C498="East", IF(B498="Central",('Connecting shares (%)'!$F$2/100*E498+'Connecting shares (%)'!$G$2/100*G498+'Connecting shares (%)'!$H$2/100*I498)/1000000,0),0)</f>
        <v>0</v>
      </c>
      <c r="T498" s="61">
        <f>IF(C498="East", IF(B498="Central",F498*'Connecting shares (%)'!$R$16*'Connecting shares (%)'!$F$2/100+H498*'Connecting shares (%)'!$G$2/100*'Connecting shares (%)'!$R$17+J498*'Connecting shares (%)'!$H$2/100*'Connecting shares (%)'!$R$18,0),0)</f>
        <v>0</v>
      </c>
      <c r="U498" s="1">
        <f>IF(C498="East", IF(B498="Decentral",('Connecting shares (%)'!$F$6/100*E498+'Connecting shares (%)'!$G$6/100*G498+'Connecting shares (%)'!$H$6/100*I498)/1000000,0),0)</f>
        <v>0</v>
      </c>
      <c r="V498" s="1">
        <f>IF(C498="East", IF(B498="Decentral",F498*'Connecting shares (%)'!$R$16*'Connecting shares (%)'!$F$6/100+H498*'Connecting shares (%)'!$G$6/100*'Connecting shares (%)'!$R$17+J498*'Connecting shares (%)'!$H$6/100*'Connecting shares (%)'!$R$18,0),0)</f>
        <v>0</v>
      </c>
      <c r="W498" s="1">
        <f>IF(C498="East", IF(B498="Central",('Connecting shares (%)'!$F$4/100*K498+'Connecting shares (%)'!$G$4/100*M498+'Connecting shares (%)'!$H$4/100*O498)/1000000,0),0)</f>
        <v>0</v>
      </c>
      <c r="X498" s="1">
        <f>IF(C498="East", IF(B498="Central",L498*'Connecting shares (%)'!$R$16*'Connecting shares (%)'!$F$4/100+N498*'Connecting shares (%)'!$G$4/100*'Connecting shares (%)'!$R$17+P498*'Connecting shares (%)'!$H$4/100*'Connecting shares (%)'!$R$18,0),0)</f>
        <v>0</v>
      </c>
      <c r="Y498" s="1">
        <f>IF(C498="East", IF(B498="Decentral",('Connecting shares (%)'!$F$4/100*K498+'Connecting shares (%)'!$G$4/100*M498+'Connecting shares (%)'!$H$4/100*O498)/1000000,0),0)</f>
        <v>0</v>
      </c>
      <c r="Z498" s="1">
        <f>IF(C498="East", IF(B498="Decentral",L498*'Connecting shares (%)'!$R$16*'Connecting shares (%)'!$F$8/100+N498*'Connecting shares (%)'!$G$8/100*'Connecting shares (%)'!$R$17+P498*'Connecting shares (%)'!$H$8/100*'Connecting shares (%)'!$R$18,0),0)</f>
        <v>0</v>
      </c>
      <c r="AA498" s="1">
        <f>IF(C498="West", IF(B498="Central",('Connecting shares (%)'!$F$10/100*E498+'Connecting shares (%)'!$G$10/100*G498+'Connecting shares (%)'!$H$10/100*I498)/1000000,0),0)</f>
        <v>0.83743215999999998</v>
      </c>
      <c r="AB498" s="1">
        <f>IF(C498="West", IF(B498="Central",F498*'Connecting shares (%)'!$R$16*'Connecting shares (%)'!$F$10/100+H498*'Connecting shares (%)'!$G$10/100*'Connecting shares (%)'!$R$17+J498*'Connecting shares (%)'!$H$10/100*'Connecting shares (%)'!$R$18,0),0)</f>
        <v>1.2187350000000001</v>
      </c>
      <c r="AC498" s="1">
        <f>IF(C498="West", IF(B498="Decentral",('Connecting shares (%)'!$F$14/100*E498+'Connecting shares (%)'!$G$14/100*G498+'Connecting shares (%)'!$H$14/100*I498)/1000000,0),0)</f>
        <v>0</v>
      </c>
      <c r="AD498" s="1">
        <f>IF(C498="west", IF(B498="Decentral",F498*'Connecting shares (%)'!$R$16*'Connecting shares (%)'!$F$14/100+H498*'Connecting shares (%)'!$G$14/100*'Connecting shares (%)'!$R$17+J498*'Connecting shares (%)'!$H$14/100*'Connecting shares (%)'!$R$18,0),0)</f>
        <v>0</v>
      </c>
      <c r="AE498" s="1">
        <f>IF(C498="west", IF(B498="Central",('Connecting shares (%)'!$F$12/100*K498+'Connecting shares (%)'!$G$12/100*M498+'Connecting shares (%)'!$H$12/100*O498)/1000000,0),0)</f>
        <v>8.6622599999999998E-3</v>
      </c>
      <c r="AF498" s="1">
        <f>IF(C498="west", IF(B498="Central",L498*'Connecting shares (%)'!$R$16*'Connecting shares (%)'!$F$12/100+N498*'Connecting shares (%)'!$G$12/100*'Connecting shares (%)'!$R$17+P498*'Connecting shares (%)'!$H$12/100*'Connecting shares (%)'!$R$18,0),0)</f>
        <v>4.5990000000000003E-2</v>
      </c>
      <c r="AG498" s="1">
        <f>IF(C498="West", IF(B498="Decentral",(K498*'Connecting shares (%)'!$F$16/100+M498*'Connecting shares (%)'!$G$16/100+O498*'Connecting shares (%)'!$H$16/100)/1000000,0),0)</f>
        <v>0</v>
      </c>
      <c r="AH498" s="1">
        <f>IF(C498="west", IF(B498="Decentral",L498*'Connecting shares (%)'!$R$16*'Connecting shares (%)'!$F$16/100+N498*'Connecting shares (%)'!$G$16/100*'Connecting shares (%)'!$R$17+P498*'Connecting shares (%)'!$H$16/100*'Connecting shares (%)'!$R$18,0),0)</f>
        <v>0</v>
      </c>
    </row>
    <row r="499" spans="1:34">
      <c r="A499" s="1">
        <v>498</v>
      </c>
      <c r="B499" s="1" t="s">
        <v>22</v>
      </c>
      <c r="C499" s="1" t="s">
        <v>23</v>
      </c>
      <c r="D499" s="1" t="s">
        <v>56</v>
      </c>
      <c r="E499" s="1">
        <v>10062317.42</v>
      </c>
      <c r="F499" s="1">
        <v>672</v>
      </c>
      <c r="G499" s="1">
        <v>180544.459999999</v>
      </c>
      <c r="H499" s="1">
        <v>3</v>
      </c>
      <c r="I499" s="1">
        <v>0</v>
      </c>
      <c r="J499" s="1">
        <v>0</v>
      </c>
      <c r="K499" s="1">
        <v>6380731.9699999997</v>
      </c>
      <c r="L499" s="1">
        <v>298</v>
      </c>
      <c r="M499" s="1">
        <v>6908239.7099999897</v>
      </c>
      <c r="N499" s="1">
        <v>83</v>
      </c>
      <c r="O499" s="1">
        <v>0</v>
      </c>
      <c r="P499" s="1">
        <v>0</v>
      </c>
      <c r="Q499" s="1">
        <v>38801.135360711603</v>
      </c>
      <c r="R499" s="1">
        <v>13377065</v>
      </c>
      <c r="S499" s="61">
        <f>IF(C499="East", IF(B499="Central",('Connecting shares (%)'!$F$2/100*E499+'Connecting shares (%)'!$G$2/100*G499+'Connecting shares (%)'!$H$2/100*I499)/1000000,0),0)</f>
        <v>0</v>
      </c>
      <c r="T499" s="61">
        <f>IF(C499="East", IF(B499="Central",F499*'Connecting shares (%)'!$R$16*'Connecting shares (%)'!$F$2/100+H499*'Connecting shares (%)'!$G$2/100*'Connecting shares (%)'!$R$17+J499*'Connecting shares (%)'!$H$2/100*'Connecting shares (%)'!$R$18,0),0)</f>
        <v>0</v>
      </c>
      <c r="U499" s="1">
        <f>IF(C499="East", IF(B499="Decentral",('Connecting shares (%)'!$F$6/100*E499+'Connecting shares (%)'!$G$6/100*G499+'Connecting shares (%)'!$H$6/100*I499)/1000000,0),0)</f>
        <v>0</v>
      </c>
      <c r="V499" s="1">
        <f>IF(C499="East", IF(B499="Decentral",F499*'Connecting shares (%)'!$R$16*'Connecting shares (%)'!$F$6/100+H499*'Connecting shares (%)'!$G$6/100*'Connecting shares (%)'!$R$17+J499*'Connecting shares (%)'!$H$6/100*'Connecting shares (%)'!$R$18,0),0)</f>
        <v>0</v>
      </c>
      <c r="W499" s="1">
        <f>IF(C499="East", IF(B499="Central",('Connecting shares (%)'!$F$4/100*K499+'Connecting shares (%)'!$G$4/100*M499+'Connecting shares (%)'!$H$4/100*O499)/1000000,0),0)</f>
        <v>0</v>
      </c>
      <c r="X499" s="1">
        <f>IF(C499="East", IF(B499="Central",L499*'Connecting shares (%)'!$R$16*'Connecting shares (%)'!$F$4/100+N499*'Connecting shares (%)'!$G$4/100*'Connecting shares (%)'!$R$17+P499*'Connecting shares (%)'!$H$4/100*'Connecting shares (%)'!$R$18,0),0)</f>
        <v>0</v>
      </c>
      <c r="Y499" s="1">
        <f>IF(C499="East", IF(B499="Decentral",('Connecting shares (%)'!$F$4/100*K499+'Connecting shares (%)'!$G$4/100*M499+'Connecting shares (%)'!$H$4/100*O499)/1000000,0),0)</f>
        <v>0</v>
      </c>
      <c r="Z499" s="1">
        <f>IF(C499="East", IF(B499="Decentral",L499*'Connecting shares (%)'!$R$16*'Connecting shares (%)'!$F$8/100+N499*'Connecting shares (%)'!$G$8/100*'Connecting shares (%)'!$R$17+P499*'Connecting shares (%)'!$H$8/100*'Connecting shares (%)'!$R$18,0),0)</f>
        <v>0</v>
      </c>
      <c r="AA499" s="1">
        <f>IF(C499="West", IF(B499="Central",('Connecting shares (%)'!$F$10/100*E499+'Connecting shares (%)'!$G$10/100*G499+'Connecting shares (%)'!$H$10/100*I499)/1000000,0),0)</f>
        <v>10.24286188</v>
      </c>
      <c r="AB499" s="1">
        <f>IF(C499="West", IF(B499="Central",F499*'Connecting shares (%)'!$R$16*'Connecting shares (%)'!$F$10/100+H499*'Connecting shares (%)'!$G$10/100*'Connecting shares (%)'!$R$17+J499*'Connecting shares (%)'!$H$10/100*'Connecting shares (%)'!$R$18,0),0)</f>
        <v>15.544617000000001</v>
      </c>
      <c r="AC499" s="1">
        <f>IF(C499="West", IF(B499="Decentral",('Connecting shares (%)'!$F$14/100*E499+'Connecting shares (%)'!$G$14/100*G499+'Connecting shares (%)'!$H$14/100*I499)/1000000,0),0)</f>
        <v>0</v>
      </c>
      <c r="AD499" s="1">
        <f>IF(C499="west", IF(B499="Decentral",F499*'Connecting shares (%)'!$R$16*'Connecting shares (%)'!$F$14/100+H499*'Connecting shares (%)'!$G$14/100*'Connecting shares (%)'!$R$17+J499*'Connecting shares (%)'!$H$14/100*'Connecting shares (%)'!$R$18,0),0)</f>
        <v>0</v>
      </c>
      <c r="AE499" s="1">
        <f>IF(C499="west", IF(B499="Central",('Connecting shares (%)'!$F$12/100*K499+'Connecting shares (%)'!$G$12/100*M499+'Connecting shares (%)'!$H$12/100*O499)/1000000,0),0)</f>
        <v>13.288971679999989</v>
      </c>
      <c r="AF499" s="1">
        <f>IF(C499="west", IF(B499="Central",L499*'Connecting shares (%)'!$R$16*'Connecting shares (%)'!$F$12/100+N499*'Connecting shares (%)'!$G$12/100*'Connecting shares (%)'!$R$17+P499*'Connecting shares (%)'!$H$12/100*'Connecting shares (%)'!$R$18,0),0)</f>
        <v>9.3972069999999999</v>
      </c>
      <c r="AG499" s="1">
        <f>IF(C499="West", IF(B499="Decentral",(K499*'Connecting shares (%)'!$F$16/100+M499*'Connecting shares (%)'!$G$16/100+O499*'Connecting shares (%)'!$H$16/100)/1000000,0),0)</f>
        <v>0</v>
      </c>
      <c r="AH499" s="1">
        <f>IF(C499="west", IF(B499="Decentral",L499*'Connecting shares (%)'!$R$16*'Connecting shares (%)'!$F$16/100+N499*'Connecting shares (%)'!$G$16/100*'Connecting shares (%)'!$R$17+P499*'Connecting shares (%)'!$H$16/100*'Connecting shares (%)'!$R$18,0),0)</f>
        <v>0</v>
      </c>
    </row>
    <row r="500" spans="1:34">
      <c r="A500" s="1">
        <v>499</v>
      </c>
      <c r="B500" s="1" t="s">
        <v>22</v>
      </c>
      <c r="C500" s="1" t="s">
        <v>23</v>
      </c>
      <c r="D500" s="1" t="s">
        <v>440</v>
      </c>
      <c r="E500" s="1">
        <v>41246.86</v>
      </c>
      <c r="F500" s="1">
        <v>3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1730.95668857129</v>
      </c>
      <c r="R500" s="1">
        <v>190289</v>
      </c>
      <c r="S500" s="61">
        <f>IF(C500="East", IF(B500="Central",('Connecting shares (%)'!$F$2/100*E500+'Connecting shares (%)'!$G$2/100*G500+'Connecting shares (%)'!$H$2/100*I500)/1000000,0),0)</f>
        <v>0</v>
      </c>
      <c r="T500" s="61">
        <f>IF(C500="East", IF(B500="Central",F500*'Connecting shares (%)'!$R$16*'Connecting shares (%)'!$F$2/100+H500*'Connecting shares (%)'!$G$2/100*'Connecting shares (%)'!$R$17+J500*'Connecting shares (%)'!$H$2/100*'Connecting shares (%)'!$R$18,0),0)</f>
        <v>0</v>
      </c>
      <c r="U500" s="1">
        <f>IF(C500="East", IF(B500="Decentral",('Connecting shares (%)'!$F$6/100*E500+'Connecting shares (%)'!$G$6/100*G500+'Connecting shares (%)'!$H$6/100*I500)/1000000,0),0)</f>
        <v>0</v>
      </c>
      <c r="V500" s="1">
        <f>IF(C500="East", IF(B500="Decentral",F500*'Connecting shares (%)'!$R$16*'Connecting shares (%)'!$F$6/100+H500*'Connecting shares (%)'!$G$6/100*'Connecting shares (%)'!$R$17+J500*'Connecting shares (%)'!$H$6/100*'Connecting shares (%)'!$R$18,0),0)</f>
        <v>0</v>
      </c>
      <c r="W500" s="1">
        <f>IF(C500="East", IF(B500="Central",('Connecting shares (%)'!$F$4/100*K500+'Connecting shares (%)'!$G$4/100*M500+'Connecting shares (%)'!$H$4/100*O500)/1000000,0),0)</f>
        <v>0</v>
      </c>
      <c r="X500" s="1">
        <f>IF(C500="East", IF(B500="Central",L500*'Connecting shares (%)'!$R$16*'Connecting shares (%)'!$F$4/100+N500*'Connecting shares (%)'!$G$4/100*'Connecting shares (%)'!$R$17+P500*'Connecting shares (%)'!$H$4/100*'Connecting shares (%)'!$R$18,0),0)</f>
        <v>0</v>
      </c>
      <c r="Y500" s="1">
        <f>IF(C500="East", IF(B500="Decentral",('Connecting shares (%)'!$F$4/100*K500+'Connecting shares (%)'!$G$4/100*M500+'Connecting shares (%)'!$H$4/100*O500)/1000000,0),0)</f>
        <v>0</v>
      </c>
      <c r="Z500" s="1">
        <f>IF(C500="East", IF(B500="Decentral",L500*'Connecting shares (%)'!$R$16*'Connecting shares (%)'!$F$8/100+N500*'Connecting shares (%)'!$G$8/100*'Connecting shares (%)'!$R$17+P500*'Connecting shares (%)'!$H$8/100*'Connecting shares (%)'!$R$18,0),0)</f>
        <v>0</v>
      </c>
      <c r="AA500" s="1">
        <f>IF(C500="West", IF(B500="Central",('Connecting shares (%)'!$F$10/100*E500+'Connecting shares (%)'!$G$10/100*G500+'Connecting shares (%)'!$H$10/100*I500)/1000000,0),0)</f>
        <v>4.1246860000000003E-2</v>
      </c>
      <c r="AB500" s="1">
        <f>IF(C500="West", IF(B500="Central",F500*'Connecting shares (%)'!$R$16*'Connecting shares (%)'!$F$10/100+H500*'Connecting shares (%)'!$G$10/100*'Connecting shares (%)'!$R$17+J500*'Connecting shares (%)'!$H$10/100*'Connecting shares (%)'!$R$18,0),0)</f>
        <v>6.8985000000000005E-2</v>
      </c>
      <c r="AC500" s="1">
        <f>IF(C500="West", IF(B500="Decentral",('Connecting shares (%)'!$F$14/100*E500+'Connecting shares (%)'!$G$14/100*G500+'Connecting shares (%)'!$H$14/100*I500)/1000000,0),0)</f>
        <v>0</v>
      </c>
      <c r="AD500" s="1">
        <f>IF(C500="west", IF(B500="Decentral",F500*'Connecting shares (%)'!$R$16*'Connecting shares (%)'!$F$14/100+H500*'Connecting shares (%)'!$G$14/100*'Connecting shares (%)'!$R$17+J500*'Connecting shares (%)'!$H$14/100*'Connecting shares (%)'!$R$18,0),0)</f>
        <v>0</v>
      </c>
      <c r="AE500" s="1">
        <f>IF(C500="west", IF(B500="Central",('Connecting shares (%)'!$F$12/100*K500+'Connecting shares (%)'!$G$12/100*M500+'Connecting shares (%)'!$H$12/100*O500)/1000000,0),0)</f>
        <v>0</v>
      </c>
      <c r="AF500" s="1">
        <f>IF(C500="west", IF(B500="Central",L500*'Connecting shares (%)'!$R$16*'Connecting shares (%)'!$F$12/100+N500*'Connecting shares (%)'!$G$12/100*'Connecting shares (%)'!$R$17+P500*'Connecting shares (%)'!$H$12/100*'Connecting shares (%)'!$R$18,0),0)</f>
        <v>0</v>
      </c>
      <c r="AG500" s="1">
        <f>IF(C500="West", IF(B500="Decentral",(K500*'Connecting shares (%)'!$F$16/100+M500*'Connecting shares (%)'!$G$16/100+O500*'Connecting shares (%)'!$H$16/100)/1000000,0),0)</f>
        <v>0</v>
      </c>
      <c r="AH500" s="1">
        <f>IF(C500="west", IF(B500="Decentral",L500*'Connecting shares (%)'!$R$16*'Connecting shares (%)'!$F$16/100+N500*'Connecting shares (%)'!$G$16/100*'Connecting shares (%)'!$R$17+P500*'Connecting shares (%)'!$H$16/100*'Connecting shares (%)'!$R$18,0),0)</f>
        <v>0</v>
      </c>
    </row>
    <row r="501" spans="1:34">
      <c r="A501" s="1">
        <v>500</v>
      </c>
      <c r="B501" s="1" t="s">
        <v>21</v>
      </c>
      <c r="C501" s="1" t="s">
        <v>23</v>
      </c>
      <c r="D501" s="1" t="s">
        <v>439</v>
      </c>
      <c r="E501" s="1">
        <v>235037.359999999</v>
      </c>
      <c r="F501" s="1">
        <v>16</v>
      </c>
      <c r="G501" s="1">
        <v>0</v>
      </c>
      <c r="H501" s="1">
        <v>0</v>
      </c>
      <c r="I501" s="1">
        <v>0</v>
      </c>
      <c r="J501" s="1">
        <v>0</v>
      </c>
      <c r="K501" s="1">
        <v>10184.01</v>
      </c>
      <c r="L501" s="1">
        <v>1</v>
      </c>
      <c r="M501" s="1">
        <v>0</v>
      </c>
      <c r="N501" s="1">
        <v>0</v>
      </c>
      <c r="O501" s="1">
        <v>0</v>
      </c>
      <c r="P501" s="1">
        <v>0</v>
      </c>
      <c r="Q501" s="1">
        <v>6640.3621286982598</v>
      </c>
      <c r="R501" s="1">
        <v>2212237.5</v>
      </c>
      <c r="S501" s="61">
        <f>IF(C501="East", IF(B501="Central",('Connecting shares (%)'!$F$2/100*E501+'Connecting shares (%)'!$G$2/100*G501+'Connecting shares (%)'!$H$2/100*I501)/1000000,0),0)</f>
        <v>0</v>
      </c>
      <c r="T501" s="61">
        <f>IF(C501="East", IF(B501="Central",F501*'Connecting shares (%)'!$R$16*'Connecting shares (%)'!$F$2/100+H501*'Connecting shares (%)'!$G$2/100*'Connecting shares (%)'!$R$17+J501*'Connecting shares (%)'!$H$2/100*'Connecting shares (%)'!$R$18,0),0)</f>
        <v>0</v>
      </c>
      <c r="U501" s="1">
        <f>IF(C501="East", IF(B501="Decentral",('Connecting shares (%)'!$F$6/100*E501+'Connecting shares (%)'!$G$6/100*G501+'Connecting shares (%)'!$H$6/100*I501)/1000000,0),0)</f>
        <v>0</v>
      </c>
      <c r="V501" s="1">
        <f>IF(C501="East", IF(B501="Decentral",F501*'Connecting shares (%)'!$R$16*'Connecting shares (%)'!$F$6/100+H501*'Connecting shares (%)'!$G$6/100*'Connecting shares (%)'!$R$17+J501*'Connecting shares (%)'!$H$6/100*'Connecting shares (%)'!$R$18,0),0)</f>
        <v>0</v>
      </c>
      <c r="W501" s="1">
        <f>IF(C501="East", IF(B501="Central",('Connecting shares (%)'!$F$4/100*K501+'Connecting shares (%)'!$G$4/100*M501+'Connecting shares (%)'!$H$4/100*O501)/1000000,0),0)</f>
        <v>0</v>
      </c>
      <c r="X501" s="1">
        <f>IF(C501="East", IF(B501="Central",L501*'Connecting shares (%)'!$R$16*'Connecting shares (%)'!$F$4/100+N501*'Connecting shares (%)'!$G$4/100*'Connecting shares (%)'!$R$17+P501*'Connecting shares (%)'!$H$4/100*'Connecting shares (%)'!$R$18,0),0)</f>
        <v>0</v>
      </c>
      <c r="Y501" s="1">
        <f>IF(C501="East", IF(B501="Decentral",('Connecting shares (%)'!$F$4/100*K501+'Connecting shares (%)'!$G$4/100*M501+'Connecting shares (%)'!$H$4/100*O501)/1000000,0),0)</f>
        <v>0</v>
      </c>
      <c r="Z501" s="1">
        <f>IF(C501="East", IF(B501="Decentral",L501*'Connecting shares (%)'!$R$16*'Connecting shares (%)'!$F$8/100+N501*'Connecting shares (%)'!$G$8/100*'Connecting shares (%)'!$R$17+P501*'Connecting shares (%)'!$H$8/100*'Connecting shares (%)'!$R$18,0),0)</f>
        <v>0</v>
      </c>
      <c r="AA501" s="1">
        <f>IF(C501="West", IF(B501="Central",('Connecting shares (%)'!$F$10/100*E501+'Connecting shares (%)'!$G$10/100*G501+'Connecting shares (%)'!$H$10/100*I501)/1000000,0),0)</f>
        <v>0</v>
      </c>
      <c r="AB501" s="1">
        <f>IF(C501="West", IF(B501="Central",F501*'Connecting shares (%)'!$R$16*'Connecting shares (%)'!$F$10/100+H501*'Connecting shares (%)'!$G$10/100*'Connecting shares (%)'!$R$17+J501*'Connecting shares (%)'!$H$10/100*'Connecting shares (%)'!$R$18,0),0)</f>
        <v>0</v>
      </c>
      <c r="AC501" s="1">
        <f>IF(C501="West", IF(B501="Decentral",('Connecting shares (%)'!$F$14/100*E501+'Connecting shares (%)'!$G$14/100*G501+'Connecting shares (%)'!$H$14/100*I501)/1000000,0),0)</f>
        <v>0.235037359999999</v>
      </c>
      <c r="AD501" s="1">
        <f>IF(C501="west", IF(B501="Decentral",F501*'Connecting shares (%)'!$R$16*'Connecting shares (%)'!$F$14/100+H501*'Connecting shares (%)'!$G$14/100*'Connecting shares (%)'!$R$17+J501*'Connecting shares (%)'!$H$14/100*'Connecting shares (%)'!$R$18,0),0)</f>
        <v>0.36792000000000002</v>
      </c>
      <c r="AE501" s="1">
        <f>IF(C501="west", IF(B501="Central",('Connecting shares (%)'!$F$12/100*K501+'Connecting shares (%)'!$G$12/100*M501+'Connecting shares (%)'!$H$12/100*O501)/1000000,0),0)</f>
        <v>0</v>
      </c>
      <c r="AF501" s="1">
        <f>IF(C501="west", IF(B501="Central",L501*'Connecting shares (%)'!$R$16*'Connecting shares (%)'!$F$12/100+N501*'Connecting shares (%)'!$G$12/100*'Connecting shares (%)'!$R$17+P501*'Connecting shares (%)'!$H$12/100*'Connecting shares (%)'!$R$18,0),0)</f>
        <v>0</v>
      </c>
      <c r="AG501" s="1">
        <f>IF(C501="West", IF(B501="Decentral",(K501*'Connecting shares (%)'!$F$16/100+M501*'Connecting shares (%)'!$G$16/100+O501*'Connecting shares (%)'!$H$16/100)/1000000,0),0)</f>
        <v>1.018401E-2</v>
      </c>
      <c r="AH501" s="1">
        <f>IF(C501="west", IF(B501="Decentral",L501*'Connecting shares (%)'!$R$16*'Connecting shares (%)'!$F$16/100+N501*'Connecting shares (%)'!$G$16/100*'Connecting shares (%)'!$R$17+P501*'Connecting shares (%)'!$H$16/100*'Connecting shares (%)'!$R$18,0),0)</f>
        <v>2.2995000000000002E-2</v>
      </c>
    </row>
    <row r="502" spans="1:34">
      <c r="A502" s="1">
        <v>501</v>
      </c>
      <c r="B502" s="1" t="s">
        <v>22</v>
      </c>
      <c r="C502" s="1" t="s">
        <v>23</v>
      </c>
      <c r="D502" s="1" t="s">
        <v>438</v>
      </c>
      <c r="E502" s="1">
        <v>137898.01999999999</v>
      </c>
      <c r="F502" s="1">
        <v>8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2330.4378947067198</v>
      </c>
      <c r="R502" s="1">
        <v>184073</v>
      </c>
      <c r="S502" s="61">
        <f>IF(C502="East", IF(B502="Central",('Connecting shares (%)'!$F$2/100*E502+'Connecting shares (%)'!$G$2/100*G502+'Connecting shares (%)'!$H$2/100*I502)/1000000,0),0)</f>
        <v>0</v>
      </c>
      <c r="T502" s="61">
        <f>IF(C502="East", IF(B502="Central",F502*'Connecting shares (%)'!$R$16*'Connecting shares (%)'!$F$2/100+H502*'Connecting shares (%)'!$G$2/100*'Connecting shares (%)'!$R$17+J502*'Connecting shares (%)'!$H$2/100*'Connecting shares (%)'!$R$18,0),0)</f>
        <v>0</v>
      </c>
      <c r="U502" s="1">
        <f>IF(C502="East", IF(B502="Decentral",('Connecting shares (%)'!$F$6/100*E502+'Connecting shares (%)'!$G$6/100*G502+'Connecting shares (%)'!$H$6/100*I502)/1000000,0),0)</f>
        <v>0</v>
      </c>
      <c r="V502" s="1">
        <f>IF(C502="East", IF(B502="Decentral",F502*'Connecting shares (%)'!$R$16*'Connecting shares (%)'!$F$6/100+H502*'Connecting shares (%)'!$G$6/100*'Connecting shares (%)'!$R$17+J502*'Connecting shares (%)'!$H$6/100*'Connecting shares (%)'!$R$18,0),0)</f>
        <v>0</v>
      </c>
      <c r="W502" s="1">
        <f>IF(C502="East", IF(B502="Central",('Connecting shares (%)'!$F$4/100*K502+'Connecting shares (%)'!$G$4/100*M502+'Connecting shares (%)'!$H$4/100*O502)/1000000,0),0)</f>
        <v>0</v>
      </c>
      <c r="X502" s="1">
        <f>IF(C502="East", IF(B502="Central",L502*'Connecting shares (%)'!$R$16*'Connecting shares (%)'!$F$4/100+N502*'Connecting shares (%)'!$G$4/100*'Connecting shares (%)'!$R$17+P502*'Connecting shares (%)'!$H$4/100*'Connecting shares (%)'!$R$18,0),0)</f>
        <v>0</v>
      </c>
      <c r="Y502" s="1">
        <f>IF(C502="East", IF(B502="Decentral",('Connecting shares (%)'!$F$4/100*K502+'Connecting shares (%)'!$G$4/100*M502+'Connecting shares (%)'!$H$4/100*O502)/1000000,0),0)</f>
        <v>0</v>
      </c>
      <c r="Z502" s="1">
        <f>IF(C502="East", IF(B502="Decentral",L502*'Connecting shares (%)'!$R$16*'Connecting shares (%)'!$F$8/100+N502*'Connecting shares (%)'!$G$8/100*'Connecting shares (%)'!$R$17+P502*'Connecting shares (%)'!$H$8/100*'Connecting shares (%)'!$R$18,0),0)</f>
        <v>0</v>
      </c>
      <c r="AA502" s="1">
        <f>IF(C502="West", IF(B502="Central",('Connecting shares (%)'!$F$10/100*E502+'Connecting shares (%)'!$G$10/100*G502+'Connecting shares (%)'!$H$10/100*I502)/1000000,0),0)</f>
        <v>0.13789801999999998</v>
      </c>
      <c r="AB502" s="1">
        <f>IF(C502="West", IF(B502="Central",F502*'Connecting shares (%)'!$R$16*'Connecting shares (%)'!$F$10/100+H502*'Connecting shares (%)'!$G$10/100*'Connecting shares (%)'!$R$17+J502*'Connecting shares (%)'!$H$10/100*'Connecting shares (%)'!$R$18,0),0)</f>
        <v>0.18396000000000001</v>
      </c>
      <c r="AC502" s="1">
        <f>IF(C502="West", IF(B502="Decentral",('Connecting shares (%)'!$F$14/100*E502+'Connecting shares (%)'!$G$14/100*G502+'Connecting shares (%)'!$H$14/100*I502)/1000000,0),0)</f>
        <v>0</v>
      </c>
      <c r="AD502" s="1">
        <f>IF(C502="west", IF(B502="Decentral",F502*'Connecting shares (%)'!$R$16*'Connecting shares (%)'!$F$14/100+H502*'Connecting shares (%)'!$G$14/100*'Connecting shares (%)'!$R$17+J502*'Connecting shares (%)'!$H$14/100*'Connecting shares (%)'!$R$18,0),0)</f>
        <v>0</v>
      </c>
      <c r="AE502" s="1">
        <f>IF(C502="west", IF(B502="Central",('Connecting shares (%)'!$F$12/100*K502+'Connecting shares (%)'!$G$12/100*M502+'Connecting shares (%)'!$H$12/100*O502)/1000000,0),0)</f>
        <v>0</v>
      </c>
      <c r="AF502" s="1">
        <f>IF(C502="west", IF(B502="Central",L502*'Connecting shares (%)'!$R$16*'Connecting shares (%)'!$F$12/100+N502*'Connecting shares (%)'!$G$12/100*'Connecting shares (%)'!$R$17+P502*'Connecting shares (%)'!$H$12/100*'Connecting shares (%)'!$R$18,0),0)</f>
        <v>0</v>
      </c>
      <c r="AG502" s="1">
        <f>IF(C502="West", IF(B502="Decentral",(K502*'Connecting shares (%)'!$F$16/100+M502*'Connecting shares (%)'!$G$16/100+O502*'Connecting shares (%)'!$H$16/100)/1000000,0),0)</f>
        <v>0</v>
      </c>
      <c r="AH502" s="1">
        <f>IF(C502="west", IF(B502="Decentral",L502*'Connecting shares (%)'!$R$16*'Connecting shares (%)'!$F$16/100+N502*'Connecting shares (%)'!$G$16/100*'Connecting shares (%)'!$R$17+P502*'Connecting shares (%)'!$H$16/100*'Connecting shares (%)'!$R$18,0),0)</f>
        <v>0</v>
      </c>
    </row>
    <row r="503" spans="1:34">
      <c r="A503" s="1">
        <v>502</v>
      </c>
      <c r="B503" s="1" t="s">
        <v>22</v>
      </c>
      <c r="C503" s="1" t="s">
        <v>23</v>
      </c>
      <c r="D503" s="1" t="s">
        <v>437</v>
      </c>
      <c r="E503" s="1">
        <v>1175980.93</v>
      </c>
      <c r="F503" s="1">
        <v>87</v>
      </c>
      <c r="G503" s="1">
        <v>0</v>
      </c>
      <c r="H503" s="1">
        <v>0</v>
      </c>
      <c r="I503" s="1">
        <v>0</v>
      </c>
      <c r="J503" s="1">
        <v>0</v>
      </c>
      <c r="K503" s="1">
        <v>156342.959999999</v>
      </c>
      <c r="L503" s="1">
        <v>22</v>
      </c>
      <c r="M503" s="1">
        <v>0</v>
      </c>
      <c r="N503" s="1">
        <v>0</v>
      </c>
      <c r="O503" s="1">
        <v>0</v>
      </c>
      <c r="P503" s="1">
        <v>0</v>
      </c>
      <c r="Q503" s="1">
        <v>4443.8728517950403</v>
      </c>
      <c r="R503" s="1">
        <v>901034.5</v>
      </c>
      <c r="S503" s="61">
        <f>IF(C503="East", IF(B503="Central",('Connecting shares (%)'!$F$2/100*E503+'Connecting shares (%)'!$G$2/100*G503+'Connecting shares (%)'!$H$2/100*I503)/1000000,0),0)</f>
        <v>0</v>
      </c>
      <c r="T503" s="61">
        <f>IF(C503="East", IF(B503="Central",F503*'Connecting shares (%)'!$R$16*'Connecting shares (%)'!$F$2/100+H503*'Connecting shares (%)'!$G$2/100*'Connecting shares (%)'!$R$17+J503*'Connecting shares (%)'!$H$2/100*'Connecting shares (%)'!$R$18,0),0)</f>
        <v>0</v>
      </c>
      <c r="U503" s="1">
        <f>IF(C503="East", IF(B503="Decentral",('Connecting shares (%)'!$F$6/100*E503+'Connecting shares (%)'!$G$6/100*G503+'Connecting shares (%)'!$H$6/100*I503)/1000000,0),0)</f>
        <v>0</v>
      </c>
      <c r="V503" s="1">
        <f>IF(C503="East", IF(B503="Decentral",F503*'Connecting shares (%)'!$R$16*'Connecting shares (%)'!$F$6/100+H503*'Connecting shares (%)'!$G$6/100*'Connecting shares (%)'!$R$17+J503*'Connecting shares (%)'!$H$6/100*'Connecting shares (%)'!$R$18,0),0)</f>
        <v>0</v>
      </c>
      <c r="W503" s="1">
        <f>IF(C503="East", IF(B503="Central",('Connecting shares (%)'!$F$4/100*K503+'Connecting shares (%)'!$G$4/100*M503+'Connecting shares (%)'!$H$4/100*O503)/1000000,0),0)</f>
        <v>0</v>
      </c>
      <c r="X503" s="1">
        <f>IF(C503="East", IF(B503="Central",L503*'Connecting shares (%)'!$R$16*'Connecting shares (%)'!$F$4/100+N503*'Connecting shares (%)'!$G$4/100*'Connecting shares (%)'!$R$17+P503*'Connecting shares (%)'!$H$4/100*'Connecting shares (%)'!$R$18,0),0)</f>
        <v>0</v>
      </c>
      <c r="Y503" s="1">
        <f>IF(C503="East", IF(B503="Decentral",('Connecting shares (%)'!$F$4/100*K503+'Connecting shares (%)'!$G$4/100*M503+'Connecting shares (%)'!$H$4/100*O503)/1000000,0),0)</f>
        <v>0</v>
      </c>
      <c r="Z503" s="1">
        <f>IF(C503="East", IF(B503="Decentral",L503*'Connecting shares (%)'!$R$16*'Connecting shares (%)'!$F$8/100+N503*'Connecting shares (%)'!$G$8/100*'Connecting shares (%)'!$R$17+P503*'Connecting shares (%)'!$H$8/100*'Connecting shares (%)'!$R$18,0),0)</f>
        <v>0</v>
      </c>
      <c r="AA503" s="1">
        <f>IF(C503="West", IF(B503="Central",('Connecting shares (%)'!$F$10/100*E503+'Connecting shares (%)'!$G$10/100*G503+'Connecting shares (%)'!$H$10/100*I503)/1000000,0),0)</f>
        <v>1.1759809299999999</v>
      </c>
      <c r="AB503" s="1">
        <f>IF(C503="West", IF(B503="Central",F503*'Connecting shares (%)'!$R$16*'Connecting shares (%)'!$F$10/100+H503*'Connecting shares (%)'!$G$10/100*'Connecting shares (%)'!$R$17+J503*'Connecting shares (%)'!$H$10/100*'Connecting shares (%)'!$R$18,0),0)</f>
        <v>2.0005649999999999</v>
      </c>
      <c r="AC503" s="1">
        <f>IF(C503="West", IF(B503="Decentral",('Connecting shares (%)'!$F$14/100*E503+'Connecting shares (%)'!$G$14/100*G503+'Connecting shares (%)'!$H$14/100*I503)/1000000,0),0)</f>
        <v>0</v>
      </c>
      <c r="AD503" s="1">
        <f>IF(C503="west", IF(B503="Decentral",F503*'Connecting shares (%)'!$R$16*'Connecting shares (%)'!$F$14/100+H503*'Connecting shares (%)'!$G$14/100*'Connecting shares (%)'!$R$17+J503*'Connecting shares (%)'!$H$14/100*'Connecting shares (%)'!$R$18,0),0)</f>
        <v>0</v>
      </c>
      <c r="AE503" s="1">
        <f>IF(C503="west", IF(B503="Central",('Connecting shares (%)'!$F$12/100*K503+'Connecting shares (%)'!$G$12/100*M503+'Connecting shares (%)'!$H$12/100*O503)/1000000,0),0)</f>
        <v>0.156342959999999</v>
      </c>
      <c r="AF503" s="1">
        <f>IF(C503="west", IF(B503="Central",L503*'Connecting shares (%)'!$R$16*'Connecting shares (%)'!$F$12/100+N503*'Connecting shares (%)'!$G$12/100*'Connecting shares (%)'!$R$17+P503*'Connecting shares (%)'!$H$12/100*'Connecting shares (%)'!$R$18,0),0)</f>
        <v>0.50589000000000006</v>
      </c>
      <c r="AG503" s="1">
        <f>IF(C503="West", IF(B503="Decentral",(K503*'Connecting shares (%)'!$F$16/100+M503*'Connecting shares (%)'!$G$16/100+O503*'Connecting shares (%)'!$H$16/100)/1000000,0),0)</f>
        <v>0</v>
      </c>
      <c r="AH503" s="1">
        <f>IF(C503="west", IF(B503="Decentral",L503*'Connecting shares (%)'!$R$16*'Connecting shares (%)'!$F$16/100+N503*'Connecting shares (%)'!$G$16/100*'Connecting shares (%)'!$R$17+P503*'Connecting shares (%)'!$H$16/100*'Connecting shares (%)'!$R$18,0),0)</f>
        <v>0</v>
      </c>
    </row>
    <row r="504" spans="1:34">
      <c r="A504" s="1">
        <v>503</v>
      </c>
      <c r="B504" s="1" t="s">
        <v>22</v>
      </c>
      <c r="C504" s="1" t="s">
        <v>23</v>
      </c>
      <c r="D504" s="1" t="s">
        <v>358</v>
      </c>
      <c r="E504" s="1">
        <v>2043988.04</v>
      </c>
      <c r="F504" s="1">
        <v>128</v>
      </c>
      <c r="G504" s="1">
        <v>0</v>
      </c>
      <c r="H504" s="1">
        <v>0</v>
      </c>
      <c r="I504" s="1">
        <v>0</v>
      </c>
      <c r="J504" s="1">
        <v>0</v>
      </c>
      <c r="K504" s="1">
        <v>236802.04</v>
      </c>
      <c r="L504" s="1">
        <v>24</v>
      </c>
      <c r="M504" s="1">
        <v>87503.389999999898</v>
      </c>
      <c r="N504" s="1">
        <v>1</v>
      </c>
      <c r="O504" s="1">
        <v>0</v>
      </c>
      <c r="P504" s="1">
        <v>0</v>
      </c>
      <c r="Q504" s="1">
        <v>19723.360622710199</v>
      </c>
      <c r="R504" s="1">
        <v>7297184.5</v>
      </c>
      <c r="S504" s="61">
        <f>IF(C504="East", IF(B504="Central",('Connecting shares (%)'!$F$2/100*E504+'Connecting shares (%)'!$G$2/100*G504+'Connecting shares (%)'!$H$2/100*I504)/1000000,0),0)</f>
        <v>0</v>
      </c>
      <c r="T504" s="61">
        <f>IF(C504="East", IF(B504="Central",F504*'Connecting shares (%)'!$R$16*'Connecting shares (%)'!$F$2/100+H504*'Connecting shares (%)'!$G$2/100*'Connecting shares (%)'!$R$17+J504*'Connecting shares (%)'!$H$2/100*'Connecting shares (%)'!$R$18,0),0)</f>
        <v>0</v>
      </c>
      <c r="U504" s="1">
        <f>IF(C504="East", IF(B504="Decentral",('Connecting shares (%)'!$F$6/100*E504+'Connecting shares (%)'!$G$6/100*G504+'Connecting shares (%)'!$H$6/100*I504)/1000000,0),0)</f>
        <v>0</v>
      </c>
      <c r="V504" s="1">
        <f>IF(C504="East", IF(B504="Decentral",F504*'Connecting shares (%)'!$R$16*'Connecting shares (%)'!$F$6/100+H504*'Connecting shares (%)'!$G$6/100*'Connecting shares (%)'!$R$17+J504*'Connecting shares (%)'!$H$6/100*'Connecting shares (%)'!$R$18,0),0)</f>
        <v>0</v>
      </c>
      <c r="W504" s="1">
        <f>IF(C504="East", IF(B504="Central",('Connecting shares (%)'!$F$4/100*K504+'Connecting shares (%)'!$G$4/100*M504+'Connecting shares (%)'!$H$4/100*O504)/1000000,0),0)</f>
        <v>0</v>
      </c>
      <c r="X504" s="1">
        <f>IF(C504="East", IF(B504="Central",L504*'Connecting shares (%)'!$R$16*'Connecting shares (%)'!$F$4/100+N504*'Connecting shares (%)'!$G$4/100*'Connecting shares (%)'!$R$17+P504*'Connecting shares (%)'!$H$4/100*'Connecting shares (%)'!$R$18,0),0)</f>
        <v>0</v>
      </c>
      <c r="Y504" s="1">
        <f>IF(C504="East", IF(B504="Decentral",('Connecting shares (%)'!$F$4/100*K504+'Connecting shares (%)'!$G$4/100*M504+'Connecting shares (%)'!$H$4/100*O504)/1000000,0),0)</f>
        <v>0</v>
      </c>
      <c r="Z504" s="1">
        <f>IF(C504="East", IF(B504="Decentral",L504*'Connecting shares (%)'!$R$16*'Connecting shares (%)'!$F$8/100+N504*'Connecting shares (%)'!$G$8/100*'Connecting shares (%)'!$R$17+P504*'Connecting shares (%)'!$H$8/100*'Connecting shares (%)'!$R$18,0),0)</f>
        <v>0</v>
      </c>
      <c r="AA504" s="1">
        <f>IF(C504="West", IF(B504="Central",('Connecting shares (%)'!$F$10/100*E504+'Connecting shares (%)'!$G$10/100*G504+'Connecting shares (%)'!$H$10/100*I504)/1000000,0),0)</f>
        <v>2.0439880399999999</v>
      </c>
      <c r="AB504" s="1">
        <f>IF(C504="West", IF(B504="Central",F504*'Connecting shares (%)'!$R$16*'Connecting shares (%)'!$F$10/100+H504*'Connecting shares (%)'!$G$10/100*'Connecting shares (%)'!$R$17+J504*'Connecting shares (%)'!$H$10/100*'Connecting shares (%)'!$R$18,0),0)</f>
        <v>2.9433600000000002</v>
      </c>
      <c r="AC504" s="1">
        <f>IF(C504="West", IF(B504="Decentral",('Connecting shares (%)'!$F$14/100*E504+'Connecting shares (%)'!$G$14/100*G504+'Connecting shares (%)'!$H$14/100*I504)/1000000,0),0)</f>
        <v>0</v>
      </c>
      <c r="AD504" s="1">
        <f>IF(C504="west", IF(B504="Decentral",F504*'Connecting shares (%)'!$R$16*'Connecting shares (%)'!$F$14/100+H504*'Connecting shares (%)'!$G$14/100*'Connecting shares (%)'!$R$17+J504*'Connecting shares (%)'!$H$14/100*'Connecting shares (%)'!$R$18,0),0)</f>
        <v>0</v>
      </c>
      <c r="AE504" s="1">
        <f>IF(C504="west", IF(B504="Central",('Connecting shares (%)'!$F$12/100*K504+'Connecting shares (%)'!$G$12/100*M504+'Connecting shares (%)'!$H$12/100*O504)/1000000,0),0)</f>
        <v>0.32430542999999995</v>
      </c>
      <c r="AF504" s="1">
        <f>IF(C504="west", IF(B504="Central",L504*'Connecting shares (%)'!$R$16*'Connecting shares (%)'!$F$12/100+N504*'Connecting shares (%)'!$G$12/100*'Connecting shares (%)'!$R$17+P504*'Connecting shares (%)'!$H$12/100*'Connecting shares (%)'!$R$18,0),0)</f>
        <v>0.58253900000000003</v>
      </c>
      <c r="AG504" s="1">
        <f>IF(C504="West", IF(B504="Decentral",(K504*'Connecting shares (%)'!$F$16/100+M504*'Connecting shares (%)'!$G$16/100+O504*'Connecting shares (%)'!$H$16/100)/1000000,0),0)</f>
        <v>0</v>
      </c>
      <c r="AH504" s="1">
        <f>IF(C504="west", IF(B504="Decentral",L504*'Connecting shares (%)'!$R$16*'Connecting shares (%)'!$F$16/100+N504*'Connecting shares (%)'!$G$16/100*'Connecting shares (%)'!$R$17+P504*'Connecting shares (%)'!$H$16/100*'Connecting shares (%)'!$R$18,0),0)</f>
        <v>0</v>
      </c>
    </row>
    <row r="505" spans="1:34">
      <c r="A505" s="1">
        <v>504</v>
      </c>
      <c r="B505" s="1" t="s">
        <v>22</v>
      </c>
      <c r="C505" s="1" t="s">
        <v>23</v>
      </c>
      <c r="D505" s="1" t="s">
        <v>335</v>
      </c>
      <c r="E505" s="1">
        <v>1349830.3899999899</v>
      </c>
      <c r="F505" s="1">
        <v>90</v>
      </c>
      <c r="G505" s="1">
        <v>0</v>
      </c>
      <c r="H505" s="1">
        <v>0</v>
      </c>
      <c r="I505" s="1">
        <v>0</v>
      </c>
      <c r="J505" s="1">
        <v>0</v>
      </c>
      <c r="K505" s="1">
        <v>300183.63</v>
      </c>
      <c r="L505" s="1">
        <v>31</v>
      </c>
      <c r="M505" s="1">
        <v>174730.299999999</v>
      </c>
      <c r="N505" s="1">
        <v>2</v>
      </c>
      <c r="O505" s="1">
        <v>0</v>
      </c>
      <c r="P505" s="1">
        <v>0</v>
      </c>
      <c r="Q505" s="1">
        <v>7590.6191304171698</v>
      </c>
      <c r="R505" s="1">
        <v>2980492</v>
      </c>
      <c r="S505" s="61">
        <f>IF(C505="East", IF(B505="Central",('Connecting shares (%)'!$F$2/100*E505+'Connecting shares (%)'!$G$2/100*G505+'Connecting shares (%)'!$H$2/100*I505)/1000000,0),0)</f>
        <v>0</v>
      </c>
      <c r="T505" s="61">
        <f>IF(C505="East", IF(B505="Central",F505*'Connecting shares (%)'!$R$16*'Connecting shares (%)'!$F$2/100+H505*'Connecting shares (%)'!$G$2/100*'Connecting shares (%)'!$R$17+J505*'Connecting shares (%)'!$H$2/100*'Connecting shares (%)'!$R$18,0),0)</f>
        <v>0</v>
      </c>
      <c r="U505" s="1">
        <f>IF(C505="East", IF(B505="Decentral",('Connecting shares (%)'!$F$6/100*E505+'Connecting shares (%)'!$G$6/100*G505+'Connecting shares (%)'!$H$6/100*I505)/1000000,0),0)</f>
        <v>0</v>
      </c>
      <c r="V505" s="1">
        <f>IF(C505="East", IF(B505="Decentral",F505*'Connecting shares (%)'!$R$16*'Connecting shares (%)'!$F$6/100+H505*'Connecting shares (%)'!$G$6/100*'Connecting shares (%)'!$R$17+J505*'Connecting shares (%)'!$H$6/100*'Connecting shares (%)'!$R$18,0),0)</f>
        <v>0</v>
      </c>
      <c r="W505" s="1">
        <f>IF(C505="East", IF(B505="Central",('Connecting shares (%)'!$F$4/100*K505+'Connecting shares (%)'!$G$4/100*M505+'Connecting shares (%)'!$H$4/100*O505)/1000000,0),0)</f>
        <v>0</v>
      </c>
      <c r="X505" s="1">
        <f>IF(C505="East", IF(B505="Central",L505*'Connecting shares (%)'!$R$16*'Connecting shares (%)'!$F$4/100+N505*'Connecting shares (%)'!$G$4/100*'Connecting shares (%)'!$R$17+P505*'Connecting shares (%)'!$H$4/100*'Connecting shares (%)'!$R$18,0),0)</f>
        <v>0</v>
      </c>
      <c r="Y505" s="1">
        <f>IF(C505="East", IF(B505="Decentral",('Connecting shares (%)'!$F$4/100*K505+'Connecting shares (%)'!$G$4/100*M505+'Connecting shares (%)'!$H$4/100*O505)/1000000,0),0)</f>
        <v>0</v>
      </c>
      <c r="Z505" s="1">
        <f>IF(C505="East", IF(B505="Decentral",L505*'Connecting shares (%)'!$R$16*'Connecting shares (%)'!$F$8/100+N505*'Connecting shares (%)'!$G$8/100*'Connecting shares (%)'!$R$17+P505*'Connecting shares (%)'!$H$8/100*'Connecting shares (%)'!$R$18,0),0)</f>
        <v>0</v>
      </c>
      <c r="AA505" s="1">
        <f>IF(C505="West", IF(B505="Central",('Connecting shares (%)'!$F$10/100*E505+'Connecting shares (%)'!$G$10/100*G505+'Connecting shares (%)'!$H$10/100*I505)/1000000,0),0)</f>
        <v>1.3498303899999899</v>
      </c>
      <c r="AB505" s="1">
        <f>IF(C505="West", IF(B505="Central",F505*'Connecting shares (%)'!$R$16*'Connecting shares (%)'!$F$10/100+H505*'Connecting shares (%)'!$G$10/100*'Connecting shares (%)'!$R$17+J505*'Connecting shares (%)'!$H$10/100*'Connecting shares (%)'!$R$18,0),0)</f>
        <v>2.06955</v>
      </c>
      <c r="AC505" s="1">
        <f>IF(C505="West", IF(B505="Decentral",('Connecting shares (%)'!$F$14/100*E505+'Connecting shares (%)'!$G$14/100*G505+'Connecting shares (%)'!$H$14/100*I505)/1000000,0),0)</f>
        <v>0</v>
      </c>
      <c r="AD505" s="1">
        <f>IF(C505="west", IF(B505="Decentral",F505*'Connecting shares (%)'!$R$16*'Connecting shares (%)'!$F$14/100+H505*'Connecting shares (%)'!$G$14/100*'Connecting shares (%)'!$R$17+J505*'Connecting shares (%)'!$H$14/100*'Connecting shares (%)'!$R$18,0),0)</f>
        <v>0</v>
      </c>
      <c r="AE505" s="1">
        <f>IF(C505="west", IF(B505="Central",('Connecting shares (%)'!$F$12/100*K505+'Connecting shares (%)'!$G$12/100*M505+'Connecting shares (%)'!$H$12/100*O505)/1000000,0),0)</f>
        <v>0.47491392999999898</v>
      </c>
      <c r="AF505" s="1">
        <f>IF(C505="west", IF(B505="Central",L505*'Connecting shares (%)'!$R$16*'Connecting shares (%)'!$F$12/100+N505*'Connecting shares (%)'!$G$12/100*'Connecting shares (%)'!$R$17+P505*'Connecting shares (%)'!$H$12/100*'Connecting shares (%)'!$R$18,0),0)</f>
        <v>0.77416300000000005</v>
      </c>
      <c r="AG505" s="1">
        <f>IF(C505="West", IF(B505="Decentral",(K505*'Connecting shares (%)'!$F$16/100+M505*'Connecting shares (%)'!$G$16/100+O505*'Connecting shares (%)'!$H$16/100)/1000000,0),0)</f>
        <v>0</v>
      </c>
      <c r="AH505" s="1">
        <f>IF(C505="west", IF(B505="Decentral",L505*'Connecting shares (%)'!$R$16*'Connecting shares (%)'!$F$16/100+N505*'Connecting shares (%)'!$G$16/100*'Connecting shares (%)'!$R$17+P505*'Connecting shares (%)'!$H$16/100*'Connecting shares (%)'!$R$18,0),0)</f>
        <v>0</v>
      </c>
    </row>
    <row r="506" spans="1:34">
      <c r="A506" s="1">
        <v>505</v>
      </c>
      <c r="B506" s="1" t="s">
        <v>21</v>
      </c>
      <c r="C506" s="1" t="s">
        <v>23</v>
      </c>
      <c r="D506" s="1" t="s">
        <v>436</v>
      </c>
      <c r="E506" s="1">
        <v>1373928.50999999</v>
      </c>
      <c r="F506" s="1">
        <v>89</v>
      </c>
      <c r="G506" s="1">
        <v>0</v>
      </c>
      <c r="H506" s="1">
        <v>0</v>
      </c>
      <c r="I506" s="1">
        <v>0</v>
      </c>
      <c r="J506" s="1">
        <v>0</v>
      </c>
      <c r="K506" s="1">
        <v>427050.12999999902</v>
      </c>
      <c r="L506" s="1">
        <v>19</v>
      </c>
      <c r="M506" s="1">
        <v>191627.239999999</v>
      </c>
      <c r="N506" s="1">
        <v>3</v>
      </c>
      <c r="O506" s="1">
        <v>0</v>
      </c>
      <c r="P506" s="1">
        <v>0</v>
      </c>
      <c r="Q506" s="1">
        <v>2521.28505130847</v>
      </c>
      <c r="R506" s="1">
        <v>186743.5</v>
      </c>
      <c r="S506" s="61">
        <f>IF(C506="East", IF(B506="Central",('Connecting shares (%)'!$F$2/100*E506+'Connecting shares (%)'!$G$2/100*G506+'Connecting shares (%)'!$H$2/100*I506)/1000000,0),0)</f>
        <v>0</v>
      </c>
      <c r="T506" s="61">
        <f>IF(C506="East", IF(B506="Central",F506*'Connecting shares (%)'!$R$16*'Connecting shares (%)'!$F$2/100+H506*'Connecting shares (%)'!$G$2/100*'Connecting shares (%)'!$R$17+J506*'Connecting shares (%)'!$H$2/100*'Connecting shares (%)'!$R$18,0),0)</f>
        <v>0</v>
      </c>
      <c r="U506" s="1">
        <f>IF(C506="East", IF(B506="Decentral",('Connecting shares (%)'!$F$6/100*E506+'Connecting shares (%)'!$G$6/100*G506+'Connecting shares (%)'!$H$6/100*I506)/1000000,0),0)</f>
        <v>0</v>
      </c>
      <c r="V506" s="1">
        <f>IF(C506="East", IF(B506="Decentral",F506*'Connecting shares (%)'!$R$16*'Connecting shares (%)'!$F$6/100+H506*'Connecting shares (%)'!$G$6/100*'Connecting shares (%)'!$R$17+J506*'Connecting shares (%)'!$H$6/100*'Connecting shares (%)'!$R$18,0),0)</f>
        <v>0</v>
      </c>
      <c r="W506" s="1">
        <f>IF(C506="East", IF(B506="Central",('Connecting shares (%)'!$F$4/100*K506+'Connecting shares (%)'!$G$4/100*M506+'Connecting shares (%)'!$H$4/100*O506)/1000000,0),0)</f>
        <v>0</v>
      </c>
      <c r="X506" s="1">
        <f>IF(C506="East", IF(B506="Central",L506*'Connecting shares (%)'!$R$16*'Connecting shares (%)'!$F$4/100+N506*'Connecting shares (%)'!$G$4/100*'Connecting shares (%)'!$R$17+P506*'Connecting shares (%)'!$H$4/100*'Connecting shares (%)'!$R$18,0),0)</f>
        <v>0</v>
      </c>
      <c r="Y506" s="1">
        <f>IF(C506="East", IF(B506="Decentral",('Connecting shares (%)'!$F$4/100*K506+'Connecting shares (%)'!$G$4/100*M506+'Connecting shares (%)'!$H$4/100*O506)/1000000,0),0)</f>
        <v>0</v>
      </c>
      <c r="Z506" s="1">
        <f>IF(C506="East", IF(B506="Decentral",L506*'Connecting shares (%)'!$R$16*'Connecting shares (%)'!$F$8/100+N506*'Connecting shares (%)'!$G$8/100*'Connecting shares (%)'!$R$17+P506*'Connecting shares (%)'!$H$8/100*'Connecting shares (%)'!$R$18,0),0)</f>
        <v>0</v>
      </c>
      <c r="AA506" s="1">
        <f>IF(C506="West", IF(B506="Central",('Connecting shares (%)'!$F$10/100*E506+'Connecting shares (%)'!$G$10/100*G506+'Connecting shares (%)'!$H$10/100*I506)/1000000,0),0)</f>
        <v>0</v>
      </c>
      <c r="AB506" s="1">
        <f>IF(C506="West", IF(B506="Central",F506*'Connecting shares (%)'!$R$16*'Connecting shares (%)'!$F$10/100+H506*'Connecting shares (%)'!$G$10/100*'Connecting shares (%)'!$R$17+J506*'Connecting shares (%)'!$H$10/100*'Connecting shares (%)'!$R$18,0),0)</f>
        <v>0</v>
      </c>
      <c r="AC506" s="1">
        <f>IF(C506="West", IF(B506="Decentral",('Connecting shares (%)'!$F$14/100*E506+'Connecting shares (%)'!$G$14/100*G506+'Connecting shares (%)'!$H$14/100*I506)/1000000,0),0)</f>
        <v>1.3739285099999901</v>
      </c>
      <c r="AD506" s="1">
        <f>IF(C506="west", IF(B506="Decentral",F506*'Connecting shares (%)'!$R$16*'Connecting shares (%)'!$F$14/100+H506*'Connecting shares (%)'!$G$14/100*'Connecting shares (%)'!$R$17+J506*'Connecting shares (%)'!$H$14/100*'Connecting shares (%)'!$R$18,0),0)</f>
        <v>2.0465550000000001</v>
      </c>
      <c r="AE506" s="1">
        <f>IF(C506="west", IF(B506="Central",('Connecting shares (%)'!$F$12/100*K506+'Connecting shares (%)'!$G$12/100*M506+'Connecting shares (%)'!$H$12/100*O506)/1000000,0),0)</f>
        <v>0</v>
      </c>
      <c r="AF506" s="1">
        <f>IF(C506="west", IF(B506="Central",L506*'Connecting shares (%)'!$R$16*'Connecting shares (%)'!$F$12/100+N506*'Connecting shares (%)'!$G$12/100*'Connecting shares (%)'!$R$17+P506*'Connecting shares (%)'!$H$12/100*'Connecting shares (%)'!$R$18,0),0)</f>
        <v>0</v>
      </c>
      <c r="AG506" s="1">
        <f>IF(C506="West", IF(B506="Decentral",(K506*'Connecting shares (%)'!$F$16/100+M506*'Connecting shares (%)'!$G$16/100+O506*'Connecting shares (%)'!$H$16/100)/1000000,0),0)</f>
        <v>0.61867736999999801</v>
      </c>
      <c r="AH506" s="1">
        <f>IF(C506="west", IF(B506="Decentral",L506*'Connecting shares (%)'!$R$16*'Connecting shares (%)'!$F$16/100+N506*'Connecting shares (%)'!$G$16/100*'Connecting shares (%)'!$R$17+P506*'Connecting shares (%)'!$H$16/100*'Connecting shares (%)'!$R$18,0),0)</f>
        <v>0.52888200000000007</v>
      </c>
    </row>
    <row r="507" spans="1:34">
      <c r="A507" s="1">
        <v>506</v>
      </c>
      <c r="B507" s="1" t="s">
        <v>21</v>
      </c>
      <c r="C507" s="1" t="s">
        <v>23</v>
      </c>
      <c r="D507" s="1" t="s">
        <v>435</v>
      </c>
      <c r="E507" s="1">
        <v>1646710.21</v>
      </c>
      <c r="F507" s="1">
        <v>108</v>
      </c>
      <c r="G507" s="1">
        <v>0</v>
      </c>
      <c r="H507" s="1">
        <v>0</v>
      </c>
      <c r="I507" s="1">
        <v>0</v>
      </c>
      <c r="J507" s="1">
        <v>0</v>
      </c>
      <c r="K507" s="1">
        <v>145548.78</v>
      </c>
      <c r="L507" s="1">
        <v>11</v>
      </c>
      <c r="M507" s="1">
        <v>67075.47</v>
      </c>
      <c r="N507" s="1">
        <v>1</v>
      </c>
      <c r="O507" s="1">
        <v>0</v>
      </c>
      <c r="P507" s="1">
        <v>0</v>
      </c>
      <c r="Q507" s="1">
        <v>7897.0747953622204</v>
      </c>
      <c r="R507" s="1">
        <v>1541273</v>
      </c>
      <c r="S507" s="61">
        <f>IF(C507="East", IF(B507="Central",('Connecting shares (%)'!$F$2/100*E507+'Connecting shares (%)'!$G$2/100*G507+'Connecting shares (%)'!$H$2/100*I507)/1000000,0),0)</f>
        <v>0</v>
      </c>
      <c r="T507" s="61">
        <f>IF(C507="East", IF(B507="Central",F507*'Connecting shares (%)'!$R$16*'Connecting shares (%)'!$F$2/100+H507*'Connecting shares (%)'!$G$2/100*'Connecting shares (%)'!$R$17+J507*'Connecting shares (%)'!$H$2/100*'Connecting shares (%)'!$R$18,0),0)</f>
        <v>0</v>
      </c>
      <c r="U507" s="1">
        <f>IF(C507="East", IF(B507="Decentral",('Connecting shares (%)'!$F$6/100*E507+'Connecting shares (%)'!$G$6/100*G507+'Connecting shares (%)'!$H$6/100*I507)/1000000,0),0)</f>
        <v>0</v>
      </c>
      <c r="V507" s="1">
        <f>IF(C507="East", IF(B507="Decentral",F507*'Connecting shares (%)'!$R$16*'Connecting shares (%)'!$F$6/100+H507*'Connecting shares (%)'!$G$6/100*'Connecting shares (%)'!$R$17+J507*'Connecting shares (%)'!$H$6/100*'Connecting shares (%)'!$R$18,0),0)</f>
        <v>0</v>
      </c>
      <c r="W507" s="1">
        <f>IF(C507="East", IF(B507="Central",('Connecting shares (%)'!$F$4/100*K507+'Connecting shares (%)'!$G$4/100*M507+'Connecting shares (%)'!$H$4/100*O507)/1000000,0),0)</f>
        <v>0</v>
      </c>
      <c r="X507" s="1">
        <f>IF(C507="East", IF(B507="Central",L507*'Connecting shares (%)'!$R$16*'Connecting shares (%)'!$F$4/100+N507*'Connecting shares (%)'!$G$4/100*'Connecting shares (%)'!$R$17+P507*'Connecting shares (%)'!$H$4/100*'Connecting shares (%)'!$R$18,0),0)</f>
        <v>0</v>
      </c>
      <c r="Y507" s="1">
        <f>IF(C507="East", IF(B507="Decentral",('Connecting shares (%)'!$F$4/100*K507+'Connecting shares (%)'!$G$4/100*M507+'Connecting shares (%)'!$H$4/100*O507)/1000000,0),0)</f>
        <v>0</v>
      </c>
      <c r="Z507" s="1">
        <f>IF(C507="East", IF(B507="Decentral",L507*'Connecting shares (%)'!$R$16*'Connecting shares (%)'!$F$8/100+N507*'Connecting shares (%)'!$G$8/100*'Connecting shares (%)'!$R$17+P507*'Connecting shares (%)'!$H$8/100*'Connecting shares (%)'!$R$18,0),0)</f>
        <v>0</v>
      </c>
      <c r="AA507" s="1">
        <f>IF(C507="West", IF(B507="Central",('Connecting shares (%)'!$F$10/100*E507+'Connecting shares (%)'!$G$10/100*G507+'Connecting shares (%)'!$H$10/100*I507)/1000000,0),0)</f>
        <v>0</v>
      </c>
      <c r="AB507" s="1">
        <f>IF(C507="West", IF(B507="Central",F507*'Connecting shares (%)'!$R$16*'Connecting shares (%)'!$F$10/100+H507*'Connecting shares (%)'!$G$10/100*'Connecting shares (%)'!$R$17+J507*'Connecting shares (%)'!$H$10/100*'Connecting shares (%)'!$R$18,0),0)</f>
        <v>0</v>
      </c>
      <c r="AC507" s="1">
        <f>IF(C507="West", IF(B507="Decentral",('Connecting shares (%)'!$F$14/100*E507+'Connecting shares (%)'!$G$14/100*G507+'Connecting shares (%)'!$H$14/100*I507)/1000000,0),0)</f>
        <v>1.64671021</v>
      </c>
      <c r="AD507" s="1">
        <f>IF(C507="west", IF(B507="Decentral",F507*'Connecting shares (%)'!$R$16*'Connecting shares (%)'!$F$14/100+H507*'Connecting shares (%)'!$G$14/100*'Connecting shares (%)'!$R$17+J507*'Connecting shares (%)'!$H$14/100*'Connecting shares (%)'!$R$18,0),0)</f>
        <v>2.48346</v>
      </c>
      <c r="AE507" s="1">
        <f>IF(C507="west", IF(B507="Central",('Connecting shares (%)'!$F$12/100*K507+'Connecting shares (%)'!$G$12/100*M507+'Connecting shares (%)'!$H$12/100*O507)/1000000,0),0)</f>
        <v>0</v>
      </c>
      <c r="AF507" s="1">
        <f>IF(C507="west", IF(B507="Central",L507*'Connecting shares (%)'!$R$16*'Connecting shares (%)'!$F$12/100+N507*'Connecting shares (%)'!$G$12/100*'Connecting shares (%)'!$R$17+P507*'Connecting shares (%)'!$H$12/100*'Connecting shares (%)'!$R$18,0),0)</f>
        <v>0</v>
      </c>
      <c r="AG507" s="1">
        <f>IF(C507="West", IF(B507="Decentral",(K507*'Connecting shares (%)'!$F$16/100+M507*'Connecting shares (%)'!$G$16/100+O507*'Connecting shares (%)'!$H$16/100)/1000000,0),0)</f>
        <v>0.21262424999999999</v>
      </c>
      <c r="AH507" s="1">
        <f>IF(C507="west", IF(B507="Decentral",L507*'Connecting shares (%)'!$R$16*'Connecting shares (%)'!$F$16/100+N507*'Connecting shares (%)'!$G$16/100*'Connecting shares (%)'!$R$17+P507*'Connecting shares (%)'!$H$16/100*'Connecting shares (%)'!$R$18,0),0)</f>
        <v>0.28360400000000002</v>
      </c>
    </row>
    <row r="508" spans="1:34">
      <c r="A508" s="1">
        <v>507</v>
      </c>
      <c r="B508" s="1" t="s">
        <v>21</v>
      </c>
      <c r="C508" s="1" t="s">
        <v>23</v>
      </c>
      <c r="D508" s="1" t="s">
        <v>434</v>
      </c>
      <c r="E508" s="1">
        <v>341784.62999999902</v>
      </c>
      <c r="F508" s="1">
        <v>23</v>
      </c>
      <c r="G508" s="1">
        <v>0</v>
      </c>
      <c r="H508" s="1">
        <v>0</v>
      </c>
      <c r="I508" s="1">
        <v>0</v>
      </c>
      <c r="J508" s="1">
        <v>0</v>
      </c>
      <c r="K508" s="1">
        <v>5541.93</v>
      </c>
      <c r="L508" s="1">
        <v>1</v>
      </c>
      <c r="M508" s="1">
        <v>0</v>
      </c>
      <c r="N508" s="1">
        <v>0</v>
      </c>
      <c r="O508" s="1">
        <v>0</v>
      </c>
      <c r="P508" s="1">
        <v>0</v>
      </c>
      <c r="Q508" s="1">
        <v>3416.6222117151901</v>
      </c>
      <c r="R508" s="1">
        <v>768309.5</v>
      </c>
      <c r="S508" s="61">
        <f>IF(C508="East", IF(B508="Central",('Connecting shares (%)'!$F$2/100*E508+'Connecting shares (%)'!$G$2/100*G508+'Connecting shares (%)'!$H$2/100*I508)/1000000,0),0)</f>
        <v>0</v>
      </c>
      <c r="T508" s="61">
        <f>IF(C508="East", IF(B508="Central",F508*'Connecting shares (%)'!$R$16*'Connecting shares (%)'!$F$2/100+H508*'Connecting shares (%)'!$G$2/100*'Connecting shares (%)'!$R$17+J508*'Connecting shares (%)'!$H$2/100*'Connecting shares (%)'!$R$18,0),0)</f>
        <v>0</v>
      </c>
      <c r="U508" s="1">
        <f>IF(C508="East", IF(B508="Decentral",('Connecting shares (%)'!$F$6/100*E508+'Connecting shares (%)'!$G$6/100*G508+'Connecting shares (%)'!$H$6/100*I508)/1000000,0),0)</f>
        <v>0</v>
      </c>
      <c r="V508" s="1">
        <f>IF(C508="East", IF(B508="Decentral",F508*'Connecting shares (%)'!$R$16*'Connecting shares (%)'!$F$6/100+H508*'Connecting shares (%)'!$G$6/100*'Connecting shares (%)'!$R$17+J508*'Connecting shares (%)'!$H$6/100*'Connecting shares (%)'!$R$18,0),0)</f>
        <v>0</v>
      </c>
      <c r="W508" s="1">
        <f>IF(C508="East", IF(B508="Central",('Connecting shares (%)'!$F$4/100*K508+'Connecting shares (%)'!$G$4/100*M508+'Connecting shares (%)'!$H$4/100*O508)/1000000,0),0)</f>
        <v>0</v>
      </c>
      <c r="X508" s="1">
        <f>IF(C508="East", IF(B508="Central",L508*'Connecting shares (%)'!$R$16*'Connecting shares (%)'!$F$4/100+N508*'Connecting shares (%)'!$G$4/100*'Connecting shares (%)'!$R$17+P508*'Connecting shares (%)'!$H$4/100*'Connecting shares (%)'!$R$18,0),0)</f>
        <v>0</v>
      </c>
      <c r="Y508" s="1">
        <f>IF(C508="East", IF(B508="Decentral",('Connecting shares (%)'!$F$4/100*K508+'Connecting shares (%)'!$G$4/100*M508+'Connecting shares (%)'!$H$4/100*O508)/1000000,0),0)</f>
        <v>0</v>
      </c>
      <c r="Z508" s="1">
        <f>IF(C508="East", IF(B508="Decentral",L508*'Connecting shares (%)'!$R$16*'Connecting shares (%)'!$F$8/100+N508*'Connecting shares (%)'!$G$8/100*'Connecting shares (%)'!$R$17+P508*'Connecting shares (%)'!$H$8/100*'Connecting shares (%)'!$R$18,0),0)</f>
        <v>0</v>
      </c>
      <c r="AA508" s="1">
        <f>IF(C508="West", IF(B508="Central",('Connecting shares (%)'!$F$10/100*E508+'Connecting shares (%)'!$G$10/100*G508+'Connecting shares (%)'!$H$10/100*I508)/1000000,0),0)</f>
        <v>0</v>
      </c>
      <c r="AB508" s="1">
        <f>IF(C508="West", IF(B508="Central",F508*'Connecting shares (%)'!$R$16*'Connecting shares (%)'!$F$10/100+H508*'Connecting shares (%)'!$G$10/100*'Connecting shares (%)'!$R$17+J508*'Connecting shares (%)'!$H$10/100*'Connecting shares (%)'!$R$18,0),0)</f>
        <v>0</v>
      </c>
      <c r="AC508" s="1">
        <f>IF(C508="West", IF(B508="Decentral",('Connecting shares (%)'!$F$14/100*E508+'Connecting shares (%)'!$G$14/100*G508+'Connecting shares (%)'!$H$14/100*I508)/1000000,0),0)</f>
        <v>0.34178462999999903</v>
      </c>
      <c r="AD508" s="1">
        <f>IF(C508="west", IF(B508="Decentral",F508*'Connecting shares (%)'!$R$16*'Connecting shares (%)'!$F$14/100+H508*'Connecting shares (%)'!$G$14/100*'Connecting shares (%)'!$R$17+J508*'Connecting shares (%)'!$H$14/100*'Connecting shares (%)'!$R$18,0),0)</f>
        <v>0.52888500000000005</v>
      </c>
      <c r="AE508" s="1">
        <f>IF(C508="west", IF(B508="Central",('Connecting shares (%)'!$F$12/100*K508+'Connecting shares (%)'!$G$12/100*M508+'Connecting shares (%)'!$H$12/100*O508)/1000000,0),0)</f>
        <v>0</v>
      </c>
      <c r="AF508" s="1">
        <f>IF(C508="west", IF(B508="Central",L508*'Connecting shares (%)'!$R$16*'Connecting shares (%)'!$F$12/100+N508*'Connecting shares (%)'!$G$12/100*'Connecting shares (%)'!$R$17+P508*'Connecting shares (%)'!$H$12/100*'Connecting shares (%)'!$R$18,0),0)</f>
        <v>0</v>
      </c>
      <c r="AG508" s="1">
        <f>IF(C508="West", IF(B508="Decentral",(K508*'Connecting shares (%)'!$F$16/100+M508*'Connecting shares (%)'!$G$16/100+O508*'Connecting shares (%)'!$H$16/100)/1000000,0),0)</f>
        <v>5.5419300000000005E-3</v>
      </c>
      <c r="AH508" s="1">
        <f>IF(C508="west", IF(B508="Decentral",L508*'Connecting shares (%)'!$R$16*'Connecting shares (%)'!$F$16/100+N508*'Connecting shares (%)'!$G$16/100*'Connecting shares (%)'!$R$17+P508*'Connecting shares (%)'!$H$16/100*'Connecting shares (%)'!$R$18,0),0)</f>
        <v>2.2995000000000002E-2</v>
      </c>
    </row>
    <row r="509" spans="1:34">
      <c r="A509" s="1">
        <v>508</v>
      </c>
      <c r="B509" s="1" t="s">
        <v>21</v>
      </c>
      <c r="C509" s="1" t="s">
        <v>23</v>
      </c>
      <c r="D509" s="1" t="s">
        <v>433</v>
      </c>
      <c r="E509" s="1">
        <v>277329.13</v>
      </c>
      <c r="F509" s="1">
        <v>18</v>
      </c>
      <c r="G509" s="1">
        <v>0</v>
      </c>
      <c r="H509" s="1">
        <v>0</v>
      </c>
      <c r="I509" s="1">
        <v>0</v>
      </c>
      <c r="J509" s="1">
        <v>0</v>
      </c>
      <c r="K509" s="1">
        <v>14138.869999999901</v>
      </c>
      <c r="L509" s="1">
        <v>3</v>
      </c>
      <c r="M509" s="1">
        <v>0</v>
      </c>
      <c r="N509" s="1">
        <v>0</v>
      </c>
      <c r="O509" s="1">
        <v>0</v>
      </c>
      <c r="P509" s="1">
        <v>0</v>
      </c>
      <c r="Q509" s="1">
        <v>2528.92096568958</v>
      </c>
      <c r="R509" s="1">
        <v>439671</v>
      </c>
      <c r="S509" s="61">
        <f>IF(C509="East", IF(B509="Central",('Connecting shares (%)'!$F$2/100*E509+'Connecting shares (%)'!$G$2/100*G509+'Connecting shares (%)'!$H$2/100*I509)/1000000,0),0)</f>
        <v>0</v>
      </c>
      <c r="T509" s="61">
        <f>IF(C509="East", IF(B509="Central",F509*'Connecting shares (%)'!$R$16*'Connecting shares (%)'!$F$2/100+H509*'Connecting shares (%)'!$G$2/100*'Connecting shares (%)'!$R$17+J509*'Connecting shares (%)'!$H$2/100*'Connecting shares (%)'!$R$18,0),0)</f>
        <v>0</v>
      </c>
      <c r="U509" s="1">
        <f>IF(C509="East", IF(B509="Decentral",('Connecting shares (%)'!$F$6/100*E509+'Connecting shares (%)'!$G$6/100*G509+'Connecting shares (%)'!$H$6/100*I509)/1000000,0),0)</f>
        <v>0</v>
      </c>
      <c r="V509" s="1">
        <f>IF(C509="East", IF(B509="Decentral",F509*'Connecting shares (%)'!$R$16*'Connecting shares (%)'!$F$6/100+H509*'Connecting shares (%)'!$G$6/100*'Connecting shares (%)'!$R$17+J509*'Connecting shares (%)'!$H$6/100*'Connecting shares (%)'!$R$18,0),0)</f>
        <v>0</v>
      </c>
      <c r="W509" s="1">
        <f>IF(C509="East", IF(B509="Central",('Connecting shares (%)'!$F$4/100*K509+'Connecting shares (%)'!$G$4/100*M509+'Connecting shares (%)'!$H$4/100*O509)/1000000,0),0)</f>
        <v>0</v>
      </c>
      <c r="X509" s="1">
        <f>IF(C509="East", IF(B509="Central",L509*'Connecting shares (%)'!$R$16*'Connecting shares (%)'!$F$4/100+N509*'Connecting shares (%)'!$G$4/100*'Connecting shares (%)'!$R$17+P509*'Connecting shares (%)'!$H$4/100*'Connecting shares (%)'!$R$18,0),0)</f>
        <v>0</v>
      </c>
      <c r="Y509" s="1">
        <f>IF(C509="East", IF(B509="Decentral",('Connecting shares (%)'!$F$4/100*K509+'Connecting shares (%)'!$G$4/100*M509+'Connecting shares (%)'!$H$4/100*O509)/1000000,0),0)</f>
        <v>0</v>
      </c>
      <c r="Z509" s="1">
        <f>IF(C509="East", IF(B509="Decentral",L509*'Connecting shares (%)'!$R$16*'Connecting shares (%)'!$F$8/100+N509*'Connecting shares (%)'!$G$8/100*'Connecting shares (%)'!$R$17+P509*'Connecting shares (%)'!$H$8/100*'Connecting shares (%)'!$R$18,0),0)</f>
        <v>0</v>
      </c>
      <c r="AA509" s="1">
        <f>IF(C509="West", IF(B509="Central",('Connecting shares (%)'!$F$10/100*E509+'Connecting shares (%)'!$G$10/100*G509+'Connecting shares (%)'!$H$10/100*I509)/1000000,0),0)</f>
        <v>0</v>
      </c>
      <c r="AB509" s="1">
        <f>IF(C509="West", IF(B509="Central",F509*'Connecting shares (%)'!$R$16*'Connecting shares (%)'!$F$10/100+H509*'Connecting shares (%)'!$G$10/100*'Connecting shares (%)'!$R$17+J509*'Connecting shares (%)'!$H$10/100*'Connecting shares (%)'!$R$18,0),0)</f>
        <v>0</v>
      </c>
      <c r="AC509" s="1">
        <f>IF(C509="West", IF(B509="Decentral",('Connecting shares (%)'!$F$14/100*E509+'Connecting shares (%)'!$G$14/100*G509+'Connecting shares (%)'!$H$14/100*I509)/1000000,0),0)</f>
        <v>0.27732912999999998</v>
      </c>
      <c r="AD509" s="1">
        <f>IF(C509="west", IF(B509="Decentral",F509*'Connecting shares (%)'!$R$16*'Connecting shares (%)'!$F$14/100+H509*'Connecting shares (%)'!$G$14/100*'Connecting shares (%)'!$R$17+J509*'Connecting shares (%)'!$H$14/100*'Connecting shares (%)'!$R$18,0),0)</f>
        <v>0.41391</v>
      </c>
      <c r="AE509" s="1">
        <f>IF(C509="west", IF(B509="Central",('Connecting shares (%)'!$F$12/100*K509+'Connecting shares (%)'!$G$12/100*M509+'Connecting shares (%)'!$H$12/100*O509)/1000000,0),0)</f>
        <v>0</v>
      </c>
      <c r="AF509" s="1">
        <f>IF(C509="west", IF(B509="Central",L509*'Connecting shares (%)'!$R$16*'Connecting shares (%)'!$F$12/100+N509*'Connecting shares (%)'!$G$12/100*'Connecting shares (%)'!$R$17+P509*'Connecting shares (%)'!$H$12/100*'Connecting shares (%)'!$R$18,0),0)</f>
        <v>0</v>
      </c>
      <c r="AG509" s="1">
        <f>IF(C509="West", IF(B509="Decentral",(K509*'Connecting shares (%)'!$F$16/100+M509*'Connecting shares (%)'!$G$16/100+O509*'Connecting shares (%)'!$H$16/100)/1000000,0),0)</f>
        <v>1.4138869999999901E-2</v>
      </c>
      <c r="AH509" s="1">
        <f>IF(C509="west", IF(B509="Decentral",L509*'Connecting shares (%)'!$R$16*'Connecting shares (%)'!$F$16/100+N509*'Connecting shares (%)'!$G$16/100*'Connecting shares (%)'!$R$17+P509*'Connecting shares (%)'!$H$16/100*'Connecting shares (%)'!$R$18,0),0)</f>
        <v>6.8985000000000005E-2</v>
      </c>
    </row>
    <row r="510" spans="1:34">
      <c r="A510" s="1">
        <v>509</v>
      </c>
      <c r="B510" s="1" t="s">
        <v>22</v>
      </c>
      <c r="C510" s="1" t="s">
        <v>23</v>
      </c>
      <c r="D510" s="1" t="s">
        <v>56</v>
      </c>
      <c r="E510" s="1">
        <v>1446630.95</v>
      </c>
      <c r="F510" s="1">
        <v>95</v>
      </c>
      <c r="G510" s="1">
        <v>0</v>
      </c>
      <c r="H510" s="1">
        <v>0</v>
      </c>
      <c r="I510" s="1">
        <v>0</v>
      </c>
      <c r="J510" s="1">
        <v>0</v>
      </c>
      <c r="K510" s="1">
        <v>15861.68</v>
      </c>
      <c r="L510" s="1">
        <v>1</v>
      </c>
      <c r="M510" s="1">
        <v>0</v>
      </c>
      <c r="N510" s="1">
        <v>0</v>
      </c>
      <c r="O510" s="1">
        <v>0</v>
      </c>
      <c r="P510" s="1">
        <v>0</v>
      </c>
      <c r="Q510" s="1">
        <v>6800.9786939042197</v>
      </c>
      <c r="R510" s="1">
        <v>1368404.5</v>
      </c>
      <c r="S510" s="61">
        <f>IF(C510="East", IF(B510="Central",('Connecting shares (%)'!$F$2/100*E510+'Connecting shares (%)'!$G$2/100*G510+'Connecting shares (%)'!$H$2/100*I510)/1000000,0),0)</f>
        <v>0</v>
      </c>
      <c r="T510" s="61">
        <f>IF(C510="East", IF(B510="Central",F510*'Connecting shares (%)'!$R$16*'Connecting shares (%)'!$F$2/100+H510*'Connecting shares (%)'!$G$2/100*'Connecting shares (%)'!$R$17+J510*'Connecting shares (%)'!$H$2/100*'Connecting shares (%)'!$R$18,0),0)</f>
        <v>0</v>
      </c>
      <c r="U510" s="1">
        <f>IF(C510="East", IF(B510="Decentral",('Connecting shares (%)'!$F$6/100*E510+'Connecting shares (%)'!$G$6/100*G510+'Connecting shares (%)'!$H$6/100*I510)/1000000,0),0)</f>
        <v>0</v>
      </c>
      <c r="V510" s="1">
        <f>IF(C510="East", IF(B510="Decentral",F510*'Connecting shares (%)'!$R$16*'Connecting shares (%)'!$F$6/100+H510*'Connecting shares (%)'!$G$6/100*'Connecting shares (%)'!$R$17+J510*'Connecting shares (%)'!$H$6/100*'Connecting shares (%)'!$R$18,0),0)</f>
        <v>0</v>
      </c>
      <c r="W510" s="1">
        <f>IF(C510="East", IF(B510="Central",('Connecting shares (%)'!$F$4/100*K510+'Connecting shares (%)'!$G$4/100*M510+'Connecting shares (%)'!$H$4/100*O510)/1000000,0),0)</f>
        <v>0</v>
      </c>
      <c r="X510" s="1">
        <f>IF(C510="East", IF(B510="Central",L510*'Connecting shares (%)'!$R$16*'Connecting shares (%)'!$F$4/100+N510*'Connecting shares (%)'!$G$4/100*'Connecting shares (%)'!$R$17+P510*'Connecting shares (%)'!$H$4/100*'Connecting shares (%)'!$R$18,0),0)</f>
        <v>0</v>
      </c>
      <c r="Y510" s="1">
        <f>IF(C510="East", IF(B510="Decentral",('Connecting shares (%)'!$F$4/100*K510+'Connecting shares (%)'!$G$4/100*M510+'Connecting shares (%)'!$H$4/100*O510)/1000000,0),0)</f>
        <v>0</v>
      </c>
      <c r="Z510" s="1">
        <f>IF(C510="East", IF(B510="Decentral",L510*'Connecting shares (%)'!$R$16*'Connecting shares (%)'!$F$8/100+N510*'Connecting shares (%)'!$G$8/100*'Connecting shares (%)'!$R$17+P510*'Connecting shares (%)'!$H$8/100*'Connecting shares (%)'!$R$18,0),0)</f>
        <v>0</v>
      </c>
      <c r="AA510" s="1">
        <f>IF(C510="West", IF(B510="Central",('Connecting shares (%)'!$F$10/100*E510+'Connecting shares (%)'!$G$10/100*G510+'Connecting shares (%)'!$H$10/100*I510)/1000000,0),0)</f>
        <v>1.4466309499999999</v>
      </c>
      <c r="AB510" s="1">
        <f>IF(C510="West", IF(B510="Central",F510*'Connecting shares (%)'!$R$16*'Connecting shares (%)'!$F$10/100+H510*'Connecting shares (%)'!$G$10/100*'Connecting shares (%)'!$R$17+J510*'Connecting shares (%)'!$H$10/100*'Connecting shares (%)'!$R$18,0),0)</f>
        <v>2.1845250000000003</v>
      </c>
      <c r="AC510" s="1">
        <f>IF(C510="West", IF(B510="Decentral",('Connecting shares (%)'!$F$14/100*E510+'Connecting shares (%)'!$G$14/100*G510+'Connecting shares (%)'!$H$14/100*I510)/1000000,0),0)</f>
        <v>0</v>
      </c>
      <c r="AD510" s="1">
        <f>IF(C510="west", IF(B510="Decentral",F510*'Connecting shares (%)'!$R$16*'Connecting shares (%)'!$F$14/100+H510*'Connecting shares (%)'!$G$14/100*'Connecting shares (%)'!$R$17+J510*'Connecting shares (%)'!$H$14/100*'Connecting shares (%)'!$R$18,0),0)</f>
        <v>0</v>
      </c>
      <c r="AE510" s="1">
        <f>IF(C510="west", IF(B510="Central",('Connecting shares (%)'!$F$12/100*K510+'Connecting shares (%)'!$G$12/100*M510+'Connecting shares (%)'!$H$12/100*O510)/1000000,0),0)</f>
        <v>1.586168E-2</v>
      </c>
      <c r="AF510" s="1">
        <f>IF(C510="west", IF(B510="Central",L510*'Connecting shares (%)'!$R$16*'Connecting shares (%)'!$F$12/100+N510*'Connecting shares (%)'!$G$12/100*'Connecting shares (%)'!$R$17+P510*'Connecting shares (%)'!$H$12/100*'Connecting shares (%)'!$R$18,0),0)</f>
        <v>2.2995000000000002E-2</v>
      </c>
      <c r="AG510" s="1">
        <f>IF(C510="West", IF(B510="Decentral",(K510*'Connecting shares (%)'!$F$16/100+M510*'Connecting shares (%)'!$G$16/100+O510*'Connecting shares (%)'!$H$16/100)/1000000,0),0)</f>
        <v>0</v>
      </c>
      <c r="AH510" s="1">
        <f>IF(C510="west", IF(B510="Decentral",L510*'Connecting shares (%)'!$R$16*'Connecting shares (%)'!$F$16/100+N510*'Connecting shares (%)'!$G$16/100*'Connecting shares (%)'!$R$17+P510*'Connecting shares (%)'!$H$16/100*'Connecting shares (%)'!$R$18,0),0)</f>
        <v>0</v>
      </c>
    </row>
    <row r="511" spans="1:34">
      <c r="A511" s="1">
        <v>510</v>
      </c>
      <c r="B511" s="1" t="s">
        <v>21</v>
      </c>
      <c r="C511" s="1" t="s">
        <v>23</v>
      </c>
      <c r="D511" s="1" t="s">
        <v>432</v>
      </c>
      <c r="E511" s="1">
        <v>21796.129999999899</v>
      </c>
      <c r="F511" s="1">
        <v>2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2028.49446929181</v>
      </c>
      <c r="R511" s="1">
        <v>213940</v>
      </c>
      <c r="S511" s="61">
        <f>IF(C511="East", IF(B511="Central",('Connecting shares (%)'!$F$2/100*E511+'Connecting shares (%)'!$G$2/100*G511+'Connecting shares (%)'!$H$2/100*I511)/1000000,0),0)</f>
        <v>0</v>
      </c>
      <c r="T511" s="61">
        <f>IF(C511="East", IF(B511="Central",F511*'Connecting shares (%)'!$R$16*'Connecting shares (%)'!$F$2/100+H511*'Connecting shares (%)'!$G$2/100*'Connecting shares (%)'!$R$17+J511*'Connecting shares (%)'!$H$2/100*'Connecting shares (%)'!$R$18,0),0)</f>
        <v>0</v>
      </c>
      <c r="U511" s="1">
        <f>IF(C511="East", IF(B511="Decentral",('Connecting shares (%)'!$F$6/100*E511+'Connecting shares (%)'!$G$6/100*G511+'Connecting shares (%)'!$H$6/100*I511)/1000000,0),0)</f>
        <v>0</v>
      </c>
      <c r="V511" s="1">
        <f>IF(C511="East", IF(B511="Decentral",F511*'Connecting shares (%)'!$R$16*'Connecting shares (%)'!$F$6/100+H511*'Connecting shares (%)'!$G$6/100*'Connecting shares (%)'!$R$17+J511*'Connecting shares (%)'!$H$6/100*'Connecting shares (%)'!$R$18,0),0)</f>
        <v>0</v>
      </c>
      <c r="W511" s="1">
        <f>IF(C511="East", IF(B511="Central",('Connecting shares (%)'!$F$4/100*K511+'Connecting shares (%)'!$G$4/100*M511+'Connecting shares (%)'!$H$4/100*O511)/1000000,0),0)</f>
        <v>0</v>
      </c>
      <c r="X511" s="1">
        <f>IF(C511="East", IF(B511="Central",L511*'Connecting shares (%)'!$R$16*'Connecting shares (%)'!$F$4/100+N511*'Connecting shares (%)'!$G$4/100*'Connecting shares (%)'!$R$17+P511*'Connecting shares (%)'!$H$4/100*'Connecting shares (%)'!$R$18,0),0)</f>
        <v>0</v>
      </c>
      <c r="Y511" s="1">
        <f>IF(C511="East", IF(B511="Decentral",('Connecting shares (%)'!$F$4/100*K511+'Connecting shares (%)'!$G$4/100*M511+'Connecting shares (%)'!$H$4/100*O511)/1000000,0),0)</f>
        <v>0</v>
      </c>
      <c r="Z511" s="1">
        <f>IF(C511="East", IF(B511="Decentral",L511*'Connecting shares (%)'!$R$16*'Connecting shares (%)'!$F$8/100+N511*'Connecting shares (%)'!$G$8/100*'Connecting shares (%)'!$R$17+P511*'Connecting shares (%)'!$H$8/100*'Connecting shares (%)'!$R$18,0),0)</f>
        <v>0</v>
      </c>
      <c r="AA511" s="1">
        <f>IF(C511="West", IF(B511="Central",('Connecting shares (%)'!$F$10/100*E511+'Connecting shares (%)'!$G$10/100*G511+'Connecting shares (%)'!$H$10/100*I511)/1000000,0),0)</f>
        <v>0</v>
      </c>
      <c r="AB511" s="1">
        <f>IF(C511="West", IF(B511="Central",F511*'Connecting shares (%)'!$R$16*'Connecting shares (%)'!$F$10/100+H511*'Connecting shares (%)'!$G$10/100*'Connecting shares (%)'!$R$17+J511*'Connecting shares (%)'!$H$10/100*'Connecting shares (%)'!$R$18,0),0)</f>
        <v>0</v>
      </c>
      <c r="AC511" s="1">
        <f>IF(C511="West", IF(B511="Decentral",('Connecting shares (%)'!$F$14/100*E511+'Connecting shares (%)'!$G$14/100*G511+'Connecting shares (%)'!$H$14/100*I511)/1000000,0),0)</f>
        <v>2.17961299999999E-2</v>
      </c>
      <c r="AD511" s="1">
        <f>IF(C511="west", IF(B511="Decentral",F511*'Connecting shares (%)'!$R$16*'Connecting shares (%)'!$F$14/100+H511*'Connecting shares (%)'!$G$14/100*'Connecting shares (%)'!$R$17+J511*'Connecting shares (%)'!$H$14/100*'Connecting shares (%)'!$R$18,0),0)</f>
        <v>4.5990000000000003E-2</v>
      </c>
      <c r="AE511" s="1">
        <f>IF(C511="west", IF(B511="Central",('Connecting shares (%)'!$F$12/100*K511+'Connecting shares (%)'!$G$12/100*M511+'Connecting shares (%)'!$H$12/100*O511)/1000000,0),0)</f>
        <v>0</v>
      </c>
      <c r="AF511" s="1">
        <f>IF(C511="west", IF(B511="Central",L511*'Connecting shares (%)'!$R$16*'Connecting shares (%)'!$F$12/100+N511*'Connecting shares (%)'!$G$12/100*'Connecting shares (%)'!$R$17+P511*'Connecting shares (%)'!$H$12/100*'Connecting shares (%)'!$R$18,0),0)</f>
        <v>0</v>
      </c>
      <c r="AG511" s="1">
        <f>IF(C511="West", IF(B511="Decentral",(K511*'Connecting shares (%)'!$F$16/100+M511*'Connecting shares (%)'!$G$16/100+O511*'Connecting shares (%)'!$H$16/100)/1000000,0),0)</f>
        <v>0</v>
      </c>
      <c r="AH511" s="1">
        <f>IF(C511="west", IF(B511="Decentral",L511*'Connecting shares (%)'!$R$16*'Connecting shares (%)'!$F$16/100+N511*'Connecting shares (%)'!$G$16/100*'Connecting shares (%)'!$R$17+P511*'Connecting shares (%)'!$H$16/100*'Connecting shares (%)'!$R$18,0),0)</f>
        <v>0</v>
      </c>
    </row>
    <row r="512" spans="1:34">
      <c r="A512" s="1">
        <v>511</v>
      </c>
      <c r="B512" s="1" t="s">
        <v>21</v>
      </c>
      <c r="C512" s="1" t="s">
        <v>23</v>
      </c>
      <c r="D512" s="1" t="s">
        <v>431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457.93168991443599</v>
      </c>
      <c r="R512" s="1">
        <v>3552</v>
      </c>
      <c r="S512" s="61">
        <f>IF(C512="East", IF(B512="Central",('Connecting shares (%)'!$F$2/100*E512+'Connecting shares (%)'!$G$2/100*G512+'Connecting shares (%)'!$H$2/100*I512)/1000000,0),0)</f>
        <v>0</v>
      </c>
      <c r="T512" s="61">
        <f>IF(C512="East", IF(B512="Central",F512*'Connecting shares (%)'!$R$16*'Connecting shares (%)'!$F$2/100+H512*'Connecting shares (%)'!$G$2/100*'Connecting shares (%)'!$R$17+J512*'Connecting shares (%)'!$H$2/100*'Connecting shares (%)'!$R$18,0),0)</f>
        <v>0</v>
      </c>
      <c r="U512" s="1">
        <f>IF(C512="East", IF(B512="Decentral",('Connecting shares (%)'!$F$6/100*E512+'Connecting shares (%)'!$G$6/100*G512+'Connecting shares (%)'!$H$6/100*I512)/1000000,0),0)</f>
        <v>0</v>
      </c>
      <c r="V512" s="1">
        <f>IF(C512="East", IF(B512="Decentral",F512*'Connecting shares (%)'!$R$16*'Connecting shares (%)'!$F$6/100+H512*'Connecting shares (%)'!$G$6/100*'Connecting shares (%)'!$R$17+J512*'Connecting shares (%)'!$H$6/100*'Connecting shares (%)'!$R$18,0),0)</f>
        <v>0</v>
      </c>
      <c r="W512" s="1">
        <f>IF(C512="East", IF(B512="Central",('Connecting shares (%)'!$F$4/100*K512+'Connecting shares (%)'!$G$4/100*M512+'Connecting shares (%)'!$H$4/100*O512)/1000000,0),0)</f>
        <v>0</v>
      </c>
      <c r="X512" s="1">
        <f>IF(C512="East", IF(B512="Central",L512*'Connecting shares (%)'!$R$16*'Connecting shares (%)'!$F$4/100+N512*'Connecting shares (%)'!$G$4/100*'Connecting shares (%)'!$R$17+P512*'Connecting shares (%)'!$H$4/100*'Connecting shares (%)'!$R$18,0),0)</f>
        <v>0</v>
      </c>
      <c r="Y512" s="1">
        <f>IF(C512="East", IF(B512="Decentral",('Connecting shares (%)'!$F$4/100*K512+'Connecting shares (%)'!$G$4/100*M512+'Connecting shares (%)'!$H$4/100*O512)/1000000,0),0)</f>
        <v>0</v>
      </c>
      <c r="Z512" s="1">
        <f>IF(C512="East", IF(B512="Decentral",L512*'Connecting shares (%)'!$R$16*'Connecting shares (%)'!$F$8/100+N512*'Connecting shares (%)'!$G$8/100*'Connecting shares (%)'!$R$17+P512*'Connecting shares (%)'!$H$8/100*'Connecting shares (%)'!$R$18,0),0)</f>
        <v>0</v>
      </c>
      <c r="AA512" s="1">
        <f>IF(C512="West", IF(B512="Central",('Connecting shares (%)'!$F$10/100*E512+'Connecting shares (%)'!$G$10/100*G512+'Connecting shares (%)'!$H$10/100*I512)/1000000,0),0)</f>
        <v>0</v>
      </c>
      <c r="AB512" s="1">
        <f>IF(C512="West", IF(B512="Central",F512*'Connecting shares (%)'!$R$16*'Connecting shares (%)'!$F$10/100+H512*'Connecting shares (%)'!$G$10/100*'Connecting shares (%)'!$R$17+J512*'Connecting shares (%)'!$H$10/100*'Connecting shares (%)'!$R$18,0),0)</f>
        <v>0</v>
      </c>
      <c r="AC512" s="1">
        <f>IF(C512="West", IF(B512="Decentral",('Connecting shares (%)'!$F$14/100*E512+'Connecting shares (%)'!$G$14/100*G512+'Connecting shares (%)'!$H$14/100*I512)/1000000,0),0)</f>
        <v>0</v>
      </c>
      <c r="AD512" s="1">
        <f>IF(C512="west", IF(B512="Decentral",F512*'Connecting shares (%)'!$R$16*'Connecting shares (%)'!$F$14/100+H512*'Connecting shares (%)'!$G$14/100*'Connecting shares (%)'!$R$17+J512*'Connecting shares (%)'!$H$14/100*'Connecting shares (%)'!$R$18,0),0)</f>
        <v>0</v>
      </c>
      <c r="AE512" s="1">
        <f>IF(C512="west", IF(B512="Central",('Connecting shares (%)'!$F$12/100*K512+'Connecting shares (%)'!$G$12/100*M512+'Connecting shares (%)'!$H$12/100*O512)/1000000,0),0)</f>
        <v>0</v>
      </c>
      <c r="AF512" s="1">
        <f>IF(C512="west", IF(B512="Central",L512*'Connecting shares (%)'!$R$16*'Connecting shares (%)'!$F$12/100+N512*'Connecting shares (%)'!$G$12/100*'Connecting shares (%)'!$R$17+P512*'Connecting shares (%)'!$H$12/100*'Connecting shares (%)'!$R$18,0),0)</f>
        <v>0</v>
      </c>
      <c r="AG512" s="1">
        <f>IF(C512="West", IF(B512="Decentral",(K512*'Connecting shares (%)'!$F$16/100+M512*'Connecting shares (%)'!$G$16/100+O512*'Connecting shares (%)'!$H$16/100)/1000000,0),0)</f>
        <v>0</v>
      </c>
      <c r="AH512" s="1">
        <f>IF(C512="west", IF(B512="Decentral",L512*'Connecting shares (%)'!$R$16*'Connecting shares (%)'!$F$16/100+N512*'Connecting shares (%)'!$G$16/100*'Connecting shares (%)'!$R$17+P512*'Connecting shares (%)'!$H$16/100*'Connecting shares (%)'!$R$18,0),0)</f>
        <v>0</v>
      </c>
    </row>
    <row r="513" spans="1:34">
      <c r="A513" s="1">
        <v>512</v>
      </c>
      <c r="B513" s="1" t="s">
        <v>22</v>
      </c>
      <c r="C513" s="1" t="s">
        <v>23</v>
      </c>
      <c r="D513" s="1" t="s">
        <v>430</v>
      </c>
      <c r="E513" s="1">
        <v>355102.91</v>
      </c>
      <c r="F513" s="1">
        <v>22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1256.8472719838301</v>
      </c>
      <c r="R513" s="1">
        <v>23674</v>
      </c>
      <c r="S513" s="61">
        <f>IF(C513="East", IF(B513="Central",('Connecting shares (%)'!$F$2/100*E513+'Connecting shares (%)'!$G$2/100*G513+'Connecting shares (%)'!$H$2/100*I513)/1000000,0),0)</f>
        <v>0</v>
      </c>
      <c r="T513" s="61">
        <f>IF(C513="East", IF(B513="Central",F513*'Connecting shares (%)'!$R$16*'Connecting shares (%)'!$F$2/100+H513*'Connecting shares (%)'!$G$2/100*'Connecting shares (%)'!$R$17+J513*'Connecting shares (%)'!$H$2/100*'Connecting shares (%)'!$R$18,0),0)</f>
        <v>0</v>
      </c>
      <c r="U513" s="1">
        <f>IF(C513="East", IF(B513="Decentral",('Connecting shares (%)'!$F$6/100*E513+'Connecting shares (%)'!$G$6/100*G513+'Connecting shares (%)'!$H$6/100*I513)/1000000,0),0)</f>
        <v>0</v>
      </c>
      <c r="V513" s="1">
        <f>IF(C513="East", IF(B513="Decentral",F513*'Connecting shares (%)'!$R$16*'Connecting shares (%)'!$F$6/100+H513*'Connecting shares (%)'!$G$6/100*'Connecting shares (%)'!$R$17+J513*'Connecting shares (%)'!$H$6/100*'Connecting shares (%)'!$R$18,0),0)</f>
        <v>0</v>
      </c>
      <c r="W513" s="1">
        <f>IF(C513="East", IF(B513="Central",('Connecting shares (%)'!$F$4/100*K513+'Connecting shares (%)'!$G$4/100*M513+'Connecting shares (%)'!$H$4/100*O513)/1000000,0),0)</f>
        <v>0</v>
      </c>
      <c r="X513" s="1">
        <f>IF(C513="East", IF(B513="Central",L513*'Connecting shares (%)'!$R$16*'Connecting shares (%)'!$F$4/100+N513*'Connecting shares (%)'!$G$4/100*'Connecting shares (%)'!$R$17+P513*'Connecting shares (%)'!$H$4/100*'Connecting shares (%)'!$R$18,0),0)</f>
        <v>0</v>
      </c>
      <c r="Y513" s="1">
        <f>IF(C513="East", IF(B513="Decentral",('Connecting shares (%)'!$F$4/100*K513+'Connecting shares (%)'!$G$4/100*M513+'Connecting shares (%)'!$H$4/100*O513)/1000000,0),0)</f>
        <v>0</v>
      </c>
      <c r="Z513" s="1">
        <f>IF(C513="East", IF(B513="Decentral",L513*'Connecting shares (%)'!$R$16*'Connecting shares (%)'!$F$8/100+N513*'Connecting shares (%)'!$G$8/100*'Connecting shares (%)'!$R$17+P513*'Connecting shares (%)'!$H$8/100*'Connecting shares (%)'!$R$18,0),0)</f>
        <v>0</v>
      </c>
      <c r="AA513" s="1">
        <f>IF(C513="West", IF(B513="Central",('Connecting shares (%)'!$F$10/100*E513+'Connecting shares (%)'!$G$10/100*G513+'Connecting shares (%)'!$H$10/100*I513)/1000000,0),0)</f>
        <v>0.35510290999999999</v>
      </c>
      <c r="AB513" s="1">
        <f>IF(C513="West", IF(B513="Central",F513*'Connecting shares (%)'!$R$16*'Connecting shares (%)'!$F$10/100+H513*'Connecting shares (%)'!$G$10/100*'Connecting shares (%)'!$R$17+J513*'Connecting shares (%)'!$H$10/100*'Connecting shares (%)'!$R$18,0),0)</f>
        <v>0.50589000000000006</v>
      </c>
      <c r="AC513" s="1">
        <f>IF(C513="West", IF(B513="Decentral",('Connecting shares (%)'!$F$14/100*E513+'Connecting shares (%)'!$G$14/100*G513+'Connecting shares (%)'!$H$14/100*I513)/1000000,0),0)</f>
        <v>0</v>
      </c>
      <c r="AD513" s="1">
        <f>IF(C513="west", IF(B513="Decentral",F513*'Connecting shares (%)'!$R$16*'Connecting shares (%)'!$F$14/100+H513*'Connecting shares (%)'!$G$14/100*'Connecting shares (%)'!$R$17+J513*'Connecting shares (%)'!$H$14/100*'Connecting shares (%)'!$R$18,0),0)</f>
        <v>0</v>
      </c>
      <c r="AE513" s="1">
        <f>IF(C513="west", IF(B513="Central",('Connecting shares (%)'!$F$12/100*K513+'Connecting shares (%)'!$G$12/100*M513+'Connecting shares (%)'!$H$12/100*O513)/1000000,0),0)</f>
        <v>0</v>
      </c>
      <c r="AF513" s="1">
        <f>IF(C513="west", IF(B513="Central",L513*'Connecting shares (%)'!$R$16*'Connecting shares (%)'!$F$12/100+N513*'Connecting shares (%)'!$G$12/100*'Connecting shares (%)'!$R$17+P513*'Connecting shares (%)'!$H$12/100*'Connecting shares (%)'!$R$18,0),0)</f>
        <v>0</v>
      </c>
      <c r="AG513" s="1">
        <f>IF(C513="West", IF(B513="Decentral",(K513*'Connecting shares (%)'!$F$16/100+M513*'Connecting shares (%)'!$G$16/100+O513*'Connecting shares (%)'!$H$16/100)/1000000,0),0)</f>
        <v>0</v>
      </c>
      <c r="AH513" s="1">
        <f>IF(C513="west", IF(B513="Decentral",L513*'Connecting shares (%)'!$R$16*'Connecting shares (%)'!$F$16/100+N513*'Connecting shares (%)'!$G$16/100*'Connecting shares (%)'!$R$17+P513*'Connecting shares (%)'!$H$16/100*'Connecting shares (%)'!$R$18,0),0)</f>
        <v>0</v>
      </c>
    </row>
    <row r="514" spans="1:34">
      <c r="A514" s="1">
        <v>513</v>
      </c>
      <c r="B514" s="1" t="s">
        <v>21</v>
      </c>
      <c r="C514" s="1" t="s">
        <v>23</v>
      </c>
      <c r="D514" s="1" t="s">
        <v>429</v>
      </c>
      <c r="E514" s="1">
        <v>12252.54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252.90959278315501</v>
      </c>
      <c r="R514" s="1">
        <v>1815.5</v>
      </c>
      <c r="S514" s="61">
        <f>IF(C514="East", IF(B514="Central",('Connecting shares (%)'!$F$2/100*E514+'Connecting shares (%)'!$G$2/100*G514+'Connecting shares (%)'!$H$2/100*I514)/1000000,0),0)</f>
        <v>0</v>
      </c>
      <c r="T514" s="61">
        <f>IF(C514="East", IF(B514="Central",F514*'Connecting shares (%)'!$R$16*'Connecting shares (%)'!$F$2/100+H514*'Connecting shares (%)'!$G$2/100*'Connecting shares (%)'!$R$17+J514*'Connecting shares (%)'!$H$2/100*'Connecting shares (%)'!$R$18,0),0)</f>
        <v>0</v>
      </c>
      <c r="U514" s="1">
        <f>IF(C514="East", IF(B514="Decentral",('Connecting shares (%)'!$F$6/100*E514+'Connecting shares (%)'!$G$6/100*G514+'Connecting shares (%)'!$H$6/100*I514)/1000000,0),0)</f>
        <v>0</v>
      </c>
      <c r="V514" s="1">
        <f>IF(C514="East", IF(B514="Decentral",F514*'Connecting shares (%)'!$R$16*'Connecting shares (%)'!$F$6/100+H514*'Connecting shares (%)'!$G$6/100*'Connecting shares (%)'!$R$17+J514*'Connecting shares (%)'!$H$6/100*'Connecting shares (%)'!$R$18,0),0)</f>
        <v>0</v>
      </c>
      <c r="W514" s="1">
        <f>IF(C514="East", IF(B514="Central",('Connecting shares (%)'!$F$4/100*K514+'Connecting shares (%)'!$G$4/100*M514+'Connecting shares (%)'!$H$4/100*O514)/1000000,0),0)</f>
        <v>0</v>
      </c>
      <c r="X514" s="1">
        <f>IF(C514="East", IF(B514="Central",L514*'Connecting shares (%)'!$R$16*'Connecting shares (%)'!$F$4/100+N514*'Connecting shares (%)'!$G$4/100*'Connecting shares (%)'!$R$17+P514*'Connecting shares (%)'!$H$4/100*'Connecting shares (%)'!$R$18,0),0)</f>
        <v>0</v>
      </c>
      <c r="Y514" s="1">
        <f>IF(C514="East", IF(B514="Decentral",('Connecting shares (%)'!$F$4/100*K514+'Connecting shares (%)'!$G$4/100*M514+'Connecting shares (%)'!$H$4/100*O514)/1000000,0),0)</f>
        <v>0</v>
      </c>
      <c r="Z514" s="1">
        <f>IF(C514="East", IF(B514="Decentral",L514*'Connecting shares (%)'!$R$16*'Connecting shares (%)'!$F$8/100+N514*'Connecting shares (%)'!$G$8/100*'Connecting shares (%)'!$R$17+P514*'Connecting shares (%)'!$H$8/100*'Connecting shares (%)'!$R$18,0),0)</f>
        <v>0</v>
      </c>
      <c r="AA514" s="1">
        <f>IF(C514="West", IF(B514="Central",('Connecting shares (%)'!$F$10/100*E514+'Connecting shares (%)'!$G$10/100*G514+'Connecting shares (%)'!$H$10/100*I514)/1000000,0),0)</f>
        <v>0</v>
      </c>
      <c r="AB514" s="1">
        <f>IF(C514="West", IF(B514="Central",F514*'Connecting shares (%)'!$R$16*'Connecting shares (%)'!$F$10/100+H514*'Connecting shares (%)'!$G$10/100*'Connecting shares (%)'!$R$17+J514*'Connecting shares (%)'!$H$10/100*'Connecting shares (%)'!$R$18,0),0)</f>
        <v>0</v>
      </c>
      <c r="AC514" s="1">
        <f>IF(C514="West", IF(B514="Decentral",('Connecting shares (%)'!$F$14/100*E514+'Connecting shares (%)'!$G$14/100*G514+'Connecting shares (%)'!$H$14/100*I514)/1000000,0),0)</f>
        <v>1.2252540000000001E-2</v>
      </c>
      <c r="AD514" s="1">
        <f>IF(C514="west", IF(B514="Decentral",F514*'Connecting shares (%)'!$R$16*'Connecting shares (%)'!$F$14/100+H514*'Connecting shares (%)'!$G$14/100*'Connecting shares (%)'!$R$17+J514*'Connecting shares (%)'!$H$14/100*'Connecting shares (%)'!$R$18,0),0)</f>
        <v>2.2995000000000002E-2</v>
      </c>
      <c r="AE514" s="1">
        <f>IF(C514="west", IF(B514="Central",('Connecting shares (%)'!$F$12/100*K514+'Connecting shares (%)'!$G$12/100*M514+'Connecting shares (%)'!$H$12/100*O514)/1000000,0),0)</f>
        <v>0</v>
      </c>
      <c r="AF514" s="1">
        <f>IF(C514="west", IF(B514="Central",L514*'Connecting shares (%)'!$R$16*'Connecting shares (%)'!$F$12/100+N514*'Connecting shares (%)'!$G$12/100*'Connecting shares (%)'!$R$17+P514*'Connecting shares (%)'!$H$12/100*'Connecting shares (%)'!$R$18,0),0)</f>
        <v>0</v>
      </c>
      <c r="AG514" s="1">
        <f>IF(C514="West", IF(B514="Decentral",(K514*'Connecting shares (%)'!$F$16/100+M514*'Connecting shares (%)'!$G$16/100+O514*'Connecting shares (%)'!$H$16/100)/1000000,0),0)</f>
        <v>0</v>
      </c>
      <c r="AH514" s="1">
        <f>IF(C514="west", IF(B514="Decentral",L514*'Connecting shares (%)'!$R$16*'Connecting shares (%)'!$F$16/100+N514*'Connecting shares (%)'!$G$16/100*'Connecting shares (%)'!$R$17+P514*'Connecting shares (%)'!$H$16/100*'Connecting shares (%)'!$R$18,0),0)</f>
        <v>0</v>
      </c>
    </row>
    <row r="515" spans="1:34">
      <c r="A515" s="1">
        <v>514</v>
      </c>
      <c r="B515" s="1" t="s">
        <v>22</v>
      </c>
      <c r="C515" s="1" t="s">
        <v>23</v>
      </c>
      <c r="D515" s="1" t="s">
        <v>428</v>
      </c>
      <c r="E515" s="1">
        <v>1027667.09</v>
      </c>
      <c r="F515" s="1">
        <v>69</v>
      </c>
      <c r="G515" s="1">
        <v>0</v>
      </c>
      <c r="H515" s="1">
        <v>0</v>
      </c>
      <c r="I515" s="1">
        <v>0</v>
      </c>
      <c r="J515" s="1">
        <v>0</v>
      </c>
      <c r="K515" s="1">
        <v>7046.21</v>
      </c>
      <c r="L515" s="1">
        <v>1</v>
      </c>
      <c r="M515" s="1">
        <v>0</v>
      </c>
      <c r="N515" s="1">
        <v>0</v>
      </c>
      <c r="O515" s="1">
        <v>0</v>
      </c>
      <c r="P515" s="1">
        <v>0</v>
      </c>
      <c r="Q515" s="1">
        <v>3503.5096750306302</v>
      </c>
      <c r="R515" s="1">
        <v>534669</v>
      </c>
      <c r="S515" s="61">
        <f>IF(C515="East", IF(B515="Central",('Connecting shares (%)'!$F$2/100*E515+'Connecting shares (%)'!$G$2/100*G515+'Connecting shares (%)'!$H$2/100*I515)/1000000,0),0)</f>
        <v>0</v>
      </c>
      <c r="T515" s="61">
        <f>IF(C515="East", IF(B515="Central",F515*'Connecting shares (%)'!$R$16*'Connecting shares (%)'!$F$2/100+H515*'Connecting shares (%)'!$G$2/100*'Connecting shares (%)'!$R$17+J515*'Connecting shares (%)'!$H$2/100*'Connecting shares (%)'!$R$18,0),0)</f>
        <v>0</v>
      </c>
      <c r="U515" s="1">
        <f>IF(C515="East", IF(B515="Decentral",('Connecting shares (%)'!$F$6/100*E515+'Connecting shares (%)'!$G$6/100*G515+'Connecting shares (%)'!$H$6/100*I515)/1000000,0),0)</f>
        <v>0</v>
      </c>
      <c r="V515" s="1">
        <f>IF(C515="East", IF(B515="Decentral",F515*'Connecting shares (%)'!$R$16*'Connecting shares (%)'!$F$6/100+H515*'Connecting shares (%)'!$G$6/100*'Connecting shares (%)'!$R$17+J515*'Connecting shares (%)'!$H$6/100*'Connecting shares (%)'!$R$18,0),0)</f>
        <v>0</v>
      </c>
      <c r="W515" s="1">
        <f>IF(C515="East", IF(B515="Central",('Connecting shares (%)'!$F$4/100*K515+'Connecting shares (%)'!$G$4/100*M515+'Connecting shares (%)'!$H$4/100*O515)/1000000,0),0)</f>
        <v>0</v>
      </c>
      <c r="X515" s="1">
        <f>IF(C515="East", IF(B515="Central",L515*'Connecting shares (%)'!$R$16*'Connecting shares (%)'!$F$4/100+N515*'Connecting shares (%)'!$G$4/100*'Connecting shares (%)'!$R$17+P515*'Connecting shares (%)'!$H$4/100*'Connecting shares (%)'!$R$18,0),0)</f>
        <v>0</v>
      </c>
      <c r="Y515" s="1">
        <f>IF(C515="East", IF(B515="Decentral",('Connecting shares (%)'!$F$4/100*K515+'Connecting shares (%)'!$G$4/100*M515+'Connecting shares (%)'!$H$4/100*O515)/1000000,0),0)</f>
        <v>0</v>
      </c>
      <c r="Z515" s="1">
        <f>IF(C515="East", IF(B515="Decentral",L515*'Connecting shares (%)'!$R$16*'Connecting shares (%)'!$F$8/100+N515*'Connecting shares (%)'!$G$8/100*'Connecting shares (%)'!$R$17+P515*'Connecting shares (%)'!$H$8/100*'Connecting shares (%)'!$R$18,0),0)</f>
        <v>0</v>
      </c>
      <c r="AA515" s="1">
        <f>IF(C515="West", IF(B515="Central",('Connecting shares (%)'!$F$10/100*E515+'Connecting shares (%)'!$G$10/100*G515+'Connecting shares (%)'!$H$10/100*I515)/1000000,0),0)</f>
        <v>1.02766709</v>
      </c>
      <c r="AB515" s="1">
        <f>IF(C515="West", IF(B515="Central",F515*'Connecting shares (%)'!$R$16*'Connecting shares (%)'!$F$10/100+H515*'Connecting shares (%)'!$G$10/100*'Connecting shares (%)'!$R$17+J515*'Connecting shares (%)'!$H$10/100*'Connecting shares (%)'!$R$18,0),0)</f>
        <v>1.5866550000000001</v>
      </c>
      <c r="AC515" s="1">
        <f>IF(C515="West", IF(B515="Decentral",('Connecting shares (%)'!$F$14/100*E515+'Connecting shares (%)'!$G$14/100*G515+'Connecting shares (%)'!$H$14/100*I515)/1000000,0),0)</f>
        <v>0</v>
      </c>
      <c r="AD515" s="1">
        <f>IF(C515="west", IF(B515="Decentral",F515*'Connecting shares (%)'!$R$16*'Connecting shares (%)'!$F$14/100+H515*'Connecting shares (%)'!$G$14/100*'Connecting shares (%)'!$R$17+J515*'Connecting shares (%)'!$H$14/100*'Connecting shares (%)'!$R$18,0),0)</f>
        <v>0</v>
      </c>
      <c r="AE515" s="1">
        <f>IF(C515="west", IF(B515="Central",('Connecting shares (%)'!$F$12/100*K515+'Connecting shares (%)'!$G$12/100*M515+'Connecting shares (%)'!$H$12/100*O515)/1000000,0),0)</f>
        <v>7.0462099999999998E-3</v>
      </c>
      <c r="AF515" s="1">
        <f>IF(C515="west", IF(B515="Central",L515*'Connecting shares (%)'!$R$16*'Connecting shares (%)'!$F$12/100+N515*'Connecting shares (%)'!$G$12/100*'Connecting shares (%)'!$R$17+P515*'Connecting shares (%)'!$H$12/100*'Connecting shares (%)'!$R$18,0),0)</f>
        <v>2.2995000000000002E-2</v>
      </c>
      <c r="AG515" s="1">
        <f>IF(C515="West", IF(B515="Decentral",(K515*'Connecting shares (%)'!$F$16/100+M515*'Connecting shares (%)'!$G$16/100+O515*'Connecting shares (%)'!$H$16/100)/1000000,0),0)</f>
        <v>0</v>
      </c>
      <c r="AH515" s="1">
        <f>IF(C515="west", IF(B515="Decentral",L515*'Connecting shares (%)'!$R$16*'Connecting shares (%)'!$F$16/100+N515*'Connecting shares (%)'!$G$16/100*'Connecting shares (%)'!$R$17+P515*'Connecting shares (%)'!$H$16/100*'Connecting shares (%)'!$R$18,0),0)</f>
        <v>0</v>
      </c>
    </row>
    <row r="516" spans="1:34">
      <c r="A516" s="1">
        <v>515</v>
      </c>
      <c r="B516" s="1" t="s">
        <v>22</v>
      </c>
      <c r="C516" s="1" t="s">
        <v>23</v>
      </c>
      <c r="D516" s="1" t="s">
        <v>427</v>
      </c>
      <c r="E516" s="1">
        <v>149767.07999999999</v>
      </c>
      <c r="F516" s="1">
        <v>10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2147.4847213406401</v>
      </c>
      <c r="R516" s="1">
        <v>339845</v>
      </c>
      <c r="S516" s="61">
        <f>IF(C516="East", IF(B516="Central",('Connecting shares (%)'!$F$2/100*E516+'Connecting shares (%)'!$G$2/100*G516+'Connecting shares (%)'!$H$2/100*I516)/1000000,0),0)</f>
        <v>0</v>
      </c>
      <c r="T516" s="61">
        <f>IF(C516="East", IF(B516="Central",F516*'Connecting shares (%)'!$R$16*'Connecting shares (%)'!$F$2/100+H516*'Connecting shares (%)'!$G$2/100*'Connecting shares (%)'!$R$17+J516*'Connecting shares (%)'!$H$2/100*'Connecting shares (%)'!$R$18,0),0)</f>
        <v>0</v>
      </c>
      <c r="U516" s="1">
        <f>IF(C516="East", IF(B516="Decentral",('Connecting shares (%)'!$F$6/100*E516+'Connecting shares (%)'!$G$6/100*G516+'Connecting shares (%)'!$H$6/100*I516)/1000000,0),0)</f>
        <v>0</v>
      </c>
      <c r="V516" s="1">
        <f>IF(C516="East", IF(B516="Decentral",F516*'Connecting shares (%)'!$R$16*'Connecting shares (%)'!$F$6/100+H516*'Connecting shares (%)'!$G$6/100*'Connecting shares (%)'!$R$17+J516*'Connecting shares (%)'!$H$6/100*'Connecting shares (%)'!$R$18,0),0)</f>
        <v>0</v>
      </c>
      <c r="W516" s="1">
        <f>IF(C516="East", IF(B516="Central",('Connecting shares (%)'!$F$4/100*K516+'Connecting shares (%)'!$G$4/100*M516+'Connecting shares (%)'!$H$4/100*O516)/1000000,0),0)</f>
        <v>0</v>
      </c>
      <c r="X516" s="1">
        <f>IF(C516="East", IF(B516="Central",L516*'Connecting shares (%)'!$R$16*'Connecting shares (%)'!$F$4/100+N516*'Connecting shares (%)'!$G$4/100*'Connecting shares (%)'!$R$17+P516*'Connecting shares (%)'!$H$4/100*'Connecting shares (%)'!$R$18,0),0)</f>
        <v>0</v>
      </c>
      <c r="Y516" s="1">
        <f>IF(C516="East", IF(B516="Decentral",('Connecting shares (%)'!$F$4/100*K516+'Connecting shares (%)'!$G$4/100*M516+'Connecting shares (%)'!$H$4/100*O516)/1000000,0),0)</f>
        <v>0</v>
      </c>
      <c r="Z516" s="1">
        <f>IF(C516="East", IF(B516="Decentral",L516*'Connecting shares (%)'!$R$16*'Connecting shares (%)'!$F$8/100+N516*'Connecting shares (%)'!$G$8/100*'Connecting shares (%)'!$R$17+P516*'Connecting shares (%)'!$H$8/100*'Connecting shares (%)'!$R$18,0),0)</f>
        <v>0</v>
      </c>
      <c r="AA516" s="1">
        <f>IF(C516="West", IF(B516="Central",('Connecting shares (%)'!$F$10/100*E516+'Connecting shares (%)'!$G$10/100*G516+'Connecting shares (%)'!$H$10/100*I516)/1000000,0),0)</f>
        <v>0.14976708</v>
      </c>
      <c r="AB516" s="1">
        <f>IF(C516="West", IF(B516="Central",F516*'Connecting shares (%)'!$R$16*'Connecting shares (%)'!$F$10/100+H516*'Connecting shares (%)'!$G$10/100*'Connecting shares (%)'!$R$17+J516*'Connecting shares (%)'!$H$10/100*'Connecting shares (%)'!$R$18,0),0)</f>
        <v>0.22995000000000002</v>
      </c>
      <c r="AC516" s="1">
        <f>IF(C516="West", IF(B516="Decentral",('Connecting shares (%)'!$F$14/100*E516+'Connecting shares (%)'!$G$14/100*G516+'Connecting shares (%)'!$H$14/100*I516)/1000000,0),0)</f>
        <v>0</v>
      </c>
      <c r="AD516" s="1">
        <f>IF(C516="west", IF(B516="Decentral",F516*'Connecting shares (%)'!$R$16*'Connecting shares (%)'!$F$14/100+H516*'Connecting shares (%)'!$G$14/100*'Connecting shares (%)'!$R$17+J516*'Connecting shares (%)'!$H$14/100*'Connecting shares (%)'!$R$18,0),0)</f>
        <v>0</v>
      </c>
      <c r="AE516" s="1">
        <f>IF(C516="west", IF(B516="Central",('Connecting shares (%)'!$F$12/100*K516+'Connecting shares (%)'!$G$12/100*M516+'Connecting shares (%)'!$H$12/100*O516)/1000000,0),0)</f>
        <v>0</v>
      </c>
      <c r="AF516" s="1">
        <f>IF(C516="west", IF(B516="Central",L516*'Connecting shares (%)'!$R$16*'Connecting shares (%)'!$F$12/100+N516*'Connecting shares (%)'!$G$12/100*'Connecting shares (%)'!$R$17+P516*'Connecting shares (%)'!$H$12/100*'Connecting shares (%)'!$R$18,0),0)</f>
        <v>0</v>
      </c>
      <c r="AG516" s="1">
        <f>IF(C516="West", IF(B516="Decentral",(K516*'Connecting shares (%)'!$F$16/100+M516*'Connecting shares (%)'!$G$16/100+O516*'Connecting shares (%)'!$H$16/100)/1000000,0),0)</f>
        <v>0</v>
      </c>
      <c r="AH516" s="1">
        <f>IF(C516="west", IF(B516="Decentral",L516*'Connecting shares (%)'!$R$16*'Connecting shares (%)'!$F$16/100+N516*'Connecting shares (%)'!$G$16/100*'Connecting shares (%)'!$R$17+P516*'Connecting shares (%)'!$H$16/100*'Connecting shares (%)'!$R$18,0),0)</f>
        <v>0</v>
      </c>
    </row>
    <row r="517" spans="1:34">
      <c r="A517" s="1">
        <v>516</v>
      </c>
      <c r="B517" s="1" t="s">
        <v>22</v>
      </c>
      <c r="C517" s="1" t="s">
        <v>23</v>
      </c>
      <c r="D517" s="1" t="s">
        <v>426</v>
      </c>
      <c r="E517" s="1">
        <v>2625157.83</v>
      </c>
      <c r="F517" s="1">
        <v>168</v>
      </c>
      <c r="G517" s="1">
        <v>141285.29</v>
      </c>
      <c r="H517" s="1">
        <v>2</v>
      </c>
      <c r="I517" s="1">
        <v>0</v>
      </c>
      <c r="J517" s="1">
        <v>0</v>
      </c>
      <c r="K517" s="1">
        <v>667841.97</v>
      </c>
      <c r="L517" s="1">
        <v>51</v>
      </c>
      <c r="M517" s="1">
        <v>654683.39</v>
      </c>
      <c r="N517" s="1">
        <v>9</v>
      </c>
      <c r="O517" s="1">
        <v>0</v>
      </c>
      <c r="P517" s="1">
        <v>0</v>
      </c>
      <c r="Q517" s="1">
        <v>13766.256101094599</v>
      </c>
      <c r="R517" s="1">
        <v>8355364.5</v>
      </c>
      <c r="S517" s="61">
        <f>IF(C517="East", IF(B517="Central",('Connecting shares (%)'!$F$2/100*E517+'Connecting shares (%)'!$G$2/100*G517+'Connecting shares (%)'!$H$2/100*I517)/1000000,0),0)</f>
        <v>0</v>
      </c>
      <c r="T517" s="61">
        <f>IF(C517="East", IF(B517="Central",F517*'Connecting shares (%)'!$R$16*'Connecting shares (%)'!$F$2/100+H517*'Connecting shares (%)'!$G$2/100*'Connecting shares (%)'!$R$17+J517*'Connecting shares (%)'!$H$2/100*'Connecting shares (%)'!$R$18,0),0)</f>
        <v>0</v>
      </c>
      <c r="U517" s="1">
        <f>IF(C517="East", IF(B517="Decentral",('Connecting shares (%)'!$F$6/100*E517+'Connecting shares (%)'!$G$6/100*G517+'Connecting shares (%)'!$H$6/100*I517)/1000000,0),0)</f>
        <v>0</v>
      </c>
      <c r="V517" s="1">
        <f>IF(C517="East", IF(B517="Decentral",F517*'Connecting shares (%)'!$R$16*'Connecting shares (%)'!$F$6/100+H517*'Connecting shares (%)'!$G$6/100*'Connecting shares (%)'!$R$17+J517*'Connecting shares (%)'!$H$6/100*'Connecting shares (%)'!$R$18,0),0)</f>
        <v>0</v>
      </c>
      <c r="W517" s="1">
        <f>IF(C517="East", IF(B517="Central",('Connecting shares (%)'!$F$4/100*K517+'Connecting shares (%)'!$G$4/100*M517+'Connecting shares (%)'!$H$4/100*O517)/1000000,0),0)</f>
        <v>0</v>
      </c>
      <c r="X517" s="1">
        <f>IF(C517="East", IF(B517="Central",L517*'Connecting shares (%)'!$R$16*'Connecting shares (%)'!$F$4/100+N517*'Connecting shares (%)'!$G$4/100*'Connecting shares (%)'!$R$17+P517*'Connecting shares (%)'!$H$4/100*'Connecting shares (%)'!$R$18,0),0)</f>
        <v>0</v>
      </c>
      <c r="Y517" s="1">
        <f>IF(C517="East", IF(B517="Decentral",('Connecting shares (%)'!$F$4/100*K517+'Connecting shares (%)'!$G$4/100*M517+'Connecting shares (%)'!$H$4/100*O517)/1000000,0),0)</f>
        <v>0</v>
      </c>
      <c r="Z517" s="1">
        <f>IF(C517="East", IF(B517="Decentral",L517*'Connecting shares (%)'!$R$16*'Connecting shares (%)'!$F$8/100+N517*'Connecting shares (%)'!$G$8/100*'Connecting shares (%)'!$R$17+P517*'Connecting shares (%)'!$H$8/100*'Connecting shares (%)'!$R$18,0),0)</f>
        <v>0</v>
      </c>
      <c r="AA517" s="1">
        <f>IF(C517="West", IF(B517="Central",('Connecting shares (%)'!$F$10/100*E517+'Connecting shares (%)'!$G$10/100*G517+'Connecting shares (%)'!$H$10/100*I517)/1000000,0),0)</f>
        <v>2.7664431199999999</v>
      </c>
      <c r="AB517" s="1">
        <f>IF(C517="West", IF(B517="Central",F517*'Connecting shares (%)'!$R$16*'Connecting shares (%)'!$F$10/100+H517*'Connecting shares (%)'!$G$10/100*'Connecting shares (%)'!$R$17+J517*'Connecting shares (%)'!$H$10/100*'Connecting shares (%)'!$R$18,0),0)</f>
        <v>3.9244780000000001</v>
      </c>
      <c r="AC517" s="1">
        <f>IF(C517="West", IF(B517="Decentral",('Connecting shares (%)'!$F$14/100*E517+'Connecting shares (%)'!$G$14/100*G517+'Connecting shares (%)'!$H$14/100*I517)/1000000,0),0)</f>
        <v>0</v>
      </c>
      <c r="AD517" s="1">
        <f>IF(C517="west", IF(B517="Decentral",F517*'Connecting shares (%)'!$R$16*'Connecting shares (%)'!$F$14/100+H517*'Connecting shares (%)'!$G$14/100*'Connecting shares (%)'!$R$17+J517*'Connecting shares (%)'!$H$14/100*'Connecting shares (%)'!$R$18,0),0)</f>
        <v>0</v>
      </c>
      <c r="AE517" s="1">
        <f>IF(C517="west", IF(B517="Central",('Connecting shares (%)'!$F$12/100*K517+'Connecting shares (%)'!$G$12/100*M517+'Connecting shares (%)'!$H$12/100*O517)/1000000,0),0)</f>
        <v>1.3225253599999998</v>
      </c>
      <c r="AF517" s="1">
        <f>IF(C517="west", IF(B517="Central",L517*'Connecting shares (%)'!$R$16*'Connecting shares (%)'!$F$12/100+N517*'Connecting shares (%)'!$G$12/100*'Connecting shares (%)'!$R$17+P517*'Connecting shares (%)'!$H$12/100*'Connecting shares (%)'!$R$18,0),0)</f>
        <v>1.4486760000000001</v>
      </c>
      <c r="AG517" s="1">
        <f>IF(C517="West", IF(B517="Decentral",(K517*'Connecting shares (%)'!$F$16/100+M517*'Connecting shares (%)'!$G$16/100+O517*'Connecting shares (%)'!$H$16/100)/1000000,0),0)</f>
        <v>0</v>
      </c>
      <c r="AH517" s="1">
        <f>IF(C517="west", IF(B517="Decentral",L517*'Connecting shares (%)'!$R$16*'Connecting shares (%)'!$F$16/100+N517*'Connecting shares (%)'!$G$16/100*'Connecting shares (%)'!$R$17+P517*'Connecting shares (%)'!$H$16/100*'Connecting shares (%)'!$R$18,0),0)</f>
        <v>0</v>
      </c>
    </row>
    <row r="518" spans="1:34">
      <c r="A518" s="1">
        <v>517</v>
      </c>
      <c r="B518" s="1" t="s">
        <v>22</v>
      </c>
      <c r="C518" s="1" t="s">
        <v>23</v>
      </c>
      <c r="D518" s="1" t="s">
        <v>56</v>
      </c>
      <c r="E518" s="1">
        <v>465304.45999999897</v>
      </c>
      <c r="F518" s="1">
        <v>38</v>
      </c>
      <c r="G518" s="1">
        <v>0</v>
      </c>
      <c r="H518" s="1">
        <v>0</v>
      </c>
      <c r="I518" s="1">
        <v>0</v>
      </c>
      <c r="J518" s="1">
        <v>0</v>
      </c>
      <c r="K518" s="1">
        <v>269475.03000000003</v>
      </c>
      <c r="L518" s="1">
        <v>44</v>
      </c>
      <c r="M518" s="1">
        <v>318954.33999999898</v>
      </c>
      <c r="N518" s="1">
        <v>4</v>
      </c>
      <c r="O518" s="1">
        <v>486273.66999999899</v>
      </c>
      <c r="P518" s="1">
        <v>1</v>
      </c>
      <c r="Q518" s="1">
        <v>1570.53387892616</v>
      </c>
      <c r="R518" s="1">
        <v>164266</v>
      </c>
      <c r="S518" s="61">
        <f>IF(C518="East", IF(B518="Central",('Connecting shares (%)'!$F$2/100*E518+'Connecting shares (%)'!$G$2/100*G518+'Connecting shares (%)'!$H$2/100*I518)/1000000,0),0)</f>
        <v>0</v>
      </c>
      <c r="T518" s="61">
        <f>IF(C518="East", IF(B518="Central",F518*'Connecting shares (%)'!$R$16*'Connecting shares (%)'!$F$2/100+H518*'Connecting shares (%)'!$G$2/100*'Connecting shares (%)'!$R$17+J518*'Connecting shares (%)'!$H$2/100*'Connecting shares (%)'!$R$18,0),0)</f>
        <v>0</v>
      </c>
      <c r="U518" s="1">
        <f>IF(C518="East", IF(B518="Decentral",('Connecting shares (%)'!$F$6/100*E518+'Connecting shares (%)'!$G$6/100*G518+'Connecting shares (%)'!$H$6/100*I518)/1000000,0),0)</f>
        <v>0</v>
      </c>
      <c r="V518" s="1">
        <f>IF(C518="East", IF(B518="Decentral",F518*'Connecting shares (%)'!$R$16*'Connecting shares (%)'!$F$6/100+H518*'Connecting shares (%)'!$G$6/100*'Connecting shares (%)'!$R$17+J518*'Connecting shares (%)'!$H$6/100*'Connecting shares (%)'!$R$18,0),0)</f>
        <v>0</v>
      </c>
      <c r="W518" s="1">
        <f>IF(C518="East", IF(B518="Central",('Connecting shares (%)'!$F$4/100*K518+'Connecting shares (%)'!$G$4/100*M518+'Connecting shares (%)'!$H$4/100*O518)/1000000,0),0)</f>
        <v>0</v>
      </c>
      <c r="X518" s="1">
        <f>IF(C518="East", IF(B518="Central",L518*'Connecting shares (%)'!$R$16*'Connecting shares (%)'!$F$4/100+N518*'Connecting shares (%)'!$G$4/100*'Connecting shares (%)'!$R$17+P518*'Connecting shares (%)'!$H$4/100*'Connecting shares (%)'!$R$18,0),0)</f>
        <v>0</v>
      </c>
      <c r="Y518" s="1">
        <f>IF(C518="East", IF(B518="Decentral",('Connecting shares (%)'!$F$4/100*K518+'Connecting shares (%)'!$G$4/100*M518+'Connecting shares (%)'!$H$4/100*O518)/1000000,0),0)</f>
        <v>0</v>
      </c>
      <c r="Z518" s="1">
        <f>IF(C518="East", IF(B518="Decentral",L518*'Connecting shares (%)'!$R$16*'Connecting shares (%)'!$F$8/100+N518*'Connecting shares (%)'!$G$8/100*'Connecting shares (%)'!$R$17+P518*'Connecting shares (%)'!$H$8/100*'Connecting shares (%)'!$R$18,0),0)</f>
        <v>0</v>
      </c>
      <c r="AA518" s="1">
        <f>IF(C518="West", IF(B518="Central",('Connecting shares (%)'!$F$10/100*E518+'Connecting shares (%)'!$G$10/100*G518+'Connecting shares (%)'!$H$10/100*I518)/1000000,0),0)</f>
        <v>0.46530445999999898</v>
      </c>
      <c r="AB518" s="1">
        <f>IF(C518="West", IF(B518="Central",F518*'Connecting shares (%)'!$R$16*'Connecting shares (%)'!$F$10/100+H518*'Connecting shares (%)'!$G$10/100*'Connecting shares (%)'!$R$17+J518*'Connecting shares (%)'!$H$10/100*'Connecting shares (%)'!$R$18,0),0)</f>
        <v>0.8738100000000002</v>
      </c>
      <c r="AC518" s="1">
        <f>IF(C518="West", IF(B518="Decentral",('Connecting shares (%)'!$F$14/100*E518+'Connecting shares (%)'!$G$14/100*G518+'Connecting shares (%)'!$H$14/100*I518)/1000000,0),0)</f>
        <v>0</v>
      </c>
      <c r="AD518" s="1">
        <f>IF(C518="west", IF(B518="Decentral",F518*'Connecting shares (%)'!$R$16*'Connecting shares (%)'!$F$14/100+H518*'Connecting shares (%)'!$G$14/100*'Connecting shares (%)'!$R$17+J518*'Connecting shares (%)'!$H$14/100*'Connecting shares (%)'!$R$18,0),0)</f>
        <v>0</v>
      </c>
      <c r="AE518" s="1">
        <f>IF(C518="west", IF(B518="Central",('Connecting shares (%)'!$F$12/100*K518+'Connecting shares (%)'!$G$12/100*M518+'Connecting shares (%)'!$H$12/100*O518)/1000000,0),0)</f>
        <v>1.0747030399999979</v>
      </c>
      <c r="AF518" s="1">
        <f>IF(C518="west", IF(B518="Central",L518*'Connecting shares (%)'!$R$16*'Connecting shares (%)'!$F$12/100+N518*'Connecting shares (%)'!$G$12/100*'Connecting shares (%)'!$R$17+P518*'Connecting shares (%)'!$H$12/100*'Connecting shares (%)'!$R$18,0),0)</f>
        <v>1.1650750000000001</v>
      </c>
      <c r="AG518" s="1">
        <f>IF(C518="West", IF(B518="Decentral",(K518*'Connecting shares (%)'!$F$16/100+M518*'Connecting shares (%)'!$G$16/100+O518*'Connecting shares (%)'!$H$16/100)/1000000,0),0)</f>
        <v>0</v>
      </c>
      <c r="AH518" s="1">
        <f>IF(C518="west", IF(B518="Decentral",L518*'Connecting shares (%)'!$R$16*'Connecting shares (%)'!$F$16/100+N518*'Connecting shares (%)'!$G$16/100*'Connecting shares (%)'!$R$17+P518*'Connecting shares (%)'!$H$16/100*'Connecting shares (%)'!$R$18,0),0)</f>
        <v>0</v>
      </c>
    </row>
    <row r="519" spans="1:34">
      <c r="A519" s="1">
        <v>518</v>
      </c>
      <c r="B519" s="1" t="s">
        <v>22</v>
      </c>
      <c r="C519" s="1" t="s">
        <v>23</v>
      </c>
      <c r="D519" s="1" t="s">
        <v>425</v>
      </c>
      <c r="E519" s="1">
        <v>181877.76000000001</v>
      </c>
      <c r="F519" s="1">
        <v>13</v>
      </c>
      <c r="G519" s="1">
        <v>0</v>
      </c>
      <c r="H519" s="1">
        <v>0</v>
      </c>
      <c r="I519" s="1">
        <v>0</v>
      </c>
      <c r="J519" s="1">
        <v>0</v>
      </c>
      <c r="K519" s="1">
        <v>38863.119999999901</v>
      </c>
      <c r="L519" s="1">
        <v>8</v>
      </c>
      <c r="M519" s="1">
        <v>0</v>
      </c>
      <c r="N519" s="1">
        <v>0</v>
      </c>
      <c r="O519" s="1">
        <v>0</v>
      </c>
      <c r="P519" s="1">
        <v>0</v>
      </c>
      <c r="Q519" s="1">
        <v>2339.5294016196199</v>
      </c>
      <c r="R519" s="1">
        <v>232665</v>
      </c>
      <c r="S519" s="61">
        <f>IF(C519="East", IF(B519="Central",('Connecting shares (%)'!$F$2/100*E519+'Connecting shares (%)'!$G$2/100*G519+'Connecting shares (%)'!$H$2/100*I519)/1000000,0),0)</f>
        <v>0</v>
      </c>
      <c r="T519" s="61">
        <f>IF(C519="East", IF(B519="Central",F519*'Connecting shares (%)'!$R$16*'Connecting shares (%)'!$F$2/100+H519*'Connecting shares (%)'!$G$2/100*'Connecting shares (%)'!$R$17+J519*'Connecting shares (%)'!$H$2/100*'Connecting shares (%)'!$R$18,0),0)</f>
        <v>0</v>
      </c>
      <c r="U519" s="1">
        <f>IF(C519="East", IF(B519="Decentral",('Connecting shares (%)'!$F$6/100*E519+'Connecting shares (%)'!$G$6/100*G519+'Connecting shares (%)'!$H$6/100*I519)/1000000,0),0)</f>
        <v>0</v>
      </c>
      <c r="V519" s="1">
        <f>IF(C519="East", IF(B519="Decentral",F519*'Connecting shares (%)'!$R$16*'Connecting shares (%)'!$F$6/100+H519*'Connecting shares (%)'!$G$6/100*'Connecting shares (%)'!$R$17+J519*'Connecting shares (%)'!$H$6/100*'Connecting shares (%)'!$R$18,0),0)</f>
        <v>0</v>
      </c>
      <c r="W519" s="1">
        <f>IF(C519="East", IF(B519="Central",('Connecting shares (%)'!$F$4/100*K519+'Connecting shares (%)'!$G$4/100*M519+'Connecting shares (%)'!$H$4/100*O519)/1000000,0),0)</f>
        <v>0</v>
      </c>
      <c r="X519" s="1">
        <f>IF(C519="East", IF(B519="Central",L519*'Connecting shares (%)'!$R$16*'Connecting shares (%)'!$F$4/100+N519*'Connecting shares (%)'!$G$4/100*'Connecting shares (%)'!$R$17+P519*'Connecting shares (%)'!$H$4/100*'Connecting shares (%)'!$R$18,0),0)</f>
        <v>0</v>
      </c>
      <c r="Y519" s="1">
        <f>IF(C519="East", IF(B519="Decentral",('Connecting shares (%)'!$F$4/100*K519+'Connecting shares (%)'!$G$4/100*M519+'Connecting shares (%)'!$H$4/100*O519)/1000000,0),0)</f>
        <v>0</v>
      </c>
      <c r="Z519" s="1">
        <f>IF(C519="East", IF(B519="Decentral",L519*'Connecting shares (%)'!$R$16*'Connecting shares (%)'!$F$8/100+N519*'Connecting shares (%)'!$G$8/100*'Connecting shares (%)'!$R$17+P519*'Connecting shares (%)'!$H$8/100*'Connecting shares (%)'!$R$18,0),0)</f>
        <v>0</v>
      </c>
      <c r="AA519" s="1">
        <f>IF(C519="West", IF(B519="Central",('Connecting shares (%)'!$F$10/100*E519+'Connecting shares (%)'!$G$10/100*G519+'Connecting shares (%)'!$H$10/100*I519)/1000000,0),0)</f>
        <v>0.18187776</v>
      </c>
      <c r="AB519" s="1">
        <f>IF(C519="West", IF(B519="Central",F519*'Connecting shares (%)'!$R$16*'Connecting shares (%)'!$F$10/100+H519*'Connecting shares (%)'!$G$10/100*'Connecting shares (%)'!$R$17+J519*'Connecting shares (%)'!$H$10/100*'Connecting shares (%)'!$R$18,0),0)</f>
        <v>0.29893500000000001</v>
      </c>
      <c r="AC519" s="1">
        <f>IF(C519="West", IF(B519="Decentral",('Connecting shares (%)'!$F$14/100*E519+'Connecting shares (%)'!$G$14/100*G519+'Connecting shares (%)'!$H$14/100*I519)/1000000,0),0)</f>
        <v>0</v>
      </c>
      <c r="AD519" s="1">
        <f>IF(C519="west", IF(B519="Decentral",F519*'Connecting shares (%)'!$R$16*'Connecting shares (%)'!$F$14/100+H519*'Connecting shares (%)'!$G$14/100*'Connecting shares (%)'!$R$17+J519*'Connecting shares (%)'!$H$14/100*'Connecting shares (%)'!$R$18,0),0)</f>
        <v>0</v>
      </c>
      <c r="AE519" s="1">
        <f>IF(C519="west", IF(B519="Central",('Connecting shares (%)'!$F$12/100*K519+'Connecting shares (%)'!$G$12/100*M519+'Connecting shares (%)'!$H$12/100*O519)/1000000,0),0)</f>
        <v>3.8863119999999904E-2</v>
      </c>
      <c r="AF519" s="1">
        <f>IF(C519="west", IF(B519="Central",L519*'Connecting shares (%)'!$R$16*'Connecting shares (%)'!$F$12/100+N519*'Connecting shares (%)'!$G$12/100*'Connecting shares (%)'!$R$17+P519*'Connecting shares (%)'!$H$12/100*'Connecting shares (%)'!$R$18,0),0)</f>
        <v>0.18396000000000001</v>
      </c>
      <c r="AG519" s="1">
        <f>IF(C519="West", IF(B519="Decentral",(K519*'Connecting shares (%)'!$F$16/100+M519*'Connecting shares (%)'!$G$16/100+O519*'Connecting shares (%)'!$H$16/100)/1000000,0),0)</f>
        <v>0</v>
      </c>
      <c r="AH519" s="1">
        <f>IF(C519="west", IF(B519="Decentral",L519*'Connecting shares (%)'!$R$16*'Connecting shares (%)'!$F$16/100+N519*'Connecting shares (%)'!$G$16/100*'Connecting shares (%)'!$R$17+P519*'Connecting shares (%)'!$H$16/100*'Connecting shares (%)'!$R$18,0),0)</f>
        <v>0</v>
      </c>
    </row>
    <row r="520" spans="1:34">
      <c r="A520" s="1">
        <v>519</v>
      </c>
      <c r="B520" s="1" t="s">
        <v>21</v>
      </c>
      <c r="C520" s="1" t="s">
        <v>23</v>
      </c>
      <c r="D520" s="1" t="s">
        <v>328</v>
      </c>
      <c r="E520" s="1">
        <v>3428001.4799999902</v>
      </c>
      <c r="F520" s="1">
        <v>218</v>
      </c>
      <c r="G520" s="1">
        <v>63515.4</v>
      </c>
      <c r="H520" s="1">
        <v>1</v>
      </c>
      <c r="I520" s="1">
        <v>0</v>
      </c>
      <c r="J520" s="1">
        <v>0</v>
      </c>
      <c r="K520" s="1">
        <v>290380.88</v>
      </c>
      <c r="L520" s="1">
        <v>20</v>
      </c>
      <c r="M520" s="1">
        <v>207252.53</v>
      </c>
      <c r="N520" s="1">
        <v>2</v>
      </c>
      <c r="O520" s="1">
        <v>0</v>
      </c>
      <c r="P520" s="1">
        <v>0</v>
      </c>
      <c r="Q520" s="1">
        <v>9790.0195778826801</v>
      </c>
      <c r="R520" s="1">
        <v>4158757.5</v>
      </c>
      <c r="S520" s="61">
        <f>IF(C520="East", IF(B520="Central",('Connecting shares (%)'!$F$2/100*E520+'Connecting shares (%)'!$G$2/100*G520+'Connecting shares (%)'!$H$2/100*I520)/1000000,0),0)</f>
        <v>0</v>
      </c>
      <c r="T520" s="61">
        <f>IF(C520="East", IF(B520="Central",F520*'Connecting shares (%)'!$R$16*'Connecting shares (%)'!$F$2/100+H520*'Connecting shares (%)'!$G$2/100*'Connecting shares (%)'!$R$17+J520*'Connecting shares (%)'!$H$2/100*'Connecting shares (%)'!$R$18,0),0)</f>
        <v>0</v>
      </c>
      <c r="U520" s="1">
        <f>IF(C520="East", IF(B520="Decentral",('Connecting shares (%)'!$F$6/100*E520+'Connecting shares (%)'!$G$6/100*G520+'Connecting shares (%)'!$H$6/100*I520)/1000000,0),0)</f>
        <v>0</v>
      </c>
      <c r="V520" s="1">
        <f>IF(C520="East", IF(B520="Decentral",F520*'Connecting shares (%)'!$R$16*'Connecting shares (%)'!$F$6/100+H520*'Connecting shares (%)'!$G$6/100*'Connecting shares (%)'!$R$17+J520*'Connecting shares (%)'!$H$6/100*'Connecting shares (%)'!$R$18,0),0)</f>
        <v>0</v>
      </c>
      <c r="W520" s="1">
        <f>IF(C520="East", IF(B520="Central",('Connecting shares (%)'!$F$4/100*K520+'Connecting shares (%)'!$G$4/100*M520+'Connecting shares (%)'!$H$4/100*O520)/1000000,0),0)</f>
        <v>0</v>
      </c>
      <c r="X520" s="1">
        <f>IF(C520="East", IF(B520="Central",L520*'Connecting shares (%)'!$R$16*'Connecting shares (%)'!$F$4/100+N520*'Connecting shares (%)'!$G$4/100*'Connecting shares (%)'!$R$17+P520*'Connecting shares (%)'!$H$4/100*'Connecting shares (%)'!$R$18,0),0)</f>
        <v>0</v>
      </c>
      <c r="Y520" s="1">
        <f>IF(C520="East", IF(B520="Decentral",('Connecting shares (%)'!$F$4/100*K520+'Connecting shares (%)'!$G$4/100*M520+'Connecting shares (%)'!$H$4/100*O520)/1000000,0),0)</f>
        <v>0</v>
      </c>
      <c r="Z520" s="1">
        <f>IF(C520="East", IF(B520="Decentral",L520*'Connecting shares (%)'!$R$16*'Connecting shares (%)'!$F$8/100+N520*'Connecting shares (%)'!$G$8/100*'Connecting shares (%)'!$R$17+P520*'Connecting shares (%)'!$H$8/100*'Connecting shares (%)'!$R$18,0),0)</f>
        <v>0</v>
      </c>
      <c r="AA520" s="1">
        <f>IF(C520="West", IF(B520="Central",('Connecting shares (%)'!$F$10/100*E520+'Connecting shares (%)'!$G$10/100*G520+'Connecting shares (%)'!$H$10/100*I520)/1000000,0),0)</f>
        <v>0</v>
      </c>
      <c r="AB520" s="1">
        <f>IF(C520="West", IF(B520="Central",F520*'Connecting shares (%)'!$R$16*'Connecting shares (%)'!$F$10/100+H520*'Connecting shares (%)'!$G$10/100*'Connecting shares (%)'!$R$17+J520*'Connecting shares (%)'!$H$10/100*'Connecting shares (%)'!$R$18,0),0)</f>
        <v>0</v>
      </c>
      <c r="AC520" s="1">
        <f>IF(C520="West", IF(B520="Decentral",('Connecting shares (%)'!$F$14/100*E520+'Connecting shares (%)'!$G$14/100*G520+'Connecting shares (%)'!$H$14/100*I520)/1000000,0),0)</f>
        <v>3.4915168799999901</v>
      </c>
      <c r="AD520" s="1">
        <f>IF(C520="west", IF(B520="Decentral",F520*'Connecting shares (%)'!$R$16*'Connecting shares (%)'!$F$14/100+H520*'Connecting shares (%)'!$G$14/100*'Connecting shares (%)'!$R$17+J520*'Connecting shares (%)'!$H$14/100*'Connecting shares (%)'!$R$18,0),0)</f>
        <v>5.0435690000000006</v>
      </c>
      <c r="AE520" s="1">
        <f>IF(C520="west", IF(B520="Central",('Connecting shares (%)'!$F$12/100*K520+'Connecting shares (%)'!$G$12/100*M520+'Connecting shares (%)'!$H$12/100*O520)/1000000,0),0)</f>
        <v>0</v>
      </c>
      <c r="AF520" s="1">
        <f>IF(C520="west", IF(B520="Central",L520*'Connecting shares (%)'!$R$16*'Connecting shares (%)'!$F$12/100+N520*'Connecting shares (%)'!$G$12/100*'Connecting shares (%)'!$R$17+P520*'Connecting shares (%)'!$H$12/100*'Connecting shares (%)'!$R$18,0),0)</f>
        <v>0</v>
      </c>
      <c r="AG520" s="1">
        <f>IF(C520="West", IF(B520="Decentral",(K520*'Connecting shares (%)'!$F$16/100+M520*'Connecting shares (%)'!$G$16/100+O520*'Connecting shares (%)'!$H$16/100)/1000000,0),0)</f>
        <v>0.49763341000000005</v>
      </c>
      <c r="AH520" s="1">
        <f>IF(C520="west", IF(B520="Decentral",L520*'Connecting shares (%)'!$R$16*'Connecting shares (%)'!$F$16/100+N520*'Connecting shares (%)'!$G$16/100*'Connecting shares (%)'!$R$17+P520*'Connecting shares (%)'!$H$16/100*'Connecting shares (%)'!$R$18,0),0)</f>
        <v>0.52121800000000007</v>
      </c>
    </row>
    <row r="521" spans="1:34">
      <c r="A521" s="1">
        <v>520</v>
      </c>
      <c r="B521" s="1" t="s">
        <v>21</v>
      </c>
      <c r="C521" s="1" t="s">
        <v>23</v>
      </c>
      <c r="D521" s="1" t="s">
        <v>424</v>
      </c>
      <c r="E521" s="1">
        <v>512127.94</v>
      </c>
      <c r="F521" s="1">
        <v>33</v>
      </c>
      <c r="G521" s="1">
        <v>0</v>
      </c>
      <c r="H521" s="1">
        <v>0</v>
      </c>
      <c r="I521" s="1">
        <v>0</v>
      </c>
      <c r="J521" s="1">
        <v>0</v>
      </c>
      <c r="K521" s="1">
        <v>87548.52</v>
      </c>
      <c r="L521" s="1">
        <v>8</v>
      </c>
      <c r="M521" s="1">
        <v>0</v>
      </c>
      <c r="N521" s="1">
        <v>0</v>
      </c>
      <c r="O521" s="1">
        <v>0</v>
      </c>
      <c r="P521" s="1">
        <v>0</v>
      </c>
      <c r="Q521" s="1">
        <v>3852.0921765572198</v>
      </c>
      <c r="R521" s="1">
        <v>552123.5</v>
      </c>
      <c r="S521" s="61">
        <f>IF(C521="East", IF(B521="Central",('Connecting shares (%)'!$F$2/100*E521+'Connecting shares (%)'!$G$2/100*G521+'Connecting shares (%)'!$H$2/100*I521)/1000000,0),0)</f>
        <v>0</v>
      </c>
      <c r="T521" s="61">
        <f>IF(C521="East", IF(B521="Central",F521*'Connecting shares (%)'!$R$16*'Connecting shares (%)'!$F$2/100+H521*'Connecting shares (%)'!$G$2/100*'Connecting shares (%)'!$R$17+J521*'Connecting shares (%)'!$H$2/100*'Connecting shares (%)'!$R$18,0),0)</f>
        <v>0</v>
      </c>
      <c r="U521" s="1">
        <f>IF(C521="East", IF(B521="Decentral",('Connecting shares (%)'!$F$6/100*E521+'Connecting shares (%)'!$G$6/100*G521+'Connecting shares (%)'!$H$6/100*I521)/1000000,0),0)</f>
        <v>0</v>
      </c>
      <c r="V521" s="1">
        <f>IF(C521="East", IF(B521="Decentral",F521*'Connecting shares (%)'!$R$16*'Connecting shares (%)'!$F$6/100+H521*'Connecting shares (%)'!$G$6/100*'Connecting shares (%)'!$R$17+J521*'Connecting shares (%)'!$H$6/100*'Connecting shares (%)'!$R$18,0),0)</f>
        <v>0</v>
      </c>
      <c r="W521" s="1">
        <f>IF(C521="East", IF(B521="Central",('Connecting shares (%)'!$F$4/100*K521+'Connecting shares (%)'!$G$4/100*M521+'Connecting shares (%)'!$H$4/100*O521)/1000000,0),0)</f>
        <v>0</v>
      </c>
      <c r="X521" s="1">
        <f>IF(C521="East", IF(B521="Central",L521*'Connecting shares (%)'!$R$16*'Connecting shares (%)'!$F$4/100+N521*'Connecting shares (%)'!$G$4/100*'Connecting shares (%)'!$R$17+P521*'Connecting shares (%)'!$H$4/100*'Connecting shares (%)'!$R$18,0),0)</f>
        <v>0</v>
      </c>
      <c r="Y521" s="1">
        <f>IF(C521="East", IF(B521="Decentral",('Connecting shares (%)'!$F$4/100*K521+'Connecting shares (%)'!$G$4/100*M521+'Connecting shares (%)'!$H$4/100*O521)/1000000,0),0)</f>
        <v>0</v>
      </c>
      <c r="Z521" s="1">
        <f>IF(C521="East", IF(B521="Decentral",L521*'Connecting shares (%)'!$R$16*'Connecting shares (%)'!$F$8/100+N521*'Connecting shares (%)'!$G$8/100*'Connecting shares (%)'!$R$17+P521*'Connecting shares (%)'!$H$8/100*'Connecting shares (%)'!$R$18,0),0)</f>
        <v>0</v>
      </c>
      <c r="AA521" s="1">
        <f>IF(C521="West", IF(B521="Central",('Connecting shares (%)'!$F$10/100*E521+'Connecting shares (%)'!$G$10/100*G521+'Connecting shares (%)'!$H$10/100*I521)/1000000,0),0)</f>
        <v>0</v>
      </c>
      <c r="AB521" s="1">
        <f>IF(C521="West", IF(B521="Central",F521*'Connecting shares (%)'!$R$16*'Connecting shares (%)'!$F$10/100+H521*'Connecting shares (%)'!$G$10/100*'Connecting shares (%)'!$R$17+J521*'Connecting shares (%)'!$H$10/100*'Connecting shares (%)'!$R$18,0),0)</f>
        <v>0</v>
      </c>
      <c r="AC521" s="1">
        <f>IF(C521="West", IF(B521="Decentral",('Connecting shares (%)'!$F$14/100*E521+'Connecting shares (%)'!$G$14/100*G521+'Connecting shares (%)'!$H$14/100*I521)/1000000,0),0)</f>
        <v>0.51212793999999995</v>
      </c>
      <c r="AD521" s="1">
        <f>IF(C521="west", IF(B521="Decentral",F521*'Connecting shares (%)'!$R$16*'Connecting shares (%)'!$F$14/100+H521*'Connecting shares (%)'!$G$14/100*'Connecting shares (%)'!$R$17+J521*'Connecting shares (%)'!$H$14/100*'Connecting shares (%)'!$R$18,0),0)</f>
        <v>0.75883499999999993</v>
      </c>
      <c r="AE521" s="1">
        <f>IF(C521="west", IF(B521="Central",('Connecting shares (%)'!$F$12/100*K521+'Connecting shares (%)'!$G$12/100*M521+'Connecting shares (%)'!$H$12/100*O521)/1000000,0),0)</f>
        <v>0</v>
      </c>
      <c r="AF521" s="1">
        <f>IF(C521="west", IF(B521="Central",L521*'Connecting shares (%)'!$R$16*'Connecting shares (%)'!$F$12/100+N521*'Connecting shares (%)'!$G$12/100*'Connecting shares (%)'!$R$17+P521*'Connecting shares (%)'!$H$12/100*'Connecting shares (%)'!$R$18,0),0)</f>
        <v>0</v>
      </c>
      <c r="AG521" s="1">
        <f>IF(C521="West", IF(B521="Decentral",(K521*'Connecting shares (%)'!$F$16/100+M521*'Connecting shares (%)'!$G$16/100+O521*'Connecting shares (%)'!$H$16/100)/1000000,0),0)</f>
        <v>8.7548520000000005E-2</v>
      </c>
      <c r="AH521" s="1">
        <f>IF(C521="west", IF(B521="Decentral",L521*'Connecting shares (%)'!$R$16*'Connecting shares (%)'!$F$16/100+N521*'Connecting shares (%)'!$G$16/100*'Connecting shares (%)'!$R$17+P521*'Connecting shares (%)'!$H$16/100*'Connecting shares (%)'!$R$18,0),0)</f>
        <v>0.18396000000000001</v>
      </c>
    </row>
    <row r="522" spans="1:34">
      <c r="A522" s="1">
        <v>521</v>
      </c>
      <c r="B522" s="1" t="s">
        <v>21</v>
      </c>
      <c r="C522" s="1" t="s">
        <v>23</v>
      </c>
      <c r="D522" s="1" t="s">
        <v>393</v>
      </c>
      <c r="E522" s="1">
        <v>102224.289999999</v>
      </c>
      <c r="F522" s="1">
        <v>7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2042.4104672455301</v>
      </c>
      <c r="R522" s="1">
        <v>141098.5</v>
      </c>
      <c r="S522" s="61">
        <f>IF(C522="East", IF(B522="Central",('Connecting shares (%)'!$F$2/100*E522+'Connecting shares (%)'!$G$2/100*G522+'Connecting shares (%)'!$H$2/100*I522)/1000000,0),0)</f>
        <v>0</v>
      </c>
      <c r="T522" s="61">
        <f>IF(C522="East", IF(B522="Central",F522*'Connecting shares (%)'!$R$16*'Connecting shares (%)'!$F$2/100+H522*'Connecting shares (%)'!$G$2/100*'Connecting shares (%)'!$R$17+J522*'Connecting shares (%)'!$H$2/100*'Connecting shares (%)'!$R$18,0),0)</f>
        <v>0</v>
      </c>
      <c r="U522" s="1">
        <f>IF(C522="East", IF(B522="Decentral",('Connecting shares (%)'!$F$6/100*E522+'Connecting shares (%)'!$G$6/100*G522+'Connecting shares (%)'!$H$6/100*I522)/1000000,0),0)</f>
        <v>0</v>
      </c>
      <c r="V522" s="1">
        <f>IF(C522="East", IF(B522="Decentral",F522*'Connecting shares (%)'!$R$16*'Connecting shares (%)'!$F$6/100+H522*'Connecting shares (%)'!$G$6/100*'Connecting shares (%)'!$R$17+J522*'Connecting shares (%)'!$H$6/100*'Connecting shares (%)'!$R$18,0),0)</f>
        <v>0</v>
      </c>
      <c r="W522" s="1">
        <f>IF(C522="East", IF(B522="Central",('Connecting shares (%)'!$F$4/100*K522+'Connecting shares (%)'!$G$4/100*M522+'Connecting shares (%)'!$H$4/100*O522)/1000000,0),0)</f>
        <v>0</v>
      </c>
      <c r="X522" s="1">
        <f>IF(C522="East", IF(B522="Central",L522*'Connecting shares (%)'!$R$16*'Connecting shares (%)'!$F$4/100+N522*'Connecting shares (%)'!$G$4/100*'Connecting shares (%)'!$R$17+P522*'Connecting shares (%)'!$H$4/100*'Connecting shares (%)'!$R$18,0),0)</f>
        <v>0</v>
      </c>
      <c r="Y522" s="1">
        <f>IF(C522="East", IF(B522="Decentral",('Connecting shares (%)'!$F$4/100*K522+'Connecting shares (%)'!$G$4/100*M522+'Connecting shares (%)'!$H$4/100*O522)/1000000,0),0)</f>
        <v>0</v>
      </c>
      <c r="Z522" s="1">
        <f>IF(C522="East", IF(B522="Decentral",L522*'Connecting shares (%)'!$R$16*'Connecting shares (%)'!$F$8/100+N522*'Connecting shares (%)'!$G$8/100*'Connecting shares (%)'!$R$17+P522*'Connecting shares (%)'!$H$8/100*'Connecting shares (%)'!$R$18,0),0)</f>
        <v>0</v>
      </c>
      <c r="AA522" s="1">
        <f>IF(C522="West", IF(B522="Central",('Connecting shares (%)'!$F$10/100*E522+'Connecting shares (%)'!$G$10/100*G522+'Connecting shares (%)'!$H$10/100*I522)/1000000,0),0)</f>
        <v>0</v>
      </c>
      <c r="AB522" s="1">
        <f>IF(C522="West", IF(B522="Central",F522*'Connecting shares (%)'!$R$16*'Connecting shares (%)'!$F$10/100+H522*'Connecting shares (%)'!$G$10/100*'Connecting shares (%)'!$R$17+J522*'Connecting shares (%)'!$H$10/100*'Connecting shares (%)'!$R$18,0),0)</f>
        <v>0</v>
      </c>
      <c r="AC522" s="1">
        <f>IF(C522="West", IF(B522="Decentral",('Connecting shares (%)'!$F$14/100*E522+'Connecting shares (%)'!$G$14/100*G522+'Connecting shares (%)'!$H$14/100*I522)/1000000,0),0)</f>
        <v>0.10222428999999901</v>
      </c>
      <c r="AD522" s="1">
        <f>IF(C522="west", IF(B522="Decentral",F522*'Connecting shares (%)'!$R$16*'Connecting shares (%)'!$F$14/100+H522*'Connecting shares (%)'!$G$14/100*'Connecting shares (%)'!$R$17+J522*'Connecting shares (%)'!$H$14/100*'Connecting shares (%)'!$R$18,0),0)</f>
        <v>0.16096500000000002</v>
      </c>
      <c r="AE522" s="1">
        <f>IF(C522="west", IF(B522="Central",('Connecting shares (%)'!$F$12/100*K522+'Connecting shares (%)'!$G$12/100*M522+'Connecting shares (%)'!$H$12/100*O522)/1000000,0),0)</f>
        <v>0</v>
      </c>
      <c r="AF522" s="1">
        <f>IF(C522="west", IF(B522="Central",L522*'Connecting shares (%)'!$R$16*'Connecting shares (%)'!$F$12/100+N522*'Connecting shares (%)'!$G$12/100*'Connecting shares (%)'!$R$17+P522*'Connecting shares (%)'!$H$12/100*'Connecting shares (%)'!$R$18,0),0)</f>
        <v>0</v>
      </c>
      <c r="AG522" s="1">
        <f>IF(C522="West", IF(B522="Decentral",(K522*'Connecting shares (%)'!$F$16/100+M522*'Connecting shares (%)'!$G$16/100+O522*'Connecting shares (%)'!$H$16/100)/1000000,0),0)</f>
        <v>0</v>
      </c>
      <c r="AH522" s="1">
        <f>IF(C522="west", IF(B522="Decentral",L522*'Connecting shares (%)'!$R$16*'Connecting shares (%)'!$F$16/100+N522*'Connecting shares (%)'!$G$16/100*'Connecting shares (%)'!$R$17+P522*'Connecting shares (%)'!$H$16/100*'Connecting shares (%)'!$R$18,0),0)</f>
        <v>0</v>
      </c>
    </row>
    <row r="523" spans="1:34">
      <c r="A523" s="1">
        <v>522</v>
      </c>
      <c r="B523" s="1" t="s">
        <v>21</v>
      </c>
      <c r="C523" s="1" t="s">
        <v>23</v>
      </c>
      <c r="D523" s="1" t="s">
        <v>394</v>
      </c>
      <c r="E523" s="1">
        <v>224813.65</v>
      </c>
      <c r="F523" s="1">
        <v>14</v>
      </c>
      <c r="G523" s="1">
        <v>0</v>
      </c>
      <c r="H523" s="1">
        <v>0</v>
      </c>
      <c r="I523" s="1">
        <v>0</v>
      </c>
      <c r="J523" s="1">
        <v>0</v>
      </c>
      <c r="K523" s="1">
        <v>20719.199999999899</v>
      </c>
      <c r="L523" s="1">
        <v>4</v>
      </c>
      <c r="M523" s="1">
        <v>0</v>
      </c>
      <c r="N523" s="1">
        <v>0</v>
      </c>
      <c r="O523" s="1">
        <v>0</v>
      </c>
      <c r="P523" s="1">
        <v>0</v>
      </c>
      <c r="Q523" s="1">
        <v>2621.6092408603899</v>
      </c>
      <c r="R523" s="1">
        <v>431071</v>
      </c>
      <c r="S523" s="61">
        <f>IF(C523="East", IF(B523="Central",('Connecting shares (%)'!$F$2/100*E523+'Connecting shares (%)'!$G$2/100*G523+'Connecting shares (%)'!$H$2/100*I523)/1000000,0),0)</f>
        <v>0</v>
      </c>
      <c r="T523" s="61">
        <f>IF(C523="East", IF(B523="Central",F523*'Connecting shares (%)'!$R$16*'Connecting shares (%)'!$F$2/100+H523*'Connecting shares (%)'!$G$2/100*'Connecting shares (%)'!$R$17+J523*'Connecting shares (%)'!$H$2/100*'Connecting shares (%)'!$R$18,0),0)</f>
        <v>0</v>
      </c>
      <c r="U523" s="1">
        <f>IF(C523="East", IF(B523="Decentral",('Connecting shares (%)'!$F$6/100*E523+'Connecting shares (%)'!$G$6/100*G523+'Connecting shares (%)'!$H$6/100*I523)/1000000,0),0)</f>
        <v>0</v>
      </c>
      <c r="V523" s="1">
        <f>IF(C523="East", IF(B523="Decentral",F523*'Connecting shares (%)'!$R$16*'Connecting shares (%)'!$F$6/100+H523*'Connecting shares (%)'!$G$6/100*'Connecting shares (%)'!$R$17+J523*'Connecting shares (%)'!$H$6/100*'Connecting shares (%)'!$R$18,0),0)</f>
        <v>0</v>
      </c>
      <c r="W523" s="1">
        <f>IF(C523="East", IF(B523="Central",('Connecting shares (%)'!$F$4/100*K523+'Connecting shares (%)'!$G$4/100*M523+'Connecting shares (%)'!$H$4/100*O523)/1000000,0),0)</f>
        <v>0</v>
      </c>
      <c r="X523" s="1">
        <f>IF(C523="East", IF(B523="Central",L523*'Connecting shares (%)'!$R$16*'Connecting shares (%)'!$F$4/100+N523*'Connecting shares (%)'!$G$4/100*'Connecting shares (%)'!$R$17+P523*'Connecting shares (%)'!$H$4/100*'Connecting shares (%)'!$R$18,0),0)</f>
        <v>0</v>
      </c>
      <c r="Y523" s="1">
        <f>IF(C523="East", IF(B523="Decentral",('Connecting shares (%)'!$F$4/100*K523+'Connecting shares (%)'!$G$4/100*M523+'Connecting shares (%)'!$H$4/100*O523)/1000000,0),0)</f>
        <v>0</v>
      </c>
      <c r="Z523" s="1">
        <f>IF(C523="East", IF(B523="Decentral",L523*'Connecting shares (%)'!$R$16*'Connecting shares (%)'!$F$8/100+N523*'Connecting shares (%)'!$G$8/100*'Connecting shares (%)'!$R$17+P523*'Connecting shares (%)'!$H$8/100*'Connecting shares (%)'!$R$18,0),0)</f>
        <v>0</v>
      </c>
      <c r="AA523" s="1">
        <f>IF(C523="West", IF(B523="Central",('Connecting shares (%)'!$F$10/100*E523+'Connecting shares (%)'!$G$10/100*G523+'Connecting shares (%)'!$H$10/100*I523)/1000000,0),0)</f>
        <v>0</v>
      </c>
      <c r="AB523" s="1">
        <f>IF(C523="West", IF(B523="Central",F523*'Connecting shares (%)'!$R$16*'Connecting shares (%)'!$F$10/100+H523*'Connecting shares (%)'!$G$10/100*'Connecting shares (%)'!$R$17+J523*'Connecting shares (%)'!$H$10/100*'Connecting shares (%)'!$R$18,0),0)</f>
        <v>0</v>
      </c>
      <c r="AC523" s="1">
        <f>IF(C523="West", IF(B523="Decentral",('Connecting shares (%)'!$F$14/100*E523+'Connecting shares (%)'!$G$14/100*G523+'Connecting shares (%)'!$H$14/100*I523)/1000000,0),0)</f>
        <v>0.22481365</v>
      </c>
      <c r="AD523" s="1">
        <f>IF(C523="west", IF(B523="Decentral",F523*'Connecting shares (%)'!$R$16*'Connecting shares (%)'!$F$14/100+H523*'Connecting shares (%)'!$G$14/100*'Connecting shares (%)'!$R$17+J523*'Connecting shares (%)'!$H$14/100*'Connecting shares (%)'!$R$18,0),0)</f>
        <v>0.32193000000000005</v>
      </c>
      <c r="AE523" s="1">
        <f>IF(C523="west", IF(B523="Central",('Connecting shares (%)'!$F$12/100*K523+'Connecting shares (%)'!$G$12/100*M523+'Connecting shares (%)'!$H$12/100*O523)/1000000,0),0)</f>
        <v>0</v>
      </c>
      <c r="AF523" s="1">
        <f>IF(C523="west", IF(B523="Central",L523*'Connecting shares (%)'!$R$16*'Connecting shares (%)'!$F$12/100+N523*'Connecting shares (%)'!$G$12/100*'Connecting shares (%)'!$R$17+P523*'Connecting shares (%)'!$H$12/100*'Connecting shares (%)'!$R$18,0),0)</f>
        <v>0</v>
      </c>
      <c r="AG523" s="1">
        <f>IF(C523="West", IF(B523="Decentral",(K523*'Connecting shares (%)'!$F$16/100+M523*'Connecting shares (%)'!$G$16/100+O523*'Connecting shares (%)'!$H$16/100)/1000000,0),0)</f>
        <v>2.07191999999999E-2</v>
      </c>
      <c r="AH523" s="1">
        <f>IF(C523="west", IF(B523="Decentral",L523*'Connecting shares (%)'!$R$16*'Connecting shares (%)'!$F$16/100+N523*'Connecting shares (%)'!$G$16/100*'Connecting shares (%)'!$R$17+P523*'Connecting shares (%)'!$H$16/100*'Connecting shares (%)'!$R$18,0),0)</f>
        <v>9.1980000000000006E-2</v>
      </c>
    </row>
    <row r="524" spans="1:34">
      <c r="A524" s="1">
        <v>523</v>
      </c>
      <c r="B524" s="1" t="s">
        <v>21</v>
      </c>
      <c r="C524" s="1" t="s">
        <v>23</v>
      </c>
      <c r="D524" s="1" t="s">
        <v>84</v>
      </c>
      <c r="E524" s="1">
        <v>450917.76999999897</v>
      </c>
      <c r="F524" s="1">
        <v>26</v>
      </c>
      <c r="G524" s="1">
        <v>0</v>
      </c>
      <c r="H524" s="1">
        <v>0</v>
      </c>
      <c r="I524" s="1">
        <v>0</v>
      </c>
      <c r="J524" s="1">
        <v>0</v>
      </c>
      <c r="K524" s="1">
        <v>36287.83</v>
      </c>
      <c r="L524" s="1">
        <v>7</v>
      </c>
      <c r="M524" s="1">
        <v>0</v>
      </c>
      <c r="N524" s="1">
        <v>0</v>
      </c>
      <c r="O524" s="1">
        <v>0</v>
      </c>
      <c r="P524" s="1">
        <v>0</v>
      </c>
      <c r="Q524" s="1">
        <v>8980.91981541307</v>
      </c>
      <c r="R524" s="1">
        <v>2547412</v>
      </c>
      <c r="S524" s="61">
        <f>IF(C524="East", IF(B524="Central",('Connecting shares (%)'!$F$2/100*E524+'Connecting shares (%)'!$G$2/100*G524+'Connecting shares (%)'!$H$2/100*I524)/1000000,0),0)</f>
        <v>0</v>
      </c>
      <c r="T524" s="61">
        <f>IF(C524="East", IF(B524="Central",F524*'Connecting shares (%)'!$R$16*'Connecting shares (%)'!$F$2/100+H524*'Connecting shares (%)'!$G$2/100*'Connecting shares (%)'!$R$17+J524*'Connecting shares (%)'!$H$2/100*'Connecting shares (%)'!$R$18,0),0)</f>
        <v>0</v>
      </c>
      <c r="U524" s="1">
        <f>IF(C524="East", IF(B524="Decentral",('Connecting shares (%)'!$F$6/100*E524+'Connecting shares (%)'!$G$6/100*G524+'Connecting shares (%)'!$H$6/100*I524)/1000000,0),0)</f>
        <v>0</v>
      </c>
      <c r="V524" s="1">
        <f>IF(C524="East", IF(B524="Decentral",F524*'Connecting shares (%)'!$R$16*'Connecting shares (%)'!$F$6/100+H524*'Connecting shares (%)'!$G$6/100*'Connecting shares (%)'!$R$17+J524*'Connecting shares (%)'!$H$6/100*'Connecting shares (%)'!$R$18,0),0)</f>
        <v>0</v>
      </c>
      <c r="W524" s="1">
        <f>IF(C524="East", IF(B524="Central",('Connecting shares (%)'!$F$4/100*K524+'Connecting shares (%)'!$G$4/100*M524+'Connecting shares (%)'!$H$4/100*O524)/1000000,0),0)</f>
        <v>0</v>
      </c>
      <c r="X524" s="1">
        <f>IF(C524="East", IF(B524="Central",L524*'Connecting shares (%)'!$R$16*'Connecting shares (%)'!$F$4/100+N524*'Connecting shares (%)'!$G$4/100*'Connecting shares (%)'!$R$17+P524*'Connecting shares (%)'!$H$4/100*'Connecting shares (%)'!$R$18,0),0)</f>
        <v>0</v>
      </c>
      <c r="Y524" s="1">
        <f>IF(C524="East", IF(B524="Decentral",('Connecting shares (%)'!$F$4/100*K524+'Connecting shares (%)'!$G$4/100*M524+'Connecting shares (%)'!$H$4/100*O524)/1000000,0),0)</f>
        <v>0</v>
      </c>
      <c r="Z524" s="1">
        <f>IF(C524="East", IF(B524="Decentral",L524*'Connecting shares (%)'!$R$16*'Connecting shares (%)'!$F$8/100+N524*'Connecting shares (%)'!$G$8/100*'Connecting shares (%)'!$R$17+P524*'Connecting shares (%)'!$H$8/100*'Connecting shares (%)'!$R$18,0),0)</f>
        <v>0</v>
      </c>
      <c r="AA524" s="1">
        <f>IF(C524="West", IF(B524="Central",('Connecting shares (%)'!$F$10/100*E524+'Connecting shares (%)'!$G$10/100*G524+'Connecting shares (%)'!$H$10/100*I524)/1000000,0),0)</f>
        <v>0</v>
      </c>
      <c r="AB524" s="1">
        <f>IF(C524="West", IF(B524="Central",F524*'Connecting shares (%)'!$R$16*'Connecting shares (%)'!$F$10/100+H524*'Connecting shares (%)'!$G$10/100*'Connecting shares (%)'!$R$17+J524*'Connecting shares (%)'!$H$10/100*'Connecting shares (%)'!$R$18,0),0)</f>
        <v>0</v>
      </c>
      <c r="AC524" s="1">
        <f>IF(C524="West", IF(B524="Decentral",('Connecting shares (%)'!$F$14/100*E524+'Connecting shares (%)'!$G$14/100*G524+'Connecting shares (%)'!$H$14/100*I524)/1000000,0),0)</f>
        <v>0.450917769999999</v>
      </c>
      <c r="AD524" s="1">
        <f>IF(C524="west", IF(B524="Decentral",F524*'Connecting shares (%)'!$R$16*'Connecting shares (%)'!$F$14/100+H524*'Connecting shares (%)'!$G$14/100*'Connecting shares (%)'!$R$17+J524*'Connecting shares (%)'!$H$14/100*'Connecting shares (%)'!$R$18,0),0)</f>
        <v>0.59787000000000001</v>
      </c>
      <c r="AE524" s="1">
        <f>IF(C524="west", IF(B524="Central",('Connecting shares (%)'!$F$12/100*K524+'Connecting shares (%)'!$G$12/100*M524+'Connecting shares (%)'!$H$12/100*O524)/1000000,0),0)</f>
        <v>0</v>
      </c>
      <c r="AF524" s="1">
        <f>IF(C524="west", IF(B524="Central",L524*'Connecting shares (%)'!$R$16*'Connecting shares (%)'!$F$12/100+N524*'Connecting shares (%)'!$G$12/100*'Connecting shares (%)'!$R$17+P524*'Connecting shares (%)'!$H$12/100*'Connecting shares (%)'!$R$18,0),0)</f>
        <v>0</v>
      </c>
      <c r="AG524" s="1">
        <f>IF(C524="West", IF(B524="Decentral",(K524*'Connecting shares (%)'!$F$16/100+M524*'Connecting shares (%)'!$G$16/100+O524*'Connecting shares (%)'!$H$16/100)/1000000,0),0)</f>
        <v>3.628783E-2</v>
      </c>
      <c r="AH524" s="1">
        <f>IF(C524="west", IF(B524="Decentral",L524*'Connecting shares (%)'!$R$16*'Connecting shares (%)'!$F$16/100+N524*'Connecting shares (%)'!$G$16/100*'Connecting shares (%)'!$R$17+P524*'Connecting shares (%)'!$H$16/100*'Connecting shares (%)'!$R$18,0),0)</f>
        <v>0.16096500000000002</v>
      </c>
    </row>
    <row r="525" spans="1:34">
      <c r="A525" s="1">
        <v>524</v>
      </c>
      <c r="B525" s="1" t="s">
        <v>21</v>
      </c>
      <c r="C525" s="1" t="s">
        <v>23</v>
      </c>
      <c r="D525" s="1" t="s">
        <v>423</v>
      </c>
      <c r="E525" s="1">
        <v>242731.91999999899</v>
      </c>
      <c r="F525" s="1">
        <v>14</v>
      </c>
      <c r="G525" s="1">
        <v>0</v>
      </c>
      <c r="H525" s="1">
        <v>0</v>
      </c>
      <c r="I525" s="1">
        <v>0</v>
      </c>
      <c r="J525" s="1">
        <v>0</v>
      </c>
      <c r="K525" s="1">
        <v>6216.1</v>
      </c>
      <c r="L525" s="1">
        <v>1</v>
      </c>
      <c r="M525" s="1">
        <v>0</v>
      </c>
      <c r="N525" s="1">
        <v>0</v>
      </c>
      <c r="O525" s="1">
        <v>0</v>
      </c>
      <c r="P525" s="1">
        <v>0</v>
      </c>
      <c r="Q525" s="1">
        <v>2792.4037058334202</v>
      </c>
      <c r="R525" s="1">
        <v>551201</v>
      </c>
      <c r="S525" s="61">
        <f>IF(C525="East", IF(B525="Central",('Connecting shares (%)'!$F$2/100*E525+'Connecting shares (%)'!$G$2/100*G525+'Connecting shares (%)'!$H$2/100*I525)/1000000,0),0)</f>
        <v>0</v>
      </c>
      <c r="T525" s="61">
        <f>IF(C525="East", IF(B525="Central",F525*'Connecting shares (%)'!$R$16*'Connecting shares (%)'!$F$2/100+H525*'Connecting shares (%)'!$G$2/100*'Connecting shares (%)'!$R$17+J525*'Connecting shares (%)'!$H$2/100*'Connecting shares (%)'!$R$18,0),0)</f>
        <v>0</v>
      </c>
      <c r="U525" s="1">
        <f>IF(C525="East", IF(B525="Decentral",('Connecting shares (%)'!$F$6/100*E525+'Connecting shares (%)'!$G$6/100*G525+'Connecting shares (%)'!$H$6/100*I525)/1000000,0),0)</f>
        <v>0</v>
      </c>
      <c r="V525" s="1">
        <f>IF(C525="East", IF(B525="Decentral",F525*'Connecting shares (%)'!$R$16*'Connecting shares (%)'!$F$6/100+H525*'Connecting shares (%)'!$G$6/100*'Connecting shares (%)'!$R$17+J525*'Connecting shares (%)'!$H$6/100*'Connecting shares (%)'!$R$18,0),0)</f>
        <v>0</v>
      </c>
      <c r="W525" s="1">
        <f>IF(C525="East", IF(B525="Central",('Connecting shares (%)'!$F$4/100*K525+'Connecting shares (%)'!$G$4/100*M525+'Connecting shares (%)'!$H$4/100*O525)/1000000,0),0)</f>
        <v>0</v>
      </c>
      <c r="X525" s="1">
        <f>IF(C525="East", IF(B525="Central",L525*'Connecting shares (%)'!$R$16*'Connecting shares (%)'!$F$4/100+N525*'Connecting shares (%)'!$G$4/100*'Connecting shares (%)'!$R$17+P525*'Connecting shares (%)'!$H$4/100*'Connecting shares (%)'!$R$18,0),0)</f>
        <v>0</v>
      </c>
      <c r="Y525" s="1">
        <f>IF(C525="East", IF(B525="Decentral",('Connecting shares (%)'!$F$4/100*K525+'Connecting shares (%)'!$G$4/100*M525+'Connecting shares (%)'!$H$4/100*O525)/1000000,0),0)</f>
        <v>0</v>
      </c>
      <c r="Z525" s="1">
        <f>IF(C525="East", IF(B525="Decentral",L525*'Connecting shares (%)'!$R$16*'Connecting shares (%)'!$F$8/100+N525*'Connecting shares (%)'!$G$8/100*'Connecting shares (%)'!$R$17+P525*'Connecting shares (%)'!$H$8/100*'Connecting shares (%)'!$R$18,0),0)</f>
        <v>0</v>
      </c>
      <c r="AA525" s="1">
        <f>IF(C525="West", IF(B525="Central",('Connecting shares (%)'!$F$10/100*E525+'Connecting shares (%)'!$G$10/100*G525+'Connecting shares (%)'!$H$10/100*I525)/1000000,0),0)</f>
        <v>0</v>
      </c>
      <c r="AB525" s="1">
        <f>IF(C525="West", IF(B525="Central",F525*'Connecting shares (%)'!$R$16*'Connecting shares (%)'!$F$10/100+H525*'Connecting shares (%)'!$G$10/100*'Connecting shares (%)'!$R$17+J525*'Connecting shares (%)'!$H$10/100*'Connecting shares (%)'!$R$18,0),0)</f>
        <v>0</v>
      </c>
      <c r="AC525" s="1">
        <f>IF(C525="West", IF(B525="Decentral",('Connecting shares (%)'!$F$14/100*E525+'Connecting shares (%)'!$G$14/100*G525+'Connecting shares (%)'!$H$14/100*I525)/1000000,0),0)</f>
        <v>0.24273191999999899</v>
      </c>
      <c r="AD525" s="1">
        <f>IF(C525="west", IF(B525="Decentral",F525*'Connecting shares (%)'!$R$16*'Connecting shares (%)'!$F$14/100+H525*'Connecting shares (%)'!$G$14/100*'Connecting shares (%)'!$R$17+J525*'Connecting shares (%)'!$H$14/100*'Connecting shares (%)'!$R$18,0),0)</f>
        <v>0.32193000000000005</v>
      </c>
      <c r="AE525" s="1">
        <f>IF(C525="west", IF(B525="Central",('Connecting shares (%)'!$F$12/100*K525+'Connecting shares (%)'!$G$12/100*M525+'Connecting shares (%)'!$H$12/100*O525)/1000000,0),0)</f>
        <v>0</v>
      </c>
      <c r="AF525" s="1">
        <f>IF(C525="west", IF(B525="Central",L525*'Connecting shares (%)'!$R$16*'Connecting shares (%)'!$F$12/100+N525*'Connecting shares (%)'!$G$12/100*'Connecting shares (%)'!$R$17+P525*'Connecting shares (%)'!$H$12/100*'Connecting shares (%)'!$R$18,0),0)</f>
        <v>0</v>
      </c>
      <c r="AG525" s="1">
        <f>IF(C525="West", IF(B525="Decentral",(K525*'Connecting shares (%)'!$F$16/100+M525*'Connecting shares (%)'!$G$16/100+O525*'Connecting shares (%)'!$H$16/100)/1000000,0),0)</f>
        <v>6.2161000000000004E-3</v>
      </c>
      <c r="AH525" s="1">
        <f>IF(C525="west", IF(B525="Decentral",L525*'Connecting shares (%)'!$R$16*'Connecting shares (%)'!$F$16/100+N525*'Connecting shares (%)'!$G$16/100*'Connecting shares (%)'!$R$17+P525*'Connecting shares (%)'!$H$16/100*'Connecting shares (%)'!$R$18,0),0)</f>
        <v>2.2995000000000002E-2</v>
      </c>
    </row>
    <row r="526" spans="1:34">
      <c r="A526" s="1">
        <v>525</v>
      </c>
      <c r="B526" s="1" t="s">
        <v>22</v>
      </c>
      <c r="C526" s="1" t="s">
        <v>23</v>
      </c>
      <c r="D526" s="1" t="s">
        <v>422</v>
      </c>
      <c r="E526" s="1">
        <v>543921.40999999898</v>
      </c>
      <c r="F526" s="1">
        <v>35</v>
      </c>
      <c r="G526" s="1">
        <v>0</v>
      </c>
      <c r="H526" s="1">
        <v>0</v>
      </c>
      <c r="I526" s="1">
        <v>0</v>
      </c>
      <c r="J526" s="1">
        <v>0</v>
      </c>
      <c r="K526" s="1">
        <v>5196.5799999999899</v>
      </c>
      <c r="L526" s="1">
        <v>1</v>
      </c>
      <c r="M526" s="1">
        <v>0</v>
      </c>
      <c r="N526" s="1">
        <v>0</v>
      </c>
      <c r="O526" s="1">
        <v>0</v>
      </c>
      <c r="P526" s="1">
        <v>0</v>
      </c>
      <c r="Q526" s="1">
        <v>1706.7237950004901</v>
      </c>
      <c r="R526" s="1">
        <v>160563</v>
      </c>
      <c r="S526" s="61">
        <f>IF(C526="East", IF(B526="Central",('Connecting shares (%)'!$F$2/100*E526+'Connecting shares (%)'!$G$2/100*G526+'Connecting shares (%)'!$H$2/100*I526)/1000000,0),0)</f>
        <v>0</v>
      </c>
      <c r="T526" s="61">
        <f>IF(C526="East", IF(B526="Central",F526*'Connecting shares (%)'!$R$16*'Connecting shares (%)'!$F$2/100+H526*'Connecting shares (%)'!$G$2/100*'Connecting shares (%)'!$R$17+J526*'Connecting shares (%)'!$H$2/100*'Connecting shares (%)'!$R$18,0),0)</f>
        <v>0</v>
      </c>
      <c r="U526" s="1">
        <f>IF(C526="East", IF(B526="Decentral",('Connecting shares (%)'!$F$6/100*E526+'Connecting shares (%)'!$G$6/100*G526+'Connecting shares (%)'!$H$6/100*I526)/1000000,0),0)</f>
        <v>0</v>
      </c>
      <c r="V526" s="1">
        <f>IF(C526="East", IF(B526="Decentral",F526*'Connecting shares (%)'!$R$16*'Connecting shares (%)'!$F$6/100+H526*'Connecting shares (%)'!$G$6/100*'Connecting shares (%)'!$R$17+J526*'Connecting shares (%)'!$H$6/100*'Connecting shares (%)'!$R$18,0),0)</f>
        <v>0</v>
      </c>
      <c r="W526" s="1">
        <f>IF(C526="East", IF(B526="Central",('Connecting shares (%)'!$F$4/100*K526+'Connecting shares (%)'!$G$4/100*M526+'Connecting shares (%)'!$H$4/100*O526)/1000000,0),0)</f>
        <v>0</v>
      </c>
      <c r="X526" s="1">
        <f>IF(C526="East", IF(B526="Central",L526*'Connecting shares (%)'!$R$16*'Connecting shares (%)'!$F$4/100+N526*'Connecting shares (%)'!$G$4/100*'Connecting shares (%)'!$R$17+P526*'Connecting shares (%)'!$H$4/100*'Connecting shares (%)'!$R$18,0),0)</f>
        <v>0</v>
      </c>
      <c r="Y526" s="1">
        <f>IF(C526="East", IF(B526="Decentral",('Connecting shares (%)'!$F$4/100*K526+'Connecting shares (%)'!$G$4/100*M526+'Connecting shares (%)'!$H$4/100*O526)/1000000,0),0)</f>
        <v>0</v>
      </c>
      <c r="Z526" s="1">
        <f>IF(C526="East", IF(B526="Decentral",L526*'Connecting shares (%)'!$R$16*'Connecting shares (%)'!$F$8/100+N526*'Connecting shares (%)'!$G$8/100*'Connecting shares (%)'!$R$17+P526*'Connecting shares (%)'!$H$8/100*'Connecting shares (%)'!$R$18,0),0)</f>
        <v>0</v>
      </c>
      <c r="AA526" s="1">
        <f>IF(C526="West", IF(B526="Central",('Connecting shares (%)'!$F$10/100*E526+'Connecting shares (%)'!$G$10/100*G526+'Connecting shares (%)'!$H$10/100*I526)/1000000,0),0)</f>
        <v>0.54392140999999894</v>
      </c>
      <c r="AB526" s="1">
        <f>IF(C526="West", IF(B526="Central",F526*'Connecting shares (%)'!$R$16*'Connecting shares (%)'!$F$10/100+H526*'Connecting shares (%)'!$G$10/100*'Connecting shares (%)'!$R$17+J526*'Connecting shares (%)'!$H$10/100*'Connecting shares (%)'!$R$18,0),0)</f>
        <v>0.80482500000000001</v>
      </c>
      <c r="AC526" s="1">
        <f>IF(C526="West", IF(B526="Decentral",('Connecting shares (%)'!$F$14/100*E526+'Connecting shares (%)'!$G$14/100*G526+'Connecting shares (%)'!$H$14/100*I526)/1000000,0),0)</f>
        <v>0</v>
      </c>
      <c r="AD526" s="1">
        <f>IF(C526="west", IF(B526="Decentral",F526*'Connecting shares (%)'!$R$16*'Connecting shares (%)'!$F$14/100+H526*'Connecting shares (%)'!$G$14/100*'Connecting shares (%)'!$R$17+J526*'Connecting shares (%)'!$H$14/100*'Connecting shares (%)'!$R$18,0),0)</f>
        <v>0</v>
      </c>
      <c r="AE526" s="1">
        <f>IF(C526="west", IF(B526="Central",('Connecting shares (%)'!$F$12/100*K526+'Connecting shares (%)'!$G$12/100*M526+'Connecting shares (%)'!$H$12/100*O526)/1000000,0),0)</f>
        <v>5.1965799999999897E-3</v>
      </c>
      <c r="AF526" s="1">
        <f>IF(C526="west", IF(B526="Central",L526*'Connecting shares (%)'!$R$16*'Connecting shares (%)'!$F$12/100+N526*'Connecting shares (%)'!$G$12/100*'Connecting shares (%)'!$R$17+P526*'Connecting shares (%)'!$H$12/100*'Connecting shares (%)'!$R$18,0),0)</f>
        <v>2.2995000000000002E-2</v>
      </c>
      <c r="AG526" s="1">
        <f>IF(C526="West", IF(B526="Decentral",(K526*'Connecting shares (%)'!$F$16/100+M526*'Connecting shares (%)'!$G$16/100+O526*'Connecting shares (%)'!$H$16/100)/1000000,0),0)</f>
        <v>0</v>
      </c>
      <c r="AH526" s="1">
        <f>IF(C526="west", IF(B526="Decentral",L526*'Connecting shares (%)'!$R$16*'Connecting shares (%)'!$F$16/100+N526*'Connecting shares (%)'!$G$16/100*'Connecting shares (%)'!$R$17+P526*'Connecting shares (%)'!$H$16/100*'Connecting shares (%)'!$R$18,0),0)</f>
        <v>0</v>
      </c>
    </row>
    <row r="527" spans="1:34">
      <c r="A527" s="1">
        <v>526</v>
      </c>
      <c r="B527" s="1" t="s">
        <v>22</v>
      </c>
      <c r="C527" s="1" t="s">
        <v>23</v>
      </c>
      <c r="D527" s="1" t="s">
        <v>421</v>
      </c>
      <c r="E527" s="1">
        <v>140571.87</v>
      </c>
      <c r="F527" s="1">
        <v>9</v>
      </c>
      <c r="G527" s="1">
        <v>0</v>
      </c>
      <c r="H527" s="1">
        <v>0</v>
      </c>
      <c r="I527" s="1">
        <v>0</v>
      </c>
      <c r="J527" s="1">
        <v>0</v>
      </c>
      <c r="K527" s="1">
        <v>11705.76</v>
      </c>
      <c r="L527" s="1">
        <v>1</v>
      </c>
      <c r="M527" s="1">
        <v>0</v>
      </c>
      <c r="N527" s="1">
        <v>0</v>
      </c>
      <c r="O527" s="1">
        <v>0</v>
      </c>
      <c r="P527" s="1">
        <v>0</v>
      </c>
      <c r="Q527" s="1">
        <v>2244.2189929095498</v>
      </c>
      <c r="R527" s="1">
        <v>175538</v>
      </c>
      <c r="S527" s="61">
        <f>IF(C527="East", IF(B527="Central",('Connecting shares (%)'!$F$2/100*E527+'Connecting shares (%)'!$G$2/100*G527+'Connecting shares (%)'!$H$2/100*I527)/1000000,0),0)</f>
        <v>0</v>
      </c>
      <c r="T527" s="61">
        <f>IF(C527="East", IF(B527="Central",F527*'Connecting shares (%)'!$R$16*'Connecting shares (%)'!$F$2/100+H527*'Connecting shares (%)'!$G$2/100*'Connecting shares (%)'!$R$17+J527*'Connecting shares (%)'!$H$2/100*'Connecting shares (%)'!$R$18,0),0)</f>
        <v>0</v>
      </c>
      <c r="U527" s="1">
        <f>IF(C527="East", IF(B527="Decentral",('Connecting shares (%)'!$F$6/100*E527+'Connecting shares (%)'!$G$6/100*G527+'Connecting shares (%)'!$H$6/100*I527)/1000000,0),0)</f>
        <v>0</v>
      </c>
      <c r="V527" s="1">
        <f>IF(C527="East", IF(B527="Decentral",F527*'Connecting shares (%)'!$R$16*'Connecting shares (%)'!$F$6/100+H527*'Connecting shares (%)'!$G$6/100*'Connecting shares (%)'!$R$17+J527*'Connecting shares (%)'!$H$6/100*'Connecting shares (%)'!$R$18,0),0)</f>
        <v>0</v>
      </c>
      <c r="W527" s="1">
        <f>IF(C527="East", IF(B527="Central",('Connecting shares (%)'!$F$4/100*K527+'Connecting shares (%)'!$G$4/100*M527+'Connecting shares (%)'!$H$4/100*O527)/1000000,0),0)</f>
        <v>0</v>
      </c>
      <c r="X527" s="1">
        <f>IF(C527="East", IF(B527="Central",L527*'Connecting shares (%)'!$R$16*'Connecting shares (%)'!$F$4/100+N527*'Connecting shares (%)'!$G$4/100*'Connecting shares (%)'!$R$17+P527*'Connecting shares (%)'!$H$4/100*'Connecting shares (%)'!$R$18,0),0)</f>
        <v>0</v>
      </c>
      <c r="Y527" s="1">
        <f>IF(C527="East", IF(B527="Decentral",('Connecting shares (%)'!$F$4/100*K527+'Connecting shares (%)'!$G$4/100*M527+'Connecting shares (%)'!$H$4/100*O527)/1000000,0),0)</f>
        <v>0</v>
      </c>
      <c r="Z527" s="1">
        <f>IF(C527="East", IF(B527="Decentral",L527*'Connecting shares (%)'!$R$16*'Connecting shares (%)'!$F$8/100+N527*'Connecting shares (%)'!$G$8/100*'Connecting shares (%)'!$R$17+P527*'Connecting shares (%)'!$H$8/100*'Connecting shares (%)'!$R$18,0),0)</f>
        <v>0</v>
      </c>
      <c r="AA527" s="1">
        <f>IF(C527="West", IF(B527="Central",('Connecting shares (%)'!$F$10/100*E527+'Connecting shares (%)'!$G$10/100*G527+'Connecting shares (%)'!$H$10/100*I527)/1000000,0),0)</f>
        <v>0.14057186999999999</v>
      </c>
      <c r="AB527" s="1">
        <f>IF(C527="West", IF(B527="Central",F527*'Connecting shares (%)'!$R$16*'Connecting shares (%)'!$F$10/100+H527*'Connecting shares (%)'!$G$10/100*'Connecting shares (%)'!$R$17+J527*'Connecting shares (%)'!$H$10/100*'Connecting shares (%)'!$R$18,0),0)</f>
        <v>0.206955</v>
      </c>
      <c r="AC527" s="1">
        <f>IF(C527="West", IF(B527="Decentral",('Connecting shares (%)'!$F$14/100*E527+'Connecting shares (%)'!$G$14/100*G527+'Connecting shares (%)'!$H$14/100*I527)/1000000,0),0)</f>
        <v>0</v>
      </c>
      <c r="AD527" s="1">
        <f>IF(C527="west", IF(B527="Decentral",F527*'Connecting shares (%)'!$R$16*'Connecting shares (%)'!$F$14/100+H527*'Connecting shares (%)'!$G$14/100*'Connecting shares (%)'!$R$17+J527*'Connecting shares (%)'!$H$14/100*'Connecting shares (%)'!$R$18,0),0)</f>
        <v>0</v>
      </c>
      <c r="AE527" s="1">
        <f>IF(C527="west", IF(B527="Central",('Connecting shares (%)'!$F$12/100*K527+'Connecting shares (%)'!$G$12/100*M527+'Connecting shares (%)'!$H$12/100*O527)/1000000,0),0)</f>
        <v>1.1705760000000001E-2</v>
      </c>
      <c r="AF527" s="1">
        <f>IF(C527="west", IF(B527="Central",L527*'Connecting shares (%)'!$R$16*'Connecting shares (%)'!$F$12/100+N527*'Connecting shares (%)'!$G$12/100*'Connecting shares (%)'!$R$17+P527*'Connecting shares (%)'!$H$12/100*'Connecting shares (%)'!$R$18,0),0)</f>
        <v>2.2995000000000002E-2</v>
      </c>
      <c r="AG527" s="1">
        <f>IF(C527="West", IF(B527="Decentral",(K527*'Connecting shares (%)'!$F$16/100+M527*'Connecting shares (%)'!$G$16/100+O527*'Connecting shares (%)'!$H$16/100)/1000000,0),0)</f>
        <v>0</v>
      </c>
      <c r="AH527" s="1">
        <f>IF(C527="west", IF(B527="Decentral",L527*'Connecting shares (%)'!$R$16*'Connecting shares (%)'!$F$16/100+N527*'Connecting shares (%)'!$G$16/100*'Connecting shares (%)'!$R$17+P527*'Connecting shares (%)'!$H$16/100*'Connecting shares (%)'!$R$18,0),0)</f>
        <v>0</v>
      </c>
    </row>
    <row r="528" spans="1:34">
      <c r="A528" s="1">
        <v>527</v>
      </c>
      <c r="B528" s="1" t="s">
        <v>21</v>
      </c>
      <c r="C528" s="1" t="s">
        <v>23</v>
      </c>
      <c r="D528" s="1" t="s">
        <v>420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689.18423146974396</v>
      </c>
      <c r="R528" s="1">
        <v>25597</v>
      </c>
      <c r="S528" s="61">
        <f>IF(C528="East", IF(B528="Central",('Connecting shares (%)'!$F$2/100*E528+'Connecting shares (%)'!$G$2/100*G528+'Connecting shares (%)'!$H$2/100*I528)/1000000,0),0)</f>
        <v>0</v>
      </c>
      <c r="T528" s="61">
        <f>IF(C528="East", IF(B528="Central",F528*'Connecting shares (%)'!$R$16*'Connecting shares (%)'!$F$2/100+H528*'Connecting shares (%)'!$G$2/100*'Connecting shares (%)'!$R$17+J528*'Connecting shares (%)'!$H$2/100*'Connecting shares (%)'!$R$18,0),0)</f>
        <v>0</v>
      </c>
      <c r="U528" s="1">
        <f>IF(C528="East", IF(B528="Decentral",('Connecting shares (%)'!$F$6/100*E528+'Connecting shares (%)'!$G$6/100*G528+'Connecting shares (%)'!$H$6/100*I528)/1000000,0),0)</f>
        <v>0</v>
      </c>
      <c r="V528" s="1">
        <f>IF(C528="East", IF(B528="Decentral",F528*'Connecting shares (%)'!$R$16*'Connecting shares (%)'!$F$6/100+H528*'Connecting shares (%)'!$G$6/100*'Connecting shares (%)'!$R$17+J528*'Connecting shares (%)'!$H$6/100*'Connecting shares (%)'!$R$18,0),0)</f>
        <v>0</v>
      </c>
      <c r="W528" s="1">
        <f>IF(C528="East", IF(B528="Central",('Connecting shares (%)'!$F$4/100*K528+'Connecting shares (%)'!$G$4/100*M528+'Connecting shares (%)'!$H$4/100*O528)/1000000,0),0)</f>
        <v>0</v>
      </c>
      <c r="X528" s="1">
        <f>IF(C528="East", IF(B528="Central",L528*'Connecting shares (%)'!$R$16*'Connecting shares (%)'!$F$4/100+N528*'Connecting shares (%)'!$G$4/100*'Connecting shares (%)'!$R$17+P528*'Connecting shares (%)'!$H$4/100*'Connecting shares (%)'!$R$18,0),0)</f>
        <v>0</v>
      </c>
      <c r="Y528" s="1">
        <f>IF(C528="East", IF(B528="Decentral",('Connecting shares (%)'!$F$4/100*K528+'Connecting shares (%)'!$G$4/100*M528+'Connecting shares (%)'!$H$4/100*O528)/1000000,0),0)</f>
        <v>0</v>
      </c>
      <c r="Z528" s="1">
        <f>IF(C528="East", IF(B528="Decentral",L528*'Connecting shares (%)'!$R$16*'Connecting shares (%)'!$F$8/100+N528*'Connecting shares (%)'!$G$8/100*'Connecting shares (%)'!$R$17+P528*'Connecting shares (%)'!$H$8/100*'Connecting shares (%)'!$R$18,0),0)</f>
        <v>0</v>
      </c>
      <c r="AA528" s="1">
        <f>IF(C528="West", IF(B528="Central",('Connecting shares (%)'!$F$10/100*E528+'Connecting shares (%)'!$G$10/100*G528+'Connecting shares (%)'!$H$10/100*I528)/1000000,0),0)</f>
        <v>0</v>
      </c>
      <c r="AB528" s="1">
        <f>IF(C528="West", IF(B528="Central",F528*'Connecting shares (%)'!$R$16*'Connecting shares (%)'!$F$10/100+H528*'Connecting shares (%)'!$G$10/100*'Connecting shares (%)'!$R$17+J528*'Connecting shares (%)'!$H$10/100*'Connecting shares (%)'!$R$18,0),0)</f>
        <v>0</v>
      </c>
      <c r="AC528" s="1">
        <f>IF(C528="West", IF(B528="Decentral",('Connecting shares (%)'!$F$14/100*E528+'Connecting shares (%)'!$G$14/100*G528+'Connecting shares (%)'!$H$14/100*I528)/1000000,0),0)</f>
        <v>0</v>
      </c>
      <c r="AD528" s="1">
        <f>IF(C528="west", IF(B528="Decentral",F528*'Connecting shares (%)'!$R$16*'Connecting shares (%)'!$F$14/100+H528*'Connecting shares (%)'!$G$14/100*'Connecting shares (%)'!$R$17+J528*'Connecting shares (%)'!$H$14/100*'Connecting shares (%)'!$R$18,0),0)</f>
        <v>0</v>
      </c>
      <c r="AE528" s="1">
        <f>IF(C528="west", IF(B528="Central",('Connecting shares (%)'!$F$12/100*K528+'Connecting shares (%)'!$G$12/100*M528+'Connecting shares (%)'!$H$12/100*O528)/1000000,0),0)</f>
        <v>0</v>
      </c>
      <c r="AF528" s="1">
        <f>IF(C528="west", IF(B528="Central",L528*'Connecting shares (%)'!$R$16*'Connecting shares (%)'!$F$12/100+N528*'Connecting shares (%)'!$G$12/100*'Connecting shares (%)'!$R$17+P528*'Connecting shares (%)'!$H$12/100*'Connecting shares (%)'!$R$18,0),0)</f>
        <v>0</v>
      </c>
      <c r="AG528" s="1">
        <f>IF(C528="West", IF(B528="Decentral",(K528*'Connecting shares (%)'!$F$16/100+M528*'Connecting shares (%)'!$G$16/100+O528*'Connecting shares (%)'!$H$16/100)/1000000,0),0)</f>
        <v>0</v>
      </c>
      <c r="AH528" s="1">
        <f>IF(C528="west", IF(B528="Decentral",L528*'Connecting shares (%)'!$R$16*'Connecting shares (%)'!$F$16/100+N528*'Connecting shares (%)'!$G$16/100*'Connecting shares (%)'!$R$17+P528*'Connecting shares (%)'!$H$16/100*'Connecting shares (%)'!$R$18,0),0)</f>
        <v>0</v>
      </c>
    </row>
    <row r="529" spans="1:34">
      <c r="A529" s="1">
        <v>528</v>
      </c>
      <c r="B529" s="1" t="s">
        <v>21</v>
      </c>
      <c r="C529" s="1" t="s">
        <v>23</v>
      </c>
      <c r="D529" s="1" t="s">
        <v>419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913.00406246310604</v>
      </c>
      <c r="R529" s="1">
        <v>11016</v>
      </c>
      <c r="S529" s="61">
        <f>IF(C529="East", IF(B529="Central",('Connecting shares (%)'!$F$2/100*E529+'Connecting shares (%)'!$G$2/100*G529+'Connecting shares (%)'!$H$2/100*I529)/1000000,0),0)</f>
        <v>0</v>
      </c>
      <c r="T529" s="61">
        <f>IF(C529="East", IF(B529="Central",F529*'Connecting shares (%)'!$R$16*'Connecting shares (%)'!$F$2/100+H529*'Connecting shares (%)'!$G$2/100*'Connecting shares (%)'!$R$17+J529*'Connecting shares (%)'!$H$2/100*'Connecting shares (%)'!$R$18,0),0)</f>
        <v>0</v>
      </c>
      <c r="U529" s="1">
        <f>IF(C529="East", IF(B529="Decentral",('Connecting shares (%)'!$F$6/100*E529+'Connecting shares (%)'!$G$6/100*G529+'Connecting shares (%)'!$H$6/100*I529)/1000000,0),0)</f>
        <v>0</v>
      </c>
      <c r="V529" s="1">
        <f>IF(C529="East", IF(B529="Decentral",F529*'Connecting shares (%)'!$R$16*'Connecting shares (%)'!$F$6/100+H529*'Connecting shares (%)'!$G$6/100*'Connecting shares (%)'!$R$17+J529*'Connecting shares (%)'!$H$6/100*'Connecting shares (%)'!$R$18,0),0)</f>
        <v>0</v>
      </c>
      <c r="W529" s="1">
        <f>IF(C529="East", IF(B529="Central",('Connecting shares (%)'!$F$4/100*K529+'Connecting shares (%)'!$G$4/100*M529+'Connecting shares (%)'!$H$4/100*O529)/1000000,0),0)</f>
        <v>0</v>
      </c>
      <c r="X529" s="1">
        <f>IF(C529="East", IF(B529="Central",L529*'Connecting shares (%)'!$R$16*'Connecting shares (%)'!$F$4/100+N529*'Connecting shares (%)'!$G$4/100*'Connecting shares (%)'!$R$17+P529*'Connecting shares (%)'!$H$4/100*'Connecting shares (%)'!$R$18,0),0)</f>
        <v>0</v>
      </c>
      <c r="Y529" s="1">
        <f>IF(C529="East", IF(B529="Decentral",('Connecting shares (%)'!$F$4/100*K529+'Connecting shares (%)'!$G$4/100*M529+'Connecting shares (%)'!$H$4/100*O529)/1000000,0),0)</f>
        <v>0</v>
      </c>
      <c r="Z529" s="1">
        <f>IF(C529="East", IF(B529="Decentral",L529*'Connecting shares (%)'!$R$16*'Connecting shares (%)'!$F$8/100+N529*'Connecting shares (%)'!$G$8/100*'Connecting shares (%)'!$R$17+P529*'Connecting shares (%)'!$H$8/100*'Connecting shares (%)'!$R$18,0),0)</f>
        <v>0</v>
      </c>
      <c r="AA529" s="1">
        <f>IF(C529="West", IF(B529="Central",('Connecting shares (%)'!$F$10/100*E529+'Connecting shares (%)'!$G$10/100*G529+'Connecting shares (%)'!$H$10/100*I529)/1000000,0),0)</f>
        <v>0</v>
      </c>
      <c r="AB529" s="1">
        <f>IF(C529="West", IF(B529="Central",F529*'Connecting shares (%)'!$R$16*'Connecting shares (%)'!$F$10/100+H529*'Connecting shares (%)'!$G$10/100*'Connecting shares (%)'!$R$17+J529*'Connecting shares (%)'!$H$10/100*'Connecting shares (%)'!$R$18,0),0)</f>
        <v>0</v>
      </c>
      <c r="AC529" s="1">
        <f>IF(C529="West", IF(B529="Decentral",('Connecting shares (%)'!$F$14/100*E529+'Connecting shares (%)'!$G$14/100*G529+'Connecting shares (%)'!$H$14/100*I529)/1000000,0),0)</f>
        <v>0</v>
      </c>
      <c r="AD529" s="1">
        <f>IF(C529="west", IF(B529="Decentral",F529*'Connecting shares (%)'!$R$16*'Connecting shares (%)'!$F$14/100+H529*'Connecting shares (%)'!$G$14/100*'Connecting shares (%)'!$R$17+J529*'Connecting shares (%)'!$H$14/100*'Connecting shares (%)'!$R$18,0),0)</f>
        <v>0</v>
      </c>
      <c r="AE529" s="1">
        <f>IF(C529="west", IF(B529="Central",('Connecting shares (%)'!$F$12/100*K529+'Connecting shares (%)'!$G$12/100*M529+'Connecting shares (%)'!$H$12/100*O529)/1000000,0),0)</f>
        <v>0</v>
      </c>
      <c r="AF529" s="1">
        <f>IF(C529="west", IF(B529="Central",L529*'Connecting shares (%)'!$R$16*'Connecting shares (%)'!$F$12/100+N529*'Connecting shares (%)'!$G$12/100*'Connecting shares (%)'!$R$17+P529*'Connecting shares (%)'!$H$12/100*'Connecting shares (%)'!$R$18,0),0)</f>
        <v>0</v>
      </c>
      <c r="AG529" s="1">
        <f>IF(C529="West", IF(B529="Decentral",(K529*'Connecting shares (%)'!$F$16/100+M529*'Connecting shares (%)'!$G$16/100+O529*'Connecting shares (%)'!$H$16/100)/1000000,0),0)</f>
        <v>0</v>
      </c>
      <c r="AH529" s="1">
        <f>IF(C529="west", IF(B529="Decentral",L529*'Connecting shares (%)'!$R$16*'Connecting shares (%)'!$F$16/100+N529*'Connecting shares (%)'!$G$16/100*'Connecting shares (%)'!$R$17+P529*'Connecting shares (%)'!$H$16/100*'Connecting shares (%)'!$R$18,0),0)</f>
        <v>0</v>
      </c>
    </row>
    <row r="530" spans="1:34">
      <c r="A530" s="1">
        <v>529</v>
      </c>
      <c r="B530" s="1" t="s">
        <v>22</v>
      </c>
      <c r="C530" s="1" t="s">
        <v>23</v>
      </c>
      <c r="D530" s="1" t="s">
        <v>418</v>
      </c>
      <c r="E530" s="1">
        <v>1034626.05</v>
      </c>
      <c r="F530" s="1">
        <v>63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4182.9478007627104</v>
      </c>
      <c r="R530" s="1">
        <v>626354</v>
      </c>
      <c r="S530" s="61">
        <f>IF(C530="East", IF(B530="Central",('Connecting shares (%)'!$F$2/100*E530+'Connecting shares (%)'!$G$2/100*G530+'Connecting shares (%)'!$H$2/100*I530)/1000000,0),0)</f>
        <v>0</v>
      </c>
      <c r="T530" s="61">
        <f>IF(C530="East", IF(B530="Central",F530*'Connecting shares (%)'!$R$16*'Connecting shares (%)'!$F$2/100+H530*'Connecting shares (%)'!$G$2/100*'Connecting shares (%)'!$R$17+J530*'Connecting shares (%)'!$H$2/100*'Connecting shares (%)'!$R$18,0),0)</f>
        <v>0</v>
      </c>
      <c r="U530" s="1">
        <f>IF(C530="East", IF(B530="Decentral",('Connecting shares (%)'!$F$6/100*E530+'Connecting shares (%)'!$G$6/100*G530+'Connecting shares (%)'!$H$6/100*I530)/1000000,0),0)</f>
        <v>0</v>
      </c>
      <c r="V530" s="1">
        <f>IF(C530="East", IF(B530="Decentral",F530*'Connecting shares (%)'!$R$16*'Connecting shares (%)'!$F$6/100+H530*'Connecting shares (%)'!$G$6/100*'Connecting shares (%)'!$R$17+J530*'Connecting shares (%)'!$H$6/100*'Connecting shares (%)'!$R$18,0),0)</f>
        <v>0</v>
      </c>
      <c r="W530" s="1">
        <f>IF(C530="East", IF(B530="Central",('Connecting shares (%)'!$F$4/100*K530+'Connecting shares (%)'!$G$4/100*M530+'Connecting shares (%)'!$H$4/100*O530)/1000000,0),0)</f>
        <v>0</v>
      </c>
      <c r="X530" s="1">
        <f>IF(C530="East", IF(B530="Central",L530*'Connecting shares (%)'!$R$16*'Connecting shares (%)'!$F$4/100+N530*'Connecting shares (%)'!$G$4/100*'Connecting shares (%)'!$R$17+P530*'Connecting shares (%)'!$H$4/100*'Connecting shares (%)'!$R$18,0),0)</f>
        <v>0</v>
      </c>
      <c r="Y530" s="1">
        <f>IF(C530="East", IF(B530="Decentral",('Connecting shares (%)'!$F$4/100*K530+'Connecting shares (%)'!$G$4/100*M530+'Connecting shares (%)'!$H$4/100*O530)/1000000,0),0)</f>
        <v>0</v>
      </c>
      <c r="Z530" s="1">
        <f>IF(C530="East", IF(B530="Decentral",L530*'Connecting shares (%)'!$R$16*'Connecting shares (%)'!$F$8/100+N530*'Connecting shares (%)'!$G$8/100*'Connecting shares (%)'!$R$17+P530*'Connecting shares (%)'!$H$8/100*'Connecting shares (%)'!$R$18,0),0)</f>
        <v>0</v>
      </c>
      <c r="AA530" s="1">
        <f>IF(C530="West", IF(B530="Central",('Connecting shares (%)'!$F$10/100*E530+'Connecting shares (%)'!$G$10/100*G530+'Connecting shares (%)'!$H$10/100*I530)/1000000,0),0)</f>
        <v>1.03462605</v>
      </c>
      <c r="AB530" s="1">
        <f>IF(C530="West", IF(B530="Central",F530*'Connecting shares (%)'!$R$16*'Connecting shares (%)'!$F$10/100+H530*'Connecting shares (%)'!$G$10/100*'Connecting shares (%)'!$R$17+J530*'Connecting shares (%)'!$H$10/100*'Connecting shares (%)'!$R$18,0),0)</f>
        <v>1.4486850000000002</v>
      </c>
      <c r="AC530" s="1">
        <f>IF(C530="West", IF(B530="Decentral",('Connecting shares (%)'!$F$14/100*E530+'Connecting shares (%)'!$G$14/100*G530+'Connecting shares (%)'!$H$14/100*I530)/1000000,0),0)</f>
        <v>0</v>
      </c>
      <c r="AD530" s="1">
        <f>IF(C530="west", IF(B530="Decentral",F530*'Connecting shares (%)'!$R$16*'Connecting shares (%)'!$F$14/100+H530*'Connecting shares (%)'!$G$14/100*'Connecting shares (%)'!$R$17+J530*'Connecting shares (%)'!$H$14/100*'Connecting shares (%)'!$R$18,0),0)</f>
        <v>0</v>
      </c>
      <c r="AE530" s="1">
        <f>IF(C530="west", IF(B530="Central",('Connecting shares (%)'!$F$12/100*K530+'Connecting shares (%)'!$G$12/100*M530+'Connecting shares (%)'!$H$12/100*O530)/1000000,0),0)</f>
        <v>0</v>
      </c>
      <c r="AF530" s="1">
        <f>IF(C530="west", IF(B530="Central",L530*'Connecting shares (%)'!$R$16*'Connecting shares (%)'!$F$12/100+N530*'Connecting shares (%)'!$G$12/100*'Connecting shares (%)'!$R$17+P530*'Connecting shares (%)'!$H$12/100*'Connecting shares (%)'!$R$18,0),0)</f>
        <v>0</v>
      </c>
      <c r="AG530" s="1">
        <f>IF(C530="West", IF(B530="Decentral",(K530*'Connecting shares (%)'!$F$16/100+M530*'Connecting shares (%)'!$G$16/100+O530*'Connecting shares (%)'!$H$16/100)/1000000,0),0)</f>
        <v>0</v>
      </c>
      <c r="AH530" s="1">
        <f>IF(C530="west", IF(B530="Decentral",L530*'Connecting shares (%)'!$R$16*'Connecting shares (%)'!$F$16/100+N530*'Connecting shares (%)'!$G$16/100*'Connecting shares (%)'!$R$17+P530*'Connecting shares (%)'!$H$16/100*'Connecting shares (%)'!$R$18,0),0)</f>
        <v>0</v>
      </c>
    </row>
    <row r="531" spans="1:34">
      <c r="A531" s="1">
        <v>530</v>
      </c>
      <c r="B531" s="1" t="s">
        <v>21</v>
      </c>
      <c r="C531" s="1" t="s">
        <v>23</v>
      </c>
      <c r="D531" s="1" t="s">
        <v>417</v>
      </c>
      <c r="E531" s="1">
        <v>251469.61</v>
      </c>
      <c r="F531" s="1">
        <v>16</v>
      </c>
      <c r="G531" s="1">
        <v>55735.91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2051.72007656401</v>
      </c>
      <c r="R531" s="1">
        <v>240506.5</v>
      </c>
      <c r="S531" s="61">
        <f>IF(C531="East", IF(B531="Central",('Connecting shares (%)'!$F$2/100*E531+'Connecting shares (%)'!$G$2/100*G531+'Connecting shares (%)'!$H$2/100*I531)/1000000,0),0)</f>
        <v>0</v>
      </c>
      <c r="T531" s="61">
        <f>IF(C531="East", IF(B531="Central",F531*'Connecting shares (%)'!$R$16*'Connecting shares (%)'!$F$2/100+H531*'Connecting shares (%)'!$G$2/100*'Connecting shares (%)'!$R$17+J531*'Connecting shares (%)'!$H$2/100*'Connecting shares (%)'!$R$18,0),0)</f>
        <v>0</v>
      </c>
      <c r="U531" s="1">
        <f>IF(C531="East", IF(B531="Decentral",('Connecting shares (%)'!$F$6/100*E531+'Connecting shares (%)'!$G$6/100*G531+'Connecting shares (%)'!$H$6/100*I531)/1000000,0),0)</f>
        <v>0</v>
      </c>
      <c r="V531" s="1">
        <f>IF(C531="East", IF(B531="Decentral",F531*'Connecting shares (%)'!$R$16*'Connecting shares (%)'!$F$6/100+H531*'Connecting shares (%)'!$G$6/100*'Connecting shares (%)'!$R$17+J531*'Connecting shares (%)'!$H$6/100*'Connecting shares (%)'!$R$18,0),0)</f>
        <v>0</v>
      </c>
      <c r="W531" s="1">
        <f>IF(C531="East", IF(B531="Central",('Connecting shares (%)'!$F$4/100*K531+'Connecting shares (%)'!$G$4/100*M531+'Connecting shares (%)'!$H$4/100*O531)/1000000,0),0)</f>
        <v>0</v>
      </c>
      <c r="X531" s="1">
        <f>IF(C531="East", IF(B531="Central",L531*'Connecting shares (%)'!$R$16*'Connecting shares (%)'!$F$4/100+N531*'Connecting shares (%)'!$G$4/100*'Connecting shares (%)'!$R$17+P531*'Connecting shares (%)'!$H$4/100*'Connecting shares (%)'!$R$18,0),0)</f>
        <v>0</v>
      </c>
      <c r="Y531" s="1">
        <f>IF(C531="East", IF(B531="Decentral",('Connecting shares (%)'!$F$4/100*K531+'Connecting shares (%)'!$G$4/100*M531+'Connecting shares (%)'!$H$4/100*O531)/1000000,0),0)</f>
        <v>0</v>
      </c>
      <c r="Z531" s="1">
        <f>IF(C531="East", IF(B531="Decentral",L531*'Connecting shares (%)'!$R$16*'Connecting shares (%)'!$F$8/100+N531*'Connecting shares (%)'!$G$8/100*'Connecting shares (%)'!$R$17+P531*'Connecting shares (%)'!$H$8/100*'Connecting shares (%)'!$R$18,0),0)</f>
        <v>0</v>
      </c>
      <c r="AA531" s="1">
        <f>IF(C531="West", IF(B531="Central",('Connecting shares (%)'!$F$10/100*E531+'Connecting shares (%)'!$G$10/100*G531+'Connecting shares (%)'!$H$10/100*I531)/1000000,0),0)</f>
        <v>0</v>
      </c>
      <c r="AB531" s="1">
        <f>IF(C531="West", IF(B531="Central",F531*'Connecting shares (%)'!$R$16*'Connecting shares (%)'!$F$10/100+H531*'Connecting shares (%)'!$G$10/100*'Connecting shares (%)'!$R$17+J531*'Connecting shares (%)'!$H$10/100*'Connecting shares (%)'!$R$18,0),0)</f>
        <v>0</v>
      </c>
      <c r="AC531" s="1">
        <f>IF(C531="West", IF(B531="Decentral",('Connecting shares (%)'!$F$14/100*E531+'Connecting shares (%)'!$G$14/100*G531+'Connecting shares (%)'!$H$14/100*I531)/1000000,0),0)</f>
        <v>0.30720552000000001</v>
      </c>
      <c r="AD531" s="1">
        <f>IF(C531="west", IF(B531="Decentral",F531*'Connecting shares (%)'!$R$16*'Connecting shares (%)'!$F$14/100+H531*'Connecting shares (%)'!$G$14/100*'Connecting shares (%)'!$R$17+J531*'Connecting shares (%)'!$H$14/100*'Connecting shares (%)'!$R$18,0),0)</f>
        <v>0.39857900000000002</v>
      </c>
      <c r="AE531" s="1">
        <f>IF(C531="west", IF(B531="Central",('Connecting shares (%)'!$F$12/100*K531+'Connecting shares (%)'!$G$12/100*M531+'Connecting shares (%)'!$H$12/100*O531)/1000000,0),0)</f>
        <v>0</v>
      </c>
      <c r="AF531" s="1">
        <f>IF(C531="west", IF(B531="Central",L531*'Connecting shares (%)'!$R$16*'Connecting shares (%)'!$F$12/100+N531*'Connecting shares (%)'!$G$12/100*'Connecting shares (%)'!$R$17+P531*'Connecting shares (%)'!$H$12/100*'Connecting shares (%)'!$R$18,0),0)</f>
        <v>0</v>
      </c>
      <c r="AG531" s="1">
        <f>IF(C531="West", IF(B531="Decentral",(K531*'Connecting shares (%)'!$F$16/100+M531*'Connecting shares (%)'!$G$16/100+O531*'Connecting shares (%)'!$H$16/100)/1000000,0),0)</f>
        <v>0</v>
      </c>
      <c r="AH531" s="1">
        <f>IF(C531="west", IF(B531="Decentral",L531*'Connecting shares (%)'!$R$16*'Connecting shares (%)'!$F$16/100+N531*'Connecting shares (%)'!$G$16/100*'Connecting shares (%)'!$R$17+P531*'Connecting shares (%)'!$H$16/100*'Connecting shares (%)'!$R$18,0),0)</f>
        <v>0</v>
      </c>
    </row>
    <row r="532" spans="1:34">
      <c r="A532" s="1">
        <v>531</v>
      </c>
      <c r="B532" s="1" t="s">
        <v>21</v>
      </c>
      <c r="C532" s="1" t="s">
        <v>23</v>
      </c>
      <c r="D532" s="1" t="s">
        <v>416</v>
      </c>
      <c r="E532" s="1">
        <v>291715.489999999</v>
      </c>
      <c r="F532" s="1">
        <v>18</v>
      </c>
      <c r="G532" s="1">
        <v>0</v>
      </c>
      <c r="H532" s="1">
        <v>0</v>
      </c>
      <c r="I532" s="1">
        <v>0</v>
      </c>
      <c r="J532" s="1">
        <v>0</v>
      </c>
      <c r="K532" s="1">
        <v>37605.669999999896</v>
      </c>
      <c r="L532" s="1">
        <v>4</v>
      </c>
      <c r="M532" s="1">
        <v>0</v>
      </c>
      <c r="N532" s="1">
        <v>0</v>
      </c>
      <c r="O532" s="1">
        <v>0</v>
      </c>
      <c r="P532" s="1">
        <v>0</v>
      </c>
      <c r="Q532" s="1">
        <v>3197.2642858191898</v>
      </c>
      <c r="R532" s="1">
        <v>344340.5</v>
      </c>
      <c r="S532" s="61">
        <f>IF(C532="East", IF(B532="Central",('Connecting shares (%)'!$F$2/100*E532+'Connecting shares (%)'!$G$2/100*G532+'Connecting shares (%)'!$H$2/100*I532)/1000000,0),0)</f>
        <v>0</v>
      </c>
      <c r="T532" s="61">
        <f>IF(C532="East", IF(B532="Central",F532*'Connecting shares (%)'!$R$16*'Connecting shares (%)'!$F$2/100+H532*'Connecting shares (%)'!$G$2/100*'Connecting shares (%)'!$R$17+J532*'Connecting shares (%)'!$H$2/100*'Connecting shares (%)'!$R$18,0),0)</f>
        <v>0</v>
      </c>
      <c r="U532" s="1">
        <f>IF(C532="East", IF(B532="Decentral",('Connecting shares (%)'!$F$6/100*E532+'Connecting shares (%)'!$G$6/100*G532+'Connecting shares (%)'!$H$6/100*I532)/1000000,0),0)</f>
        <v>0</v>
      </c>
      <c r="V532" s="1">
        <f>IF(C532="East", IF(B532="Decentral",F532*'Connecting shares (%)'!$R$16*'Connecting shares (%)'!$F$6/100+H532*'Connecting shares (%)'!$G$6/100*'Connecting shares (%)'!$R$17+J532*'Connecting shares (%)'!$H$6/100*'Connecting shares (%)'!$R$18,0),0)</f>
        <v>0</v>
      </c>
      <c r="W532" s="1">
        <f>IF(C532="East", IF(B532="Central",('Connecting shares (%)'!$F$4/100*K532+'Connecting shares (%)'!$G$4/100*M532+'Connecting shares (%)'!$H$4/100*O532)/1000000,0),0)</f>
        <v>0</v>
      </c>
      <c r="X532" s="1">
        <f>IF(C532="East", IF(B532="Central",L532*'Connecting shares (%)'!$R$16*'Connecting shares (%)'!$F$4/100+N532*'Connecting shares (%)'!$G$4/100*'Connecting shares (%)'!$R$17+P532*'Connecting shares (%)'!$H$4/100*'Connecting shares (%)'!$R$18,0),0)</f>
        <v>0</v>
      </c>
      <c r="Y532" s="1">
        <f>IF(C532="East", IF(B532="Decentral",('Connecting shares (%)'!$F$4/100*K532+'Connecting shares (%)'!$G$4/100*M532+'Connecting shares (%)'!$H$4/100*O532)/1000000,0),0)</f>
        <v>0</v>
      </c>
      <c r="Z532" s="1">
        <f>IF(C532="East", IF(B532="Decentral",L532*'Connecting shares (%)'!$R$16*'Connecting shares (%)'!$F$8/100+N532*'Connecting shares (%)'!$G$8/100*'Connecting shares (%)'!$R$17+P532*'Connecting shares (%)'!$H$8/100*'Connecting shares (%)'!$R$18,0),0)</f>
        <v>0</v>
      </c>
      <c r="AA532" s="1">
        <f>IF(C532="West", IF(B532="Central",('Connecting shares (%)'!$F$10/100*E532+'Connecting shares (%)'!$G$10/100*G532+'Connecting shares (%)'!$H$10/100*I532)/1000000,0),0)</f>
        <v>0</v>
      </c>
      <c r="AB532" s="1">
        <f>IF(C532="West", IF(B532="Central",F532*'Connecting shares (%)'!$R$16*'Connecting shares (%)'!$F$10/100+H532*'Connecting shares (%)'!$G$10/100*'Connecting shares (%)'!$R$17+J532*'Connecting shares (%)'!$H$10/100*'Connecting shares (%)'!$R$18,0),0)</f>
        <v>0</v>
      </c>
      <c r="AC532" s="1">
        <f>IF(C532="West", IF(B532="Decentral",('Connecting shares (%)'!$F$14/100*E532+'Connecting shares (%)'!$G$14/100*G532+'Connecting shares (%)'!$H$14/100*I532)/1000000,0),0)</f>
        <v>0.29171548999999902</v>
      </c>
      <c r="AD532" s="1">
        <f>IF(C532="west", IF(B532="Decentral",F532*'Connecting shares (%)'!$R$16*'Connecting shares (%)'!$F$14/100+H532*'Connecting shares (%)'!$G$14/100*'Connecting shares (%)'!$R$17+J532*'Connecting shares (%)'!$H$14/100*'Connecting shares (%)'!$R$18,0),0)</f>
        <v>0.41391</v>
      </c>
      <c r="AE532" s="1">
        <f>IF(C532="west", IF(B532="Central",('Connecting shares (%)'!$F$12/100*K532+'Connecting shares (%)'!$G$12/100*M532+'Connecting shares (%)'!$H$12/100*O532)/1000000,0),0)</f>
        <v>0</v>
      </c>
      <c r="AF532" s="1">
        <f>IF(C532="west", IF(B532="Central",L532*'Connecting shares (%)'!$R$16*'Connecting shares (%)'!$F$12/100+N532*'Connecting shares (%)'!$G$12/100*'Connecting shares (%)'!$R$17+P532*'Connecting shares (%)'!$H$12/100*'Connecting shares (%)'!$R$18,0),0)</f>
        <v>0</v>
      </c>
      <c r="AG532" s="1">
        <f>IF(C532="West", IF(B532="Decentral",(K532*'Connecting shares (%)'!$F$16/100+M532*'Connecting shares (%)'!$G$16/100+O532*'Connecting shares (%)'!$H$16/100)/1000000,0),0)</f>
        <v>3.7605669999999897E-2</v>
      </c>
      <c r="AH532" s="1">
        <f>IF(C532="west", IF(B532="Decentral",L532*'Connecting shares (%)'!$R$16*'Connecting shares (%)'!$F$16/100+N532*'Connecting shares (%)'!$G$16/100*'Connecting shares (%)'!$R$17+P532*'Connecting shares (%)'!$H$16/100*'Connecting shares (%)'!$R$18,0),0)</f>
        <v>9.1980000000000006E-2</v>
      </c>
    </row>
    <row r="533" spans="1:34">
      <c r="A533" s="1">
        <v>532</v>
      </c>
      <c r="B533" s="1" t="s">
        <v>22</v>
      </c>
      <c r="C533" s="1" t="s">
        <v>23</v>
      </c>
      <c r="D533" s="1" t="s">
        <v>415</v>
      </c>
      <c r="E533" s="1">
        <v>602127.52</v>
      </c>
      <c r="F533" s="1">
        <v>34</v>
      </c>
      <c r="G533" s="1">
        <v>0</v>
      </c>
      <c r="H533" s="1">
        <v>0</v>
      </c>
      <c r="I533" s="1">
        <v>0</v>
      </c>
      <c r="J533" s="1">
        <v>0</v>
      </c>
      <c r="K533" s="1">
        <v>40042.379999999997</v>
      </c>
      <c r="L533" s="1">
        <v>2</v>
      </c>
      <c r="M533" s="1">
        <v>111937.02</v>
      </c>
      <c r="N533" s="1">
        <v>2</v>
      </c>
      <c r="O533" s="1">
        <v>0</v>
      </c>
      <c r="P533" s="1">
        <v>0</v>
      </c>
      <c r="Q533" s="1">
        <v>6633.25524302944</v>
      </c>
      <c r="R533" s="1">
        <v>2194623.5</v>
      </c>
      <c r="S533" s="61">
        <f>IF(C533="East", IF(B533="Central",('Connecting shares (%)'!$F$2/100*E533+'Connecting shares (%)'!$G$2/100*G533+'Connecting shares (%)'!$H$2/100*I533)/1000000,0),0)</f>
        <v>0</v>
      </c>
      <c r="T533" s="61">
        <f>IF(C533="East", IF(B533="Central",F533*'Connecting shares (%)'!$R$16*'Connecting shares (%)'!$F$2/100+H533*'Connecting shares (%)'!$G$2/100*'Connecting shares (%)'!$R$17+J533*'Connecting shares (%)'!$H$2/100*'Connecting shares (%)'!$R$18,0),0)</f>
        <v>0</v>
      </c>
      <c r="U533" s="1">
        <f>IF(C533="East", IF(B533="Decentral",('Connecting shares (%)'!$F$6/100*E533+'Connecting shares (%)'!$G$6/100*G533+'Connecting shares (%)'!$H$6/100*I533)/1000000,0),0)</f>
        <v>0</v>
      </c>
      <c r="V533" s="1">
        <f>IF(C533="East", IF(B533="Decentral",F533*'Connecting shares (%)'!$R$16*'Connecting shares (%)'!$F$6/100+H533*'Connecting shares (%)'!$G$6/100*'Connecting shares (%)'!$R$17+J533*'Connecting shares (%)'!$H$6/100*'Connecting shares (%)'!$R$18,0),0)</f>
        <v>0</v>
      </c>
      <c r="W533" s="1">
        <f>IF(C533="East", IF(B533="Central",('Connecting shares (%)'!$F$4/100*K533+'Connecting shares (%)'!$G$4/100*M533+'Connecting shares (%)'!$H$4/100*O533)/1000000,0),0)</f>
        <v>0</v>
      </c>
      <c r="X533" s="1">
        <f>IF(C533="East", IF(B533="Central",L533*'Connecting shares (%)'!$R$16*'Connecting shares (%)'!$F$4/100+N533*'Connecting shares (%)'!$G$4/100*'Connecting shares (%)'!$R$17+P533*'Connecting shares (%)'!$H$4/100*'Connecting shares (%)'!$R$18,0),0)</f>
        <v>0</v>
      </c>
      <c r="Y533" s="1">
        <f>IF(C533="East", IF(B533="Decentral",('Connecting shares (%)'!$F$4/100*K533+'Connecting shares (%)'!$G$4/100*M533+'Connecting shares (%)'!$H$4/100*O533)/1000000,0),0)</f>
        <v>0</v>
      </c>
      <c r="Z533" s="1">
        <f>IF(C533="East", IF(B533="Decentral",L533*'Connecting shares (%)'!$R$16*'Connecting shares (%)'!$F$8/100+N533*'Connecting shares (%)'!$G$8/100*'Connecting shares (%)'!$R$17+P533*'Connecting shares (%)'!$H$8/100*'Connecting shares (%)'!$R$18,0),0)</f>
        <v>0</v>
      </c>
      <c r="AA533" s="1">
        <f>IF(C533="West", IF(B533="Central",('Connecting shares (%)'!$F$10/100*E533+'Connecting shares (%)'!$G$10/100*G533+'Connecting shares (%)'!$H$10/100*I533)/1000000,0),0)</f>
        <v>0.60212752000000003</v>
      </c>
      <c r="AB533" s="1">
        <f>IF(C533="West", IF(B533="Central",F533*'Connecting shares (%)'!$R$16*'Connecting shares (%)'!$F$10/100+H533*'Connecting shares (%)'!$G$10/100*'Connecting shares (%)'!$R$17+J533*'Connecting shares (%)'!$H$10/100*'Connecting shares (%)'!$R$18,0),0)</f>
        <v>0.78183000000000002</v>
      </c>
      <c r="AC533" s="1">
        <f>IF(C533="West", IF(B533="Decentral",('Connecting shares (%)'!$F$14/100*E533+'Connecting shares (%)'!$G$14/100*G533+'Connecting shares (%)'!$H$14/100*I533)/1000000,0),0)</f>
        <v>0</v>
      </c>
      <c r="AD533" s="1">
        <f>IF(C533="west", IF(B533="Decentral",F533*'Connecting shares (%)'!$R$16*'Connecting shares (%)'!$F$14/100+H533*'Connecting shares (%)'!$G$14/100*'Connecting shares (%)'!$R$17+J533*'Connecting shares (%)'!$H$14/100*'Connecting shares (%)'!$R$18,0),0)</f>
        <v>0</v>
      </c>
      <c r="AE533" s="1">
        <f>IF(C533="west", IF(B533="Central",('Connecting shares (%)'!$F$12/100*K533+'Connecting shares (%)'!$G$12/100*M533+'Connecting shares (%)'!$H$12/100*O533)/1000000,0),0)</f>
        <v>0.15197939999999999</v>
      </c>
      <c r="AF533" s="1">
        <f>IF(C533="west", IF(B533="Central",L533*'Connecting shares (%)'!$R$16*'Connecting shares (%)'!$F$12/100+N533*'Connecting shares (%)'!$G$12/100*'Connecting shares (%)'!$R$17+P533*'Connecting shares (%)'!$H$12/100*'Connecting shares (%)'!$R$18,0),0)</f>
        <v>0.107308</v>
      </c>
      <c r="AG533" s="1">
        <f>IF(C533="West", IF(B533="Decentral",(K533*'Connecting shares (%)'!$F$16/100+M533*'Connecting shares (%)'!$G$16/100+O533*'Connecting shares (%)'!$H$16/100)/1000000,0),0)</f>
        <v>0</v>
      </c>
      <c r="AH533" s="1">
        <f>IF(C533="west", IF(B533="Decentral",L533*'Connecting shares (%)'!$R$16*'Connecting shares (%)'!$F$16/100+N533*'Connecting shares (%)'!$G$16/100*'Connecting shares (%)'!$R$17+P533*'Connecting shares (%)'!$H$16/100*'Connecting shares (%)'!$R$18,0),0)</f>
        <v>0</v>
      </c>
    </row>
    <row r="534" spans="1:34">
      <c r="A534" s="1">
        <v>533</v>
      </c>
      <c r="B534" s="1" t="s">
        <v>21</v>
      </c>
      <c r="C534" s="1" t="s">
        <v>23</v>
      </c>
      <c r="D534" s="1" t="s">
        <v>414</v>
      </c>
      <c r="E534" s="1">
        <v>333636.70999999897</v>
      </c>
      <c r="F534" s="1">
        <v>24</v>
      </c>
      <c r="G534" s="1">
        <v>0</v>
      </c>
      <c r="H534" s="1">
        <v>0</v>
      </c>
      <c r="I534" s="1">
        <v>0</v>
      </c>
      <c r="J534" s="1">
        <v>0</v>
      </c>
      <c r="K534" s="1">
        <v>15716.4399999999</v>
      </c>
      <c r="L534" s="1">
        <v>2</v>
      </c>
      <c r="M534" s="1">
        <v>68187.22</v>
      </c>
      <c r="N534" s="1">
        <v>1</v>
      </c>
      <c r="O534" s="1">
        <v>0</v>
      </c>
      <c r="P534" s="1">
        <v>0</v>
      </c>
      <c r="Q534" s="1">
        <v>3105.7644263101001</v>
      </c>
      <c r="R534" s="1">
        <v>408203.5</v>
      </c>
      <c r="S534" s="61">
        <f>IF(C534="East", IF(B534="Central",('Connecting shares (%)'!$F$2/100*E534+'Connecting shares (%)'!$G$2/100*G534+'Connecting shares (%)'!$H$2/100*I534)/1000000,0),0)</f>
        <v>0</v>
      </c>
      <c r="T534" s="61">
        <f>IF(C534="East", IF(B534="Central",F534*'Connecting shares (%)'!$R$16*'Connecting shares (%)'!$F$2/100+H534*'Connecting shares (%)'!$G$2/100*'Connecting shares (%)'!$R$17+J534*'Connecting shares (%)'!$H$2/100*'Connecting shares (%)'!$R$18,0),0)</f>
        <v>0</v>
      </c>
      <c r="U534" s="1">
        <f>IF(C534="East", IF(B534="Decentral",('Connecting shares (%)'!$F$6/100*E534+'Connecting shares (%)'!$G$6/100*G534+'Connecting shares (%)'!$H$6/100*I534)/1000000,0),0)</f>
        <v>0</v>
      </c>
      <c r="V534" s="1">
        <f>IF(C534="East", IF(B534="Decentral",F534*'Connecting shares (%)'!$R$16*'Connecting shares (%)'!$F$6/100+H534*'Connecting shares (%)'!$G$6/100*'Connecting shares (%)'!$R$17+J534*'Connecting shares (%)'!$H$6/100*'Connecting shares (%)'!$R$18,0),0)</f>
        <v>0</v>
      </c>
      <c r="W534" s="1">
        <f>IF(C534="East", IF(B534="Central",('Connecting shares (%)'!$F$4/100*K534+'Connecting shares (%)'!$G$4/100*M534+'Connecting shares (%)'!$H$4/100*O534)/1000000,0),0)</f>
        <v>0</v>
      </c>
      <c r="X534" s="1">
        <f>IF(C534="East", IF(B534="Central",L534*'Connecting shares (%)'!$R$16*'Connecting shares (%)'!$F$4/100+N534*'Connecting shares (%)'!$G$4/100*'Connecting shares (%)'!$R$17+P534*'Connecting shares (%)'!$H$4/100*'Connecting shares (%)'!$R$18,0),0)</f>
        <v>0</v>
      </c>
      <c r="Y534" s="1">
        <f>IF(C534="East", IF(B534="Decentral",('Connecting shares (%)'!$F$4/100*K534+'Connecting shares (%)'!$G$4/100*M534+'Connecting shares (%)'!$H$4/100*O534)/1000000,0),0)</f>
        <v>0</v>
      </c>
      <c r="Z534" s="1">
        <f>IF(C534="East", IF(B534="Decentral",L534*'Connecting shares (%)'!$R$16*'Connecting shares (%)'!$F$8/100+N534*'Connecting shares (%)'!$G$8/100*'Connecting shares (%)'!$R$17+P534*'Connecting shares (%)'!$H$8/100*'Connecting shares (%)'!$R$18,0),0)</f>
        <v>0</v>
      </c>
      <c r="AA534" s="1">
        <f>IF(C534="West", IF(B534="Central",('Connecting shares (%)'!$F$10/100*E534+'Connecting shares (%)'!$G$10/100*G534+'Connecting shares (%)'!$H$10/100*I534)/1000000,0),0)</f>
        <v>0</v>
      </c>
      <c r="AB534" s="1">
        <f>IF(C534="West", IF(B534="Central",F534*'Connecting shares (%)'!$R$16*'Connecting shares (%)'!$F$10/100+H534*'Connecting shares (%)'!$G$10/100*'Connecting shares (%)'!$R$17+J534*'Connecting shares (%)'!$H$10/100*'Connecting shares (%)'!$R$18,0),0)</f>
        <v>0</v>
      </c>
      <c r="AC534" s="1">
        <f>IF(C534="West", IF(B534="Decentral",('Connecting shares (%)'!$F$14/100*E534+'Connecting shares (%)'!$G$14/100*G534+'Connecting shares (%)'!$H$14/100*I534)/1000000,0),0)</f>
        <v>0.33363670999999895</v>
      </c>
      <c r="AD534" s="1">
        <f>IF(C534="west", IF(B534="Decentral",F534*'Connecting shares (%)'!$R$16*'Connecting shares (%)'!$F$14/100+H534*'Connecting shares (%)'!$G$14/100*'Connecting shares (%)'!$R$17+J534*'Connecting shares (%)'!$H$14/100*'Connecting shares (%)'!$R$18,0),0)</f>
        <v>0.55188000000000004</v>
      </c>
      <c r="AE534" s="1">
        <f>IF(C534="west", IF(B534="Central",('Connecting shares (%)'!$F$12/100*K534+'Connecting shares (%)'!$G$12/100*M534+'Connecting shares (%)'!$H$12/100*O534)/1000000,0),0)</f>
        <v>0</v>
      </c>
      <c r="AF534" s="1">
        <f>IF(C534="west", IF(B534="Central",L534*'Connecting shares (%)'!$R$16*'Connecting shares (%)'!$F$12/100+N534*'Connecting shares (%)'!$G$12/100*'Connecting shares (%)'!$R$17+P534*'Connecting shares (%)'!$H$12/100*'Connecting shares (%)'!$R$18,0),0)</f>
        <v>0</v>
      </c>
      <c r="AG534" s="1">
        <f>IF(C534="West", IF(B534="Decentral",(K534*'Connecting shares (%)'!$F$16/100+M534*'Connecting shares (%)'!$G$16/100+O534*'Connecting shares (%)'!$H$16/100)/1000000,0),0)</f>
        <v>8.3903659999999908E-2</v>
      </c>
      <c r="AH534" s="1">
        <f>IF(C534="west", IF(B534="Decentral",L534*'Connecting shares (%)'!$R$16*'Connecting shares (%)'!$F$16/100+N534*'Connecting shares (%)'!$G$16/100*'Connecting shares (%)'!$R$17+P534*'Connecting shares (%)'!$H$16/100*'Connecting shares (%)'!$R$18,0),0)</f>
        <v>7.6648999999999995E-2</v>
      </c>
    </row>
    <row r="535" spans="1:34">
      <c r="A535" s="1">
        <v>534</v>
      </c>
      <c r="B535" s="1" t="s">
        <v>21</v>
      </c>
      <c r="C535" s="1" t="s">
        <v>23</v>
      </c>
      <c r="D535" s="1" t="s">
        <v>413</v>
      </c>
      <c r="E535" s="1">
        <v>949746.19</v>
      </c>
      <c r="F535" s="1">
        <v>59</v>
      </c>
      <c r="G535" s="1">
        <v>51158.389999999898</v>
      </c>
      <c r="H535" s="1">
        <v>1</v>
      </c>
      <c r="I535" s="1">
        <v>0</v>
      </c>
      <c r="J535" s="1">
        <v>0</v>
      </c>
      <c r="K535" s="1">
        <v>128661.86</v>
      </c>
      <c r="L535" s="1">
        <v>8</v>
      </c>
      <c r="M535" s="1">
        <v>260251.25</v>
      </c>
      <c r="N535" s="1">
        <v>3</v>
      </c>
      <c r="O535" s="1">
        <v>0</v>
      </c>
      <c r="P535" s="1">
        <v>0</v>
      </c>
      <c r="Q535" s="1">
        <v>9289.2965695876701</v>
      </c>
      <c r="R535" s="1">
        <v>4410174</v>
      </c>
      <c r="S535" s="61">
        <f>IF(C535="East", IF(B535="Central",('Connecting shares (%)'!$F$2/100*E535+'Connecting shares (%)'!$G$2/100*G535+'Connecting shares (%)'!$H$2/100*I535)/1000000,0),0)</f>
        <v>0</v>
      </c>
      <c r="T535" s="61">
        <f>IF(C535="East", IF(B535="Central",F535*'Connecting shares (%)'!$R$16*'Connecting shares (%)'!$F$2/100+H535*'Connecting shares (%)'!$G$2/100*'Connecting shares (%)'!$R$17+J535*'Connecting shares (%)'!$H$2/100*'Connecting shares (%)'!$R$18,0),0)</f>
        <v>0</v>
      </c>
      <c r="U535" s="1">
        <f>IF(C535="East", IF(B535="Decentral",('Connecting shares (%)'!$F$6/100*E535+'Connecting shares (%)'!$G$6/100*G535+'Connecting shares (%)'!$H$6/100*I535)/1000000,0),0)</f>
        <v>0</v>
      </c>
      <c r="V535" s="1">
        <f>IF(C535="East", IF(B535="Decentral",F535*'Connecting shares (%)'!$R$16*'Connecting shares (%)'!$F$6/100+H535*'Connecting shares (%)'!$G$6/100*'Connecting shares (%)'!$R$17+J535*'Connecting shares (%)'!$H$6/100*'Connecting shares (%)'!$R$18,0),0)</f>
        <v>0</v>
      </c>
      <c r="W535" s="1">
        <f>IF(C535="East", IF(B535="Central",('Connecting shares (%)'!$F$4/100*K535+'Connecting shares (%)'!$G$4/100*M535+'Connecting shares (%)'!$H$4/100*O535)/1000000,0),0)</f>
        <v>0</v>
      </c>
      <c r="X535" s="1">
        <f>IF(C535="East", IF(B535="Central",L535*'Connecting shares (%)'!$R$16*'Connecting shares (%)'!$F$4/100+N535*'Connecting shares (%)'!$G$4/100*'Connecting shares (%)'!$R$17+P535*'Connecting shares (%)'!$H$4/100*'Connecting shares (%)'!$R$18,0),0)</f>
        <v>0</v>
      </c>
      <c r="Y535" s="1">
        <f>IF(C535="East", IF(B535="Decentral",('Connecting shares (%)'!$F$4/100*K535+'Connecting shares (%)'!$G$4/100*M535+'Connecting shares (%)'!$H$4/100*O535)/1000000,0),0)</f>
        <v>0</v>
      </c>
      <c r="Z535" s="1">
        <f>IF(C535="East", IF(B535="Decentral",L535*'Connecting shares (%)'!$R$16*'Connecting shares (%)'!$F$8/100+N535*'Connecting shares (%)'!$G$8/100*'Connecting shares (%)'!$R$17+P535*'Connecting shares (%)'!$H$8/100*'Connecting shares (%)'!$R$18,0),0)</f>
        <v>0</v>
      </c>
      <c r="AA535" s="1">
        <f>IF(C535="West", IF(B535="Central",('Connecting shares (%)'!$F$10/100*E535+'Connecting shares (%)'!$G$10/100*G535+'Connecting shares (%)'!$H$10/100*I535)/1000000,0),0)</f>
        <v>0</v>
      </c>
      <c r="AB535" s="1">
        <f>IF(C535="West", IF(B535="Central",F535*'Connecting shares (%)'!$R$16*'Connecting shares (%)'!$F$10/100+H535*'Connecting shares (%)'!$G$10/100*'Connecting shares (%)'!$R$17+J535*'Connecting shares (%)'!$H$10/100*'Connecting shares (%)'!$R$18,0),0)</f>
        <v>0</v>
      </c>
      <c r="AC535" s="1">
        <f>IF(C535="West", IF(B535="Decentral",('Connecting shares (%)'!$F$14/100*E535+'Connecting shares (%)'!$G$14/100*G535+'Connecting shares (%)'!$H$14/100*I535)/1000000,0),0)</f>
        <v>1.0009045799999998</v>
      </c>
      <c r="AD535" s="1">
        <f>IF(C535="west", IF(B535="Decentral",F535*'Connecting shares (%)'!$R$16*'Connecting shares (%)'!$F$14/100+H535*'Connecting shares (%)'!$G$14/100*'Connecting shares (%)'!$R$17+J535*'Connecting shares (%)'!$H$14/100*'Connecting shares (%)'!$R$18,0),0)</f>
        <v>1.387364</v>
      </c>
      <c r="AE535" s="1">
        <f>IF(C535="west", IF(B535="Central",('Connecting shares (%)'!$F$12/100*K535+'Connecting shares (%)'!$G$12/100*M535+'Connecting shares (%)'!$H$12/100*O535)/1000000,0),0)</f>
        <v>0</v>
      </c>
      <c r="AF535" s="1">
        <f>IF(C535="west", IF(B535="Central",L535*'Connecting shares (%)'!$R$16*'Connecting shares (%)'!$F$12/100+N535*'Connecting shares (%)'!$G$12/100*'Connecting shares (%)'!$R$17+P535*'Connecting shares (%)'!$H$12/100*'Connecting shares (%)'!$R$18,0),0)</f>
        <v>0</v>
      </c>
      <c r="AG535" s="1">
        <f>IF(C535="West", IF(B535="Decentral",(K535*'Connecting shares (%)'!$F$16/100+M535*'Connecting shares (%)'!$G$16/100+O535*'Connecting shares (%)'!$H$16/100)/1000000,0),0)</f>
        <v>0.38891311000000001</v>
      </c>
      <c r="AH535" s="1">
        <f>IF(C535="west", IF(B535="Decentral",L535*'Connecting shares (%)'!$R$16*'Connecting shares (%)'!$F$16/100+N535*'Connecting shares (%)'!$G$16/100*'Connecting shares (%)'!$R$17+P535*'Connecting shares (%)'!$H$16/100*'Connecting shares (%)'!$R$18,0),0)</f>
        <v>0.27593699999999999</v>
      </c>
    </row>
    <row r="536" spans="1:34">
      <c r="A536" s="1">
        <v>535</v>
      </c>
      <c r="B536" s="1" t="s">
        <v>22</v>
      </c>
      <c r="C536" s="1" t="s">
        <v>23</v>
      </c>
      <c r="D536" s="1" t="s">
        <v>412</v>
      </c>
      <c r="E536" s="1">
        <v>365319.62</v>
      </c>
      <c r="F536" s="1">
        <v>24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1527.6119577285699</v>
      </c>
      <c r="R536" s="1">
        <v>161669</v>
      </c>
      <c r="S536" s="61">
        <f>IF(C536="East", IF(B536="Central",('Connecting shares (%)'!$F$2/100*E536+'Connecting shares (%)'!$G$2/100*G536+'Connecting shares (%)'!$H$2/100*I536)/1000000,0),0)</f>
        <v>0</v>
      </c>
      <c r="T536" s="61">
        <f>IF(C536="East", IF(B536="Central",F536*'Connecting shares (%)'!$R$16*'Connecting shares (%)'!$F$2/100+H536*'Connecting shares (%)'!$G$2/100*'Connecting shares (%)'!$R$17+J536*'Connecting shares (%)'!$H$2/100*'Connecting shares (%)'!$R$18,0),0)</f>
        <v>0</v>
      </c>
      <c r="U536" s="1">
        <f>IF(C536="East", IF(B536="Decentral",('Connecting shares (%)'!$F$6/100*E536+'Connecting shares (%)'!$G$6/100*G536+'Connecting shares (%)'!$H$6/100*I536)/1000000,0),0)</f>
        <v>0</v>
      </c>
      <c r="V536" s="1">
        <f>IF(C536="East", IF(B536="Decentral",F536*'Connecting shares (%)'!$R$16*'Connecting shares (%)'!$F$6/100+H536*'Connecting shares (%)'!$G$6/100*'Connecting shares (%)'!$R$17+J536*'Connecting shares (%)'!$H$6/100*'Connecting shares (%)'!$R$18,0),0)</f>
        <v>0</v>
      </c>
      <c r="W536" s="1">
        <f>IF(C536="East", IF(B536="Central",('Connecting shares (%)'!$F$4/100*K536+'Connecting shares (%)'!$G$4/100*M536+'Connecting shares (%)'!$H$4/100*O536)/1000000,0),0)</f>
        <v>0</v>
      </c>
      <c r="X536" s="1">
        <f>IF(C536="East", IF(B536="Central",L536*'Connecting shares (%)'!$R$16*'Connecting shares (%)'!$F$4/100+N536*'Connecting shares (%)'!$G$4/100*'Connecting shares (%)'!$R$17+P536*'Connecting shares (%)'!$H$4/100*'Connecting shares (%)'!$R$18,0),0)</f>
        <v>0</v>
      </c>
      <c r="Y536" s="1">
        <f>IF(C536="East", IF(B536="Decentral",('Connecting shares (%)'!$F$4/100*K536+'Connecting shares (%)'!$G$4/100*M536+'Connecting shares (%)'!$H$4/100*O536)/1000000,0),0)</f>
        <v>0</v>
      </c>
      <c r="Z536" s="1">
        <f>IF(C536="East", IF(B536="Decentral",L536*'Connecting shares (%)'!$R$16*'Connecting shares (%)'!$F$8/100+N536*'Connecting shares (%)'!$G$8/100*'Connecting shares (%)'!$R$17+P536*'Connecting shares (%)'!$H$8/100*'Connecting shares (%)'!$R$18,0),0)</f>
        <v>0</v>
      </c>
      <c r="AA536" s="1">
        <f>IF(C536="West", IF(B536="Central",('Connecting shares (%)'!$F$10/100*E536+'Connecting shares (%)'!$G$10/100*G536+'Connecting shares (%)'!$H$10/100*I536)/1000000,0),0)</f>
        <v>0.36531962000000001</v>
      </c>
      <c r="AB536" s="1">
        <f>IF(C536="West", IF(B536="Central",F536*'Connecting shares (%)'!$R$16*'Connecting shares (%)'!$F$10/100+H536*'Connecting shares (%)'!$G$10/100*'Connecting shares (%)'!$R$17+J536*'Connecting shares (%)'!$H$10/100*'Connecting shares (%)'!$R$18,0),0)</f>
        <v>0.55188000000000004</v>
      </c>
      <c r="AC536" s="1">
        <f>IF(C536="West", IF(B536="Decentral",('Connecting shares (%)'!$F$14/100*E536+'Connecting shares (%)'!$G$14/100*G536+'Connecting shares (%)'!$H$14/100*I536)/1000000,0),0)</f>
        <v>0</v>
      </c>
      <c r="AD536" s="1">
        <f>IF(C536="west", IF(B536="Decentral",F536*'Connecting shares (%)'!$R$16*'Connecting shares (%)'!$F$14/100+H536*'Connecting shares (%)'!$G$14/100*'Connecting shares (%)'!$R$17+J536*'Connecting shares (%)'!$H$14/100*'Connecting shares (%)'!$R$18,0),0)</f>
        <v>0</v>
      </c>
      <c r="AE536" s="1">
        <f>IF(C536="west", IF(B536="Central",('Connecting shares (%)'!$F$12/100*K536+'Connecting shares (%)'!$G$12/100*M536+'Connecting shares (%)'!$H$12/100*O536)/1000000,0),0)</f>
        <v>0</v>
      </c>
      <c r="AF536" s="1">
        <f>IF(C536="west", IF(B536="Central",L536*'Connecting shares (%)'!$R$16*'Connecting shares (%)'!$F$12/100+N536*'Connecting shares (%)'!$G$12/100*'Connecting shares (%)'!$R$17+P536*'Connecting shares (%)'!$H$12/100*'Connecting shares (%)'!$R$18,0),0)</f>
        <v>0</v>
      </c>
      <c r="AG536" s="1">
        <f>IF(C536="West", IF(B536="Decentral",(K536*'Connecting shares (%)'!$F$16/100+M536*'Connecting shares (%)'!$G$16/100+O536*'Connecting shares (%)'!$H$16/100)/1000000,0),0)</f>
        <v>0</v>
      </c>
      <c r="AH536" s="1">
        <f>IF(C536="west", IF(B536="Decentral",L536*'Connecting shares (%)'!$R$16*'Connecting shares (%)'!$F$16/100+N536*'Connecting shares (%)'!$G$16/100*'Connecting shares (%)'!$R$17+P536*'Connecting shares (%)'!$H$16/100*'Connecting shares (%)'!$R$18,0),0)</f>
        <v>0</v>
      </c>
    </row>
    <row r="537" spans="1:34">
      <c r="A537" s="1">
        <v>536</v>
      </c>
      <c r="B537" s="1" t="s">
        <v>22</v>
      </c>
      <c r="C537" s="1" t="s">
        <v>23</v>
      </c>
      <c r="D537" s="1" t="s">
        <v>411</v>
      </c>
      <c r="E537" s="1">
        <v>470746.85</v>
      </c>
      <c r="F537" s="1">
        <v>31</v>
      </c>
      <c r="G537" s="1">
        <v>0</v>
      </c>
      <c r="H537" s="1">
        <v>0</v>
      </c>
      <c r="I537" s="1">
        <v>0</v>
      </c>
      <c r="J537" s="1">
        <v>0</v>
      </c>
      <c r="K537" s="1">
        <v>35933.089999999902</v>
      </c>
      <c r="L537" s="1">
        <v>2</v>
      </c>
      <c r="M537" s="1">
        <v>0</v>
      </c>
      <c r="N537" s="1">
        <v>0</v>
      </c>
      <c r="O537" s="1">
        <v>0</v>
      </c>
      <c r="P537" s="1">
        <v>0</v>
      </c>
      <c r="Q537" s="1">
        <v>2284.1049443075599</v>
      </c>
      <c r="R537" s="1">
        <v>291793</v>
      </c>
      <c r="S537" s="61">
        <f>IF(C537="East", IF(B537="Central",('Connecting shares (%)'!$F$2/100*E537+'Connecting shares (%)'!$G$2/100*G537+'Connecting shares (%)'!$H$2/100*I537)/1000000,0),0)</f>
        <v>0</v>
      </c>
      <c r="T537" s="61">
        <f>IF(C537="East", IF(B537="Central",F537*'Connecting shares (%)'!$R$16*'Connecting shares (%)'!$F$2/100+H537*'Connecting shares (%)'!$G$2/100*'Connecting shares (%)'!$R$17+J537*'Connecting shares (%)'!$H$2/100*'Connecting shares (%)'!$R$18,0),0)</f>
        <v>0</v>
      </c>
      <c r="U537" s="1">
        <f>IF(C537="East", IF(B537="Decentral",('Connecting shares (%)'!$F$6/100*E537+'Connecting shares (%)'!$G$6/100*G537+'Connecting shares (%)'!$H$6/100*I537)/1000000,0),0)</f>
        <v>0</v>
      </c>
      <c r="V537" s="1">
        <f>IF(C537="East", IF(B537="Decentral",F537*'Connecting shares (%)'!$R$16*'Connecting shares (%)'!$F$6/100+H537*'Connecting shares (%)'!$G$6/100*'Connecting shares (%)'!$R$17+J537*'Connecting shares (%)'!$H$6/100*'Connecting shares (%)'!$R$18,0),0)</f>
        <v>0</v>
      </c>
      <c r="W537" s="1">
        <f>IF(C537="East", IF(B537="Central",('Connecting shares (%)'!$F$4/100*K537+'Connecting shares (%)'!$G$4/100*M537+'Connecting shares (%)'!$H$4/100*O537)/1000000,0),0)</f>
        <v>0</v>
      </c>
      <c r="X537" s="1">
        <f>IF(C537="East", IF(B537="Central",L537*'Connecting shares (%)'!$R$16*'Connecting shares (%)'!$F$4/100+N537*'Connecting shares (%)'!$G$4/100*'Connecting shares (%)'!$R$17+P537*'Connecting shares (%)'!$H$4/100*'Connecting shares (%)'!$R$18,0),0)</f>
        <v>0</v>
      </c>
      <c r="Y537" s="1">
        <f>IF(C537="East", IF(B537="Decentral",('Connecting shares (%)'!$F$4/100*K537+'Connecting shares (%)'!$G$4/100*M537+'Connecting shares (%)'!$H$4/100*O537)/1000000,0),0)</f>
        <v>0</v>
      </c>
      <c r="Z537" s="1">
        <f>IF(C537="East", IF(B537="Decentral",L537*'Connecting shares (%)'!$R$16*'Connecting shares (%)'!$F$8/100+N537*'Connecting shares (%)'!$G$8/100*'Connecting shares (%)'!$R$17+P537*'Connecting shares (%)'!$H$8/100*'Connecting shares (%)'!$R$18,0),0)</f>
        <v>0</v>
      </c>
      <c r="AA537" s="1">
        <f>IF(C537="West", IF(B537="Central",('Connecting shares (%)'!$F$10/100*E537+'Connecting shares (%)'!$G$10/100*G537+'Connecting shares (%)'!$H$10/100*I537)/1000000,0),0)</f>
        <v>0.47074684999999999</v>
      </c>
      <c r="AB537" s="1">
        <f>IF(C537="West", IF(B537="Central",F537*'Connecting shares (%)'!$R$16*'Connecting shares (%)'!$F$10/100+H537*'Connecting shares (%)'!$G$10/100*'Connecting shares (%)'!$R$17+J537*'Connecting shares (%)'!$H$10/100*'Connecting shares (%)'!$R$18,0),0)</f>
        <v>0.71284500000000006</v>
      </c>
      <c r="AC537" s="1">
        <f>IF(C537="West", IF(B537="Decentral",('Connecting shares (%)'!$F$14/100*E537+'Connecting shares (%)'!$G$14/100*G537+'Connecting shares (%)'!$H$14/100*I537)/1000000,0),0)</f>
        <v>0</v>
      </c>
      <c r="AD537" s="1">
        <f>IF(C537="west", IF(B537="Decentral",F537*'Connecting shares (%)'!$R$16*'Connecting shares (%)'!$F$14/100+H537*'Connecting shares (%)'!$G$14/100*'Connecting shares (%)'!$R$17+J537*'Connecting shares (%)'!$H$14/100*'Connecting shares (%)'!$R$18,0),0)</f>
        <v>0</v>
      </c>
      <c r="AE537" s="1">
        <f>IF(C537="west", IF(B537="Central",('Connecting shares (%)'!$F$12/100*K537+'Connecting shares (%)'!$G$12/100*M537+'Connecting shares (%)'!$H$12/100*O537)/1000000,0),0)</f>
        <v>3.5933089999999904E-2</v>
      </c>
      <c r="AF537" s="1">
        <f>IF(C537="west", IF(B537="Central",L537*'Connecting shares (%)'!$R$16*'Connecting shares (%)'!$F$12/100+N537*'Connecting shares (%)'!$G$12/100*'Connecting shares (%)'!$R$17+P537*'Connecting shares (%)'!$H$12/100*'Connecting shares (%)'!$R$18,0),0)</f>
        <v>4.5990000000000003E-2</v>
      </c>
      <c r="AG537" s="1">
        <f>IF(C537="West", IF(B537="Decentral",(K537*'Connecting shares (%)'!$F$16/100+M537*'Connecting shares (%)'!$G$16/100+O537*'Connecting shares (%)'!$H$16/100)/1000000,0),0)</f>
        <v>0</v>
      </c>
      <c r="AH537" s="1">
        <f>IF(C537="west", IF(B537="Decentral",L537*'Connecting shares (%)'!$R$16*'Connecting shares (%)'!$F$16/100+N537*'Connecting shares (%)'!$G$16/100*'Connecting shares (%)'!$R$17+P537*'Connecting shares (%)'!$H$16/100*'Connecting shares (%)'!$R$18,0),0)</f>
        <v>0</v>
      </c>
    </row>
    <row r="538" spans="1:34">
      <c r="A538" s="1">
        <v>537</v>
      </c>
      <c r="B538" s="1" t="s">
        <v>22</v>
      </c>
      <c r="C538" s="1" t="s">
        <v>23</v>
      </c>
      <c r="D538" s="1" t="s">
        <v>410</v>
      </c>
      <c r="E538" s="1">
        <v>973752.63</v>
      </c>
      <c r="F538" s="1">
        <v>64</v>
      </c>
      <c r="G538" s="1">
        <v>0</v>
      </c>
      <c r="H538" s="1">
        <v>0</v>
      </c>
      <c r="I538" s="1">
        <v>0</v>
      </c>
      <c r="J538" s="1">
        <v>0</v>
      </c>
      <c r="K538" s="1">
        <v>21226.720000000001</v>
      </c>
      <c r="L538" s="1">
        <v>4</v>
      </c>
      <c r="M538" s="1">
        <v>66912.279999999897</v>
      </c>
      <c r="N538" s="1">
        <v>1</v>
      </c>
      <c r="O538" s="1">
        <v>0</v>
      </c>
      <c r="P538" s="1">
        <v>0</v>
      </c>
      <c r="Q538" s="1">
        <v>2900.61999921904</v>
      </c>
      <c r="R538" s="1">
        <v>453324.5</v>
      </c>
      <c r="S538" s="61">
        <f>IF(C538="East", IF(B538="Central",('Connecting shares (%)'!$F$2/100*E538+'Connecting shares (%)'!$G$2/100*G538+'Connecting shares (%)'!$H$2/100*I538)/1000000,0),0)</f>
        <v>0</v>
      </c>
      <c r="T538" s="61">
        <f>IF(C538="East", IF(B538="Central",F538*'Connecting shares (%)'!$R$16*'Connecting shares (%)'!$F$2/100+H538*'Connecting shares (%)'!$G$2/100*'Connecting shares (%)'!$R$17+J538*'Connecting shares (%)'!$H$2/100*'Connecting shares (%)'!$R$18,0),0)</f>
        <v>0</v>
      </c>
      <c r="U538" s="1">
        <f>IF(C538="East", IF(B538="Decentral",('Connecting shares (%)'!$F$6/100*E538+'Connecting shares (%)'!$G$6/100*G538+'Connecting shares (%)'!$H$6/100*I538)/1000000,0),0)</f>
        <v>0</v>
      </c>
      <c r="V538" s="1">
        <f>IF(C538="East", IF(B538="Decentral",F538*'Connecting shares (%)'!$R$16*'Connecting shares (%)'!$F$6/100+H538*'Connecting shares (%)'!$G$6/100*'Connecting shares (%)'!$R$17+J538*'Connecting shares (%)'!$H$6/100*'Connecting shares (%)'!$R$18,0),0)</f>
        <v>0</v>
      </c>
      <c r="W538" s="1">
        <f>IF(C538="East", IF(B538="Central",('Connecting shares (%)'!$F$4/100*K538+'Connecting shares (%)'!$G$4/100*M538+'Connecting shares (%)'!$H$4/100*O538)/1000000,0),0)</f>
        <v>0</v>
      </c>
      <c r="X538" s="1">
        <f>IF(C538="East", IF(B538="Central",L538*'Connecting shares (%)'!$R$16*'Connecting shares (%)'!$F$4/100+N538*'Connecting shares (%)'!$G$4/100*'Connecting shares (%)'!$R$17+P538*'Connecting shares (%)'!$H$4/100*'Connecting shares (%)'!$R$18,0),0)</f>
        <v>0</v>
      </c>
      <c r="Y538" s="1">
        <f>IF(C538="East", IF(B538="Decentral",('Connecting shares (%)'!$F$4/100*K538+'Connecting shares (%)'!$G$4/100*M538+'Connecting shares (%)'!$H$4/100*O538)/1000000,0),0)</f>
        <v>0</v>
      </c>
      <c r="Z538" s="1">
        <f>IF(C538="East", IF(B538="Decentral",L538*'Connecting shares (%)'!$R$16*'Connecting shares (%)'!$F$8/100+N538*'Connecting shares (%)'!$G$8/100*'Connecting shares (%)'!$R$17+P538*'Connecting shares (%)'!$H$8/100*'Connecting shares (%)'!$R$18,0),0)</f>
        <v>0</v>
      </c>
      <c r="AA538" s="1">
        <f>IF(C538="West", IF(B538="Central",('Connecting shares (%)'!$F$10/100*E538+'Connecting shares (%)'!$G$10/100*G538+'Connecting shares (%)'!$H$10/100*I538)/1000000,0),0)</f>
        <v>0.97375263000000001</v>
      </c>
      <c r="AB538" s="1">
        <f>IF(C538="West", IF(B538="Central",F538*'Connecting shares (%)'!$R$16*'Connecting shares (%)'!$F$10/100+H538*'Connecting shares (%)'!$G$10/100*'Connecting shares (%)'!$R$17+J538*'Connecting shares (%)'!$H$10/100*'Connecting shares (%)'!$R$18,0),0)</f>
        <v>1.4716800000000001</v>
      </c>
      <c r="AC538" s="1">
        <f>IF(C538="West", IF(B538="Decentral",('Connecting shares (%)'!$F$14/100*E538+'Connecting shares (%)'!$G$14/100*G538+'Connecting shares (%)'!$H$14/100*I538)/1000000,0),0)</f>
        <v>0</v>
      </c>
      <c r="AD538" s="1">
        <f>IF(C538="west", IF(B538="Decentral",F538*'Connecting shares (%)'!$R$16*'Connecting shares (%)'!$F$14/100+H538*'Connecting shares (%)'!$G$14/100*'Connecting shares (%)'!$R$17+J538*'Connecting shares (%)'!$H$14/100*'Connecting shares (%)'!$R$18,0),0)</f>
        <v>0</v>
      </c>
      <c r="AE538" s="1">
        <f>IF(C538="west", IF(B538="Central",('Connecting shares (%)'!$F$12/100*K538+'Connecting shares (%)'!$G$12/100*M538+'Connecting shares (%)'!$H$12/100*O538)/1000000,0),0)</f>
        <v>8.8138999999999898E-2</v>
      </c>
      <c r="AF538" s="1">
        <f>IF(C538="west", IF(B538="Central",L538*'Connecting shares (%)'!$R$16*'Connecting shares (%)'!$F$12/100+N538*'Connecting shares (%)'!$G$12/100*'Connecting shares (%)'!$R$17+P538*'Connecting shares (%)'!$H$12/100*'Connecting shares (%)'!$R$18,0),0)</f>
        <v>0.122639</v>
      </c>
      <c r="AG538" s="1">
        <f>IF(C538="West", IF(B538="Decentral",(K538*'Connecting shares (%)'!$F$16/100+M538*'Connecting shares (%)'!$G$16/100+O538*'Connecting shares (%)'!$H$16/100)/1000000,0),0)</f>
        <v>0</v>
      </c>
      <c r="AH538" s="1">
        <f>IF(C538="west", IF(B538="Decentral",L538*'Connecting shares (%)'!$R$16*'Connecting shares (%)'!$F$16/100+N538*'Connecting shares (%)'!$G$16/100*'Connecting shares (%)'!$R$17+P538*'Connecting shares (%)'!$H$16/100*'Connecting shares (%)'!$R$18,0),0)</f>
        <v>0</v>
      </c>
    </row>
    <row r="539" spans="1:34">
      <c r="A539" s="1">
        <v>538</v>
      </c>
      <c r="B539" s="1" t="s">
        <v>22</v>
      </c>
      <c r="C539" s="1" t="s">
        <v>23</v>
      </c>
      <c r="D539" s="1" t="s">
        <v>409</v>
      </c>
      <c r="E539" s="1">
        <v>177663.71999999901</v>
      </c>
      <c r="F539" s="1">
        <v>12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1358.0093863755401</v>
      </c>
      <c r="R539" s="1">
        <v>114273</v>
      </c>
      <c r="S539" s="61">
        <f>IF(C539="East", IF(B539="Central",('Connecting shares (%)'!$F$2/100*E539+'Connecting shares (%)'!$G$2/100*G539+'Connecting shares (%)'!$H$2/100*I539)/1000000,0),0)</f>
        <v>0</v>
      </c>
      <c r="T539" s="61">
        <f>IF(C539="East", IF(B539="Central",F539*'Connecting shares (%)'!$R$16*'Connecting shares (%)'!$F$2/100+H539*'Connecting shares (%)'!$G$2/100*'Connecting shares (%)'!$R$17+J539*'Connecting shares (%)'!$H$2/100*'Connecting shares (%)'!$R$18,0),0)</f>
        <v>0</v>
      </c>
      <c r="U539" s="1">
        <f>IF(C539="East", IF(B539="Decentral",('Connecting shares (%)'!$F$6/100*E539+'Connecting shares (%)'!$G$6/100*G539+'Connecting shares (%)'!$H$6/100*I539)/1000000,0),0)</f>
        <v>0</v>
      </c>
      <c r="V539" s="1">
        <f>IF(C539="East", IF(B539="Decentral",F539*'Connecting shares (%)'!$R$16*'Connecting shares (%)'!$F$6/100+H539*'Connecting shares (%)'!$G$6/100*'Connecting shares (%)'!$R$17+J539*'Connecting shares (%)'!$H$6/100*'Connecting shares (%)'!$R$18,0),0)</f>
        <v>0</v>
      </c>
      <c r="W539" s="1">
        <f>IF(C539="East", IF(B539="Central",('Connecting shares (%)'!$F$4/100*K539+'Connecting shares (%)'!$G$4/100*M539+'Connecting shares (%)'!$H$4/100*O539)/1000000,0),0)</f>
        <v>0</v>
      </c>
      <c r="X539" s="1">
        <f>IF(C539="East", IF(B539="Central",L539*'Connecting shares (%)'!$R$16*'Connecting shares (%)'!$F$4/100+N539*'Connecting shares (%)'!$G$4/100*'Connecting shares (%)'!$R$17+P539*'Connecting shares (%)'!$H$4/100*'Connecting shares (%)'!$R$18,0),0)</f>
        <v>0</v>
      </c>
      <c r="Y539" s="1">
        <f>IF(C539="East", IF(B539="Decentral",('Connecting shares (%)'!$F$4/100*K539+'Connecting shares (%)'!$G$4/100*M539+'Connecting shares (%)'!$H$4/100*O539)/1000000,0),0)</f>
        <v>0</v>
      </c>
      <c r="Z539" s="1">
        <f>IF(C539="East", IF(B539="Decentral",L539*'Connecting shares (%)'!$R$16*'Connecting shares (%)'!$F$8/100+N539*'Connecting shares (%)'!$G$8/100*'Connecting shares (%)'!$R$17+P539*'Connecting shares (%)'!$H$8/100*'Connecting shares (%)'!$R$18,0),0)</f>
        <v>0</v>
      </c>
      <c r="AA539" s="1">
        <f>IF(C539="West", IF(B539="Central",('Connecting shares (%)'!$F$10/100*E539+'Connecting shares (%)'!$G$10/100*G539+'Connecting shares (%)'!$H$10/100*I539)/1000000,0),0)</f>
        <v>0.177663719999999</v>
      </c>
      <c r="AB539" s="1">
        <f>IF(C539="West", IF(B539="Central",F539*'Connecting shares (%)'!$R$16*'Connecting shares (%)'!$F$10/100+H539*'Connecting shares (%)'!$G$10/100*'Connecting shares (%)'!$R$17+J539*'Connecting shares (%)'!$H$10/100*'Connecting shares (%)'!$R$18,0),0)</f>
        <v>0.27594000000000002</v>
      </c>
      <c r="AC539" s="1">
        <f>IF(C539="West", IF(B539="Decentral",('Connecting shares (%)'!$F$14/100*E539+'Connecting shares (%)'!$G$14/100*G539+'Connecting shares (%)'!$H$14/100*I539)/1000000,0),0)</f>
        <v>0</v>
      </c>
      <c r="AD539" s="1">
        <f>IF(C539="west", IF(B539="Decentral",F539*'Connecting shares (%)'!$R$16*'Connecting shares (%)'!$F$14/100+H539*'Connecting shares (%)'!$G$14/100*'Connecting shares (%)'!$R$17+J539*'Connecting shares (%)'!$H$14/100*'Connecting shares (%)'!$R$18,0),0)</f>
        <v>0</v>
      </c>
      <c r="AE539" s="1">
        <f>IF(C539="west", IF(B539="Central",('Connecting shares (%)'!$F$12/100*K539+'Connecting shares (%)'!$G$12/100*M539+'Connecting shares (%)'!$H$12/100*O539)/1000000,0),0)</f>
        <v>0</v>
      </c>
      <c r="AF539" s="1">
        <f>IF(C539="west", IF(B539="Central",L539*'Connecting shares (%)'!$R$16*'Connecting shares (%)'!$F$12/100+N539*'Connecting shares (%)'!$G$12/100*'Connecting shares (%)'!$R$17+P539*'Connecting shares (%)'!$H$12/100*'Connecting shares (%)'!$R$18,0),0)</f>
        <v>0</v>
      </c>
      <c r="AG539" s="1">
        <f>IF(C539="West", IF(B539="Decentral",(K539*'Connecting shares (%)'!$F$16/100+M539*'Connecting shares (%)'!$G$16/100+O539*'Connecting shares (%)'!$H$16/100)/1000000,0),0)</f>
        <v>0</v>
      </c>
      <c r="AH539" s="1">
        <f>IF(C539="west", IF(B539="Decentral",L539*'Connecting shares (%)'!$R$16*'Connecting shares (%)'!$F$16/100+N539*'Connecting shares (%)'!$G$16/100*'Connecting shares (%)'!$R$17+P539*'Connecting shares (%)'!$H$16/100*'Connecting shares (%)'!$R$18,0),0)</f>
        <v>0</v>
      </c>
    </row>
    <row r="540" spans="1:34">
      <c r="A540" s="1">
        <v>539</v>
      </c>
      <c r="B540" s="1" t="s">
        <v>22</v>
      </c>
      <c r="C540" s="1" t="s">
        <v>23</v>
      </c>
      <c r="D540" s="1" t="s">
        <v>408</v>
      </c>
      <c r="E540" s="1">
        <v>86481.489999999903</v>
      </c>
      <c r="F540" s="1">
        <v>5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4338.0107022559196</v>
      </c>
      <c r="R540" s="1">
        <v>901907.5</v>
      </c>
      <c r="S540" s="61">
        <f>IF(C540="East", IF(B540="Central",('Connecting shares (%)'!$F$2/100*E540+'Connecting shares (%)'!$G$2/100*G540+'Connecting shares (%)'!$H$2/100*I540)/1000000,0),0)</f>
        <v>0</v>
      </c>
      <c r="T540" s="61">
        <f>IF(C540="East", IF(B540="Central",F540*'Connecting shares (%)'!$R$16*'Connecting shares (%)'!$F$2/100+H540*'Connecting shares (%)'!$G$2/100*'Connecting shares (%)'!$R$17+J540*'Connecting shares (%)'!$H$2/100*'Connecting shares (%)'!$R$18,0),0)</f>
        <v>0</v>
      </c>
      <c r="U540" s="1">
        <f>IF(C540="East", IF(B540="Decentral",('Connecting shares (%)'!$F$6/100*E540+'Connecting shares (%)'!$G$6/100*G540+'Connecting shares (%)'!$H$6/100*I540)/1000000,0),0)</f>
        <v>0</v>
      </c>
      <c r="V540" s="1">
        <f>IF(C540="East", IF(B540="Decentral",F540*'Connecting shares (%)'!$R$16*'Connecting shares (%)'!$F$6/100+H540*'Connecting shares (%)'!$G$6/100*'Connecting shares (%)'!$R$17+J540*'Connecting shares (%)'!$H$6/100*'Connecting shares (%)'!$R$18,0),0)</f>
        <v>0</v>
      </c>
      <c r="W540" s="1">
        <f>IF(C540="East", IF(B540="Central",('Connecting shares (%)'!$F$4/100*K540+'Connecting shares (%)'!$G$4/100*M540+'Connecting shares (%)'!$H$4/100*O540)/1000000,0),0)</f>
        <v>0</v>
      </c>
      <c r="X540" s="1">
        <f>IF(C540="East", IF(B540="Central",L540*'Connecting shares (%)'!$R$16*'Connecting shares (%)'!$F$4/100+N540*'Connecting shares (%)'!$G$4/100*'Connecting shares (%)'!$R$17+P540*'Connecting shares (%)'!$H$4/100*'Connecting shares (%)'!$R$18,0),0)</f>
        <v>0</v>
      </c>
      <c r="Y540" s="1">
        <f>IF(C540="East", IF(B540="Decentral",('Connecting shares (%)'!$F$4/100*K540+'Connecting shares (%)'!$G$4/100*M540+'Connecting shares (%)'!$H$4/100*O540)/1000000,0),0)</f>
        <v>0</v>
      </c>
      <c r="Z540" s="1">
        <f>IF(C540="East", IF(B540="Decentral",L540*'Connecting shares (%)'!$R$16*'Connecting shares (%)'!$F$8/100+N540*'Connecting shares (%)'!$G$8/100*'Connecting shares (%)'!$R$17+P540*'Connecting shares (%)'!$H$8/100*'Connecting shares (%)'!$R$18,0),0)</f>
        <v>0</v>
      </c>
      <c r="AA540" s="1">
        <f>IF(C540="West", IF(B540="Central",('Connecting shares (%)'!$F$10/100*E540+'Connecting shares (%)'!$G$10/100*G540+'Connecting shares (%)'!$H$10/100*I540)/1000000,0),0)</f>
        <v>8.6481489999999897E-2</v>
      </c>
      <c r="AB540" s="1">
        <f>IF(C540="West", IF(B540="Central",F540*'Connecting shares (%)'!$R$16*'Connecting shares (%)'!$F$10/100+H540*'Connecting shares (%)'!$G$10/100*'Connecting shares (%)'!$R$17+J540*'Connecting shares (%)'!$H$10/100*'Connecting shares (%)'!$R$18,0),0)</f>
        <v>0.11497500000000001</v>
      </c>
      <c r="AC540" s="1">
        <f>IF(C540="West", IF(B540="Decentral",('Connecting shares (%)'!$F$14/100*E540+'Connecting shares (%)'!$G$14/100*G540+'Connecting shares (%)'!$H$14/100*I540)/1000000,0),0)</f>
        <v>0</v>
      </c>
      <c r="AD540" s="1">
        <f>IF(C540="west", IF(B540="Decentral",F540*'Connecting shares (%)'!$R$16*'Connecting shares (%)'!$F$14/100+H540*'Connecting shares (%)'!$G$14/100*'Connecting shares (%)'!$R$17+J540*'Connecting shares (%)'!$H$14/100*'Connecting shares (%)'!$R$18,0),0)</f>
        <v>0</v>
      </c>
      <c r="AE540" s="1">
        <f>IF(C540="west", IF(B540="Central",('Connecting shares (%)'!$F$12/100*K540+'Connecting shares (%)'!$G$12/100*M540+'Connecting shares (%)'!$H$12/100*O540)/1000000,0),0)</f>
        <v>0</v>
      </c>
      <c r="AF540" s="1">
        <f>IF(C540="west", IF(B540="Central",L540*'Connecting shares (%)'!$R$16*'Connecting shares (%)'!$F$12/100+N540*'Connecting shares (%)'!$G$12/100*'Connecting shares (%)'!$R$17+P540*'Connecting shares (%)'!$H$12/100*'Connecting shares (%)'!$R$18,0),0)</f>
        <v>0</v>
      </c>
      <c r="AG540" s="1">
        <f>IF(C540="West", IF(B540="Decentral",(K540*'Connecting shares (%)'!$F$16/100+M540*'Connecting shares (%)'!$G$16/100+O540*'Connecting shares (%)'!$H$16/100)/1000000,0),0)</f>
        <v>0</v>
      </c>
      <c r="AH540" s="1">
        <f>IF(C540="west", IF(B540="Decentral",L540*'Connecting shares (%)'!$R$16*'Connecting shares (%)'!$F$16/100+N540*'Connecting shares (%)'!$G$16/100*'Connecting shares (%)'!$R$17+P540*'Connecting shares (%)'!$H$16/100*'Connecting shares (%)'!$R$18,0),0)</f>
        <v>0</v>
      </c>
    </row>
    <row r="541" spans="1:34">
      <c r="A541" s="1">
        <v>540</v>
      </c>
      <c r="B541" s="1" t="s">
        <v>21</v>
      </c>
      <c r="C541" s="1" t="s">
        <v>23</v>
      </c>
      <c r="D541" s="1" t="s">
        <v>407</v>
      </c>
      <c r="E541" s="1">
        <v>388059.82</v>
      </c>
      <c r="F541" s="1">
        <v>23</v>
      </c>
      <c r="G541" s="1">
        <v>0</v>
      </c>
      <c r="H541" s="1">
        <v>0</v>
      </c>
      <c r="I541" s="1">
        <v>0</v>
      </c>
      <c r="J541" s="1">
        <v>0</v>
      </c>
      <c r="K541" s="1">
        <v>7140.3</v>
      </c>
      <c r="L541" s="1">
        <v>1</v>
      </c>
      <c r="M541" s="1">
        <v>0</v>
      </c>
      <c r="N541" s="1">
        <v>0</v>
      </c>
      <c r="O541" s="1">
        <v>0</v>
      </c>
      <c r="P541" s="1">
        <v>0</v>
      </c>
      <c r="Q541" s="1">
        <v>6267.2929456830097</v>
      </c>
      <c r="R541" s="1">
        <v>1861623.5</v>
      </c>
      <c r="S541" s="61">
        <f>IF(C541="East", IF(B541="Central",('Connecting shares (%)'!$F$2/100*E541+'Connecting shares (%)'!$G$2/100*G541+'Connecting shares (%)'!$H$2/100*I541)/1000000,0),0)</f>
        <v>0</v>
      </c>
      <c r="T541" s="61">
        <f>IF(C541="East", IF(B541="Central",F541*'Connecting shares (%)'!$R$16*'Connecting shares (%)'!$F$2/100+H541*'Connecting shares (%)'!$G$2/100*'Connecting shares (%)'!$R$17+J541*'Connecting shares (%)'!$H$2/100*'Connecting shares (%)'!$R$18,0),0)</f>
        <v>0</v>
      </c>
      <c r="U541" s="1">
        <f>IF(C541="East", IF(B541="Decentral",('Connecting shares (%)'!$F$6/100*E541+'Connecting shares (%)'!$G$6/100*G541+'Connecting shares (%)'!$H$6/100*I541)/1000000,0),0)</f>
        <v>0</v>
      </c>
      <c r="V541" s="1">
        <f>IF(C541="East", IF(B541="Decentral",F541*'Connecting shares (%)'!$R$16*'Connecting shares (%)'!$F$6/100+H541*'Connecting shares (%)'!$G$6/100*'Connecting shares (%)'!$R$17+J541*'Connecting shares (%)'!$H$6/100*'Connecting shares (%)'!$R$18,0),0)</f>
        <v>0</v>
      </c>
      <c r="W541" s="1">
        <f>IF(C541="East", IF(B541="Central",('Connecting shares (%)'!$F$4/100*K541+'Connecting shares (%)'!$G$4/100*M541+'Connecting shares (%)'!$H$4/100*O541)/1000000,0),0)</f>
        <v>0</v>
      </c>
      <c r="X541" s="1">
        <f>IF(C541="East", IF(B541="Central",L541*'Connecting shares (%)'!$R$16*'Connecting shares (%)'!$F$4/100+N541*'Connecting shares (%)'!$G$4/100*'Connecting shares (%)'!$R$17+P541*'Connecting shares (%)'!$H$4/100*'Connecting shares (%)'!$R$18,0),0)</f>
        <v>0</v>
      </c>
      <c r="Y541" s="1">
        <f>IF(C541="East", IF(B541="Decentral",('Connecting shares (%)'!$F$4/100*K541+'Connecting shares (%)'!$G$4/100*M541+'Connecting shares (%)'!$H$4/100*O541)/1000000,0),0)</f>
        <v>0</v>
      </c>
      <c r="Z541" s="1">
        <f>IF(C541="East", IF(B541="Decentral",L541*'Connecting shares (%)'!$R$16*'Connecting shares (%)'!$F$8/100+N541*'Connecting shares (%)'!$G$8/100*'Connecting shares (%)'!$R$17+P541*'Connecting shares (%)'!$H$8/100*'Connecting shares (%)'!$R$18,0),0)</f>
        <v>0</v>
      </c>
      <c r="AA541" s="1">
        <f>IF(C541="West", IF(B541="Central",('Connecting shares (%)'!$F$10/100*E541+'Connecting shares (%)'!$G$10/100*G541+'Connecting shares (%)'!$H$10/100*I541)/1000000,0),0)</f>
        <v>0</v>
      </c>
      <c r="AB541" s="1">
        <f>IF(C541="West", IF(B541="Central",F541*'Connecting shares (%)'!$R$16*'Connecting shares (%)'!$F$10/100+H541*'Connecting shares (%)'!$G$10/100*'Connecting shares (%)'!$R$17+J541*'Connecting shares (%)'!$H$10/100*'Connecting shares (%)'!$R$18,0),0)</f>
        <v>0</v>
      </c>
      <c r="AC541" s="1">
        <f>IF(C541="West", IF(B541="Decentral",('Connecting shares (%)'!$F$14/100*E541+'Connecting shares (%)'!$G$14/100*G541+'Connecting shares (%)'!$H$14/100*I541)/1000000,0),0)</f>
        <v>0.38805982</v>
      </c>
      <c r="AD541" s="1">
        <f>IF(C541="west", IF(B541="Decentral",F541*'Connecting shares (%)'!$R$16*'Connecting shares (%)'!$F$14/100+H541*'Connecting shares (%)'!$G$14/100*'Connecting shares (%)'!$R$17+J541*'Connecting shares (%)'!$H$14/100*'Connecting shares (%)'!$R$18,0),0)</f>
        <v>0.52888500000000005</v>
      </c>
      <c r="AE541" s="1">
        <f>IF(C541="west", IF(B541="Central",('Connecting shares (%)'!$F$12/100*K541+'Connecting shares (%)'!$G$12/100*M541+'Connecting shares (%)'!$H$12/100*O541)/1000000,0),0)</f>
        <v>0</v>
      </c>
      <c r="AF541" s="1">
        <f>IF(C541="west", IF(B541="Central",L541*'Connecting shares (%)'!$R$16*'Connecting shares (%)'!$F$12/100+N541*'Connecting shares (%)'!$G$12/100*'Connecting shares (%)'!$R$17+P541*'Connecting shares (%)'!$H$12/100*'Connecting shares (%)'!$R$18,0),0)</f>
        <v>0</v>
      </c>
      <c r="AG541" s="1">
        <f>IF(C541="West", IF(B541="Decentral",(K541*'Connecting shares (%)'!$F$16/100+M541*'Connecting shares (%)'!$G$16/100+O541*'Connecting shares (%)'!$H$16/100)/1000000,0),0)</f>
        <v>7.1403000000000005E-3</v>
      </c>
      <c r="AH541" s="1">
        <f>IF(C541="west", IF(B541="Decentral",L541*'Connecting shares (%)'!$R$16*'Connecting shares (%)'!$F$16/100+N541*'Connecting shares (%)'!$G$16/100*'Connecting shares (%)'!$R$17+P541*'Connecting shares (%)'!$H$16/100*'Connecting shares (%)'!$R$18,0),0)</f>
        <v>2.2995000000000002E-2</v>
      </c>
    </row>
    <row r="542" spans="1:34">
      <c r="A542" s="1">
        <v>541</v>
      </c>
      <c r="B542" s="1" t="s">
        <v>21</v>
      </c>
      <c r="C542" s="1" t="s">
        <v>23</v>
      </c>
      <c r="D542" s="1" t="s">
        <v>406</v>
      </c>
      <c r="E542" s="1">
        <v>573099.89</v>
      </c>
      <c r="F542" s="1">
        <v>37</v>
      </c>
      <c r="G542" s="1">
        <v>0</v>
      </c>
      <c r="H542" s="1">
        <v>0</v>
      </c>
      <c r="I542" s="1">
        <v>0</v>
      </c>
      <c r="J542" s="1">
        <v>0</v>
      </c>
      <c r="K542" s="1">
        <v>80524.529999999897</v>
      </c>
      <c r="L542" s="1">
        <v>5</v>
      </c>
      <c r="M542" s="1">
        <v>0</v>
      </c>
      <c r="N542" s="1">
        <v>0</v>
      </c>
      <c r="O542" s="1">
        <v>0</v>
      </c>
      <c r="P542" s="1">
        <v>0</v>
      </c>
      <c r="Q542" s="1">
        <v>4482.4472452580203</v>
      </c>
      <c r="R542" s="1">
        <v>688990.5</v>
      </c>
      <c r="S542" s="61">
        <f>IF(C542="East", IF(B542="Central",('Connecting shares (%)'!$F$2/100*E542+'Connecting shares (%)'!$G$2/100*G542+'Connecting shares (%)'!$H$2/100*I542)/1000000,0),0)</f>
        <v>0</v>
      </c>
      <c r="T542" s="61">
        <f>IF(C542="East", IF(B542="Central",F542*'Connecting shares (%)'!$R$16*'Connecting shares (%)'!$F$2/100+H542*'Connecting shares (%)'!$G$2/100*'Connecting shares (%)'!$R$17+J542*'Connecting shares (%)'!$H$2/100*'Connecting shares (%)'!$R$18,0),0)</f>
        <v>0</v>
      </c>
      <c r="U542" s="1">
        <f>IF(C542="East", IF(B542="Decentral",('Connecting shares (%)'!$F$6/100*E542+'Connecting shares (%)'!$G$6/100*G542+'Connecting shares (%)'!$H$6/100*I542)/1000000,0),0)</f>
        <v>0</v>
      </c>
      <c r="V542" s="1">
        <f>IF(C542="East", IF(B542="Decentral",F542*'Connecting shares (%)'!$R$16*'Connecting shares (%)'!$F$6/100+H542*'Connecting shares (%)'!$G$6/100*'Connecting shares (%)'!$R$17+J542*'Connecting shares (%)'!$H$6/100*'Connecting shares (%)'!$R$18,0),0)</f>
        <v>0</v>
      </c>
      <c r="W542" s="1">
        <f>IF(C542="East", IF(B542="Central",('Connecting shares (%)'!$F$4/100*K542+'Connecting shares (%)'!$G$4/100*M542+'Connecting shares (%)'!$H$4/100*O542)/1000000,0),0)</f>
        <v>0</v>
      </c>
      <c r="X542" s="1">
        <f>IF(C542="East", IF(B542="Central",L542*'Connecting shares (%)'!$R$16*'Connecting shares (%)'!$F$4/100+N542*'Connecting shares (%)'!$G$4/100*'Connecting shares (%)'!$R$17+P542*'Connecting shares (%)'!$H$4/100*'Connecting shares (%)'!$R$18,0),0)</f>
        <v>0</v>
      </c>
      <c r="Y542" s="1">
        <f>IF(C542="East", IF(B542="Decentral",('Connecting shares (%)'!$F$4/100*K542+'Connecting shares (%)'!$G$4/100*M542+'Connecting shares (%)'!$H$4/100*O542)/1000000,0),0)</f>
        <v>0</v>
      </c>
      <c r="Z542" s="1">
        <f>IF(C542="East", IF(B542="Decentral",L542*'Connecting shares (%)'!$R$16*'Connecting shares (%)'!$F$8/100+N542*'Connecting shares (%)'!$G$8/100*'Connecting shares (%)'!$R$17+P542*'Connecting shares (%)'!$H$8/100*'Connecting shares (%)'!$R$18,0),0)</f>
        <v>0</v>
      </c>
      <c r="AA542" s="1">
        <f>IF(C542="West", IF(B542="Central",('Connecting shares (%)'!$F$10/100*E542+'Connecting shares (%)'!$G$10/100*G542+'Connecting shares (%)'!$H$10/100*I542)/1000000,0),0)</f>
        <v>0</v>
      </c>
      <c r="AB542" s="1">
        <f>IF(C542="West", IF(B542="Central",F542*'Connecting shares (%)'!$R$16*'Connecting shares (%)'!$F$10/100+H542*'Connecting shares (%)'!$G$10/100*'Connecting shares (%)'!$R$17+J542*'Connecting shares (%)'!$H$10/100*'Connecting shares (%)'!$R$18,0),0)</f>
        <v>0</v>
      </c>
      <c r="AC542" s="1">
        <f>IF(C542="West", IF(B542="Decentral",('Connecting shares (%)'!$F$14/100*E542+'Connecting shares (%)'!$G$14/100*G542+'Connecting shares (%)'!$H$14/100*I542)/1000000,0),0)</f>
        <v>0.57309989000000006</v>
      </c>
      <c r="AD542" s="1">
        <f>IF(C542="west", IF(B542="Decentral",F542*'Connecting shares (%)'!$R$16*'Connecting shares (%)'!$F$14/100+H542*'Connecting shares (%)'!$G$14/100*'Connecting shares (%)'!$R$17+J542*'Connecting shares (%)'!$H$14/100*'Connecting shares (%)'!$R$18,0),0)</f>
        <v>0.8508150000000001</v>
      </c>
      <c r="AE542" s="1">
        <f>IF(C542="west", IF(B542="Central",('Connecting shares (%)'!$F$12/100*K542+'Connecting shares (%)'!$G$12/100*M542+'Connecting shares (%)'!$H$12/100*O542)/1000000,0),0)</f>
        <v>0</v>
      </c>
      <c r="AF542" s="1">
        <f>IF(C542="west", IF(B542="Central",L542*'Connecting shares (%)'!$R$16*'Connecting shares (%)'!$F$12/100+N542*'Connecting shares (%)'!$G$12/100*'Connecting shares (%)'!$R$17+P542*'Connecting shares (%)'!$H$12/100*'Connecting shares (%)'!$R$18,0),0)</f>
        <v>0</v>
      </c>
      <c r="AG542" s="1">
        <f>IF(C542="West", IF(B542="Decentral",(K542*'Connecting shares (%)'!$F$16/100+M542*'Connecting shares (%)'!$G$16/100+O542*'Connecting shares (%)'!$H$16/100)/1000000,0),0)</f>
        <v>8.05245299999999E-2</v>
      </c>
      <c r="AH542" s="1">
        <f>IF(C542="west", IF(B542="Decentral",L542*'Connecting shares (%)'!$R$16*'Connecting shares (%)'!$F$16/100+N542*'Connecting shares (%)'!$G$16/100*'Connecting shares (%)'!$R$17+P542*'Connecting shares (%)'!$H$16/100*'Connecting shares (%)'!$R$18,0),0)</f>
        <v>0.11497500000000001</v>
      </c>
    </row>
    <row r="543" spans="1:34">
      <c r="A543" s="1">
        <v>542</v>
      </c>
      <c r="B543" s="1" t="s">
        <v>21</v>
      </c>
      <c r="C543" s="1" t="s">
        <v>23</v>
      </c>
      <c r="D543" s="1" t="s">
        <v>405</v>
      </c>
      <c r="E543" s="1">
        <v>895532.049999999</v>
      </c>
      <c r="F543" s="1">
        <v>56</v>
      </c>
      <c r="G543" s="1">
        <v>0</v>
      </c>
      <c r="H543" s="1">
        <v>0</v>
      </c>
      <c r="I543" s="1">
        <v>0</v>
      </c>
      <c r="J543" s="1">
        <v>0</v>
      </c>
      <c r="K543" s="1">
        <v>96783.879999999903</v>
      </c>
      <c r="L543" s="1">
        <v>3</v>
      </c>
      <c r="M543" s="1">
        <v>69484.259999999893</v>
      </c>
      <c r="N543" s="1">
        <v>1</v>
      </c>
      <c r="O543" s="1">
        <v>0</v>
      </c>
      <c r="P543" s="1">
        <v>0</v>
      </c>
      <c r="Q543" s="1">
        <v>4728.33037366183</v>
      </c>
      <c r="R543" s="1">
        <v>1003268.5</v>
      </c>
      <c r="S543" s="61">
        <f>IF(C543="East", IF(B543="Central",('Connecting shares (%)'!$F$2/100*E543+'Connecting shares (%)'!$G$2/100*G543+'Connecting shares (%)'!$H$2/100*I543)/1000000,0),0)</f>
        <v>0</v>
      </c>
      <c r="T543" s="61">
        <f>IF(C543="East", IF(B543="Central",F543*'Connecting shares (%)'!$R$16*'Connecting shares (%)'!$F$2/100+H543*'Connecting shares (%)'!$G$2/100*'Connecting shares (%)'!$R$17+J543*'Connecting shares (%)'!$H$2/100*'Connecting shares (%)'!$R$18,0),0)</f>
        <v>0</v>
      </c>
      <c r="U543" s="1">
        <f>IF(C543="East", IF(B543="Decentral",('Connecting shares (%)'!$F$6/100*E543+'Connecting shares (%)'!$G$6/100*G543+'Connecting shares (%)'!$H$6/100*I543)/1000000,0),0)</f>
        <v>0</v>
      </c>
      <c r="V543" s="1">
        <f>IF(C543="East", IF(B543="Decentral",F543*'Connecting shares (%)'!$R$16*'Connecting shares (%)'!$F$6/100+H543*'Connecting shares (%)'!$G$6/100*'Connecting shares (%)'!$R$17+J543*'Connecting shares (%)'!$H$6/100*'Connecting shares (%)'!$R$18,0),0)</f>
        <v>0</v>
      </c>
      <c r="W543" s="1">
        <f>IF(C543="East", IF(B543="Central",('Connecting shares (%)'!$F$4/100*K543+'Connecting shares (%)'!$G$4/100*M543+'Connecting shares (%)'!$H$4/100*O543)/1000000,0),0)</f>
        <v>0</v>
      </c>
      <c r="X543" s="1">
        <f>IF(C543="East", IF(B543="Central",L543*'Connecting shares (%)'!$R$16*'Connecting shares (%)'!$F$4/100+N543*'Connecting shares (%)'!$G$4/100*'Connecting shares (%)'!$R$17+P543*'Connecting shares (%)'!$H$4/100*'Connecting shares (%)'!$R$18,0),0)</f>
        <v>0</v>
      </c>
      <c r="Y543" s="1">
        <f>IF(C543="East", IF(B543="Decentral",('Connecting shares (%)'!$F$4/100*K543+'Connecting shares (%)'!$G$4/100*M543+'Connecting shares (%)'!$H$4/100*O543)/1000000,0),0)</f>
        <v>0</v>
      </c>
      <c r="Z543" s="1">
        <f>IF(C543="East", IF(B543="Decentral",L543*'Connecting shares (%)'!$R$16*'Connecting shares (%)'!$F$8/100+N543*'Connecting shares (%)'!$G$8/100*'Connecting shares (%)'!$R$17+P543*'Connecting shares (%)'!$H$8/100*'Connecting shares (%)'!$R$18,0),0)</f>
        <v>0</v>
      </c>
      <c r="AA543" s="1">
        <f>IF(C543="West", IF(B543="Central",('Connecting shares (%)'!$F$10/100*E543+'Connecting shares (%)'!$G$10/100*G543+'Connecting shares (%)'!$H$10/100*I543)/1000000,0),0)</f>
        <v>0</v>
      </c>
      <c r="AB543" s="1">
        <f>IF(C543="West", IF(B543="Central",F543*'Connecting shares (%)'!$R$16*'Connecting shares (%)'!$F$10/100+H543*'Connecting shares (%)'!$G$10/100*'Connecting shares (%)'!$R$17+J543*'Connecting shares (%)'!$H$10/100*'Connecting shares (%)'!$R$18,0),0)</f>
        <v>0</v>
      </c>
      <c r="AC543" s="1">
        <f>IF(C543="West", IF(B543="Decentral",('Connecting shares (%)'!$F$14/100*E543+'Connecting shares (%)'!$G$14/100*G543+'Connecting shares (%)'!$H$14/100*I543)/1000000,0),0)</f>
        <v>0.89553204999999902</v>
      </c>
      <c r="AD543" s="1">
        <f>IF(C543="west", IF(B543="Decentral",F543*'Connecting shares (%)'!$R$16*'Connecting shares (%)'!$F$14/100+H543*'Connecting shares (%)'!$G$14/100*'Connecting shares (%)'!$R$17+J543*'Connecting shares (%)'!$H$14/100*'Connecting shares (%)'!$R$18,0),0)</f>
        <v>1.2877200000000002</v>
      </c>
      <c r="AE543" s="1">
        <f>IF(C543="west", IF(B543="Central",('Connecting shares (%)'!$F$12/100*K543+'Connecting shares (%)'!$G$12/100*M543+'Connecting shares (%)'!$H$12/100*O543)/1000000,0),0)</f>
        <v>0</v>
      </c>
      <c r="AF543" s="1">
        <f>IF(C543="west", IF(B543="Central",L543*'Connecting shares (%)'!$R$16*'Connecting shares (%)'!$F$12/100+N543*'Connecting shares (%)'!$G$12/100*'Connecting shares (%)'!$R$17+P543*'Connecting shares (%)'!$H$12/100*'Connecting shares (%)'!$R$18,0),0)</f>
        <v>0</v>
      </c>
      <c r="AG543" s="1">
        <f>IF(C543="West", IF(B543="Decentral",(K543*'Connecting shares (%)'!$F$16/100+M543*'Connecting shares (%)'!$G$16/100+O543*'Connecting shares (%)'!$H$16/100)/1000000,0),0)</f>
        <v>0.16626813999999979</v>
      </c>
      <c r="AH543" s="1">
        <f>IF(C543="west", IF(B543="Decentral",L543*'Connecting shares (%)'!$R$16*'Connecting shares (%)'!$F$16/100+N543*'Connecting shares (%)'!$G$16/100*'Connecting shares (%)'!$R$17+P543*'Connecting shares (%)'!$H$16/100*'Connecting shares (%)'!$R$18,0),0)</f>
        <v>9.964400000000001E-2</v>
      </c>
    </row>
    <row r="544" spans="1:34">
      <c r="A544" s="1">
        <v>543</v>
      </c>
      <c r="B544" s="1" t="s">
        <v>22</v>
      </c>
      <c r="C544" s="1" t="s">
        <v>23</v>
      </c>
      <c r="D544" s="1" t="s">
        <v>404</v>
      </c>
      <c r="E544" s="1">
        <v>127852.53</v>
      </c>
      <c r="F544" s="1">
        <v>8</v>
      </c>
      <c r="G544" s="1">
        <v>0</v>
      </c>
      <c r="H544" s="1">
        <v>0</v>
      </c>
      <c r="I544" s="1">
        <v>0</v>
      </c>
      <c r="J544" s="1">
        <v>0</v>
      </c>
      <c r="K544" s="1">
        <v>32073.779999999901</v>
      </c>
      <c r="L544" s="1">
        <v>4</v>
      </c>
      <c r="M544" s="1">
        <v>0</v>
      </c>
      <c r="N544" s="1">
        <v>0</v>
      </c>
      <c r="O544" s="1">
        <v>0</v>
      </c>
      <c r="P544" s="1">
        <v>0</v>
      </c>
      <c r="Q544" s="1">
        <v>2019.70419177486</v>
      </c>
      <c r="R544" s="1">
        <v>264861</v>
      </c>
      <c r="S544" s="61">
        <f>IF(C544="East", IF(B544="Central",('Connecting shares (%)'!$F$2/100*E544+'Connecting shares (%)'!$G$2/100*G544+'Connecting shares (%)'!$H$2/100*I544)/1000000,0),0)</f>
        <v>0</v>
      </c>
      <c r="T544" s="61">
        <f>IF(C544="East", IF(B544="Central",F544*'Connecting shares (%)'!$R$16*'Connecting shares (%)'!$F$2/100+H544*'Connecting shares (%)'!$G$2/100*'Connecting shares (%)'!$R$17+J544*'Connecting shares (%)'!$H$2/100*'Connecting shares (%)'!$R$18,0),0)</f>
        <v>0</v>
      </c>
      <c r="U544" s="1">
        <f>IF(C544="East", IF(B544="Decentral",('Connecting shares (%)'!$F$6/100*E544+'Connecting shares (%)'!$G$6/100*G544+'Connecting shares (%)'!$H$6/100*I544)/1000000,0),0)</f>
        <v>0</v>
      </c>
      <c r="V544" s="1">
        <f>IF(C544="East", IF(B544="Decentral",F544*'Connecting shares (%)'!$R$16*'Connecting shares (%)'!$F$6/100+H544*'Connecting shares (%)'!$G$6/100*'Connecting shares (%)'!$R$17+J544*'Connecting shares (%)'!$H$6/100*'Connecting shares (%)'!$R$18,0),0)</f>
        <v>0</v>
      </c>
      <c r="W544" s="1">
        <f>IF(C544="East", IF(B544="Central",('Connecting shares (%)'!$F$4/100*K544+'Connecting shares (%)'!$G$4/100*M544+'Connecting shares (%)'!$H$4/100*O544)/1000000,0),0)</f>
        <v>0</v>
      </c>
      <c r="X544" s="1">
        <f>IF(C544="East", IF(B544="Central",L544*'Connecting shares (%)'!$R$16*'Connecting shares (%)'!$F$4/100+N544*'Connecting shares (%)'!$G$4/100*'Connecting shares (%)'!$R$17+P544*'Connecting shares (%)'!$H$4/100*'Connecting shares (%)'!$R$18,0),0)</f>
        <v>0</v>
      </c>
      <c r="Y544" s="1">
        <f>IF(C544="East", IF(B544="Decentral",('Connecting shares (%)'!$F$4/100*K544+'Connecting shares (%)'!$G$4/100*M544+'Connecting shares (%)'!$H$4/100*O544)/1000000,0),0)</f>
        <v>0</v>
      </c>
      <c r="Z544" s="1">
        <f>IF(C544="East", IF(B544="Decentral",L544*'Connecting shares (%)'!$R$16*'Connecting shares (%)'!$F$8/100+N544*'Connecting shares (%)'!$G$8/100*'Connecting shares (%)'!$R$17+P544*'Connecting shares (%)'!$H$8/100*'Connecting shares (%)'!$R$18,0),0)</f>
        <v>0</v>
      </c>
      <c r="AA544" s="1">
        <f>IF(C544="West", IF(B544="Central",('Connecting shares (%)'!$F$10/100*E544+'Connecting shares (%)'!$G$10/100*G544+'Connecting shares (%)'!$H$10/100*I544)/1000000,0),0)</f>
        <v>0.12785252999999999</v>
      </c>
      <c r="AB544" s="1">
        <f>IF(C544="West", IF(B544="Central",F544*'Connecting shares (%)'!$R$16*'Connecting shares (%)'!$F$10/100+H544*'Connecting shares (%)'!$G$10/100*'Connecting shares (%)'!$R$17+J544*'Connecting shares (%)'!$H$10/100*'Connecting shares (%)'!$R$18,0),0)</f>
        <v>0.18396000000000001</v>
      </c>
      <c r="AC544" s="1">
        <f>IF(C544="West", IF(B544="Decentral",('Connecting shares (%)'!$F$14/100*E544+'Connecting shares (%)'!$G$14/100*G544+'Connecting shares (%)'!$H$14/100*I544)/1000000,0),0)</f>
        <v>0</v>
      </c>
      <c r="AD544" s="1">
        <f>IF(C544="west", IF(B544="Decentral",F544*'Connecting shares (%)'!$R$16*'Connecting shares (%)'!$F$14/100+H544*'Connecting shares (%)'!$G$14/100*'Connecting shares (%)'!$R$17+J544*'Connecting shares (%)'!$H$14/100*'Connecting shares (%)'!$R$18,0),0)</f>
        <v>0</v>
      </c>
      <c r="AE544" s="1">
        <f>IF(C544="west", IF(B544="Central",('Connecting shares (%)'!$F$12/100*K544+'Connecting shares (%)'!$G$12/100*M544+'Connecting shares (%)'!$H$12/100*O544)/1000000,0),0)</f>
        <v>3.2073779999999899E-2</v>
      </c>
      <c r="AF544" s="1">
        <f>IF(C544="west", IF(B544="Central",L544*'Connecting shares (%)'!$R$16*'Connecting shares (%)'!$F$12/100+N544*'Connecting shares (%)'!$G$12/100*'Connecting shares (%)'!$R$17+P544*'Connecting shares (%)'!$H$12/100*'Connecting shares (%)'!$R$18,0),0)</f>
        <v>9.1980000000000006E-2</v>
      </c>
      <c r="AG544" s="1">
        <f>IF(C544="West", IF(B544="Decentral",(K544*'Connecting shares (%)'!$F$16/100+M544*'Connecting shares (%)'!$G$16/100+O544*'Connecting shares (%)'!$H$16/100)/1000000,0),0)</f>
        <v>0</v>
      </c>
      <c r="AH544" s="1">
        <f>IF(C544="west", IF(B544="Decentral",L544*'Connecting shares (%)'!$R$16*'Connecting shares (%)'!$F$16/100+N544*'Connecting shares (%)'!$G$16/100*'Connecting shares (%)'!$R$17+P544*'Connecting shares (%)'!$H$16/100*'Connecting shares (%)'!$R$18,0),0)</f>
        <v>0</v>
      </c>
    </row>
    <row r="545" spans="1:34">
      <c r="A545" s="1">
        <v>544</v>
      </c>
      <c r="B545" s="1" t="s">
        <v>21</v>
      </c>
      <c r="C545" s="1" t="s">
        <v>23</v>
      </c>
      <c r="D545" s="1" t="s">
        <v>403</v>
      </c>
      <c r="E545" s="1">
        <v>273948.179999999</v>
      </c>
      <c r="F545" s="1">
        <v>17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2569.1014501831501</v>
      </c>
      <c r="R545" s="1">
        <v>431079.5</v>
      </c>
      <c r="S545" s="61">
        <f>IF(C545="East", IF(B545="Central",('Connecting shares (%)'!$F$2/100*E545+'Connecting shares (%)'!$G$2/100*G545+'Connecting shares (%)'!$H$2/100*I545)/1000000,0),0)</f>
        <v>0</v>
      </c>
      <c r="T545" s="61">
        <f>IF(C545="East", IF(B545="Central",F545*'Connecting shares (%)'!$R$16*'Connecting shares (%)'!$F$2/100+H545*'Connecting shares (%)'!$G$2/100*'Connecting shares (%)'!$R$17+J545*'Connecting shares (%)'!$H$2/100*'Connecting shares (%)'!$R$18,0),0)</f>
        <v>0</v>
      </c>
      <c r="U545" s="1">
        <f>IF(C545="East", IF(B545="Decentral",('Connecting shares (%)'!$F$6/100*E545+'Connecting shares (%)'!$G$6/100*G545+'Connecting shares (%)'!$H$6/100*I545)/1000000,0),0)</f>
        <v>0</v>
      </c>
      <c r="V545" s="1">
        <f>IF(C545="East", IF(B545="Decentral",F545*'Connecting shares (%)'!$R$16*'Connecting shares (%)'!$F$6/100+H545*'Connecting shares (%)'!$G$6/100*'Connecting shares (%)'!$R$17+J545*'Connecting shares (%)'!$H$6/100*'Connecting shares (%)'!$R$18,0),0)</f>
        <v>0</v>
      </c>
      <c r="W545" s="1">
        <f>IF(C545="East", IF(B545="Central",('Connecting shares (%)'!$F$4/100*K545+'Connecting shares (%)'!$G$4/100*M545+'Connecting shares (%)'!$H$4/100*O545)/1000000,0),0)</f>
        <v>0</v>
      </c>
      <c r="X545" s="1">
        <f>IF(C545="East", IF(B545="Central",L545*'Connecting shares (%)'!$R$16*'Connecting shares (%)'!$F$4/100+N545*'Connecting shares (%)'!$G$4/100*'Connecting shares (%)'!$R$17+P545*'Connecting shares (%)'!$H$4/100*'Connecting shares (%)'!$R$18,0),0)</f>
        <v>0</v>
      </c>
      <c r="Y545" s="1">
        <f>IF(C545="East", IF(B545="Decentral",('Connecting shares (%)'!$F$4/100*K545+'Connecting shares (%)'!$G$4/100*M545+'Connecting shares (%)'!$H$4/100*O545)/1000000,0),0)</f>
        <v>0</v>
      </c>
      <c r="Z545" s="1">
        <f>IF(C545="East", IF(B545="Decentral",L545*'Connecting shares (%)'!$R$16*'Connecting shares (%)'!$F$8/100+N545*'Connecting shares (%)'!$G$8/100*'Connecting shares (%)'!$R$17+P545*'Connecting shares (%)'!$H$8/100*'Connecting shares (%)'!$R$18,0),0)</f>
        <v>0</v>
      </c>
      <c r="AA545" s="1">
        <f>IF(C545="West", IF(B545="Central",('Connecting shares (%)'!$F$10/100*E545+'Connecting shares (%)'!$G$10/100*G545+'Connecting shares (%)'!$H$10/100*I545)/1000000,0),0)</f>
        <v>0</v>
      </c>
      <c r="AB545" s="1">
        <f>IF(C545="West", IF(B545="Central",F545*'Connecting shares (%)'!$R$16*'Connecting shares (%)'!$F$10/100+H545*'Connecting shares (%)'!$G$10/100*'Connecting shares (%)'!$R$17+J545*'Connecting shares (%)'!$H$10/100*'Connecting shares (%)'!$R$18,0),0)</f>
        <v>0</v>
      </c>
      <c r="AC545" s="1">
        <f>IF(C545="West", IF(B545="Decentral",('Connecting shares (%)'!$F$14/100*E545+'Connecting shares (%)'!$G$14/100*G545+'Connecting shares (%)'!$H$14/100*I545)/1000000,0),0)</f>
        <v>0.27394817999999899</v>
      </c>
      <c r="AD545" s="1">
        <f>IF(C545="west", IF(B545="Decentral",F545*'Connecting shares (%)'!$R$16*'Connecting shares (%)'!$F$14/100+H545*'Connecting shares (%)'!$G$14/100*'Connecting shares (%)'!$R$17+J545*'Connecting shares (%)'!$H$14/100*'Connecting shares (%)'!$R$18,0),0)</f>
        <v>0.39091500000000001</v>
      </c>
      <c r="AE545" s="1">
        <f>IF(C545="west", IF(B545="Central",('Connecting shares (%)'!$F$12/100*K545+'Connecting shares (%)'!$G$12/100*M545+'Connecting shares (%)'!$H$12/100*O545)/1000000,0),0)</f>
        <v>0</v>
      </c>
      <c r="AF545" s="1">
        <f>IF(C545="west", IF(B545="Central",L545*'Connecting shares (%)'!$R$16*'Connecting shares (%)'!$F$12/100+N545*'Connecting shares (%)'!$G$12/100*'Connecting shares (%)'!$R$17+P545*'Connecting shares (%)'!$H$12/100*'Connecting shares (%)'!$R$18,0),0)</f>
        <v>0</v>
      </c>
      <c r="AG545" s="1">
        <f>IF(C545="West", IF(B545="Decentral",(K545*'Connecting shares (%)'!$F$16/100+M545*'Connecting shares (%)'!$G$16/100+O545*'Connecting shares (%)'!$H$16/100)/1000000,0),0)</f>
        <v>0</v>
      </c>
      <c r="AH545" s="1">
        <f>IF(C545="west", IF(B545="Decentral",L545*'Connecting shares (%)'!$R$16*'Connecting shares (%)'!$F$16/100+N545*'Connecting shares (%)'!$G$16/100*'Connecting shares (%)'!$R$17+P545*'Connecting shares (%)'!$H$16/100*'Connecting shares (%)'!$R$18,0),0)</f>
        <v>0</v>
      </c>
    </row>
    <row r="546" spans="1:34">
      <c r="A546" s="1">
        <v>545</v>
      </c>
      <c r="B546" s="1" t="s">
        <v>21</v>
      </c>
      <c r="C546" s="1" t="s">
        <v>23</v>
      </c>
      <c r="D546" s="1" t="s">
        <v>402</v>
      </c>
      <c r="E546" s="1">
        <v>636427.15</v>
      </c>
      <c r="F546" s="1">
        <v>44</v>
      </c>
      <c r="G546" s="1">
        <v>0</v>
      </c>
      <c r="H546" s="1">
        <v>0</v>
      </c>
      <c r="I546" s="1">
        <v>0</v>
      </c>
      <c r="J546" s="1">
        <v>0</v>
      </c>
      <c r="K546" s="1">
        <v>127258.14</v>
      </c>
      <c r="L546" s="1">
        <v>15</v>
      </c>
      <c r="M546" s="1">
        <v>0</v>
      </c>
      <c r="N546" s="1">
        <v>0</v>
      </c>
      <c r="O546" s="1">
        <v>0</v>
      </c>
      <c r="P546" s="1">
        <v>0</v>
      </c>
      <c r="Q546" s="1">
        <v>4032.9812793391802</v>
      </c>
      <c r="R546" s="1">
        <v>468190</v>
      </c>
      <c r="S546" s="61">
        <f>IF(C546="East", IF(B546="Central",('Connecting shares (%)'!$F$2/100*E546+'Connecting shares (%)'!$G$2/100*G546+'Connecting shares (%)'!$H$2/100*I546)/1000000,0),0)</f>
        <v>0</v>
      </c>
      <c r="T546" s="61">
        <f>IF(C546="East", IF(B546="Central",F546*'Connecting shares (%)'!$R$16*'Connecting shares (%)'!$F$2/100+H546*'Connecting shares (%)'!$G$2/100*'Connecting shares (%)'!$R$17+J546*'Connecting shares (%)'!$H$2/100*'Connecting shares (%)'!$R$18,0),0)</f>
        <v>0</v>
      </c>
      <c r="U546" s="1">
        <f>IF(C546="East", IF(B546="Decentral",('Connecting shares (%)'!$F$6/100*E546+'Connecting shares (%)'!$G$6/100*G546+'Connecting shares (%)'!$H$6/100*I546)/1000000,0),0)</f>
        <v>0</v>
      </c>
      <c r="V546" s="1">
        <f>IF(C546="East", IF(B546="Decentral",F546*'Connecting shares (%)'!$R$16*'Connecting shares (%)'!$F$6/100+H546*'Connecting shares (%)'!$G$6/100*'Connecting shares (%)'!$R$17+J546*'Connecting shares (%)'!$H$6/100*'Connecting shares (%)'!$R$18,0),0)</f>
        <v>0</v>
      </c>
      <c r="W546" s="1">
        <f>IF(C546="East", IF(B546="Central",('Connecting shares (%)'!$F$4/100*K546+'Connecting shares (%)'!$G$4/100*M546+'Connecting shares (%)'!$H$4/100*O546)/1000000,0),0)</f>
        <v>0</v>
      </c>
      <c r="X546" s="1">
        <f>IF(C546="East", IF(B546="Central",L546*'Connecting shares (%)'!$R$16*'Connecting shares (%)'!$F$4/100+N546*'Connecting shares (%)'!$G$4/100*'Connecting shares (%)'!$R$17+P546*'Connecting shares (%)'!$H$4/100*'Connecting shares (%)'!$R$18,0),0)</f>
        <v>0</v>
      </c>
      <c r="Y546" s="1">
        <f>IF(C546="East", IF(B546="Decentral",('Connecting shares (%)'!$F$4/100*K546+'Connecting shares (%)'!$G$4/100*M546+'Connecting shares (%)'!$H$4/100*O546)/1000000,0),0)</f>
        <v>0</v>
      </c>
      <c r="Z546" s="1">
        <f>IF(C546="East", IF(B546="Decentral",L546*'Connecting shares (%)'!$R$16*'Connecting shares (%)'!$F$8/100+N546*'Connecting shares (%)'!$G$8/100*'Connecting shares (%)'!$R$17+P546*'Connecting shares (%)'!$H$8/100*'Connecting shares (%)'!$R$18,0),0)</f>
        <v>0</v>
      </c>
      <c r="AA546" s="1">
        <f>IF(C546="West", IF(B546="Central",('Connecting shares (%)'!$F$10/100*E546+'Connecting shares (%)'!$G$10/100*G546+'Connecting shares (%)'!$H$10/100*I546)/1000000,0),0)</f>
        <v>0</v>
      </c>
      <c r="AB546" s="1">
        <f>IF(C546="West", IF(B546="Central",F546*'Connecting shares (%)'!$R$16*'Connecting shares (%)'!$F$10/100+H546*'Connecting shares (%)'!$G$10/100*'Connecting shares (%)'!$R$17+J546*'Connecting shares (%)'!$H$10/100*'Connecting shares (%)'!$R$18,0),0)</f>
        <v>0</v>
      </c>
      <c r="AC546" s="1">
        <f>IF(C546="West", IF(B546="Decentral",('Connecting shares (%)'!$F$14/100*E546+'Connecting shares (%)'!$G$14/100*G546+'Connecting shares (%)'!$H$14/100*I546)/1000000,0),0)</f>
        <v>0.63642715000000005</v>
      </c>
      <c r="AD546" s="1">
        <f>IF(C546="west", IF(B546="Decentral",F546*'Connecting shares (%)'!$R$16*'Connecting shares (%)'!$F$14/100+H546*'Connecting shares (%)'!$G$14/100*'Connecting shares (%)'!$R$17+J546*'Connecting shares (%)'!$H$14/100*'Connecting shares (%)'!$R$18,0),0)</f>
        <v>1.0117800000000001</v>
      </c>
      <c r="AE546" s="1">
        <f>IF(C546="west", IF(B546="Central",('Connecting shares (%)'!$F$12/100*K546+'Connecting shares (%)'!$G$12/100*M546+'Connecting shares (%)'!$H$12/100*O546)/1000000,0),0)</f>
        <v>0</v>
      </c>
      <c r="AF546" s="1">
        <f>IF(C546="west", IF(B546="Central",L546*'Connecting shares (%)'!$R$16*'Connecting shares (%)'!$F$12/100+N546*'Connecting shares (%)'!$G$12/100*'Connecting shares (%)'!$R$17+P546*'Connecting shares (%)'!$H$12/100*'Connecting shares (%)'!$R$18,0),0)</f>
        <v>0</v>
      </c>
      <c r="AG546" s="1">
        <f>IF(C546="West", IF(B546="Decentral",(K546*'Connecting shares (%)'!$F$16/100+M546*'Connecting shares (%)'!$G$16/100+O546*'Connecting shares (%)'!$H$16/100)/1000000,0),0)</f>
        <v>0.12725813999999999</v>
      </c>
      <c r="AH546" s="1">
        <f>IF(C546="west", IF(B546="Decentral",L546*'Connecting shares (%)'!$R$16*'Connecting shares (%)'!$F$16/100+N546*'Connecting shares (%)'!$G$16/100*'Connecting shares (%)'!$R$17+P546*'Connecting shares (%)'!$H$16/100*'Connecting shares (%)'!$R$18,0),0)</f>
        <v>0.34492500000000009</v>
      </c>
    </row>
    <row r="547" spans="1:34">
      <c r="A547" s="1">
        <v>546</v>
      </c>
      <c r="B547" s="1" t="s">
        <v>21</v>
      </c>
      <c r="C547" s="1" t="s">
        <v>23</v>
      </c>
      <c r="D547" s="1" t="s">
        <v>401</v>
      </c>
      <c r="E547" s="1">
        <v>701472.43</v>
      </c>
      <c r="F547" s="1">
        <v>50</v>
      </c>
      <c r="G547" s="1">
        <v>0</v>
      </c>
      <c r="H547" s="1">
        <v>0</v>
      </c>
      <c r="I547" s="1">
        <v>0</v>
      </c>
      <c r="J547" s="1">
        <v>0</v>
      </c>
      <c r="K547" s="1">
        <v>124530.98</v>
      </c>
      <c r="L547" s="1">
        <v>14</v>
      </c>
      <c r="M547" s="1">
        <v>53602.75</v>
      </c>
      <c r="N547" s="1">
        <v>1</v>
      </c>
      <c r="O547" s="1">
        <v>0</v>
      </c>
      <c r="P547" s="1">
        <v>0</v>
      </c>
      <c r="Q547" s="1">
        <v>3049.3112218167398</v>
      </c>
      <c r="R547" s="1">
        <v>567800.5</v>
      </c>
      <c r="S547" s="61">
        <f>IF(C547="East", IF(B547="Central",('Connecting shares (%)'!$F$2/100*E547+'Connecting shares (%)'!$G$2/100*G547+'Connecting shares (%)'!$H$2/100*I547)/1000000,0),0)</f>
        <v>0</v>
      </c>
      <c r="T547" s="61">
        <f>IF(C547="East", IF(B547="Central",F547*'Connecting shares (%)'!$R$16*'Connecting shares (%)'!$F$2/100+H547*'Connecting shares (%)'!$G$2/100*'Connecting shares (%)'!$R$17+J547*'Connecting shares (%)'!$H$2/100*'Connecting shares (%)'!$R$18,0),0)</f>
        <v>0</v>
      </c>
      <c r="U547" s="1">
        <f>IF(C547="East", IF(B547="Decentral",('Connecting shares (%)'!$F$6/100*E547+'Connecting shares (%)'!$G$6/100*G547+'Connecting shares (%)'!$H$6/100*I547)/1000000,0),0)</f>
        <v>0</v>
      </c>
      <c r="V547" s="1">
        <f>IF(C547="East", IF(B547="Decentral",F547*'Connecting shares (%)'!$R$16*'Connecting shares (%)'!$F$6/100+H547*'Connecting shares (%)'!$G$6/100*'Connecting shares (%)'!$R$17+J547*'Connecting shares (%)'!$H$6/100*'Connecting shares (%)'!$R$18,0),0)</f>
        <v>0</v>
      </c>
      <c r="W547" s="1">
        <f>IF(C547="East", IF(B547="Central",('Connecting shares (%)'!$F$4/100*K547+'Connecting shares (%)'!$G$4/100*M547+'Connecting shares (%)'!$H$4/100*O547)/1000000,0),0)</f>
        <v>0</v>
      </c>
      <c r="X547" s="1">
        <f>IF(C547="East", IF(B547="Central",L547*'Connecting shares (%)'!$R$16*'Connecting shares (%)'!$F$4/100+N547*'Connecting shares (%)'!$G$4/100*'Connecting shares (%)'!$R$17+P547*'Connecting shares (%)'!$H$4/100*'Connecting shares (%)'!$R$18,0),0)</f>
        <v>0</v>
      </c>
      <c r="Y547" s="1">
        <f>IF(C547="East", IF(B547="Decentral",('Connecting shares (%)'!$F$4/100*K547+'Connecting shares (%)'!$G$4/100*M547+'Connecting shares (%)'!$H$4/100*O547)/1000000,0),0)</f>
        <v>0</v>
      </c>
      <c r="Z547" s="1">
        <f>IF(C547="East", IF(B547="Decentral",L547*'Connecting shares (%)'!$R$16*'Connecting shares (%)'!$F$8/100+N547*'Connecting shares (%)'!$G$8/100*'Connecting shares (%)'!$R$17+P547*'Connecting shares (%)'!$H$8/100*'Connecting shares (%)'!$R$18,0),0)</f>
        <v>0</v>
      </c>
      <c r="AA547" s="1">
        <f>IF(C547="West", IF(B547="Central",('Connecting shares (%)'!$F$10/100*E547+'Connecting shares (%)'!$G$10/100*G547+'Connecting shares (%)'!$H$10/100*I547)/1000000,0),0)</f>
        <v>0</v>
      </c>
      <c r="AB547" s="1">
        <f>IF(C547="West", IF(B547="Central",F547*'Connecting shares (%)'!$R$16*'Connecting shares (%)'!$F$10/100+H547*'Connecting shares (%)'!$G$10/100*'Connecting shares (%)'!$R$17+J547*'Connecting shares (%)'!$H$10/100*'Connecting shares (%)'!$R$18,0),0)</f>
        <v>0</v>
      </c>
      <c r="AC547" s="1">
        <f>IF(C547="West", IF(B547="Decentral",('Connecting shares (%)'!$F$14/100*E547+'Connecting shares (%)'!$G$14/100*G547+'Connecting shares (%)'!$H$14/100*I547)/1000000,0),0)</f>
        <v>0.70147243000000004</v>
      </c>
      <c r="AD547" s="1">
        <f>IF(C547="west", IF(B547="Decentral",F547*'Connecting shares (%)'!$R$16*'Connecting shares (%)'!$F$14/100+H547*'Connecting shares (%)'!$G$14/100*'Connecting shares (%)'!$R$17+J547*'Connecting shares (%)'!$H$14/100*'Connecting shares (%)'!$R$18,0),0)</f>
        <v>1.14975</v>
      </c>
      <c r="AE547" s="1">
        <f>IF(C547="west", IF(B547="Central",('Connecting shares (%)'!$F$12/100*K547+'Connecting shares (%)'!$G$12/100*M547+'Connecting shares (%)'!$H$12/100*O547)/1000000,0),0)</f>
        <v>0</v>
      </c>
      <c r="AF547" s="1">
        <f>IF(C547="west", IF(B547="Central",L547*'Connecting shares (%)'!$R$16*'Connecting shares (%)'!$F$12/100+N547*'Connecting shares (%)'!$G$12/100*'Connecting shares (%)'!$R$17+P547*'Connecting shares (%)'!$H$12/100*'Connecting shares (%)'!$R$18,0),0)</f>
        <v>0</v>
      </c>
      <c r="AG547" s="1">
        <f>IF(C547="West", IF(B547="Decentral",(K547*'Connecting shares (%)'!$F$16/100+M547*'Connecting shares (%)'!$G$16/100+O547*'Connecting shares (%)'!$H$16/100)/1000000,0),0)</f>
        <v>0.17813372999999999</v>
      </c>
      <c r="AH547" s="1">
        <f>IF(C547="west", IF(B547="Decentral",L547*'Connecting shares (%)'!$R$16*'Connecting shares (%)'!$F$16/100+N547*'Connecting shares (%)'!$G$16/100*'Connecting shares (%)'!$R$17+P547*'Connecting shares (%)'!$H$16/100*'Connecting shares (%)'!$R$18,0),0)</f>
        <v>0.35258900000000004</v>
      </c>
    </row>
    <row r="548" spans="1:34">
      <c r="A548" s="1">
        <v>547</v>
      </c>
      <c r="B548" s="1" t="s">
        <v>21</v>
      </c>
      <c r="C548" s="1" t="s">
        <v>23</v>
      </c>
      <c r="D548" s="1" t="s">
        <v>400</v>
      </c>
      <c r="E548" s="1">
        <v>221689.81</v>
      </c>
      <c r="F548" s="1">
        <v>11</v>
      </c>
      <c r="G548" s="1">
        <v>0</v>
      </c>
      <c r="H548" s="1">
        <v>0</v>
      </c>
      <c r="I548" s="1">
        <v>0</v>
      </c>
      <c r="J548" s="1">
        <v>0</v>
      </c>
      <c r="K548" s="1">
        <v>26220.889999999901</v>
      </c>
      <c r="L548" s="1">
        <v>5</v>
      </c>
      <c r="M548" s="1">
        <v>0</v>
      </c>
      <c r="N548" s="1">
        <v>0</v>
      </c>
      <c r="O548" s="1">
        <v>0</v>
      </c>
      <c r="P548" s="1">
        <v>0</v>
      </c>
      <c r="Q548" s="1">
        <v>3468.3372204364</v>
      </c>
      <c r="R548" s="1">
        <v>459324.5</v>
      </c>
      <c r="S548" s="61">
        <f>IF(C548="East", IF(B548="Central",('Connecting shares (%)'!$F$2/100*E548+'Connecting shares (%)'!$G$2/100*G548+'Connecting shares (%)'!$H$2/100*I548)/1000000,0),0)</f>
        <v>0</v>
      </c>
      <c r="T548" s="61">
        <f>IF(C548="East", IF(B548="Central",F548*'Connecting shares (%)'!$R$16*'Connecting shares (%)'!$F$2/100+H548*'Connecting shares (%)'!$G$2/100*'Connecting shares (%)'!$R$17+J548*'Connecting shares (%)'!$H$2/100*'Connecting shares (%)'!$R$18,0),0)</f>
        <v>0</v>
      </c>
      <c r="U548" s="1">
        <f>IF(C548="East", IF(B548="Decentral",('Connecting shares (%)'!$F$6/100*E548+'Connecting shares (%)'!$G$6/100*G548+'Connecting shares (%)'!$H$6/100*I548)/1000000,0),0)</f>
        <v>0</v>
      </c>
      <c r="V548" s="1">
        <f>IF(C548="East", IF(B548="Decentral",F548*'Connecting shares (%)'!$R$16*'Connecting shares (%)'!$F$6/100+H548*'Connecting shares (%)'!$G$6/100*'Connecting shares (%)'!$R$17+J548*'Connecting shares (%)'!$H$6/100*'Connecting shares (%)'!$R$18,0),0)</f>
        <v>0</v>
      </c>
      <c r="W548" s="1">
        <f>IF(C548="East", IF(B548="Central",('Connecting shares (%)'!$F$4/100*K548+'Connecting shares (%)'!$G$4/100*M548+'Connecting shares (%)'!$H$4/100*O548)/1000000,0),0)</f>
        <v>0</v>
      </c>
      <c r="X548" s="1">
        <f>IF(C548="East", IF(B548="Central",L548*'Connecting shares (%)'!$R$16*'Connecting shares (%)'!$F$4/100+N548*'Connecting shares (%)'!$G$4/100*'Connecting shares (%)'!$R$17+P548*'Connecting shares (%)'!$H$4/100*'Connecting shares (%)'!$R$18,0),0)</f>
        <v>0</v>
      </c>
      <c r="Y548" s="1">
        <f>IF(C548="East", IF(B548="Decentral",('Connecting shares (%)'!$F$4/100*K548+'Connecting shares (%)'!$G$4/100*M548+'Connecting shares (%)'!$H$4/100*O548)/1000000,0),0)</f>
        <v>0</v>
      </c>
      <c r="Z548" s="1">
        <f>IF(C548="East", IF(B548="Decentral",L548*'Connecting shares (%)'!$R$16*'Connecting shares (%)'!$F$8/100+N548*'Connecting shares (%)'!$G$8/100*'Connecting shares (%)'!$R$17+P548*'Connecting shares (%)'!$H$8/100*'Connecting shares (%)'!$R$18,0),0)</f>
        <v>0</v>
      </c>
      <c r="AA548" s="1">
        <f>IF(C548="West", IF(B548="Central",('Connecting shares (%)'!$F$10/100*E548+'Connecting shares (%)'!$G$10/100*G548+'Connecting shares (%)'!$H$10/100*I548)/1000000,0),0)</f>
        <v>0</v>
      </c>
      <c r="AB548" s="1">
        <f>IF(C548="West", IF(B548="Central",F548*'Connecting shares (%)'!$R$16*'Connecting shares (%)'!$F$10/100+H548*'Connecting shares (%)'!$G$10/100*'Connecting shares (%)'!$R$17+J548*'Connecting shares (%)'!$H$10/100*'Connecting shares (%)'!$R$18,0),0)</f>
        <v>0</v>
      </c>
      <c r="AC548" s="1">
        <f>IF(C548="West", IF(B548="Decentral",('Connecting shares (%)'!$F$14/100*E548+'Connecting shares (%)'!$G$14/100*G548+'Connecting shares (%)'!$H$14/100*I548)/1000000,0),0)</f>
        <v>0.22168980999999999</v>
      </c>
      <c r="AD548" s="1">
        <f>IF(C548="west", IF(B548="Decentral",F548*'Connecting shares (%)'!$R$16*'Connecting shares (%)'!$F$14/100+H548*'Connecting shares (%)'!$G$14/100*'Connecting shares (%)'!$R$17+J548*'Connecting shares (%)'!$H$14/100*'Connecting shares (%)'!$R$18,0),0)</f>
        <v>0.25294500000000003</v>
      </c>
      <c r="AE548" s="1">
        <f>IF(C548="west", IF(B548="Central",('Connecting shares (%)'!$F$12/100*K548+'Connecting shares (%)'!$G$12/100*M548+'Connecting shares (%)'!$H$12/100*O548)/1000000,0),0)</f>
        <v>0</v>
      </c>
      <c r="AF548" s="1">
        <f>IF(C548="west", IF(B548="Central",L548*'Connecting shares (%)'!$R$16*'Connecting shares (%)'!$F$12/100+N548*'Connecting shares (%)'!$G$12/100*'Connecting shares (%)'!$R$17+P548*'Connecting shares (%)'!$H$12/100*'Connecting shares (%)'!$R$18,0),0)</f>
        <v>0</v>
      </c>
      <c r="AG548" s="1">
        <f>IF(C548="West", IF(B548="Decentral",(K548*'Connecting shares (%)'!$F$16/100+M548*'Connecting shares (%)'!$G$16/100+O548*'Connecting shares (%)'!$H$16/100)/1000000,0),0)</f>
        <v>2.62208899999999E-2</v>
      </c>
      <c r="AH548" s="1">
        <f>IF(C548="west", IF(B548="Decentral",L548*'Connecting shares (%)'!$R$16*'Connecting shares (%)'!$F$16/100+N548*'Connecting shares (%)'!$G$16/100*'Connecting shares (%)'!$R$17+P548*'Connecting shares (%)'!$H$16/100*'Connecting shares (%)'!$R$18,0),0)</f>
        <v>0.11497500000000001</v>
      </c>
    </row>
    <row r="549" spans="1:34">
      <c r="A549" s="1">
        <v>548</v>
      </c>
      <c r="B549" s="1" t="s">
        <v>21</v>
      </c>
      <c r="C549" s="1" t="s">
        <v>23</v>
      </c>
      <c r="D549" s="1" t="s">
        <v>399</v>
      </c>
      <c r="E549" s="1">
        <v>114880.98</v>
      </c>
      <c r="F549" s="1">
        <v>9</v>
      </c>
      <c r="G549" s="1">
        <v>0</v>
      </c>
      <c r="H549" s="1">
        <v>0</v>
      </c>
      <c r="I549" s="1">
        <v>0</v>
      </c>
      <c r="J549" s="1">
        <v>0</v>
      </c>
      <c r="K549" s="1">
        <v>44384.949999999903</v>
      </c>
      <c r="L549" s="1">
        <v>6</v>
      </c>
      <c r="M549" s="1">
        <v>0</v>
      </c>
      <c r="N549" s="1">
        <v>0</v>
      </c>
      <c r="O549" s="1">
        <v>0</v>
      </c>
      <c r="P549" s="1">
        <v>0</v>
      </c>
      <c r="Q549" s="1">
        <v>3292.6026444937602</v>
      </c>
      <c r="R549" s="1">
        <v>513992.5</v>
      </c>
      <c r="S549" s="61">
        <f>IF(C549="East", IF(B549="Central",('Connecting shares (%)'!$F$2/100*E549+'Connecting shares (%)'!$G$2/100*G549+'Connecting shares (%)'!$H$2/100*I549)/1000000,0),0)</f>
        <v>0</v>
      </c>
      <c r="T549" s="61">
        <f>IF(C549="East", IF(B549="Central",F549*'Connecting shares (%)'!$R$16*'Connecting shares (%)'!$F$2/100+H549*'Connecting shares (%)'!$G$2/100*'Connecting shares (%)'!$R$17+J549*'Connecting shares (%)'!$H$2/100*'Connecting shares (%)'!$R$18,0),0)</f>
        <v>0</v>
      </c>
      <c r="U549" s="1">
        <f>IF(C549="East", IF(B549="Decentral",('Connecting shares (%)'!$F$6/100*E549+'Connecting shares (%)'!$G$6/100*G549+'Connecting shares (%)'!$H$6/100*I549)/1000000,0),0)</f>
        <v>0</v>
      </c>
      <c r="V549" s="1">
        <f>IF(C549="East", IF(B549="Decentral",F549*'Connecting shares (%)'!$R$16*'Connecting shares (%)'!$F$6/100+H549*'Connecting shares (%)'!$G$6/100*'Connecting shares (%)'!$R$17+J549*'Connecting shares (%)'!$H$6/100*'Connecting shares (%)'!$R$18,0),0)</f>
        <v>0</v>
      </c>
      <c r="W549" s="1">
        <f>IF(C549="East", IF(B549="Central",('Connecting shares (%)'!$F$4/100*K549+'Connecting shares (%)'!$G$4/100*M549+'Connecting shares (%)'!$H$4/100*O549)/1000000,0),0)</f>
        <v>0</v>
      </c>
      <c r="X549" s="1">
        <f>IF(C549="East", IF(B549="Central",L549*'Connecting shares (%)'!$R$16*'Connecting shares (%)'!$F$4/100+N549*'Connecting shares (%)'!$G$4/100*'Connecting shares (%)'!$R$17+P549*'Connecting shares (%)'!$H$4/100*'Connecting shares (%)'!$R$18,0),0)</f>
        <v>0</v>
      </c>
      <c r="Y549" s="1">
        <f>IF(C549="East", IF(B549="Decentral",('Connecting shares (%)'!$F$4/100*K549+'Connecting shares (%)'!$G$4/100*M549+'Connecting shares (%)'!$H$4/100*O549)/1000000,0),0)</f>
        <v>0</v>
      </c>
      <c r="Z549" s="1">
        <f>IF(C549="East", IF(B549="Decentral",L549*'Connecting shares (%)'!$R$16*'Connecting shares (%)'!$F$8/100+N549*'Connecting shares (%)'!$G$8/100*'Connecting shares (%)'!$R$17+P549*'Connecting shares (%)'!$H$8/100*'Connecting shares (%)'!$R$18,0),0)</f>
        <v>0</v>
      </c>
      <c r="AA549" s="1">
        <f>IF(C549="West", IF(B549="Central",('Connecting shares (%)'!$F$10/100*E549+'Connecting shares (%)'!$G$10/100*G549+'Connecting shares (%)'!$H$10/100*I549)/1000000,0),0)</f>
        <v>0</v>
      </c>
      <c r="AB549" s="1">
        <f>IF(C549="West", IF(B549="Central",F549*'Connecting shares (%)'!$R$16*'Connecting shares (%)'!$F$10/100+H549*'Connecting shares (%)'!$G$10/100*'Connecting shares (%)'!$R$17+J549*'Connecting shares (%)'!$H$10/100*'Connecting shares (%)'!$R$18,0),0)</f>
        <v>0</v>
      </c>
      <c r="AC549" s="1">
        <f>IF(C549="West", IF(B549="Decentral",('Connecting shares (%)'!$F$14/100*E549+'Connecting shares (%)'!$G$14/100*G549+'Connecting shares (%)'!$H$14/100*I549)/1000000,0),0)</f>
        <v>0.11488097999999999</v>
      </c>
      <c r="AD549" s="1">
        <f>IF(C549="west", IF(B549="Decentral",F549*'Connecting shares (%)'!$R$16*'Connecting shares (%)'!$F$14/100+H549*'Connecting shares (%)'!$G$14/100*'Connecting shares (%)'!$R$17+J549*'Connecting shares (%)'!$H$14/100*'Connecting shares (%)'!$R$18,0),0)</f>
        <v>0.206955</v>
      </c>
      <c r="AE549" s="1">
        <f>IF(C549="west", IF(B549="Central",('Connecting shares (%)'!$F$12/100*K549+'Connecting shares (%)'!$G$12/100*M549+'Connecting shares (%)'!$H$12/100*O549)/1000000,0),0)</f>
        <v>0</v>
      </c>
      <c r="AF549" s="1">
        <f>IF(C549="west", IF(B549="Central",L549*'Connecting shares (%)'!$R$16*'Connecting shares (%)'!$F$12/100+N549*'Connecting shares (%)'!$G$12/100*'Connecting shares (%)'!$R$17+P549*'Connecting shares (%)'!$H$12/100*'Connecting shares (%)'!$R$18,0),0)</f>
        <v>0</v>
      </c>
      <c r="AG549" s="1">
        <f>IF(C549="West", IF(B549="Decentral",(K549*'Connecting shares (%)'!$F$16/100+M549*'Connecting shares (%)'!$G$16/100+O549*'Connecting shares (%)'!$H$16/100)/1000000,0),0)</f>
        <v>4.4384949999999909E-2</v>
      </c>
      <c r="AH549" s="1">
        <f>IF(C549="west", IF(B549="Decentral",L549*'Connecting shares (%)'!$R$16*'Connecting shares (%)'!$F$16/100+N549*'Connecting shares (%)'!$G$16/100*'Connecting shares (%)'!$R$17+P549*'Connecting shares (%)'!$H$16/100*'Connecting shares (%)'!$R$18,0),0)</f>
        <v>0.13797000000000001</v>
      </c>
    </row>
    <row r="550" spans="1:34">
      <c r="A550" s="1">
        <v>549</v>
      </c>
      <c r="B550" s="1" t="s">
        <v>21</v>
      </c>
      <c r="C550" s="1" t="s">
        <v>23</v>
      </c>
      <c r="D550" s="1" t="s">
        <v>398</v>
      </c>
      <c r="E550" s="1">
        <v>699170.1</v>
      </c>
      <c r="F550" s="1">
        <v>52</v>
      </c>
      <c r="G550" s="1">
        <v>0</v>
      </c>
      <c r="H550" s="1">
        <v>0</v>
      </c>
      <c r="I550" s="1">
        <v>0</v>
      </c>
      <c r="J550" s="1">
        <v>0</v>
      </c>
      <c r="K550" s="1">
        <v>26899.040000000001</v>
      </c>
      <c r="L550" s="1">
        <v>2</v>
      </c>
      <c r="M550" s="1">
        <v>0</v>
      </c>
      <c r="N550" s="1">
        <v>0</v>
      </c>
      <c r="O550" s="1">
        <v>0</v>
      </c>
      <c r="P550" s="1">
        <v>0</v>
      </c>
      <c r="Q550" s="1">
        <v>3139.33464937913</v>
      </c>
      <c r="R550" s="1">
        <v>478172</v>
      </c>
      <c r="S550" s="61">
        <f>IF(C550="East", IF(B550="Central",('Connecting shares (%)'!$F$2/100*E550+'Connecting shares (%)'!$G$2/100*G550+'Connecting shares (%)'!$H$2/100*I550)/1000000,0),0)</f>
        <v>0</v>
      </c>
      <c r="T550" s="61">
        <f>IF(C550="East", IF(B550="Central",F550*'Connecting shares (%)'!$R$16*'Connecting shares (%)'!$F$2/100+H550*'Connecting shares (%)'!$G$2/100*'Connecting shares (%)'!$R$17+J550*'Connecting shares (%)'!$H$2/100*'Connecting shares (%)'!$R$18,0),0)</f>
        <v>0</v>
      </c>
      <c r="U550" s="1">
        <f>IF(C550="East", IF(B550="Decentral",('Connecting shares (%)'!$F$6/100*E550+'Connecting shares (%)'!$G$6/100*G550+'Connecting shares (%)'!$H$6/100*I550)/1000000,0),0)</f>
        <v>0</v>
      </c>
      <c r="V550" s="1">
        <f>IF(C550="East", IF(B550="Decentral",F550*'Connecting shares (%)'!$R$16*'Connecting shares (%)'!$F$6/100+H550*'Connecting shares (%)'!$G$6/100*'Connecting shares (%)'!$R$17+J550*'Connecting shares (%)'!$H$6/100*'Connecting shares (%)'!$R$18,0),0)</f>
        <v>0</v>
      </c>
      <c r="W550" s="1">
        <f>IF(C550="East", IF(B550="Central",('Connecting shares (%)'!$F$4/100*K550+'Connecting shares (%)'!$G$4/100*M550+'Connecting shares (%)'!$H$4/100*O550)/1000000,0),0)</f>
        <v>0</v>
      </c>
      <c r="X550" s="1">
        <f>IF(C550="East", IF(B550="Central",L550*'Connecting shares (%)'!$R$16*'Connecting shares (%)'!$F$4/100+N550*'Connecting shares (%)'!$G$4/100*'Connecting shares (%)'!$R$17+P550*'Connecting shares (%)'!$H$4/100*'Connecting shares (%)'!$R$18,0),0)</f>
        <v>0</v>
      </c>
      <c r="Y550" s="1">
        <f>IF(C550="East", IF(B550="Decentral",('Connecting shares (%)'!$F$4/100*K550+'Connecting shares (%)'!$G$4/100*M550+'Connecting shares (%)'!$H$4/100*O550)/1000000,0),0)</f>
        <v>0</v>
      </c>
      <c r="Z550" s="1">
        <f>IF(C550="East", IF(B550="Decentral",L550*'Connecting shares (%)'!$R$16*'Connecting shares (%)'!$F$8/100+N550*'Connecting shares (%)'!$G$8/100*'Connecting shares (%)'!$R$17+P550*'Connecting shares (%)'!$H$8/100*'Connecting shares (%)'!$R$18,0),0)</f>
        <v>0</v>
      </c>
      <c r="AA550" s="1">
        <f>IF(C550="West", IF(B550="Central",('Connecting shares (%)'!$F$10/100*E550+'Connecting shares (%)'!$G$10/100*G550+'Connecting shares (%)'!$H$10/100*I550)/1000000,0),0)</f>
        <v>0</v>
      </c>
      <c r="AB550" s="1">
        <f>IF(C550="West", IF(B550="Central",F550*'Connecting shares (%)'!$R$16*'Connecting shares (%)'!$F$10/100+H550*'Connecting shares (%)'!$G$10/100*'Connecting shares (%)'!$R$17+J550*'Connecting shares (%)'!$H$10/100*'Connecting shares (%)'!$R$18,0),0)</f>
        <v>0</v>
      </c>
      <c r="AC550" s="1">
        <f>IF(C550="West", IF(B550="Decentral",('Connecting shares (%)'!$F$14/100*E550+'Connecting shares (%)'!$G$14/100*G550+'Connecting shares (%)'!$H$14/100*I550)/1000000,0),0)</f>
        <v>0.69917010000000002</v>
      </c>
      <c r="AD550" s="1">
        <f>IF(C550="west", IF(B550="Decentral",F550*'Connecting shares (%)'!$R$16*'Connecting shares (%)'!$F$14/100+H550*'Connecting shares (%)'!$G$14/100*'Connecting shares (%)'!$R$17+J550*'Connecting shares (%)'!$H$14/100*'Connecting shares (%)'!$R$18,0),0)</f>
        <v>1.19574</v>
      </c>
      <c r="AE550" s="1">
        <f>IF(C550="west", IF(B550="Central",('Connecting shares (%)'!$F$12/100*K550+'Connecting shares (%)'!$G$12/100*M550+'Connecting shares (%)'!$H$12/100*O550)/1000000,0),0)</f>
        <v>0</v>
      </c>
      <c r="AF550" s="1">
        <f>IF(C550="west", IF(B550="Central",L550*'Connecting shares (%)'!$R$16*'Connecting shares (%)'!$F$12/100+N550*'Connecting shares (%)'!$G$12/100*'Connecting shares (%)'!$R$17+P550*'Connecting shares (%)'!$H$12/100*'Connecting shares (%)'!$R$18,0),0)</f>
        <v>0</v>
      </c>
      <c r="AG550" s="1">
        <f>IF(C550="West", IF(B550="Decentral",(K550*'Connecting shares (%)'!$F$16/100+M550*'Connecting shares (%)'!$G$16/100+O550*'Connecting shares (%)'!$H$16/100)/1000000,0),0)</f>
        <v>2.6899040000000003E-2</v>
      </c>
      <c r="AH550" s="1">
        <f>IF(C550="west", IF(B550="Decentral",L550*'Connecting shares (%)'!$R$16*'Connecting shares (%)'!$F$16/100+N550*'Connecting shares (%)'!$G$16/100*'Connecting shares (%)'!$R$17+P550*'Connecting shares (%)'!$H$16/100*'Connecting shares (%)'!$R$18,0),0)</f>
        <v>4.5990000000000003E-2</v>
      </c>
    </row>
    <row r="551" spans="1:34">
      <c r="A551" s="1">
        <v>550</v>
      </c>
      <c r="B551" s="1" t="s">
        <v>21</v>
      </c>
      <c r="C551" s="1" t="s">
        <v>23</v>
      </c>
      <c r="D551" s="1" t="s">
        <v>397</v>
      </c>
      <c r="E551" s="1">
        <v>366004.99</v>
      </c>
      <c r="F551" s="1">
        <v>24</v>
      </c>
      <c r="G551" s="1">
        <v>0</v>
      </c>
      <c r="H551" s="1">
        <v>0</v>
      </c>
      <c r="I551" s="1">
        <v>0</v>
      </c>
      <c r="J551" s="1">
        <v>0</v>
      </c>
      <c r="K551" s="1">
        <v>15334.549999999899</v>
      </c>
      <c r="L551" s="1">
        <v>3</v>
      </c>
      <c r="M551" s="1">
        <v>0</v>
      </c>
      <c r="N551" s="1">
        <v>0</v>
      </c>
      <c r="O551" s="1">
        <v>0</v>
      </c>
      <c r="P551" s="1">
        <v>0</v>
      </c>
      <c r="Q551" s="1">
        <v>3772.2144321504102</v>
      </c>
      <c r="R551" s="1">
        <v>807426</v>
      </c>
      <c r="S551" s="61">
        <f>IF(C551="East", IF(B551="Central",('Connecting shares (%)'!$F$2/100*E551+'Connecting shares (%)'!$G$2/100*G551+'Connecting shares (%)'!$H$2/100*I551)/1000000,0),0)</f>
        <v>0</v>
      </c>
      <c r="T551" s="61">
        <f>IF(C551="East", IF(B551="Central",F551*'Connecting shares (%)'!$R$16*'Connecting shares (%)'!$F$2/100+H551*'Connecting shares (%)'!$G$2/100*'Connecting shares (%)'!$R$17+J551*'Connecting shares (%)'!$H$2/100*'Connecting shares (%)'!$R$18,0),0)</f>
        <v>0</v>
      </c>
      <c r="U551" s="1">
        <f>IF(C551="East", IF(B551="Decentral",('Connecting shares (%)'!$F$6/100*E551+'Connecting shares (%)'!$G$6/100*G551+'Connecting shares (%)'!$H$6/100*I551)/1000000,0),0)</f>
        <v>0</v>
      </c>
      <c r="V551" s="1">
        <f>IF(C551="East", IF(B551="Decentral",F551*'Connecting shares (%)'!$R$16*'Connecting shares (%)'!$F$6/100+H551*'Connecting shares (%)'!$G$6/100*'Connecting shares (%)'!$R$17+J551*'Connecting shares (%)'!$H$6/100*'Connecting shares (%)'!$R$18,0),0)</f>
        <v>0</v>
      </c>
      <c r="W551" s="1">
        <f>IF(C551="East", IF(B551="Central",('Connecting shares (%)'!$F$4/100*K551+'Connecting shares (%)'!$G$4/100*M551+'Connecting shares (%)'!$H$4/100*O551)/1000000,0),0)</f>
        <v>0</v>
      </c>
      <c r="X551" s="1">
        <f>IF(C551="East", IF(B551="Central",L551*'Connecting shares (%)'!$R$16*'Connecting shares (%)'!$F$4/100+N551*'Connecting shares (%)'!$G$4/100*'Connecting shares (%)'!$R$17+P551*'Connecting shares (%)'!$H$4/100*'Connecting shares (%)'!$R$18,0),0)</f>
        <v>0</v>
      </c>
      <c r="Y551" s="1">
        <f>IF(C551="East", IF(B551="Decentral",('Connecting shares (%)'!$F$4/100*K551+'Connecting shares (%)'!$G$4/100*M551+'Connecting shares (%)'!$H$4/100*O551)/1000000,0),0)</f>
        <v>0</v>
      </c>
      <c r="Z551" s="1">
        <f>IF(C551="East", IF(B551="Decentral",L551*'Connecting shares (%)'!$R$16*'Connecting shares (%)'!$F$8/100+N551*'Connecting shares (%)'!$G$8/100*'Connecting shares (%)'!$R$17+P551*'Connecting shares (%)'!$H$8/100*'Connecting shares (%)'!$R$18,0),0)</f>
        <v>0</v>
      </c>
      <c r="AA551" s="1">
        <f>IF(C551="West", IF(B551="Central",('Connecting shares (%)'!$F$10/100*E551+'Connecting shares (%)'!$G$10/100*G551+'Connecting shares (%)'!$H$10/100*I551)/1000000,0),0)</f>
        <v>0</v>
      </c>
      <c r="AB551" s="1">
        <f>IF(C551="West", IF(B551="Central",F551*'Connecting shares (%)'!$R$16*'Connecting shares (%)'!$F$10/100+H551*'Connecting shares (%)'!$G$10/100*'Connecting shares (%)'!$R$17+J551*'Connecting shares (%)'!$H$10/100*'Connecting shares (%)'!$R$18,0),0)</f>
        <v>0</v>
      </c>
      <c r="AC551" s="1">
        <f>IF(C551="West", IF(B551="Decentral",('Connecting shares (%)'!$F$14/100*E551+'Connecting shares (%)'!$G$14/100*G551+'Connecting shares (%)'!$H$14/100*I551)/1000000,0),0)</f>
        <v>0.36600498999999997</v>
      </c>
      <c r="AD551" s="1">
        <f>IF(C551="west", IF(B551="Decentral",F551*'Connecting shares (%)'!$R$16*'Connecting shares (%)'!$F$14/100+H551*'Connecting shares (%)'!$G$14/100*'Connecting shares (%)'!$R$17+J551*'Connecting shares (%)'!$H$14/100*'Connecting shares (%)'!$R$18,0),0)</f>
        <v>0.55188000000000004</v>
      </c>
      <c r="AE551" s="1">
        <f>IF(C551="west", IF(B551="Central",('Connecting shares (%)'!$F$12/100*K551+'Connecting shares (%)'!$G$12/100*M551+'Connecting shares (%)'!$H$12/100*O551)/1000000,0),0)</f>
        <v>0</v>
      </c>
      <c r="AF551" s="1">
        <f>IF(C551="west", IF(B551="Central",L551*'Connecting shares (%)'!$R$16*'Connecting shares (%)'!$F$12/100+N551*'Connecting shares (%)'!$G$12/100*'Connecting shares (%)'!$R$17+P551*'Connecting shares (%)'!$H$12/100*'Connecting shares (%)'!$R$18,0),0)</f>
        <v>0</v>
      </c>
      <c r="AG551" s="1">
        <f>IF(C551="West", IF(B551="Decentral",(K551*'Connecting shares (%)'!$F$16/100+M551*'Connecting shares (%)'!$G$16/100+O551*'Connecting shares (%)'!$H$16/100)/1000000,0),0)</f>
        <v>1.53345499999999E-2</v>
      </c>
      <c r="AH551" s="1">
        <f>IF(C551="west", IF(B551="Decentral",L551*'Connecting shares (%)'!$R$16*'Connecting shares (%)'!$F$16/100+N551*'Connecting shares (%)'!$G$16/100*'Connecting shares (%)'!$R$17+P551*'Connecting shares (%)'!$H$16/100*'Connecting shares (%)'!$R$18,0),0)</f>
        <v>6.8985000000000005E-2</v>
      </c>
    </row>
    <row r="552" spans="1:34">
      <c r="A552" s="1">
        <v>551</v>
      </c>
      <c r="B552" s="1" t="s">
        <v>21</v>
      </c>
      <c r="C552" s="1" t="s">
        <v>23</v>
      </c>
      <c r="D552" s="1" t="s">
        <v>396</v>
      </c>
      <c r="E552" s="1">
        <v>1097907.9499999899</v>
      </c>
      <c r="F552" s="1">
        <v>75</v>
      </c>
      <c r="G552" s="1">
        <v>50291.4</v>
      </c>
      <c r="H552" s="1">
        <v>1</v>
      </c>
      <c r="I552" s="1">
        <v>0</v>
      </c>
      <c r="J552" s="1">
        <v>0</v>
      </c>
      <c r="K552" s="1">
        <v>49075.360000000001</v>
      </c>
      <c r="L552" s="1">
        <v>6</v>
      </c>
      <c r="M552" s="1">
        <v>65037.269999999902</v>
      </c>
      <c r="N552" s="1">
        <v>1</v>
      </c>
      <c r="O552" s="1">
        <v>0</v>
      </c>
      <c r="P552" s="1">
        <v>0</v>
      </c>
      <c r="Q552" s="1">
        <v>3658.3360851221601</v>
      </c>
      <c r="R552" s="1">
        <v>692084</v>
      </c>
      <c r="S552" s="61">
        <f>IF(C552="East", IF(B552="Central",('Connecting shares (%)'!$F$2/100*E552+'Connecting shares (%)'!$G$2/100*G552+'Connecting shares (%)'!$H$2/100*I552)/1000000,0),0)</f>
        <v>0</v>
      </c>
      <c r="T552" s="61">
        <f>IF(C552="East", IF(B552="Central",F552*'Connecting shares (%)'!$R$16*'Connecting shares (%)'!$F$2/100+H552*'Connecting shares (%)'!$G$2/100*'Connecting shares (%)'!$R$17+J552*'Connecting shares (%)'!$H$2/100*'Connecting shares (%)'!$R$18,0),0)</f>
        <v>0</v>
      </c>
      <c r="U552" s="1">
        <f>IF(C552="East", IF(B552="Decentral",('Connecting shares (%)'!$F$6/100*E552+'Connecting shares (%)'!$G$6/100*G552+'Connecting shares (%)'!$H$6/100*I552)/1000000,0),0)</f>
        <v>0</v>
      </c>
      <c r="V552" s="1">
        <f>IF(C552="East", IF(B552="Decentral",F552*'Connecting shares (%)'!$R$16*'Connecting shares (%)'!$F$6/100+H552*'Connecting shares (%)'!$G$6/100*'Connecting shares (%)'!$R$17+J552*'Connecting shares (%)'!$H$6/100*'Connecting shares (%)'!$R$18,0),0)</f>
        <v>0</v>
      </c>
      <c r="W552" s="1">
        <f>IF(C552="East", IF(B552="Central",('Connecting shares (%)'!$F$4/100*K552+'Connecting shares (%)'!$G$4/100*M552+'Connecting shares (%)'!$H$4/100*O552)/1000000,0),0)</f>
        <v>0</v>
      </c>
      <c r="X552" s="1">
        <f>IF(C552="East", IF(B552="Central",L552*'Connecting shares (%)'!$R$16*'Connecting shares (%)'!$F$4/100+N552*'Connecting shares (%)'!$G$4/100*'Connecting shares (%)'!$R$17+P552*'Connecting shares (%)'!$H$4/100*'Connecting shares (%)'!$R$18,0),0)</f>
        <v>0</v>
      </c>
      <c r="Y552" s="1">
        <f>IF(C552="East", IF(B552="Decentral",('Connecting shares (%)'!$F$4/100*K552+'Connecting shares (%)'!$G$4/100*M552+'Connecting shares (%)'!$H$4/100*O552)/1000000,0),0)</f>
        <v>0</v>
      </c>
      <c r="Z552" s="1">
        <f>IF(C552="East", IF(B552="Decentral",L552*'Connecting shares (%)'!$R$16*'Connecting shares (%)'!$F$8/100+N552*'Connecting shares (%)'!$G$8/100*'Connecting shares (%)'!$R$17+P552*'Connecting shares (%)'!$H$8/100*'Connecting shares (%)'!$R$18,0),0)</f>
        <v>0</v>
      </c>
      <c r="AA552" s="1">
        <f>IF(C552="West", IF(B552="Central",('Connecting shares (%)'!$F$10/100*E552+'Connecting shares (%)'!$G$10/100*G552+'Connecting shares (%)'!$H$10/100*I552)/1000000,0),0)</f>
        <v>0</v>
      </c>
      <c r="AB552" s="1">
        <f>IF(C552="West", IF(B552="Central",F552*'Connecting shares (%)'!$R$16*'Connecting shares (%)'!$F$10/100+H552*'Connecting shares (%)'!$G$10/100*'Connecting shares (%)'!$R$17+J552*'Connecting shares (%)'!$H$10/100*'Connecting shares (%)'!$R$18,0),0)</f>
        <v>0</v>
      </c>
      <c r="AC552" s="1">
        <f>IF(C552="West", IF(B552="Decentral",('Connecting shares (%)'!$F$14/100*E552+'Connecting shares (%)'!$G$14/100*G552+'Connecting shares (%)'!$H$14/100*I552)/1000000,0),0)</f>
        <v>1.1481993499999898</v>
      </c>
      <c r="AD552" s="1">
        <f>IF(C552="west", IF(B552="Decentral",F552*'Connecting shares (%)'!$R$16*'Connecting shares (%)'!$F$14/100+H552*'Connecting shares (%)'!$G$14/100*'Connecting shares (%)'!$R$17+J552*'Connecting shares (%)'!$H$14/100*'Connecting shares (%)'!$R$18,0),0)</f>
        <v>1.7552840000000001</v>
      </c>
      <c r="AE552" s="1">
        <f>IF(C552="west", IF(B552="Central",('Connecting shares (%)'!$F$12/100*K552+'Connecting shares (%)'!$G$12/100*M552+'Connecting shares (%)'!$H$12/100*O552)/1000000,0),0)</f>
        <v>0</v>
      </c>
      <c r="AF552" s="1">
        <f>IF(C552="west", IF(B552="Central",L552*'Connecting shares (%)'!$R$16*'Connecting shares (%)'!$F$12/100+N552*'Connecting shares (%)'!$G$12/100*'Connecting shares (%)'!$R$17+P552*'Connecting shares (%)'!$H$12/100*'Connecting shares (%)'!$R$18,0),0)</f>
        <v>0</v>
      </c>
      <c r="AG552" s="1">
        <f>IF(C552="West", IF(B552="Decentral",(K552*'Connecting shares (%)'!$F$16/100+M552*'Connecting shares (%)'!$G$16/100+O552*'Connecting shares (%)'!$H$16/100)/1000000,0),0)</f>
        <v>0.11411262999999992</v>
      </c>
      <c r="AH552" s="1">
        <f>IF(C552="west", IF(B552="Decentral",L552*'Connecting shares (%)'!$R$16*'Connecting shares (%)'!$F$16/100+N552*'Connecting shares (%)'!$G$16/100*'Connecting shares (%)'!$R$17+P552*'Connecting shares (%)'!$H$16/100*'Connecting shares (%)'!$R$18,0),0)</f>
        <v>0.168629</v>
      </c>
    </row>
    <row r="553" spans="1:34">
      <c r="A553" s="1">
        <v>552</v>
      </c>
      <c r="B553" s="1" t="s">
        <v>21</v>
      </c>
      <c r="C553" s="1" t="s">
        <v>23</v>
      </c>
      <c r="D553" s="1" t="s">
        <v>395</v>
      </c>
      <c r="E553" s="1">
        <v>500019.97999999899</v>
      </c>
      <c r="F553" s="1">
        <v>36</v>
      </c>
      <c r="G553" s="1">
        <v>0</v>
      </c>
      <c r="H553" s="1">
        <v>0</v>
      </c>
      <c r="I553" s="1">
        <v>0</v>
      </c>
      <c r="J553" s="1">
        <v>0</v>
      </c>
      <c r="K553" s="1">
        <v>47180.15</v>
      </c>
      <c r="L553" s="1">
        <v>2</v>
      </c>
      <c r="M553" s="1">
        <v>0</v>
      </c>
      <c r="N553" s="1">
        <v>0</v>
      </c>
      <c r="O553" s="1">
        <v>0</v>
      </c>
      <c r="P553" s="1">
        <v>0</v>
      </c>
      <c r="Q553" s="1">
        <v>2172.1731298519999</v>
      </c>
      <c r="R553" s="1">
        <v>212757</v>
      </c>
      <c r="S553" s="61">
        <f>IF(C553="East", IF(B553="Central",('Connecting shares (%)'!$F$2/100*E553+'Connecting shares (%)'!$G$2/100*G553+'Connecting shares (%)'!$H$2/100*I553)/1000000,0),0)</f>
        <v>0</v>
      </c>
      <c r="T553" s="61">
        <f>IF(C553="East", IF(B553="Central",F553*'Connecting shares (%)'!$R$16*'Connecting shares (%)'!$F$2/100+H553*'Connecting shares (%)'!$G$2/100*'Connecting shares (%)'!$R$17+J553*'Connecting shares (%)'!$H$2/100*'Connecting shares (%)'!$R$18,0),0)</f>
        <v>0</v>
      </c>
      <c r="U553" s="1">
        <f>IF(C553="East", IF(B553="Decentral",('Connecting shares (%)'!$F$6/100*E553+'Connecting shares (%)'!$G$6/100*G553+'Connecting shares (%)'!$H$6/100*I553)/1000000,0),0)</f>
        <v>0</v>
      </c>
      <c r="V553" s="1">
        <f>IF(C553="East", IF(B553="Decentral",F553*'Connecting shares (%)'!$R$16*'Connecting shares (%)'!$F$6/100+H553*'Connecting shares (%)'!$G$6/100*'Connecting shares (%)'!$R$17+J553*'Connecting shares (%)'!$H$6/100*'Connecting shares (%)'!$R$18,0),0)</f>
        <v>0</v>
      </c>
      <c r="W553" s="1">
        <f>IF(C553="East", IF(B553="Central",('Connecting shares (%)'!$F$4/100*K553+'Connecting shares (%)'!$G$4/100*M553+'Connecting shares (%)'!$H$4/100*O553)/1000000,0),0)</f>
        <v>0</v>
      </c>
      <c r="X553" s="1">
        <f>IF(C553="East", IF(B553="Central",L553*'Connecting shares (%)'!$R$16*'Connecting shares (%)'!$F$4/100+N553*'Connecting shares (%)'!$G$4/100*'Connecting shares (%)'!$R$17+P553*'Connecting shares (%)'!$H$4/100*'Connecting shares (%)'!$R$18,0),0)</f>
        <v>0</v>
      </c>
      <c r="Y553" s="1">
        <f>IF(C553="East", IF(B553="Decentral",('Connecting shares (%)'!$F$4/100*K553+'Connecting shares (%)'!$G$4/100*M553+'Connecting shares (%)'!$H$4/100*O553)/1000000,0),0)</f>
        <v>0</v>
      </c>
      <c r="Z553" s="1">
        <f>IF(C553="East", IF(B553="Decentral",L553*'Connecting shares (%)'!$R$16*'Connecting shares (%)'!$F$8/100+N553*'Connecting shares (%)'!$G$8/100*'Connecting shares (%)'!$R$17+P553*'Connecting shares (%)'!$H$8/100*'Connecting shares (%)'!$R$18,0),0)</f>
        <v>0</v>
      </c>
      <c r="AA553" s="1">
        <f>IF(C553="West", IF(B553="Central",('Connecting shares (%)'!$F$10/100*E553+'Connecting shares (%)'!$G$10/100*G553+'Connecting shares (%)'!$H$10/100*I553)/1000000,0),0)</f>
        <v>0</v>
      </c>
      <c r="AB553" s="1">
        <f>IF(C553="West", IF(B553="Central",F553*'Connecting shares (%)'!$R$16*'Connecting shares (%)'!$F$10/100+H553*'Connecting shares (%)'!$G$10/100*'Connecting shares (%)'!$R$17+J553*'Connecting shares (%)'!$H$10/100*'Connecting shares (%)'!$R$18,0),0)</f>
        <v>0</v>
      </c>
      <c r="AC553" s="1">
        <f>IF(C553="West", IF(B553="Decentral",('Connecting shares (%)'!$F$14/100*E553+'Connecting shares (%)'!$G$14/100*G553+'Connecting shares (%)'!$H$14/100*I553)/1000000,0),0)</f>
        <v>0.50001997999999903</v>
      </c>
      <c r="AD553" s="1">
        <f>IF(C553="west", IF(B553="Decentral",F553*'Connecting shares (%)'!$R$16*'Connecting shares (%)'!$F$14/100+H553*'Connecting shares (%)'!$G$14/100*'Connecting shares (%)'!$R$17+J553*'Connecting shares (%)'!$H$14/100*'Connecting shares (%)'!$R$18,0),0)</f>
        <v>0.82782</v>
      </c>
      <c r="AE553" s="1">
        <f>IF(C553="west", IF(B553="Central",('Connecting shares (%)'!$F$12/100*K553+'Connecting shares (%)'!$G$12/100*M553+'Connecting shares (%)'!$H$12/100*O553)/1000000,0),0)</f>
        <v>0</v>
      </c>
      <c r="AF553" s="1">
        <f>IF(C553="west", IF(B553="Central",L553*'Connecting shares (%)'!$R$16*'Connecting shares (%)'!$F$12/100+N553*'Connecting shares (%)'!$G$12/100*'Connecting shares (%)'!$R$17+P553*'Connecting shares (%)'!$H$12/100*'Connecting shares (%)'!$R$18,0),0)</f>
        <v>0</v>
      </c>
      <c r="AG553" s="1">
        <f>IF(C553="West", IF(B553="Decentral",(K553*'Connecting shares (%)'!$F$16/100+M553*'Connecting shares (%)'!$G$16/100+O553*'Connecting shares (%)'!$H$16/100)/1000000,0),0)</f>
        <v>4.7180150000000004E-2</v>
      </c>
      <c r="AH553" s="1">
        <f>IF(C553="west", IF(B553="Decentral",L553*'Connecting shares (%)'!$R$16*'Connecting shares (%)'!$F$16/100+N553*'Connecting shares (%)'!$G$16/100*'Connecting shares (%)'!$R$17+P553*'Connecting shares (%)'!$H$16/100*'Connecting shares (%)'!$R$18,0),0)</f>
        <v>4.5990000000000003E-2</v>
      </c>
    </row>
    <row r="554" spans="1:34">
      <c r="A554" s="1">
        <v>553</v>
      </c>
      <c r="B554" s="1" t="s">
        <v>21</v>
      </c>
      <c r="C554" s="1" t="s">
        <v>23</v>
      </c>
      <c r="D554" s="1" t="s">
        <v>394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190.47361946573901</v>
      </c>
      <c r="R554" s="1">
        <v>1763.5</v>
      </c>
      <c r="S554" s="61">
        <f>IF(C554="East", IF(B554="Central",('Connecting shares (%)'!$F$2/100*E554+'Connecting shares (%)'!$G$2/100*G554+'Connecting shares (%)'!$H$2/100*I554)/1000000,0),0)</f>
        <v>0</v>
      </c>
      <c r="T554" s="61">
        <f>IF(C554="East", IF(B554="Central",F554*'Connecting shares (%)'!$R$16*'Connecting shares (%)'!$F$2/100+H554*'Connecting shares (%)'!$G$2/100*'Connecting shares (%)'!$R$17+J554*'Connecting shares (%)'!$H$2/100*'Connecting shares (%)'!$R$18,0),0)</f>
        <v>0</v>
      </c>
      <c r="U554" s="1">
        <f>IF(C554="East", IF(B554="Decentral",('Connecting shares (%)'!$F$6/100*E554+'Connecting shares (%)'!$G$6/100*G554+'Connecting shares (%)'!$H$6/100*I554)/1000000,0),0)</f>
        <v>0</v>
      </c>
      <c r="V554" s="1">
        <f>IF(C554="East", IF(B554="Decentral",F554*'Connecting shares (%)'!$R$16*'Connecting shares (%)'!$F$6/100+H554*'Connecting shares (%)'!$G$6/100*'Connecting shares (%)'!$R$17+J554*'Connecting shares (%)'!$H$6/100*'Connecting shares (%)'!$R$18,0),0)</f>
        <v>0</v>
      </c>
      <c r="W554" s="1">
        <f>IF(C554="East", IF(B554="Central",('Connecting shares (%)'!$F$4/100*K554+'Connecting shares (%)'!$G$4/100*M554+'Connecting shares (%)'!$H$4/100*O554)/1000000,0),0)</f>
        <v>0</v>
      </c>
      <c r="X554" s="1">
        <f>IF(C554="East", IF(B554="Central",L554*'Connecting shares (%)'!$R$16*'Connecting shares (%)'!$F$4/100+N554*'Connecting shares (%)'!$G$4/100*'Connecting shares (%)'!$R$17+P554*'Connecting shares (%)'!$H$4/100*'Connecting shares (%)'!$R$18,0),0)</f>
        <v>0</v>
      </c>
      <c r="Y554" s="1">
        <f>IF(C554="East", IF(B554="Decentral",('Connecting shares (%)'!$F$4/100*K554+'Connecting shares (%)'!$G$4/100*M554+'Connecting shares (%)'!$H$4/100*O554)/1000000,0),0)</f>
        <v>0</v>
      </c>
      <c r="Z554" s="1">
        <f>IF(C554="East", IF(B554="Decentral",L554*'Connecting shares (%)'!$R$16*'Connecting shares (%)'!$F$8/100+N554*'Connecting shares (%)'!$G$8/100*'Connecting shares (%)'!$R$17+P554*'Connecting shares (%)'!$H$8/100*'Connecting shares (%)'!$R$18,0),0)</f>
        <v>0</v>
      </c>
      <c r="AA554" s="1">
        <f>IF(C554="West", IF(B554="Central",('Connecting shares (%)'!$F$10/100*E554+'Connecting shares (%)'!$G$10/100*G554+'Connecting shares (%)'!$H$10/100*I554)/1000000,0),0)</f>
        <v>0</v>
      </c>
      <c r="AB554" s="1">
        <f>IF(C554="West", IF(B554="Central",F554*'Connecting shares (%)'!$R$16*'Connecting shares (%)'!$F$10/100+H554*'Connecting shares (%)'!$G$10/100*'Connecting shares (%)'!$R$17+J554*'Connecting shares (%)'!$H$10/100*'Connecting shares (%)'!$R$18,0),0)</f>
        <v>0</v>
      </c>
      <c r="AC554" s="1">
        <f>IF(C554="West", IF(B554="Decentral",('Connecting shares (%)'!$F$14/100*E554+'Connecting shares (%)'!$G$14/100*G554+'Connecting shares (%)'!$H$14/100*I554)/1000000,0),0)</f>
        <v>0</v>
      </c>
      <c r="AD554" s="1">
        <f>IF(C554="west", IF(B554="Decentral",F554*'Connecting shares (%)'!$R$16*'Connecting shares (%)'!$F$14/100+H554*'Connecting shares (%)'!$G$14/100*'Connecting shares (%)'!$R$17+J554*'Connecting shares (%)'!$H$14/100*'Connecting shares (%)'!$R$18,0),0)</f>
        <v>0</v>
      </c>
      <c r="AE554" s="1">
        <f>IF(C554="west", IF(B554="Central",('Connecting shares (%)'!$F$12/100*K554+'Connecting shares (%)'!$G$12/100*M554+'Connecting shares (%)'!$H$12/100*O554)/1000000,0),0)</f>
        <v>0</v>
      </c>
      <c r="AF554" s="1">
        <f>IF(C554="west", IF(B554="Central",L554*'Connecting shares (%)'!$R$16*'Connecting shares (%)'!$F$12/100+N554*'Connecting shares (%)'!$G$12/100*'Connecting shares (%)'!$R$17+P554*'Connecting shares (%)'!$H$12/100*'Connecting shares (%)'!$R$18,0),0)</f>
        <v>0</v>
      </c>
      <c r="AG554" s="1">
        <f>IF(C554="West", IF(B554="Decentral",(K554*'Connecting shares (%)'!$F$16/100+M554*'Connecting shares (%)'!$G$16/100+O554*'Connecting shares (%)'!$H$16/100)/1000000,0),0)</f>
        <v>0</v>
      </c>
      <c r="AH554" s="1">
        <f>IF(C554="west", IF(B554="Decentral",L554*'Connecting shares (%)'!$R$16*'Connecting shares (%)'!$F$16/100+N554*'Connecting shares (%)'!$G$16/100*'Connecting shares (%)'!$R$17+P554*'Connecting shares (%)'!$H$16/100*'Connecting shares (%)'!$R$18,0),0)</f>
        <v>0</v>
      </c>
    </row>
    <row r="555" spans="1:34">
      <c r="A555" s="1">
        <v>554</v>
      </c>
      <c r="B555" s="1" t="s">
        <v>21</v>
      </c>
      <c r="C555" s="1" t="s">
        <v>23</v>
      </c>
      <c r="D555" s="1" t="s">
        <v>393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378.12251043538498</v>
      </c>
      <c r="R555" s="1">
        <v>813</v>
      </c>
      <c r="S555" s="61">
        <f>IF(C555="East", IF(B555="Central",('Connecting shares (%)'!$F$2/100*E555+'Connecting shares (%)'!$G$2/100*G555+'Connecting shares (%)'!$H$2/100*I555)/1000000,0),0)</f>
        <v>0</v>
      </c>
      <c r="T555" s="61">
        <f>IF(C555="East", IF(B555="Central",F555*'Connecting shares (%)'!$R$16*'Connecting shares (%)'!$F$2/100+H555*'Connecting shares (%)'!$G$2/100*'Connecting shares (%)'!$R$17+J555*'Connecting shares (%)'!$H$2/100*'Connecting shares (%)'!$R$18,0),0)</f>
        <v>0</v>
      </c>
      <c r="U555" s="1">
        <f>IF(C555="East", IF(B555="Decentral",('Connecting shares (%)'!$F$6/100*E555+'Connecting shares (%)'!$G$6/100*G555+'Connecting shares (%)'!$H$6/100*I555)/1000000,0),0)</f>
        <v>0</v>
      </c>
      <c r="V555" s="1">
        <f>IF(C555="East", IF(B555="Decentral",F555*'Connecting shares (%)'!$R$16*'Connecting shares (%)'!$F$6/100+H555*'Connecting shares (%)'!$G$6/100*'Connecting shares (%)'!$R$17+J555*'Connecting shares (%)'!$H$6/100*'Connecting shares (%)'!$R$18,0),0)</f>
        <v>0</v>
      </c>
      <c r="W555" s="1">
        <f>IF(C555="East", IF(B555="Central",('Connecting shares (%)'!$F$4/100*K555+'Connecting shares (%)'!$G$4/100*M555+'Connecting shares (%)'!$H$4/100*O555)/1000000,0),0)</f>
        <v>0</v>
      </c>
      <c r="X555" s="1">
        <f>IF(C555="East", IF(B555="Central",L555*'Connecting shares (%)'!$R$16*'Connecting shares (%)'!$F$4/100+N555*'Connecting shares (%)'!$G$4/100*'Connecting shares (%)'!$R$17+P555*'Connecting shares (%)'!$H$4/100*'Connecting shares (%)'!$R$18,0),0)</f>
        <v>0</v>
      </c>
      <c r="Y555" s="1">
        <f>IF(C555="East", IF(B555="Decentral",('Connecting shares (%)'!$F$4/100*K555+'Connecting shares (%)'!$G$4/100*M555+'Connecting shares (%)'!$H$4/100*O555)/1000000,0),0)</f>
        <v>0</v>
      </c>
      <c r="Z555" s="1">
        <f>IF(C555="East", IF(B555="Decentral",L555*'Connecting shares (%)'!$R$16*'Connecting shares (%)'!$F$8/100+N555*'Connecting shares (%)'!$G$8/100*'Connecting shares (%)'!$R$17+P555*'Connecting shares (%)'!$H$8/100*'Connecting shares (%)'!$R$18,0),0)</f>
        <v>0</v>
      </c>
      <c r="AA555" s="1">
        <f>IF(C555="West", IF(B555="Central",('Connecting shares (%)'!$F$10/100*E555+'Connecting shares (%)'!$G$10/100*G555+'Connecting shares (%)'!$H$10/100*I555)/1000000,0),0)</f>
        <v>0</v>
      </c>
      <c r="AB555" s="1">
        <f>IF(C555="West", IF(B555="Central",F555*'Connecting shares (%)'!$R$16*'Connecting shares (%)'!$F$10/100+H555*'Connecting shares (%)'!$G$10/100*'Connecting shares (%)'!$R$17+J555*'Connecting shares (%)'!$H$10/100*'Connecting shares (%)'!$R$18,0),0)</f>
        <v>0</v>
      </c>
      <c r="AC555" s="1">
        <f>IF(C555="West", IF(B555="Decentral",('Connecting shares (%)'!$F$14/100*E555+'Connecting shares (%)'!$G$14/100*G555+'Connecting shares (%)'!$H$14/100*I555)/1000000,0),0)</f>
        <v>0</v>
      </c>
      <c r="AD555" s="1">
        <f>IF(C555="west", IF(B555="Decentral",F555*'Connecting shares (%)'!$R$16*'Connecting shares (%)'!$F$14/100+H555*'Connecting shares (%)'!$G$14/100*'Connecting shares (%)'!$R$17+J555*'Connecting shares (%)'!$H$14/100*'Connecting shares (%)'!$R$18,0),0)</f>
        <v>0</v>
      </c>
      <c r="AE555" s="1">
        <f>IF(C555="west", IF(B555="Central",('Connecting shares (%)'!$F$12/100*K555+'Connecting shares (%)'!$G$12/100*M555+'Connecting shares (%)'!$H$12/100*O555)/1000000,0),0)</f>
        <v>0</v>
      </c>
      <c r="AF555" s="1">
        <f>IF(C555="west", IF(B555="Central",L555*'Connecting shares (%)'!$R$16*'Connecting shares (%)'!$F$12/100+N555*'Connecting shares (%)'!$G$12/100*'Connecting shares (%)'!$R$17+P555*'Connecting shares (%)'!$H$12/100*'Connecting shares (%)'!$R$18,0),0)</f>
        <v>0</v>
      </c>
      <c r="AG555" s="1">
        <f>IF(C555="West", IF(B555="Decentral",(K555*'Connecting shares (%)'!$F$16/100+M555*'Connecting shares (%)'!$G$16/100+O555*'Connecting shares (%)'!$H$16/100)/1000000,0),0)</f>
        <v>0</v>
      </c>
      <c r="AH555" s="1">
        <f>IF(C555="west", IF(B555="Decentral",L555*'Connecting shares (%)'!$R$16*'Connecting shares (%)'!$F$16/100+N555*'Connecting shares (%)'!$G$16/100*'Connecting shares (%)'!$R$17+P555*'Connecting shares (%)'!$H$16/100*'Connecting shares (%)'!$R$18,0),0)</f>
        <v>0</v>
      </c>
    </row>
    <row r="556" spans="1:34">
      <c r="A556" s="1">
        <v>555</v>
      </c>
      <c r="B556" s="1" t="s">
        <v>21</v>
      </c>
      <c r="C556" s="1" t="s">
        <v>23</v>
      </c>
      <c r="D556" s="1" t="s">
        <v>392</v>
      </c>
      <c r="E556" s="1">
        <v>891065.41</v>
      </c>
      <c r="F556" s="1">
        <v>62</v>
      </c>
      <c r="G556" s="1">
        <v>53136.449999999903</v>
      </c>
      <c r="H556" s="1">
        <v>1</v>
      </c>
      <c r="I556" s="1">
        <v>0</v>
      </c>
      <c r="J556" s="1">
        <v>0</v>
      </c>
      <c r="K556" s="1">
        <v>71027.449999999895</v>
      </c>
      <c r="L556" s="1">
        <v>4</v>
      </c>
      <c r="M556" s="1">
        <v>125162.95</v>
      </c>
      <c r="N556" s="1">
        <v>1</v>
      </c>
      <c r="O556" s="1">
        <v>0</v>
      </c>
      <c r="P556" s="1">
        <v>0</v>
      </c>
      <c r="Q556" s="1">
        <v>4735.57410631737</v>
      </c>
      <c r="R556" s="1">
        <v>1352951.5</v>
      </c>
      <c r="S556" s="61">
        <f>IF(C556="East", IF(B556="Central",('Connecting shares (%)'!$F$2/100*E556+'Connecting shares (%)'!$G$2/100*G556+'Connecting shares (%)'!$H$2/100*I556)/1000000,0),0)</f>
        <v>0</v>
      </c>
      <c r="T556" s="61">
        <f>IF(C556="East", IF(B556="Central",F556*'Connecting shares (%)'!$R$16*'Connecting shares (%)'!$F$2/100+H556*'Connecting shares (%)'!$G$2/100*'Connecting shares (%)'!$R$17+J556*'Connecting shares (%)'!$H$2/100*'Connecting shares (%)'!$R$18,0),0)</f>
        <v>0</v>
      </c>
      <c r="U556" s="1">
        <f>IF(C556="East", IF(B556="Decentral",('Connecting shares (%)'!$F$6/100*E556+'Connecting shares (%)'!$G$6/100*G556+'Connecting shares (%)'!$H$6/100*I556)/1000000,0),0)</f>
        <v>0</v>
      </c>
      <c r="V556" s="1">
        <f>IF(C556="East", IF(B556="Decentral",F556*'Connecting shares (%)'!$R$16*'Connecting shares (%)'!$F$6/100+H556*'Connecting shares (%)'!$G$6/100*'Connecting shares (%)'!$R$17+J556*'Connecting shares (%)'!$H$6/100*'Connecting shares (%)'!$R$18,0),0)</f>
        <v>0</v>
      </c>
      <c r="W556" s="1">
        <f>IF(C556="East", IF(B556="Central",('Connecting shares (%)'!$F$4/100*K556+'Connecting shares (%)'!$G$4/100*M556+'Connecting shares (%)'!$H$4/100*O556)/1000000,0),0)</f>
        <v>0</v>
      </c>
      <c r="X556" s="1">
        <f>IF(C556="East", IF(B556="Central",L556*'Connecting shares (%)'!$R$16*'Connecting shares (%)'!$F$4/100+N556*'Connecting shares (%)'!$G$4/100*'Connecting shares (%)'!$R$17+P556*'Connecting shares (%)'!$H$4/100*'Connecting shares (%)'!$R$18,0),0)</f>
        <v>0</v>
      </c>
      <c r="Y556" s="1">
        <f>IF(C556="East", IF(B556="Decentral",('Connecting shares (%)'!$F$4/100*K556+'Connecting shares (%)'!$G$4/100*M556+'Connecting shares (%)'!$H$4/100*O556)/1000000,0),0)</f>
        <v>0</v>
      </c>
      <c r="Z556" s="1">
        <f>IF(C556="East", IF(B556="Decentral",L556*'Connecting shares (%)'!$R$16*'Connecting shares (%)'!$F$8/100+N556*'Connecting shares (%)'!$G$8/100*'Connecting shares (%)'!$R$17+P556*'Connecting shares (%)'!$H$8/100*'Connecting shares (%)'!$R$18,0),0)</f>
        <v>0</v>
      </c>
      <c r="AA556" s="1">
        <f>IF(C556="West", IF(B556="Central",('Connecting shares (%)'!$F$10/100*E556+'Connecting shares (%)'!$G$10/100*G556+'Connecting shares (%)'!$H$10/100*I556)/1000000,0),0)</f>
        <v>0</v>
      </c>
      <c r="AB556" s="1">
        <f>IF(C556="West", IF(B556="Central",F556*'Connecting shares (%)'!$R$16*'Connecting shares (%)'!$F$10/100+H556*'Connecting shares (%)'!$G$10/100*'Connecting shares (%)'!$R$17+J556*'Connecting shares (%)'!$H$10/100*'Connecting shares (%)'!$R$18,0),0)</f>
        <v>0</v>
      </c>
      <c r="AC556" s="1">
        <f>IF(C556="West", IF(B556="Decentral",('Connecting shares (%)'!$F$14/100*E556+'Connecting shares (%)'!$G$14/100*G556+'Connecting shares (%)'!$H$14/100*I556)/1000000,0),0)</f>
        <v>0.94420185999999995</v>
      </c>
      <c r="AD556" s="1">
        <f>IF(C556="west", IF(B556="Decentral",F556*'Connecting shares (%)'!$R$16*'Connecting shares (%)'!$F$14/100+H556*'Connecting shares (%)'!$G$14/100*'Connecting shares (%)'!$R$17+J556*'Connecting shares (%)'!$H$14/100*'Connecting shares (%)'!$R$18,0),0)</f>
        <v>1.4563490000000001</v>
      </c>
      <c r="AE556" s="1">
        <f>IF(C556="west", IF(B556="Central",('Connecting shares (%)'!$F$12/100*K556+'Connecting shares (%)'!$G$12/100*M556+'Connecting shares (%)'!$H$12/100*O556)/1000000,0),0)</f>
        <v>0</v>
      </c>
      <c r="AF556" s="1">
        <f>IF(C556="west", IF(B556="Central",L556*'Connecting shares (%)'!$R$16*'Connecting shares (%)'!$F$12/100+N556*'Connecting shares (%)'!$G$12/100*'Connecting shares (%)'!$R$17+P556*'Connecting shares (%)'!$H$12/100*'Connecting shares (%)'!$R$18,0),0)</f>
        <v>0</v>
      </c>
      <c r="AG556" s="1">
        <f>IF(C556="West", IF(B556="Decentral",(K556*'Connecting shares (%)'!$F$16/100+M556*'Connecting shares (%)'!$G$16/100+O556*'Connecting shares (%)'!$H$16/100)/1000000,0),0)</f>
        <v>0.1961903999999999</v>
      </c>
      <c r="AH556" s="1">
        <f>IF(C556="west", IF(B556="Decentral",L556*'Connecting shares (%)'!$R$16*'Connecting shares (%)'!$F$16/100+N556*'Connecting shares (%)'!$G$16/100*'Connecting shares (%)'!$R$17+P556*'Connecting shares (%)'!$H$16/100*'Connecting shares (%)'!$R$18,0),0)</f>
        <v>0.122639</v>
      </c>
    </row>
    <row r="557" spans="1:34">
      <c r="A557" s="1">
        <v>556</v>
      </c>
      <c r="B557" s="1" t="s">
        <v>21</v>
      </c>
      <c r="C557" s="1" t="s">
        <v>23</v>
      </c>
      <c r="D557" s="1" t="s">
        <v>391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314.54314523819897</v>
      </c>
      <c r="R557" s="1">
        <v>2090</v>
      </c>
      <c r="S557" s="61">
        <f>IF(C557="East", IF(B557="Central",('Connecting shares (%)'!$F$2/100*E557+'Connecting shares (%)'!$G$2/100*G557+'Connecting shares (%)'!$H$2/100*I557)/1000000,0),0)</f>
        <v>0</v>
      </c>
      <c r="T557" s="61">
        <f>IF(C557="East", IF(B557="Central",F557*'Connecting shares (%)'!$R$16*'Connecting shares (%)'!$F$2/100+H557*'Connecting shares (%)'!$G$2/100*'Connecting shares (%)'!$R$17+J557*'Connecting shares (%)'!$H$2/100*'Connecting shares (%)'!$R$18,0),0)</f>
        <v>0</v>
      </c>
      <c r="U557" s="1">
        <f>IF(C557="East", IF(B557="Decentral",('Connecting shares (%)'!$F$6/100*E557+'Connecting shares (%)'!$G$6/100*G557+'Connecting shares (%)'!$H$6/100*I557)/1000000,0),0)</f>
        <v>0</v>
      </c>
      <c r="V557" s="1">
        <f>IF(C557="East", IF(B557="Decentral",F557*'Connecting shares (%)'!$R$16*'Connecting shares (%)'!$F$6/100+H557*'Connecting shares (%)'!$G$6/100*'Connecting shares (%)'!$R$17+J557*'Connecting shares (%)'!$H$6/100*'Connecting shares (%)'!$R$18,0),0)</f>
        <v>0</v>
      </c>
      <c r="W557" s="1">
        <f>IF(C557="East", IF(B557="Central",('Connecting shares (%)'!$F$4/100*K557+'Connecting shares (%)'!$G$4/100*M557+'Connecting shares (%)'!$H$4/100*O557)/1000000,0),0)</f>
        <v>0</v>
      </c>
      <c r="X557" s="1">
        <f>IF(C557="East", IF(B557="Central",L557*'Connecting shares (%)'!$R$16*'Connecting shares (%)'!$F$4/100+N557*'Connecting shares (%)'!$G$4/100*'Connecting shares (%)'!$R$17+P557*'Connecting shares (%)'!$H$4/100*'Connecting shares (%)'!$R$18,0),0)</f>
        <v>0</v>
      </c>
      <c r="Y557" s="1">
        <f>IF(C557="East", IF(B557="Decentral",('Connecting shares (%)'!$F$4/100*K557+'Connecting shares (%)'!$G$4/100*M557+'Connecting shares (%)'!$H$4/100*O557)/1000000,0),0)</f>
        <v>0</v>
      </c>
      <c r="Z557" s="1">
        <f>IF(C557="East", IF(B557="Decentral",L557*'Connecting shares (%)'!$R$16*'Connecting shares (%)'!$F$8/100+N557*'Connecting shares (%)'!$G$8/100*'Connecting shares (%)'!$R$17+P557*'Connecting shares (%)'!$H$8/100*'Connecting shares (%)'!$R$18,0),0)</f>
        <v>0</v>
      </c>
      <c r="AA557" s="1">
        <f>IF(C557="West", IF(B557="Central",('Connecting shares (%)'!$F$10/100*E557+'Connecting shares (%)'!$G$10/100*G557+'Connecting shares (%)'!$H$10/100*I557)/1000000,0),0)</f>
        <v>0</v>
      </c>
      <c r="AB557" s="1">
        <f>IF(C557="West", IF(B557="Central",F557*'Connecting shares (%)'!$R$16*'Connecting shares (%)'!$F$10/100+H557*'Connecting shares (%)'!$G$10/100*'Connecting shares (%)'!$R$17+J557*'Connecting shares (%)'!$H$10/100*'Connecting shares (%)'!$R$18,0),0)</f>
        <v>0</v>
      </c>
      <c r="AC557" s="1">
        <f>IF(C557="West", IF(B557="Decentral",('Connecting shares (%)'!$F$14/100*E557+'Connecting shares (%)'!$G$14/100*G557+'Connecting shares (%)'!$H$14/100*I557)/1000000,0),0)</f>
        <v>0</v>
      </c>
      <c r="AD557" s="1">
        <f>IF(C557="west", IF(B557="Decentral",F557*'Connecting shares (%)'!$R$16*'Connecting shares (%)'!$F$14/100+H557*'Connecting shares (%)'!$G$14/100*'Connecting shares (%)'!$R$17+J557*'Connecting shares (%)'!$H$14/100*'Connecting shares (%)'!$R$18,0),0)</f>
        <v>0</v>
      </c>
      <c r="AE557" s="1">
        <f>IF(C557="west", IF(B557="Central",('Connecting shares (%)'!$F$12/100*K557+'Connecting shares (%)'!$G$12/100*M557+'Connecting shares (%)'!$H$12/100*O557)/1000000,0),0)</f>
        <v>0</v>
      </c>
      <c r="AF557" s="1">
        <f>IF(C557="west", IF(B557="Central",L557*'Connecting shares (%)'!$R$16*'Connecting shares (%)'!$F$12/100+N557*'Connecting shares (%)'!$G$12/100*'Connecting shares (%)'!$R$17+P557*'Connecting shares (%)'!$H$12/100*'Connecting shares (%)'!$R$18,0),0)</f>
        <v>0</v>
      </c>
      <c r="AG557" s="1">
        <f>IF(C557="West", IF(B557="Decentral",(K557*'Connecting shares (%)'!$F$16/100+M557*'Connecting shares (%)'!$G$16/100+O557*'Connecting shares (%)'!$H$16/100)/1000000,0),0)</f>
        <v>0</v>
      </c>
      <c r="AH557" s="1">
        <f>IF(C557="west", IF(B557="Decentral",L557*'Connecting shares (%)'!$R$16*'Connecting shares (%)'!$F$16/100+N557*'Connecting shares (%)'!$G$16/100*'Connecting shares (%)'!$R$17+P557*'Connecting shares (%)'!$H$16/100*'Connecting shares (%)'!$R$18,0),0)</f>
        <v>0</v>
      </c>
    </row>
    <row r="558" spans="1:34">
      <c r="A558" s="1">
        <v>557</v>
      </c>
      <c r="B558" s="1" t="s">
        <v>21</v>
      </c>
      <c r="C558" s="1" t="s">
        <v>23</v>
      </c>
      <c r="D558" s="1" t="s">
        <v>390</v>
      </c>
      <c r="E558" s="1">
        <v>3561559.5899999901</v>
      </c>
      <c r="F558" s="1">
        <v>228</v>
      </c>
      <c r="G558" s="1">
        <v>55438.65</v>
      </c>
      <c r="H558" s="1">
        <v>1</v>
      </c>
      <c r="I558" s="1">
        <v>0</v>
      </c>
      <c r="J558" s="1">
        <v>0</v>
      </c>
      <c r="K558" s="1">
        <v>532882.31999999995</v>
      </c>
      <c r="L558" s="1">
        <v>30</v>
      </c>
      <c r="M558" s="1">
        <v>1165908</v>
      </c>
      <c r="N558" s="1">
        <v>11</v>
      </c>
      <c r="O558" s="1">
        <v>632196.33999999904</v>
      </c>
      <c r="P558" s="1">
        <v>1</v>
      </c>
      <c r="Q558" s="1">
        <v>14137.8350027449</v>
      </c>
      <c r="R558" s="1">
        <v>5084541.5</v>
      </c>
      <c r="S558" s="61">
        <f>IF(C558="East", IF(B558="Central",('Connecting shares (%)'!$F$2/100*E558+'Connecting shares (%)'!$G$2/100*G558+'Connecting shares (%)'!$H$2/100*I558)/1000000,0),0)</f>
        <v>0</v>
      </c>
      <c r="T558" s="61">
        <f>IF(C558="East", IF(B558="Central",F558*'Connecting shares (%)'!$R$16*'Connecting shares (%)'!$F$2/100+H558*'Connecting shares (%)'!$G$2/100*'Connecting shares (%)'!$R$17+J558*'Connecting shares (%)'!$H$2/100*'Connecting shares (%)'!$R$18,0),0)</f>
        <v>0</v>
      </c>
      <c r="U558" s="1">
        <f>IF(C558="East", IF(B558="Decentral",('Connecting shares (%)'!$F$6/100*E558+'Connecting shares (%)'!$G$6/100*G558+'Connecting shares (%)'!$H$6/100*I558)/1000000,0),0)</f>
        <v>0</v>
      </c>
      <c r="V558" s="1">
        <f>IF(C558="East", IF(B558="Decentral",F558*'Connecting shares (%)'!$R$16*'Connecting shares (%)'!$F$6/100+H558*'Connecting shares (%)'!$G$6/100*'Connecting shares (%)'!$R$17+J558*'Connecting shares (%)'!$H$6/100*'Connecting shares (%)'!$R$18,0),0)</f>
        <v>0</v>
      </c>
      <c r="W558" s="1">
        <f>IF(C558="East", IF(B558="Central",('Connecting shares (%)'!$F$4/100*K558+'Connecting shares (%)'!$G$4/100*M558+'Connecting shares (%)'!$H$4/100*O558)/1000000,0),0)</f>
        <v>0</v>
      </c>
      <c r="X558" s="1">
        <f>IF(C558="East", IF(B558="Central",L558*'Connecting shares (%)'!$R$16*'Connecting shares (%)'!$F$4/100+N558*'Connecting shares (%)'!$G$4/100*'Connecting shares (%)'!$R$17+P558*'Connecting shares (%)'!$H$4/100*'Connecting shares (%)'!$R$18,0),0)</f>
        <v>0</v>
      </c>
      <c r="Y558" s="1">
        <f>IF(C558="East", IF(B558="Decentral",('Connecting shares (%)'!$F$4/100*K558+'Connecting shares (%)'!$G$4/100*M558+'Connecting shares (%)'!$H$4/100*O558)/1000000,0),0)</f>
        <v>0</v>
      </c>
      <c r="Z558" s="1">
        <f>IF(C558="East", IF(B558="Decentral",L558*'Connecting shares (%)'!$R$16*'Connecting shares (%)'!$F$8/100+N558*'Connecting shares (%)'!$G$8/100*'Connecting shares (%)'!$R$17+P558*'Connecting shares (%)'!$H$8/100*'Connecting shares (%)'!$R$18,0),0)</f>
        <v>0</v>
      </c>
      <c r="AA558" s="1">
        <f>IF(C558="West", IF(B558="Central",('Connecting shares (%)'!$F$10/100*E558+'Connecting shares (%)'!$G$10/100*G558+'Connecting shares (%)'!$H$10/100*I558)/1000000,0),0)</f>
        <v>0</v>
      </c>
      <c r="AB558" s="1">
        <f>IF(C558="West", IF(B558="Central",F558*'Connecting shares (%)'!$R$16*'Connecting shares (%)'!$F$10/100+H558*'Connecting shares (%)'!$G$10/100*'Connecting shares (%)'!$R$17+J558*'Connecting shares (%)'!$H$10/100*'Connecting shares (%)'!$R$18,0),0)</f>
        <v>0</v>
      </c>
      <c r="AC558" s="1">
        <f>IF(C558="West", IF(B558="Decentral",('Connecting shares (%)'!$F$14/100*E558+'Connecting shares (%)'!$G$14/100*G558+'Connecting shares (%)'!$H$14/100*I558)/1000000,0),0)</f>
        <v>3.6169982399999898</v>
      </c>
      <c r="AD558" s="1">
        <f>IF(C558="west", IF(B558="Decentral",F558*'Connecting shares (%)'!$R$16*'Connecting shares (%)'!$F$14/100+H558*'Connecting shares (%)'!$G$14/100*'Connecting shares (%)'!$R$17+J558*'Connecting shares (%)'!$H$14/100*'Connecting shares (%)'!$R$18,0),0)</f>
        <v>5.2735190000000003</v>
      </c>
      <c r="AE558" s="1">
        <f>IF(C558="west", IF(B558="Central",('Connecting shares (%)'!$F$12/100*K558+'Connecting shares (%)'!$G$12/100*M558+'Connecting shares (%)'!$H$12/100*O558)/1000000,0),0)</f>
        <v>0</v>
      </c>
      <c r="AF558" s="1">
        <f>IF(C558="west", IF(B558="Central",L558*'Connecting shares (%)'!$R$16*'Connecting shares (%)'!$F$12/100+N558*'Connecting shares (%)'!$G$12/100*'Connecting shares (%)'!$R$17+P558*'Connecting shares (%)'!$H$12/100*'Connecting shares (%)'!$R$18,0),0)</f>
        <v>0</v>
      </c>
      <c r="AG558" s="1">
        <f>IF(C558="West", IF(B558="Decentral",(K558*'Connecting shares (%)'!$F$16/100+M558*'Connecting shares (%)'!$G$16/100+O558*'Connecting shares (%)'!$H$16/100)/1000000,0),0)</f>
        <v>2.3309866599999989</v>
      </c>
      <c r="AH558" s="1">
        <f>IF(C558="west", IF(B558="Decentral",L558*'Connecting shares (%)'!$R$16*'Connecting shares (%)'!$F$16/100+N558*'Connecting shares (%)'!$G$16/100*'Connecting shares (%)'!$R$17+P558*'Connecting shares (%)'!$H$16/100*'Connecting shares (%)'!$R$18,0),0)</f>
        <v>1.0577580000000002</v>
      </c>
    </row>
    <row r="559" spans="1:34">
      <c r="A559" s="1">
        <v>558</v>
      </c>
      <c r="B559" s="1" t="s">
        <v>21</v>
      </c>
      <c r="C559" s="1" t="s">
        <v>23</v>
      </c>
      <c r="D559" s="1" t="s">
        <v>389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456.70696171533302</v>
      </c>
      <c r="R559" s="1">
        <v>11986</v>
      </c>
      <c r="S559" s="61">
        <f>IF(C559="East", IF(B559="Central",('Connecting shares (%)'!$F$2/100*E559+'Connecting shares (%)'!$G$2/100*G559+'Connecting shares (%)'!$H$2/100*I559)/1000000,0),0)</f>
        <v>0</v>
      </c>
      <c r="T559" s="61">
        <f>IF(C559="East", IF(B559="Central",F559*'Connecting shares (%)'!$R$16*'Connecting shares (%)'!$F$2/100+H559*'Connecting shares (%)'!$G$2/100*'Connecting shares (%)'!$R$17+J559*'Connecting shares (%)'!$H$2/100*'Connecting shares (%)'!$R$18,0),0)</f>
        <v>0</v>
      </c>
      <c r="U559" s="1">
        <f>IF(C559="East", IF(B559="Decentral",('Connecting shares (%)'!$F$6/100*E559+'Connecting shares (%)'!$G$6/100*G559+'Connecting shares (%)'!$H$6/100*I559)/1000000,0),0)</f>
        <v>0</v>
      </c>
      <c r="V559" s="1">
        <f>IF(C559="East", IF(B559="Decentral",F559*'Connecting shares (%)'!$R$16*'Connecting shares (%)'!$F$6/100+H559*'Connecting shares (%)'!$G$6/100*'Connecting shares (%)'!$R$17+J559*'Connecting shares (%)'!$H$6/100*'Connecting shares (%)'!$R$18,0),0)</f>
        <v>0</v>
      </c>
      <c r="W559" s="1">
        <f>IF(C559="East", IF(B559="Central",('Connecting shares (%)'!$F$4/100*K559+'Connecting shares (%)'!$G$4/100*M559+'Connecting shares (%)'!$H$4/100*O559)/1000000,0),0)</f>
        <v>0</v>
      </c>
      <c r="X559" s="1">
        <f>IF(C559="East", IF(B559="Central",L559*'Connecting shares (%)'!$R$16*'Connecting shares (%)'!$F$4/100+N559*'Connecting shares (%)'!$G$4/100*'Connecting shares (%)'!$R$17+P559*'Connecting shares (%)'!$H$4/100*'Connecting shares (%)'!$R$18,0),0)</f>
        <v>0</v>
      </c>
      <c r="Y559" s="1">
        <f>IF(C559="East", IF(B559="Decentral",('Connecting shares (%)'!$F$4/100*K559+'Connecting shares (%)'!$G$4/100*M559+'Connecting shares (%)'!$H$4/100*O559)/1000000,0),0)</f>
        <v>0</v>
      </c>
      <c r="Z559" s="1">
        <f>IF(C559="East", IF(B559="Decentral",L559*'Connecting shares (%)'!$R$16*'Connecting shares (%)'!$F$8/100+N559*'Connecting shares (%)'!$G$8/100*'Connecting shares (%)'!$R$17+P559*'Connecting shares (%)'!$H$8/100*'Connecting shares (%)'!$R$18,0),0)</f>
        <v>0</v>
      </c>
      <c r="AA559" s="1">
        <f>IF(C559="West", IF(B559="Central",('Connecting shares (%)'!$F$10/100*E559+'Connecting shares (%)'!$G$10/100*G559+'Connecting shares (%)'!$H$10/100*I559)/1000000,0),0)</f>
        <v>0</v>
      </c>
      <c r="AB559" s="1">
        <f>IF(C559="West", IF(B559="Central",F559*'Connecting shares (%)'!$R$16*'Connecting shares (%)'!$F$10/100+H559*'Connecting shares (%)'!$G$10/100*'Connecting shares (%)'!$R$17+J559*'Connecting shares (%)'!$H$10/100*'Connecting shares (%)'!$R$18,0),0)</f>
        <v>0</v>
      </c>
      <c r="AC559" s="1">
        <f>IF(C559="West", IF(B559="Decentral",('Connecting shares (%)'!$F$14/100*E559+'Connecting shares (%)'!$G$14/100*G559+'Connecting shares (%)'!$H$14/100*I559)/1000000,0),0)</f>
        <v>0</v>
      </c>
      <c r="AD559" s="1">
        <f>IF(C559="west", IF(B559="Decentral",F559*'Connecting shares (%)'!$R$16*'Connecting shares (%)'!$F$14/100+H559*'Connecting shares (%)'!$G$14/100*'Connecting shares (%)'!$R$17+J559*'Connecting shares (%)'!$H$14/100*'Connecting shares (%)'!$R$18,0),0)</f>
        <v>0</v>
      </c>
      <c r="AE559" s="1">
        <f>IF(C559="west", IF(B559="Central",('Connecting shares (%)'!$F$12/100*K559+'Connecting shares (%)'!$G$12/100*M559+'Connecting shares (%)'!$H$12/100*O559)/1000000,0),0)</f>
        <v>0</v>
      </c>
      <c r="AF559" s="1">
        <f>IF(C559="west", IF(B559="Central",L559*'Connecting shares (%)'!$R$16*'Connecting shares (%)'!$F$12/100+N559*'Connecting shares (%)'!$G$12/100*'Connecting shares (%)'!$R$17+P559*'Connecting shares (%)'!$H$12/100*'Connecting shares (%)'!$R$18,0),0)</f>
        <v>0</v>
      </c>
      <c r="AG559" s="1">
        <f>IF(C559="West", IF(B559="Decentral",(K559*'Connecting shares (%)'!$F$16/100+M559*'Connecting shares (%)'!$G$16/100+O559*'Connecting shares (%)'!$H$16/100)/1000000,0),0)</f>
        <v>0</v>
      </c>
      <c r="AH559" s="1">
        <f>IF(C559="west", IF(B559="Decentral",L559*'Connecting shares (%)'!$R$16*'Connecting shares (%)'!$F$16/100+N559*'Connecting shares (%)'!$G$16/100*'Connecting shares (%)'!$R$17+P559*'Connecting shares (%)'!$H$16/100*'Connecting shares (%)'!$R$18,0),0)</f>
        <v>0</v>
      </c>
    </row>
    <row r="560" spans="1:34">
      <c r="A560" s="1">
        <v>559</v>
      </c>
      <c r="B560" s="1" t="s">
        <v>21</v>
      </c>
      <c r="C560" s="1" t="s">
        <v>23</v>
      </c>
      <c r="D560" s="1" t="s">
        <v>388</v>
      </c>
      <c r="E560" s="1">
        <v>303606.2</v>
      </c>
      <c r="F560" s="1">
        <v>18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2549.0036665461398</v>
      </c>
      <c r="R560" s="1">
        <v>336729</v>
      </c>
      <c r="S560" s="61">
        <f>IF(C560="East", IF(B560="Central",('Connecting shares (%)'!$F$2/100*E560+'Connecting shares (%)'!$G$2/100*G560+'Connecting shares (%)'!$H$2/100*I560)/1000000,0),0)</f>
        <v>0</v>
      </c>
      <c r="T560" s="61">
        <f>IF(C560="East", IF(B560="Central",F560*'Connecting shares (%)'!$R$16*'Connecting shares (%)'!$F$2/100+H560*'Connecting shares (%)'!$G$2/100*'Connecting shares (%)'!$R$17+J560*'Connecting shares (%)'!$H$2/100*'Connecting shares (%)'!$R$18,0),0)</f>
        <v>0</v>
      </c>
      <c r="U560" s="1">
        <f>IF(C560="East", IF(B560="Decentral",('Connecting shares (%)'!$F$6/100*E560+'Connecting shares (%)'!$G$6/100*G560+'Connecting shares (%)'!$H$6/100*I560)/1000000,0),0)</f>
        <v>0</v>
      </c>
      <c r="V560" s="1">
        <f>IF(C560="East", IF(B560="Decentral",F560*'Connecting shares (%)'!$R$16*'Connecting shares (%)'!$F$6/100+H560*'Connecting shares (%)'!$G$6/100*'Connecting shares (%)'!$R$17+J560*'Connecting shares (%)'!$H$6/100*'Connecting shares (%)'!$R$18,0),0)</f>
        <v>0</v>
      </c>
      <c r="W560" s="1">
        <f>IF(C560="East", IF(B560="Central",('Connecting shares (%)'!$F$4/100*K560+'Connecting shares (%)'!$G$4/100*M560+'Connecting shares (%)'!$H$4/100*O560)/1000000,0),0)</f>
        <v>0</v>
      </c>
      <c r="X560" s="1">
        <f>IF(C560="East", IF(B560="Central",L560*'Connecting shares (%)'!$R$16*'Connecting shares (%)'!$F$4/100+N560*'Connecting shares (%)'!$G$4/100*'Connecting shares (%)'!$R$17+P560*'Connecting shares (%)'!$H$4/100*'Connecting shares (%)'!$R$18,0),0)</f>
        <v>0</v>
      </c>
      <c r="Y560" s="1">
        <f>IF(C560="East", IF(B560="Decentral",('Connecting shares (%)'!$F$4/100*K560+'Connecting shares (%)'!$G$4/100*M560+'Connecting shares (%)'!$H$4/100*O560)/1000000,0),0)</f>
        <v>0</v>
      </c>
      <c r="Z560" s="1">
        <f>IF(C560="East", IF(B560="Decentral",L560*'Connecting shares (%)'!$R$16*'Connecting shares (%)'!$F$8/100+N560*'Connecting shares (%)'!$G$8/100*'Connecting shares (%)'!$R$17+P560*'Connecting shares (%)'!$H$8/100*'Connecting shares (%)'!$R$18,0),0)</f>
        <v>0</v>
      </c>
      <c r="AA560" s="1">
        <f>IF(C560="West", IF(B560="Central",('Connecting shares (%)'!$F$10/100*E560+'Connecting shares (%)'!$G$10/100*G560+'Connecting shares (%)'!$H$10/100*I560)/1000000,0),0)</f>
        <v>0</v>
      </c>
      <c r="AB560" s="1">
        <f>IF(C560="West", IF(B560="Central",F560*'Connecting shares (%)'!$R$16*'Connecting shares (%)'!$F$10/100+H560*'Connecting shares (%)'!$G$10/100*'Connecting shares (%)'!$R$17+J560*'Connecting shares (%)'!$H$10/100*'Connecting shares (%)'!$R$18,0),0)</f>
        <v>0</v>
      </c>
      <c r="AC560" s="1">
        <f>IF(C560="West", IF(B560="Decentral",('Connecting shares (%)'!$F$14/100*E560+'Connecting shares (%)'!$G$14/100*G560+'Connecting shares (%)'!$H$14/100*I560)/1000000,0),0)</f>
        <v>0.30360619999999999</v>
      </c>
      <c r="AD560" s="1">
        <f>IF(C560="west", IF(B560="Decentral",F560*'Connecting shares (%)'!$R$16*'Connecting shares (%)'!$F$14/100+H560*'Connecting shares (%)'!$G$14/100*'Connecting shares (%)'!$R$17+J560*'Connecting shares (%)'!$H$14/100*'Connecting shares (%)'!$R$18,0),0)</f>
        <v>0.41391</v>
      </c>
      <c r="AE560" s="1">
        <f>IF(C560="west", IF(B560="Central",('Connecting shares (%)'!$F$12/100*K560+'Connecting shares (%)'!$G$12/100*M560+'Connecting shares (%)'!$H$12/100*O560)/1000000,0),0)</f>
        <v>0</v>
      </c>
      <c r="AF560" s="1">
        <f>IF(C560="west", IF(B560="Central",L560*'Connecting shares (%)'!$R$16*'Connecting shares (%)'!$F$12/100+N560*'Connecting shares (%)'!$G$12/100*'Connecting shares (%)'!$R$17+P560*'Connecting shares (%)'!$H$12/100*'Connecting shares (%)'!$R$18,0),0)</f>
        <v>0</v>
      </c>
      <c r="AG560" s="1">
        <f>IF(C560="West", IF(B560="Decentral",(K560*'Connecting shares (%)'!$F$16/100+M560*'Connecting shares (%)'!$G$16/100+O560*'Connecting shares (%)'!$H$16/100)/1000000,0),0)</f>
        <v>0</v>
      </c>
      <c r="AH560" s="1">
        <f>IF(C560="west", IF(B560="Decentral",L560*'Connecting shares (%)'!$R$16*'Connecting shares (%)'!$F$16/100+N560*'Connecting shares (%)'!$G$16/100*'Connecting shares (%)'!$R$17+P560*'Connecting shares (%)'!$H$16/100*'Connecting shares (%)'!$R$18,0),0)</f>
        <v>0</v>
      </c>
    </row>
    <row r="561" spans="1:34">
      <c r="A561" s="1">
        <v>560</v>
      </c>
      <c r="B561" s="1" t="s">
        <v>21</v>
      </c>
      <c r="C561" s="1" t="s">
        <v>23</v>
      </c>
      <c r="D561" s="1" t="s">
        <v>387</v>
      </c>
      <c r="E561" s="1">
        <v>447110.109999999</v>
      </c>
      <c r="F561" s="1">
        <v>29</v>
      </c>
      <c r="G561" s="1">
        <v>0</v>
      </c>
      <c r="H561" s="1">
        <v>0</v>
      </c>
      <c r="I561" s="1">
        <v>0</v>
      </c>
      <c r="J561" s="1">
        <v>0</v>
      </c>
      <c r="K561" s="1">
        <v>24372.25</v>
      </c>
      <c r="L561" s="1">
        <v>1</v>
      </c>
      <c r="M561" s="1">
        <v>0</v>
      </c>
      <c r="N561" s="1">
        <v>0</v>
      </c>
      <c r="O561" s="1">
        <v>0</v>
      </c>
      <c r="P561" s="1">
        <v>0</v>
      </c>
      <c r="Q561" s="1">
        <v>4241.5260981005104</v>
      </c>
      <c r="R561" s="1">
        <v>799460</v>
      </c>
      <c r="S561" s="61">
        <f>IF(C561="East", IF(B561="Central",('Connecting shares (%)'!$F$2/100*E561+'Connecting shares (%)'!$G$2/100*G561+'Connecting shares (%)'!$H$2/100*I561)/1000000,0),0)</f>
        <v>0</v>
      </c>
      <c r="T561" s="61">
        <f>IF(C561="East", IF(B561="Central",F561*'Connecting shares (%)'!$R$16*'Connecting shares (%)'!$F$2/100+H561*'Connecting shares (%)'!$G$2/100*'Connecting shares (%)'!$R$17+J561*'Connecting shares (%)'!$H$2/100*'Connecting shares (%)'!$R$18,0),0)</f>
        <v>0</v>
      </c>
      <c r="U561" s="1">
        <f>IF(C561="East", IF(B561="Decentral",('Connecting shares (%)'!$F$6/100*E561+'Connecting shares (%)'!$G$6/100*G561+'Connecting shares (%)'!$H$6/100*I561)/1000000,0),0)</f>
        <v>0</v>
      </c>
      <c r="V561" s="1">
        <f>IF(C561="East", IF(B561="Decentral",F561*'Connecting shares (%)'!$R$16*'Connecting shares (%)'!$F$6/100+H561*'Connecting shares (%)'!$G$6/100*'Connecting shares (%)'!$R$17+J561*'Connecting shares (%)'!$H$6/100*'Connecting shares (%)'!$R$18,0),0)</f>
        <v>0</v>
      </c>
      <c r="W561" s="1">
        <f>IF(C561="East", IF(B561="Central",('Connecting shares (%)'!$F$4/100*K561+'Connecting shares (%)'!$G$4/100*M561+'Connecting shares (%)'!$H$4/100*O561)/1000000,0),0)</f>
        <v>0</v>
      </c>
      <c r="X561" s="1">
        <f>IF(C561="East", IF(B561="Central",L561*'Connecting shares (%)'!$R$16*'Connecting shares (%)'!$F$4/100+N561*'Connecting shares (%)'!$G$4/100*'Connecting shares (%)'!$R$17+P561*'Connecting shares (%)'!$H$4/100*'Connecting shares (%)'!$R$18,0),0)</f>
        <v>0</v>
      </c>
      <c r="Y561" s="1">
        <f>IF(C561="East", IF(B561="Decentral",('Connecting shares (%)'!$F$4/100*K561+'Connecting shares (%)'!$G$4/100*M561+'Connecting shares (%)'!$H$4/100*O561)/1000000,0),0)</f>
        <v>0</v>
      </c>
      <c r="Z561" s="1">
        <f>IF(C561="East", IF(B561="Decentral",L561*'Connecting shares (%)'!$R$16*'Connecting shares (%)'!$F$8/100+N561*'Connecting shares (%)'!$G$8/100*'Connecting shares (%)'!$R$17+P561*'Connecting shares (%)'!$H$8/100*'Connecting shares (%)'!$R$18,0),0)</f>
        <v>0</v>
      </c>
      <c r="AA561" s="1">
        <f>IF(C561="West", IF(B561="Central",('Connecting shares (%)'!$F$10/100*E561+'Connecting shares (%)'!$G$10/100*G561+'Connecting shares (%)'!$H$10/100*I561)/1000000,0),0)</f>
        <v>0</v>
      </c>
      <c r="AB561" s="1">
        <f>IF(C561="West", IF(B561="Central",F561*'Connecting shares (%)'!$R$16*'Connecting shares (%)'!$F$10/100+H561*'Connecting shares (%)'!$G$10/100*'Connecting shares (%)'!$R$17+J561*'Connecting shares (%)'!$H$10/100*'Connecting shares (%)'!$R$18,0),0)</f>
        <v>0</v>
      </c>
      <c r="AC561" s="1">
        <f>IF(C561="West", IF(B561="Decentral",('Connecting shares (%)'!$F$14/100*E561+'Connecting shares (%)'!$G$14/100*G561+'Connecting shares (%)'!$H$14/100*I561)/1000000,0),0)</f>
        <v>0.44711010999999901</v>
      </c>
      <c r="AD561" s="1">
        <f>IF(C561="west", IF(B561="Decentral",F561*'Connecting shares (%)'!$R$16*'Connecting shares (%)'!$F$14/100+H561*'Connecting shares (%)'!$G$14/100*'Connecting shares (%)'!$R$17+J561*'Connecting shares (%)'!$H$14/100*'Connecting shares (%)'!$R$18,0),0)</f>
        <v>0.66685500000000009</v>
      </c>
      <c r="AE561" s="1">
        <f>IF(C561="west", IF(B561="Central",('Connecting shares (%)'!$F$12/100*K561+'Connecting shares (%)'!$G$12/100*M561+'Connecting shares (%)'!$H$12/100*O561)/1000000,0),0)</f>
        <v>0</v>
      </c>
      <c r="AF561" s="1">
        <f>IF(C561="west", IF(B561="Central",L561*'Connecting shares (%)'!$R$16*'Connecting shares (%)'!$F$12/100+N561*'Connecting shares (%)'!$G$12/100*'Connecting shares (%)'!$R$17+P561*'Connecting shares (%)'!$H$12/100*'Connecting shares (%)'!$R$18,0),0)</f>
        <v>0</v>
      </c>
      <c r="AG561" s="1">
        <f>IF(C561="West", IF(B561="Decentral",(K561*'Connecting shares (%)'!$F$16/100+M561*'Connecting shares (%)'!$G$16/100+O561*'Connecting shares (%)'!$H$16/100)/1000000,0),0)</f>
        <v>2.4372250000000002E-2</v>
      </c>
      <c r="AH561" s="1">
        <f>IF(C561="west", IF(B561="Decentral",L561*'Connecting shares (%)'!$R$16*'Connecting shares (%)'!$F$16/100+N561*'Connecting shares (%)'!$G$16/100*'Connecting shares (%)'!$R$17+P561*'Connecting shares (%)'!$H$16/100*'Connecting shares (%)'!$R$18,0),0)</f>
        <v>2.2995000000000002E-2</v>
      </c>
    </row>
    <row r="562" spans="1:34">
      <c r="A562" s="1">
        <v>561</v>
      </c>
      <c r="B562" s="1" t="s">
        <v>21</v>
      </c>
      <c r="C562" s="1" t="s">
        <v>23</v>
      </c>
      <c r="D562" s="1" t="s">
        <v>386</v>
      </c>
      <c r="E562" s="1">
        <v>995792.62999999896</v>
      </c>
      <c r="F562" s="1">
        <v>65</v>
      </c>
      <c r="G562" s="1">
        <v>0</v>
      </c>
      <c r="H562" s="1">
        <v>0</v>
      </c>
      <c r="I562" s="1">
        <v>0</v>
      </c>
      <c r="J562" s="1">
        <v>0</v>
      </c>
      <c r="K562" s="1">
        <v>111048.78</v>
      </c>
      <c r="L562" s="1">
        <v>7</v>
      </c>
      <c r="M562" s="1">
        <v>0</v>
      </c>
      <c r="N562" s="1">
        <v>0</v>
      </c>
      <c r="O562" s="1">
        <v>444024.96</v>
      </c>
      <c r="P562" s="1">
        <v>1</v>
      </c>
      <c r="Q562" s="1">
        <v>8236.0024382486208</v>
      </c>
      <c r="R562" s="1">
        <v>2620599.5</v>
      </c>
      <c r="S562" s="61">
        <f>IF(C562="East", IF(B562="Central",('Connecting shares (%)'!$F$2/100*E562+'Connecting shares (%)'!$G$2/100*G562+'Connecting shares (%)'!$H$2/100*I562)/1000000,0),0)</f>
        <v>0</v>
      </c>
      <c r="T562" s="61">
        <f>IF(C562="East", IF(B562="Central",F562*'Connecting shares (%)'!$R$16*'Connecting shares (%)'!$F$2/100+H562*'Connecting shares (%)'!$G$2/100*'Connecting shares (%)'!$R$17+J562*'Connecting shares (%)'!$H$2/100*'Connecting shares (%)'!$R$18,0),0)</f>
        <v>0</v>
      </c>
      <c r="U562" s="1">
        <f>IF(C562="East", IF(B562="Decentral",('Connecting shares (%)'!$F$6/100*E562+'Connecting shares (%)'!$G$6/100*G562+'Connecting shares (%)'!$H$6/100*I562)/1000000,0),0)</f>
        <v>0</v>
      </c>
      <c r="V562" s="1">
        <f>IF(C562="East", IF(B562="Decentral",F562*'Connecting shares (%)'!$R$16*'Connecting shares (%)'!$F$6/100+H562*'Connecting shares (%)'!$G$6/100*'Connecting shares (%)'!$R$17+J562*'Connecting shares (%)'!$H$6/100*'Connecting shares (%)'!$R$18,0),0)</f>
        <v>0</v>
      </c>
      <c r="W562" s="1">
        <f>IF(C562="East", IF(B562="Central",('Connecting shares (%)'!$F$4/100*K562+'Connecting shares (%)'!$G$4/100*M562+'Connecting shares (%)'!$H$4/100*O562)/1000000,0),0)</f>
        <v>0</v>
      </c>
      <c r="X562" s="1">
        <f>IF(C562="East", IF(B562="Central",L562*'Connecting shares (%)'!$R$16*'Connecting shares (%)'!$F$4/100+N562*'Connecting shares (%)'!$G$4/100*'Connecting shares (%)'!$R$17+P562*'Connecting shares (%)'!$H$4/100*'Connecting shares (%)'!$R$18,0),0)</f>
        <v>0</v>
      </c>
      <c r="Y562" s="1">
        <f>IF(C562="East", IF(B562="Decentral",('Connecting shares (%)'!$F$4/100*K562+'Connecting shares (%)'!$G$4/100*M562+'Connecting shares (%)'!$H$4/100*O562)/1000000,0),0)</f>
        <v>0</v>
      </c>
      <c r="Z562" s="1">
        <f>IF(C562="East", IF(B562="Decentral",L562*'Connecting shares (%)'!$R$16*'Connecting shares (%)'!$F$8/100+N562*'Connecting shares (%)'!$G$8/100*'Connecting shares (%)'!$R$17+P562*'Connecting shares (%)'!$H$8/100*'Connecting shares (%)'!$R$18,0),0)</f>
        <v>0</v>
      </c>
      <c r="AA562" s="1">
        <f>IF(C562="West", IF(B562="Central",('Connecting shares (%)'!$F$10/100*E562+'Connecting shares (%)'!$G$10/100*G562+'Connecting shares (%)'!$H$10/100*I562)/1000000,0),0)</f>
        <v>0</v>
      </c>
      <c r="AB562" s="1">
        <f>IF(C562="West", IF(B562="Central",F562*'Connecting shares (%)'!$R$16*'Connecting shares (%)'!$F$10/100+H562*'Connecting shares (%)'!$G$10/100*'Connecting shares (%)'!$R$17+J562*'Connecting shares (%)'!$H$10/100*'Connecting shares (%)'!$R$18,0),0)</f>
        <v>0</v>
      </c>
      <c r="AC562" s="1">
        <f>IF(C562="West", IF(B562="Decentral",('Connecting shares (%)'!$F$14/100*E562+'Connecting shares (%)'!$G$14/100*G562+'Connecting shares (%)'!$H$14/100*I562)/1000000,0),0)</f>
        <v>0.99579262999999896</v>
      </c>
      <c r="AD562" s="1">
        <f>IF(C562="west", IF(B562="Decentral",F562*'Connecting shares (%)'!$R$16*'Connecting shares (%)'!$F$14/100+H562*'Connecting shares (%)'!$G$14/100*'Connecting shares (%)'!$R$17+J562*'Connecting shares (%)'!$H$14/100*'Connecting shares (%)'!$R$18,0),0)</f>
        <v>1.4946750000000002</v>
      </c>
      <c r="AE562" s="1">
        <f>IF(C562="west", IF(B562="Central",('Connecting shares (%)'!$F$12/100*K562+'Connecting shares (%)'!$G$12/100*M562+'Connecting shares (%)'!$H$12/100*O562)/1000000,0),0)</f>
        <v>0</v>
      </c>
      <c r="AF562" s="1">
        <f>IF(C562="west", IF(B562="Central",L562*'Connecting shares (%)'!$R$16*'Connecting shares (%)'!$F$12/100+N562*'Connecting shares (%)'!$G$12/100*'Connecting shares (%)'!$R$17+P562*'Connecting shares (%)'!$H$12/100*'Connecting shares (%)'!$R$18,0),0)</f>
        <v>0</v>
      </c>
      <c r="AG562" s="1">
        <f>IF(C562="West", IF(B562="Decentral",(K562*'Connecting shares (%)'!$F$16/100+M562*'Connecting shares (%)'!$G$16/100+O562*'Connecting shares (%)'!$H$16/100)/1000000,0),0)</f>
        <v>0.55507373999999998</v>
      </c>
      <c r="AH562" s="1">
        <f>IF(C562="west", IF(B562="Decentral",L562*'Connecting shares (%)'!$R$16*'Connecting shares (%)'!$F$16/100+N562*'Connecting shares (%)'!$G$16/100*'Connecting shares (%)'!$R$17+P562*'Connecting shares (%)'!$H$16/100*'Connecting shares (%)'!$R$18,0),0)</f>
        <v>0.19162400000000002</v>
      </c>
    </row>
    <row r="563" spans="1:34">
      <c r="A563" s="1">
        <v>562</v>
      </c>
      <c r="B563" s="1" t="s">
        <v>21</v>
      </c>
      <c r="C563" s="1" t="s">
        <v>23</v>
      </c>
      <c r="D563" s="1" t="s">
        <v>385</v>
      </c>
      <c r="E563" s="1">
        <v>6880986.9500000002</v>
      </c>
      <c r="F563" s="1">
        <v>418</v>
      </c>
      <c r="G563" s="1">
        <v>60861.55</v>
      </c>
      <c r="H563" s="1">
        <v>1</v>
      </c>
      <c r="I563" s="1">
        <v>0</v>
      </c>
      <c r="J563" s="1">
        <v>0</v>
      </c>
      <c r="K563" s="1">
        <v>443521.63</v>
      </c>
      <c r="L563" s="1">
        <v>33</v>
      </c>
      <c r="M563" s="1">
        <v>54801.61</v>
      </c>
      <c r="N563" s="1">
        <v>1</v>
      </c>
      <c r="O563" s="1">
        <v>0</v>
      </c>
      <c r="P563" s="1">
        <v>0</v>
      </c>
      <c r="Q563" s="1">
        <v>34560.106742651697</v>
      </c>
      <c r="R563" s="1">
        <v>20090823</v>
      </c>
      <c r="S563" s="61">
        <f>IF(C563="East", IF(B563="Central",('Connecting shares (%)'!$F$2/100*E563+'Connecting shares (%)'!$G$2/100*G563+'Connecting shares (%)'!$H$2/100*I563)/1000000,0),0)</f>
        <v>0</v>
      </c>
      <c r="T563" s="61">
        <f>IF(C563="East", IF(B563="Central",F563*'Connecting shares (%)'!$R$16*'Connecting shares (%)'!$F$2/100+H563*'Connecting shares (%)'!$G$2/100*'Connecting shares (%)'!$R$17+J563*'Connecting shares (%)'!$H$2/100*'Connecting shares (%)'!$R$18,0),0)</f>
        <v>0</v>
      </c>
      <c r="U563" s="1">
        <f>IF(C563="East", IF(B563="Decentral",('Connecting shares (%)'!$F$6/100*E563+'Connecting shares (%)'!$G$6/100*G563+'Connecting shares (%)'!$H$6/100*I563)/1000000,0),0)</f>
        <v>0</v>
      </c>
      <c r="V563" s="1">
        <f>IF(C563="East", IF(B563="Decentral",F563*'Connecting shares (%)'!$R$16*'Connecting shares (%)'!$F$6/100+H563*'Connecting shares (%)'!$G$6/100*'Connecting shares (%)'!$R$17+J563*'Connecting shares (%)'!$H$6/100*'Connecting shares (%)'!$R$18,0),0)</f>
        <v>0</v>
      </c>
      <c r="W563" s="1">
        <f>IF(C563="East", IF(B563="Central",('Connecting shares (%)'!$F$4/100*K563+'Connecting shares (%)'!$G$4/100*M563+'Connecting shares (%)'!$H$4/100*O563)/1000000,0),0)</f>
        <v>0</v>
      </c>
      <c r="X563" s="1">
        <f>IF(C563="East", IF(B563="Central",L563*'Connecting shares (%)'!$R$16*'Connecting shares (%)'!$F$4/100+N563*'Connecting shares (%)'!$G$4/100*'Connecting shares (%)'!$R$17+P563*'Connecting shares (%)'!$H$4/100*'Connecting shares (%)'!$R$18,0),0)</f>
        <v>0</v>
      </c>
      <c r="Y563" s="1">
        <f>IF(C563="East", IF(B563="Decentral",('Connecting shares (%)'!$F$4/100*K563+'Connecting shares (%)'!$G$4/100*M563+'Connecting shares (%)'!$H$4/100*O563)/1000000,0),0)</f>
        <v>0</v>
      </c>
      <c r="Z563" s="1">
        <f>IF(C563="East", IF(B563="Decentral",L563*'Connecting shares (%)'!$R$16*'Connecting shares (%)'!$F$8/100+N563*'Connecting shares (%)'!$G$8/100*'Connecting shares (%)'!$R$17+P563*'Connecting shares (%)'!$H$8/100*'Connecting shares (%)'!$R$18,0),0)</f>
        <v>0</v>
      </c>
      <c r="AA563" s="1">
        <f>IF(C563="West", IF(B563="Central",('Connecting shares (%)'!$F$10/100*E563+'Connecting shares (%)'!$G$10/100*G563+'Connecting shares (%)'!$H$10/100*I563)/1000000,0),0)</f>
        <v>0</v>
      </c>
      <c r="AB563" s="1">
        <f>IF(C563="West", IF(B563="Central",F563*'Connecting shares (%)'!$R$16*'Connecting shares (%)'!$F$10/100+H563*'Connecting shares (%)'!$G$10/100*'Connecting shares (%)'!$R$17+J563*'Connecting shares (%)'!$H$10/100*'Connecting shares (%)'!$R$18,0),0)</f>
        <v>0</v>
      </c>
      <c r="AC563" s="1">
        <f>IF(C563="West", IF(B563="Decentral",('Connecting shares (%)'!$F$14/100*E563+'Connecting shares (%)'!$G$14/100*G563+'Connecting shares (%)'!$H$14/100*I563)/1000000,0),0)</f>
        <v>6.9418484999999999</v>
      </c>
      <c r="AD563" s="1">
        <f>IF(C563="west", IF(B563="Decentral",F563*'Connecting shares (%)'!$R$16*'Connecting shares (%)'!$F$14/100+H563*'Connecting shares (%)'!$G$14/100*'Connecting shares (%)'!$R$17+J563*'Connecting shares (%)'!$H$14/100*'Connecting shares (%)'!$R$18,0),0)</f>
        <v>9.6425689999999999</v>
      </c>
      <c r="AE563" s="1">
        <f>IF(C563="west", IF(B563="Central",('Connecting shares (%)'!$F$12/100*K563+'Connecting shares (%)'!$G$12/100*M563+'Connecting shares (%)'!$H$12/100*O563)/1000000,0),0)</f>
        <v>0</v>
      </c>
      <c r="AF563" s="1">
        <f>IF(C563="west", IF(B563="Central",L563*'Connecting shares (%)'!$R$16*'Connecting shares (%)'!$F$12/100+N563*'Connecting shares (%)'!$G$12/100*'Connecting shares (%)'!$R$17+P563*'Connecting shares (%)'!$H$12/100*'Connecting shares (%)'!$R$18,0),0)</f>
        <v>0</v>
      </c>
      <c r="AG563" s="1">
        <f>IF(C563="West", IF(B563="Decentral",(K563*'Connecting shares (%)'!$F$16/100+M563*'Connecting shares (%)'!$G$16/100+O563*'Connecting shares (%)'!$H$16/100)/1000000,0),0)</f>
        <v>0.49832324</v>
      </c>
      <c r="AH563" s="1">
        <f>IF(C563="west", IF(B563="Decentral",L563*'Connecting shares (%)'!$R$16*'Connecting shares (%)'!$F$16/100+N563*'Connecting shares (%)'!$G$16/100*'Connecting shares (%)'!$R$17+P563*'Connecting shares (%)'!$H$16/100*'Connecting shares (%)'!$R$18,0),0)</f>
        <v>0.78949399999999992</v>
      </c>
    </row>
    <row r="564" spans="1:34">
      <c r="A564" s="1">
        <v>563</v>
      </c>
      <c r="B564" s="1" t="s">
        <v>21</v>
      </c>
      <c r="C564" s="1" t="s">
        <v>23</v>
      </c>
      <c r="D564" s="1" t="s">
        <v>384</v>
      </c>
      <c r="E564" s="1">
        <v>1189466.8600000001</v>
      </c>
      <c r="F564" s="1">
        <v>80</v>
      </c>
      <c r="G564" s="1">
        <v>0</v>
      </c>
      <c r="H564" s="1">
        <v>0</v>
      </c>
      <c r="I564" s="1">
        <v>0</v>
      </c>
      <c r="J564" s="1">
        <v>0</v>
      </c>
      <c r="K564" s="1">
        <v>11764.29</v>
      </c>
      <c r="L564" s="1">
        <v>2</v>
      </c>
      <c r="M564" s="1">
        <v>0</v>
      </c>
      <c r="N564" s="1">
        <v>0</v>
      </c>
      <c r="O564" s="1">
        <v>0</v>
      </c>
      <c r="P564" s="1">
        <v>0</v>
      </c>
      <c r="Q564" s="1">
        <v>3916.8536698238299</v>
      </c>
      <c r="R564" s="1">
        <v>1034030</v>
      </c>
      <c r="S564" s="61">
        <f>IF(C564="East", IF(B564="Central",('Connecting shares (%)'!$F$2/100*E564+'Connecting shares (%)'!$G$2/100*G564+'Connecting shares (%)'!$H$2/100*I564)/1000000,0),0)</f>
        <v>0</v>
      </c>
      <c r="T564" s="61">
        <f>IF(C564="East", IF(B564="Central",F564*'Connecting shares (%)'!$R$16*'Connecting shares (%)'!$F$2/100+H564*'Connecting shares (%)'!$G$2/100*'Connecting shares (%)'!$R$17+J564*'Connecting shares (%)'!$H$2/100*'Connecting shares (%)'!$R$18,0),0)</f>
        <v>0</v>
      </c>
      <c r="U564" s="1">
        <f>IF(C564="East", IF(B564="Decentral",('Connecting shares (%)'!$F$6/100*E564+'Connecting shares (%)'!$G$6/100*G564+'Connecting shares (%)'!$H$6/100*I564)/1000000,0),0)</f>
        <v>0</v>
      </c>
      <c r="V564" s="1">
        <f>IF(C564="East", IF(B564="Decentral",F564*'Connecting shares (%)'!$R$16*'Connecting shares (%)'!$F$6/100+H564*'Connecting shares (%)'!$G$6/100*'Connecting shares (%)'!$R$17+J564*'Connecting shares (%)'!$H$6/100*'Connecting shares (%)'!$R$18,0),0)</f>
        <v>0</v>
      </c>
      <c r="W564" s="1">
        <f>IF(C564="East", IF(B564="Central",('Connecting shares (%)'!$F$4/100*K564+'Connecting shares (%)'!$G$4/100*M564+'Connecting shares (%)'!$H$4/100*O564)/1000000,0),0)</f>
        <v>0</v>
      </c>
      <c r="X564" s="1">
        <f>IF(C564="East", IF(B564="Central",L564*'Connecting shares (%)'!$R$16*'Connecting shares (%)'!$F$4/100+N564*'Connecting shares (%)'!$G$4/100*'Connecting shares (%)'!$R$17+P564*'Connecting shares (%)'!$H$4/100*'Connecting shares (%)'!$R$18,0),0)</f>
        <v>0</v>
      </c>
      <c r="Y564" s="1">
        <f>IF(C564="East", IF(B564="Decentral",('Connecting shares (%)'!$F$4/100*K564+'Connecting shares (%)'!$G$4/100*M564+'Connecting shares (%)'!$H$4/100*O564)/1000000,0),0)</f>
        <v>0</v>
      </c>
      <c r="Z564" s="1">
        <f>IF(C564="East", IF(B564="Decentral",L564*'Connecting shares (%)'!$R$16*'Connecting shares (%)'!$F$8/100+N564*'Connecting shares (%)'!$G$8/100*'Connecting shares (%)'!$R$17+P564*'Connecting shares (%)'!$H$8/100*'Connecting shares (%)'!$R$18,0),0)</f>
        <v>0</v>
      </c>
      <c r="AA564" s="1">
        <f>IF(C564="West", IF(B564="Central",('Connecting shares (%)'!$F$10/100*E564+'Connecting shares (%)'!$G$10/100*G564+'Connecting shares (%)'!$H$10/100*I564)/1000000,0),0)</f>
        <v>0</v>
      </c>
      <c r="AB564" s="1">
        <f>IF(C564="West", IF(B564="Central",F564*'Connecting shares (%)'!$R$16*'Connecting shares (%)'!$F$10/100+H564*'Connecting shares (%)'!$G$10/100*'Connecting shares (%)'!$R$17+J564*'Connecting shares (%)'!$H$10/100*'Connecting shares (%)'!$R$18,0),0)</f>
        <v>0</v>
      </c>
      <c r="AC564" s="1">
        <f>IF(C564="West", IF(B564="Decentral",('Connecting shares (%)'!$F$14/100*E564+'Connecting shares (%)'!$G$14/100*G564+'Connecting shares (%)'!$H$14/100*I564)/1000000,0),0)</f>
        <v>1.18946686</v>
      </c>
      <c r="AD564" s="1">
        <f>IF(C564="west", IF(B564="Decentral",F564*'Connecting shares (%)'!$R$16*'Connecting shares (%)'!$F$14/100+H564*'Connecting shares (%)'!$G$14/100*'Connecting shares (%)'!$R$17+J564*'Connecting shares (%)'!$H$14/100*'Connecting shares (%)'!$R$18,0),0)</f>
        <v>1.8396000000000001</v>
      </c>
      <c r="AE564" s="1">
        <f>IF(C564="west", IF(B564="Central",('Connecting shares (%)'!$F$12/100*K564+'Connecting shares (%)'!$G$12/100*M564+'Connecting shares (%)'!$H$12/100*O564)/1000000,0),0)</f>
        <v>0</v>
      </c>
      <c r="AF564" s="1">
        <f>IF(C564="west", IF(B564="Central",L564*'Connecting shares (%)'!$R$16*'Connecting shares (%)'!$F$12/100+N564*'Connecting shares (%)'!$G$12/100*'Connecting shares (%)'!$R$17+P564*'Connecting shares (%)'!$H$12/100*'Connecting shares (%)'!$R$18,0),0)</f>
        <v>0</v>
      </c>
      <c r="AG564" s="1">
        <f>IF(C564="West", IF(B564="Decentral",(K564*'Connecting shares (%)'!$F$16/100+M564*'Connecting shares (%)'!$G$16/100+O564*'Connecting shares (%)'!$H$16/100)/1000000,0),0)</f>
        <v>1.176429E-2</v>
      </c>
      <c r="AH564" s="1">
        <f>IF(C564="west", IF(B564="Decentral",L564*'Connecting shares (%)'!$R$16*'Connecting shares (%)'!$F$16/100+N564*'Connecting shares (%)'!$G$16/100*'Connecting shares (%)'!$R$17+P564*'Connecting shares (%)'!$H$16/100*'Connecting shares (%)'!$R$18,0),0)</f>
        <v>4.5990000000000003E-2</v>
      </c>
    </row>
    <row r="565" spans="1:34">
      <c r="A565" s="1">
        <v>564</v>
      </c>
      <c r="B565" s="1" t="s">
        <v>21</v>
      </c>
      <c r="C565" s="1" t="s">
        <v>23</v>
      </c>
      <c r="D565" s="1" t="s">
        <v>383</v>
      </c>
      <c r="E565" s="1">
        <v>286838.28999999998</v>
      </c>
      <c r="F565" s="1">
        <v>18</v>
      </c>
      <c r="G565" s="1">
        <v>0</v>
      </c>
      <c r="H565" s="1">
        <v>0</v>
      </c>
      <c r="I565" s="1">
        <v>0</v>
      </c>
      <c r="J565" s="1">
        <v>0</v>
      </c>
      <c r="K565" s="1">
        <v>100027.69</v>
      </c>
      <c r="L565" s="1">
        <v>6</v>
      </c>
      <c r="M565" s="1">
        <v>0</v>
      </c>
      <c r="N565" s="1">
        <v>0</v>
      </c>
      <c r="O565" s="1">
        <v>0</v>
      </c>
      <c r="P565" s="1">
        <v>0</v>
      </c>
      <c r="Q565" s="1">
        <v>7318.8262268521803</v>
      </c>
      <c r="R565" s="1">
        <v>1147067</v>
      </c>
      <c r="S565" s="61">
        <f>IF(C565="East", IF(B565="Central",('Connecting shares (%)'!$F$2/100*E565+'Connecting shares (%)'!$G$2/100*G565+'Connecting shares (%)'!$H$2/100*I565)/1000000,0),0)</f>
        <v>0</v>
      </c>
      <c r="T565" s="61">
        <f>IF(C565="East", IF(B565="Central",F565*'Connecting shares (%)'!$R$16*'Connecting shares (%)'!$F$2/100+H565*'Connecting shares (%)'!$G$2/100*'Connecting shares (%)'!$R$17+J565*'Connecting shares (%)'!$H$2/100*'Connecting shares (%)'!$R$18,0),0)</f>
        <v>0</v>
      </c>
      <c r="U565" s="1">
        <f>IF(C565="East", IF(B565="Decentral",('Connecting shares (%)'!$F$6/100*E565+'Connecting shares (%)'!$G$6/100*G565+'Connecting shares (%)'!$H$6/100*I565)/1000000,0),0)</f>
        <v>0</v>
      </c>
      <c r="V565" s="1">
        <f>IF(C565="East", IF(B565="Decentral",F565*'Connecting shares (%)'!$R$16*'Connecting shares (%)'!$F$6/100+H565*'Connecting shares (%)'!$G$6/100*'Connecting shares (%)'!$R$17+J565*'Connecting shares (%)'!$H$6/100*'Connecting shares (%)'!$R$18,0),0)</f>
        <v>0</v>
      </c>
      <c r="W565" s="1">
        <f>IF(C565="East", IF(B565="Central",('Connecting shares (%)'!$F$4/100*K565+'Connecting shares (%)'!$G$4/100*M565+'Connecting shares (%)'!$H$4/100*O565)/1000000,0),0)</f>
        <v>0</v>
      </c>
      <c r="X565" s="1">
        <f>IF(C565="East", IF(B565="Central",L565*'Connecting shares (%)'!$R$16*'Connecting shares (%)'!$F$4/100+N565*'Connecting shares (%)'!$G$4/100*'Connecting shares (%)'!$R$17+P565*'Connecting shares (%)'!$H$4/100*'Connecting shares (%)'!$R$18,0),0)</f>
        <v>0</v>
      </c>
      <c r="Y565" s="1">
        <f>IF(C565="East", IF(B565="Decentral",('Connecting shares (%)'!$F$4/100*K565+'Connecting shares (%)'!$G$4/100*M565+'Connecting shares (%)'!$H$4/100*O565)/1000000,0),0)</f>
        <v>0</v>
      </c>
      <c r="Z565" s="1">
        <f>IF(C565="East", IF(B565="Decentral",L565*'Connecting shares (%)'!$R$16*'Connecting shares (%)'!$F$8/100+N565*'Connecting shares (%)'!$G$8/100*'Connecting shares (%)'!$R$17+P565*'Connecting shares (%)'!$H$8/100*'Connecting shares (%)'!$R$18,0),0)</f>
        <v>0</v>
      </c>
      <c r="AA565" s="1">
        <f>IF(C565="West", IF(B565="Central",('Connecting shares (%)'!$F$10/100*E565+'Connecting shares (%)'!$G$10/100*G565+'Connecting shares (%)'!$H$10/100*I565)/1000000,0),0)</f>
        <v>0</v>
      </c>
      <c r="AB565" s="1">
        <f>IF(C565="West", IF(B565="Central",F565*'Connecting shares (%)'!$R$16*'Connecting shares (%)'!$F$10/100+H565*'Connecting shares (%)'!$G$10/100*'Connecting shares (%)'!$R$17+J565*'Connecting shares (%)'!$H$10/100*'Connecting shares (%)'!$R$18,0),0)</f>
        <v>0</v>
      </c>
      <c r="AC565" s="1">
        <f>IF(C565="West", IF(B565="Decentral",('Connecting shares (%)'!$F$14/100*E565+'Connecting shares (%)'!$G$14/100*G565+'Connecting shares (%)'!$H$14/100*I565)/1000000,0),0)</f>
        <v>0.28683829</v>
      </c>
      <c r="AD565" s="1">
        <f>IF(C565="west", IF(B565="Decentral",F565*'Connecting shares (%)'!$R$16*'Connecting shares (%)'!$F$14/100+H565*'Connecting shares (%)'!$G$14/100*'Connecting shares (%)'!$R$17+J565*'Connecting shares (%)'!$H$14/100*'Connecting shares (%)'!$R$18,0),0)</f>
        <v>0.41391</v>
      </c>
      <c r="AE565" s="1">
        <f>IF(C565="west", IF(B565="Central",('Connecting shares (%)'!$F$12/100*K565+'Connecting shares (%)'!$G$12/100*M565+'Connecting shares (%)'!$H$12/100*O565)/1000000,0),0)</f>
        <v>0</v>
      </c>
      <c r="AF565" s="1">
        <f>IF(C565="west", IF(B565="Central",L565*'Connecting shares (%)'!$R$16*'Connecting shares (%)'!$F$12/100+N565*'Connecting shares (%)'!$G$12/100*'Connecting shares (%)'!$R$17+P565*'Connecting shares (%)'!$H$12/100*'Connecting shares (%)'!$R$18,0),0)</f>
        <v>0</v>
      </c>
      <c r="AG565" s="1">
        <f>IF(C565="West", IF(B565="Decentral",(K565*'Connecting shares (%)'!$F$16/100+M565*'Connecting shares (%)'!$G$16/100+O565*'Connecting shares (%)'!$H$16/100)/1000000,0),0)</f>
        <v>0.10002769</v>
      </c>
      <c r="AH565" s="1">
        <f>IF(C565="west", IF(B565="Decentral",L565*'Connecting shares (%)'!$R$16*'Connecting shares (%)'!$F$16/100+N565*'Connecting shares (%)'!$G$16/100*'Connecting shares (%)'!$R$17+P565*'Connecting shares (%)'!$H$16/100*'Connecting shares (%)'!$R$18,0),0)</f>
        <v>0.13797000000000001</v>
      </c>
    </row>
    <row r="566" spans="1:34">
      <c r="A566" s="1">
        <v>565</v>
      </c>
      <c r="B566" s="1" t="s">
        <v>21</v>
      </c>
      <c r="C566" s="1" t="s">
        <v>23</v>
      </c>
      <c r="D566" s="1" t="s">
        <v>380</v>
      </c>
      <c r="E566" s="1">
        <v>449160.08999999898</v>
      </c>
      <c r="F566" s="1">
        <v>28</v>
      </c>
      <c r="G566" s="1">
        <v>0</v>
      </c>
      <c r="H566" s="1">
        <v>0</v>
      </c>
      <c r="I566" s="1">
        <v>0</v>
      </c>
      <c r="J566" s="1">
        <v>0</v>
      </c>
      <c r="K566" s="1">
        <v>12173.98</v>
      </c>
      <c r="L566" s="1">
        <v>2</v>
      </c>
      <c r="M566" s="1">
        <v>0</v>
      </c>
      <c r="N566" s="1">
        <v>0</v>
      </c>
      <c r="O566" s="1">
        <v>0</v>
      </c>
      <c r="P566" s="1">
        <v>0</v>
      </c>
      <c r="Q566" s="1">
        <v>1025.05513281654</v>
      </c>
      <c r="R566" s="1">
        <v>51759</v>
      </c>
      <c r="S566" s="61">
        <f>IF(C566="East", IF(B566="Central",('Connecting shares (%)'!$F$2/100*E566+'Connecting shares (%)'!$G$2/100*G566+'Connecting shares (%)'!$H$2/100*I566)/1000000,0),0)</f>
        <v>0</v>
      </c>
      <c r="T566" s="61">
        <f>IF(C566="East", IF(B566="Central",F566*'Connecting shares (%)'!$R$16*'Connecting shares (%)'!$F$2/100+H566*'Connecting shares (%)'!$G$2/100*'Connecting shares (%)'!$R$17+J566*'Connecting shares (%)'!$H$2/100*'Connecting shares (%)'!$R$18,0),0)</f>
        <v>0</v>
      </c>
      <c r="U566" s="1">
        <f>IF(C566="East", IF(B566="Decentral",('Connecting shares (%)'!$F$6/100*E566+'Connecting shares (%)'!$G$6/100*G566+'Connecting shares (%)'!$H$6/100*I566)/1000000,0),0)</f>
        <v>0</v>
      </c>
      <c r="V566" s="1">
        <f>IF(C566="East", IF(B566="Decentral",F566*'Connecting shares (%)'!$R$16*'Connecting shares (%)'!$F$6/100+H566*'Connecting shares (%)'!$G$6/100*'Connecting shares (%)'!$R$17+J566*'Connecting shares (%)'!$H$6/100*'Connecting shares (%)'!$R$18,0),0)</f>
        <v>0</v>
      </c>
      <c r="W566" s="1">
        <f>IF(C566="East", IF(B566="Central",('Connecting shares (%)'!$F$4/100*K566+'Connecting shares (%)'!$G$4/100*M566+'Connecting shares (%)'!$H$4/100*O566)/1000000,0),0)</f>
        <v>0</v>
      </c>
      <c r="X566" s="1">
        <f>IF(C566="East", IF(B566="Central",L566*'Connecting shares (%)'!$R$16*'Connecting shares (%)'!$F$4/100+N566*'Connecting shares (%)'!$G$4/100*'Connecting shares (%)'!$R$17+P566*'Connecting shares (%)'!$H$4/100*'Connecting shares (%)'!$R$18,0),0)</f>
        <v>0</v>
      </c>
      <c r="Y566" s="1">
        <f>IF(C566="East", IF(B566="Decentral",('Connecting shares (%)'!$F$4/100*K566+'Connecting shares (%)'!$G$4/100*M566+'Connecting shares (%)'!$H$4/100*O566)/1000000,0),0)</f>
        <v>0</v>
      </c>
      <c r="Z566" s="1">
        <f>IF(C566="East", IF(B566="Decentral",L566*'Connecting shares (%)'!$R$16*'Connecting shares (%)'!$F$8/100+N566*'Connecting shares (%)'!$G$8/100*'Connecting shares (%)'!$R$17+P566*'Connecting shares (%)'!$H$8/100*'Connecting shares (%)'!$R$18,0),0)</f>
        <v>0</v>
      </c>
      <c r="AA566" s="1">
        <f>IF(C566="West", IF(B566="Central",('Connecting shares (%)'!$F$10/100*E566+'Connecting shares (%)'!$G$10/100*G566+'Connecting shares (%)'!$H$10/100*I566)/1000000,0),0)</f>
        <v>0</v>
      </c>
      <c r="AB566" s="1">
        <f>IF(C566="West", IF(B566="Central",F566*'Connecting shares (%)'!$R$16*'Connecting shares (%)'!$F$10/100+H566*'Connecting shares (%)'!$G$10/100*'Connecting shares (%)'!$R$17+J566*'Connecting shares (%)'!$H$10/100*'Connecting shares (%)'!$R$18,0),0)</f>
        <v>0</v>
      </c>
      <c r="AC566" s="1">
        <f>IF(C566="West", IF(B566="Decentral",('Connecting shares (%)'!$F$14/100*E566+'Connecting shares (%)'!$G$14/100*G566+'Connecting shares (%)'!$H$14/100*I566)/1000000,0),0)</f>
        <v>0.44916008999999896</v>
      </c>
      <c r="AD566" s="1">
        <f>IF(C566="west", IF(B566="Decentral",F566*'Connecting shares (%)'!$R$16*'Connecting shares (%)'!$F$14/100+H566*'Connecting shares (%)'!$G$14/100*'Connecting shares (%)'!$R$17+J566*'Connecting shares (%)'!$H$14/100*'Connecting shares (%)'!$R$18,0),0)</f>
        <v>0.6438600000000001</v>
      </c>
      <c r="AE566" s="1">
        <f>IF(C566="west", IF(B566="Central",('Connecting shares (%)'!$F$12/100*K566+'Connecting shares (%)'!$G$12/100*M566+'Connecting shares (%)'!$H$12/100*O566)/1000000,0),0)</f>
        <v>0</v>
      </c>
      <c r="AF566" s="1">
        <f>IF(C566="west", IF(B566="Central",L566*'Connecting shares (%)'!$R$16*'Connecting shares (%)'!$F$12/100+N566*'Connecting shares (%)'!$G$12/100*'Connecting shares (%)'!$R$17+P566*'Connecting shares (%)'!$H$12/100*'Connecting shares (%)'!$R$18,0),0)</f>
        <v>0</v>
      </c>
      <c r="AG566" s="1">
        <f>IF(C566="West", IF(B566="Decentral",(K566*'Connecting shares (%)'!$F$16/100+M566*'Connecting shares (%)'!$G$16/100+O566*'Connecting shares (%)'!$H$16/100)/1000000,0),0)</f>
        <v>1.2173979999999999E-2</v>
      </c>
      <c r="AH566" s="1">
        <f>IF(C566="west", IF(B566="Decentral",L566*'Connecting shares (%)'!$R$16*'Connecting shares (%)'!$F$16/100+N566*'Connecting shares (%)'!$G$16/100*'Connecting shares (%)'!$R$17+P566*'Connecting shares (%)'!$H$16/100*'Connecting shares (%)'!$R$18,0),0)</f>
        <v>4.5990000000000003E-2</v>
      </c>
    </row>
    <row r="567" spans="1:34">
      <c r="A567" s="1">
        <v>566</v>
      </c>
      <c r="B567" s="1" t="s">
        <v>21</v>
      </c>
      <c r="C567" s="1" t="s">
        <v>23</v>
      </c>
      <c r="D567" s="1" t="s">
        <v>382</v>
      </c>
      <c r="E567" s="1">
        <v>1102396.79</v>
      </c>
      <c r="F567" s="1">
        <v>77</v>
      </c>
      <c r="G567" s="1">
        <v>0</v>
      </c>
      <c r="H567" s="1">
        <v>0</v>
      </c>
      <c r="I567" s="1">
        <v>0</v>
      </c>
      <c r="J567" s="1">
        <v>0</v>
      </c>
      <c r="K567" s="1">
        <v>40618.979999999901</v>
      </c>
      <c r="L567" s="1">
        <v>6</v>
      </c>
      <c r="M567" s="1">
        <v>0</v>
      </c>
      <c r="N567" s="1">
        <v>0</v>
      </c>
      <c r="O567" s="1">
        <v>0</v>
      </c>
      <c r="P567" s="1">
        <v>0</v>
      </c>
      <c r="Q567" s="1">
        <v>4286.0714910094603</v>
      </c>
      <c r="R567" s="1">
        <v>1033920.5</v>
      </c>
      <c r="S567" s="61">
        <f>IF(C567="East", IF(B567="Central",('Connecting shares (%)'!$F$2/100*E567+'Connecting shares (%)'!$G$2/100*G567+'Connecting shares (%)'!$H$2/100*I567)/1000000,0),0)</f>
        <v>0</v>
      </c>
      <c r="T567" s="61">
        <f>IF(C567="East", IF(B567="Central",F567*'Connecting shares (%)'!$R$16*'Connecting shares (%)'!$F$2/100+H567*'Connecting shares (%)'!$G$2/100*'Connecting shares (%)'!$R$17+J567*'Connecting shares (%)'!$H$2/100*'Connecting shares (%)'!$R$18,0),0)</f>
        <v>0</v>
      </c>
      <c r="U567" s="1">
        <f>IF(C567="East", IF(B567="Decentral",('Connecting shares (%)'!$F$6/100*E567+'Connecting shares (%)'!$G$6/100*G567+'Connecting shares (%)'!$H$6/100*I567)/1000000,0),0)</f>
        <v>0</v>
      </c>
      <c r="V567" s="1">
        <f>IF(C567="East", IF(B567="Decentral",F567*'Connecting shares (%)'!$R$16*'Connecting shares (%)'!$F$6/100+H567*'Connecting shares (%)'!$G$6/100*'Connecting shares (%)'!$R$17+J567*'Connecting shares (%)'!$H$6/100*'Connecting shares (%)'!$R$18,0),0)</f>
        <v>0</v>
      </c>
      <c r="W567" s="1">
        <f>IF(C567="East", IF(B567="Central",('Connecting shares (%)'!$F$4/100*K567+'Connecting shares (%)'!$G$4/100*M567+'Connecting shares (%)'!$H$4/100*O567)/1000000,0),0)</f>
        <v>0</v>
      </c>
      <c r="X567" s="1">
        <f>IF(C567="East", IF(B567="Central",L567*'Connecting shares (%)'!$R$16*'Connecting shares (%)'!$F$4/100+N567*'Connecting shares (%)'!$G$4/100*'Connecting shares (%)'!$R$17+P567*'Connecting shares (%)'!$H$4/100*'Connecting shares (%)'!$R$18,0),0)</f>
        <v>0</v>
      </c>
      <c r="Y567" s="1">
        <f>IF(C567="East", IF(B567="Decentral",('Connecting shares (%)'!$F$4/100*K567+'Connecting shares (%)'!$G$4/100*M567+'Connecting shares (%)'!$H$4/100*O567)/1000000,0),0)</f>
        <v>0</v>
      </c>
      <c r="Z567" s="1">
        <f>IF(C567="East", IF(B567="Decentral",L567*'Connecting shares (%)'!$R$16*'Connecting shares (%)'!$F$8/100+N567*'Connecting shares (%)'!$G$8/100*'Connecting shares (%)'!$R$17+P567*'Connecting shares (%)'!$H$8/100*'Connecting shares (%)'!$R$18,0),0)</f>
        <v>0</v>
      </c>
      <c r="AA567" s="1">
        <f>IF(C567="West", IF(B567="Central",('Connecting shares (%)'!$F$10/100*E567+'Connecting shares (%)'!$G$10/100*G567+'Connecting shares (%)'!$H$10/100*I567)/1000000,0),0)</f>
        <v>0</v>
      </c>
      <c r="AB567" s="1">
        <f>IF(C567="West", IF(B567="Central",F567*'Connecting shares (%)'!$R$16*'Connecting shares (%)'!$F$10/100+H567*'Connecting shares (%)'!$G$10/100*'Connecting shares (%)'!$R$17+J567*'Connecting shares (%)'!$H$10/100*'Connecting shares (%)'!$R$18,0),0)</f>
        <v>0</v>
      </c>
      <c r="AC567" s="1">
        <f>IF(C567="West", IF(B567="Decentral",('Connecting shares (%)'!$F$14/100*E567+'Connecting shares (%)'!$G$14/100*G567+'Connecting shares (%)'!$H$14/100*I567)/1000000,0),0)</f>
        <v>1.10239679</v>
      </c>
      <c r="AD567" s="1">
        <f>IF(C567="west", IF(B567="Decentral",F567*'Connecting shares (%)'!$R$16*'Connecting shares (%)'!$F$14/100+H567*'Connecting shares (%)'!$G$14/100*'Connecting shares (%)'!$R$17+J567*'Connecting shares (%)'!$H$14/100*'Connecting shares (%)'!$R$18,0),0)</f>
        <v>1.770615</v>
      </c>
      <c r="AE567" s="1">
        <f>IF(C567="west", IF(B567="Central",('Connecting shares (%)'!$F$12/100*K567+'Connecting shares (%)'!$G$12/100*M567+'Connecting shares (%)'!$H$12/100*O567)/1000000,0),0)</f>
        <v>0</v>
      </c>
      <c r="AF567" s="1">
        <f>IF(C567="west", IF(B567="Central",L567*'Connecting shares (%)'!$R$16*'Connecting shares (%)'!$F$12/100+N567*'Connecting shares (%)'!$G$12/100*'Connecting shares (%)'!$R$17+P567*'Connecting shares (%)'!$H$12/100*'Connecting shares (%)'!$R$18,0),0)</f>
        <v>0</v>
      </c>
      <c r="AG567" s="1">
        <f>IF(C567="West", IF(B567="Decentral",(K567*'Connecting shares (%)'!$F$16/100+M567*'Connecting shares (%)'!$G$16/100+O567*'Connecting shares (%)'!$H$16/100)/1000000,0),0)</f>
        <v>4.0618979999999902E-2</v>
      </c>
      <c r="AH567" s="1">
        <f>IF(C567="west", IF(B567="Decentral",L567*'Connecting shares (%)'!$R$16*'Connecting shares (%)'!$F$16/100+N567*'Connecting shares (%)'!$G$16/100*'Connecting shares (%)'!$R$17+P567*'Connecting shares (%)'!$H$16/100*'Connecting shares (%)'!$R$18,0),0)</f>
        <v>0.13797000000000001</v>
      </c>
    </row>
    <row r="568" spans="1:34">
      <c r="A568" s="1">
        <v>567</v>
      </c>
      <c r="B568" s="1" t="s">
        <v>21</v>
      </c>
      <c r="C568" s="1" t="s">
        <v>23</v>
      </c>
      <c r="D568" s="1" t="s">
        <v>380</v>
      </c>
      <c r="E568" s="1">
        <v>879052.5</v>
      </c>
      <c r="F568" s="1">
        <v>55</v>
      </c>
      <c r="G568" s="1">
        <v>0</v>
      </c>
      <c r="H568" s="1">
        <v>0</v>
      </c>
      <c r="I568" s="1">
        <v>0</v>
      </c>
      <c r="J568" s="1">
        <v>0</v>
      </c>
      <c r="K568" s="1">
        <v>96865.649999999907</v>
      </c>
      <c r="L568" s="1">
        <v>10</v>
      </c>
      <c r="M568" s="1">
        <v>0</v>
      </c>
      <c r="N568" s="1">
        <v>0</v>
      </c>
      <c r="O568" s="1">
        <v>0</v>
      </c>
      <c r="P568" s="1">
        <v>0</v>
      </c>
      <c r="Q568" s="1">
        <v>3101.47333239722</v>
      </c>
      <c r="R568" s="1">
        <v>135286.5</v>
      </c>
      <c r="S568" s="61">
        <f>IF(C568="East", IF(B568="Central",('Connecting shares (%)'!$F$2/100*E568+'Connecting shares (%)'!$G$2/100*G568+'Connecting shares (%)'!$H$2/100*I568)/1000000,0),0)</f>
        <v>0</v>
      </c>
      <c r="T568" s="61">
        <f>IF(C568="East", IF(B568="Central",F568*'Connecting shares (%)'!$R$16*'Connecting shares (%)'!$F$2/100+H568*'Connecting shares (%)'!$G$2/100*'Connecting shares (%)'!$R$17+J568*'Connecting shares (%)'!$H$2/100*'Connecting shares (%)'!$R$18,0),0)</f>
        <v>0</v>
      </c>
      <c r="U568" s="1">
        <f>IF(C568="East", IF(B568="Decentral",('Connecting shares (%)'!$F$6/100*E568+'Connecting shares (%)'!$G$6/100*G568+'Connecting shares (%)'!$H$6/100*I568)/1000000,0),0)</f>
        <v>0</v>
      </c>
      <c r="V568" s="1">
        <f>IF(C568="East", IF(B568="Decentral",F568*'Connecting shares (%)'!$R$16*'Connecting shares (%)'!$F$6/100+H568*'Connecting shares (%)'!$G$6/100*'Connecting shares (%)'!$R$17+J568*'Connecting shares (%)'!$H$6/100*'Connecting shares (%)'!$R$18,0),0)</f>
        <v>0</v>
      </c>
      <c r="W568" s="1">
        <f>IF(C568="East", IF(B568="Central",('Connecting shares (%)'!$F$4/100*K568+'Connecting shares (%)'!$G$4/100*M568+'Connecting shares (%)'!$H$4/100*O568)/1000000,0),0)</f>
        <v>0</v>
      </c>
      <c r="X568" s="1">
        <f>IF(C568="East", IF(B568="Central",L568*'Connecting shares (%)'!$R$16*'Connecting shares (%)'!$F$4/100+N568*'Connecting shares (%)'!$G$4/100*'Connecting shares (%)'!$R$17+P568*'Connecting shares (%)'!$H$4/100*'Connecting shares (%)'!$R$18,0),0)</f>
        <v>0</v>
      </c>
      <c r="Y568" s="1">
        <f>IF(C568="East", IF(B568="Decentral",('Connecting shares (%)'!$F$4/100*K568+'Connecting shares (%)'!$G$4/100*M568+'Connecting shares (%)'!$H$4/100*O568)/1000000,0),0)</f>
        <v>0</v>
      </c>
      <c r="Z568" s="1">
        <f>IF(C568="East", IF(B568="Decentral",L568*'Connecting shares (%)'!$R$16*'Connecting shares (%)'!$F$8/100+N568*'Connecting shares (%)'!$G$8/100*'Connecting shares (%)'!$R$17+P568*'Connecting shares (%)'!$H$8/100*'Connecting shares (%)'!$R$18,0),0)</f>
        <v>0</v>
      </c>
      <c r="AA568" s="1">
        <f>IF(C568="West", IF(B568="Central",('Connecting shares (%)'!$F$10/100*E568+'Connecting shares (%)'!$G$10/100*G568+'Connecting shares (%)'!$H$10/100*I568)/1000000,0),0)</f>
        <v>0</v>
      </c>
      <c r="AB568" s="1">
        <f>IF(C568="West", IF(B568="Central",F568*'Connecting shares (%)'!$R$16*'Connecting shares (%)'!$F$10/100+H568*'Connecting shares (%)'!$G$10/100*'Connecting shares (%)'!$R$17+J568*'Connecting shares (%)'!$H$10/100*'Connecting shares (%)'!$R$18,0),0)</f>
        <v>0</v>
      </c>
      <c r="AC568" s="1">
        <f>IF(C568="West", IF(B568="Decentral",('Connecting shares (%)'!$F$14/100*E568+'Connecting shares (%)'!$G$14/100*G568+'Connecting shares (%)'!$H$14/100*I568)/1000000,0),0)</f>
        <v>0.87905250000000001</v>
      </c>
      <c r="AD568" s="1">
        <f>IF(C568="west", IF(B568="Decentral",F568*'Connecting shares (%)'!$R$16*'Connecting shares (%)'!$F$14/100+H568*'Connecting shares (%)'!$G$14/100*'Connecting shares (%)'!$R$17+J568*'Connecting shares (%)'!$H$14/100*'Connecting shares (%)'!$R$18,0),0)</f>
        <v>1.2647250000000001</v>
      </c>
      <c r="AE568" s="1">
        <f>IF(C568="west", IF(B568="Central",('Connecting shares (%)'!$F$12/100*K568+'Connecting shares (%)'!$G$12/100*M568+'Connecting shares (%)'!$H$12/100*O568)/1000000,0),0)</f>
        <v>0</v>
      </c>
      <c r="AF568" s="1">
        <f>IF(C568="west", IF(B568="Central",L568*'Connecting shares (%)'!$R$16*'Connecting shares (%)'!$F$12/100+N568*'Connecting shares (%)'!$G$12/100*'Connecting shares (%)'!$R$17+P568*'Connecting shares (%)'!$H$12/100*'Connecting shares (%)'!$R$18,0),0)</f>
        <v>0</v>
      </c>
      <c r="AG568" s="1">
        <f>IF(C568="West", IF(B568="Decentral",(K568*'Connecting shares (%)'!$F$16/100+M568*'Connecting shares (%)'!$G$16/100+O568*'Connecting shares (%)'!$H$16/100)/1000000,0),0)</f>
        <v>9.68656499999999E-2</v>
      </c>
      <c r="AH568" s="1">
        <f>IF(C568="west", IF(B568="Decentral",L568*'Connecting shares (%)'!$R$16*'Connecting shares (%)'!$F$16/100+N568*'Connecting shares (%)'!$G$16/100*'Connecting shares (%)'!$R$17+P568*'Connecting shares (%)'!$H$16/100*'Connecting shares (%)'!$R$18,0),0)</f>
        <v>0.22995000000000002</v>
      </c>
    </row>
    <row r="569" spans="1:34">
      <c r="A569" s="1">
        <v>568</v>
      </c>
      <c r="B569" s="1" t="s">
        <v>21</v>
      </c>
      <c r="C569" s="1" t="s">
        <v>23</v>
      </c>
      <c r="D569" s="1" t="s">
        <v>381</v>
      </c>
      <c r="E569" s="1">
        <v>1113006.73</v>
      </c>
      <c r="F569" s="1">
        <v>71</v>
      </c>
      <c r="G569" s="1">
        <v>54398.239999999903</v>
      </c>
      <c r="H569" s="1">
        <v>1</v>
      </c>
      <c r="I569" s="1">
        <v>0</v>
      </c>
      <c r="J569" s="1">
        <v>0</v>
      </c>
      <c r="K569" s="1">
        <v>37697.209999999897</v>
      </c>
      <c r="L569" s="1">
        <v>3</v>
      </c>
      <c r="M569" s="1">
        <v>0</v>
      </c>
      <c r="N569" s="1">
        <v>0</v>
      </c>
      <c r="O569" s="1">
        <v>0</v>
      </c>
      <c r="P569" s="1">
        <v>0</v>
      </c>
      <c r="Q569" s="1">
        <v>6536.8671273569298</v>
      </c>
      <c r="R569" s="1">
        <v>2155619</v>
      </c>
      <c r="S569" s="61">
        <f>IF(C569="East", IF(B569="Central",('Connecting shares (%)'!$F$2/100*E569+'Connecting shares (%)'!$G$2/100*G569+'Connecting shares (%)'!$H$2/100*I569)/1000000,0),0)</f>
        <v>0</v>
      </c>
      <c r="T569" s="61">
        <f>IF(C569="East", IF(B569="Central",F569*'Connecting shares (%)'!$R$16*'Connecting shares (%)'!$F$2/100+H569*'Connecting shares (%)'!$G$2/100*'Connecting shares (%)'!$R$17+J569*'Connecting shares (%)'!$H$2/100*'Connecting shares (%)'!$R$18,0),0)</f>
        <v>0</v>
      </c>
      <c r="U569" s="1">
        <f>IF(C569="East", IF(B569="Decentral",('Connecting shares (%)'!$F$6/100*E569+'Connecting shares (%)'!$G$6/100*G569+'Connecting shares (%)'!$H$6/100*I569)/1000000,0),0)</f>
        <v>0</v>
      </c>
      <c r="V569" s="1">
        <f>IF(C569="East", IF(B569="Decentral",F569*'Connecting shares (%)'!$R$16*'Connecting shares (%)'!$F$6/100+H569*'Connecting shares (%)'!$G$6/100*'Connecting shares (%)'!$R$17+J569*'Connecting shares (%)'!$H$6/100*'Connecting shares (%)'!$R$18,0),0)</f>
        <v>0</v>
      </c>
      <c r="W569" s="1">
        <f>IF(C569="East", IF(B569="Central",('Connecting shares (%)'!$F$4/100*K569+'Connecting shares (%)'!$G$4/100*M569+'Connecting shares (%)'!$H$4/100*O569)/1000000,0),0)</f>
        <v>0</v>
      </c>
      <c r="X569" s="1">
        <f>IF(C569="East", IF(B569="Central",L569*'Connecting shares (%)'!$R$16*'Connecting shares (%)'!$F$4/100+N569*'Connecting shares (%)'!$G$4/100*'Connecting shares (%)'!$R$17+P569*'Connecting shares (%)'!$H$4/100*'Connecting shares (%)'!$R$18,0),0)</f>
        <v>0</v>
      </c>
      <c r="Y569" s="1">
        <f>IF(C569="East", IF(B569="Decentral",('Connecting shares (%)'!$F$4/100*K569+'Connecting shares (%)'!$G$4/100*M569+'Connecting shares (%)'!$H$4/100*O569)/1000000,0),0)</f>
        <v>0</v>
      </c>
      <c r="Z569" s="1">
        <f>IF(C569="East", IF(B569="Decentral",L569*'Connecting shares (%)'!$R$16*'Connecting shares (%)'!$F$8/100+N569*'Connecting shares (%)'!$G$8/100*'Connecting shares (%)'!$R$17+P569*'Connecting shares (%)'!$H$8/100*'Connecting shares (%)'!$R$18,0),0)</f>
        <v>0</v>
      </c>
      <c r="AA569" s="1">
        <f>IF(C569="West", IF(B569="Central",('Connecting shares (%)'!$F$10/100*E569+'Connecting shares (%)'!$G$10/100*G569+'Connecting shares (%)'!$H$10/100*I569)/1000000,0),0)</f>
        <v>0</v>
      </c>
      <c r="AB569" s="1">
        <f>IF(C569="West", IF(B569="Central",F569*'Connecting shares (%)'!$R$16*'Connecting shares (%)'!$F$10/100+H569*'Connecting shares (%)'!$G$10/100*'Connecting shares (%)'!$R$17+J569*'Connecting shares (%)'!$H$10/100*'Connecting shares (%)'!$R$18,0),0)</f>
        <v>0</v>
      </c>
      <c r="AC569" s="1">
        <f>IF(C569="West", IF(B569="Decentral",('Connecting shares (%)'!$F$14/100*E569+'Connecting shares (%)'!$G$14/100*G569+'Connecting shares (%)'!$H$14/100*I569)/1000000,0),0)</f>
        <v>1.16740497</v>
      </c>
      <c r="AD569" s="1">
        <f>IF(C569="west", IF(B569="Decentral",F569*'Connecting shares (%)'!$R$16*'Connecting shares (%)'!$F$14/100+H569*'Connecting shares (%)'!$G$14/100*'Connecting shares (%)'!$R$17+J569*'Connecting shares (%)'!$H$14/100*'Connecting shares (%)'!$R$18,0),0)</f>
        <v>1.6633039999999999</v>
      </c>
      <c r="AE569" s="1">
        <f>IF(C569="west", IF(B569="Central",('Connecting shares (%)'!$F$12/100*K569+'Connecting shares (%)'!$G$12/100*M569+'Connecting shares (%)'!$H$12/100*O569)/1000000,0),0)</f>
        <v>0</v>
      </c>
      <c r="AF569" s="1">
        <f>IF(C569="west", IF(B569="Central",L569*'Connecting shares (%)'!$R$16*'Connecting shares (%)'!$F$12/100+N569*'Connecting shares (%)'!$G$12/100*'Connecting shares (%)'!$R$17+P569*'Connecting shares (%)'!$H$12/100*'Connecting shares (%)'!$R$18,0),0)</f>
        <v>0</v>
      </c>
      <c r="AG569" s="1">
        <f>IF(C569="West", IF(B569="Decentral",(K569*'Connecting shares (%)'!$F$16/100+M569*'Connecting shares (%)'!$G$16/100+O569*'Connecting shares (%)'!$H$16/100)/1000000,0),0)</f>
        <v>3.7697209999999898E-2</v>
      </c>
      <c r="AH569" s="1">
        <f>IF(C569="west", IF(B569="Decentral",L569*'Connecting shares (%)'!$R$16*'Connecting shares (%)'!$F$16/100+N569*'Connecting shares (%)'!$G$16/100*'Connecting shares (%)'!$R$17+P569*'Connecting shares (%)'!$H$16/100*'Connecting shares (%)'!$R$18,0),0)</f>
        <v>6.8985000000000005E-2</v>
      </c>
    </row>
    <row r="570" spans="1:34">
      <c r="A570" s="1">
        <v>569</v>
      </c>
      <c r="B570" s="1" t="s">
        <v>21</v>
      </c>
      <c r="C570" s="1" t="s">
        <v>23</v>
      </c>
      <c r="D570" s="1" t="s">
        <v>57</v>
      </c>
      <c r="E570" s="1">
        <v>684137.02999999898</v>
      </c>
      <c r="F570" s="1">
        <v>39</v>
      </c>
      <c r="G570" s="1">
        <v>0</v>
      </c>
      <c r="H570" s="1">
        <v>0</v>
      </c>
      <c r="I570" s="1">
        <v>0</v>
      </c>
      <c r="J570" s="1">
        <v>0</v>
      </c>
      <c r="K570" s="1">
        <v>102052.08</v>
      </c>
      <c r="L570" s="1">
        <v>4</v>
      </c>
      <c r="M570" s="1">
        <v>50213.959999999897</v>
      </c>
      <c r="N570" s="1">
        <v>1</v>
      </c>
      <c r="O570" s="1">
        <v>0</v>
      </c>
      <c r="P570" s="1">
        <v>0</v>
      </c>
      <c r="Q570" s="1">
        <v>3922.5909549461398</v>
      </c>
      <c r="R570" s="1">
        <v>840591</v>
      </c>
      <c r="S570" s="61">
        <f>IF(C570="East", IF(B570="Central",('Connecting shares (%)'!$F$2/100*E570+'Connecting shares (%)'!$G$2/100*G570+'Connecting shares (%)'!$H$2/100*I570)/1000000,0),0)</f>
        <v>0</v>
      </c>
      <c r="T570" s="61">
        <f>IF(C570="East", IF(B570="Central",F570*'Connecting shares (%)'!$R$16*'Connecting shares (%)'!$F$2/100+H570*'Connecting shares (%)'!$G$2/100*'Connecting shares (%)'!$R$17+J570*'Connecting shares (%)'!$H$2/100*'Connecting shares (%)'!$R$18,0),0)</f>
        <v>0</v>
      </c>
      <c r="U570" s="1">
        <f>IF(C570="East", IF(B570="Decentral",('Connecting shares (%)'!$F$6/100*E570+'Connecting shares (%)'!$G$6/100*G570+'Connecting shares (%)'!$H$6/100*I570)/1000000,0),0)</f>
        <v>0</v>
      </c>
      <c r="V570" s="1">
        <f>IF(C570="East", IF(B570="Decentral",F570*'Connecting shares (%)'!$R$16*'Connecting shares (%)'!$F$6/100+H570*'Connecting shares (%)'!$G$6/100*'Connecting shares (%)'!$R$17+J570*'Connecting shares (%)'!$H$6/100*'Connecting shares (%)'!$R$18,0),0)</f>
        <v>0</v>
      </c>
      <c r="W570" s="1">
        <f>IF(C570="East", IF(B570="Central",('Connecting shares (%)'!$F$4/100*K570+'Connecting shares (%)'!$G$4/100*M570+'Connecting shares (%)'!$H$4/100*O570)/1000000,0),0)</f>
        <v>0</v>
      </c>
      <c r="X570" s="1">
        <f>IF(C570="East", IF(B570="Central",L570*'Connecting shares (%)'!$R$16*'Connecting shares (%)'!$F$4/100+N570*'Connecting shares (%)'!$G$4/100*'Connecting shares (%)'!$R$17+P570*'Connecting shares (%)'!$H$4/100*'Connecting shares (%)'!$R$18,0),0)</f>
        <v>0</v>
      </c>
      <c r="Y570" s="1">
        <f>IF(C570="East", IF(B570="Decentral",('Connecting shares (%)'!$F$4/100*K570+'Connecting shares (%)'!$G$4/100*M570+'Connecting shares (%)'!$H$4/100*O570)/1000000,0),0)</f>
        <v>0</v>
      </c>
      <c r="Z570" s="1">
        <f>IF(C570="East", IF(B570="Decentral",L570*'Connecting shares (%)'!$R$16*'Connecting shares (%)'!$F$8/100+N570*'Connecting shares (%)'!$G$8/100*'Connecting shares (%)'!$R$17+P570*'Connecting shares (%)'!$H$8/100*'Connecting shares (%)'!$R$18,0),0)</f>
        <v>0</v>
      </c>
      <c r="AA570" s="1">
        <f>IF(C570="West", IF(B570="Central",('Connecting shares (%)'!$F$10/100*E570+'Connecting shares (%)'!$G$10/100*G570+'Connecting shares (%)'!$H$10/100*I570)/1000000,0),0)</f>
        <v>0</v>
      </c>
      <c r="AB570" s="1">
        <f>IF(C570="West", IF(B570="Central",F570*'Connecting shares (%)'!$R$16*'Connecting shares (%)'!$F$10/100+H570*'Connecting shares (%)'!$G$10/100*'Connecting shares (%)'!$R$17+J570*'Connecting shares (%)'!$H$10/100*'Connecting shares (%)'!$R$18,0),0)</f>
        <v>0</v>
      </c>
      <c r="AC570" s="1">
        <f>IF(C570="West", IF(B570="Decentral",('Connecting shares (%)'!$F$14/100*E570+'Connecting shares (%)'!$G$14/100*G570+'Connecting shares (%)'!$H$14/100*I570)/1000000,0),0)</f>
        <v>0.68413702999999904</v>
      </c>
      <c r="AD570" s="1">
        <f>IF(C570="west", IF(B570="Decentral",F570*'Connecting shares (%)'!$R$16*'Connecting shares (%)'!$F$14/100+H570*'Connecting shares (%)'!$G$14/100*'Connecting shares (%)'!$R$17+J570*'Connecting shares (%)'!$H$14/100*'Connecting shares (%)'!$R$18,0),0)</f>
        <v>0.89680500000000007</v>
      </c>
      <c r="AE570" s="1">
        <f>IF(C570="west", IF(B570="Central",('Connecting shares (%)'!$F$12/100*K570+'Connecting shares (%)'!$G$12/100*M570+'Connecting shares (%)'!$H$12/100*O570)/1000000,0),0)</f>
        <v>0</v>
      </c>
      <c r="AF570" s="1">
        <f>IF(C570="west", IF(B570="Central",L570*'Connecting shares (%)'!$R$16*'Connecting shares (%)'!$F$12/100+N570*'Connecting shares (%)'!$G$12/100*'Connecting shares (%)'!$R$17+P570*'Connecting shares (%)'!$H$12/100*'Connecting shares (%)'!$R$18,0),0)</f>
        <v>0</v>
      </c>
      <c r="AG570" s="1">
        <f>IF(C570="West", IF(B570="Decentral",(K570*'Connecting shares (%)'!$F$16/100+M570*'Connecting shares (%)'!$G$16/100+O570*'Connecting shares (%)'!$H$16/100)/1000000,0),0)</f>
        <v>0.15226603999999988</v>
      </c>
      <c r="AH570" s="1">
        <f>IF(C570="west", IF(B570="Decentral",L570*'Connecting shares (%)'!$R$16*'Connecting shares (%)'!$F$16/100+N570*'Connecting shares (%)'!$G$16/100*'Connecting shares (%)'!$R$17+P570*'Connecting shares (%)'!$H$16/100*'Connecting shares (%)'!$R$18,0),0)</f>
        <v>0.122639</v>
      </c>
    </row>
    <row r="571" spans="1:34">
      <c r="A571" s="1">
        <v>570</v>
      </c>
      <c r="B571" s="1" t="s">
        <v>21</v>
      </c>
      <c r="C571" s="1" t="s">
        <v>23</v>
      </c>
      <c r="D571" s="1" t="s">
        <v>380</v>
      </c>
      <c r="E571" s="1">
        <v>154909.13</v>
      </c>
      <c r="F571" s="1">
        <v>8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1444.05398444763</v>
      </c>
      <c r="R571" s="1">
        <v>55343.5</v>
      </c>
      <c r="S571" s="61">
        <f>IF(C571="East", IF(B571="Central",('Connecting shares (%)'!$F$2/100*E571+'Connecting shares (%)'!$G$2/100*G571+'Connecting shares (%)'!$H$2/100*I571)/1000000,0),0)</f>
        <v>0</v>
      </c>
      <c r="T571" s="61">
        <f>IF(C571="East", IF(B571="Central",F571*'Connecting shares (%)'!$R$16*'Connecting shares (%)'!$F$2/100+H571*'Connecting shares (%)'!$G$2/100*'Connecting shares (%)'!$R$17+J571*'Connecting shares (%)'!$H$2/100*'Connecting shares (%)'!$R$18,0),0)</f>
        <v>0</v>
      </c>
      <c r="U571" s="1">
        <f>IF(C571="East", IF(B571="Decentral",('Connecting shares (%)'!$F$6/100*E571+'Connecting shares (%)'!$G$6/100*G571+'Connecting shares (%)'!$H$6/100*I571)/1000000,0),0)</f>
        <v>0</v>
      </c>
      <c r="V571" s="1">
        <f>IF(C571="East", IF(B571="Decentral",F571*'Connecting shares (%)'!$R$16*'Connecting shares (%)'!$F$6/100+H571*'Connecting shares (%)'!$G$6/100*'Connecting shares (%)'!$R$17+J571*'Connecting shares (%)'!$H$6/100*'Connecting shares (%)'!$R$18,0),0)</f>
        <v>0</v>
      </c>
      <c r="W571" s="1">
        <f>IF(C571="East", IF(B571="Central",('Connecting shares (%)'!$F$4/100*K571+'Connecting shares (%)'!$G$4/100*M571+'Connecting shares (%)'!$H$4/100*O571)/1000000,0),0)</f>
        <v>0</v>
      </c>
      <c r="X571" s="1">
        <f>IF(C571="East", IF(B571="Central",L571*'Connecting shares (%)'!$R$16*'Connecting shares (%)'!$F$4/100+N571*'Connecting shares (%)'!$G$4/100*'Connecting shares (%)'!$R$17+P571*'Connecting shares (%)'!$H$4/100*'Connecting shares (%)'!$R$18,0),0)</f>
        <v>0</v>
      </c>
      <c r="Y571" s="1">
        <f>IF(C571="East", IF(B571="Decentral",('Connecting shares (%)'!$F$4/100*K571+'Connecting shares (%)'!$G$4/100*M571+'Connecting shares (%)'!$H$4/100*O571)/1000000,0),0)</f>
        <v>0</v>
      </c>
      <c r="Z571" s="1">
        <f>IF(C571="East", IF(B571="Decentral",L571*'Connecting shares (%)'!$R$16*'Connecting shares (%)'!$F$8/100+N571*'Connecting shares (%)'!$G$8/100*'Connecting shares (%)'!$R$17+P571*'Connecting shares (%)'!$H$8/100*'Connecting shares (%)'!$R$18,0),0)</f>
        <v>0</v>
      </c>
      <c r="AA571" s="1">
        <f>IF(C571="West", IF(B571="Central",('Connecting shares (%)'!$F$10/100*E571+'Connecting shares (%)'!$G$10/100*G571+'Connecting shares (%)'!$H$10/100*I571)/1000000,0),0)</f>
        <v>0</v>
      </c>
      <c r="AB571" s="1">
        <f>IF(C571="West", IF(B571="Central",F571*'Connecting shares (%)'!$R$16*'Connecting shares (%)'!$F$10/100+H571*'Connecting shares (%)'!$G$10/100*'Connecting shares (%)'!$R$17+J571*'Connecting shares (%)'!$H$10/100*'Connecting shares (%)'!$R$18,0),0)</f>
        <v>0</v>
      </c>
      <c r="AC571" s="1">
        <f>IF(C571="West", IF(B571="Decentral",('Connecting shares (%)'!$F$14/100*E571+'Connecting shares (%)'!$G$14/100*G571+'Connecting shares (%)'!$H$14/100*I571)/1000000,0),0)</f>
        <v>0.15490913000000001</v>
      </c>
      <c r="AD571" s="1">
        <f>IF(C571="west", IF(B571="Decentral",F571*'Connecting shares (%)'!$R$16*'Connecting shares (%)'!$F$14/100+H571*'Connecting shares (%)'!$G$14/100*'Connecting shares (%)'!$R$17+J571*'Connecting shares (%)'!$H$14/100*'Connecting shares (%)'!$R$18,0),0)</f>
        <v>0.18396000000000001</v>
      </c>
      <c r="AE571" s="1">
        <f>IF(C571="west", IF(B571="Central",('Connecting shares (%)'!$F$12/100*K571+'Connecting shares (%)'!$G$12/100*M571+'Connecting shares (%)'!$H$12/100*O571)/1000000,0),0)</f>
        <v>0</v>
      </c>
      <c r="AF571" s="1">
        <f>IF(C571="west", IF(B571="Central",L571*'Connecting shares (%)'!$R$16*'Connecting shares (%)'!$F$12/100+N571*'Connecting shares (%)'!$G$12/100*'Connecting shares (%)'!$R$17+P571*'Connecting shares (%)'!$H$12/100*'Connecting shares (%)'!$R$18,0),0)</f>
        <v>0</v>
      </c>
      <c r="AG571" s="1">
        <f>IF(C571="West", IF(B571="Decentral",(K571*'Connecting shares (%)'!$F$16/100+M571*'Connecting shares (%)'!$G$16/100+O571*'Connecting shares (%)'!$H$16/100)/1000000,0),0)</f>
        <v>0</v>
      </c>
      <c r="AH571" s="1">
        <f>IF(C571="west", IF(B571="Decentral",L571*'Connecting shares (%)'!$R$16*'Connecting shares (%)'!$F$16/100+N571*'Connecting shares (%)'!$G$16/100*'Connecting shares (%)'!$R$17+P571*'Connecting shares (%)'!$H$16/100*'Connecting shares (%)'!$R$18,0),0)</f>
        <v>0</v>
      </c>
    </row>
    <row r="572" spans="1:34">
      <c r="A572" s="1">
        <v>571</v>
      </c>
      <c r="B572" s="1" t="s">
        <v>21</v>
      </c>
      <c r="C572" s="1" t="s">
        <v>23</v>
      </c>
      <c r="D572" s="1" t="s">
        <v>379</v>
      </c>
      <c r="E572" s="1">
        <v>849332.46</v>
      </c>
      <c r="F572" s="1">
        <v>53</v>
      </c>
      <c r="G572" s="1">
        <v>0</v>
      </c>
      <c r="H572" s="1">
        <v>0</v>
      </c>
      <c r="I572" s="1">
        <v>0</v>
      </c>
      <c r="J572" s="1">
        <v>0</v>
      </c>
      <c r="K572" s="1">
        <v>48390.38</v>
      </c>
      <c r="L572" s="1">
        <v>4</v>
      </c>
      <c r="M572" s="1">
        <v>61437.699999999903</v>
      </c>
      <c r="N572" s="1">
        <v>1</v>
      </c>
      <c r="O572" s="1">
        <v>0</v>
      </c>
      <c r="P572" s="1">
        <v>0</v>
      </c>
      <c r="Q572" s="1">
        <v>7948.5946570378901</v>
      </c>
      <c r="R572" s="1">
        <v>2406304.5</v>
      </c>
      <c r="S572" s="61">
        <f>IF(C572="East", IF(B572="Central",('Connecting shares (%)'!$F$2/100*E572+'Connecting shares (%)'!$G$2/100*G572+'Connecting shares (%)'!$H$2/100*I572)/1000000,0),0)</f>
        <v>0</v>
      </c>
      <c r="T572" s="61">
        <f>IF(C572="East", IF(B572="Central",F572*'Connecting shares (%)'!$R$16*'Connecting shares (%)'!$F$2/100+H572*'Connecting shares (%)'!$G$2/100*'Connecting shares (%)'!$R$17+J572*'Connecting shares (%)'!$H$2/100*'Connecting shares (%)'!$R$18,0),0)</f>
        <v>0</v>
      </c>
      <c r="U572" s="1">
        <f>IF(C572="East", IF(B572="Decentral",('Connecting shares (%)'!$F$6/100*E572+'Connecting shares (%)'!$G$6/100*G572+'Connecting shares (%)'!$H$6/100*I572)/1000000,0),0)</f>
        <v>0</v>
      </c>
      <c r="V572" s="1">
        <f>IF(C572="East", IF(B572="Decentral",F572*'Connecting shares (%)'!$R$16*'Connecting shares (%)'!$F$6/100+H572*'Connecting shares (%)'!$G$6/100*'Connecting shares (%)'!$R$17+J572*'Connecting shares (%)'!$H$6/100*'Connecting shares (%)'!$R$18,0),0)</f>
        <v>0</v>
      </c>
      <c r="W572" s="1">
        <f>IF(C572="East", IF(B572="Central",('Connecting shares (%)'!$F$4/100*K572+'Connecting shares (%)'!$G$4/100*M572+'Connecting shares (%)'!$H$4/100*O572)/1000000,0),0)</f>
        <v>0</v>
      </c>
      <c r="X572" s="1">
        <f>IF(C572="East", IF(B572="Central",L572*'Connecting shares (%)'!$R$16*'Connecting shares (%)'!$F$4/100+N572*'Connecting shares (%)'!$G$4/100*'Connecting shares (%)'!$R$17+P572*'Connecting shares (%)'!$H$4/100*'Connecting shares (%)'!$R$18,0),0)</f>
        <v>0</v>
      </c>
      <c r="Y572" s="1">
        <f>IF(C572="East", IF(B572="Decentral",('Connecting shares (%)'!$F$4/100*K572+'Connecting shares (%)'!$G$4/100*M572+'Connecting shares (%)'!$H$4/100*O572)/1000000,0),0)</f>
        <v>0</v>
      </c>
      <c r="Z572" s="1">
        <f>IF(C572="East", IF(B572="Decentral",L572*'Connecting shares (%)'!$R$16*'Connecting shares (%)'!$F$8/100+N572*'Connecting shares (%)'!$G$8/100*'Connecting shares (%)'!$R$17+P572*'Connecting shares (%)'!$H$8/100*'Connecting shares (%)'!$R$18,0),0)</f>
        <v>0</v>
      </c>
      <c r="AA572" s="1">
        <f>IF(C572="West", IF(B572="Central",('Connecting shares (%)'!$F$10/100*E572+'Connecting shares (%)'!$G$10/100*G572+'Connecting shares (%)'!$H$10/100*I572)/1000000,0),0)</f>
        <v>0</v>
      </c>
      <c r="AB572" s="1">
        <f>IF(C572="West", IF(B572="Central",F572*'Connecting shares (%)'!$R$16*'Connecting shares (%)'!$F$10/100+H572*'Connecting shares (%)'!$G$10/100*'Connecting shares (%)'!$R$17+J572*'Connecting shares (%)'!$H$10/100*'Connecting shares (%)'!$R$18,0),0)</f>
        <v>0</v>
      </c>
      <c r="AC572" s="1">
        <f>IF(C572="West", IF(B572="Decentral",('Connecting shares (%)'!$F$14/100*E572+'Connecting shares (%)'!$G$14/100*G572+'Connecting shares (%)'!$H$14/100*I572)/1000000,0),0)</f>
        <v>0.84933245999999996</v>
      </c>
      <c r="AD572" s="1">
        <f>IF(C572="west", IF(B572="Decentral",F572*'Connecting shares (%)'!$R$16*'Connecting shares (%)'!$F$14/100+H572*'Connecting shares (%)'!$G$14/100*'Connecting shares (%)'!$R$17+J572*'Connecting shares (%)'!$H$14/100*'Connecting shares (%)'!$R$18,0),0)</f>
        <v>1.2187350000000001</v>
      </c>
      <c r="AE572" s="1">
        <f>IF(C572="west", IF(B572="Central",('Connecting shares (%)'!$F$12/100*K572+'Connecting shares (%)'!$G$12/100*M572+'Connecting shares (%)'!$H$12/100*O572)/1000000,0),0)</f>
        <v>0</v>
      </c>
      <c r="AF572" s="1">
        <f>IF(C572="west", IF(B572="Central",L572*'Connecting shares (%)'!$R$16*'Connecting shares (%)'!$F$12/100+N572*'Connecting shares (%)'!$G$12/100*'Connecting shares (%)'!$R$17+P572*'Connecting shares (%)'!$H$12/100*'Connecting shares (%)'!$R$18,0),0)</f>
        <v>0</v>
      </c>
      <c r="AG572" s="1">
        <f>IF(C572="West", IF(B572="Decentral",(K572*'Connecting shares (%)'!$F$16/100+M572*'Connecting shares (%)'!$G$16/100+O572*'Connecting shares (%)'!$H$16/100)/1000000,0),0)</f>
        <v>0.1098280799999999</v>
      </c>
      <c r="AH572" s="1">
        <f>IF(C572="west", IF(B572="Decentral",L572*'Connecting shares (%)'!$R$16*'Connecting shares (%)'!$F$16/100+N572*'Connecting shares (%)'!$G$16/100*'Connecting shares (%)'!$R$17+P572*'Connecting shares (%)'!$H$16/100*'Connecting shares (%)'!$R$18,0),0)</f>
        <v>0.122639</v>
      </c>
    </row>
    <row r="573" spans="1:34">
      <c r="A573" s="1">
        <v>572</v>
      </c>
      <c r="B573" s="1" t="s">
        <v>21</v>
      </c>
      <c r="C573" s="1" t="s">
        <v>23</v>
      </c>
      <c r="D573" s="1" t="s">
        <v>378</v>
      </c>
      <c r="E573" s="1">
        <v>711679.19</v>
      </c>
      <c r="F573" s="1">
        <v>46</v>
      </c>
      <c r="G573" s="1">
        <v>0</v>
      </c>
      <c r="H573" s="1">
        <v>0</v>
      </c>
      <c r="I573" s="1">
        <v>0</v>
      </c>
      <c r="J573" s="1">
        <v>0</v>
      </c>
      <c r="K573" s="1">
        <v>18779.1899999999</v>
      </c>
      <c r="L573" s="1">
        <v>1</v>
      </c>
      <c r="M573" s="1">
        <v>0</v>
      </c>
      <c r="N573" s="1">
        <v>0</v>
      </c>
      <c r="O573" s="1">
        <v>0</v>
      </c>
      <c r="P573" s="1">
        <v>0</v>
      </c>
      <c r="Q573" s="1">
        <v>3479.9578432313601</v>
      </c>
      <c r="R573" s="1">
        <v>585628.5</v>
      </c>
      <c r="S573" s="61">
        <f>IF(C573="East", IF(B573="Central",('Connecting shares (%)'!$F$2/100*E573+'Connecting shares (%)'!$G$2/100*G573+'Connecting shares (%)'!$H$2/100*I573)/1000000,0),0)</f>
        <v>0</v>
      </c>
      <c r="T573" s="61">
        <f>IF(C573="East", IF(B573="Central",F573*'Connecting shares (%)'!$R$16*'Connecting shares (%)'!$F$2/100+H573*'Connecting shares (%)'!$G$2/100*'Connecting shares (%)'!$R$17+J573*'Connecting shares (%)'!$H$2/100*'Connecting shares (%)'!$R$18,0),0)</f>
        <v>0</v>
      </c>
      <c r="U573" s="1">
        <f>IF(C573="East", IF(B573="Decentral",('Connecting shares (%)'!$F$6/100*E573+'Connecting shares (%)'!$G$6/100*G573+'Connecting shares (%)'!$H$6/100*I573)/1000000,0),0)</f>
        <v>0</v>
      </c>
      <c r="V573" s="1">
        <f>IF(C573="East", IF(B573="Decentral",F573*'Connecting shares (%)'!$R$16*'Connecting shares (%)'!$F$6/100+H573*'Connecting shares (%)'!$G$6/100*'Connecting shares (%)'!$R$17+J573*'Connecting shares (%)'!$H$6/100*'Connecting shares (%)'!$R$18,0),0)</f>
        <v>0</v>
      </c>
      <c r="W573" s="1">
        <f>IF(C573="East", IF(B573="Central",('Connecting shares (%)'!$F$4/100*K573+'Connecting shares (%)'!$G$4/100*M573+'Connecting shares (%)'!$H$4/100*O573)/1000000,0),0)</f>
        <v>0</v>
      </c>
      <c r="X573" s="1">
        <f>IF(C573="East", IF(B573="Central",L573*'Connecting shares (%)'!$R$16*'Connecting shares (%)'!$F$4/100+N573*'Connecting shares (%)'!$G$4/100*'Connecting shares (%)'!$R$17+P573*'Connecting shares (%)'!$H$4/100*'Connecting shares (%)'!$R$18,0),0)</f>
        <v>0</v>
      </c>
      <c r="Y573" s="1">
        <f>IF(C573="East", IF(B573="Decentral",('Connecting shares (%)'!$F$4/100*K573+'Connecting shares (%)'!$G$4/100*M573+'Connecting shares (%)'!$H$4/100*O573)/1000000,0),0)</f>
        <v>0</v>
      </c>
      <c r="Z573" s="1">
        <f>IF(C573="East", IF(B573="Decentral",L573*'Connecting shares (%)'!$R$16*'Connecting shares (%)'!$F$8/100+N573*'Connecting shares (%)'!$G$8/100*'Connecting shares (%)'!$R$17+P573*'Connecting shares (%)'!$H$8/100*'Connecting shares (%)'!$R$18,0),0)</f>
        <v>0</v>
      </c>
      <c r="AA573" s="1">
        <f>IF(C573="West", IF(B573="Central",('Connecting shares (%)'!$F$10/100*E573+'Connecting shares (%)'!$G$10/100*G573+'Connecting shares (%)'!$H$10/100*I573)/1000000,0),0)</f>
        <v>0</v>
      </c>
      <c r="AB573" s="1">
        <f>IF(C573="West", IF(B573="Central",F573*'Connecting shares (%)'!$R$16*'Connecting shares (%)'!$F$10/100+H573*'Connecting shares (%)'!$G$10/100*'Connecting shares (%)'!$R$17+J573*'Connecting shares (%)'!$H$10/100*'Connecting shares (%)'!$R$18,0),0)</f>
        <v>0</v>
      </c>
      <c r="AC573" s="1">
        <f>IF(C573="West", IF(B573="Decentral",('Connecting shares (%)'!$F$14/100*E573+'Connecting shares (%)'!$G$14/100*G573+'Connecting shares (%)'!$H$14/100*I573)/1000000,0),0)</f>
        <v>0.71167918999999991</v>
      </c>
      <c r="AD573" s="1">
        <f>IF(C573="west", IF(B573="Decentral",F573*'Connecting shares (%)'!$R$16*'Connecting shares (%)'!$F$14/100+H573*'Connecting shares (%)'!$G$14/100*'Connecting shares (%)'!$R$17+J573*'Connecting shares (%)'!$H$14/100*'Connecting shares (%)'!$R$18,0),0)</f>
        <v>1.0577700000000001</v>
      </c>
      <c r="AE573" s="1">
        <f>IF(C573="west", IF(B573="Central",('Connecting shares (%)'!$F$12/100*K573+'Connecting shares (%)'!$G$12/100*M573+'Connecting shares (%)'!$H$12/100*O573)/1000000,0),0)</f>
        <v>0</v>
      </c>
      <c r="AF573" s="1">
        <f>IF(C573="west", IF(B573="Central",L573*'Connecting shares (%)'!$R$16*'Connecting shares (%)'!$F$12/100+N573*'Connecting shares (%)'!$G$12/100*'Connecting shares (%)'!$R$17+P573*'Connecting shares (%)'!$H$12/100*'Connecting shares (%)'!$R$18,0),0)</f>
        <v>0</v>
      </c>
      <c r="AG573" s="1">
        <f>IF(C573="West", IF(B573="Decentral",(K573*'Connecting shares (%)'!$F$16/100+M573*'Connecting shares (%)'!$G$16/100+O573*'Connecting shares (%)'!$H$16/100)/1000000,0),0)</f>
        <v>1.8779189999999901E-2</v>
      </c>
      <c r="AH573" s="1">
        <f>IF(C573="west", IF(B573="Decentral",L573*'Connecting shares (%)'!$R$16*'Connecting shares (%)'!$F$16/100+N573*'Connecting shares (%)'!$G$16/100*'Connecting shares (%)'!$R$17+P573*'Connecting shares (%)'!$H$16/100*'Connecting shares (%)'!$R$18,0),0)</f>
        <v>2.2995000000000002E-2</v>
      </c>
    </row>
    <row r="574" spans="1:34">
      <c r="A574" s="1">
        <v>573</v>
      </c>
      <c r="B574" s="1" t="s">
        <v>21</v>
      </c>
      <c r="C574" s="1" t="s">
        <v>23</v>
      </c>
      <c r="D574" s="1" t="s">
        <v>377</v>
      </c>
      <c r="E574" s="1">
        <v>691333.62</v>
      </c>
      <c r="F574" s="1">
        <v>54</v>
      </c>
      <c r="G574" s="1">
        <v>0</v>
      </c>
      <c r="H574" s="1">
        <v>0</v>
      </c>
      <c r="I574" s="1">
        <v>0</v>
      </c>
      <c r="J574" s="1">
        <v>0</v>
      </c>
      <c r="K574" s="1">
        <v>38687.529999999897</v>
      </c>
      <c r="L574" s="1">
        <v>9</v>
      </c>
      <c r="M574" s="1">
        <v>0</v>
      </c>
      <c r="N574" s="1">
        <v>0</v>
      </c>
      <c r="O574" s="1">
        <v>0</v>
      </c>
      <c r="P574" s="1">
        <v>0</v>
      </c>
      <c r="Q574" s="1">
        <v>4068.9475907086298</v>
      </c>
      <c r="R574" s="1">
        <v>857831.5</v>
      </c>
      <c r="S574" s="61">
        <f>IF(C574="East", IF(B574="Central",('Connecting shares (%)'!$F$2/100*E574+'Connecting shares (%)'!$G$2/100*G574+'Connecting shares (%)'!$H$2/100*I574)/1000000,0),0)</f>
        <v>0</v>
      </c>
      <c r="T574" s="61">
        <f>IF(C574="East", IF(B574="Central",F574*'Connecting shares (%)'!$R$16*'Connecting shares (%)'!$F$2/100+H574*'Connecting shares (%)'!$G$2/100*'Connecting shares (%)'!$R$17+J574*'Connecting shares (%)'!$H$2/100*'Connecting shares (%)'!$R$18,0),0)</f>
        <v>0</v>
      </c>
      <c r="U574" s="1">
        <f>IF(C574="East", IF(B574="Decentral",('Connecting shares (%)'!$F$6/100*E574+'Connecting shares (%)'!$G$6/100*G574+'Connecting shares (%)'!$H$6/100*I574)/1000000,0),0)</f>
        <v>0</v>
      </c>
      <c r="V574" s="1">
        <f>IF(C574="East", IF(B574="Decentral",F574*'Connecting shares (%)'!$R$16*'Connecting shares (%)'!$F$6/100+H574*'Connecting shares (%)'!$G$6/100*'Connecting shares (%)'!$R$17+J574*'Connecting shares (%)'!$H$6/100*'Connecting shares (%)'!$R$18,0),0)</f>
        <v>0</v>
      </c>
      <c r="W574" s="1">
        <f>IF(C574="East", IF(B574="Central",('Connecting shares (%)'!$F$4/100*K574+'Connecting shares (%)'!$G$4/100*M574+'Connecting shares (%)'!$H$4/100*O574)/1000000,0),0)</f>
        <v>0</v>
      </c>
      <c r="X574" s="1">
        <f>IF(C574="East", IF(B574="Central",L574*'Connecting shares (%)'!$R$16*'Connecting shares (%)'!$F$4/100+N574*'Connecting shares (%)'!$G$4/100*'Connecting shares (%)'!$R$17+P574*'Connecting shares (%)'!$H$4/100*'Connecting shares (%)'!$R$18,0),0)</f>
        <v>0</v>
      </c>
      <c r="Y574" s="1">
        <f>IF(C574="East", IF(B574="Decentral",('Connecting shares (%)'!$F$4/100*K574+'Connecting shares (%)'!$G$4/100*M574+'Connecting shares (%)'!$H$4/100*O574)/1000000,0),0)</f>
        <v>0</v>
      </c>
      <c r="Z574" s="1">
        <f>IF(C574="East", IF(B574="Decentral",L574*'Connecting shares (%)'!$R$16*'Connecting shares (%)'!$F$8/100+N574*'Connecting shares (%)'!$G$8/100*'Connecting shares (%)'!$R$17+P574*'Connecting shares (%)'!$H$8/100*'Connecting shares (%)'!$R$18,0),0)</f>
        <v>0</v>
      </c>
      <c r="AA574" s="1">
        <f>IF(C574="West", IF(B574="Central",('Connecting shares (%)'!$F$10/100*E574+'Connecting shares (%)'!$G$10/100*G574+'Connecting shares (%)'!$H$10/100*I574)/1000000,0),0)</f>
        <v>0</v>
      </c>
      <c r="AB574" s="1">
        <f>IF(C574="West", IF(B574="Central",F574*'Connecting shares (%)'!$R$16*'Connecting shares (%)'!$F$10/100+H574*'Connecting shares (%)'!$G$10/100*'Connecting shares (%)'!$R$17+J574*'Connecting shares (%)'!$H$10/100*'Connecting shares (%)'!$R$18,0),0)</f>
        <v>0</v>
      </c>
      <c r="AC574" s="1">
        <f>IF(C574="West", IF(B574="Decentral",('Connecting shares (%)'!$F$14/100*E574+'Connecting shares (%)'!$G$14/100*G574+'Connecting shares (%)'!$H$14/100*I574)/1000000,0),0)</f>
        <v>0.69133361999999998</v>
      </c>
      <c r="AD574" s="1">
        <f>IF(C574="west", IF(B574="Decentral",F574*'Connecting shares (%)'!$R$16*'Connecting shares (%)'!$F$14/100+H574*'Connecting shares (%)'!$G$14/100*'Connecting shares (%)'!$R$17+J574*'Connecting shares (%)'!$H$14/100*'Connecting shares (%)'!$R$18,0),0)</f>
        <v>1.24173</v>
      </c>
      <c r="AE574" s="1">
        <f>IF(C574="west", IF(B574="Central",('Connecting shares (%)'!$F$12/100*K574+'Connecting shares (%)'!$G$12/100*M574+'Connecting shares (%)'!$H$12/100*O574)/1000000,0),0)</f>
        <v>0</v>
      </c>
      <c r="AF574" s="1">
        <f>IF(C574="west", IF(B574="Central",L574*'Connecting shares (%)'!$R$16*'Connecting shares (%)'!$F$12/100+N574*'Connecting shares (%)'!$G$12/100*'Connecting shares (%)'!$R$17+P574*'Connecting shares (%)'!$H$12/100*'Connecting shares (%)'!$R$18,0),0)</f>
        <v>0</v>
      </c>
      <c r="AG574" s="1">
        <f>IF(C574="West", IF(B574="Decentral",(K574*'Connecting shares (%)'!$F$16/100+M574*'Connecting shares (%)'!$G$16/100+O574*'Connecting shares (%)'!$H$16/100)/1000000,0),0)</f>
        <v>3.8687529999999894E-2</v>
      </c>
      <c r="AH574" s="1">
        <f>IF(C574="west", IF(B574="Decentral",L574*'Connecting shares (%)'!$R$16*'Connecting shares (%)'!$F$16/100+N574*'Connecting shares (%)'!$G$16/100*'Connecting shares (%)'!$R$17+P574*'Connecting shares (%)'!$H$16/100*'Connecting shares (%)'!$R$18,0),0)</f>
        <v>0.206955</v>
      </c>
    </row>
    <row r="575" spans="1:34">
      <c r="A575" s="1">
        <v>574</v>
      </c>
      <c r="B575" s="1" t="s">
        <v>21</v>
      </c>
      <c r="C575" s="1" t="s">
        <v>23</v>
      </c>
      <c r="D575" s="1" t="s">
        <v>376</v>
      </c>
      <c r="E575" s="1">
        <v>354974.82999999903</v>
      </c>
      <c r="F575" s="1">
        <v>21</v>
      </c>
      <c r="G575" s="1">
        <v>0</v>
      </c>
      <c r="H575" s="1">
        <v>0</v>
      </c>
      <c r="I575" s="1">
        <v>0</v>
      </c>
      <c r="J575" s="1">
        <v>0</v>
      </c>
      <c r="K575" s="1">
        <v>15468.67</v>
      </c>
      <c r="L575" s="1">
        <v>2</v>
      </c>
      <c r="M575" s="1">
        <v>0</v>
      </c>
      <c r="N575" s="1">
        <v>0</v>
      </c>
      <c r="O575" s="1">
        <v>0</v>
      </c>
      <c r="P575" s="1">
        <v>0</v>
      </c>
      <c r="Q575" s="1">
        <v>2598.3536602650101</v>
      </c>
      <c r="R575" s="1">
        <v>263588</v>
      </c>
      <c r="S575" s="61">
        <f>IF(C575="East", IF(B575="Central",('Connecting shares (%)'!$F$2/100*E575+'Connecting shares (%)'!$G$2/100*G575+'Connecting shares (%)'!$H$2/100*I575)/1000000,0),0)</f>
        <v>0</v>
      </c>
      <c r="T575" s="61">
        <f>IF(C575="East", IF(B575="Central",F575*'Connecting shares (%)'!$R$16*'Connecting shares (%)'!$F$2/100+H575*'Connecting shares (%)'!$G$2/100*'Connecting shares (%)'!$R$17+J575*'Connecting shares (%)'!$H$2/100*'Connecting shares (%)'!$R$18,0),0)</f>
        <v>0</v>
      </c>
      <c r="U575" s="1">
        <f>IF(C575="East", IF(B575="Decentral",('Connecting shares (%)'!$F$6/100*E575+'Connecting shares (%)'!$G$6/100*G575+'Connecting shares (%)'!$H$6/100*I575)/1000000,0),0)</f>
        <v>0</v>
      </c>
      <c r="V575" s="1">
        <f>IF(C575="East", IF(B575="Decentral",F575*'Connecting shares (%)'!$R$16*'Connecting shares (%)'!$F$6/100+H575*'Connecting shares (%)'!$G$6/100*'Connecting shares (%)'!$R$17+J575*'Connecting shares (%)'!$H$6/100*'Connecting shares (%)'!$R$18,0),0)</f>
        <v>0</v>
      </c>
      <c r="W575" s="1">
        <f>IF(C575="East", IF(B575="Central",('Connecting shares (%)'!$F$4/100*K575+'Connecting shares (%)'!$G$4/100*M575+'Connecting shares (%)'!$H$4/100*O575)/1000000,0),0)</f>
        <v>0</v>
      </c>
      <c r="X575" s="1">
        <f>IF(C575="East", IF(B575="Central",L575*'Connecting shares (%)'!$R$16*'Connecting shares (%)'!$F$4/100+N575*'Connecting shares (%)'!$G$4/100*'Connecting shares (%)'!$R$17+P575*'Connecting shares (%)'!$H$4/100*'Connecting shares (%)'!$R$18,0),0)</f>
        <v>0</v>
      </c>
      <c r="Y575" s="1">
        <f>IF(C575="East", IF(B575="Decentral",('Connecting shares (%)'!$F$4/100*K575+'Connecting shares (%)'!$G$4/100*M575+'Connecting shares (%)'!$H$4/100*O575)/1000000,0),0)</f>
        <v>0</v>
      </c>
      <c r="Z575" s="1">
        <f>IF(C575="East", IF(B575="Decentral",L575*'Connecting shares (%)'!$R$16*'Connecting shares (%)'!$F$8/100+N575*'Connecting shares (%)'!$G$8/100*'Connecting shares (%)'!$R$17+P575*'Connecting shares (%)'!$H$8/100*'Connecting shares (%)'!$R$18,0),0)</f>
        <v>0</v>
      </c>
      <c r="AA575" s="1">
        <f>IF(C575="West", IF(B575="Central",('Connecting shares (%)'!$F$10/100*E575+'Connecting shares (%)'!$G$10/100*G575+'Connecting shares (%)'!$H$10/100*I575)/1000000,0),0)</f>
        <v>0</v>
      </c>
      <c r="AB575" s="1">
        <f>IF(C575="West", IF(B575="Central",F575*'Connecting shares (%)'!$R$16*'Connecting shares (%)'!$F$10/100+H575*'Connecting shares (%)'!$G$10/100*'Connecting shares (%)'!$R$17+J575*'Connecting shares (%)'!$H$10/100*'Connecting shares (%)'!$R$18,0),0)</f>
        <v>0</v>
      </c>
      <c r="AC575" s="1">
        <f>IF(C575="West", IF(B575="Decentral",('Connecting shares (%)'!$F$14/100*E575+'Connecting shares (%)'!$G$14/100*G575+'Connecting shares (%)'!$H$14/100*I575)/1000000,0),0)</f>
        <v>0.35497482999999902</v>
      </c>
      <c r="AD575" s="1">
        <f>IF(C575="west", IF(B575="Decentral",F575*'Connecting shares (%)'!$R$16*'Connecting shares (%)'!$F$14/100+H575*'Connecting shares (%)'!$G$14/100*'Connecting shares (%)'!$R$17+J575*'Connecting shares (%)'!$H$14/100*'Connecting shares (%)'!$R$18,0),0)</f>
        <v>0.48289500000000002</v>
      </c>
      <c r="AE575" s="1">
        <f>IF(C575="west", IF(B575="Central",('Connecting shares (%)'!$F$12/100*K575+'Connecting shares (%)'!$G$12/100*M575+'Connecting shares (%)'!$H$12/100*O575)/1000000,0),0)</f>
        <v>0</v>
      </c>
      <c r="AF575" s="1">
        <f>IF(C575="west", IF(B575="Central",L575*'Connecting shares (%)'!$R$16*'Connecting shares (%)'!$F$12/100+N575*'Connecting shares (%)'!$G$12/100*'Connecting shares (%)'!$R$17+P575*'Connecting shares (%)'!$H$12/100*'Connecting shares (%)'!$R$18,0),0)</f>
        <v>0</v>
      </c>
      <c r="AG575" s="1">
        <f>IF(C575="West", IF(B575="Decentral",(K575*'Connecting shares (%)'!$F$16/100+M575*'Connecting shares (%)'!$G$16/100+O575*'Connecting shares (%)'!$H$16/100)/1000000,0),0)</f>
        <v>1.546867E-2</v>
      </c>
      <c r="AH575" s="1">
        <f>IF(C575="west", IF(B575="Decentral",L575*'Connecting shares (%)'!$R$16*'Connecting shares (%)'!$F$16/100+N575*'Connecting shares (%)'!$G$16/100*'Connecting shares (%)'!$R$17+P575*'Connecting shares (%)'!$H$16/100*'Connecting shares (%)'!$R$18,0),0)</f>
        <v>4.5990000000000003E-2</v>
      </c>
    </row>
    <row r="576" spans="1:34">
      <c r="A576" s="1">
        <v>575</v>
      </c>
      <c r="B576" s="1" t="s">
        <v>21</v>
      </c>
      <c r="C576" s="1" t="s">
        <v>23</v>
      </c>
      <c r="D576" s="1" t="s">
        <v>375</v>
      </c>
      <c r="E576" s="1">
        <v>1268985.73999999</v>
      </c>
      <c r="F576" s="1">
        <v>80</v>
      </c>
      <c r="G576" s="1">
        <v>0</v>
      </c>
      <c r="H576" s="1">
        <v>0</v>
      </c>
      <c r="I576" s="1">
        <v>0</v>
      </c>
      <c r="J576" s="1">
        <v>0</v>
      </c>
      <c r="K576" s="1">
        <v>59437.059999999903</v>
      </c>
      <c r="L576" s="1">
        <v>2</v>
      </c>
      <c r="M576" s="1">
        <v>0</v>
      </c>
      <c r="N576" s="1">
        <v>0</v>
      </c>
      <c r="O576" s="1">
        <v>0</v>
      </c>
      <c r="P576" s="1">
        <v>0</v>
      </c>
      <c r="Q576" s="1">
        <v>3736.2046525832802</v>
      </c>
      <c r="R576" s="1">
        <v>746369</v>
      </c>
      <c r="S576" s="61">
        <f>IF(C576="East", IF(B576="Central",('Connecting shares (%)'!$F$2/100*E576+'Connecting shares (%)'!$G$2/100*G576+'Connecting shares (%)'!$H$2/100*I576)/1000000,0),0)</f>
        <v>0</v>
      </c>
      <c r="T576" s="61">
        <f>IF(C576="East", IF(B576="Central",F576*'Connecting shares (%)'!$R$16*'Connecting shares (%)'!$F$2/100+H576*'Connecting shares (%)'!$G$2/100*'Connecting shares (%)'!$R$17+J576*'Connecting shares (%)'!$H$2/100*'Connecting shares (%)'!$R$18,0),0)</f>
        <v>0</v>
      </c>
      <c r="U576" s="1">
        <f>IF(C576="East", IF(B576="Decentral",('Connecting shares (%)'!$F$6/100*E576+'Connecting shares (%)'!$G$6/100*G576+'Connecting shares (%)'!$H$6/100*I576)/1000000,0),0)</f>
        <v>0</v>
      </c>
      <c r="V576" s="1">
        <f>IF(C576="East", IF(B576="Decentral",F576*'Connecting shares (%)'!$R$16*'Connecting shares (%)'!$F$6/100+H576*'Connecting shares (%)'!$G$6/100*'Connecting shares (%)'!$R$17+J576*'Connecting shares (%)'!$H$6/100*'Connecting shares (%)'!$R$18,0),0)</f>
        <v>0</v>
      </c>
      <c r="W576" s="1">
        <f>IF(C576="East", IF(B576="Central",('Connecting shares (%)'!$F$4/100*K576+'Connecting shares (%)'!$G$4/100*M576+'Connecting shares (%)'!$H$4/100*O576)/1000000,0),0)</f>
        <v>0</v>
      </c>
      <c r="X576" s="1">
        <f>IF(C576="East", IF(B576="Central",L576*'Connecting shares (%)'!$R$16*'Connecting shares (%)'!$F$4/100+N576*'Connecting shares (%)'!$G$4/100*'Connecting shares (%)'!$R$17+P576*'Connecting shares (%)'!$H$4/100*'Connecting shares (%)'!$R$18,0),0)</f>
        <v>0</v>
      </c>
      <c r="Y576" s="1">
        <f>IF(C576="East", IF(B576="Decentral",('Connecting shares (%)'!$F$4/100*K576+'Connecting shares (%)'!$G$4/100*M576+'Connecting shares (%)'!$H$4/100*O576)/1000000,0),0)</f>
        <v>0</v>
      </c>
      <c r="Z576" s="1">
        <f>IF(C576="East", IF(B576="Decentral",L576*'Connecting shares (%)'!$R$16*'Connecting shares (%)'!$F$8/100+N576*'Connecting shares (%)'!$G$8/100*'Connecting shares (%)'!$R$17+P576*'Connecting shares (%)'!$H$8/100*'Connecting shares (%)'!$R$18,0),0)</f>
        <v>0</v>
      </c>
      <c r="AA576" s="1">
        <f>IF(C576="West", IF(B576="Central",('Connecting shares (%)'!$F$10/100*E576+'Connecting shares (%)'!$G$10/100*G576+'Connecting shares (%)'!$H$10/100*I576)/1000000,0),0)</f>
        <v>0</v>
      </c>
      <c r="AB576" s="1">
        <f>IF(C576="West", IF(B576="Central",F576*'Connecting shares (%)'!$R$16*'Connecting shares (%)'!$F$10/100+H576*'Connecting shares (%)'!$G$10/100*'Connecting shares (%)'!$R$17+J576*'Connecting shares (%)'!$H$10/100*'Connecting shares (%)'!$R$18,0),0)</f>
        <v>0</v>
      </c>
      <c r="AC576" s="1">
        <f>IF(C576="West", IF(B576="Decentral",('Connecting shares (%)'!$F$14/100*E576+'Connecting shares (%)'!$G$14/100*G576+'Connecting shares (%)'!$H$14/100*I576)/1000000,0),0)</f>
        <v>1.26898573999999</v>
      </c>
      <c r="AD576" s="1">
        <f>IF(C576="west", IF(B576="Decentral",F576*'Connecting shares (%)'!$R$16*'Connecting shares (%)'!$F$14/100+H576*'Connecting shares (%)'!$G$14/100*'Connecting shares (%)'!$R$17+J576*'Connecting shares (%)'!$H$14/100*'Connecting shares (%)'!$R$18,0),0)</f>
        <v>1.8396000000000001</v>
      </c>
      <c r="AE576" s="1">
        <f>IF(C576="west", IF(B576="Central",('Connecting shares (%)'!$F$12/100*K576+'Connecting shares (%)'!$G$12/100*M576+'Connecting shares (%)'!$H$12/100*O576)/1000000,0),0)</f>
        <v>0</v>
      </c>
      <c r="AF576" s="1">
        <f>IF(C576="west", IF(B576="Central",L576*'Connecting shares (%)'!$R$16*'Connecting shares (%)'!$F$12/100+N576*'Connecting shares (%)'!$G$12/100*'Connecting shares (%)'!$R$17+P576*'Connecting shares (%)'!$H$12/100*'Connecting shares (%)'!$R$18,0),0)</f>
        <v>0</v>
      </c>
      <c r="AG576" s="1">
        <f>IF(C576="West", IF(B576="Decentral",(K576*'Connecting shares (%)'!$F$16/100+M576*'Connecting shares (%)'!$G$16/100+O576*'Connecting shares (%)'!$H$16/100)/1000000,0),0)</f>
        <v>5.943705999999991E-2</v>
      </c>
      <c r="AH576" s="1">
        <f>IF(C576="west", IF(B576="Decentral",L576*'Connecting shares (%)'!$R$16*'Connecting shares (%)'!$F$16/100+N576*'Connecting shares (%)'!$G$16/100*'Connecting shares (%)'!$R$17+P576*'Connecting shares (%)'!$H$16/100*'Connecting shares (%)'!$R$18,0),0)</f>
        <v>4.5990000000000003E-2</v>
      </c>
    </row>
    <row r="577" spans="1:34">
      <c r="A577" s="1">
        <v>576</v>
      </c>
      <c r="B577" s="1" t="s">
        <v>21</v>
      </c>
      <c r="C577" s="1" t="s">
        <v>23</v>
      </c>
      <c r="D577" s="1" t="s">
        <v>374</v>
      </c>
      <c r="E577" s="1">
        <v>1379759.26</v>
      </c>
      <c r="F577" s="1">
        <v>91</v>
      </c>
      <c r="G577" s="1">
        <v>53776.04</v>
      </c>
      <c r="H577" s="1">
        <v>1</v>
      </c>
      <c r="I577" s="1">
        <v>0</v>
      </c>
      <c r="J577" s="1">
        <v>0</v>
      </c>
      <c r="K577" s="1">
        <v>66807.19</v>
      </c>
      <c r="L577" s="1">
        <v>9</v>
      </c>
      <c r="M577" s="1">
        <v>0</v>
      </c>
      <c r="N577" s="1">
        <v>0</v>
      </c>
      <c r="O577" s="1">
        <v>0</v>
      </c>
      <c r="P577" s="1">
        <v>0</v>
      </c>
      <c r="Q577" s="1">
        <v>4160.54339930895</v>
      </c>
      <c r="R577" s="1">
        <v>775927</v>
      </c>
      <c r="S577" s="61">
        <f>IF(C577="East", IF(B577="Central",('Connecting shares (%)'!$F$2/100*E577+'Connecting shares (%)'!$G$2/100*G577+'Connecting shares (%)'!$H$2/100*I577)/1000000,0),0)</f>
        <v>0</v>
      </c>
      <c r="T577" s="61">
        <f>IF(C577="East", IF(B577="Central",F577*'Connecting shares (%)'!$R$16*'Connecting shares (%)'!$F$2/100+H577*'Connecting shares (%)'!$G$2/100*'Connecting shares (%)'!$R$17+J577*'Connecting shares (%)'!$H$2/100*'Connecting shares (%)'!$R$18,0),0)</f>
        <v>0</v>
      </c>
      <c r="U577" s="1">
        <f>IF(C577="East", IF(B577="Decentral",('Connecting shares (%)'!$F$6/100*E577+'Connecting shares (%)'!$G$6/100*G577+'Connecting shares (%)'!$H$6/100*I577)/1000000,0),0)</f>
        <v>0</v>
      </c>
      <c r="V577" s="1">
        <f>IF(C577="East", IF(B577="Decentral",F577*'Connecting shares (%)'!$R$16*'Connecting shares (%)'!$F$6/100+H577*'Connecting shares (%)'!$G$6/100*'Connecting shares (%)'!$R$17+J577*'Connecting shares (%)'!$H$6/100*'Connecting shares (%)'!$R$18,0),0)</f>
        <v>0</v>
      </c>
      <c r="W577" s="1">
        <f>IF(C577="East", IF(B577="Central",('Connecting shares (%)'!$F$4/100*K577+'Connecting shares (%)'!$G$4/100*M577+'Connecting shares (%)'!$H$4/100*O577)/1000000,0),0)</f>
        <v>0</v>
      </c>
      <c r="X577" s="1">
        <f>IF(C577="East", IF(B577="Central",L577*'Connecting shares (%)'!$R$16*'Connecting shares (%)'!$F$4/100+N577*'Connecting shares (%)'!$G$4/100*'Connecting shares (%)'!$R$17+P577*'Connecting shares (%)'!$H$4/100*'Connecting shares (%)'!$R$18,0),0)</f>
        <v>0</v>
      </c>
      <c r="Y577" s="1">
        <f>IF(C577="East", IF(B577="Decentral",('Connecting shares (%)'!$F$4/100*K577+'Connecting shares (%)'!$G$4/100*M577+'Connecting shares (%)'!$H$4/100*O577)/1000000,0),0)</f>
        <v>0</v>
      </c>
      <c r="Z577" s="1">
        <f>IF(C577="East", IF(B577="Decentral",L577*'Connecting shares (%)'!$R$16*'Connecting shares (%)'!$F$8/100+N577*'Connecting shares (%)'!$G$8/100*'Connecting shares (%)'!$R$17+P577*'Connecting shares (%)'!$H$8/100*'Connecting shares (%)'!$R$18,0),0)</f>
        <v>0</v>
      </c>
      <c r="AA577" s="1">
        <f>IF(C577="West", IF(B577="Central",('Connecting shares (%)'!$F$10/100*E577+'Connecting shares (%)'!$G$10/100*G577+'Connecting shares (%)'!$H$10/100*I577)/1000000,0),0)</f>
        <v>0</v>
      </c>
      <c r="AB577" s="1">
        <f>IF(C577="West", IF(B577="Central",F577*'Connecting shares (%)'!$R$16*'Connecting shares (%)'!$F$10/100+H577*'Connecting shares (%)'!$G$10/100*'Connecting shares (%)'!$R$17+J577*'Connecting shares (%)'!$H$10/100*'Connecting shares (%)'!$R$18,0),0)</f>
        <v>0</v>
      </c>
      <c r="AC577" s="1">
        <f>IF(C577="West", IF(B577="Decentral",('Connecting shares (%)'!$F$14/100*E577+'Connecting shares (%)'!$G$14/100*G577+'Connecting shares (%)'!$H$14/100*I577)/1000000,0),0)</f>
        <v>1.4335353</v>
      </c>
      <c r="AD577" s="1">
        <f>IF(C577="west", IF(B577="Decentral",F577*'Connecting shares (%)'!$R$16*'Connecting shares (%)'!$F$14/100+H577*'Connecting shares (%)'!$G$14/100*'Connecting shares (%)'!$R$17+J577*'Connecting shares (%)'!$H$14/100*'Connecting shares (%)'!$R$18,0),0)</f>
        <v>2.1232040000000003</v>
      </c>
      <c r="AE577" s="1">
        <f>IF(C577="west", IF(B577="Central",('Connecting shares (%)'!$F$12/100*K577+'Connecting shares (%)'!$G$12/100*M577+'Connecting shares (%)'!$H$12/100*O577)/1000000,0),0)</f>
        <v>0</v>
      </c>
      <c r="AF577" s="1">
        <f>IF(C577="west", IF(B577="Central",L577*'Connecting shares (%)'!$R$16*'Connecting shares (%)'!$F$12/100+N577*'Connecting shares (%)'!$G$12/100*'Connecting shares (%)'!$R$17+P577*'Connecting shares (%)'!$H$12/100*'Connecting shares (%)'!$R$18,0),0)</f>
        <v>0</v>
      </c>
      <c r="AG577" s="1">
        <f>IF(C577="West", IF(B577="Decentral",(K577*'Connecting shares (%)'!$F$16/100+M577*'Connecting shares (%)'!$G$16/100+O577*'Connecting shares (%)'!$H$16/100)/1000000,0),0)</f>
        <v>6.6807190000000002E-2</v>
      </c>
      <c r="AH577" s="1">
        <f>IF(C577="west", IF(B577="Decentral",L577*'Connecting shares (%)'!$R$16*'Connecting shares (%)'!$F$16/100+N577*'Connecting shares (%)'!$G$16/100*'Connecting shares (%)'!$R$17+P577*'Connecting shares (%)'!$H$16/100*'Connecting shares (%)'!$R$18,0),0)</f>
        <v>0.206955</v>
      </c>
    </row>
    <row r="578" spans="1:34">
      <c r="A578" s="1">
        <v>577</v>
      </c>
      <c r="B578" s="1" t="s">
        <v>21</v>
      </c>
      <c r="C578" s="1" t="s">
        <v>23</v>
      </c>
      <c r="D578" s="1" t="s">
        <v>373</v>
      </c>
      <c r="E578" s="1">
        <v>23412907.769999899</v>
      </c>
      <c r="F578" s="1">
        <v>1430</v>
      </c>
      <c r="G578" s="1">
        <v>0</v>
      </c>
      <c r="H578" s="1">
        <v>0</v>
      </c>
      <c r="I578" s="1">
        <v>0</v>
      </c>
      <c r="J578" s="1">
        <v>0</v>
      </c>
      <c r="K578" s="1">
        <v>3903469.48</v>
      </c>
      <c r="L578" s="1">
        <v>196</v>
      </c>
      <c r="M578" s="1">
        <v>3376041.21999999</v>
      </c>
      <c r="N578" s="1">
        <v>33</v>
      </c>
      <c r="O578" s="1">
        <v>1026603.42</v>
      </c>
      <c r="P578" s="1">
        <v>2</v>
      </c>
      <c r="Q578" s="1">
        <v>25508.452600863398</v>
      </c>
      <c r="R578" s="1">
        <v>6625819.5</v>
      </c>
      <c r="S578" s="61">
        <f>IF(C578="East", IF(B578="Central",('Connecting shares (%)'!$F$2/100*E578+'Connecting shares (%)'!$G$2/100*G578+'Connecting shares (%)'!$H$2/100*I578)/1000000,0),0)</f>
        <v>0</v>
      </c>
      <c r="T578" s="61">
        <f>IF(C578="East", IF(B578="Central",F578*'Connecting shares (%)'!$R$16*'Connecting shares (%)'!$F$2/100+H578*'Connecting shares (%)'!$G$2/100*'Connecting shares (%)'!$R$17+J578*'Connecting shares (%)'!$H$2/100*'Connecting shares (%)'!$R$18,0),0)</f>
        <v>0</v>
      </c>
      <c r="U578" s="1">
        <f>IF(C578="East", IF(B578="Decentral",('Connecting shares (%)'!$F$6/100*E578+'Connecting shares (%)'!$G$6/100*G578+'Connecting shares (%)'!$H$6/100*I578)/1000000,0),0)</f>
        <v>0</v>
      </c>
      <c r="V578" s="1">
        <f>IF(C578="East", IF(B578="Decentral",F578*'Connecting shares (%)'!$R$16*'Connecting shares (%)'!$F$6/100+H578*'Connecting shares (%)'!$G$6/100*'Connecting shares (%)'!$R$17+J578*'Connecting shares (%)'!$H$6/100*'Connecting shares (%)'!$R$18,0),0)</f>
        <v>0</v>
      </c>
      <c r="W578" s="1">
        <f>IF(C578="East", IF(B578="Central",('Connecting shares (%)'!$F$4/100*K578+'Connecting shares (%)'!$G$4/100*M578+'Connecting shares (%)'!$H$4/100*O578)/1000000,0),0)</f>
        <v>0</v>
      </c>
      <c r="X578" s="1">
        <f>IF(C578="East", IF(B578="Central",L578*'Connecting shares (%)'!$R$16*'Connecting shares (%)'!$F$4/100+N578*'Connecting shares (%)'!$G$4/100*'Connecting shares (%)'!$R$17+P578*'Connecting shares (%)'!$H$4/100*'Connecting shares (%)'!$R$18,0),0)</f>
        <v>0</v>
      </c>
      <c r="Y578" s="1">
        <f>IF(C578="East", IF(B578="Decentral",('Connecting shares (%)'!$F$4/100*K578+'Connecting shares (%)'!$G$4/100*M578+'Connecting shares (%)'!$H$4/100*O578)/1000000,0),0)</f>
        <v>0</v>
      </c>
      <c r="Z578" s="1">
        <f>IF(C578="East", IF(B578="Decentral",L578*'Connecting shares (%)'!$R$16*'Connecting shares (%)'!$F$8/100+N578*'Connecting shares (%)'!$G$8/100*'Connecting shares (%)'!$R$17+P578*'Connecting shares (%)'!$H$8/100*'Connecting shares (%)'!$R$18,0),0)</f>
        <v>0</v>
      </c>
      <c r="AA578" s="1">
        <f>IF(C578="West", IF(B578="Central",('Connecting shares (%)'!$F$10/100*E578+'Connecting shares (%)'!$G$10/100*G578+'Connecting shares (%)'!$H$10/100*I578)/1000000,0),0)</f>
        <v>0</v>
      </c>
      <c r="AB578" s="1">
        <f>IF(C578="West", IF(B578="Central",F578*'Connecting shares (%)'!$R$16*'Connecting shares (%)'!$F$10/100+H578*'Connecting shares (%)'!$G$10/100*'Connecting shares (%)'!$R$17+J578*'Connecting shares (%)'!$H$10/100*'Connecting shares (%)'!$R$18,0),0)</f>
        <v>0</v>
      </c>
      <c r="AC578" s="1">
        <f>IF(C578="West", IF(B578="Decentral",('Connecting shares (%)'!$F$14/100*E578+'Connecting shares (%)'!$G$14/100*G578+'Connecting shares (%)'!$H$14/100*I578)/1000000,0),0)</f>
        <v>23.412907769999897</v>
      </c>
      <c r="AD578" s="1">
        <f>IF(C578="west", IF(B578="Decentral",F578*'Connecting shares (%)'!$R$16*'Connecting shares (%)'!$F$14/100+H578*'Connecting shares (%)'!$G$14/100*'Connecting shares (%)'!$R$17+J578*'Connecting shares (%)'!$H$14/100*'Connecting shares (%)'!$R$18,0),0)</f>
        <v>32.882850000000005</v>
      </c>
      <c r="AE578" s="1">
        <f>IF(C578="west", IF(B578="Central",('Connecting shares (%)'!$F$12/100*K578+'Connecting shares (%)'!$G$12/100*M578+'Connecting shares (%)'!$H$12/100*O578)/1000000,0),0)</f>
        <v>0</v>
      </c>
      <c r="AF578" s="1">
        <f>IF(C578="west", IF(B578="Central",L578*'Connecting shares (%)'!$R$16*'Connecting shares (%)'!$F$12/100+N578*'Connecting shares (%)'!$G$12/100*'Connecting shares (%)'!$R$17+P578*'Connecting shares (%)'!$H$12/100*'Connecting shares (%)'!$R$18,0),0)</f>
        <v>0</v>
      </c>
      <c r="AG578" s="1">
        <f>IF(C578="West", IF(B578="Decentral",(K578*'Connecting shares (%)'!$F$16/100+M578*'Connecting shares (%)'!$G$16/100+O578*'Connecting shares (%)'!$H$16/100)/1000000,0),0)</f>
        <v>8.3061141199999895</v>
      </c>
      <c r="AH578" s="1">
        <f>IF(C578="west", IF(B578="Decentral",L578*'Connecting shares (%)'!$R$16*'Connecting shares (%)'!$F$16/100+N578*'Connecting shares (%)'!$G$16/100*'Connecting shares (%)'!$R$17+P578*'Connecting shares (%)'!$H$16/100*'Connecting shares (%)'!$R$18,0),0)</f>
        <v>5.5800850000000004</v>
      </c>
    </row>
    <row r="579" spans="1:34">
      <c r="A579" s="1">
        <v>578</v>
      </c>
      <c r="B579" s="1" t="s">
        <v>21</v>
      </c>
      <c r="C579" s="1" t="s">
        <v>23</v>
      </c>
      <c r="D579" s="1" t="s">
        <v>372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109.19908702401599</v>
      </c>
      <c r="R579" s="1">
        <v>20</v>
      </c>
      <c r="S579" s="61">
        <f>IF(C579="East", IF(B579="Central",('Connecting shares (%)'!$F$2/100*E579+'Connecting shares (%)'!$G$2/100*G579+'Connecting shares (%)'!$H$2/100*I579)/1000000,0),0)</f>
        <v>0</v>
      </c>
      <c r="T579" s="61">
        <f>IF(C579="East", IF(B579="Central",F579*'Connecting shares (%)'!$R$16*'Connecting shares (%)'!$F$2/100+H579*'Connecting shares (%)'!$G$2/100*'Connecting shares (%)'!$R$17+J579*'Connecting shares (%)'!$H$2/100*'Connecting shares (%)'!$R$18,0),0)</f>
        <v>0</v>
      </c>
      <c r="U579" s="1">
        <f>IF(C579="East", IF(B579="Decentral",('Connecting shares (%)'!$F$6/100*E579+'Connecting shares (%)'!$G$6/100*G579+'Connecting shares (%)'!$H$6/100*I579)/1000000,0),0)</f>
        <v>0</v>
      </c>
      <c r="V579" s="1">
        <f>IF(C579="East", IF(B579="Decentral",F579*'Connecting shares (%)'!$R$16*'Connecting shares (%)'!$F$6/100+H579*'Connecting shares (%)'!$G$6/100*'Connecting shares (%)'!$R$17+J579*'Connecting shares (%)'!$H$6/100*'Connecting shares (%)'!$R$18,0),0)</f>
        <v>0</v>
      </c>
      <c r="W579" s="1">
        <f>IF(C579="East", IF(B579="Central",('Connecting shares (%)'!$F$4/100*K579+'Connecting shares (%)'!$G$4/100*M579+'Connecting shares (%)'!$H$4/100*O579)/1000000,0),0)</f>
        <v>0</v>
      </c>
      <c r="X579" s="1">
        <f>IF(C579="East", IF(B579="Central",L579*'Connecting shares (%)'!$R$16*'Connecting shares (%)'!$F$4/100+N579*'Connecting shares (%)'!$G$4/100*'Connecting shares (%)'!$R$17+P579*'Connecting shares (%)'!$H$4/100*'Connecting shares (%)'!$R$18,0),0)</f>
        <v>0</v>
      </c>
      <c r="Y579" s="1">
        <f>IF(C579="East", IF(B579="Decentral",('Connecting shares (%)'!$F$4/100*K579+'Connecting shares (%)'!$G$4/100*M579+'Connecting shares (%)'!$H$4/100*O579)/1000000,0),0)</f>
        <v>0</v>
      </c>
      <c r="Z579" s="1">
        <f>IF(C579="East", IF(B579="Decentral",L579*'Connecting shares (%)'!$R$16*'Connecting shares (%)'!$F$8/100+N579*'Connecting shares (%)'!$G$8/100*'Connecting shares (%)'!$R$17+P579*'Connecting shares (%)'!$H$8/100*'Connecting shares (%)'!$R$18,0),0)</f>
        <v>0</v>
      </c>
      <c r="AA579" s="1">
        <f>IF(C579="West", IF(B579="Central",('Connecting shares (%)'!$F$10/100*E579+'Connecting shares (%)'!$G$10/100*G579+'Connecting shares (%)'!$H$10/100*I579)/1000000,0),0)</f>
        <v>0</v>
      </c>
      <c r="AB579" s="1">
        <f>IF(C579="West", IF(B579="Central",F579*'Connecting shares (%)'!$R$16*'Connecting shares (%)'!$F$10/100+H579*'Connecting shares (%)'!$G$10/100*'Connecting shares (%)'!$R$17+J579*'Connecting shares (%)'!$H$10/100*'Connecting shares (%)'!$R$18,0),0)</f>
        <v>0</v>
      </c>
      <c r="AC579" s="1">
        <f>IF(C579="West", IF(B579="Decentral",('Connecting shares (%)'!$F$14/100*E579+'Connecting shares (%)'!$G$14/100*G579+'Connecting shares (%)'!$H$14/100*I579)/1000000,0),0)</f>
        <v>0</v>
      </c>
      <c r="AD579" s="1">
        <f>IF(C579="west", IF(B579="Decentral",F579*'Connecting shares (%)'!$R$16*'Connecting shares (%)'!$F$14/100+H579*'Connecting shares (%)'!$G$14/100*'Connecting shares (%)'!$R$17+J579*'Connecting shares (%)'!$H$14/100*'Connecting shares (%)'!$R$18,0),0)</f>
        <v>0</v>
      </c>
      <c r="AE579" s="1">
        <f>IF(C579="west", IF(B579="Central",('Connecting shares (%)'!$F$12/100*K579+'Connecting shares (%)'!$G$12/100*M579+'Connecting shares (%)'!$H$12/100*O579)/1000000,0),0)</f>
        <v>0</v>
      </c>
      <c r="AF579" s="1">
        <f>IF(C579="west", IF(B579="Central",L579*'Connecting shares (%)'!$R$16*'Connecting shares (%)'!$F$12/100+N579*'Connecting shares (%)'!$G$12/100*'Connecting shares (%)'!$R$17+P579*'Connecting shares (%)'!$H$12/100*'Connecting shares (%)'!$R$18,0),0)</f>
        <v>0</v>
      </c>
      <c r="AG579" s="1">
        <f>IF(C579="West", IF(B579="Decentral",(K579*'Connecting shares (%)'!$F$16/100+M579*'Connecting shares (%)'!$G$16/100+O579*'Connecting shares (%)'!$H$16/100)/1000000,0),0)</f>
        <v>0</v>
      </c>
      <c r="AH579" s="1">
        <f>IF(C579="west", IF(B579="Decentral",L579*'Connecting shares (%)'!$R$16*'Connecting shares (%)'!$F$16/100+N579*'Connecting shares (%)'!$G$16/100*'Connecting shares (%)'!$R$17+P579*'Connecting shares (%)'!$H$16/100*'Connecting shares (%)'!$R$18,0),0)</f>
        <v>0</v>
      </c>
    </row>
    <row r="580" spans="1:34">
      <c r="A580" s="1">
        <v>579</v>
      </c>
      <c r="B580" s="1" t="s">
        <v>21</v>
      </c>
      <c r="C580" s="1" t="s">
        <v>23</v>
      </c>
      <c r="D580" s="1" t="s">
        <v>371</v>
      </c>
      <c r="E580" s="1">
        <v>1961691.71999999</v>
      </c>
      <c r="F580" s="1">
        <v>132</v>
      </c>
      <c r="G580" s="1">
        <v>0</v>
      </c>
      <c r="H580" s="1">
        <v>0</v>
      </c>
      <c r="I580" s="1">
        <v>0</v>
      </c>
      <c r="J580" s="1">
        <v>0</v>
      </c>
      <c r="K580" s="1">
        <v>472755.14999999898</v>
      </c>
      <c r="L580" s="1">
        <v>34</v>
      </c>
      <c r="M580" s="1">
        <v>173980.39</v>
      </c>
      <c r="N580" s="1">
        <v>2</v>
      </c>
      <c r="O580" s="1">
        <v>555494.12</v>
      </c>
      <c r="P580" s="1">
        <v>1</v>
      </c>
      <c r="Q580" s="1">
        <v>20431.378689024099</v>
      </c>
      <c r="R580" s="1">
        <v>7145462</v>
      </c>
      <c r="S580" s="61">
        <f>IF(C580="East", IF(B580="Central",('Connecting shares (%)'!$F$2/100*E580+'Connecting shares (%)'!$G$2/100*G580+'Connecting shares (%)'!$H$2/100*I580)/1000000,0),0)</f>
        <v>0</v>
      </c>
      <c r="T580" s="61">
        <f>IF(C580="East", IF(B580="Central",F580*'Connecting shares (%)'!$R$16*'Connecting shares (%)'!$F$2/100+H580*'Connecting shares (%)'!$G$2/100*'Connecting shares (%)'!$R$17+J580*'Connecting shares (%)'!$H$2/100*'Connecting shares (%)'!$R$18,0),0)</f>
        <v>0</v>
      </c>
      <c r="U580" s="1">
        <f>IF(C580="East", IF(B580="Decentral",('Connecting shares (%)'!$F$6/100*E580+'Connecting shares (%)'!$G$6/100*G580+'Connecting shares (%)'!$H$6/100*I580)/1000000,0),0)</f>
        <v>0</v>
      </c>
      <c r="V580" s="1">
        <f>IF(C580="East", IF(B580="Decentral",F580*'Connecting shares (%)'!$R$16*'Connecting shares (%)'!$F$6/100+H580*'Connecting shares (%)'!$G$6/100*'Connecting shares (%)'!$R$17+J580*'Connecting shares (%)'!$H$6/100*'Connecting shares (%)'!$R$18,0),0)</f>
        <v>0</v>
      </c>
      <c r="W580" s="1">
        <f>IF(C580="East", IF(B580="Central",('Connecting shares (%)'!$F$4/100*K580+'Connecting shares (%)'!$G$4/100*M580+'Connecting shares (%)'!$H$4/100*O580)/1000000,0),0)</f>
        <v>0</v>
      </c>
      <c r="X580" s="1">
        <f>IF(C580="East", IF(B580="Central",L580*'Connecting shares (%)'!$R$16*'Connecting shares (%)'!$F$4/100+N580*'Connecting shares (%)'!$G$4/100*'Connecting shares (%)'!$R$17+P580*'Connecting shares (%)'!$H$4/100*'Connecting shares (%)'!$R$18,0),0)</f>
        <v>0</v>
      </c>
      <c r="Y580" s="1">
        <f>IF(C580="East", IF(B580="Decentral",('Connecting shares (%)'!$F$4/100*K580+'Connecting shares (%)'!$G$4/100*M580+'Connecting shares (%)'!$H$4/100*O580)/1000000,0),0)</f>
        <v>0</v>
      </c>
      <c r="Z580" s="1">
        <f>IF(C580="East", IF(B580="Decentral",L580*'Connecting shares (%)'!$R$16*'Connecting shares (%)'!$F$8/100+N580*'Connecting shares (%)'!$G$8/100*'Connecting shares (%)'!$R$17+P580*'Connecting shares (%)'!$H$8/100*'Connecting shares (%)'!$R$18,0),0)</f>
        <v>0</v>
      </c>
      <c r="AA580" s="1">
        <f>IF(C580="West", IF(B580="Central",('Connecting shares (%)'!$F$10/100*E580+'Connecting shares (%)'!$G$10/100*G580+'Connecting shares (%)'!$H$10/100*I580)/1000000,0),0)</f>
        <v>0</v>
      </c>
      <c r="AB580" s="1">
        <f>IF(C580="West", IF(B580="Central",F580*'Connecting shares (%)'!$R$16*'Connecting shares (%)'!$F$10/100+H580*'Connecting shares (%)'!$G$10/100*'Connecting shares (%)'!$R$17+J580*'Connecting shares (%)'!$H$10/100*'Connecting shares (%)'!$R$18,0),0)</f>
        <v>0</v>
      </c>
      <c r="AC580" s="1">
        <f>IF(C580="West", IF(B580="Decentral",('Connecting shares (%)'!$F$14/100*E580+'Connecting shares (%)'!$G$14/100*G580+'Connecting shares (%)'!$H$14/100*I580)/1000000,0),0)</f>
        <v>1.9616917199999899</v>
      </c>
      <c r="AD580" s="1">
        <f>IF(C580="west", IF(B580="Decentral",F580*'Connecting shares (%)'!$R$16*'Connecting shares (%)'!$F$14/100+H580*'Connecting shares (%)'!$G$14/100*'Connecting shares (%)'!$R$17+J580*'Connecting shares (%)'!$H$14/100*'Connecting shares (%)'!$R$18,0),0)</f>
        <v>3.0353399999999997</v>
      </c>
      <c r="AE580" s="1">
        <f>IF(C580="west", IF(B580="Central",('Connecting shares (%)'!$F$12/100*K580+'Connecting shares (%)'!$G$12/100*M580+'Connecting shares (%)'!$H$12/100*O580)/1000000,0),0)</f>
        <v>0</v>
      </c>
      <c r="AF580" s="1">
        <f>IF(C580="west", IF(B580="Central",L580*'Connecting shares (%)'!$R$16*'Connecting shares (%)'!$F$12/100+N580*'Connecting shares (%)'!$G$12/100*'Connecting shares (%)'!$R$17+P580*'Connecting shares (%)'!$H$12/100*'Connecting shares (%)'!$R$18,0),0)</f>
        <v>0</v>
      </c>
      <c r="AG580" s="1">
        <f>IF(C580="West", IF(B580="Decentral",(K580*'Connecting shares (%)'!$F$16/100+M580*'Connecting shares (%)'!$G$16/100+O580*'Connecting shares (%)'!$H$16/100)/1000000,0),0)</f>
        <v>1.2022296599999991</v>
      </c>
      <c r="AH580" s="1">
        <f>IF(C580="west", IF(B580="Decentral",L580*'Connecting shares (%)'!$R$16*'Connecting shares (%)'!$F$16/100+N580*'Connecting shares (%)'!$G$16/100*'Connecting shares (%)'!$R$17+P580*'Connecting shares (%)'!$H$16/100*'Connecting shares (%)'!$R$18,0),0)</f>
        <v>0.873807</v>
      </c>
    </row>
    <row r="581" spans="1:34">
      <c r="A581" s="1">
        <v>580</v>
      </c>
      <c r="B581" s="1" t="s">
        <v>21</v>
      </c>
      <c r="C581" s="1" t="s">
        <v>23</v>
      </c>
      <c r="D581" s="1" t="s">
        <v>370</v>
      </c>
      <c r="E581" s="1">
        <v>182973.33</v>
      </c>
      <c r="F581" s="1">
        <v>11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1040.15552825084</v>
      </c>
      <c r="R581" s="1">
        <v>29054</v>
      </c>
      <c r="S581" s="61">
        <f>IF(C581="East", IF(B581="Central",('Connecting shares (%)'!$F$2/100*E581+'Connecting shares (%)'!$G$2/100*G581+'Connecting shares (%)'!$H$2/100*I581)/1000000,0),0)</f>
        <v>0</v>
      </c>
      <c r="T581" s="61">
        <f>IF(C581="East", IF(B581="Central",F581*'Connecting shares (%)'!$R$16*'Connecting shares (%)'!$F$2/100+H581*'Connecting shares (%)'!$G$2/100*'Connecting shares (%)'!$R$17+J581*'Connecting shares (%)'!$H$2/100*'Connecting shares (%)'!$R$18,0),0)</f>
        <v>0</v>
      </c>
      <c r="U581" s="1">
        <f>IF(C581="East", IF(B581="Decentral",('Connecting shares (%)'!$F$6/100*E581+'Connecting shares (%)'!$G$6/100*G581+'Connecting shares (%)'!$H$6/100*I581)/1000000,0),0)</f>
        <v>0</v>
      </c>
      <c r="V581" s="1">
        <f>IF(C581="East", IF(B581="Decentral",F581*'Connecting shares (%)'!$R$16*'Connecting shares (%)'!$F$6/100+H581*'Connecting shares (%)'!$G$6/100*'Connecting shares (%)'!$R$17+J581*'Connecting shares (%)'!$H$6/100*'Connecting shares (%)'!$R$18,0),0)</f>
        <v>0</v>
      </c>
      <c r="W581" s="1">
        <f>IF(C581="East", IF(B581="Central",('Connecting shares (%)'!$F$4/100*K581+'Connecting shares (%)'!$G$4/100*M581+'Connecting shares (%)'!$H$4/100*O581)/1000000,0),0)</f>
        <v>0</v>
      </c>
      <c r="X581" s="1">
        <f>IF(C581="East", IF(B581="Central",L581*'Connecting shares (%)'!$R$16*'Connecting shares (%)'!$F$4/100+N581*'Connecting shares (%)'!$G$4/100*'Connecting shares (%)'!$R$17+P581*'Connecting shares (%)'!$H$4/100*'Connecting shares (%)'!$R$18,0),0)</f>
        <v>0</v>
      </c>
      <c r="Y581" s="1">
        <f>IF(C581="East", IF(B581="Decentral",('Connecting shares (%)'!$F$4/100*K581+'Connecting shares (%)'!$G$4/100*M581+'Connecting shares (%)'!$H$4/100*O581)/1000000,0),0)</f>
        <v>0</v>
      </c>
      <c r="Z581" s="1">
        <f>IF(C581="East", IF(B581="Decentral",L581*'Connecting shares (%)'!$R$16*'Connecting shares (%)'!$F$8/100+N581*'Connecting shares (%)'!$G$8/100*'Connecting shares (%)'!$R$17+P581*'Connecting shares (%)'!$H$8/100*'Connecting shares (%)'!$R$18,0),0)</f>
        <v>0</v>
      </c>
      <c r="AA581" s="1">
        <f>IF(C581="West", IF(B581="Central",('Connecting shares (%)'!$F$10/100*E581+'Connecting shares (%)'!$G$10/100*G581+'Connecting shares (%)'!$H$10/100*I581)/1000000,0),0)</f>
        <v>0</v>
      </c>
      <c r="AB581" s="1">
        <f>IF(C581="West", IF(B581="Central",F581*'Connecting shares (%)'!$R$16*'Connecting shares (%)'!$F$10/100+H581*'Connecting shares (%)'!$G$10/100*'Connecting shares (%)'!$R$17+J581*'Connecting shares (%)'!$H$10/100*'Connecting shares (%)'!$R$18,0),0)</f>
        <v>0</v>
      </c>
      <c r="AC581" s="1">
        <f>IF(C581="West", IF(B581="Decentral",('Connecting shares (%)'!$F$14/100*E581+'Connecting shares (%)'!$G$14/100*G581+'Connecting shares (%)'!$H$14/100*I581)/1000000,0),0)</f>
        <v>0.18297332999999999</v>
      </c>
      <c r="AD581" s="1">
        <f>IF(C581="west", IF(B581="Decentral",F581*'Connecting shares (%)'!$R$16*'Connecting shares (%)'!$F$14/100+H581*'Connecting shares (%)'!$G$14/100*'Connecting shares (%)'!$R$17+J581*'Connecting shares (%)'!$H$14/100*'Connecting shares (%)'!$R$18,0),0)</f>
        <v>0.25294500000000003</v>
      </c>
      <c r="AE581" s="1">
        <f>IF(C581="west", IF(B581="Central",('Connecting shares (%)'!$F$12/100*K581+'Connecting shares (%)'!$G$12/100*M581+'Connecting shares (%)'!$H$12/100*O581)/1000000,0),0)</f>
        <v>0</v>
      </c>
      <c r="AF581" s="1">
        <f>IF(C581="west", IF(B581="Central",L581*'Connecting shares (%)'!$R$16*'Connecting shares (%)'!$F$12/100+N581*'Connecting shares (%)'!$G$12/100*'Connecting shares (%)'!$R$17+P581*'Connecting shares (%)'!$H$12/100*'Connecting shares (%)'!$R$18,0),0)</f>
        <v>0</v>
      </c>
      <c r="AG581" s="1">
        <f>IF(C581="West", IF(B581="Decentral",(K581*'Connecting shares (%)'!$F$16/100+M581*'Connecting shares (%)'!$G$16/100+O581*'Connecting shares (%)'!$H$16/100)/1000000,0),0)</f>
        <v>0</v>
      </c>
      <c r="AH581" s="1">
        <f>IF(C581="west", IF(B581="Decentral",L581*'Connecting shares (%)'!$R$16*'Connecting shares (%)'!$F$16/100+N581*'Connecting shares (%)'!$G$16/100*'Connecting shares (%)'!$R$17+P581*'Connecting shares (%)'!$H$16/100*'Connecting shares (%)'!$R$18,0),0)</f>
        <v>0</v>
      </c>
    </row>
    <row r="582" spans="1:34">
      <c r="A582" s="1">
        <v>581</v>
      </c>
      <c r="B582" s="1" t="s">
        <v>21</v>
      </c>
      <c r="C582" s="1" t="s">
        <v>23</v>
      </c>
      <c r="D582" s="1" t="s">
        <v>369</v>
      </c>
      <c r="E582" s="1">
        <v>214263.38</v>
      </c>
      <c r="F582" s="1">
        <v>11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1877.76857896301</v>
      </c>
      <c r="R582" s="1">
        <v>100427.5</v>
      </c>
      <c r="S582" s="61">
        <f>IF(C582="East", IF(B582="Central",('Connecting shares (%)'!$F$2/100*E582+'Connecting shares (%)'!$G$2/100*G582+'Connecting shares (%)'!$H$2/100*I582)/1000000,0),0)</f>
        <v>0</v>
      </c>
      <c r="T582" s="61">
        <f>IF(C582="East", IF(B582="Central",F582*'Connecting shares (%)'!$R$16*'Connecting shares (%)'!$F$2/100+H582*'Connecting shares (%)'!$G$2/100*'Connecting shares (%)'!$R$17+J582*'Connecting shares (%)'!$H$2/100*'Connecting shares (%)'!$R$18,0),0)</f>
        <v>0</v>
      </c>
      <c r="U582" s="1">
        <f>IF(C582="East", IF(B582="Decentral",('Connecting shares (%)'!$F$6/100*E582+'Connecting shares (%)'!$G$6/100*G582+'Connecting shares (%)'!$H$6/100*I582)/1000000,0),0)</f>
        <v>0</v>
      </c>
      <c r="V582" s="1">
        <f>IF(C582="East", IF(B582="Decentral",F582*'Connecting shares (%)'!$R$16*'Connecting shares (%)'!$F$6/100+H582*'Connecting shares (%)'!$G$6/100*'Connecting shares (%)'!$R$17+J582*'Connecting shares (%)'!$H$6/100*'Connecting shares (%)'!$R$18,0),0)</f>
        <v>0</v>
      </c>
      <c r="W582" s="1">
        <f>IF(C582="East", IF(B582="Central",('Connecting shares (%)'!$F$4/100*K582+'Connecting shares (%)'!$G$4/100*M582+'Connecting shares (%)'!$H$4/100*O582)/1000000,0),0)</f>
        <v>0</v>
      </c>
      <c r="X582" s="1">
        <f>IF(C582="East", IF(B582="Central",L582*'Connecting shares (%)'!$R$16*'Connecting shares (%)'!$F$4/100+N582*'Connecting shares (%)'!$G$4/100*'Connecting shares (%)'!$R$17+P582*'Connecting shares (%)'!$H$4/100*'Connecting shares (%)'!$R$18,0),0)</f>
        <v>0</v>
      </c>
      <c r="Y582" s="1">
        <f>IF(C582="East", IF(B582="Decentral",('Connecting shares (%)'!$F$4/100*K582+'Connecting shares (%)'!$G$4/100*M582+'Connecting shares (%)'!$H$4/100*O582)/1000000,0),0)</f>
        <v>0</v>
      </c>
      <c r="Z582" s="1">
        <f>IF(C582="East", IF(B582="Decentral",L582*'Connecting shares (%)'!$R$16*'Connecting shares (%)'!$F$8/100+N582*'Connecting shares (%)'!$G$8/100*'Connecting shares (%)'!$R$17+P582*'Connecting shares (%)'!$H$8/100*'Connecting shares (%)'!$R$18,0),0)</f>
        <v>0</v>
      </c>
      <c r="AA582" s="1">
        <f>IF(C582="West", IF(B582="Central",('Connecting shares (%)'!$F$10/100*E582+'Connecting shares (%)'!$G$10/100*G582+'Connecting shares (%)'!$H$10/100*I582)/1000000,0),0)</f>
        <v>0</v>
      </c>
      <c r="AB582" s="1">
        <f>IF(C582="West", IF(B582="Central",F582*'Connecting shares (%)'!$R$16*'Connecting shares (%)'!$F$10/100+H582*'Connecting shares (%)'!$G$10/100*'Connecting shares (%)'!$R$17+J582*'Connecting shares (%)'!$H$10/100*'Connecting shares (%)'!$R$18,0),0)</f>
        <v>0</v>
      </c>
      <c r="AC582" s="1">
        <f>IF(C582="West", IF(B582="Decentral",('Connecting shares (%)'!$F$14/100*E582+'Connecting shares (%)'!$G$14/100*G582+'Connecting shares (%)'!$H$14/100*I582)/1000000,0),0)</f>
        <v>0.21426338</v>
      </c>
      <c r="AD582" s="1">
        <f>IF(C582="west", IF(B582="Decentral",F582*'Connecting shares (%)'!$R$16*'Connecting shares (%)'!$F$14/100+H582*'Connecting shares (%)'!$G$14/100*'Connecting shares (%)'!$R$17+J582*'Connecting shares (%)'!$H$14/100*'Connecting shares (%)'!$R$18,0),0)</f>
        <v>0.25294500000000003</v>
      </c>
      <c r="AE582" s="1">
        <f>IF(C582="west", IF(B582="Central",('Connecting shares (%)'!$F$12/100*K582+'Connecting shares (%)'!$G$12/100*M582+'Connecting shares (%)'!$H$12/100*O582)/1000000,0),0)</f>
        <v>0</v>
      </c>
      <c r="AF582" s="1">
        <f>IF(C582="west", IF(B582="Central",L582*'Connecting shares (%)'!$R$16*'Connecting shares (%)'!$F$12/100+N582*'Connecting shares (%)'!$G$12/100*'Connecting shares (%)'!$R$17+P582*'Connecting shares (%)'!$H$12/100*'Connecting shares (%)'!$R$18,0),0)</f>
        <v>0</v>
      </c>
      <c r="AG582" s="1">
        <f>IF(C582="West", IF(B582="Decentral",(K582*'Connecting shares (%)'!$F$16/100+M582*'Connecting shares (%)'!$G$16/100+O582*'Connecting shares (%)'!$H$16/100)/1000000,0),0)</f>
        <v>0</v>
      </c>
      <c r="AH582" s="1">
        <f>IF(C582="west", IF(B582="Decentral",L582*'Connecting shares (%)'!$R$16*'Connecting shares (%)'!$F$16/100+N582*'Connecting shares (%)'!$G$16/100*'Connecting shares (%)'!$R$17+P582*'Connecting shares (%)'!$H$16/100*'Connecting shares (%)'!$R$18,0),0)</f>
        <v>0</v>
      </c>
    </row>
    <row r="583" spans="1:34">
      <c r="A583" s="1">
        <v>582</v>
      </c>
      <c r="B583" s="1" t="s">
        <v>21</v>
      </c>
      <c r="C583" s="1" t="s">
        <v>23</v>
      </c>
      <c r="D583" s="1" t="s">
        <v>368</v>
      </c>
      <c r="E583" s="1">
        <v>2942061.4999999902</v>
      </c>
      <c r="F583" s="1">
        <v>204</v>
      </c>
      <c r="G583" s="1">
        <v>0</v>
      </c>
      <c r="H583" s="1">
        <v>0</v>
      </c>
      <c r="I583" s="1">
        <v>0</v>
      </c>
      <c r="J583" s="1">
        <v>0</v>
      </c>
      <c r="K583" s="1">
        <v>296673.40999999997</v>
      </c>
      <c r="L583" s="1">
        <v>36</v>
      </c>
      <c r="M583" s="1">
        <v>50794.65</v>
      </c>
      <c r="N583" s="1">
        <v>1</v>
      </c>
      <c r="O583" s="1">
        <v>0</v>
      </c>
      <c r="P583" s="1">
        <v>0</v>
      </c>
      <c r="Q583" s="1">
        <v>4508.6848390040404</v>
      </c>
      <c r="R583" s="1">
        <v>1139998.5</v>
      </c>
      <c r="S583" s="61">
        <f>IF(C583="East", IF(B583="Central",('Connecting shares (%)'!$F$2/100*E583+'Connecting shares (%)'!$G$2/100*G583+'Connecting shares (%)'!$H$2/100*I583)/1000000,0),0)</f>
        <v>0</v>
      </c>
      <c r="T583" s="61">
        <f>IF(C583="East", IF(B583="Central",F583*'Connecting shares (%)'!$R$16*'Connecting shares (%)'!$F$2/100+H583*'Connecting shares (%)'!$G$2/100*'Connecting shares (%)'!$R$17+J583*'Connecting shares (%)'!$H$2/100*'Connecting shares (%)'!$R$18,0),0)</f>
        <v>0</v>
      </c>
      <c r="U583" s="1">
        <f>IF(C583="East", IF(B583="Decentral",('Connecting shares (%)'!$F$6/100*E583+'Connecting shares (%)'!$G$6/100*G583+'Connecting shares (%)'!$H$6/100*I583)/1000000,0),0)</f>
        <v>0</v>
      </c>
      <c r="V583" s="1">
        <f>IF(C583="East", IF(B583="Decentral",F583*'Connecting shares (%)'!$R$16*'Connecting shares (%)'!$F$6/100+H583*'Connecting shares (%)'!$G$6/100*'Connecting shares (%)'!$R$17+J583*'Connecting shares (%)'!$H$6/100*'Connecting shares (%)'!$R$18,0),0)</f>
        <v>0</v>
      </c>
      <c r="W583" s="1">
        <f>IF(C583="East", IF(B583="Central",('Connecting shares (%)'!$F$4/100*K583+'Connecting shares (%)'!$G$4/100*M583+'Connecting shares (%)'!$H$4/100*O583)/1000000,0),0)</f>
        <v>0</v>
      </c>
      <c r="X583" s="1">
        <f>IF(C583="East", IF(B583="Central",L583*'Connecting shares (%)'!$R$16*'Connecting shares (%)'!$F$4/100+N583*'Connecting shares (%)'!$G$4/100*'Connecting shares (%)'!$R$17+P583*'Connecting shares (%)'!$H$4/100*'Connecting shares (%)'!$R$18,0),0)</f>
        <v>0</v>
      </c>
      <c r="Y583" s="1">
        <f>IF(C583="East", IF(B583="Decentral",('Connecting shares (%)'!$F$4/100*K583+'Connecting shares (%)'!$G$4/100*M583+'Connecting shares (%)'!$H$4/100*O583)/1000000,0),0)</f>
        <v>0</v>
      </c>
      <c r="Z583" s="1">
        <f>IF(C583="East", IF(B583="Decentral",L583*'Connecting shares (%)'!$R$16*'Connecting shares (%)'!$F$8/100+N583*'Connecting shares (%)'!$G$8/100*'Connecting shares (%)'!$R$17+P583*'Connecting shares (%)'!$H$8/100*'Connecting shares (%)'!$R$18,0),0)</f>
        <v>0</v>
      </c>
      <c r="AA583" s="1">
        <f>IF(C583="West", IF(B583="Central",('Connecting shares (%)'!$F$10/100*E583+'Connecting shares (%)'!$G$10/100*G583+'Connecting shares (%)'!$H$10/100*I583)/1000000,0),0)</f>
        <v>0</v>
      </c>
      <c r="AB583" s="1">
        <f>IF(C583="West", IF(B583="Central",F583*'Connecting shares (%)'!$R$16*'Connecting shares (%)'!$F$10/100+H583*'Connecting shares (%)'!$G$10/100*'Connecting shares (%)'!$R$17+J583*'Connecting shares (%)'!$H$10/100*'Connecting shares (%)'!$R$18,0),0)</f>
        <v>0</v>
      </c>
      <c r="AC583" s="1">
        <f>IF(C583="West", IF(B583="Decentral",('Connecting shares (%)'!$F$14/100*E583+'Connecting shares (%)'!$G$14/100*G583+'Connecting shares (%)'!$H$14/100*I583)/1000000,0),0)</f>
        <v>2.9420614999999901</v>
      </c>
      <c r="AD583" s="1">
        <f>IF(C583="west", IF(B583="Decentral",F583*'Connecting shares (%)'!$R$16*'Connecting shares (%)'!$F$14/100+H583*'Connecting shares (%)'!$G$14/100*'Connecting shares (%)'!$R$17+J583*'Connecting shares (%)'!$H$14/100*'Connecting shares (%)'!$R$18,0),0)</f>
        <v>4.6909800000000006</v>
      </c>
      <c r="AE583" s="1">
        <f>IF(C583="west", IF(B583="Central",('Connecting shares (%)'!$F$12/100*K583+'Connecting shares (%)'!$G$12/100*M583+'Connecting shares (%)'!$H$12/100*O583)/1000000,0),0)</f>
        <v>0</v>
      </c>
      <c r="AF583" s="1">
        <f>IF(C583="west", IF(B583="Central",L583*'Connecting shares (%)'!$R$16*'Connecting shares (%)'!$F$12/100+N583*'Connecting shares (%)'!$G$12/100*'Connecting shares (%)'!$R$17+P583*'Connecting shares (%)'!$H$12/100*'Connecting shares (%)'!$R$18,0),0)</f>
        <v>0</v>
      </c>
      <c r="AG583" s="1">
        <f>IF(C583="West", IF(B583="Decentral",(K583*'Connecting shares (%)'!$F$16/100+M583*'Connecting shares (%)'!$G$16/100+O583*'Connecting shares (%)'!$H$16/100)/1000000,0),0)</f>
        <v>0.34746806000000002</v>
      </c>
      <c r="AH583" s="1">
        <f>IF(C583="west", IF(B583="Decentral",L583*'Connecting shares (%)'!$R$16*'Connecting shares (%)'!$F$16/100+N583*'Connecting shares (%)'!$G$16/100*'Connecting shares (%)'!$R$17+P583*'Connecting shares (%)'!$H$16/100*'Connecting shares (%)'!$R$18,0),0)</f>
        <v>0.85847899999999999</v>
      </c>
    </row>
    <row r="584" spans="1:34">
      <c r="A584" s="1">
        <v>583</v>
      </c>
      <c r="B584" s="1" t="s">
        <v>21</v>
      </c>
      <c r="C584" s="1" t="s">
        <v>23</v>
      </c>
      <c r="D584" s="1" t="s">
        <v>367</v>
      </c>
      <c r="E584" s="1">
        <v>988716.19</v>
      </c>
      <c r="F584" s="1">
        <v>64</v>
      </c>
      <c r="G584" s="1">
        <v>0</v>
      </c>
      <c r="H584" s="1">
        <v>0</v>
      </c>
      <c r="I584" s="1">
        <v>0</v>
      </c>
      <c r="J584" s="1">
        <v>0</v>
      </c>
      <c r="K584" s="1">
        <v>108409.78</v>
      </c>
      <c r="L584" s="1">
        <v>5</v>
      </c>
      <c r="M584" s="1">
        <v>0</v>
      </c>
      <c r="N584" s="1">
        <v>0</v>
      </c>
      <c r="O584" s="1">
        <v>0</v>
      </c>
      <c r="P584" s="1">
        <v>0</v>
      </c>
      <c r="Q584" s="1">
        <v>4507.99604518878</v>
      </c>
      <c r="R584" s="1">
        <v>781697</v>
      </c>
      <c r="S584" s="61">
        <f>IF(C584="East", IF(B584="Central",('Connecting shares (%)'!$F$2/100*E584+'Connecting shares (%)'!$G$2/100*G584+'Connecting shares (%)'!$H$2/100*I584)/1000000,0),0)</f>
        <v>0</v>
      </c>
      <c r="T584" s="61">
        <f>IF(C584="East", IF(B584="Central",F584*'Connecting shares (%)'!$R$16*'Connecting shares (%)'!$F$2/100+H584*'Connecting shares (%)'!$G$2/100*'Connecting shares (%)'!$R$17+J584*'Connecting shares (%)'!$H$2/100*'Connecting shares (%)'!$R$18,0),0)</f>
        <v>0</v>
      </c>
      <c r="U584" s="1">
        <f>IF(C584="East", IF(B584="Decentral",('Connecting shares (%)'!$F$6/100*E584+'Connecting shares (%)'!$G$6/100*G584+'Connecting shares (%)'!$H$6/100*I584)/1000000,0),0)</f>
        <v>0</v>
      </c>
      <c r="V584" s="1">
        <f>IF(C584="East", IF(B584="Decentral",F584*'Connecting shares (%)'!$R$16*'Connecting shares (%)'!$F$6/100+H584*'Connecting shares (%)'!$G$6/100*'Connecting shares (%)'!$R$17+J584*'Connecting shares (%)'!$H$6/100*'Connecting shares (%)'!$R$18,0),0)</f>
        <v>0</v>
      </c>
      <c r="W584" s="1">
        <f>IF(C584="East", IF(B584="Central",('Connecting shares (%)'!$F$4/100*K584+'Connecting shares (%)'!$G$4/100*M584+'Connecting shares (%)'!$H$4/100*O584)/1000000,0),0)</f>
        <v>0</v>
      </c>
      <c r="X584" s="1">
        <f>IF(C584="East", IF(B584="Central",L584*'Connecting shares (%)'!$R$16*'Connecting shares (%)'!$F$4/100+N584*'Connecting shares (%)'!$G$4/100*'Connecting shares (%)'!$R$17+P584*'Connecting shares (%)'!$H$4/100*'Connecting shares (%)'!$R$18,0),0)</f>
        <v>0</v>
      </c>
      <c r="Y584" s="1">
        <f>IF(C584="East", IF(B584="Decentral",('Connecting shares (%)'!$F$4/100*K584+'Connecting shares (%)'!$G$4/100*M584+'Connecting shares (%)'!$H$4/100*O584)/1000000,0),0)</f>
        <v>0</v>
      </c>
      <c r="Z584" s="1">
        <f>IF(C584="East", IF(B584="Decentral",L584*'Connecting shares (%)'!$R$16*'Connecting shares (%)'!$F$8/100+N584*'Connecting shares (%)'!$G$8/100*'Connecting shares (%)'!$R$17+P584*'Connecting shares (%)'!$H$8/100*'Connecting shares (%)'!$R$18,0),0)</f>
        <v>0</v>
      </c>
      <c r="AA584" s="1">
        <f>IF(C584="West", IF(B584="Central",('Connecting shares (%)'!$F$10/100*E584+'Connecting shares (%)'!$G$10/100*G584+'Connecting shares (%)'!$H$10/100*I584)/1000000,0),0)</f>
        <v>0</v>
      </c>
      <c r="AB584" s="1">
        <f>IF(C584="West", IF(B584="Central",F584*'Connecting shares (%)'!$R$16*'Connecting shares (%)'!$F$10/100+H584*'Connecting shares (%)'!$G$10/100*'Connecting shares (%)'!$R$17+J584*'Connecting shares (%)'!$H$10/100*'Connecting shares (%)'!$R$18,0),0)</f>
        <v>0</v>
      </c>
      <c r="AC584" s="1">
        <f>IF(C584="West", IF(B584="Decentral",('Connecting shares (%)'!$F$14/100*E584+'Connecting shares (%)'!$G$14/100*G584+'Connecting shares (%)'!$H$14/100*I584)/1000000,0),0)</f>
        <v>0.98871618999999999</v>
      </c>
      <c r="AD584" s="1">
        <f>IF(C584="west", IF(B584="Decentral",F584*'Connecting shares (%)'!$R$16*'Connecting shares (%)'!$F$14/100+H584*'Connecting shares (%)'!$G$14/100*'Connecting shares (%)'!$R$17+J584*'Connecting shares (%)'!$H$14/100*'Connecting shares (%)'!$R$18,0),0)</f>
        <v>1.4716800000000001</v>
      </c>
      <c r="AE584" s="1">
        <f>IF(C584="west", IF(B584="Central",('Connecting shares (%)'!$F$12/100*K584+'Connecting shares (%)'!$G$12/100*M584+'Connecting shares (%)'!$H$12/100*O584)/1000000,0),0)</f>
        <v>0</v>
      </c>
      <c r="AF584" s="1">
        <f>IF(C584="west", IF(B584="Central",L584*'Connecting shares (%)'!$R$16*'Connecting shares (%)'!$F$12/100+N584*'Connecting shares (%)'!$G$12/100*'Connecting shares (%)'!$R$17+P584*'Connecting shares (%)'!$H$12/100*'Connecting shares (%)'!$R$18,0),0)</f>
        <v>0</v>
      </c>
      <c r="AG584" s="1">
        <f>IF(C584="West", IF(B584="Decentral",(K584*'Connecting shares (%)'!$F$16/100+M584*'Connecting shares (%)'!$G$16/100+O584*'Connecting shares (%)'!$H$16/100)/1000000,0),0)</f>
        <v>0.10840978</v>
      </c>
      <c r="AH584" s="1">
        <f>IF(C584="west", IF(B584="Decentral",L584*'Connecting shares (%)'!$R$16*'Connecting shares (%)'!$F$16/100+N584*'Connecting shares (%)'!$G$16/100*'Connecting shares (%)'!$R$17+P584*'Connecting shares (%)'!$H$16/100*'Connecting shares (%)'!$R$18,0),0)</f>
        <v>0.11497500000000001</v>
      </c>
    </row>
    <row r="585" spans="1:34">
      <c r="A585" s="1">
        <v>584</v>
      </c>
      <c r="B585" s="1" t="s">
        <v>21</v>
      </c>
      <c r="C585" s="1" t="s">
        <v>23</v>
      </c>
      <c r="D585" s="1" t="s">
        <v>366</v>
      </c>
      <c r="E585" s="1">
        <v>195515.84</v>
      </c>
      <c r="F585" s="1">
        <v>13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1338.9328821430499</v>
      </c>
      <c r="R585" s="1">
        <v>115927.5</v>
      </c>
      <c r="S585" s="61">
        <f>IF(C585="East", IF(B585="Central",('Connecting shares (%)'!$F$2/100*E585+'Connecting shares (%)'!$G$2/100*G585+'Connecting shares (%)'!$H$2/100*I585)/1000000,0),0)</f>
        <v>0</v>
      </c>
      <c r="T585" s="61">
        <f>IF(C585="East", IF(B585="Central",F585*'Connecting shares (%)'!$R$16*'Connecting shares (%)'!$F$2/100+H585*'Connecting shares (%)'!$G$2/100*'Connecting shares (%)'!$R$17+J585*'Connecting shares (%)'!$H$2/100*'Connecting shares (%)'!$R$18,0),0)</f>
        <v>0</v>
      </c>
      <c r="U585" s="1">
        <f>IF(C585="East", IF(B585="Decentral",('Connecting shares (%)'!$F$6/100*E585+'Connecting shares (%)'!$G$6/100*G585+'Connecting shares (%)'!$H$6/100*I585)/1000000,0),0)</f>
        <v>0</v>
      </c>
      <c r="V585" s="1">
        <f>IF(C585="East", IF(B585="Decentral",F585*'Connecting shares (%)'!$R$16*'Connecting shares (%)'!$F$6/100+H585*'Connecting shares (%)'!$G$6/100*'Connecting shares (%)'!$R$17+J585*'Connecting shares (%)'!$H$6/100*'Connecting shares (%)'!$R$18,0),0)</f>
        <v>0</v>
      </c>
      <c r="W585" s="1">
        <f>IF(C585="East", IF(B585="Central",('Connecting shares (%)'!$F$4/100*K585+'Connecting shares (%)'!$G$4/100*M585+'Connecting shares (%)'!$H$4/100*O585)/1000000,0),0)</f>
        <v>0</v>
      </c>
      <c r="X585" s="1">
        <f>IF(C585="East", IF(B585="Central",L585*'Connecting shares (%)'!$R$16*'Connecting shares (%)'!$F$4/100+N585*'Connecting shares (%)'!$G$4/100*'Connecting shares (%)'!$R$17+P585*'Connecting shares (%)'!$H$4/100*'Connecting shares (%)'!$R$18,0),0)</f>
        <v>0</v>
      </c>
      <c r="Y585" s="1">
        <f>IF(C585="East", IF(B585="Decentral",('Connecting shares (%)'!$F$4/100*K585+'Connecting shares (%)'!$G$4/100*M585+'Connecting shares (%)'!$H$4/100*O585)/1000000,0),0)</f>
        <v>0</v>
      </c>
      <c r="Z585" s="1">
        <f>IF(C585="East", IF(B585="Decentral",L585*'Connecting shares (%)'!$R$16*'Connecting shares (%)'!$F$8/100+N585*'Connecting shares (%)'!$G$8/100*'Connecting shares (%)'!$R$17+P585*'Connecting shares (%)'!$H$8/100*'Connecting shares (%)'!$R$18,0),0)</f>
        <v>0</v>
      </c>
      <c r="AA585" s="1">
        <f>IF(C585="West", IF(B585="Central",('Connecting shares (%)'!$F$10/100*E585+'Connecting shares (%)'!$G$10/100*G585+'Connecting shares (%)'!$H$10/100*I585)/1000000,0),0)</f>
        <v>0</v>
      </c>
      <c r="AB585" s="1">
        <f>IF(C585="West", IF(B585="Central",F585*'Connecting shares (%)'!$R$16*'Connecting shares (%)'!$F$10/100+H585*'Connecting shares (%)'!$G$10/100*'Connecting shares (%)'!$R$17+J585*'Connecting shares (%)'!$H$10/100*'Connecting shares (%)'!$R$18,0),0)</f>
        <v>0</v>
      </c>
      <c r="AC585" s="1">
        <f>IF(C585="West", IF(B585="Decentral",('Connecting shares (%)'!$F$14/100*E585+'Connecting shares (%)'!$G$14/100*G585+'Connecting shares (%)'!$H$14/100*I585)/1000000,0),0)</f>
        <v>0.19551584</v>
      </c>
      <c r="AD585" s="1">
        <f>IF(C585="west", IF(B585="Decentral",F585*'Connecting shares (%)'!$R$16*'Connecting shares (%)'!$F$14/100+H585*'Connecting shares (%)'!$G$14/100*'Connecting shares (%)'!$R$17+J585*'Connecting shares (%)'!$H$14/100*'Connecting shares (%)'!$R$18,0),0)</f>
        <v>0.29893500000000001</v>
      </c>
      <c r="AE585" s="1">
        <f>IF(C585="west", IF(B585="Central",('Connecting shares (%)'!$F$12/100*K585+'Connecting shares (%)'!$G$12/100*M585+'Connecting shares (%)'!$H$12/100*O585)/1000000,0),0)</f>
        <v>0</v>
      </c>
      <c r="AF585" s="1">
        <f>IF(C585="west", IF(B585="Central",L585*'Connecting shares (%)'!$R$16*'Connecting shares (%)'!$F$12/100+N585*'Connecting shares (%)'!$G$12/100*'Connecting shares (%)'!$R$17+P585*'Connecting shares (%)'!$H$12/100*'Connecting shares (%)'!$R$18,0),0)</f>
        <v>0</v>
      </c>
      <c r="AG585" s="1">
        <f>IF(C585="West", IF(B585="Decentral",(K585*'Connecting shares (%)'!$F$16/100+M585*'Connecting shares (%)'!$G$16/100+O585*'Connecting shares (%)'!$H$16/100)/1000000,0),0)</f>
        <v>0</v>
      </c>
      <c r="AH585" s="1">
        <f>IF(C585="west", IF(B585="Decentral",L585*'Connecting shares (%)'!$R$16*'Connecting shares (%)'!$F$16/100+N585*'Connecting shares (%)'!$G$16/100*'Connecting shares (%)'!$R$17+P585*'Connecting shares (%)'!$H$16/100*'Connecting shares (%)'!$R$18,0),0)</f>
        <v>0</v>
      </c>
    </row>
    <row r="586" spans="1:34">
      <c r="A586" s="1">
        <v>585</v>
      </c>
      <c r="B586" s="1" t="s">
        <v>21</v>
      </c>
      <c r="C586" s="1" t="s">
        <v>23</v>
      </c>
      <c r="D586" s="1" t="s">
        <v>365</v>
      </c>
      <c r="E586" s="1">
        <v>403814.53999999899</v>
      </c>
      <c r="F586" s="1">
        <v>22</v>
      </c>
      <c r="G586" s="1">
        <v>0</v>
      </c>
      <c r="H586" s="1">
        <v>0</v>
      </c>
      <c r="I586" s="1">
        <v>0</v>
      </c>
      <c r="J586" s="1">
        <v>0</v>
      </c>
      <c r="K586" s="1">
        <v>92239.589999999895</v>
      </c>
      <c r="L586" s="1">
        <v>3</v>
      </c>
      <c r="M586" s="1">
        <v>0</v>
      </c>
      <c r="N586" s="1">
        <v>0</v>
      </c>
      <c r="O586" s="1">
        <v>0</v>
      </c>
      <c r="P586" s="1">
        <v>0</v>
      </c>
      <c r="Q586" s="1">
        <v>4373.4052797171598</v>
      </c>
      <c r="R586" s="1">
        <v>485698</v>
      </c>
      <c r="S586" s="61">
        <f>IF(C586="East", IF(B586="Central",('Connecting shares (%)'!$F$2/100*E586+'Connecting shares (%)'!$G$2/100*G586+'Connecting shares (%)'!$H$2/100*I586)/1000000,0),0)</f>
        <v>0</v>
      </c>
      <c r="T586" s="61">
        <f>IF(C586="East", IF(B586="Central",F586*'Connecting shares (%)'!$R$16*'Connecting shares (%)'!$F$2/100+H586*'Connecting shares (%)'!$G$2/100*'Connecting shares (%)'!$R$17+J586*'Connecting shares (%)'!$H$2/100*'Connecting shares (%)'!$R$18,0),0)</f>
        <v>0</v>
      </c>
      <c r="U586" s="1">
        <f>IF(C586="East", IF(B586="Decentral",('Connecting shares (%)'!$F$6/100*E586+'Connecting shares (%)'!$G$6/100*G586+'Connecting shares (%)'!$H$6/100*I586)/1000000,0),0)</f>
        <v>0</v>
      </c>
      <c r="V586" s="1">
        <f>IF(C586="East", IF(B586="Decentral",F586*'Connecting shares (%)'!$R$16*'Connecting shares (%)'!$F$6/100+H586*'Connecting shares (%)'!$G$6/100*'Connecting shares (%)'!$R$17+J586*'Connecting shares (%)'!$H$6/100*'Connecting shares (%)'!$R$18,0),0)</f>
        <v>0</v>
      </c>
      <c r="W586" s="1">
        <f>IF(C586="East", IF(B586="Central",('Connecting shares (%)'!$F$4/100*K586+'Connecting shares (%)'!$G$4/100*M586+'Connecting shares (%)'!$H$4/100*O586)/1000000,0),0)</f>
        <v>0</v>
      </c>
      <c r="X586" s="1">
        <f>IF(C586="East", IF(B586="Central",L586*'Connecting shares (%)'!$R$16*'Connecting shares (%)'!$F$4/100+N586*'Connecting shares (%)'!$G$4/100*'Connecting shares (%)'!$R$17+P586*'Connecting shares (%)'!$H$4/100*'Connecting shares (%)'!$R$18,0),0)</f>
        <v>0</v>
      </c>
      <c r="Y586" s="1">
        <f>IF(C586="East", IF(B586="Decentral",('Connecting shares (%)'!$F$4/100*K586+'Connecting shares (%)'!$G$4/100*M586+'Connecting shares (%)'!$H$4/100*O586)/1000000,0),0)</f>
        <v>0</v>
      </c>
      <c r="Z586" s="1">
        <f>IF(C586="East", IF(B586="Decentral",L586*'Connecting shares (%)'!$R$16*'Connecting shares (%)'!$F$8/100+N586*'Connecting shares (%)'!$G$8/100*'Connecting shares (%)'!$R$17+P586*'Connecting shares (%)'!$H$8/100*'Connecting shares (%)'!$R$18,0),0)</f>
        <v>0</v>
      </c>
      <c r="AA586" s="1">
        <f>IF(C586="West", IF(B586="Central",('Connecting shares (%)'!$F$10/100*E586+'Connecting shares (%)'!$G$10/100*G586+'Connecting shares (%)'!$H$10/100*I586)/1000000,0),0)</f>
        <v>0</v>
      </c>
      <c r="AB586" s="1">
        <f>IF(C586="West", IF(B586="Central",F586*'Connecting shares (%)'!$R$16*'Connecting shares (%)'!$F$10/100+H586*'Connecting shares (%)'!$G$10/100*'Connecting shares (%)'!$R$17+J586*'Connecting shares (%)'!$H$10/100*'Connecting shares (%)'!$R$18,0),0)</f>
        <v>0</v>
      </c>
      <c r="AC586" s="1">
        <f>IF(C586="West", IF(B586="Decentral",('Connecting shares (%)'!$F$14/100*E586+'Connecting shares (%)'!$G$14/100*G586+'Connecting shares (%)'!$H$14/100*I586)/1000000,0),0)</f>
        <v>0.403814539999999</v>
      </c>
      <c r="AD586" s="1">
        <f>IF(C586="west", IF(B586="Decentral",F586*'Connecting shares (%)'!$R$16*'Connecting shares (%)'!$F$14/100+H586*'Connecting shares (%)'!$G$14/100*'Connecting shares (%)'!$R$17+J586*'Connecting shares (%)'!$H$14/100*'Connecting shares (%)'!$R$18,0),0)</f>
        <v>0.50589000000000006</v>
      </c>
      <c r="AE586" s="1">
        <f>IF(C586="west", IF(B586="Central",('Connecting shares (%)'!$F$12/100*K586+'Connecting shares (%)'!$G$12/100*M586+'Connecting shares (%)'!$H$12/100*O586)/1000000,0),0)</f>
        <v>0</v>
      </c>
      <c r="AF586" s="1">
        <f>IF(C586="west", IF(B586="Central",L586*'Connecting shares (%)'!$R$16*'Connecting shares (%)'!$F$12/100+N586*'Connecting shares (%)'!$G$12/100*'Connecting shares (%)'!$R$17+P586*'Connecting shares (%)'!$H$12/100*'Connecting shares (%)'!$R$18,0),0)</f>
        <v>0</v>
      </c>
      <c r="AG586" s="1">
        <f>IF(C586="West", IF(B586="Decentral",(K586*'Connecting shares (%)'!$F$16/100+M586*'Connecting shares (%)'!$G$16/100+O586*'Connecting shares (%)'!$H$16/100)/1000000,0),0)</f>
        <v>9.2239589999999899E-2</v>
      </c>
      <c r="AH586" s="1">
        <f>IF(C586="west", IF(B586="Decentral",L586*'Connecting shares (%)'!$R$16*'Connecting shares (%)'!$F$16/100+N586*'Connecting shares (%)'!$G$16/100*'Connecting shares (%)'!$R$17+P586*'Connecting shares (%)'!$H$16/100*'Connecting shares (%)'!$R$18,0),0)</f>
        <v>6.8985000000000005E-2</v>
      </c>
    </row>
    <row r="587" spans="1:34">
      <c r="A587" s="1">
        <v>586</v>
      </c>
      <c r="B587" s="1" t="s">
        <v>21</v>
      </c>
      <c r="C587" s="1" t="s">
        <v>23</v>
      </c>
      <c r="D587" s="1" t="s">
        <v>364</v>
      </c>
      <c r="E587" s="1">
        <v>1134027.1199999901</v>
      </c>
      <c r="F587" s="1">
        <v>81</v>
      </c>
      <c r="G587" s="1">
        <v>0</v>
      </c>
      <c r="H587" s="1">
        <v>0</v>
      </c>
      <c r="I587" s="1">
        <v>0</v>
      </c>
      <c r="J587" s="1">
        <v>0</v>
      </c>
      <c r="K587" s="1">
        <v>194333.77</v>
      </c>
      <c r="L587" s="1">
        <v>15</v>
      </c>
      <c r="M587" s="1">
        <v>73715.089999999895</v>
      </c>
      <c r="N587" s="1">
        <v>1</v>
      </c>
      <c r="O587" s="1">
        <v>0</v>
      </c>
      <c r="P587" s="1">
        <v>0</v>
      </c>
      <c r="Q587" s="1">
        <v>3799.1208809913301</v>
      </c>
      <c r="R587" s="1">
        <v>685459.5</v>
      </c>
      <c r="S587" s="61">
        <f>IF(C587="East", IF(B587="Central",('Connecting shares (%)'!$F$2/100*E587+'Connecting shares (%)'!$G$2/100*G587+'Connecting shares (%)'!$H$2/100*I587)/1000000,0),0)</f>
        <v>0</v>
      </c>
      <c r="T587" s="61">
        <f>IF(C587="East", IF(B587="Central",F587*'Connecting shares (%)'!$R$16*'Connecting shares (%)'!$F$2/100+H587*'Connecting shares (%)'!$G$2/100*'Connecting shares (%)'!$R$17+J587*'Connecting shares (%)'!$H$2/100*'Connecting shares (%)'!$R$18,0),0)</f>
        <v>0</v>
      </c>
      <c r="U587" s="1">
        <f>IF(C587="East", IF(B587="Decentral",('Connecting shares (%)'!$F$6/100*E587+'Connecting shares (%)'!$G$6/100*G587+'Connecting shares (%)'!$H$6/100*I587)/1000000,0),0)</f>
        <v>0</v>
      </c>
      <c r="V587" s="1">
        <f>IF(C587="East", IF(B587="Decentral",F587*'Connecting shares (%)'!$R$16*'Connecting shares (%)'!$F$6/100+H587*'Connecting shares (%)'!$G$6/100*'Connecting shares (%)'!$R$17+J587*'Connecting shares (%)'!$H$6/100*'Connecting shares (%)'!$R$18,0),0)</f>
        <v>0</v>
      </c>
      <c r="W587" s="1">
        <f>IF(C587="East", IF(B587="Central",('Connecting shares (%)'!$F$4/100*K587+'Connecting shares (%)'!$G$4/100*M587+'Connecting shares (%)'!$H$4/100*O587)/1000000,0),0)</f>
        <v>0</v>
      </c>
      <c r="X587" s="1">
        <f>IF(C587="East", IF(B587="Central",L587*'Connecting shares (%)'!$R$16*'Connecting shares (%)'!$F$4/100+N587*'Connecting shares (%)'!$G$4/100*'Connecting shares (%)'!$R$17+P587*'Connecting shares (%)'!$H$4/100*'Connecting shares (%)'!$R$18,0),0)</f>
        <v>0</v>
      </c>
      <c r="Y587" s="1">
        <f>IF(C587="East", IF(B587="Decentral",('Connecting shares (%)'!$F$4/100*K587+'Connecting shares (%)'!$G$4/100*M587+'Connecting shares (%)'!$H$4/100*O587)/1000000,0),0)</f>
        <v>0</v>
      </c>
      <c r="Z587" s="1">
        <f>IF(C587="East", IF(B587="Decentral",L587*'Connecting shares (%)'!$R$16*'Connecting shares (%)'!$F$8/100+N587*'Connecting shares (%)'!$G$8/100*'Connecting shares (%)'!$R$17+P587*'Connecting shares (%)'!$H$8/100*'Connecting shares (%)'!$R$18,0),0)</f>
        <v>0</v>
      </c>
      <c r="AA587" s="1">
        <f>IF(C587="West", IF(B587="Central",('Connecting shares (%)'!$F$10/100*E587+'Connecting shares (%)'!$G$10/100*G587+'Connecting shares (%)'!$H$10/100*I587)/1000000,0),0)</f>
        <v>0</v>
      </c>
      <c r="AB587" s="1">
        <f>IF(C587="West", IF(B587="Central",F587*'Connecting shares (%)'!$R$16*'Connecting shares (%)'!$F$10/100+H587*'Connecting shares (%)'!$G$10/100*'Connecting shares (%)'!$R$17+J587*'Connecting shares (%)'!$H$10/100*'Connecting shares (%)'!$R$18,0),0)</f>
        <v>0</v>
      </c>
      <c r="AC587" s="1">
        <f>IF(C587="West", IF(B587="Decentral",('Connecting shares (%)'!$F$14/100*E587+'Connecting shares (%)'!$G$14/100*G587+'Connecting shares (%)'!$H$14/100*I587)/1000000,0),0)</f>
        <v>1.1340271199999901</v>
      </c>
      <c r="AD587" s="1">
        <f>IF(C587="west", IF(B587="Decentral",F587*'Connecting shares (%)'!$R$16*'Connecting shares (%)'!$F$14/100+H587*'Connecting shares (%)'!$G$14/100*'Connecting shares (%)'!$R$17+J587*'Connecting shares (%)'!$H$14/100*'Connecting shares (%)'!$R$18,0),0)</f>
        <v>1.8625950000000002</v>
      </c>
      <c r="AE587" s="1">
        <f>IF(C587="west", IF(B587="Central",('Connecting shares (%)'!$F$12/100*K587+'Connecting shares (%)'!$G$12/100*M587+'Connecting shares (%)'!$H$12/100*O587)/1000000,0),0)</f>
        <v>0</v>
      </c>
      <c r="AF587" s="1">
        <f>IF(C587="west", IF(B587="Central",L587*'Connecting shares (%)'!$R$16*'Connecting shares (%)'!$F$12/100+N587*'Connecting shares (%)'!$G$12/100*'Connecting shares (%)'!$R$17+P587*'Connecting shares (%)'!$H$12/100*'Connecting shares (%)'!$R$18,0),0)</f>
        <v>0</v>
      </c>
      <c r="AG587" s="1">
        <f>IF(C587="West", IF(B587="Decentral",(K587*'Connecting shares (%)'!$F$16/100+M587*'Connecting shares (%)'!$G$16/100+O587*'Connecting shares (%)'!$H$16/100)/1000000,0),0)</f>
        <v>0.26804885999999989</v>
      </c>
      <c r="AH587" s="1">
        <f>IF(C587="west", IF(B587="Decentral",L587*'Connecting shares (%)'!$R$16*'Connecting shares (%)'!$F$16/100+N587*'Connecting shares (%)'!$G$16/100*'Connecting shares (%)'!$R$17+P587*'Connecting shares (%)'!$H$16/100*'Connecting shares (%)'!$R$18,0),0)</f>
        <v>0.37558400000000008</v>
      </c>
    </row>
    <row r="588" spans="1:34">
      <c r="A588" s="1">
        <v>587</v>
      </c>
      <c r="B588" s="1" t="s">
        <v>21</v>
      </c>
      <c r="C588" s="1" t="s">
        <v>23</v>
      </c>
      <c r="D588" s="1" t="s">
        <v>363</v>
      </c>
      <c r="E588" s="1">
        <v>707975.16</v>
      </c>
      <c r="F588" s="1">
        <v>42</v>
      </c>
      <c r="G588" s="1">
        <v>88076.229999999894</v>
      </c>
      <c r="H588" s="1">
        <v>1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5653.30199836258</v>
      </c>
      <c r="R588" s="1">
        <v>486491</v>
      </c>
      <c r="S588" s="61">
        <f>IF(C588="East", IF(B588="Central",('Connecting shares (%)'!$F$2/100*E588+'Connecting shares (%)'!$G$2/100*G588+'Connecting shares (%)'!$H$2/100*I588)/1000000,0),0)</f>
        <v>0</v>
      </c>
      <c r="T588" s="61">
        <f>IF(C588="East", IF(B588="Central",F588*'Connecting shares (%)'!$R$16*'Connecting shares (%)'!$F$2/100+H588*'Connecting shares (%)'!$G$2/100*'Connecting shares (%)'!$R$17+J588*'Connecting shares (%)'!$H$2/100*'Connecting shares (%)'!$R$18,0),0)</f>
        <v>0</v>
      </c>
      <c r="U588" s="1">
        <f>IF(C588="East", IF(B588="Decentral",('Connecting shares (%)'!$F$6/100*E588+'Connecting shares (%)'!$G$6/100*G588+'Connecting shares (%)'!$H$6/100*I588)/1000000,0),0)</f>
        <v>0</v>
      </c>
      <c r="V588" s="1">
        <f>IF(C588="East", IF(B588="Decentral",F588*'Connecting shares (%)'!$R$16*'Connecting shares (%)'!$F$6/100+H588*'Connecting shares (%)'!$G$6/100*'Connecting shares (%)'!$R$17+J588*'Connecting shares (%)'!$H$6/100*'Connecting shares (%)'!$R$18,0),0)</f>
        <v>0</v>
      </c>
      <c r="W588" s="1">
        <f>IF(C588="East", IF(B588="Central",('Connecting shares (%)'!$F$4/100*K588+'Connecting shares (%)'!$G$4/100*M588+'Connecting shares (%)'!$H$4/100*O588)/1000000,0),0)</f>
        <v>0</v>
      </c>
      <c r="X588" s="1">
        <f>IF(C588="East", IF(B588="Central",L588*'Connecting shares (%)'!$R$16*'Connecting shares (%)'!$F$4/100+N588*'Connecting shares (%)'!$G$4/100*'Connecting shares (%)'!$R$17+P588*'Connecting shares (%)'!$H$4/100*'Connecting shares (%)'!$R$18,0),0)</f>
        <v>0</v>
      </c>
      <c r="Y588" s="1">
        <f>IF(C588="East", IF(B588="Decentral",('Connecting shares (%)'!$F$4/100*K588+'Connecting shares (%)'!$G$4/100*M588+'Connecting shares (%)'!$H$4/100*O588)/1000000,0),0)</f>
        <v>0</v>
      </c>
      <c r="Z588" s="1">
        <f>IF(C588="East", IF(B588="Decentral",L588*'Connecting shares (%)'!$R$16*'Connecting shares (%)'!$F$8/100+N588*'Connecting shares (%)'!$G$8/100*'Connecting shares (%)'!$R$17+P588*'Connecting shares (%)'!$H$8/100*'Connecting shares (%)'!$R$18,0),0)</f>
        <v>0</v>
      </c>
      <c r="AA588" s="1">
        <f>IF(C588="West", IF(B588="Central",('Connecting shares (%)'!$F$10/100*E588+'Connecting shares (%)'!$G$10/100*G588+'Connecting shares (%)'!$H$10/100*I588)/1000000,0),0)</f>
        <v>0</v>
      </c>
      <c r="AB588" s="1">
        <f>IF(C588="West", IF(B588="Central",F588*'Connecting shares (%)'!$R$16*'Connecting shares (%)'!$F$10/100+H588*'Connecting shares (%)'!$G$10/100*'Connecting shares (%)'!$R$17+J588*'Connecting shares (%)'!$H$10/100*'Connecting shares (%)'!$R$18,0),0)</f>
        <v>0</v>
      </c>
      <c r="AC588" s="1">
        <f>IF(C588="West", IF(B588="Decentral",('Connecting shares (%)'!$F$14/100*E588+'Connecting shares (%)'!$G$14/100*G588+'Connecting shares (%)'!$H$14/100*I588)/1000000,0),0)</f>
        <v>0.79605138999999991</v>
      </c>
      <c r="AD588" s="1">
        <f>IF(C588="west", IF(B588="Decentral",F588*'Connecting shares (%)'!$R$16*'Connecting shares (%)'!$F$14/100+H588*'Connecting shares (%)'!$G$14/100*'Connecting shares (%)'!$R$17+J588*'Connecting shares (%)'!$H$14/100*'Connecting shares (%)'!$R$18,0),0)</f>
        <v>0.99644900000000003</v>
      </c>
      <c r="AE588" s="1">
        <f>IF(C588="west", IF(B588="Central",('Connecting shares (%)'!$F$12/100*K588+'Connecting shares (%)'!$G$12/100*M588+'Connecting shares (%)'!$H$12/100*O588)/1000000,0),0)</f>
        <v>0</v>
      </c>
      <c r="AF588" s="1">
        <f>IF(C588="west", IF(B588="Central",L588*'Connecting shares (%)'!$R$16*'Connecting shares (%)'!$F$12/100+N588*'Connecting shares (%)'!$G$12/100*'Connecting shares (%)'!$R$17+P588*'Connecting shares (%)'!$H$12/100*'Connecting shares (%)'!$R$18,0),0)</f>
        <v>0</v>
      </c>
      <c r="AG588" s="1">
        <f>IF(C588="West", IF(B588="Decentral",(K588*'Connecting shares (%)'!$F$16/100+M588*'Connecting shares (%)'!$G$16/100+O588*'Connecting shares (%)'!$H$16/100)/1000000,0),0)</f>
        <v>0</v>
      </c>
      <c r="AH588" s="1">
        <f>IF(C588="west", IF(B588="Decentral",L588*'Connecting shares (%)'!$R$16*'Connecting shares (%)'!$F$16/100+N588*'Connecting shares (%)'!$G$16/100*'Connecting shares (%)'!$R$17+P588*'Connecting shares (%)'!$H$16/100*'Connecting shares (%)'!$R$18,0),0)</f>
        <v>0</v>
      </c>
    </row>
    <row r="589" spans="1:34">
      <c r="A589" s="1">
        <v>588</v>
      </c>
      <c r="B589" s="1" t="s">
        <v>21</v>
      </c>
      <c r="C589" s="1" t="s">
        <v>23</v>
      </c>
      <c r="D589" s="1" t="s">
        <v>362</v>
      </c>
      <c r="E589" s="1">
        <v>817558.89</v>
      </c>
      <c r="F589" s="1">
        <v>43</v>
      </c>
      <c r="G589" s="1">
        <v>0</v>
      </c>
      <c r="H589" s="1">
        <v>0</v>
      </c>
      <c r="I589" s="1">
        <v>0</v>
      </c>
      <c r="J589" s="1">
        <v>0</v>
      </c>
      <c r="K589" s="1">
        <v>20992.559999999899</v>
      </c>
      <c r="L589" s="1">
        <v>3</v>
      </c>
      <c r="M589" s="1">
        <v>0</v>
      </c>
      <c r="N589" s="1">
        <v>0</v>
      </c>
      <c r="O589" s="1">
        <v>0</v>
      </c>
      <c r="P589" s="1">
        <v>0</v>
      </c>
      <c r="Q589" s="1">
        <v>2812.8643318132299</v>
      </c>
      <c r="R589" s="1">
        <v>355572.5</v>
      </c>
      <c r="S589" s="61">
        <f>IF(C589="East", IF(B589="Central",('Connecting shares (%)'!$F$2/100*E589+'Connecting shares (%)'!$G$2/100*G589+'Connecting shares (%)'!$H$2/100*I589)/1000000,0),0)</f>
        <v>0</v>
      </c>
      <c r="T589" s="61">
        <f>IF(C589="East", IF(B589="Central",F589*'Connecting shares (%)'!$R$16*'Connecting shares (%)'!$F$2/100+H589*'Connecting shares (%)'!$G$2/100*'Connecting shares (%)'!$R$17+J589*'Connecting shares (%)'!$H$2/100*'Connecting shares (%)'!$R$18,0),0)</f>
        <v>0</v>
      </c>
      <c r="U589" s="1">
        <f>IF(C589="East", IF(B589="Decentral",('Connecting shares (%)'!$F$6/100*E589+'Connecting shares (%)'!$G$6/100*G589+'Connecting shares (%)'!$H$6/100*I589)/1000000,0),0)</f>
        <v>0</v>
      </c>
      <c r="V589" s="1">
        <f>IF(C589="East", IF(B589="Decentral",F589*'Connecting shares (%)'!$R$16*'Connecting shares (%)'!$F$6/100+H589*'Connecting shares (%)'!$G$6/100*'Connecting shares (%)'!$R$17+J589*'Connecting shares (%)'!$H$6/100*'Connecting shares (%)'!$R$18,0),0)</f>
        <v>0</v>
      </c>
      <c r="W589" s="1">
        <f>IF(C589="East", IF(B589="Central",('Connecting shares (%)'!$F$4/100*K589+'Connecting shares (%)'!$G$4/100*M589+'Connecting shares (%)'!$H$4/100*O589)/1000000,0),0)</f>
        <v>0</v>
      </c>
      <c r="X589" s="1">
        <f>IF(C589="East", IF(B589="Central",L589*'Connecting shares (%)'!$R$16*'Connecting shares (%)'!$F$4/100+N589*'Connecting shares (%)'!$G$4/100*'Connecting shares (%)'!$R$17+P589*'Connecting shares (%)'!$H$4/100*'Connecting shares (%)'!$R$18,0),0)</f>
        <v>0</v>
      </c>
      <c r="Y589" s="1">
        <f>IF(C589="East", IF(B589="Decentral",('Connecting shares (%)'!$F$4/100*K589+'Connecting shares (%)'!$G$4/100*M589+'Connecting shares (%)'!$H$4/100*O589)/1000000,0),0)</f>
        <v>0</v>
      </c>
      <c r="Z589" s="1">
        <f>IF(C589="East", IF(B589="Decentral",L589*'Connecting shares (%)'!$R$16*'Connecting shares (%)'!$F$8/100+N589*'Connecting shares (%)'!$G$8/100*'Connecting shares (%)'!$R$17+P589*'Connecting shares (%)'!$H$8/100*'Connecting shares (%)'!$R$18,0),0)</f>
        <v>0</v>
      </c>
      <c r="AA589" s="1">
        <f>IF(C589="West", IF(B589="Central",('Connecting shares (%)'!$F$10/100*E589+'Connecting shares (%)'!$G$10/100*G589+'Connecting shares (%)'!$H$10/100*I589)/1000000,0),0)</f>
        <v>0</v>
      </c>
      <c r="AB589" s="1">
        <f>IF(C589="West", IF(B589="Central",F589*'Connecting shares (%)'!$R$16*'Connecting shares (%)'!$F$10/100+H589*'Connecting shares (%)'!$G$10/100*'Connecting shares (%)'!$R$17+J589*'Connecting shares (%)'!$H$10/100*'Connecting shares (%)'!$R$18,0),0)</f>
        <v>0</v>
      </c>
      <c r="AC589" s="1">
        <f>IF(C589="West", IF(B589="Decentral",('Connecting shares (%)'!$F$14/100*E589+'Connecting shares (%)'!$G$14/100*G589+'Connecting shares (%)'!$H$14/100*I589)/1000000,0),0)</f>
        <v>0.81755889000000004</v>
      </c>
      <c r="AD589" s="1">
        <f>IF(C589="west", IF(B589="Decentral",F589*'Connecting shares (%)'!$R$16*'Connecting shares (%)'!$F$14/100+H589*'Connecting shares (%)'!$G$14/100*'Connecting shares (%)'!$R$17+J589*'Connecting shares (%)'!$H$14/100*'Connecting shares (%)'!$R$18,0),0)</f>
        <v>0.98878500000000003</v>
      </c>
      <c r="AE589" s="1">
        <f>IF(C589="west", IF(B589="Central",('Connecting shares (%)'!$F$12/100*K589+'Connecting shares (%)'!$G$12/100*M589+'Connecting shares (%)'!$H$12/100*O589)/1000000,0),0)</f>
        <v>0</v>
      </c>
      <c r="AF589" s="1">
        <f>IF(C589="west", IF(B589="Central",L589*'Connecting shares (%)'!$R$16*'Connecting shares (%)'!$F$12/100+N589*'Connecting shares (%)'!$G$12/100*'Connecting shares (%)'!$R$17+P589*'Connecting shares (%)'!$H$12/100*'Connecting shares (%)'!$R$18,0),0)</f>
        <v>0</v>
      </c>
      <c r="AG589" s="1">
        <f>IF(C589="West", IF(B589="Decentral",(K589*'Connecting shares (%)'!$F$16/100+M589*'Connecting shares (%)'!$G$16/100+O589*'Connecting shares (%)'!$H$16/100)/1000000,0),0)</f>
        <v>2.0992559999999896E-2</v>
      </c>
      <c r="AH589" s="1">
        <f>IF(C589="west", IF(B589="Decentral",L589*'Connecting shares (%)'!$R$16*'Connecting shares (%)'!$F$16/100+N589*'Connecting shares (%)'!$G$16/100*'Connecting shares (%)'!$R$17+P589*'Connecting shares (%)'!$H$16/100*'Connecting shares (%)'!$R$18,0),0)</f>
        <v>6.8985000000000005E-2</v>
      </c>
    </row>
    <row r="590" spans="1:34">
      <c r="A590" s="1">
        <v>589</v>
      </c>
      <c r="B590" s="1" t="s">
        <v>21</v>
      </c>
      <c r="C590" s="1" t="s">
        <v>23</v>
      </c>
      <c r="D590" s="1" t="s">
        <v>361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336.20876582447698</v>
      </c>
      <c r="R590" s="1">
        <v>3191.5</v>
      </c>
      <c r="S590" s="61">
        <f>IF(C590="East", IF(B590="Central",('Connecting shares (%)'!$F$2/100*E590+'Connecting shares (%)'!$G$2/100*G590+'Connecting shares (%)'!$H$2/100*I590)/1000000,0),0)</f>
        <v>0</v>
      </c>
      <c r="T590" s="61">
        <f>IF(C590="East", IF(B590="Central",F590*'Connecting shares (%)'!$R$16*'Connecting shares (%)'!$F$2/100+H590*'Connecting shares (%)'!$G$2/100*'Connecting shares (%)'!$R$17+J590*'Connecting shares (%)'!$H$2/100*'Connecting shares (%)'!$R$18,0),0)</f>
        <v>0</v>
      </c>
      <c r="U590" s="1">
        <f>IF(C590="East", IF(B590="Decentral",('Connecting shares (%)'!$F$6/100*E590+'Connecting shares (%)'!$G$6/100*G590+'Connecting shares (%)'!$H$6/100*I590)/1000000,0),0)</f>
        <v>0</v>
      </c>
      <c r="V590" s="1">
        <f>IF(C590="East", IF(B590="Decentral",F590*'Connecting shares (%)'!$R$16*'Connecting shares (%)'!$F$6/100+H590*'Connecting shares (%)'!$G$6/100*'Connecting shares (%)'!$R$17+J590*'Connecting shares (%)'!$H$6/100*'Connecting shares (%)'!$R$18,0),0)</f>
        <v>0</v>
      </c>
      <c r="W590" s="1">
        <f>IF(C590="East", IF(B590="Central",('Connecting shares (%)'!$F$4/100*K590+'Connecting shares (%)'!$G$4/100*M590+'Connecting shares (%)'!$H$4/100*O590)/1000000,0),0)</f>
        <v>0</v>
      </c>
      <c r="X590" s="1">
        <f>IF(C590="East", IF(B590="Central",L590*'Connecting shares (%)'!$R$16*'Connecting shares (%)'!$F$4/100+N590*'Connecting shares (%)'!$G$4/100*'Connecting shares (%)'!$R$17+P590*'Connecting shares (%)'!$H$4/100*'Connecting shares (%)'!$R$18,0),0)</f>
        <v>0</v>
      </c>
      <c r="Y590" s="1">
        <f>IF(C590="East", IF(B590="Decentral",('Connecting shares (%)'!$F$4/100*K590+'Connecting shares (%)'!$G$4/100*M590+'Connecting shares (%)'!$H$4/100*O590)/1000000,0),0)</f>
        <v>0</v>
      </c>
      <c r="Z590" s="1">
        <f>IF(C590="East", IF(B590="Decentral",L590*'Connecting shares (%)'!$R$16*'Connecting shares (%)'!$F$8/100+N590*'Connecting shares (%)'!$G$8/100*'Connecting shares (%)'!$R$17+P590*'Connecting shares (%)'!$H$8/100*'Connecting shares (%)'!$R$18,0),0)</f>
        <v>0</v>
      </c>
      <c r="AA590" s="1">
        <f>IF(C590="West", IF(B590="Central",('Connecting shares (%)'!$F$10/100*E590+'Connecting shares (%)'!$G$10/100*G590+'Connecting shares (%)'!$H$10/100*I590)/1000000,0),0)</f>
        <v>0</v>
      </c>
      <c r="AB590" s="1">
        <f>IF(C590="West", IF(B590="Central",F590*'Connecting shares (%)'!$R$16*'Connecting shares (%)'!$F$10/100+H590*'Connecting shares (%)'!$G$10/100*'Connecting shares (%)'!$R$17+J590*'Connecting shares (%)'!$H$10/100*'Connecting shares (%)'!$R$18,0),0)</f>
        <v>0</v>
      </c>
      <c r="AC590" s="1">
        <f>IF(C590="West", IF(B590="Decentral",('Connecting shares (%)'!$F$14/100*E590+'Connecting shares (%)'!$G$14/100*G590+'Connecting shares (%)'!$H$14/100*I590)/1000000,0),0)</f>
        <v>0</v>
      </c>
      <c r="AD590" s="1">
        <f>IF(C590="west", IF(B590="Decentral",F590*'Connecting shares (%)'!$R$16*'Connecting shares (%)'!$F$14/100+H590*'Connecting shares (%)'!$G$14/100*'Connecting shares (%)'!$R$17+J590*'Connecting shares (%)'!$H$14/100*'Connecting shares (%)'!$R$18,0),0)</f>
        <v>0</v>
      </c>
      <c r="AE590" s="1">
        <f>IF(C590="west", IF(B590="Central",('Connecting shares (%)'!$F$12/100*K590+'Connecting shares (%)'!$G$12/100*M590+'Connecting shares (%)'!$H$12/100*O590)/1000000,0),0)</f>
        <v>0</v>
      </c>
      <c r="AF590" s="1">
        <f>IF(C590="west", IF(B590="Central",L590*'Connecting shares (%)'!$R$16*'Connecting shares (%)'!$F$12/100+N590*'Connecting shares (%)'!$G$12/100*'Connecting shares (%)'!$R$17+P590*'Connecting shares (%)'!$H$12/100*'Connecting shares (%)'!$R$18,0),0)</f>
        <v>0</v>
      </c>
      <c r="AG590" s="1">
        <f>IF(C590="West", IF(B590="Decentral",(K590*'Connecting shares (%)'!$F$16/100+M590*'Connecting shares (%)'!$G$16/100+O590*'Connecting shares (%)'!$H$16/100)/1000000,0),0)</f>
        <v>0</v>
      </c>
      <c r="AH590" s="1">
        <f>IF(C590="west", IF(B590="Decentral",L590*'Connecting shares (%)'!$R$16*'Connecting shares (%)'!$F$16/100+N590*'Connecting shares (%)'!$G$16/100*'Connecting shares (%)'!$R$17+P590*'Connecting shares (%)'!$H$16/100*'Connecting shares (%)'!$R$18,0),0)</f>
        <v>0</v>
      </c>
    </row>
    <row r="591" spans="1:34">
      <c r="A591" s="1">
        <v>590</v>
      </c>
      <c r="B591" s="1" t="s">
        <v>21</v>
      </c>
      <c r="C591" s="1" t="s">
        <v>24</v>
      </c>
      <c r="D591" s="1" t="s">
        <v>360</v>
      </c>
      <c r="E591" s="1">
        <v>2544994.23999999</v>
      </c>
      <c r="F591" s="1">
        <v>178</v>
      </c>
      <c r="G591" s="1">
        <v>0</v>
      </c>
      <c r="H591" s="1">
        <v>0</v>
      </c>
      <c r="I591" s="1">
        <v>0</v>
      </c>
      <c r="J591" s="1">
        <v>0</v>
      </c>
      <c r="K591" s="1">
        <v>188104.81</v>
      </c>
      <c r="L591" s="1">
        <v>21</v>
      </c>
      <c r="M591" s="1">
        <v>61855.41</v>
      </c>
      <c r="N591" s="1">
        <v>1</v>
      </c>
      <c r="O591" s="1">
        <v>0</v>
      </c>
      <c r="P591" s="1">
        <v>0</v>
      </c>
      <c r="Q591" s="1">
        <v>6340.4621682942498</v>
      </c>
      <c r="R591" s="1">
        <v>1266289</v>
      </c>
      <c r="S591" s="61">
        <f>IF(C591="East", IF(B591="Central",('Connecting shares (%)'!$F$2/100*E591+'Connecting shares (%)'!$G$2/100*G591+'Connecting shares (%)'!$H$2/100*I591)/1000000,0),0)</f>
        <v>0</v>
      </c>
      <c r="T591" s="61">
        <f>IF(C591="East", IF(B591="Central",F591*'Connecting shares (%)'!$R$16*'Connecting shares (%)'!$F$2/100+H591*'Connecting shares (%)'!$G$2/100*'Connecting shares (%)'!$R$17+J591*'Connecting shares (%)'!$H$2/100*'Connecting shares (%)'!$R$18,0),0)</f>
        <v>0</v>
      </c>
      <c r="U591" s="1">
        <f>IF(C591="East", IF(B591="Decentral",('Connecting shares (%)'!$F$6/100*E591+'Connecting shares (%)'!$G$6/100*G591+'Connecting shares (%)'!$H$6/100*I591)/1000000,0),0)</f>
        <v>2.5449942399999901</v>
      </c>
      <c r="V591" s="1">
        <f>IF(C591="East", IF(B591="Decentral",F591*'Connecting shares (%)'!$R$16*'Connecting shares (%)'!$F$6/100+H591*'Connecting shares (%)'!$G$6/100*'Connecting shares (%)'!$R$17+J591*'Connecting shares (%)'!$H$6/100*'Connecting shares (%)'!$R$18,0),0)</f>
        <v>4.0931100000000002</v>
      </c>
      <c r="W591" s="1">
        <f>IF(C591="East", IF(B591="Central",('Connecting shares (%)'!$F$4/100*K591+'Connecting shares (%)'!$G$4/100*M591+'Connecting shares (%)'!$H$4/100*O591)/1000000,0),0)</f>
        <v>0</v>
      </c>
      <c r="X591" s="1">
        <f>IF(C591="East", IF(B591="Central",L591*'Connecting shares (%)'!$R$16*'Connecting shares (%)'!$F$4/100+N591*'Connecting shares (%)'!$G$4/100*'Connecting shares (%)'!$R$17+P591*'Connecting shares (%)'!$H$4/100*'Connecting shares (%)'!$R$18,0),0)</f>
        <v>0</v>
      </c>
      <c r="Y591" s="1">
        <f>IF(C591="East", IF(B591="Decentral",('Connecting shares (%)'!$F$4/100*K591+'Connecting shares (%)'!$G$4/100*M591+'Connecting shares (%)'!$H$4/100*O591)/1000000,0),0)</f>
        <v>0.24996022000000001</v>
      </c>
      <c r="Z591" s="1">
        <f>IF(C591="East", IF(B591="Decentral",L591*'Connecting shares (%)'!$R$16*'Connecting shares (%)'!$F$8/100+N591*'Connecting shares (%)'!$G$8/100*'Connecting shares (%)'!$R$17+P591*'Connecting shares (%)'!$H$8/100*'Connecting shares (%)'!$R$18,0),0)</f>
        <v>0.51355400000000007</v>
      </c>
      <c r="AA591" s="1">
        <f>IF(C591="West", IF(B591="Central",('Connecting shares (%)'!$F$10/100*E591+'Connecting shares (%)'!$G$10/100*G591+'Connecting shares (%)'!$H$10/100*I591)/1000000,0),0)</f>
        <v>0</v>
      </c>
      <c r="AB591" s="1">
        <f>IF(C591="West", IF(B591="Central",F591*'Connecting shares (%)'!$R$16*'Connecting shares (%)'!$F$10/100+H591*'Connecting shares (%)'!$G$10/100*'Connecting shares (%)'!$R$17+J591*'Connecting shares (%)'!$H$10/100*'Connecting shares (%)'!$R$18,0),0)</f>
        <v>0</v>
      </c>
      <c r="AC591" s="1">
        <f>IF(C591="West", IF(B591="Decentral",('Connecting shares (%)'!$F$14/100*E591+'Connecting shares (%)'!$G$14/100*G591+'Connecting shares (%)'!$H$14/100*I591)/1000000,0),0)</f>
        <v>0</v>
      </c>
      <c r="AD591" s="1">
        <f>IF(C591="west", IF(B591="Decentral",F591*'Connecting shares (%)'!$R$16*'Connecting shares (%)'!$F$14/100+H591*'Connecting shares (%)'!$G$14/100*'Connecting shares (%)'!$R$17+J591*'Connecting shares (%)'!$H$14/100*'Connecting shares (%)'!$R$18,0),0)</f>
        <v>0</v>
      </c>
      <c r="AE591" s="1">
        <f>IF(C591="west", IF(B591="Central",('Connecting shares (%)'!$F$12/100*K591+'Connecting shares (%)'!$G$12/100*M591+'Connecting shares (%)'!$H$12/100*O591)/1000000,0),0)</f>
        <v>0</v>
      </c>
      <c r="AF591" s="1">
        <f>IF(C591="west", IF(B591="Central",L591*'Connecting shares (%)'!$R$16*'Connecting shares (%)'!$F$12/100+N591*'Connecting shares (%)'!$G$12/100*'Connecting shares (%)'!$R$17+P591*'Connecting shares (%)'!$H$12/100*'Connecting shares (%)'!$R$18,0),0)</f>
        <v>0</v>
      </c>
      <c r="AG591" s="1">
        <f>IF(C591="West", IF(B591="Decentral",(K591*'Connecting shares (%)'!$F$16/100+M591*'Connecting shares (%)'!$G$16/100+O591*'Connecting shares (%)'!$H$16/100)/1000000,0),0)</f>
        <v>0</v>
      </c>
      <c r="AH591" s="1">
        <f>IF(C591="west", IF(B591="Decentral",L591*'Connecting shares (%)'!$R$16*'Connecting shares (%)'!$F$16/100+N591*'Connecting shares (%)'!$G$16/100*'Connecting shares (%)'!$R$17+P591*'Connecting shares (%)'!$H$16/100*'Connecting shares (%)'!$R$18,0),0)</f>
        <v>0</v>
      </c>
    </row>
    <row r="592" spans="1:34">
      <c r="A592" s="1">
        <v>591</v>
      </c>
      <c r="B592" s="1" t="s">
        <v>21</v>
      </c>
      <c r="C592" s="1" t="s">
        <v>23</v>
      </c>
      <c r="D592" s="1" t="s">
        <v>356</v>
      </c>
      <c r="E592" s="1">
        <v>1235077.94</v>
      </c>
      <c r="F592" s="1">
        <v>89</v>
      </c>
      <c r="G592" s="1">
        <v>0</v>
      </c>
      <c r="H592" s="1">
        <v>0</v>
      </c>
      <c r="I592" s="1">
        <v>0</v>
      </c>
      <c r="J592" s="1">
        <v>0</v>
      </c>
      <c r="K592" s="1">
        <v>24950.959999999901</v>
      </c>
      <c r="L592" s="1">
        <v>4</v>
      </c>
      <c r="M592" s="1">
        <v>62548.82</v>
      </c>
      <c r="N592" s="1">
        <v>1</v>
      </c>
      <c r="O592" s="1">
        <v>0</v>
      </c>
      <c r="P592" s="1">
        <v>0</v>
      </c>
      <c r="Q592" s="1">
        <v>3384.2606078519102</v>
      </c>
      <c r="R592" s="1">
        <v>691423</v>
      </c>
      <c r="S592" s="61">
        <f>IF(C592="East", IF(B592="Central",('Connecting shares (%)'!$F$2/100*E592+'Connecting shares (%)'!$G$2/100*G592+'Connecting shares (%)'!$H$2/100*I592)/1000000,0),0)</f>
        <v>0</v>
      </c>
      <c r="T592" s="61">
        <f>IF(C592="East", IF(B592="Central",F592*'Connecting shares (%)'!$R$16*'Connecting shares (%)'!$F$2/100+H592*'Connecting shares (%)'!$G$2/100*'Connecting shares (%)'!$R$17+J592*'Connecting shares (%)'!$H$2/100*'Connecting shares (%)'!$R$18,0),0)</f>
        <v>0</v>
      </c>
      <c r="U592" s="1">
        <f>IF(C592="East", IF(B592="Decentral",('Connecting shares (%)'!$F$6/100*E592+'Connecting shares (%)'!$G$6/100*G592+'Connecting shares (%)'!$H$6/100*I592)/1000000,0),0)</f>
        <v>0</v>
      </c>
      <c r="V592" s="1">
        <f>IF(C592="East", IF(B592="Decentral",F592*'Connecting shares (%)'!$R$16*'Connecting shares (%)'!$F$6/100+H592*'Connecting shares (%)'!$G$6/100*'Connecting shares (%)'!$R$17+J592*'Connecting shares (%)'!$H$6/100*'Connecting shares (%)'!$R$18,0),0)</f>
        <v>0</v>
      </c>
      <c r="W592" s="1">
        <f>IF(C592="East", IF(B592="Central",('Connecting shares (%)'!$F$4/100*K592+'Connecting shares (%)'!$G$4/100*M592+'Connecting shares (%)'!$H$4/100*O592)/1000000,0),0)</f>
        <v>0</v>
      </c>
      <c r="X592" s="1">
        <f>IF(C592="East", IF(B592="Central",L592*'Connecting shares (%)'!$R$16*'Connecting shares (%)'!$F$4/100+N592*'Connecting shares (%)'!$G$4/100*'Connecting shares (%)'!$R$17+P592*'Connecting shares (%)'!$H$4/100*'Connecting shares (%)'!$R$18,0),0)</f>
        <v>0</v>
      </c>
      <c r="Y592" s="1">
        <f>IF(C592="East", IF(B592="Decentral",('Connecting shares (%)'!$F$4/100*K592+'Connecting shares (%)'!$G$4/100*M592+'Connecting shares (%)'!$H$4/100*O592)/1000000,0),0)</f>
        <v>0</v>
      </c>
      <c r="Z592" s="1">
        <f>IF(C592="East", IF(B592="Decentral",L592*'Connecting shares (%)'!$R$16*'Connecting shares (%)'!$F$8/100+N592*'Connecting shares (%)'!$G$8/100*'Connecting shares (%)'!$R$17+P592*'Connecting shares (%)'!$H$8/100*'Connecting shares (%)'!$R$18,0),0)</f>
        <v>0</v>
      </c>
      <c r="AA592" s="1">
        <f>IF(C592="West", IF(B592="Central",('Connecting shares (%)'!$F$10/100*E592+'Connecting shares (%)'!$G$10/100*G592+'Connecting shares (%)'!$H$10/100*I592)/1000000,0),0)</f>
        <v>0</v>
      </c>
      <c r="AB592" s="1">
        <f>IF(C592="West", IF(B592="Central",F592*'Connecting shares (%)'!$R$16*'Connecting shares (%)'!$F$10/100+H592*'Connecting shares (%)'!$G$10/100*'Connecting shares (%)'!$R$17+J592*'Connecting shares (%)'!$H$10/100*'Connecting shares (%)'!$R$18,0),0)</f>
        <v>0</v>
      </c>
      <c r="AC592" s="1">
        <f>IF(C592="West", IF(B592="Decentral",('Connecting shares (%)'!$F$14/100*E592+'Connecting shares (%)'!$G$14/100*G592+'Connecting shares (%)'!$H$14/100*I592)/1000000,0),0)</f>
        <v>1.23507794</v>
      </c>
      <c r="AD592" s="1">
        <f>IF(C592="west", IF(B592="Decentral",F592*'Connecting shares (%)'!$R$16*'Connecting shares (%)'!$F$14/100+H592*'Connecting shares (%)'!$G$14/100*'Connecting shares (%)'!$R$17+J592*'Connecting shares (%)'!$H$14/100*'Connecting shares (%)'!$R$18,0),0)</f>
        <v>2.0465550000000001</v>
      </c>
      <c r="AE592" s="1">
        <f>IF(C592="west", IF(B592="Central",('Connecting shares (%)'!$F$12/100*K592+'Connecting shares (%)'!$G$12/100*M592+'Connecting shares (%)'!$H$12/100*O592)/1000000,0),0)</f>
        <v>0</v>
      </c>
      <c r="AF592" s="1">
        <f>IF(C592="west", IF(B592="Central",L592*'Connecting shares (%)'!$R$16*'Connecting shares (%)'!$F$12/100+N592*'Connecting shares (%)'!$G$12/100*'Connecting shares (%)'!$R$17+P592*'Connecting shares (%)'!$H$12/100*'Connecting shares (%)'!$R$18,0),0)</f>
        <v>0</v>
      </c>
      <c r="AG592" s="1">
        <f>IF(C592="West", IF(B592="Decentral",(K592*'Connecting shares (%)'!$F$16/100+M592*'Connecting shares (%)'!$G$16/100+O592*'Connecting shares (%)'!$H$16/100)/1000000,0),0)</f>
        <v>8.7499779999999902E-2</v>
      </c>
      <c r="AH592" s="1">
        <f>IF(C592="west", IF(B592="Decentral",L592*'Connecting shares (%)'!$R$16*'Connecting shares (%)'!$F$16/100+N592*'Connecting shares (%)'!$G$16/100*'Connecting shares (%)'!$R$17+P592*'Connecting shares (%)'!$H$16/100*'Connecting shares (%)'!$R$18,0),0)</f>
        <v>0.122639</v>
      </c>
    </row>
    <row r="593" spans="1:34">
      <c r="A593" s="1">
        <v>592</v>
      </c>
      <c r="B593" s="1" t="s">
        <v>21</v>
      </c>
      <c r="C593" s="1" t="s">
        <v>23</v>
      </c>
      <c r="D593" s="1" t="s">
        <v>359</v>
      </c>
      <c r="E593" s="1">
        <v>318680.299999999</v>
      </c>
      <c r="F593" s="1">
        <v>20</v>
      </c>
      <c r="G593" s="1">
        <v>0</v>
      </c>
      <c r="H593" s="1">
        <v>0</v>
      </c>
      <c r="I593" s="1">
        <v>0</v>
      </c>
      <c r="J593" s="1">
        <v>0</v>
      </c>
      <c r="K593" s="1">
        <v>42182.739999999903</v>
      </c>
      <c r="L593" s="1">
        <v>1</v>
      </c>
      <c r="M593" s="1">
        <v>0</v>
      </c>
      <c r="N593" s="1">
        <v>0</v>
      </c>
      <c r="O593" s="1">
        <v>0</v>
      </c>
      <c r="P593" s="1">
        <v>0</v>
      </c>
      <c r="Q593" s="1">
        <v>4560.5502424403403</v>
      </c>
      <c r="R593" s="1">
        <v>961916.5</v>
      </c>
      <c r="S593" s="61">
        <f>IF(C593="East", IF(B593="Central",('Connecting shares (%)'!$F$2/100*E593+'Connecting shares (%)'!$G$2/100*G593+'Connecting shares (%)'!$H$2/100*I593)/1000000,0),0)</f>
        <v>0</v>
      </c>
      <c r="T593" s="61">
        <f>IF(C593="East", IF(B593="Central",F593*'Connecting shares (%)'!$R$16*'Connecting shares (%)'!$F$2/100+H593*'Connecting shares (%)'!$G$2/100*'Connecting shares (%)'!$R$17+J593*'Connecting shares (%)'!$H$2/100*'Connecting shares (%)'!$R$18,0),0)</f>
        <v>0</v>
      </c>
      <c r="U593" s="1">
        <f>IF(C593="East", IF(B593="Decentral",('Connecting shares (%)'!$F$6/100*E593+'Connecting shares (%)'!$G$6/100*G593+'Connecting shares (%)'!$H$6/100*I593)/1000000,0),0)</f>
        <v>0</v>
      </c>
      <c r="V593" s="1">
        <f>IF(C593="East", IF(B593="Decentral",F593*'Connecting shares (%)'!$R$16*'Connecting shares (%)'!$F$6/100+H593*'Connecting shares (%)'!$G$6/100*'Connecting shares (%)'!$R$17+J593*'Connecting shares (%)'!$H$6/100*'Connecting shares (%)'!$R$18,0),0)</f>
        <v>0</v>
      </c>
      <c r="W593" s="1">
        <f>IF(C593="East", IF(B593="Central",('Connecting shares (%)'!$F$4/100*K593+'Connecting shares (%)'!$G$4/100*M593+'Connecting shares (%)'!$H$4/100*O593)/1000000,0),0)</f>
        <v>0</v>
      </c>
      <c r="X593" s="1">
        <f>IF(C593="East", IF(B593="Central",L593*'Connecting shares (%)'!$R$16*'Connecting shares (%)'!$F$4/100+N593*'Connecting shares (%)'!$G$4/100*'Connecting shares (%)'!$R$17+P593*'Connecting shares (%)'!$H$4/100*'Connecting shares (%)'!$R$18,0),0)</f>
        <v>0</v>
      </c>
      <c r="Y593" s="1">
        <f>IF(C593="East", IF(B593="Decentral",('Connecting shares (%)'!$F$4/100*K593+'Connecting shares (%)'!$G$4/100*M593+'Connecting shares (%)'!$H$4/100*O593)/1000000,0),0)</f>
        <v>0</v>
      </c>
      <c r="Z593" s="1">
        <f>IF(C593="East", IF(B593="Decentral",L593*'Connecting shares (%)'!$R$16*'Connecting shares (%)'!$F$8/100+N593*'Connecting shares (%)'!$G$8/100*'Connecting shares (%)'!$R$17+P593*'Connecting shares (%)'!$H$8/100*'Connecting shares (%)'!$R$18,0),0)</f>
        <v>0</v>
      </c>
      <c r="AA593" s="1">
        <f>IF(C593="West", IF(B593="Central",('Connecting shares (%)'!$F$10/100*E593+'Connecting shares (%)'!$G$10/100*G593+'Connecting shares (%)'!$H$10/100*I593)/1000000,0),0)</f>
        <v>0</v>
      </c>
      <c r="AB593" s="1">
        <f>IF(C593="West", IF(B593="Central",F593*'Connecting shares (%)'!$R$16*'Connecting shares (%)'!$F$10/100+H593*'Connecting shares (%)'!$G$10/100*'Connecting shares (%)'!$R$17+J593*'Connecting shares (%)'!$H$10/100*'Connecting shares (%)'!$R$18,0),0)</f>
        <v>0</v>
      </c>
      <c r="AC593" s="1">
        <f>IF(C593="West", IF(B593="Decentral",('Connecting shares (%)'!$F$14/100*E593+'Connecting shares (%)'!$G$14/100*G593+'Connecting shares (%)'!$H$14/100*I593)/1000000,0),0)</f>
        <v>0.31868029999999897</v>
      </c>
      <c r="AD593" s="1">
        <f>IF(C593="west", IF(B593="Decentral",F593*'Connecting shares (%)'!$R$16*'Connecting shares (%)'!$F$14/100+H593*'Connecting shares (%)'!$G$14/100*'Connecting shares (%)'!$R$17+J593*'Connecting shares (%)'!$H$14/100*'Connecting shares (%)'!$R$18,0),0)</f>
        <v>0.45990000000000003</v>
      </c>
      <c r="AE593" s="1">
        <f>IF(C593="west", IF(B593="Central",('Connecting shares (%)'!$F$12/100*K593+'Connecting shares (%)'!$G$12/100*M593+'Connecting shares (%)'!$H$12/100*O593)/1000000,0),0)</f>
        <v>0</v>
      </c>
      <c r="AF593" s="1">
        <f>IF(C593="west", IF(B593="Central",L593*'Connecting shares (%)'!$R$16*'Connecting shares (%)'!$F$12/100+N593*'Connecting shares (%)'!$G$12/100*'Connecting shares (%)'!$R$17+P593*'Connecting shares (%)'!$H$12/100*'Connecting shares (%)'!$R$18,0),0)</f>
        <v>0</v>
      </c>
      <c r="AG593" s="1">
        <f>IF(C593="West", IF(B593="Decentral",(K593*'Connecting shares (%)'!$F$16/100+M593*'Connecting shares (%)'!$G$16/100+O593*'Connecting shares (%)'!$H$16/100)/1000000,0),0)</f>
        <v>4.2182739999999906E-2</v>
      </c>
      <c r="AH593" s="1">
        <f>IF(C593="west", IF(B593="Decentral",L593*'Connecting shares (%)'!$R$16*'Connecting shares (%)'!$F$16/100+N593*'Connecting shares (%)'!$G$16/100*'Connecting shares (%)'!$R$17+P593*'Connecting shares (%)'!$H$16/100*'Connecting shares (%)'!$R$18,0),0)</f>
        <v>2.2995000000000002E-2</v>
      </c>
    </row>
    <row r="594" spans="1:34">
      <c r="A594" s="1">
        <v>593</v>
      </c>
      <c r="B594" s="1" t="s">
        <v>22</v>
      </c>
      <c r="C594" s="1" t="s">
        <v>23</v>
      </c>
      <c r="D594" s="1" t="s">
        <v>358</v>
      </c>
      <c r="E594" s="1">
        <v>2061835.58</v>
      </c>
      <c r="F594" s="1">
        <v>129</v>
      </c>
      <c r="G594" s="1">
        <v>55091.629999999903</v>
      </c>
      <c r="H594" s="1">
        <v>1</v>
      </c>
      <c r="I594" s="1">
        <v>0</v>
      </c>
      <c r="J594" s="1">
        <v>0</v>
      </c>
      <c r="K594" s="1">
        <v>135777.079999999</v>
      </c>
      <c r="L594" s="1">
        <v>6</v>
      </c>
      <c r="M594" s="1">
        <v>453018.62</v>
      </c>
      <c r="N594" s="1">
        <v>6</v>
      </c>
      <c r="O594" s="1">
        <v>0</v>
      </c>
      <c r="P594" s="1">
        <v>0</v>
      </c>
      <c r="Q594" s="1">
        <v>8109.5345442851703</v>
      </c>
      <c r="R594" s="1">
        <v>2444092.5</v>
      </c>
      <c r="S594" s="61">
        <f>IF(C594="East", IF(B594="Central",('Connecting shares (%)'!$F$2/100*E594+'Connecting shares (%)'!$G$2/100*G594+'Connecting shares (%)'!$H$2/100*I594)/1000000,0),0)</f>
        <v>0</v>
      </c>
      <c r="T594" s="61">
        <f>IF(C594="East", IF(B594="Central",F594*'Connecting shares (%)'!$R$16*'Connecting shares (%)'!$F$2/100+H594*'Connecting shares (%)'!$G$2/100*'Connecting shares (%)'!$R$17+J594*'Connecting shares (%)'!$H$2/100*'Connecting shares (%)'!$R$18,0),0)</f>
        <v>0</v>
      </c>
      <c r="U594" s="1">
        <f>IF(C594="East", IF(B594="Decentral",('Connecting shares (%)'!$F$6/100*E594+'Connecting shares (%)'!$G$6/100*G594+'Connecting shares (%)'!$H$6/100*I594)/1000000,0),0)</f>
        <v>0</v>
      </c>
      <c r="V594" s="1">
        <f>IF(C594="East", IF(B594="Decentral",F594*'Connecting shares (%)'!$R$16*'Connecting shares (%)'!$F$6/100+H594*'Connecting shares (%)'!$G$6/100*'Connecting shares (%)'!$R$17+J594*'Connecting shares (%)'!$H$6/100*'Connecting shares (%)'!$R$18,0),0)</f>
        <v>0</v>
      </c>
      <c r="W594" s="1">
        <f>IF(C594="East", IF(B594="Central",('Connecting shares (%)'!$F$4/100*K594+'Connecting shares (%)'!$G$4/100*M594+'Connecting shares (%)'!$H$4/100*O594)/1000000,0),0)</f>
        <v>0</v>
      </c>
      <c r="X594" s="1">
        <f>IF(C594="East", IF(B594="Central",L594*'Connecting shares (%)'!$R$16*'Connecting shares (%)'!$F$4/100+N594*'Connecting shares (%)'!$G$4/100*'Connecting shares (%)'!$R$17+P594*'Connecting shares (%)'!$H$4/100*'Connecting shares (%)'!$R$18,0),0)</f>
        <v>0</v>
      </c>
      <c r="Y594" s="1">
        <f>IF(C594="East", IF(B594="Decentral",('Connecting shares (%)'!$F$4/100*K594+'Connecting shares (%)'!$G$4/100*M594+'Connecting shares (%)'!$H$4/100*O594)/1000000,0),0)</f>
        <v>0</v>
      </c>
      <c r="Z594" s="1">
        <f>IF(C594="East", IF(B594="Decentral",L594*'Connecting shares (%)'!$R$16*'Connecting shares (%)'!$F$8/100+N594*'Connecting shares (%)'!$G$8/100*'Connecting shares (%)'!$R$17+P594*'Connecting shares (%)'!$H$8/100*'Connecting shares (%)'!$R$18,0),0)</f>
        <v>0</v>
      </c>
      <c r="AA594" s="1">
        <f>IF(C594="West", IF(B594="Central",('Connecting shares (%)'!$F$10/100*E594+'Connecting shares (%)'!$G$10/100*G594+'Connecting shares (%)'!$H$10/100*I594)/1000000,0),0)</f>
        <v>2.1169272100000001</v>
      </c>
      <c r="AB594" s="1">
        <f>IF(C594="West", IF(B594="Central",F594*'Connecting shares (%)'!$R$16*'Connecting shares (%)'!$F$10/100+H594*'Connecting shares (%)'!$G$10/100*'Connecting shares (%)'!$R$17+J594*'Connecting shares (%)'!$H$10/100*'Connecting shares (%)'!$R$18,0),0)</f>
        <v>2.9970139999999996</v>
      </c>
      <c r="AC594" s="1">
        <f>IF(C594="West", IF(B594="Decentral",('Connecting shares (%)'!$F$14/100*E594+'Connecting shares (%)'!$G$14/100*G594+'Connecting shares (%)'!$H$14/100*I594)/1000000,0),0)</f>
        <v>0</v>
      </c>
      <c r="AD594" s="1">
        <f>IF(C594="west", IF(B594="Decentral",F594*'Connecting shares (%)'!$R$16*'Connecting shares (%)'!$F$14/100+H594*'Connecting shares (%)'!$G$14/100*'Connecting shares (%)'!$R$17+J594*'Connecting shares (%)'!$H$14/100*'Connecting shares (%)'!$R$18,0),0)</f>
        <v>0</v>
      </c>
      <c r="AE594" s="1">
        <f>IF(C594="west", IF(B594="Central",('Connecting shares (%)'!$F$12/100*K594+'Connecting shares (%)'!$G$12/100*M594+'Connecting shares (%)'!$H$12/100*O594)/1000000,0),0)</f>
        <v>0.58879569999999903</v>
      </c>
      <c r="AF594" s="1">
        <f>IF(C594="west", IF(B594="Central",L594*'Connecting shares (%)'!$R$16*'Connecting shares (%)'!$F$12/100+N594*'Connecting shares (%)'!$G$12/100*'Connecting shares (%)'!$R$17+P594*'Connecting shares (%)'!$H$12/100*'Connecting shares (%)'!$R$18,0),0)</f>
        <v>0.32192399999999999</v>
      </c>
      <c r="AG594" s="1">
        <f>IF(C594="West", IF(B594="Decentral",(K594*'Connecting shares (%)'!$F$16/100+M594*'Connecting shares (%)'!$G$16/100+O594*'Connecting shares (%)'!$H$16/100)/1000000,0),0)</f>
        <v>0</v>
      </c>
      <c r="AH594" s="1">
        <f>IF(C594="west", IF(B594="Decentral",L594*'Connecting shares (%)'!$R$16*'Connecting shares (%)'!$F$16/100+N594*'Connecting shares (%)'!$G$16/100*'Connecting shares (%)'!$R$17+P594*'Connecting shares (%)'!$H$16/100*'Connecting shares (%)'!$R$18,0),0)</f>
        <v>0</v>
      </c>
    </row>
    <row r="595" spans="1:34">
      <c r="A595" s="1">
        <v>594</v>
      </c>
      <c r="B595" s="1" t="s">
        <v>21</v>
      </c>
      <c r="C595" s="1" t="s">
        <v>23</v>
      </c>
      <c r="D595" s="1" t="s">
        <v>357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116.523530217774</v>
      </c>
      <c r="R595" s="1">
        <v>98</v>
      </c>
      <c r="S595" s="61">
        <f>IF(C595="East", IF(B595="Central",('Connecting shares (%)'!$F$2/100*E595+'Connecting shares (%)'!$G$2/100*G595+'Connecting shares (%)'!$H$2/100*I595)/1000000,0),0)</f>
        <v>0</v>
      </c>
      <c r="T595" s="61">
        <f>IF(C595="East", IF(B595="Central",F595*'Connecting shares (%)'!$R$16*'Connecting shares (%)'!$F$2/100+H595*'Connecting shares (%)'!$G$2/100*'Connecting shares (%)'!$R$17+J595*'Connecting shares (%)'!$H$2/100*'Connecting shares (%)'!$R$18,0),0)</f>
        <v>0</v>
      </c>
      <c r="U595" s="1">
        <f>IF(C595="East", IF(B595="Decentral",('Connecting shares (%)'!$F$6/100*E595+'Connecting shares (%)'!$G$6/100*G595+'Connecting shares (%)'!$H$6/100*I595)/1000000,0),0)</f>
        <v>0</v>
      </c>
      <c r="V595" s="1">
        <f>IF(C595="East", IF(B595="Decentral",F595*'Connecting shares (%)'!$R$16*'Connecting shares (%)'!$F$6/100+H595*'Connecting shares (%)'!$G$6/100*'Connecting shares (%)'!$R$17+J595*'Connecting shares (%)'!$H$6/100*'Connecting shares (%)'!$R$18,0),0)</f>
        <v>0</v>
      </c>
      <c r="W595" s="1">
        <f>IF(C595="East", IF(B595="Central",('Connecting shares (%)'!$F$4/100*K595+'Connecting shares (%)'!$G$4/100*M595+'Connecting shares (%)'!$H$4/100*O595)/1000000,0),0)</f>
        <v>0</v>
      </c>
      <c r="X595" s="1">
        <f>IF(C595="East", IF(B595="Central",L595*'Connecting shares (%)'!$R$16*'Connecting shares (%)'!$F$4/100+N595*'Connecting shares (%)'!$G$4/100*'Connecting shares (%)'!$R$17+P595*'Connecting shares (%)'!$H$4/100*'Connecting shares (%)'!$R$18,0),0)</f>
        <v>0</v>
      </c>
      <c r="Y595" s="1">
        <f>IF(C595="East", IF(B595="Decentral",('Connecting shares (%)'!$F$4/100*K595+'Connecting shares (%)'!$G$4/100*M595+'Connecting shares (%)'!$H$4/100*O595)/1000000,0),0)</f>
        <v>0</v>
      </c>
      <c r="Z595" s="1">
        <f>IF(C595="East", IF(B595="Decentral",L595*'Connecting shares (%)'!$R$16*'Connecting shares (%)'!$F$8/100+N595*'Connecting shares (%)'!$G$8/100*'Connecting shares (%)'!$R$17+P595*'Connecting shares (%)'!$H$8/100*'Connecting shares (%)'!$R$18,0),0)</f>
        <v>0</v>
      </c>
      <c r="AA595" s="1">
        <f>IF(C595="West", IF(B595="Central",('Connecting shares (%)'!$F$10/100*E595+'Connecting shares (%)'!$G$10/100*G595+'Connecting shares (%)'!$H$10/100*I595)/1000000,0),0)</f>
        <v>0</v>
      </c>
      <c r="AB595" s="1">
        <f>IF(C595="West", IF(B595="Central",F595*'Connecting shares (%)'!$R$16*'Connecting shares (%)'!$F$10/100+H595*'Connecting shares (%)'!$G$10/100*'Connecting shares (%)'!$R$17+J595*'Connecting shares (%)'!$H$10/100*'Connecting shares (%)'!$R$18,0),0)</f>
        <v>0</v>
      </c>
      <c r="AC595" s="1">
        <f>IF(C595="West", IF(B595="Decentral",('Connecting shares (%)'!$F$14/100*E595+'Connecting shares (%)'!$G$14/100*G595+'Connecting shares (%)'!$H$14/100*I595)/1000000,0),0)</f>
        <v>0</v>
      </c>
      <c r="AD595" s="1">
        <f>IF(C595="west", IF(B595="Decentral",F595*'Connecting shares (%)'!$R$16*'Connecting shares (%)'!$F$14/100+H595*'Connecting shares (%)'!$G$14/100*'Connecting shares (%)'!$R$17+J595*'Connecting shares (%)'!$H$14/100*'Connecting shares (%)'!$R$18,0),0)</f>
        <v>0</v>
      </c>
      <c r="AE595" s="1">
        <f>IF(C595="west", IF(B595="Central",('Connecting shares (%)'!$F$12/100*K595+'Connecting shares (%)'!$G$12/100*M595+'Connecting shares (%)'!$H$12/100*O595)/1000000,0),0)</f>
        <v>0</v>
      </c>
      <c r="AF595" s="1">
        <f>IF(C595="west", IF(B595="Central",L595*'Connecting shares (%)'!$R$16*'Connecting shares (%)'!$F$12/100+N595*'Connecting shares (%)'!$G$12/100*'Connecting shares (%)'!$R$17+P595*'Connecting shares (%)'!$H$12/100*'Connecting shares (%)'!$R$18,0),0)</f>
        <v>0</v>
      </c>
      <c r="AG595" s="1">
        <f>IF(C595="West", IF(B595="Decentral",(K595*'Connecting shares (%)'!$F$16/100+M595*'Connecting shares (%)'!$G$16/100+O595*'Connecting shares (%)'!$H$16/100)/1000000,0),0)</f>
        <v>0</v>
      </c>
      <c r="AH595" s="1">
        <f>IF(C595="west", IF(B595="Decentral",L595*'Connecting shares (%)'!$R$16*'Connecting shares (%)'!$F$16/100+N595*'Connecting shares (%)'!$G$16/100*'Connecting shares (%)'!$R$17+P595*'Connecting shares (%)'!$H$16/100*'Connecting shares (%)'!$R$18,0),0)</f>
        <v>0</v>
      </c>
    </row>
    <row r="596" spans="1:34">
      <c r="A596" s="1">
        <v>595</v>
      </c>
      <c r="B596" s="1" t="s">
        <v>21</v>
      </c>
      <c r="C596" s="1" t="s">
        <v>23</v>
      </c>
      <c r="D596" s="1" t="s">
        <v>356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382.86021638812002</v>
      </c>
      <c r="R596" s="1">
        <v>2012.5</v>
      </c>
      <c r="S596" s="61">
        <f>IF(C596="East", IF(B596="Central",('Connecting shares (%)'!$F$2/100*E596+'Connecting shares (%)'!$G$2/100*G596+'Connecting shares (%)'!$H$2/100*I596)/1000000,0),0)</f>
        <v>0</v>
      </c>
      <c r="T596" s="61">
        <f>IF(C596="East", IF(B596="Central",F596*'Connecting shares (%)'!$R$16*'Connecting shares (%)'!$F$2/100+H596*'Connecting shares (%)'!$G$2/100*'Connecting shares (%)'!$R$17+J596*'Connecting shares (%)'!$H$2/100*'Connecting shares (%)'!$R$18,0),0)</f>
        <v>0</v>
      </c>
      <c r="U596" s="1">
        <f>IF(C596="East", IF(B596="Decentral",('Connecting shares (%)'!$F$6/100*E596+'Connecting shares (%)'!$G$6/100*G596+'Connecting shares (%)'!$H$6/100*I596)/1000000,0),0)</f>
        <v>0</v>
      </c>
      <c r="V596" s="1">
        <f>IF(C596="East", IF(B596="Decentral",F596*'Connecting shares (%)'!$R$16*'Connecting shares (%)'!$F$6/100+H596*'Connecting shares (%)'!$G$6/100*'Connecting shares (%)'!$R$17+J596*'Connecting shares (%)'!$H$6/100*'Connecting shares (%)'!$R$18,0),0)</f>
        <v>0</v>
      </c>
      <c r="W596" s="1">
        <f>IF(C596="East", IF(B596="Central",('Connecting shares (%)'!$F$4/100*K596+'Connecting shares (%)'!$G$4/100*M596+'Connecting shares (%)'!$H$4/100*O596)/1000000,0),0)</f>
        <v>0</v>
      </c>
      <c r="X596" s="1">
        <f>IF(C596="East", IF(B596="Central",L596*'Connecting shares (%)'!$R$16*'Connecting shares (%)'!$F$4/100+N596*'Connecting shares (%)'!$G$4/100*'Connecting shares (%)'!$R$17+P596*'Connecting shares (%)'!$H$4/100*'Connecting shares (%)'!$R$18,0),0)</f>
        <v>0</v>
      </c>
      <c r="Y596" s="1">
        <f>IF(C596="East", IF(B596="Decentral",('Connecting shares (%)'!$F$4/100*K596+'Connecting shares (%)'!$G$4/100*M596+'Connecting shares (%)'!$H$4/100*O596)/1000000,0),0)</f>
        <v>0</v>
      </c>
      <c r="Z596" s="1">
        <f>IF(C596="East", IF(B596="Decentral",L596*'Connecting shares (%)'!$R$16*'Connecting shares (%)'!$F$8/100+N596*'Connecting shares (%)'!$G$8/100*'Connecting shares (%)'!$R$17+P596*'Connecting shares (%)'!$H$8/100*'Connecting shares (%)'!$R$18,0),0)</f>
        <v>0</v>
      </c>
      <c r="AA596" s="1">
        <f>IF(C596="West", IF(B596="Central",('Connecting shares (%)'!$F$10/100*E596+'Connecting shares (%)'!$G$10/100*G596+'Connecting shares (%)'!$H$10/100*I596)/1000000,0),0)</f>
        <v>0</v>
      </c>
      <c r="AB596" s="1">
        <f>IF(C596="West", IF(B596="Central",F596*'Connecting shares (%)'!$R$16*'Connecting shares (%)'!$F$10/100+H596*'Connecting shares (%)'!$G$10/100*'Connecting shares (%)'!$R$17+J596*'Connecting shares (%)'!$H$10/100*'Connecting shares (%)'!$R$18,0),0)</f>
        <v>0</v>
      </c>
      <c r="AC596" s="1">
        <f>IF(C596="West", IF(B596="Decentral",('Connecting shares (%)'!$F$14/100*E596+'Connecting shares (%)'!$G$14/100*G596+'Connecting shares (%)'!$H$14/100*I596)/1000000,0),0)</f>
        <v>0</v>
      </c>
      <c r="AD596" s="1">
        <f>IF(C596="west", IF(B596="Decentral",F596*'Connecting shares (%)'!$R$16*'Connecting shares (%)'!$F$14/100+H596*'Connecting shares (%)'!$G$14/100*'Connecting shares (%)'!$R$17+J596*'Connecting shares (%)'!$H$14/100*'Connecting shares (%)'!$R$18,0),0)</f>
        <v>0</v>
      </c>
      <c r="AE596" s="1">
        <f>IF(C596="west", IF(B596="Central",('Connecting shares (%)'!$F$12/100*K596+'Connecting shares (%)'!$G$12/100*M596+'Connecting shares (%)'!$H$12/100*O596)/1000000,0),0)</f>
        <v>0</v>
      </c>
      <c r="AF596" s="1">
        <f>IF(C596="west", IF(B596="Central",L596*'Connecting shares (%)'!$R$16*'Connecting shares (%)'!$F$12/100+N596*'Connecting shares (%)'!$G$12/100*'Connecting shares (%)'!$R$17+P596*'Connecting shares (%)'!$H$12/100*'Connecting shares (%)'!$R$18,0),0)</f>
        <v>0</v>
      </c>
      <c r="AG596" s="1">
        <f>IF(C596="West", IF(B596="Decentral",(K596*'Connecting shares (%)'!$F$16/100+M596*'Connecting shares (%)'!$G$16/100+O596*'Connecting shares (%)'!$H$16/100)/1000000,0),0)</f>
        <v>0</v>
      </c>
      <c r="AH596" s="1">
        <f>IF(C596="west", IF(B596="Decentral",L596*'Connecting shares (%)'!$R$16*'Connecting shares (%)'!$F$16/100+N596*'Connecting shares (%)'!$G$16/100*'Connecting shares (%)'!$R$17+P596*'Connecting shares (%)'!$H$16/100*'Connecting shares (%)'!$R$18,0),0)</f>
        <v>0</v>
      </c>
    </row>
    <row r="597" spans="1:34">
      <c r="A597" s="1">
        <v>596</v>
      </c>
      <c r="B597" s="1" t="s">
        <v>21</v>
      </c>
      <c r="C597" s="1" t="s">
        <v>23</v>
      </c>
      <c r="D597" s="1" t="s">
        <v>65</v>
      </c>
      <c r="E597" s="1">
        <v>128208.329999999</v>
      </c>
      <c r="F597" s="1">
        <v>8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2571.9689895209099</v>
      </c>
      <c r="R597" s="1">
        <v>284499.5</v>
      </c>
      <c r="S597" s="61">
        <f>IF(C597="East", IF(B597="Central",('Connecting shares (%)'!$F$2/100*E597+'Connecting shares (%)'!$G$2/100*G597+'Connecting shares (%)'!$H$2/100*I597)/1000000,0),0)</f>
        <v>0</v>
      </c>
      <c r="T597" s="61">
        <f>IF(C597="East", IF(B597="Central",F597*'Connecting shares (%)'!$R$16*'Connecting shares (%)'!$F$2/100+H597*'Connecting shares (%)'!$G$2/100*'Connecting shares (%)'!$R$17+J597*'Connecting shares (%)'!$H$2/100*'Connecting shares (%)'!$R$18,0),0)</f>
        <v>0</v>
      </c>
      <c r="U597" s="1">
        <f>IF(C597="East", IF(B597="Decentral",('Connecting shares (%)'!$F$6/100*E597+'Connecting shares (%)'!$G$6/100*G597+'Connecting shares (%)'!$H$6/100*I597)/1000000,0),0)</f>
        <v>0</v>
      </c>
      <c r="V597" s="1">
        <f>IF(C597="East", IF(B597="Decentral",F597*'Connecting shares (%)'!$R$16*'Connecting shares (%)'!$F$6/100+H597*'Connecting shares (%)'!$G$6/100*'Connecting shares (%)'!$R$17+J597*'Connecting shares (%)'!$H$6/100*'Connecting shares (%)'!$R$18,0),0)</f>
        <v>0</v>
      </c>
      <c r="W597" s="1">
        <f>IF(C597="East", IF(B597="Central",('Connecting shares (%)'!$F$4/100*K597+'Connecting shares (%)'!$G$4/100*M597+'Connecting shares (%)'!$H$4/100*O597)/1000000,0),0)</f>
        <v>0</v>
      </c>
      <c r="X597" s="1">
        <f>IF(C597="East", IF(B597="Central",L597*'Connecting shares (%)'!$R$16*'Connecting shares (%)'!$F$4/100+N597*'Connecting shares (%)'!$G$4/100*'Connecting shares (%)'!$R$17+P597*'Connecting shares (%)'!$H$4/100*'Connecting shares (%)'!$R$18,0),0)</f>
        <v>0</v>
      </c>
      <c r="Y597" s="1">
        <f>IF(C597="East", IF(B597="Decentral",('Connecting shares (%)'!$F$4/100*K597+'Connecting shares (%)'!$G$4/100*M597+'Connecting shares (%)'!$H$4/100*O597)/1000000,0),0)</f>
        <v>0</v>
      </c>
      <c r="Z597" s="1">
        <f>IF(C597="East", IF(B597="Decentral",L597*'Connecting shares (%)'!$R$16*'Connecting shares (%)'!$F$8/100+N597*'Connecting shares (%)'!$G$8/100*'Connecting shares (%)'!$R$17+P597*'Connecting shares (%)'!$H$8/100*'Connecting shares (%)'!$R$18,0),0)</f>
        <v>0</v>
      </c>
      <c r="AA597" s="1">
        <f>IF(C597="West", IF(B597="Central",('Connecting shares (%)'!$F$10/100*E597+'Connecting shares (%)'!$G$10/100*G597+'Connecting shares (%)'!$H$10/100*I597)/1000000,0),0)</f>
        <v>0</v>
      </c>
      <c r="AB597" s="1">
        <f>IF(C597="West", IF(B597="Central",F597*'Connecting shares (%)'!$R$16*'Connecting shares (%)'!$F$10/100+H597*'Connecting shares (%)'!$G$10/100*'Connecting shares (%)'!$R$17+J597*'Connecting shares (%)'!$H$10/100*'Connecting shares (%)'!$R$18,0),0)</f>
        <v>0</v>
      </c>
      <c r="AC597" s="1">
        <f>IF(C597="West", IF(B597="Decentral",('Connecting shares (%)'!$F$14/100*E597+'Connecting shares (%)'!$G$14/100*G597+'Connecting shares (%)'!$H$14/100*I597)/1000000,0),0)</f>
        <v>0.12820832999999901</v>
      </c>
      <c r="AD597" s="1">
        <f>IF(C597="west", IF(B597="Decentral",F597*'Connecting shares (%)'!$R$16*'Connecting shares (%)'!$F$14/100+H597*'Connecting shares (%)'!$G$14/100*'Connecting shares (%)'!$R$17+J597*'Connecting shares (%)'!$H$14/100*'Connecting shares (%)'!$R$18,0),0)</f>
        <v>0.18396000000000001</v>
      </c>
      <c r="AE597" s="1">
        <f>IF(C597="west", IF(B597="Central",('Connecting shares (%)'!$F$12/100*K597+'Connecting shares (%)'!$G$12/100*M597+'Connecting shares (%)'!$H$12/100*O597)/1000000,0),0)</f>
        <v>0</v>
      </c>
      <c r="AF597" s="1">
        <f>IF(C597="west", IF(B597="Central",L597*'Connecting shares (%)'!$R$16*'Connecting shares (%)'!$F$12/100+N597*'Connecting shares (%)'!$G$12/100*'Connecting shares (%)'!$R$17+P597*'Connecting shares (%)'!$H$12/100*'Connecting shares (%)'!$R$18,0),0)</f>
        <v>0</v>
      </c>
      <c r="AG597" s="1">
        <f>IF(C597="West", IF(B597="Decentral",(K597*'Connecting shares (%)'!$F$16/100+M597*'Connecting shares (%)'!$G$16/100+O597*'Connecting shares (%)'!$H$16/100)/1000000,0),0)</f>
        <v>0</v>
      </c>
      <c r="AH597" s="1">
        <f>IF(C597="west", IF(B597="Decentral",L597*'Connecting shares (%)'!$R$16*'Connecting shares (%)'!$F$16/100+N597*'Connecting shares (%)'!$G$16/100*'Connecting shares (%)'!$R$17+P597*'Connecting shares (%)'!$H$16/100*'Connecting shares (%)'!$R$18,0),0)</f>
        <v>0</v>
      </c>
    </row>
    <row r="598" spans="1:34">
      <c r="A598" s="1">
        <v>597</v>
      </c>
      <c r="B598" s="1" t="s">
        <v>21</v>
      </c>
      <c r="C598" s="1" t="s">
        <v>23</v>
      </c>
      <c r="D598" s="1" t="s">
        <v>355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324.513770690603</v>
      </c>
      <c r="R598" s="1">
        <v>4346.5</v>
      </c>
      <c r="S598" s="61">
        <f>IF(C598="East", IF(B598="Central",('Connecting shares (%)'!$F$2/100*E598+'Connecting shares (%)'!$G$2/100*G598+'Connecting shares (%)'!$H$2/100*I598)/1000000,0),0)</f>
        <v>0</v>
      </c>
      <c r="T598" s="61">
        <f>IF(C598="East", IF(B598="Central",F598*'Connecting shares (%)'!$R$16*'Connecting shares (%)'!$F$2/100+H598*'Connecting shares (%)'!$G$2/100*'Connecting shares (%)'!$R$17+J598*'Connecting shares (%)'!$H$2/100*'Connecting shares (%)'!$R$18,0),0)</f>
        <v>0</v>
      </c>
      <c r="U598" s="1">
        <f>IF(C598="East", IF(B598="Decentral",('Connecting shares (%)'!$F$6/100*E598+'Connecting shares (%)'!$G$6/100*G598+'Connecting shares (%)'!$H$6/100*I598)/1000000,0),0)</f>
        <v>0</v>
      </c>
      <c r="V598" s="1">
        <f>IF(C598="East", IF(B598="Decentral",F598*'Connecting shares (%)'!$R$16*'Connecting shares (%)'!$F$6/100+H598*'Connecting shares (%)'!$G$6/100*'Connecting shares (%)'!$R$17+J598*'Connecting shares (%)'!$H$6/100*'Connecting shares (%)'!$R$18,0),0)</f>
        <v>0</v>
      </c>
      <c r="W598" s="1">
        <f>IF(C598="East", IF(B598="Central",('Connecting shares (%)'!$F$4/100*K598+'Connecting shares (%)'!$G$4/100*M598+'Connecting shares (%)'!$H$4/100*O598)/1000000,0),0)</f>
        <v>0</v>
      </c>
      <c r="X598" s="1">
        <f>IF(C598="East", IF(B598="Central",L598*'Connecting shares (%)'!$R$16*'Connecting shares (%)'!$F$4/100+N598*'Connecting shares (%)'!$G$4/100*'Connecting shares (%)'!$R$17+P598*'Connecting shares (%)'!$H$4/100*'Connecting shares (%)'!$R$18,0),0)</f>
        <v>0</v>
      </c>
      <c r="Y598" s="1">
        <f>IF(C598="East", IF(B598="Decentral",('Connecting shares (%)'!$F$4/100*K598+'Connecting shares (%)'!$G$4/100*M598+'Connecting shares (%)'!$H$4/100*O598)/1000000,0),0)</f>
        <v>0</v>
      </c>
      <c r="Z598" s="1">
        <f>IF(C598="East", IF(B598="Decentral",L598*'Connecting shares (%)'!$R$16*'Connecting shares (%)'!$F$8/100+N598*'Connecting shares (%)'!$G$8/100*'Connecting shares (%)'!$R$17+P598*'Connecting shares (%)'!$H$8/100*'Connecting shares (%)'!$R$18,0),0)</f>
        <v>0</v>
      </c>
      <c r="AA598" s="1">
        <f>IF(C598="West", IF(B598="Central",('Connecting shares (%)'!$F$10/100*E598+'Connecting shares (%)'!$G$10/100*G598+'Connecting shares (%)'!$H$10/100*I598)/1000000,0),0)</f>
        <v>0</v>
      </c>
      <c r="AB598" s="1">
        <f>IF(C598="West", IF(B598="Central",F598*'Connecting shares (%)'!$R$16*'Connecting shares (%)'!$F$10/100+H598*'Connecting shares (%)'!$G$10/100*'Connecting shares (%)'!$R$17+J598*'Connecting shares (%)'!$H$10/100*'Connecting shares (%)'!$R$18,0),0)</f>
        <v>0</v>
      </c>
      <c r="AC598" s="1">
        <f>IF(C598="West", IF(B598="Decentral",('Connecting shares (%)'!$F$14/100*E598+'Connecting shares (%)'!$G$14/100*G598+'Connecting shares (%)'!$H$14/100*I598)/1000000,0),0)</f>
        <v>0</v>
      </c>
      <c r="AD598" s="1">
        <f>IF(C598="west", IF(B598="Decentral",F598*'Connecting shares (%)'!$R$16*'Connecting shares (%)'!$F$14/100+H598*'Connecting shares (%)'!$G$14/100*'Connecting shares (%)'!$R$17+J598*'Connecting shares (%)'!$H$14/100*'Connecting shares (%)'!$R$18,0),0)</f>
        <v>0</v>
      </c>
      <c r="AE598" s="1">
        <f>IF(C598="west", IF(B598="Central",('Connecting shares (%)'!$F$12/100*K598+'Connecting shares (%)'!$G$12/100*M598+'Connecting shares (%)'!$H$12/100*O598)/1000000,0),0)</f>
        <v>0</v>
      </c>
      <c r="AF598" s="1">
        <f>IF(C598="west", IF(B598="Central",L598*'Connecting shares (%)'!$R$16*'Connecting shares (%)'!$F$12/100+N598*'Connecting shares (%)'!$G$12/100*'Connecting shares (%)'!$R$17+P598*'Connecting shares (%)'!$H$12/100*'Connecting shares (%)'!$R$18,0),0)</f>
        <v>0</v>
      </c>
      <c r="AG598" s="1">
        <f>IF(C598="West", IF(B598="Decentral",(K598*'Connecting shares (%)'!$F$16/100+M598*'Connecting shares (%)'!$G$16/100+O598*'Connecting shares (%)'!$H$16/100)/1000000,0),0)</f>
        <v>0</v>
      </c>
      <c r="AH598" s="1">
        <f>IF(C598="west", IF(B598="Decentral",L598*'Connecting shares (%)'!$R$16*'Connecting shares (%)'!$F$16/100+N598*'Connecting shares (%)'!$G$16/100*'Connecting shares (%)'!$R$17+P598*'Connecting shares (%)'!$H$16/100*'Connecting shares (%)'!$R$18,0),0)</f>
        <v>0</v>
      </c>
    </row>
    <row r="599" spans="1:34">
      <c r="A599" s="1">
        <v>598</v>
      </c>
      <c r="B599" s="1" t="s">
        <v>21</v>
      </c>
      <c r="C599" s="1" t="s">
        <v>23</v>
      </c>
      <c r="D599" s="1" t="s">
        <v>221</v>
      </c>
      <c r="E599" s="1">
        <v>1719900.18</v>
      </c>
      <c r="F599" s="1">
        <v>116</v>
      </c>
      <c r="G599" s="1">
        <v>0</v>
      </c>
      <c r="H599" s="1">
        <v>0</v>
      </c>
      <c r="I599" s="1">
        <v>0</v>
      </c>
      <c r="J599" s="1">
        <v>0</v>
      </c>
      <c r="K599" s="1">
        <v>1591913.32</v>
      </c>
      <c r="L599" s="1">
        <v>69</v>
      </c>
      <c r="M599" s="1">
        <v>3510696.14</v>
      </c>
      <c r="N599" s="1">
        <v>28</v>
      </c>
      <c r="O599" s="1">
        <v>0</v>
      </c>
      <c r="P599" s="1">
        <v>0</v>
      </c>
      <c r="Q599" s="1">
        <v>8265.6326586479208</v>
      </c>
      <c r="R599" s="1">
        <v>2817387</v>
      </c>
      <c r="S599" s="61">
        <f>IF(C599="East", IF(B599="Central",('Connecting shares (%)'!$F$2/100*E599+'Connecting shares (%)'!$G$2/100*G599+'Connecting shares (%)'!$H$2/100*I599)/1000000,0),0)</f>
        <v>0</v>
      </c>
      <c r="T599" s="61">
        <f>IF(C599="East", IF(B599="Central",F599*'Connecting shares (%)'!$R$16*'Connecting shares (%)'!$F$2/100+H599*'Connecting shares (%)'!$G$2/100*'Connecting shares (%)'!$R$17+J599*'Connecting shares (%)'!$H$2/100*'Connecting shares (%)'!$R$18,0),0)</f>
        <v>0</v>
      </c>
      <c r="U599" s="1">
        <f>IF(C599="East", IF(B599="Decentral",('Connecting shares (%)'!$F$6/100*E599+'Connecting shares (%)'!$G$6/100*G599+'Connecting shares (%)'!$H$6/100*I599)/1000000,0),0)</f>
        <v>0</v>
      </c>
      <c r="V599" s="1">
        <f>IF(C599="East", IF(B599="Decentral",F599*'Connecting shares (%)'!$R$16*'Connecting shares (%)'!$F$6/100+H599*'Connecting shares (%)'!$G$6/100*'Connecting shares (%)'!$R$17+J599*'Connecting shares (%)'!$H$6/100*'Connecting shares (%)'!$R$18,0),0)</f>
        <v>0</v>
      </c>
      <c r="W599" s="1">
        <f>IF(C599="East", IF(B599="Central",('Connecting shares (%)'!$F$4/100*K599+'Connecting shares (%)'!$G$4/100*M599+'Connecting shares (%)'!$H$4/100*O599)/1000000,0),0)</f>
        <v>0</v>
      </c>
      <c r="X599" s="1">
        <f>IF(C599="East", IF(B599="Central",L599*'Connecting shares (%)'!$R$16*'Connecting shares (%)'!$F$4/100+N599*'Connecting shares (%)'!$G$4/100*'Connecting shares (%)'!$R$17+P599*'Connecting shares (%)'!$H$4/100*'Connecting shares (%)'!$R$18,0),0)</f>
        <v>0</v>
      </c>
      <c r="Y599" s="1">
        <f>IF(C599="East", IF(B599="Decentral",('Connecting shares (%)'!$F$4/100*K599+'Connecting shares (%)'!$G$4/100*M599+'Connecting shares (%)'!$H$4/100*O599)/1000000,0),0)</f>
        <v>0</v>
      </c>
      <c r="Z599" s="1">
        <f>IF(C599="East", IF(B599="Decentral",L599*'Connecting shares (%)'!$R$16*'Connecting shares (%)'!$F$8/100+N599*'Connecting shares (%)'!$G$8/100*'Connecting shares (%)'!$R$17+P599*'Connecting shares (%)'!$H$8/100*'Connecting shares (%)'!$R$18,0),0)</f>
        <v>0</v>
      </c>
      <c r="AA599" s="1">
        <f>IF(C599="West", IF(B599="Central",('Connecting shares (%)'!$F$10/100*E599+'Connecting shares (%)'!$G$10/100*G599+'Connecting shares (%)'!$H$10/100*I599)/1000000,0),0)</f>
        <v>0</v>
      </c>
      <c r="AB599" s="1">
        <f>IF(C599="West", IF(B599="Central",F599*'Connecting shares (%)'!$R$16*'Connecting shares (%)'!$F$10/100+H599*'Connecting shares (%)'!$G$10/100*'Connecting shares (%)'!$R$17+J599*'Connecting shares (%)'!$H$10/100*'Connecting shares (%)'!$R$18,0),0)</f>
        <v>0</v>
      </c>
      <c r="AC599" s="1">
        <f>IF(C599="West", IF(B599="Decentral",('Connecting shares (%)'!$F$14/100*E599+'Connecting shares (%)'!$G$14/100*G599+'Connecting shares (%)'!$H$14/100*I599)/1000000,0),0)</f>
        <v>1.71990018</v>
      </c>
      <c r="AD599" s="1">
        <f>IF(C599="west", IF(B599="Decentral",F599*'Connecting shares (%)'!$R$16*'Connecting shares (%)'!$F$14/100+H599*'Connecting shares (%)'!$G$14/100*'Connecting shares (%)'!$R$17+J599*'Connecting shares (%)'!$H$14/100*'Connecting shares (%)'!$R$18,0),0)</f>
        <v>2.6674200000000003</v>
      </c>
      <c r="AE599" s="1">
        <f>IF(C599="west", IF(B599="Central",('Connecting shares (%)'!$F$12/100*K599+'Connecting shares (%)'!$G$12/100*M599+'Connecting shares (%)'!$H$12/100*O599)/1000000,0),0)</f>
        <v>0</v>
      </c>
      <c r="AF599" s="1">
        <f>IF(C599="west", IF(B599="Central",L599*'Connecting shares (%)'!$R$16*'Connecting shares (%)'!$F$12/100+N599*'Connecting shares (%)'!$G$12/100*'Connecting shares (%)'!$R$17+P599*'Connecting shares (%)'!$H$12/100*'Connecting shares (%)'!$R$18,0),0)</f>
        <v>0</v>
      </c>
      <c r="AG599" s="1">
        <f>IF(C599="West", IF(B599="Decentral",(K599*'Connecting shares (%)'!$F$16/100+M599*'Connecting shares (%)'!$G$16/100+O599*'Connecting shares (%)'!$H$16/100)/1000000,0),0)</f>
        <v>5.10260946</v>
      </c>
      <c r="AH599" s="1">
        <f>IF(C599="west", IF(B599="Decentral",L599*'Connecting shares (%)'!$R$16*'Connecting shares (%)'!$F$16/100+N599*'Connecting shares (%)'!$G$16/100*'Connecting shares (%)'!$R$17+P599*'Connecting shares (%)'!$H$16/100*'Connecting shares (%)'!$R$18,0),0)</f>
        <v>2.4451070000000001</v>
      </c>
    </row>
    <row r="600" spans="1:34">
      <c r="A600" s="1">
        <v>599</v>
      </c>
      <c r="B600" s="1" t="s">
        <v>21</v>
      </c>
      <c r="C600" s="1" t="s">
        <v>23</v>
      </c>
      <c r="D600" s="1" t="s">
        <v>338</v>
      </c>
      <c r="E600" s="1">
        <v>240963.149999999</v>
      </c>
      <c r="F600" s="1">
        <v>13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2785.0760778796098</v>
      </c>
      <c r="R600" s="1">
        <v>243611.5</v>
      </c>
      <c r="S600" s="61">
        <f>IF(C600="East", IF(B600="Central",('Connecting shares (%)'!$F$2/100*E600+'Connecting shares (%)'!$G$2/100*G600+'Connecting shares (%)'!$H$2/100*I600)/1000000,0),0)</f>
        <v>0</v>
      </c>
      <c r="T600" s="61">
        <f>IF(C600="East", IF(B600="Central",F600*'Connecting shares (%)'!$R$16*'Connecting shares (%)'!$F$2/100+H600*'Connecting shares (%)'!$G$2/100*'Connecting shares (%)'!$R$17+J600*'Connecting shares (%)'!$H$2/100*'Connecting shares (%)'!$R$18,0),0)</f>
        <v>0</v>
      </c>
      <c r="U600" s="1">
        <f>IF(C600="East", IF(B600="Decentral",('Connecting shares (%)'!$F$6/100*E600+'Connecting shares (%)'!$G$6/100*G600+'Connecting shares (%)'!$H$6/100*I600)/1000000,0),0)</f>
        <v>0</v>
      </c>
      <c r="V600" s="1">
        <f>IF(C600="East", IF(B600="Decentral",F600*'Connecting shares (%)'!$R$16*'Connecting shares (%)'!$F$6/100+H600*'Connecting shares (%)'!$G$6/100*'Connecting shares (%)'!$R$17+J600*'Connecting shares (%)'!$H$6/100*'Connecting shares (%)'!$R$18,0),0)</f>
        <v>0</v>
      </c>
      <c r="W600" s="1">
        <f>IF(C600="East", IF(B600="Central",('Connecting shares (%)'!$F$4/100*K600+'Connecting shares (%)'!$G$4/100*M600+'Connecting shares (%)'!$H$4/100*O600)/1000000,0),0)</f>
        <v>0</v>
      </c>
      <c r="X600" s="1">
        <f>IF(C600="East", IF(B600="Central",L600*'Connecting shares (%)'!$R$16*'Connecting shares (%)'!$F$4/100+N600*'Connecting shares (%)'!$G$4/100*'Connecting shares (%)'!$R$17+P600*'Connecting shares (%)'!$H$4/100*'Connecting shares (%)'!$R$18,0),0)</f>
        <v>0</v>
      </c>
      <c r="Y600" s="1">
        <f>IF(C600="East", IF(B600="Decentral",('Connecting shares (%)'!$F$4/100*K600+'Connecting shares (%)'!$G$4/100*M600+'Connecting shares (%)'!$H$4/100*O600)/1000000,0),0)</f>
        <v>0</v>
      </c>
      <c r="Z600" s="1">
        <f>IF(C600="East", IF(B600="Decentral",L600*'Connecting shares (%)'!$R$16*'Connecting shares (%)'!$F$8/100+N600*'Connecting shares (%)'!$G$8/100*'Connecting shares (%)'!$R$17+P600*'Connecting shares (%)'!$H$8/100*'Connecting shares (%)'!$R$18,0),0)</f>
        <v>0</v>
      </c>
      <c r="AA600" s="1">
        <f>IF(C600="West", IF(B600="Central",('Connecting shares (%)'!$F$10/100*E600+'Connecting shares (%)'!$G$10/100*G600+'Connecting shares (%)'!$H$10/100*I600)/1000000,0),0)</f>
        <v>0</v>
      </c>
      <c r="AB600" s="1">
        <f>IF(C600="West", IF(B600="Central",F600*'Connecting shares (%)'!$R$16*'Connecting shares (%)'!$F$10/100+H600*'Connecting shares (%)'!$G$10/100*'Connecting shares (%)'!$R$17+J600*'Connecting shares (%)'!$H$10/100*'Connecting shares (%)'!$R$18,0),0)</f>
        <v>0</v>
      </c>
      <c r="AC600" s="1">
        <f>IF(C600="West", IF(B600="Decentral",('Connecting shares (%)'!$F$14/100*E600+'Connecting shares (%)'!$G$14/100*G600+'Connecting shares (%)'!$H$14/100*I600)/1000000,0),0)</f>
        <v>0.24096314999999902</v>
      </c>
      <c r="AD600" s="1">
        <f>IF(C600="west", IF(B600="Decentral",F600*'Connecting shares (%)'!$R$16*'Connecting shares (%)'!$F$14/100+H600*'Connecting shares (%)'!$G$14/100*'Connecting shares (%)'!$R$17+J600*'Connecting shares (%)'!$H$14/100*'Connecting shares (%)'!$R$18,0),0)</f>
        <v>0.29893500000000001</v>
      </c>
      <c r="AE600" s="1">
        <f>IF(C600="west", IF(B600="Central",('Connecting shares (%)'!$F$12/100*K600+'Connecting shares (%)'!$G$12/100*M600+'Connecting shares (%)'!$H$12/100*O600)/1000000,0),0)</f>
        <v>0</v>
      </c>
      <c r="AF600" s="1">
        <f>IF(C600="west", IF(B600="Central",L600*'Connecting shares (%)'!$R$16*'Connecting shares (%)'!$F$12/100+N600*'Connecting shares (%)'!$G$12/100*'Connecting shares (%)'!$R$17+P600*'Connecting shares (%)'!$H$12/100*'Connecting shares (%)'!$R$18,0),0)</f>
        <v>0</v>
      </c>
      <c r="AG600" s="1">
        <f>IF(C600="West", IF(B600="Decentral",(K600*'Connecting shares (%)'!$F$16/100+M600*'Connecting shares (%)'!$G$16/100+O600*'Connecting shares (%)'!$H$16/100)/1000000,0),0)</f>
        <v>0</v>
      </c>
      <c r="AH600" s="1">
        <f>IF(C600="west", IF(B600="Decentral",L600*'Connecting shares (%)'!$R$16*'Connecting shares (%)'!$F$16/100+N600*'Connecting shares (%)'!$G$16/100*'Connecting shares (%)'!$R$17+P600*'Connecting shares (%)'!$H$16/100*'Connecting shares (%)'!$R$18,0),0)</f>
        <v>0</v>
      </c>
    </row>
    <row r="601" spans="1:34">
      <c r="A601" s="1">
        <v>600</v>
      </c>
      <c r="B601" s="1" t="s">
        <v>21</v>
      </c>
      <c r="C601" s="1" t="s">
        <v>23</v>
      </c>
      <c r="D601" s="1" t="s">
        <v>354</v>
      </c>
      <c r="E601" s="1">
        <v>1737842.11</v>
      </c>
      <c r="F601" s="1">
        <v>120</v>
      </c>
      <c r="G601" s="1">
        <v>0</v>
      </c>
      <c r="H601" s="1">
        <v>0</v>
      </c>
      <c r="I601" s="1">
        <v>0</v>
      </c>
      <c r="J601" s="1">
        <v>0</v>
      </c>
      <c r="K601" s="1">
        <v>222896.67</v>
      </c>
      <c r="L601" s="1">
        <v>30</v>
      </c>
      <c r="M601" s="1">
        <v>52516.33</v>
      </c>
      <c r="N601" s="1">
        <v>1</v>
      </c>
      <c r="O601" s="1">
        <v>0</v>
      </c>
      <c r="P601" s="1">
        <v>0</v>
      </c>
      <c r="Q601" s="1">
        <v>10021.384483291</v>
      </c>
      <c r="R601" s="1">
        <v>3014340.5</v>
      </c>
      <c r="S601" s="61">
        <f>IF(C601="East", IF(B601="Central",('Connecting shares (%)'!$F$2/100*E601+'Connecting shares (%)'!$G$2/100*G601+'Connecting shares (%)'!$H$2/100*I601)/1000000,0),0)</f>
        <v>0</v>
      </c>
      <c r="T601" s="61">
        <f>IF(C601="East", IF(B601="Central",F601*'Connecting shares (%)'!$R$16*'Connecting shares (%)'!$F$2/100+H601*'Connecting shares (%)'!$G$2/100*'Connecting shares (%)'!$R$17+J601*'Connecting shares (%)'!$H$2/100*'Connecting shares (%)'!$R$18,0),0)</f>
        <v>0</v>
      </c>
      <c r="U601" s="1">
        <f>IF(C601="East", IF(B601="Decentral",('Connecting shares (%)'!$F$6/100*E601+'Connecting shares (%)'!$G$6/100*G601+'Connecting shares (%)'!$H$6/100*I601)/1000000,0),0)</f>
        <v>0</v>
      </c>
      <c r="V601" s="1">
        <f>IF(C601="East", IF(B601="Decentral",F601*'Connecting shares (%)'!$R$16*'Connecting shares (%)'!$F$6/100+H601*'Connecting shares (%)'!$G$6/100*'Connecting shares (%)'!$R$17+J601*'Connecting shares (%)'!$H$6/100*'Connecting shares (%)'!$R$18,0),0)</f>
        <v>0</v>
      </c>
      <c r="W601" s="1">
        <f>IF(C601="East", IF(B601="Central",('Connecting shares (%)'!$F$4/100*K601+'Connecting shares (%)'!$G$4/100*M601+'Connecting shares (%)'!$H$4/100*O601)/1000000,0),0)</f>
        <v>0</v>
      </c>
      <c r="X601" s="1">
        <f>IF(C601="East", IF(B601="Central",L601*'Connecting shares (%)'!$R$16*'Connecting shares (%)'!$F$4/100+N601*'Connecting shares (%)'!$G$4/100*'Connecting shares (%)'!$R$17+P601*'Connecting shares (%)'!$H$4/100*'Connecting shares (%)'!$R$18,0),0)</f>
        <v>0</v>
      </c>
      <c r="Y601" s="1">
        <f>IF(C601="East", IF(B601="Decentral",('Connecting shares (%)'!$F$4/100*K601+'Connecting shares (%)'!$G$4/100*M601+'Connecting shares (%)'!$H$4/100*O601)/1000000,0),0)</f>
        <v>0</v>
      </c>
      <c r="Z601" s="1">
        <f>IF(C601="East", IF(B601="Decentral",L601*'Connecting shares (%)'!$R$16*'Connecting shares (%)'!$F$8/100+N601*'Connecting shares (%)'!$G$8/100*'Connecting shares (%)'!$R$17+P601*'Connecting shares (%)'!$H$8/100*'Connecting shares (%)'!$R$18,0),0)</f>
        <v>0</v>
      </c>
      <c r="AA601" s="1">
        <f>IF(C601="West", IF(B601="Central",('Connecting shares (%)'!$F$10/100*E601+'Connecting shares (%)'!$G$10/100*G601+'Connecting shares (%)'!$H$10/100*I601)/1000000,0),0)</f>
        <v>0</v>
      </c>
      <c r="AB601" s="1">
        <f>IF(C601="West", IF(B601="Central",F601*'Connecting shares (%)'!$R$16*'Connecting shares (%)'!$F$10/100+H601*'Connecting shares (%)'!$G$10/100*'Connecting shares (%)'!$R$17+J601*'Connecting shares (%)'!$H$10/100*'Connecting shares (%)'!$R$18,0),0)</f>
        <v>0</v>
      </c>
      <c r="AC601" s="1">
        <f>IF(C601="West", IF(B601="Decentral",('Connecting shares (%)'!$F$14/100*E601+'Connecting shares (%)'!$G$14/100*G601+'Connecting shares (%)'!$H$14/100*I601)/1000000,0),0)</f>
        <v>1.7378421100000001</v>
      </c>
      <c r="AD601" s="1">
        <f>IF(C601="west", IF(B601="Decentral",F601*'Connecting shares (%)'!$R$16*'Connecting shares (%)'!$F$14/100+H601*'Connecting shares (%)'!$G$14/100*'Connecting shares (%)'!$R$17+J601*'Connecting shares (%)'!$H$14/100*'Connecting shares (%)'!$R$18,0),0)</f>
        <v>2.7594000000000007</v>
      </c>
      <c r="AE601" s="1">
        <f>IF(C601="west", IF(B601="Central",('Connecting shares (%)'!$F$12/100*K601+'Connecting shares (%)'!$G$12/100*M601+'Connecting shares (%)'!$H$12/100*O601)/1000000,0),0)</f>
        <v>0</v>
      </c>
      <c r="AF601" s="1">
        <f>IF(C601="west", IF(B601="Central",L601*'Connecting shares (%)'!$R$16*'Connecting shares (%)'!$F$12/100+N601*'Connecting shares (%)'!$G$12/100*'Connecting shares (%)'!$R$17+P601*'Connecting shares (%)'!$H$12/100*'Connecting shares (%)'!$R$18,0),0)</f>
        <v>0</v>
      </c>
      <c r="AG601" s="1">
        <f>IF(C601="West", IF(B601="Decentral",(K601*'Connecting shares (%)'!$F$16/100+M601*'Connecting shares (%)'!$G$16/100+O601*'Connecting shares (%)'!$H$16/100)/1000000,0),0)</f>
        <v>0.27541300000000002</v>
      </c>
      <c r="AH601" s="1">
        <f>IF(C601="west", IF(B601="Decentral",L601*'Connecting shares (%)'!$R$16*'Connecting shares (%)'!$F$16/100+N601*'Connecting shares (%)'!$G$16/100*'Connecting shares (%)'!$R$17+P601*'Connecting shares (%)'!$H$16/100*'Connecting shares (%)'!$R$18,0),0)</f>
        <v>0.72050900000000018</v>
      </c>
    </row>
    <row r="602" spans="1:34">
      <c r="A602" s="1">
        <v>601</v>
      </c>
      <c r="B602" s="1" t="s">
        <v>21</v>
      </c>
      <c r="C602" s="1" t="s">
        <v>23</v>
      </c>
      <c r="D602" s="1" t="s">
        <v>353</v>
      </c>
      <c r="E602" s="1">
        <v>335146.19999999902</v>
      </c>
      <c r="F602" s="1">
        <v>21</v>
      </c>
      <c r="G602" s="1">
        <v>0</v>
      </c>
      <c r="H602" s="1">
        <v>0</v>
      </c>
      <c r="I602" s="1">
        <v>0</v>
      </c>
      <c r="J602" s="1">
        <v>0</v>
      </c>
      <c r="K602" s="1">
        <v>32518.15</v>
      </c>
      <c r="L602" s="1">
        <v>3</v>
      </c>
      <c r="M602" s="1">
        <v>0</v>
      </c>
      <c r="N602" s="1">
        <v>0</v>
      </c>
      <c r="O602" s="1">
        <v>0</v>
      </c>
      <c r="P602" s="1">
        <v>0</v>
      </c>
      <c r="Q602" s="1">
        <v>3297.6991968320099</v>
      </c>
      <c r="R602" s="1">
        <v>451991</v>
      </c>
      <c r="S602" s="61">
        <f>IF(C602="East", IF(B602="Central",('Connecting shares (%)'!$F$2/100*E602+'Connecting shares (%)'!$G$2/100*G602+'Connecting shares (%)'!$H$2/100*I602)/1000000,0),0)</f>
        <v>0</v>
      </c>
      <c r="T602" s="61">
        <f>IF(C602="East", IF(B602="Central",F602*'Connecting shares (%)'!$R$16*'Connecting shares (%)'!$F$2/100+H602*'Connecting shares (%)'!$G$2/100*'Connecting shares (%)'!$R$17+J602*'Connecting shares (%)'!$H$2/100*'Connecting shares (%)'!$R$18,0),0)</f>
        <v>0</v>
      </c>
      <c r="U602" s="1">
        <f>IF(C602="East", IF(B602="Decentral",('Connecting shares (%)'!$F$6/100*E602+'Connecting shares (%)'!$G$6/100*G602+'Connecting shares (%)'!$H$6/100*I602)/1000000,0),0)</f>
        <v>0</v>
      </c>
      <c r="V602" s="1">
        <f>IF(C602="East", IF(B602="Decentral",F602*'Connecting shares (%)'!$R$16*'Connecting shares (%)'!$F$6/100+H602*'Connecting shares (%)'!$G$6/100*'Connecting shares (%)'!$R$17+J602*'Connecting shares (%)'!$H$6/100*'Connecting shares (%)'!$R$18,0),0)</f>
        <v>0</v>
      </c>
      <c r="W602" s="1">
        <f>IF(C602="East", IF(B602="Central",('Connecting shares (%)'!$F$4/100*K602+'Connecting shares (%)'!$G$4/100*M602+'Connecting shares (%)'!$H$4/100*O602)/1000000,0),0)</f>
        <v>0</v>
      </c>
      <c r="X602" s="1">
        <f>IF(C602="East", IF(B602="Central",L602*'Connecting shares (%)'!$R$16*'Connecting shares (%)'!$F$4/100+N602*'Connecting shares (%)'!$G$4/100*'Connecting shares (%)'!$R$17+P602*'Connecting shares (%)'!$H$4/100*'Connecting shares (%)'!$R$18,0),0)</f>
        <v>0</v>
      </c>
      <c r="Y602" s="1">
        <f>IF(C602="East", IF(B602="Decentral",('Connecting shares (%)'!$F$4/100*K602+'Connecting shares (%)'!$G$4/100*M602+'Connecting shares (%)'!$H$4/100*O602)/1000000,0),0)</f>
        <v>0</v>
      </c>
      <c r="Z602" s="1">
        <f>IF(C602="East", IF(B602="Decentral",L602*'Connecting shares (%)'!$R$16*'Connecting shares (%)'!$F$8/100+N602*'Connecting shares (%)'!$G$8/100*'Connecting shares (%)'!$R$17+P602*'Connecting shares (%)'!$H$8/100*'Connecting shares (%)'!$R$18,0),0)</f>
        <v>0</v>
      </c>
      <c r="AA602" s="1">
        <f>IF(C602="West", IF(B602="Central",('Connecting shares (%)'!$F$10/100*E602+'Connecting shares (%)'!$G$10/100*G602+'Connecting shares (%)'!$H$10/100*I602)/1000000,0),0)</f>
        <v>0</v>
      </c>
      <c r="AB602" s="1">
        <f>IF(C602="West", IF(B602="Central",F602*'Connecting shares (%)'!$R$16*'Connecting shares (%)'!$F$10/100+H602*'Connecting shares (%)'!$G$10/100*'Connecting shares (%)'!$R$17+J602*'Connecting shares (%)'!$H$10/100*'Connecting shares (%)'!$R$18,0),0)</f>
        <v>0</v>
      </c>
      <c r="AC602" s="1">
        <f>IF(C602="West", IF(B602="Decentral",('Connecting shares (%)'!$F$14/100*E602+'Connecting shares (%)'!$G$14/100*G602+'Connecting shares (%)'!$H$14/100*I602)/1000000,0),0)</f>
        <v>0.33514619999999901</v>
      </c>
      <c r="AD602" s="1">
        <f>IF(C602="west", IF(B602="Decentral",F602*'Connecting shares (%)'!$R$16*'Connecting shares (%)'!$F$14/100+H602*'Connecting shares (%)'!$G$14/100*'Connecting shares (%)'!$R$17+J602*'Connecting shares (%)'!$H$14/100*'Connecting shares (%)'!$R$18,0),0)</f>
        <v>0.48289500000000002</v>
      </c>
      <c r="AE602" s="1">
        <f>IF(C602="west", IF(B602="Central",('Connecting shares (%)'!$F$12/100*K602+'Connecting shares (%)'!$G$12/100*M602+'Connecting shares (%)'!$H$12/100*O602)/1000000,0),0)</f>
        <v>0</v>
      </c>
      <c r="AF602" s="1">
        <f>IF(C602="west", IF(B602="Central",L602*'Connecting shares (%)'!$R$16*'Connecting shares (%)'!$F$12/100+N602*'Connecting shares (%)'!$G$12/100*'Connecting shares (%)'!$R$17+P602*'Connecting shares (%)'!$H$12/100*'Connecting shares (%)'!$R$18,0),0)</f>
        <v>0</v>
      </c>
      <c r="AG602" s="1">
        <f>IF(C602="West", IF(B602="Decentral",(K602*'Connecting shares (%)'!$F$16/100+M602*'Connecting shares (%)'!$G$16/100+O602*'Connecting shares (%)'!$H$16/100)/1000000,0),0)</f>
        <v>3.2518150000000003E-2</v>
      </c>
      <c r="AH602" s="1">
        <f>IF(C602="west", IF(B602="Decentral",L602*'Connecting shares (%)'!$R$16*'Connecting shares (%)'!$F$16/100+N602*'Connecting shares (%)'!$G$16/100*'Connecting shares (%)'!$R$17+P602*'Connecting shares (%)'!$H$16/100*'Connecting shares (%)'!$R$18,0),0)</f>
        <v>6.8985000000000005E-2</v>
      </c>
    </row>
    <row r="603" spans="1:34">
      <c r="A603" s="1">
        <v>602</v>
      </c>
      <c r="B603" s="1" t="s">
        <v>21</v>
      </c>
      <c r="C603" s="1" t="s">
        <v>23</v>
      </c>
      <c r="D603" s="1" t="s">
        <v>352</v>
      </c>
      <c r="E603" s="1">
        <v>323101.21999999898</v>
      </c>
      <c r="F603" s="1">
        <v>20</v>
      </c>
      <c r="G603" s="1">
        <v>0</v>
      </c>
      <c r="H603" s="1">
        <v>0</v>
      </c>
      <c r="I603" s="1">
        <v>0</v>
      </c>
      <c r="J603" s="1">
        <v>0</v>
      </c>
      <c r="K603" s="1">
        <v>41266.69</v>
      </c>
      <c r="L603" s="1">
        <v>5</v>
      </c>
      <c r="M603" s="1">
        <v>0</v>
      </c>
      <c r="N603" s="1">
        <v>0</v>
      </c>
      <c r="O603" s="1">
        <v>0</v>
      </c>
      <c r="P603" s="1">
        <v>0</v>
      </c>
      <c r="Q603" s="1">
        <v>2573.0914420582999</v>
      </c>
      <c r="R603" s="1">
        <v>334312.5</v>
      </c>
      <c r="S603" s="61">
        <f>IF(C603="East", IF(B603="Central",('Connecting shares (%)'!$F$2/100*E603+'Connecting shares (%)'!$G$2/100*G603+'Connecting shares (%)'!$H$2/100*I603)/1000000,0),0)</f>
        <v>0</v>
      </c>
      <c r="T603" s="61">
        <f>IF(C603="East", IF(B603="Central",F603*'Connecting shares (%)'!$R$16*'Connecting shares (%)'!$F$2/100+H603*'Connecting shares (%)'!$G$2/100*'Connecting shares (%)'!$R$17+J603*'Connecting shares (%)'!$H$2/100*'Connecting shares (%)'!$R$18,0),0)</f>
        <v>0</v>
      </c>
      <c r="U603" s="1">
        <f>IF(C603="East", IF(B603="Decentral",('Connecting shares (%)'!$F$6/100*E603+'Connecting shares (%)'!$G$6/100*G603+'Connecting shares (%)'!$H$6/100*I603)/1000000,0),0)</f>
        <v>0</v>
      </c>
      <c r="V603" s="1">
        <f>IF(C603="East", IF(B603="Decentral",F603*'Connecting shares (%)'!$R$16*'Connecting shares (%)'!$F$6/100+H603*'Connecting shares (%)'!$G$6/100*'Connecting shares (%)'!$R$17+J603*'Connecting shares (%)'!$H$6/100*'Connecting shares (%)'!$R$18,0),0)</f>
        <v>0</v>
      </c>
      <c r="W603" s="1">
        <f>IF(C603="East", IF(B603="Central",('Connecting shares (%)'!$F$4/100*K603+'Connecting shares (%)'!$G$4/100*M603+'Connecting shares (%)'!$H$4/100*O603)/1000000,0),0)</f>
        <v>0</v>
      </c>
      <c r="X603" s="1">
        <f>IF(C603="East", IF(B603="Central",L603*'Connecting shares (%)'!$R$16*'Connecting shares (%)'!$F$4/100+N603*'Connecting shares (%)'!$G$4/100*'Connecting shares (%)'!$R$17+P603*'Connecting shares (%)'!$H$4/100*'Connecting shares (%)'!$R$18,0),0)</f>
        <v>0</v>
      </c>
      <c r="Y603" s="1">
        <f>IF(C603="East", IF(B603="Decentral",('Connecting shares (%)'!$F$4/100*K603+'Connecting shares (%)'!$G$4/100*M603+'Connecting shares (%)'!$H$4/100*O603)/1000000,0),0)</f>
        <v>0</v>
      </c>
      <c r="Z603" s="1">
        <f>IF(C603="East", IF(B603="Decentral",L603*'Connecting shares (%)'!$R$16*'Connecting shares (%)'!$F$8/100+N603*'Connecting shares (%)'!$G$8/100*'Connecting shares (%)'!$R$17+P603*'Connecting shares (%)'!$H$8/100*'Connecting shares (%)'!$R$18,0),0)</f>
        <v>0</v>
      </c>
      <c r="AA603" s="1">
        <f>IF(C603="West", IF(B603="Central",('Connecting shares (%)'!$F$10/100*E603+'Connecting shares (%)'!$G$10/100*G603+'Connecting shares (%)'!$H$10/100*I603)/1000000,0),0)</f>
        <v>0</v>
      </c>
      <c r="AB603" s="1">
        <f>IF(C603="West", IF(B603="Central",F603*'Connecting shares (%)'!$R$16*'Connecting shares (%)'!$F$10/100+H603*'Connecting shares (%)'!$G$10/100*'Connecting shares (%)'!$R$17+J603*'Connecting shares (%)'!$H$10/100*'Connecting shares (%)'!$R$18,0),0)</f>
        <v>0</v>
      </c>
      <c r="AC603" s="1">
        <f>IF(C603="West", IF(B603="Decentral",('Connecting shares (%)'!$F$14/100*E603+'Connecting shares (%)'!$G$14/100*G603+'Connecting shares (%)'!$H$14/100*I603)/1000000,0),0)</f>
        <v>0.32310121999999897</v>
      </c>
      <c r="AD603" s="1">
        <f>IF(C603="west", IF(B603="Decentral",F603*'Connecting shares (%)'!$R$16*'Connecting shares (%)'!$F$14/100+H603*'Connecting shares (%)'!$G$14/100*'Connecting shares (%)'!$R$17+J603*'Connecting shares (%)'!$H$14/100*'Connecting shares (%)'!$R$18,0),0)</f>
        <v>0.45990000000000003</v>
      </c>
      <c r="AE603" s="1">
        <f>IF(C603="west", IF(B603="Central",('Connecting shares (%)'!$F$12/100*K603+'Connecting shares (%)'!$G$12/100*M603+'Connecting shares (%)'!$H$12/100*O603)/1000000,0),0)</f>
        <v>0</v>
      </c>
      <c r="AF603" s="1">
        <f>IF(C603="west", IF(B603="Central",L603*'Connecting shares (%)'!$R$16*'Connecting shares (%)'!$F$12/100+N603*'Connecting shares (%)'!$G$12/100*'Connecting shares (%)'!$R$17+P603*'Connecting shares (%)'!$H$12/100*'Connecting shares (%)'!$R$18,0),0)</f>
        <v>0</v>
      </c>
      <c r="AG603" s="1">
        <f>IF(C603="West", IF(B603="Decentral",(K603*'Connecting shares (%)'!$F$16/100+M603*'Connecting shares (%)'!$G$16/100+O603*'Connecting shares (%)'!$H$16/100)/1000000,0),0)</f>
        <v>4.1266690000000002E-2</v>
      </c>
      <c r="AH603" s="1">
        <f>IF(C603="west", IF(B603="Decentral",L603*'Connecting shares (%)'!$R$16*'Connecting shares (%)'!$F$16/100+N603*'Connecting shares (%)'!$G$16/100*'Connecting shares (%)'!$R$17+P603*'Connecting shares (%)'!$H$16/100*'Connecting shares (%)'!$R$18,0),0)</f>
        <v>0.11497500000000001</v>
      </c>
    </row>
    <row r="604" spans="1:34">
      <c r="A604" s="1">
        <v>603</v>
      </c>
      <c r="B604" s="1" t="s">
        <v>21</v>
      </c>
      <c r="C604" s="1" t="s">
        <v>23</v>
      </c>
      <c r="D604" s="1" t="s">
        <v>351</v>
      </c>
      <c r="E604" s="1">
        <v>1185157.49</v>
      </c>
      <c r="F604" s="1">
        <v>73</v>
      </c>
      <c r="G604" s="1">
        <v>0</v>
      </c>
      <c r="H604" s="1">
        <v>0</v>
      </c>
      <c r="I604" s="1">
        <v>0</v>
      </c>
      <c r="J604" s="1">
        <v>0</v>
      </c>
      <c r="K604" s="1">
        <v>84476.779999999897</v>
      </c>
      <c r="L604" s="1">
        <v>16</v>
      </c>
      <c r="M604" s="1">
        <v>0</v>
      </c>
      <c r="N604" s="1">
        <v>0</v>
      </c>
      <c r="O604" s="1">
        <v>0</v>
      </c>
      <c r="P604" s="1">
        <v>0</v>
      </c>
      <c r="Q604" s="1">
        <v>4216.3640872960405</v>
      </c>
      <c r="R604" s="1">
        <v>478891</v>
      </c>
      <c r="S604" s="61">
        <f>IF(C604="East", IF(B604="Central",('Connecting shares (%)'!$F$2/100*E604+'Connecting shares (%)'!$G$2/100*G604+'Connecting shares (%)'!$H$2/100*I604)/1000000,0),0)</f>
        <v>0</v>
      </c>
      <c r="T604" s="61">
        <f>IF(C604="East", IF(B604="Central",F604*'Connecting shares (%)'!$R$16*'Connecting shares (%)'!$F$2/100+H604*'Connecting shares (%)'!$G$2/100*'Connecting shares (%)'!$R$17+J604*'Connecting shares (%)'!$H$2/100*'Connecting shares (%)'!$R$18,0),0)</f>
        <v>0</v>
      </c>
      <c r="U604" s="1">
        <f>IF(C604="East", IF(B604="Decentral",('Connecting shares (%)'!$F$6/100*E604+'Connecting shares (%)'!$G$6/100*G604+'Connecting shares (%)'!$H$6/100*I604)/1000000,0),0)</f>
        <v>0</v>
      </c>
      <c r="V604" s="1">
        <f>IF(C604="East", IF(B604="Decentral",F604*'Connecting shares (%)'!$R$16*'Connecting shares (%)'!$F$6/100+H604*'Connecting shares (%)'!$G$6/100*'Connecting shares (%)'!$R$17+J604*'Connecting shares (%)'!$H$6/100*'Connecting shares (%)'!$R$18,0),0)</f>
        <v>0</v>
      </c>
      <c r="W604" s="1">
        <f>IF(C604="East", IF(B604="Central",('Connecting shares (%)'!$F$4/100*K604+'Connecting shares (%)'!$G$4/100*M604+'Connecting shares (%)'!$H$4/100*O604)/1000000,0),0)</f>
        <v>0</v>
      </c>
      <c r="X604" s="1">
        <f>IF(C604="East", IF(B604="Central",L604*'Connecting shares (%)'!$R$16*'Connecting shares (%)'!$F$4/100+N604*'Connecting shares (%)'!$G$4/100*'Connecting shares (%)'!$R$17+P604*'Connecting shares (%)'!$H$4/100*'Connecting shares (%)'!$R$18,0),0)</f>
        <v>0</v>
      </c>
      <c r="Y604" s="1">
        <f>IF(C604="East", IF(B604="Decentral",('Connecting shares (%)'!$F$4/100*K604+'Connecting shares (%)'!$G$4/100*M604+'Connecting shares (%)'!$H$4/100*O604)/1000000,0),0)</f>
        <v>0</v>
      </c>
      <c r="Z604" s="1">
        <f>IF(C604="East", IF(B604="Decentral",L604*'Connecting shares (%)'!$R$16*'Connecting shares (%)'!$F$8/100+N604*'Connecting shares (%)'!$G$8/100*'Connecting shares (%)'!$R$17+P604*'Connecting shares (%)'!$H$8/100*'Connecting shares (%)'!$R$18,0),0)</f>
        <v>0</v>
      </c>
      <c r="AA604" s="1">
        <f>IF(C604="West", IF(B604="Central",('Connecting shares (%)'!$F$10/100*E604+'Connecting shares (%)'!$G$10/100*G604+'Connecting shares (%)'!$H$10/100*I604)/1000000,0),0)</f>
        <v>0</v>
      </c>
      <c r="AB604" s="1">
        <f>IF(C604="West", IF(B604="Central",F604*'Connecting shares (%)'!$R$16*'Connecting shares (%)'!$F$10/100+H604*'Connecting shares (%)'!$G$10/100*'Connecting shares (%)'!$R$17+J604*'Connecting shares (%)'!$H$10/100*'Connecting shares (%)'!$R$18,0),0)</f>
        <v>0</v>
      </c>
      <c r="AC604" s="1">
        <f>IF(C604="West", IF(B604="Decentral",('Connecting shares (%)'!$F$14/100*E604+'Connecting shares (%)'!$G$14/100*G604+'Connecting shares (%)'!$H$14/100*I604)/1000000,0),0)</f>
        <v>1.1851574899999999</v>
      </c>
      <c r="AD604" s="1">
        <f>IF(C604="west", IF(B604="Decentral",F604*'Connecting shares (%)'!$R$16*'Connecting shares (%)'!$F$14/100+H604*'Connecting shares (%)'!$G$14/100*'Connecting shares (%)'!$R$17+J604*'Connecting shares (%)'!$H$14/100*'Connecting shares (%)'!$R$18,0),0)</f>
        <v>1.6786350000000001</v>
      </c>
      <c r="AE604" s="1">
        <f>IF(C604="west", IF(B604="Central",('Connecting shares (%)'!$F$12/100*K604+'Connecting shares (%)'!$G$12/100*M604+'Connecting shares (%)'!$H$12/100*O604)/1000000,0),0)</f>
        <v>0</v>
      </c>
      <c r="AF604" s="1">
        <f>IF(C604="west", IF(B604="Central",L604*'Connecting shares (%)'!$R$16*'Connecting shares (%)'!$F$12/100+N604*'Connecting shares (%)'!$G$12/100*'Connecting shares (%)'!$R$17+P604*'Connecting shares (%)'!$H$12/100*'Connecting shares (%)'!$R$18,0),0)</f>
        <v>0</v>
      </c>
      <c r="AG604" s="1">
        <f>IF(C604="West", IF(B604="Decentral",(K604*'Connecting shares (%)'!$F$16/100+M604*'Connecting shares (%)'!$G$16/100+O604*'Connecting shares (%)'!$H$16/100)/1000000,0),0)</f>
        <v>8.4476779999999876E-2</v>
      </c>
      <c r="AH604" s="1">
        <f>IF(C604="west", IF(B604="Decentral",L604*'Connecting shares (%)'!$R$16*'Connecting shares (%)'!$F$16/100+N604*'Connecting shares (%)'!$G$16/100*'Connecting shares (%)'!$R$17+P604*'Connecting shares (%)'!$H$16/100*'Connecting shares (%)'!$R$18,0),0)</f>
        <v>0.36792000000000002</v>
      </c>
    </row>
    <row r="605" spans="1:34">
      <c r="A605" s="1">
        <v>604</v>
      </c>
      <c r="B605" s="1" t="s">
        <v>21</v>
      </c>
      <c r="C605" s="1" t="s">
        <v>23</v>
      </c>
      <c r="D605" s="1" t="s">
        <v>350</v>
      </c>
      <c r="E605" s="1">
        <v>1625952.25999999</v>
      </c>
      <c r="F605" s="1">
        <v>107</v>
      </c>
      <c r="G605" s="1">
        <v>0</v>
      </c>
      <c r="H605" s="1">
        <v>0</v>
      </c>
      <c r="I605" s="1">
        <v>0</v>
      </c>
      <c r="J605" s="1">
        <v>0</v>
      </c>
      <c r="K605" s="1">
        <v>371486.65999999898</v>
      </c>
      <c r="L605" s="1">
        <v>36</v>
      </c>
      <c r="M605" s="1">
        <v>136560.16999999899</v>
      </c>
      <c r="N605" s="1">
        <v>2</v>
      </c>
      <c r="O605" s="1">
        <v>0</v>
      </c>
      <c r="P605" s="1">
        <v>0</v>
      </c>
      <c r="Q605" s="1">
        <v>3825.9078104953601</v>
      </c>
      <c r="R605" s="1">
        <v>367012</v>
      </c>
      <c r="S605" s="61">
        <f>IF(C605="East", IF(B605="Central",('Connecting shares (%)'!$F$2/100*E605+'Connecting shares (%)'!$G$2/100*G605+'Connecting shares (%)'!$H$2/100*I605)/1000000,0),0)</f>
        <v>0</v>
      </c>
      <c r="T605" s="61">
        <f>IF(C605="East", IF(B605="Central",F605*'Connecting shares (%)'!$R$16*'Connecting shares (%)'!$F$2/100+H605*'Connecting shares (%)'!$G$2/100*'Connecting shares (%)'!$R$17+J605*'Connecting shares (%)'!$H$2/100*'Connecting shares (%)'!$R$18,0),0)</f>
        <v>0</v>
      </c>
      <c r="U605" s="1">
        <f>IF(C605="East", IF(B605="Decentral",('Connecting shares (%)'!$F$6/100*E605+'Connecting shares (%)'!$G$6/100*G605+'Connecting shares (%)'!$H$6/100*I605)/1000000,0),0)</f>
        <v>0</v>
      </c>
      <c r="V605" s="1">
        <f>IF(C605="East", IF(B605="Decentral",F605*'Connecting shares (%)'!$R$16*'Connecting shares (%)'!$F$6/100+H605*'Connecting shares (%)'!$G$6/100*'Connecting shares (%)'!$R$17+J605*'Connecting shares (%)'!$H$6/100*'Connecting shares (%)'!$R$18,0),0)</f>
        <v>0</v>
      </c>
      <c r="W605" s="1">
        <f>IF(C605="East", IF(B605="Central",('Connecting shares (%)'!$F$4/100*K605+'Connecting shares (%)'!$G$4/100*M605+'Connecting shares (%)'!$H$4/100*O605)/1000000,0),0)</f>
        <v>0</v>
      </c>
      <c r="X605" s="1">
        <f>IF(C605="East", IF(B605="Central",L605*'Connecting shares (%)'!$R$16*'Connecting shares (%)'!$F$4/100+N605*'Connecting shares (%)'!$G$4/100*'Connecting shares (%)'!$R$17+P605*'Connecting shares (%)'!$H$4/100*'Connecting shares (%)'!$R$18,0),0)</f>
        <v>0</v>
      </c>
      <c r="Y605" s="1">
        <f>IF(C605="East", IF(B605="Decentral",('Connecting shares (%)'!$F$4/100*K605+'Connecting shares (%)'!$G$4/100*M605+'Connecting shares (%)'!$H$4/100*O605)/1000000,0),0)</f>
        <v>0</v>
      </c>
      <c r="Z605" s="1">
        <f>IF(C605="East", IF(B605="Decentral",L605*'Connecting shares (%)'!$R$16*'Connecting shares (%)'!$F$8/100+N605*'Connecting shares (%)'!$G$8/100*'Connecting shares (%)'!$R$17+P605*'Connecting shares (%)'!$H$8/100*'Connecting shares (%)'!$R$18,0),0)</f>
        <v>0</v>
      </c>
      <c r="AA605" s="1">
        <f>IF(C605="West", IF(B605="Central",('Connecting shares (%)'!$F$10/100*E605+'Connecting shares (%)'!$G$10/100*G605+'Connecting shares (%)'!$H$10/100*I605)/1000000,0),0)</f>
        <v>0</v>
      </c>
      <c r="AB605" s="1">
        <f>IF(C605="West", IF(B605="Central",F605*'Connecting shares (%)'!$R$16*'Connecting shares (%)'!$F$10/100+H605*'Connecting shares (%)'!$G$10/100*'Connecting shares (%)'!$R$17+J605*'Connecting shares (%)'!$H$10/100*'Connecting shares (%)'!$R$18,0),0)</f>
        <v>0</v>
      </c>
      <c r="AC605" s="1">
        <f>IF(C605="West", IF(B605="Decentral",('Connecting shares (%)'!$F$14/100*E605+'Connecting shares (%)'!$G$14/100*G605+'Connecting shares (%)'!$H$14/100*I605)/1000000,0),0)</f>
        <v>1.62595225999999</v>
      </c>
      <c r="AD605" s="1">
        <f>IF(C605="west", IF(B605="Decentral",F605*'Connecting shares (%)'!$R$16*'Connecting shares (%)'!$F$14/100+H605*'Connecting shares (%)'!$G$14/100*'Connecting shares (%)'!$R$17+J605*'Connecting shares (%)'!$H$14/100*'Connecting shares (%)'!$R$18,0),0)</f>
        <v>2.4604650000000001</v>
      </c>
      <c r="AE605" s="1">
        <f>IF(C605="west", IF(B605="Central",('Connecting shares (%)'!$F$12/100*K605+'Connecting shares (%)'!$G$12/100*M605+'Connecting shares (%)'!$H$12/100*O605)/1000000,0),0)</f>
        <v>0</v>
      </c>
      <c r="AF605" s="1">
        <f>IF(C605="west", IF(B605="Central",L605*'Connecting shares (%)'!$R$16*'Connecting shares (%)'!$F$12/100+N605*'Connecting shares (%)'!$G$12/100*'Connecting shares (%)'!$R$17+P605*'Connecting shares (%)'!$H$12/100*'Connecting shares (%)'!$R$18,0),0)</f>
        <v>0</v>
      </c>
      <c r="AG605" s="1">
        <f>IF(C605="West", IF(B605="Decentral",(K605*'Connecting shares (%)'!$F$16/100+M605*'Connecting shares (%)'!$G$16/100+O605*'Connecting shares (%)'!$H$16/100)/1000000,0),0)</f>
        <v>0.50804682999999795</v>
      </c>
      <c r="AH605" s="1">
        <f>IF(C605="west", IF(B605="Decentral",L605*'Connecting shares (%)'!$R$16*'Connecting shares (%)'!$F$16/100+N605*'Connecting shares (%)'!$G$16/100*'Connecting shares (%)'!$R$17+P605*'Connecting shares (%)'!$H$16/100*'Connecting shares (%)'!$R$18,0),0)</f>
        <v>0.88913799999999998</v>
      </c>
    </row>
    <row r="606" spans="1:34">
      <c r="A606" s="1">
        <v>605</v>
      </c>
      <c r="B606" s="1" t="s">
        <v>21</v>
      </c>
      <c r="C606" s="1" t="s">
        <v>23</v>
      </c>
      <c r="D606" s="1" t="s">
        <v>349</v>
      </c>
      <c r="E606" s="1">
        <v>72688.45</v>
      </c>
      <c r="F606" s="1">
        <v>7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1385.21203433095</v>
      </c>
      <c r="R606" s="1">
        <v>115384.5</v>
      </c>
      <c r="S606" s="61">
        <f>IF(C606="East", IF(B606="Central",('Connecting shares (%)'!$F$2/100*E606+'Connecting shares (%)'!$G$2/100*G606+'Connecting shares (%)'!$H$2/100*I606)/1000000,0),0)</f>
        <v>0</v>
      </c>
      <c r="T606" s="61">
        <f>IF(C606="East", IF(B606="Central",F606*'Connecting shares (%)'!$R$16*'Connecting shares (%)'!$F$2/100+H606*'Connecting shares (%)'!$G$2/100*'Connecting shares (%)'!$R$17+J606*'Connecting shares (%)'!$H$2/100*'Connecting shares (%)'!$R$18,0),0)</f>
        <v>0</v>
      </c>
      <c r="U606" s="1">
        <f>IF(C606="East", IF(B606="Decentral",('Connecting shares (%)'!$F$6/100*E606+'Connecting shares (%)'!$G$6/100*G606+'Connecting shares (%)'!$H$6/100*I606)/1000000,0),0)</f>
        <v>0</v>
      </c>
      <c r="V606" s="1">
        <f>IF(C606="East", IF(B606="Decentral",F606*'Connecting shares (%)'!$R$16*'Connecting shares (%)'!$F$6/100+H606*'Connecting shares (%)'!$G$6/100*'Connecting shares (%)'!$R$17+J606*'Connecting shares (%)'!$H$6/100*'Connecting shares (%)'!$R$18,0),0)</f>
        <v>0</v>
      </c>
      <c r="W606" s="1">
        <f>IF(C606="East", IF(B606="Central",('Connecting shares (%)'!$F$4/100*K606+'Connecting shares (%)'!$G$4/100*M606+'Connecting shares (%)'!$H$4/100*O606)/1000000,0),0)</f>
        <v>0</v>
      </c>
      <c r="X606" s="1">
        <f>IF(C606="East", IF(B606="Central",L606*'Connecting shares (%)'!$R$16*'Connecting shares (%)'!$F$4/100+N606*'Connecting shares (%)'!$G$4/100*'Connecting shares (%)'!$R$17+P606*'Connecting shares (%)'!$H$4/100*'Connecting shares (%)'!$R$18,0),0)</f>
        <v>0</v>
      </c>
      <c r="Y606" s="1">
        <f>IF(C606="East", IF(B606="Decentral",('Connecting shares (%)'!$F$4/100*K606+'Connecting shares (%)'!$G$4/100*M606+'Connecting shares (%)'!$H$4/100*O606)/1000000,0),0)</f>
        <v>0</v>
      </c>
      <c r="Z606" s="1">
        <f>IF(C606="East", IF(B606="Decentral",L606*'Connecting shares (%)'!$R$16*'Connecting shares (%)'!$F$8/100+N606*'Connecting shares (%)'!$G$8/100*'Connecting shares (%)'!$R$17+P606*'Connecting shares (%)'!$H$8/100*'Connecting shares (%)'!$R$18,0),0)</f>
        <v>0</v>
      </c>
      <c r="AA606" s="1">
        <f>IF(C606="West", IF(B606="Central",('Connecting shares (%)'!$F$10/100*E606+'Connecting shares (%)'!$G$10/100*G606+'Connecting shares (%)'!$H$10/100*I606)/1000000,0),0)</f>
        <v>0</v>
      </c>
      <c r="AB606" s="1">
        <f>IF(C606="West", IF(B606="Central",F606*'Connecting shares (%)'!$R$16*'Connecting shares (%)'!$F$10/100+H606*'Connecting shares (%)'!$G$10/100*'Connecting shares (%)'!$R$17+J606*'Connecting shares (%)'!$H$10/100*'Connecting shares (%)'!$R$18,0),0)</f>
        <v>0</v>
      </c>
      <c r="AC606" s="1">
        <f>IF(C606="West", IF(B606="Decentral",('Connecting shares (%)'!$F$14/100*E606+'Connecting shares (%)'!$G$14/100*G606+'Connecting shares (%)'!$H$14/100*I606)/1000000,0),0)</f>
        <v>7.2688450000000002E-2</v>
      </c>
      <c r="AD606" s="1">
        <f>IF(C606="west", IF(B606="Decentral",F606*'Connecting shares (%)'!$R$16*'Connecting shares (%)'!$F$14/100+H606*'Connecting shares (%)'!$G$14/100*'Connecting shares (%)'!$R$17+J606*'Connecting shares (%)'!$H$14/100*'Connecting shares (%)'!$R$18,0),0)</f>
        <v>0.16096500000000002</v>
      </c>
      <c r="AE606" s="1">
        <f>IF(C606="west", IF(B606="Central",('Connecting shares (%)'!$F$12/100*K606+'Connecting shares (%)'!$G$12/100*M606+'Connecting shares (%)'!$H$12/100*O606)/1000000,0),0)</f>
        <v>0</v>
      </c>
      <c r="AF606" s="1">
        <f>IF(C606="west", IF(B606="Central",L606*'Connecting shares (%)'!$R$16*'Connecting shares (%)'!$F$12/100+N606*'Connecting shares (%)'!$G$12/100*'Connecting shares (%)'!$R$17+P606*'Connecting shares (%)'!$H$12/100*'Connecting shares (%)'!$R$18,0),0)</f>
        <v>0</v>
      </c>
      <c r="AG606" s="1">
        <f>IF(C606="West", IF(B606="Decentral",(K606*'Connecting shares (%)'!$F$16/100+M606*'Connecting shares (%)'!$G$16/100+O606*'Connecting shares (%)'!$H$16/100)/1000000,0),0)</f>
        <v>0</v>
      </c>
      <c r="AH606" s="1">
        <f>IF(C606="west", IF(B606="Decentral",L606*'Connecting shares (%)'!$R$16*'Connecting shares (%)'!$F$16/100+N606*'Connecting shares (%)'!$G$16/100*'Connecting shares (%)'!$R$17+P606*'Connecting shares (%)'!$H$16/100*'Connecting shares (%)'!$R$18,0),0)</f>
        <v>0</v>
      </c>
    </row>
    <row r="607" spans="1:34">
      <c r="A607" s="1">
        <v>606</v>
      </c>
      <c r="B607" s="1" t="s">
        <v>21</v>
      </c>
      <c r="C607" s="1" t="s">
        <v>23</v>
      </c>
      <c r="D607" s="1" t="s">
        <v>348</v>
      </c>
      <c r="E607" s="1">
        <v>3321599.05</v>
      </c>
      <c r="F607" s="1">
        <v>217</v>
      </c>
      <c r="G607" s="1">
        <v>58704.199999999903</v>
      </c>
      <c r="H607" s="1">
        <v>1</v>
      </c>
      <c r="I607" s="1">
        <v>0</v>
      </c>
      <c r="J607" s="1">
        <v>0</v>
      </c>
      <c r="K607" s="1">
        <v>161612.32</v>
      </c>
      <c r="L607" s="1">
        <v>6</v>
      </c>
      <c r="M607" s="1">
        <v>189123.54</v>
      </c>
      <c r="N607" s="1">
        <v>2</v>
      </c>
      <c r="O607" s="1">
        <v>0</v>
      </c>
      <c r="P607" s="1">
        <v>0</v>
      </c>
      <c r="Q607" s="1">
        <v>5482.5624450675796</v>
      </c>
      <c r="R607" s="1">
        <v>1410456.5</v>
      </c>
      <c r="S607" s="61">
        <f>IF(C607="East", IF(B607="Central",('Connecting shares (%)'!$F$2/100*E607+'Connecting shares (%)'!$G$2/100*G607+'Connecting shares (%)'!$H$2/100*I607)/1000000,0),0)</f>
        <v>0</v>
      </c>
      <c r="T607" s="61">
        <f>IF(C607="East", IF(B607="Central",F607*'Connecting shares (%)'!$R$16*'Connecting shares (%)'!$F$2/100+H607*'Connecting shares (%)'!$G$2/100*'Connecting shares (%)'!$R$17+J607*'Connecting shares (%)'!$H$2/100*'Connecting shares (%)'!$R$18,0),0)</f>
        <v>0</v>
      </c>
      <c r="U607" s="1">
        <f>IF(C607="East", IF(B607="Decentral",('Connecting shares (%)'!$F$6/100*E607+'Connecting shares (%)'!$G$6/100*G607+'Connecting shares (%)'!$H$6/100*I607)/1000000,0),0)</f>
        <v>0</v>
      </c>
      <c r="V607" s="1">
        <f>IF(C607="East", IF(B607="Decentral",F607*'Connecting shares (%)'!$R$16*'Connecting shares (%)'!$F$6/100+H607*'Connecting shares (%)'!$G$6/100*'Connecting shares (%)'!$R$17+J607*'Connecting shares (%)'!$H$6/100*'Connecting shares (%)'!$R$18,0),0)</f>
        <v>0</v>
      </c>
      <c r="W607" s="1">
        <f>IF(C607="East", IF(B607="Central",('Connecting shares (%)'!$F$4/100*K607+'Connecting shares (%)'!$G$4/100*M607+'Connecting shares (%)'!$H$4/100*O607)/1000000,0),0)</f>
        <v>0</v>
      </c>
      <c r="X607" s="1">
        <f>IF(C607="East", IF(B607="Central",L607*'Connecting shares (%)'!$R$16*'Connecting shares (%)'!$F$4/100+N607*'Connecting shares (%)'!$G$4/100*'Connecting shares (%)'!$R$17+P607*'Connecting shares (%)'!$H$4/100*'Connecting shares (%)'!$R$18,0),0)</f>
        <v>0</v>
      </c>
      <c r="Y607" s="1">
        <f>IF(C607="East", IF(B607="Decentral",('Connecting shares (%)'!$F$4/100*K607+'Connecting shares (%)'!$G$4/100*M607+'Connecting shares (%)'!$H$4/100*O607)/1000000,0),0)</f>
        <v>0</v>
      </c>
      <c r="Z607" s="1">
        <f>IF(C607="East", IF(B607="Decentral",L607*'Connecting shares (%)'!$R$16*'Connecting shares (%)'!$F$8/100+N607*'Connecting shares (%)'!$G$8/100*'Connecting shares (%)'!$R$17+P607*'Connecting shares (%)'!$H$8/100*'Connecting shares (%)'!$R$18,0),0)</f>
        <v>0</v>
      </c>
      <c r="AA607" s="1">
        <f>IF(C607="West", IF(B607="Central",('Connecting shares (%)'!$F$10/100*E607+'Connecting shares (%)'!$G$10/100*G607+'Connecting shares (%)'!$H$10/100*I607)/1000000,0),0)</f>
        <v>0</v>
      </c>
      <c r="AB607" s="1">
        <f>IF(C607="West", IF(B607="Central",F607*'Connecting shares (%)'!$R$16*'Connecting shares (%)'!$F$10/100+H607*'Connecting shares (%)'!$G$10/100*'Connecting shares (%)'!$R$17+J607*'Connecting shares (%)'!$H$10/100*'Connecting shares (%)'!$R$18,0),0)</f>
        <v>0</v>
      </c>
      <c r="AC607" s="1">
        <f>IF(C607="West", IF(B607="Decentral",('Connecting shares (%)'!$F$14/100*E607+'Connecting shares (%)'!$G$14/100*G607+'Connecting shares (%)'!$H$14/100*I607)/1000000,0),0)</f>
        <v>3.3803032499999994</v>
      </c>
      <c r="AD607" s="1">
        <f>IF(C607="west", IF(B607="Decentral",F607*'Connecting shares (%)'!$R$16*'Connecting shares (%)'!$F$14/100+H607*'Connecting shares (%)'!$G$14/100*'Connecting shares (%)'!$R$17+J607*'Connecting shares (%)'!$H$14/100*'Connecting shares (%)'!$R$18,0),0)</f>
        <v>5.0205740000000008</v>
      </c>
      <c r="AE607" s="1">
        <f>IF(C607="west", IF(B607="Central",('Connecting shares (%)'!$F$12/100*K607+'Connecting shares (%)'!$G$12/100*M607+'Connecting shares (%)'!$H$12/100*O607)/1000000,0),0)</f>
        <v>0</v>
      </c>
      <c r="AF607" s="1">
        <f>IF(C607="west", IF(B607="Central",L607*'Connecting shares (%)'!$R$16*'Connecting shares (%)'!$F$12/100+N607*'Connecting shares (%)'!$G$12/100*'Connecting shares (%)'!$R$17+P607*'Connecting shares (%)'!$H$12/100*'Connecting shares (%)'!$R$18,0),0)</f>
        <v>0</v>
      </c>
      <c r="AG607" s="1">
        <f>IF(C607="West", IF(B607="Decentral",(K607*'Connecting shares (%)'!$F$16/100+M607*'Connecting shares (%)'!$G$16/100+O607*'Connecting shares (%)'!$H$16/100)/1000000,0),0)</f>
        <v>0.35073586000000001</v>
      </c>
      <c r="AH607" s="1">
        <f>IF(C607="west", IF(B607="Decentral",L607*'Connecting shares (%)'!$R$16*'Connecting shares (%)'!$F$16/100+N607*'Connecting shares (%)'!$G$16/100*'Connecting shares (%)'!$R$17+P607*'Connecting shares (%)'!$H$16/100*'Connecting shares (%)'!$R$18,0),0)</f>
        <v>0.19928800000000002</v>
      </c>
    </row>
    <row r="608" spans="1:34">
      <c r="A608" s="1">
        <v>607</v>
      </c>
      <c r="B608" s="1" t="s">
        <v>21</v>
      </c>
      <c r="C608" s="1" t="s">
        <v>23</v>
      </c>
      <c r="D608" s="1" t="s">
        <v>327</v>
      </c>
      <c r="E608" s="1">
        <v>979066.23999999894</v>
      </c>
      <c r="F608" s="1">
        <v>62</v>
      </c>
      <c r="G608" s="1">
        <v>0</v>
      </c>
      <c r="H608" s="1">
        <v>0</v>
      </c>
      <c r="I608" s="1">
        <v>0</v>
      </c>
      <c r="J608" s="1">
        <v>0</v>
      </c>
      <c r="K608" s="1">
        <v>265387.27999999898</v>
      </c>
      <c r="L608" s="1">
        <v>27</v>
      </c>
      <c r="M608" s="1">
        <v>51212.54</v>
      </c>
      <c r="N608" s="1">
        <v>1</v>
      </c>
      <c r="O608" s="1">
        <v>0</v>
      </c>
      <c r="P608" s="1">
        <v>0</v>
      </c>
      <c r="Q608" s="1">
        <v>3967.2548001592099</v>
      </c>
      <c r="R608" s="1">
        <v>656810</v>
      </c>
      <c r="S608" s="61">
        <f>IF(C608="East", IF(B608="Central",('Connecting shares (%)'!$F$2/100*E608+'Connecting shares (%)'!$G$2/100*G608+'Connecting shares (%)'!$H$2/100*I608)/1000000,0),0)</f>
        <v>0</v>
      </c>
      <c r="T608" s="61">
        <f>IF(C608="East", IF(B608="Central",F608*'Connecting shares (%)'!$R$16*'Connecting shares (%)'!$F$2/100+H608*'Connecting shares (%)'!$G$2/100*'Connecting shares (%)'!$R$17+J608*'Connecting shares (%)'!$H$2/100*'Connecting shares (%)'!$R$18,0),0)</f>
        <v>0</v>
      </c>
      <c r="U608" s="1">
        <f>IF(C608="East", IF(B608="Decentral",('Connecting shares (%)'!$F$6/100*E608+'Connecting shares (%)'!$G$6/100*G608+'Connecting shares (%)'!$H$6/100*I608)/1000000,0),0)</f>
        <v>0</v>
      </c>
      <c r="V608" s="1">
        <f>IF(C608="East", IF(B608="Decentral",F608*'Connecting shares (%)'!$R$16*'Connecting shares (%)'!$F$6/100+H608*'Connecting shares (%)'!$G$6/100*'Connecting shares (%)'!$R$17+J608*'Connecting shares (%)'!$H$6/100*'Connecting shares (%)'!$R$18,0),0)</f>
        <v>0</v>
      </c>
      <c r="W608" s="1">
        <f>IF(C608="East", IF(B608="Central",('Connecting shares (%)'!$F$4/100*K608+'Connecting shares (%)'!$G$4/100*M608+'Connecting shares (%)'!$H$4/100*O608)/1000000,0),0)</f>
        <v>0</v>
      </c>
      <c r="X608" s="1">
        <f>IF(C608="East", IF(B608="Central",L608*'Connecting shares (%)'!$R$16*'Connecting shares (%)'!$F$4/100+N608*'Connecting shares (%)'!$G$4/100*'Connecting shares (%)'!$R$17+P608*'Connecting shares (%)'!$H$4/100*'Connecting shares (%)'!$R$18,0),0)</f>
        <v>0</v>
      </c>
      <c r="Y608" s="1">
        <f>IF(C608="East", IF(B608="Decentral",('Connecting shares (%)'!$F$4/100*K608+'Connecting shares (%)'!$G$4/100*M608+'Connecting shares (%)'!$H$4/100*O608)/1000000,0),0)</f>
        <v>0</v>
      </c>
      <c r="Z608" s="1">
        <f>IF(C608="East", IF(B608="Decentral",L608*'Connecting shares (%)'!$R$16*'Connecting shares (%)'!$F$8/100+N608*'Connecting shares (%)'!$G$8/100*'Connecting shares (%)'!$R$17+P608*'Connecting shares (%)'!$H$8/100*'Connecting shares (%)'!$R$18,0),0)</f>
        <v>0</v>
      </c>
      <c r="AA608" s="1">
        <f>IF(C608="West", IF(B608="Central",('Connecting shares (%)'!$F$10/100*E608+'Connecting shares (%)'!$G$10/100*G608+'Connecting shares (%)'!$H$10/100*I608)/1000000,0),0)</f>
        <v>0</v>
      </c>
      <c r="AB608" s="1">
        <f>IF(C608="West", IF(B608="Central",F608*'Connecting shares (%)'!$R$16*'Connecting shares (%)'!$F$10/100+H608*'Connecting shares (%)'!$G$10/100*'Connecting shares (%)'!$R$17+J608*'Connecting shares (%)'!$H$10/100*'Connecting shares (%)'!$R$18,0),0)</f>
        <v>0</v>
      </c>
      <c r="AC608" s="1">
        <f>IF(C608="West", IF(B608="Decentral",('Connecting shares (%)'!$F$14/100*E608+'Connecting shares (%)'!$G$14/100*G608+'Connecting shares (%)'!$H$14/100*I608)/1000000,0),0)</f>
        <v>0.97906623999999898</v>
      </c>
      <c r="AD608" s="1">
        <f>IF(C608="west", IF(B608="Decentral",F608*'Connecting shares (%)'!$R$16*'Connecting shares (%)'!$F$14/100+H608*'Connecting shares (%)'!$G$14/100*'Connecting shares (%)'!$R$17+J608*'Connecting shares (%)'!$H$14/100*'Connecting shares (%)'!$R$18,0),0)</f>
        <v>1.4256900000000001</v>
      </c>
      <c r="AE608" s="1">
        <f>IF(C608="west", IF(B608="Central",('Connecting shares (%)'!$F$12/100*K608+'Connecting shares (%)'!$G$12/100*M608+'Connecting shares (%)'!$H$12/100*O608)/1000000,0),0)</f>
        <v>0</v>
      </c>
      <c r="AF608" s="1">
        <f>IF(C608="west", IF(B608="Central",L608*'Connecting shares (%)'!$R$16*'Connecting shares (%)'!$F$12/100+N608*'Connecting shares (%)'!$G$12/100*'Connecting shares (%)'!$R$17+P608*'Connecting shares (%)'!$H$12/100*'Connecting shares (%)'!$R$18,0),0)</f>
        <v>0</v>
      </c>
      <c r="AG608" s="1">
        <f>IF(C608="West", IF(B608="Decentral",(K608*'Connecting shares (%)'!$F$16/100+M608*'Connecting shares (%)'!$G$16/100+O608*'Connecting shares (%)'!$H$16/100)/1000000,0),0)</f>
        <v>0.31659981999999898</v>
      </c>
      <c r="AH608" s="1">
        <f>IF(C608="west", IF(B608="Decentral",L608*'Connecting shares (%)'!$R$16*'Connecting shares (%)'!$F$16/100+N608*'Connecting shares (%)'!$G$16/100*'Connecting shares (%)'!$R$17+P608*'Connecting shares (%)'!$H$16/100*'Connecting shares (%)'!$R$18,0),0)</f>
        <v>0.65152399999999999</v>
      </c>
    </row>
    <row r="609" spans="1:34">
      <c r="A609" s="1">
        <v>608</v>
      </c>
      <c r="B609" s="1" t="s">
        <v>21</v>
      </c>
      <c r="C609" s="1" t="s">
        <v>23</v>
      </c>
      <c r="D609" s="1" t="s">
        <v>347</v>
      </c>
      <c r="E609" s="1">
        <v>966417.66</v>
      </c>
      <c r="F609" s="1">
        <v>61</v>
      </c>
      <c r="G609" s="1">
        <v>0</v>
      </c>
      <c r="H609" s="1">
        <v>0</v>
      </c>
      <c r="I609" s="1">
        <v>0</v>
      </c>
      <c r="J609" s="1">
        <v>0</v>
      </c>
      <c r="K609" s="1">
        <v>111360.37</v>
      </c>
      <c r="L609" s="1">
        <v>16</v>
      </c>
      <c r="M609" s="1">
        <v>0</v>
      </c>
      <c r="N609" s="1">
        <v>0</v>
      </c>
      <c r="O609" s="1">
        <v>0</v>
      </c>
      <c r="P609" s="1">
        <v>0</v>
      </c>
      <c r="Q609" s="1">
        <v>3829.9167535916499</v>
      </c>
      <c r="R609" s="1">
        <v>915027.5</v>
      </c>
      <c r="S609" s="61">
        <f>IF(C609="East", IF(B609="Central",('Connecting shares (%)'!$F$2/100*E609+'Connecting shares (%)'!$G$2/100*G609+'Connecting shares (%)'!$H$2/100*I609)/1000000,0),0)</f>
        <v>0</v>
      </c>
      <c r="T609" s="61">
        <f>IF(C609="East", IF(B609="Central",F609*'Connecting shares (%)'!$R$16*'Connecting shares (%)'!$F$2/100+H609*'Connecting shares (%)'!$G$2/100*'Connecting shares (%)'!$R$17+J609*'Connecting shares (%)'!$H$2/100*'Connecting shares (%)'!$R$18,0),0)</f>
        <v>0</v>
      </c>
      <c r="U609" s="1">
        <f>IF(C609="East", IF(B609="Decentral",('Connecting shares (%)'!$F$6/100*E609+'Connecting shares (%)'!$G$6/100*G609+'Connecting shares (%)'!$H$6/100*I609)/1000000,0),0)</f>
        <v>0</v>
      </c>
      <c r="V609" s="1">
        <f>IF(C609="East", IF(B609="Decentral",F609*'Connecting shares (%)'!$R$16*'Connecting shares (%)'!$F$6/100+H609*'Connecting shares (%)'!$G$6/100*'Connecting shares (%)'!$R$17+J609*'Connecting shares (%)'!$H$6/100*'Connecting shares (%)'!$R$18,0),0)</f>
        <v>0</v>
      </c>
      <c r="W609" s="1">
        <f>IF(C609="East", IF(B609="Central",('Connecting shares (%)'!$F$4/100*K609+'Connecting shares (%)'!$G$4/100*M609+'Connecting shares (%)'!$H$4/100*O609)/1000000,0),0)</f>
        <v>0</v>
      </c>
      <c r="X609" s="1">
        <f>IF(C609="East", IF(B609="Central",L609*'Connecting shares (%)'!$R$16*'Connecting shares (%)'!$F$4/100+N609*'Connecting shares (%)'!$G$4/100*'Connecting shares (%)'!$R$17+P609*'Connecting shares (%)'!$H$4/100*'Connecting shares (%)'!$R$18,0),0)</f>
        <v>0</v>
      </c>
      <c r="Y609" s="1">
        <f>IF(C609="East", IF(B609="Decentral",('Connecting shares (%)'!$F$4/100*K609+'Connecting shares (%)'!$G$4/100*M609+'Connecting shares (%)'!$H$4/100*O609)/1000000,0),0)</f>
        <v>0</v>
      </c>
      <c r="Z609" s="1">
        <f>IF(C609="East", IF(B609="Decentral",L609*'Connecting shares (%)'!$R$16*'Connecting shares (%)'!$F$8/100+N609*'Connecting shares (%)'!$G$8/100*'Connecting shares (%)'!$R$17+P609*'Connecting shares (%)'!$H$8/100*'Connecting shares (%)'!$R$18,0),0)</f>
        <v>0</v>
      </c>
      <c r="AA609" s="1">
        <f>IF(C609="West", IF(B609="Central",('Connecting shares (%)'!$F$10/100*E609+'Connecting shares (%)'!$G$10/100*G609+'Connecting shares (%)'!$H$10/100*I609)/1000000,0),0)</f>
        <v>0</v>
      </c>
      <c r="AB609" s="1">
        <f>IF(C609="West", IF(B609="Central",F609*'Connecting shares (%)'!$R$16*'Connecting shares (%)'!$F$10/100+H609*'Connecting shares (%)'!$G$10/100*'Connecting shares (%)'!$R$17+J609*'Connecting shares (%)'!$H$10/100*'Connecting shares (%)'!$R$18,0),0)</f>
        <v>0</v>
      </c>
      <c r="AC609" s="1">
        <f>IF(C609="West", IF(B609="Decentral",('Connecting shares (%)'!$F$14/100*E609+'Connecting shares (%)'!$G$14/100*G609+'Connecting shares (%)'!$H$14/100*I609)/1000000,0),0)</f>
        <v>0.96641766000000007</v>
      </c>
      <c r="AD609" s="1">
        <f>IF(C609="west", IF(B609="Decentral",F609*'Connecting shares (%)'!$R$16*'Connecting shares (%)'!$F$14/100+H609*'Connecting shares (%)'!$G$14/100*'Connecting shares (%)'!$R$17+J609*'Connecting shares (%)'!$H$14/100*'Connecting shares (%)'!$R$18,0),0)</f>
        <v>1.402695</v>
      </c>
      <c r="AE609" s="1">
        <f>IF(C609="west", IF(B609="Central",('Connecting shares (%)'!$F$12/100*K609+'Connecting shares (%)'!$G$12/100*M609+'Connecting shares (%)'!$H$12/100*O609)/1000000,0),0)</f>
        <v>0</v>
      </c>
      <c r="AF609" s="1">
        <f>IF(C609="west", IF(B609="Central",L609*'Connecting shares (%)'!$R$16*'Connecting shares (%)'!$F$12/100+N609*'Connecting shares (%)'!$G$12/100*'Connecting shares (%)'!$R$17+P609*'Connecting shares (%)'!$H$12/100*'Connecting shares (%)'!$R$18,0),0)</f>
        <v>0</v>
      </c>
      <c r="AG609" s="1">
        <f>IF(C609="West", IF(B609="Decentral",(K609*'Connecting shares (%)'!$F$16/100+M609*'Connecting shares (%)'!$G$16/100+O609*'Connecting shares (%)'!$H$16/100)/1000000,0),0)</f>
        <v>0.11136037</v>
      </c>
      <c r="AH609" s="1">
        <f>IF(C609="west", IF(B609="Decentral",L609*'Connecting shares (%)'!$R$16*'Connecting shares (%)'!$F$16/100+N609*'Connecting shares (%)'!$G$16/100*'Connecting shares (%)'!$R$17+P609*'Connecting shares (%)'!$H$16/100*'Connecting shares (%)'!$R$18,0),0)</f>
        <v>0.36792000000000002</v>
      </c>
    </row>
    <row r="610" spans="1:34">
      <c r="A610" s="1">
        <v>609</v>
      </c>
      <c r="B610" s="1" t="s">
        <v>21</v>
      </c>
      <c r="C610" s="1" t="s">
        <v>23</v>
      </c>
      <c r="D610" s="1" t="s">
        <v>346</v>
      </c>
      <c r="E610" s="1">
        <v>1686987.03</v>
      </c>
      <c r="F610" s="1">
        <v>115</v>
      </c>
      <c r="G610" s="1">
        <v>119704.36</v>
      </c>
      <c r="H610" s="1">
        <v>2</v>
      </c>
      <c r="I610" s="1">
        <v>0</v>
      </c>
      <c r="J610" s="1">
        <v>0</v>
      </c>
      <c r="K610" s="1">
        <v>204161.43999999901</v>
      </c>
      <c r="L610" s="1">
        <v>10</v>
      </c>
      <c r="M610" s="1">
        <v>105442.769999999</v>
      </c>
      <c r="N610" s="1">
        <v>2</v>
      </c>
      <c r="O610" s="1">
        <v>428201.76</v>
      </c>
      <c r="P610" s="1">
        <v>1</v>
      </c>
      <c r="Q610" s="1">
        <v>4672.5716771945899</v>
      </c>
      <c r="R610" s="1">
        <v>1192501.5</v>
      </c>
      <c r="S610" s="61">
        <f>IF(C610="East", IF(B610="Central",('Connecting shares (%)'!$F$2/100*E610+'Connecting shares (%)'!$G$2/100*G610+'Connecting shares (%)'!$H$2/100*I610)/1000000,0),0)</f>
        <v>0</v>
      </c>
      <c r="T610" s="61">
        <f>IF(C610="East", IF(B610="Central",F610*'Connecting shares (%)'!$R$16*'Connecting shares (%)'!$F$2/100+H610*'Connecting shares (%)'!$G$2/100*'Connecting shares (%)'!$R$17+J610*'Connecting shares (%)'!$H$2/100*'Connecting shares (%)'!$R$18,0),0)</f>
        <v>0</v>
      </c>
      <c r="U610" s="1">
        <f>IF(C610="East", IF(B610="Decentral",('Connecting shares (%)'!$F$6/100*E610+'Connecting shares (%)'!$G$6/100*G610+'Connecting shares (%)'!$H$6/100*I610)/1000000,0),0)</f>
        <v>0</v>
      </c>
      <c r="V610" s="1">
        <f>IF(C610="East", IF(B610="Decentral",F610*'Connecting shares (%)'!$R$16*'Connecting shares (%)'!$F$6/100+H610*'Connecting shares (%)'!$G$6/100*'Connecting shares (%)'!$R$17+J610*'Connecting shares (%)'!$H$6/100*'Connecting shares (%)'!$R$18,0),0)</f>
        <v>0</v>
      </c>
      <c r="W610" s="1">
        <f>IF(C610="East", IF(B610="Central",('Connecting shares (%)'!$F$4/100*K610+'Connecting shares (%)'!$G$4/100*M610+'Connecting shares (%)'!$H$4/100*O610)/1000000,0),0)</f>
        <v>0</v>
      </c>
      <c r="X610" s="1">
        <f>IF(C610="East", IF(B610="Central",L610*'Connecting shares (%)'!$R$16*'Connecting shares (%)'!$F$4/100+N610*'Connecting shares (%)'!$G$4/100*'Connecting shares (%)'!$R$17+P610*'Connecting shares (%)'!$H$4/100*'Connecting shares (%)'!$R$18,0),0)</f>
        <v>0</v>
      </c>
      <c r="Y610" s="1">
        <f>IF(C610="East", IF(B610="Decentral",('Connecting shares (%)'!$F$4/100*K610+'Connecting shares (%)'!$G$4/100*M610+'Connecting shares (%)'!$H$4/100*O610)/1000000,0),0)</f>
        <v>0</v>
      </c>
      <c r="Z610" s="1">
        <f>IF(C610="East", IF(B610="Decentral",L610*'Connecting shares (%)'!$R$16*'Connecting shares (%)'!$F$8/100+N610*'Connecting shares (%)'!$G$8/100*'Connecting shares (%)'!$R$17+P610*'Connecting shares (%)'!$H$8/100*'Connecting shares (%)'!$R$18,0),0)</f>
        <v>0</v>
      </c>
      <c r="AA610" s="1">
        <f>IF(C610="West", IF(B610="Central",('Connecting shares (%)'!$F$10/100*E610+'Connecting shares (%)'!$G$10/100*G610+'Connecting shares (%)'!$H$10/100*I610)/1000000,0),0)</f>
        <v>0</v>
      </c>
      <c r="AB610" s="1">
        <f>IF(C610="West", IF(B610="Central",F610*'Connecting shares (%)'!$R$16*'Connecting shares (%)'!$F$10/100+H610*'Connecting shares (%)'!$G$10/100*'Connecting shares (%)'!$R$17+J610*'Connecting shares (%)'!$H$10/100*'Connecting shares (%)'!$R$18,0),0)</f>
        <v>0</v>
      </c>
      <c r="AC610" s="1">
        <f>IF(C610="West", IF(B610="Decentral",('Connecting shares (%)'!$F$14/100*E610+'Connecting shares (%)'!$G$14/100*G610+'Connecting shares (%)'!$H$14/100*I610)/1000000,0),0)</f>
        <v>1.8066913900000001</v>
      </c>
      <c r="AD610" s="1">
        <f>IF(C610="west", IF(B610="Decentral",F610*'Connecting shares (%)'!$R$16*'Connecting shares (%)'!$F$14/100+H610*'Connecting shares (%)'!$G$14/100*'Connecting shares (%)'!$R$17+J610*'Connecting shares (%)'!$H$14/100*'Connecting shares (%)'!$R$18,0),0)</f>
        <v>2.705743</v>
      </c>
      <c r="AE610" s="1">
        <f>IF(C610="west", IF(B610="Central",('Connecting shares (%)'!$F$12/100*K610+'Connecting shares (%)'!$G$12/100*M610+'Connecting shares (%)'!$H$12/100*O610)/1000000,0),0)</f>
        <v>0</v>
      </c>
      <c r="AF610" s="1">
        <f>IF(C610="west", IF(B610="Central",L610*'Connecting shares (%)'!$R$16*'Connecting shares (%)'!$F$12/100+N610*'Connecting shares (%)'!$G$12/100*'Connecting shares (%)'!$R$17+P610*'Connecting shares (%)'!$H$12/100*'Connecting shares (%)'!$R$18,0),0)</f>
        <v>0</v>
      </c>
      <c r="AG610" s="1">
        <f>IF(C610="West", IF(B610="Decentral",(K610*'Connecting shares (%)'!$F$16/100+M610*'Connecting shares (%)'!$G$16/100+O610*'Connecting shares (%)'!$H$16/100)/1000000,0),0)</f>
        <v>0.73780596999999815</v>
      </c>
      <c r="AH610" s="1">
        <f>IF(C610="west", IF(B610="Decentral",L610*'Connecting shares (%)'!$R$16*'Connecting shares (%)'!$F$16/100+N610*'Connecting shares (%)'!$G$16/100*'Connecting shares (%)'!$R$17+P610*'Connecting shares (%)'!$H$16/100*'Connecting shares (%)'!$R$18,0),0)</f>
        <v>0.32192700000000002</v>
      </c>
    </row>
    <row r="611" spans="1:34">
      <c r="A611" s="1">
        <v>610</v>
      </c>
      <c r="B611" s="1" t="s">
        <v>21</v>
      </c>
      <c r="C611" s="1" t="s">
        <v>23</v>
      </c>
      <c r="D611" s="1" t="s">
        <v>345</v>
      </c>
      <c r="E611" s="1">
        <v>615641.049999999</v>
      </c>
      <c r="F611" s="1">
        <v>37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3012.3896609809399</v>
      </c>
      <c r="R611" s="1">
        <v>282418.5</v>
      </c>
      <c r="S611" s="61">
        <f>IF(C611="East", IF(B611="Central",('Connecting shares (%)'!$F$2/100*E611+'Connecting shares (%)'!$G$2/100*G611+'Connecting shares (%)'!$H$2/100*I611)/1000000,0),0)</f>
        <v>0</v>
      </c>
      <c r="T611" s="61">
        <f>IF(C611="East", IF(B611="Central",F611*'Connecting shares (%)'!$R$16*'Connecting shares (%)'!$F$2/100+H611*'Connecting shares (%)'!$G$2/100*'Connecting shares (%)'!$R$17+J611*'Connecting shares (%)'!$H$2/100*'Connecting shares (%)'!$R$18,0),0)</f>
        <v>0</v>
      </c>
      <c r="U611" s="1">
        <f>IF(C611="East", IF(B611="Decentral",('Connecting shares (%)'!$F$6/100*E611+'Connecting shares (%)'!$G$6/100*G611+'Connecting shares (%)'!$H$6/100*I611)/1000000,0),0)</f>
        <v>0</v>
      </c>
      <c r="V611" s="1">
        <f>IF(C611="East", IF(B611="Decentral",F611*'Connecting shares (%)'!$R$16*'Connecting shares (%)'!$F$6/100+H611*'Connecting shares (%)'!$G$6/100*'Connecting shares (%)'!$R$17+J611*'Connecting shares (%)'!$H$6/100*'Connecting shares (%)'!$R$18,0),0)</f>
        <v>0</v>
      </c>
      <c r="W611" s="1">
        <f>IF(C611="East", IF(B611="Central",('Connecting shares (%)'!$F$4/100*K611+'Connecting shares (%)'!$G$4/100*M611+'Connecting shares (%)'!$H$4/100*O611)/1000000,0),0)</f>
        <v>0</v>
      </c>
      <c r="X611" s="1">
        <f>IF(C611="East", IF(B611="Central",L611*'Connecting shares (%)'!$R$16*'Connecting shares (%)'!$F$4/100+N611*'Connecting shares (%)'!$G$4/100*'Connecting shares (%)'!$R$17+P611*'Connecting shares (%)'!$H$4/100*'Connecting shares (%)'!$R$18,0),0)</f>
        <v>0</v>
      </c>
      <c r="Y611" s="1">
        <f>IF(C611="East", IF(B611="Decentral",('Connecting shares (%)'!$F$4/100*K611+'Connecting shares (%)'!$G$4/100*M611+'Connecting shares (%)'!$H$4/100*O611)/1000000,0),0)</f>
        <v>0</v>
      </c>
      <c r="Z611" s="1">
        <f>IF(C611="East", IF(B611="Decentral",L611*'Connecting shares (%)'!$R$16*'Connecting shares (%)'!$F$8/100+N611*'Connecting shares (%)'!$G$8/100*'Connecting shares (%)'!$R$17+P611*'Connecting shares (%)'!$H$8/100*'Connecting shares (%)'!$R$18,0),0)</f>
        <v>0</v>
      </c>
      <c r="AA611" s="1">
        <f>IF(C611="West", IF(B611="Central",('Connecting shares (%)'!$F$10/100*E611+'Connecting shares (%)'!$G$10/100*G611+'Connecting shares (%)'!$H$10/100*I611)/1000000,0),0)</f>
        <v>0</v>
      </c>
      <c r="AB611" s="1">
        <f>IF(C611="West", IF(B611="Central",F611*'Connecting shares (%)'!$R$16*'Connecting shares (%)'!$F$10/100+H611*'Connecting shares (%)'!$G$10/100*'Connecting shares (%)'!$R$17+J611*'Connecting shares (%)'!$H$10/100*'Connecting shares (%)'!$R$18,0),0)</f>
        <v>0</v>
      </c>
      <c r="AC611" s="1">
        <f>IF(C611="West", IF(B611="Decentral",('Connecting shares (%)'!$F$14/100*E611+'Connecting shares (%)'!$G$14/100*G611+'Connecting shares (%)'!$H$14/100*I611)/1000000,0),0)</f>
        <v>0.61564104999999902</v>
      </c>
      <c r="AD611" s="1">
        <f>IF(C611="west", IF(B611="Decentral",F611*'Connecting shares (%)'!$R$16*'Connecting shares (%)'!$F$14/100+H611*'Connecting shares (%)'!$G$14/100*'Connecting shares (%)'!$R$17+J611*'Connecting shares (%)'!$H$14/100*'Connecting shares (%)'!$R$18,0),0)</f>
        <v>0.8508150000000001</v>
      </c>
      <c r="AE611" s="1">
        <f>IF(C611="west", IF(B611="Central",('Connecting shares (%)'!$F$12/100*K611+'Connecting shares (%)'!$G$12/100*M611+'Connecting shares (%)'!$H$12/100*O611)/1000000,0),0)</f>
        <v>0</v>
      </c>
      <c r="AF611" s="1">
        <f>IF(C611="west", IF(B611="Central",L611*'Connecting shares (%)'!$R$16*'Connecting shares (%)'!$F$12/100+N611*'Connecting shares (%)'!$G$12/100*'Connecting shares (%)'!$R$17+P611*'Connecting shares (%)'!$H$12/100*'Connecting shares (%)'!$R$18,0),0)</f>
        <v>0</v>
      </c>
      <c r="AG611" s="1">
        <f>IF(C611="West", IF(B611="Decentral",(K611*'Connecting shares (%)'!$F$16/100+M611*'Connecting shares (%)'!$G$16/100+O611*'Connecting shares (%)'!$H$16/100)/1000000,0),0)</f>
        <v>0</v>
      </c>
      <c r="AH611" s="1">
        <f>IF(C611="west", IF(B611="Decentral",L611*'Connecting shares (%)'!$R$16*'Connecting shares (%)'!$F$16/100+N611*'Connecting shares (%)'!$G$16/100*'Connecting shares (%)'!$R$17+P611*'Connecting shares (%)'!$H$16/100*'Connecting shares (%)'!$R$18,0),0)</f>
        <v>0</v>
      </c>
    </row>
    <row r="612" spans="1:34">
      <c r="A612" s="1">
        <v>611</v>
      </c>
      <c r="B612" s="1" t="s">
        <v>21</v>
      </c>
      <c r="C612" s="1" t="s">
        <v>23</v>
      </c>
      <c r="D612" s="1" t="s">
        <v>344</v>
      </c>
      <c r="E612" s="1">
        <v>4400037.6399999997</v>
      </c>
      <c r="F612" s="1">
        <v>275</v>
      </c>
      <c r="G612" s="1">
        <v>0</v>
      </c>
      <c r="H612" s="1">
        <v>0</v>
      </c>
      <c r="I612" s="1">
        <v>0</v>
      </c>
      <c r="J612" s="1">
        <v>0</v>
      </c>
      <c r="K612" s="1">
        <v>343819.74</v>
      </c>
      <c r="L612" s="1">
        <v>20</v>
      </c>
      <c r="M612" s="1">
        <v>55352.93</v>
      </c>
      <c r="N612" s="1">
        <v>1</v>
      </c>
      <c r="O612" s="1">
        <v>0</v>
      </c>
      <c r="P612" s="1">
        <v>0</v>
      </c>
      <c r="Q612" s="1">
        <v>6211.7075978201101</v>
      </c>
      <c r="R612" s="1">
        <v>1921315.5</v>
      </c>
      <c r="S612" s="61">
        <f>IF(C612="East", IF(B612="Central",('Connecting shares (%)'!$F$2/100*E612+'Connecting shares (%)'!$G$2/100*G612+'Connecting shares (%)'!$H$2/100*I612)/1000000,0),0)</f>
        <v>0</v>
      </c>
      <c r="T612" s="61">
        <f>IF(C612="East", IF(B612="Central",F612*'Connecting shares (%)'!$R$16*'Connecting shares (%)'!$F$2/100+H612*'Connecting shares (%)'!$G$2/100*'Connecting shares (%)'!$R$17+J612*'Connecting shares (%)'!$H$2/100*'Connecting shares (%)'!$R$18,0),0)</f>
        <v>0</v>
      </c>
      <c r="U612" s="1">
        <f>IF(C612="East", IF(B612="Decentral",('Connecting shares (%)'!$F$6/100*E612+'Connecting shares (%)'!$G$6/100*G612+'Connecting shares (%)'!$H$6/100*I612)/1000000,0),0)</f>
        <v>0</v>
      </c>
      <c r="V612" s="1">
        <f>IF(C612="East", IF(B612="Decentral",F612*'Connecting shares (%)'!$R$16*'Connecting shares (%)'!$F$6/100+H612*'Connecting shares (%)'!$G$6/100*'Connecting shares (%)'!$R$17+J612*'Connecting shares (%)'!$H$6/100*'Connecting shares (%)'!$R$18,0),0)</f>
        <v>0</v>
      </c>
      <c r="W612" s="1">
        <f>IF(C612="East", IF(B612="Central",('Connecting shares (%)'!$F$4/100*K612+'Connecting shares (%)'!$G$4/100*M612+'Connecting shares (%)'!$H$4/100*O612)/1000000,0),0)</f>
        <v>0</v>
      </c>
      <c r="X612" s="1">
        <f>IF(C612="East", IF(B612="Central",L612*'Connecting shares (%)'!$R$16*'Connecting shares (%)'!$F$4/100+N612*'Connecting shares (%)'!$G$4/100*'Connecting shares (%)'!$R$17+P612*'Connecting shares (%)'!$H$4/100*'Connecting shares (%)'!$R$18,0),0)</f>
        <v>0</v>
      </c>
      <c r="Y612" s="1">
        <f>IF(C612="East", IF(B612="Decentral",('Connecting shares (%)'!$F$4/100*K612+'Connecting shares (%)'!$G$4/100*M612+'Connecting shares (%)'!$H$4/100*O612)/1000000,0),0)</f>
        <v>0</v>
      </c>
      <c r="Z612" s="1">
        <f>IF(C612="East", IF(B612="Decentral",L612*'Connecting shares (%)'!$R$16*'Connecting shares (%)'!$F$8/100+N612*'Connecting shares (%)'!$G$8/100*'Connecting shares (%)'!$R$17+P612*'Connecting shares (%)'!$H$8/100*'Connecting shares (%)'!$R$18,0),0)</f>
        <v>0</v>
      </c>
      <c r="AA612" s="1">
        <f>IF(C612="West", IF(B612="Central",('Connecting shares (%)'!$F$10/100*E612+'Connecting shares (%)'!$G$10/100*G612+'Connecting shares (%)'!$H$10/100*I612)/1000000,0),0)</f>
        <v>0</v>
      </c>
      <c r="AB612" s="1">
        <f>IF(C612="West", IF(B612="Central",F612*'Connecting shares (%)'!$R$16*'Connecting shares (%)'!$F$10/100+H612*'Connecting shares (%)'!$G$10/100*'Connecting shares (%)'!$R$17+J612*'Connecting shares (%)'!$H$10/100*'Connecting shares (%)'!$R$18,0),0)</f>
        <v>0</v>
      </c>
      <c r="AC612" s="1">
        <f>IF(C612="West", IF(B612="Decentral",('Connecting shares (%)'!$F$14/100*E612+'Connecting shares (%)'!$G$14/100*G612+'Connecting shares (%)'!$H$14/100*I612)/1000000,0),0)</f>
        <v>4.4000376399999999</v>
      </c>
      <c r="AD612" s="1">
        <f>IF(C612="west", IF(B612="Decentral",F612*'Connecting shares (%)'!$R$16*'Connecting shares (%)'!$F$14/100+H612*'Connecting shares (%)'!$G$14/100*'Connecting shares (%)'!$R$17+J612*'Connecting shares (%)'!$H$14/100*'Connecting shares (%)'!$R$18,0),0)</f>
        <v>6.3236250000000007</v>
      </c>
      <c r="AE612" s="1">
        <f>IF(C612="west", IF(B612="Central",('Connecting shares (%)'!$F$12/100*K612+'Connecting shares (%)'!$G$12/100*M612+'Connecting shares (%)'!$H$12/100*O612)/1000000,0),0)</f>
        <v>0</v>
      </c>
      <c r="AF612" s="1">
        <f>IF(C612="west", IF(B612="Central",L612*'Connecting shares (%)'!$R$16*'Connecting shares (%)'!$F$12/100+N612*'Connecting shares (%)'!$G$12/100*'Connecting shares (%)'!$R$17+P612*'Connecting shares (%)'!$H$12/100*'Connecting shares (%)'!$R$18,0),0)</f>
        <v>0</v>
      </c>
      <c r="AG612" s="1">
        <f>IF(C612="West", IF(B612="Decentral",(K612*'Connecting shares (%)'!$F$16/100+M612*'Connecting shares (%)'!$G$16/100+O612*'Connecting shares (%)'!$H$16/100)/1000000,0),0)</f>
        <v>0.39917267000000001</v>
      </c>
      <c r="AH612" s="1">
        <f>IF(C612="west", IF(B612="Decentral",L612*'Connecting shares (%)'!$R$16*'Connecting shares (%)'!$F$16/100+N612*'Connecting shares (%)'!$G$16/100*'Connecting shares (%)'!$R$17+P612*'Connecting shares (%)'!$H$16/100*'Connecting shares (%)'!$R$18,0),0)</f>
        <v>0.49055900000000002</v>
      </c>
    </row>
    <row r="613" spans="1:34">
      <c r="A613" s="1">
        <v>612</v>
      </c>
      <c r="B613" s="1" t="s">
        <v>21</v>
      </c>
      <c r="C613" s="1" t="s">
        <v>23</v>
      </c>
      <c r="D613" s="1" t="s">
        <v>343</v>
      </c>
      <c r="E613" s="1">
        <v>389183.88</v>
      </c>
      <c r="F613" s="1">
        <v>23</v>
      </c>
      <c r="G613" s="1">
        <v>0</v>
      </c>
      <c r="H613" s="1">
        <v>0</v>
      </c>
      <c r="I613" s="1">
        <v>0</v>
      </c>
      <c r="J613" s="1">
        <v>0</v>
      </c>
      <c r="K613" s="1">
        <v>9476.2800000000007</v>
      </c>
      <c r="L613" s="1">
        <v>2</v>
      </c>
      <c r="M613" s="1">
        <v>0</v>
      </c>
      <c r="N613" s="1">
        <v>0</v>
      </c>
      <c r="O613" s="1">
        <v>0</v>
      </c>
      <c r="P613" s="1">
        <v>0</v>
      </c>
      <c r="Q613" s="1">
        <v>1987.5684480295999</v>
      </c>
      <c r="R613" s="1">
        <v>256462</v>
      </c>
      <c r="S613" s="61">
        <f>IF(C613="East", IF(B613="Central",('Connecting shares (%)'!$F$2/100*E613+'Connecting shares (%)'!$G$2/100*G613+'Connecting shares (%)'!$H$2/100*I613)/1000000,0),0)</f>
        <v>0</v>
      </c>
      <c r="T613" s="61">
        <f>IF(C613="East", IF(B613="Central",F613*'Connecting shares (%)'!$R$16*'Connecting shares (%)'!$F$2/100+H613*'Connecting shares (%)'!$G$2/100*'Connecting shares (%)'!$R$17+J613*'Connecting shares (%)'!$H$2/100*'Connecting shares (%)'!$R$18,0),0)</f>
        <v>0</v>
      </c>
      <c r="U613" s="1">
        <f>IF(C613="East", IF(B613="Decentral",('Connecting shares (%)'!$F$6/100*E613+'Connecting shares (%)'!$G$6/100*G613+'Connecting shares (%)'!$H$6/100*I613)/1000000,0),0)</f>
        <v>0</v>
      </c>
      <c r="V613" s="1">
        <f>IF(C613="East", IF(B613="Decentral",F613*'Connecting shares (%)'!$R$16*'Connecting shares (%)'!$F$6/100+H613*'Connecting shares (%)'!$G$6/100*'Connecting shares (%)'!$R$17+J613*'Connecting shares (%)'!$H$6/100*'Connecting shares (%)'!$R$18,0),0)</f>
        <v>0</v>
      </c>
      <c r="W613" s="1">
        <f>IF(C613="East", IF(B613="Central",('Connecting shares (%)'!$F$4/100*K613+'Connecting shares (%)'!$G$4/100*M613+'Connecting shares (%)'!$H$4/100*O613)/1000000,0),0)</f>
        <v>0</v>
      </c>
      <c r="X613" s="1">
        <f>IF(C613="East", IF(B613="Central",L613*'Connecting shares (%)'!$R$16*'Connecting shares (%)'!$F$4/100+N613*'Connecting shares (%)'!$G$4/100*'Connecting shares (%)'!$R$17+P613*'Connecting shares (%)'!$H$4/100*'Connecting shares (%)'!$R$18,0),0)</f>
        <v>0</v>
      </c>
      <c r="Y613" s="1">
        <f>IF(C613="East", IF(B613="Decentral",('Connecting shares (%)'!$F$4/100*K613+'Connecting shares (%)'!$G$4/100*M613+'Connecting shares (%)'!$H$4/100*O613)/1000000,0),0)</f>
        <v>0</v>
      </c>
      <c r="Z613" s="1">
        <f>IF(C613="East", IF(B613="Decentral",L613*'Connecting shares (%)'!$R$16*'Connecting shares (%)'!$F$8/100+N613*'Connecting shares (%)'!$G$8/100*'Connecting shares (%)'!$R$17+P613*'Connecting shares (%)'!$H$8/100*'Connecting shares (%)'!$R$18,0),0)</f>
        <v>0</v>
      </c>
      <c r="AA613" s="1">
        <f>IF(C613="West", IF(B613="Central",('Connecting shares (%)'!$F$10/100*E613+'Connecting shares (%)'!$G$10/100*G613+'Connecting shares (%)'!$H$10/100*I613)/1000000,0),0)</f>
        <v>0</v>
      </c>
      <c r="AB613" s="1">
        <f>IF(C613="West", IF(B613="Central",F613*'Connecting shares (%)'!$R$16*'Connecting shares (%)'!$F$10/100+H613*'Connecting shares (%)'!$G$10/100*'Connecting shares (%)'!$R$17+J613*'Connecting shares (%)'!$H$10/100*'Connecting shares (%)'!$R$18,0),0)</f>
        <v>0</v>
      </c>
      <c r="AC613" s="1">
        <f>IF(C613="West", IF(B613="Decentral",('Connecting shares (%)'!$F$14/100*E613+'Connecting shares (%)'!$G$14/100*G613+'Connecting shares (%)'!$H$14/100*I613)/1000000,0),0)</f>
        <v>0.38918387999999998</v>
      </c>
      <c r="AD613" s="1">
        <f>IF(C613="west", IF(B613="Decentral",F613*'Connecting shares (%)'!$R$16*'Connecting shares (%)'!$F$14/100+H613*'Connecting shares (%)'!$G$14/100*'Connecting shares (%)'!$R$17+J613*'Connecting shares (%)'!$H$14/100*'Connecting shares (%)'!$R$18,0),0)</f>
        <v>0.52888500000000005</v>
      </c>
      <c r="AE613" s="1">
        <f>IF(C613="west", IF(B613="Central",('Connecting shares (%)'!$F$12/100*K613+'Connecting shares (%)'!$G$12/100*M613+'Connecting shares (%)'!$H$12/100*O613)/1000000,0),0)</f>
        <v>0</v>
      </c>
      <c r="AF613" s="1">
        <f>IF(C613="west", IF(B613="Central",L613*'Connecting shares (%)'!$R$16*'Connecting shares (%)'!$F$12/100+N613*'Connecting shares (%)'!$G$12/100*'Connecting shares (%)'!$R$17+P613*'Connecting shares (%)'!$H$12/100*'Connecting shares (%)'!$R$18,0),0)</f>
        <v>0</v>
      </c>
      <c r="AG613" s="1">
        <f>IF(C613="West", IF(B613="Decentral",(K613*'Connecting shares (%)'!$F$16/100+M613*'Connecting shares (%)'!$G$16/100+O613*'Connecting shares (%)'!$H$16/100)/1000000,0),0)</f>
        <v>9.4762800000000001E-3</v>
      </c>
      <c r="AH613" s="1">
        <f>IF(C613="west", IF(B613="Decentral",L613*'Connecting shares (%)'!$R$16*'Connecting shares (%)'!$F$16/100+N613*'Connecting shares (%)'!$G$16/100*'Connecting shares (%)'!$R$17+P613*'Connecting shares (%)'!$H$16/100*'Connecting shares (%)'!$R$18,0),0)</f>
        <v>4.5990000000000003E-2</v>
      </c>
    </row>
    <row r="614" spans="1:34">
      <c r="A614" s="1">
        <v>613</v>
      </c>
      <c r="B614" s="1" t="s">
        <v>21</v>
      </c>
      <c r="C614" s="1" t="s">
        <v>23</v>
      </c>
      <c r="D614" s="1" t="s">
        <v>342</v>
      </c>
      <c r="E614" s="1">
        <v>841339.69</v>
      </c>
      <c r="F614" s="1">
        <v>57</v>
      </c>
      <c r="G614" s="1">
        <v>0</v>
      </c>
      <c r="H614" s="1">
        <v>0</v>
      </c>
      <c r="I614" s="1">
        <v>0</v>
      </c>
      <c r="J614" s="1">
        <v>0</v>
      </c>
      <c r="K614" s="1">
        <v>37459.209999999897</v>
      </c>
      <c r="L614" s="1">
        <v>3</v>
      </c>
      <c r="M614" s="1">
        <v>0</v>
      </c>
      <c r="N614" s="1">
        <v>0</v>
      </c>
      <c r="O614" s="1">
        <v>0</v>
      </c>
      <c r="P614" s="1">
        <v>0</v>
      </c>
      <c r="Q614" s="1">
        <v>3844.6796981306302</v>
      </c>
      <c r="R614" s="1">
        <v>506904</v>
      </c>
      <c r="S614" s="61">
        <f>IF(C614="East", IF(B614="Central",('Connecting shares (%)'!$F$2/100*E614+'Connecting shares (%)'!$G$2/100*G614+'Connecting shares (%)'!$H$2/100*I614)/1000000,0),0)</f>
        <v>0</v>
      </c>
      <c r="T614" s="61">
        <f>IF(C614="East", IF(B614="Central",F614*'Connecting shares (%)'!$R$16*'Connecting shares (%)'!$F$2/100+H614*'Connecting shares (%)'!$G$2/100*'Connecting shares (%)'!$R$17+J614*'Connecting shares (%)'!$H$2/100*'Connecting shares (%)'!$R$18,0),0)</f>
        <v>0</v>
      </c>
      <c r="U614" s="1">
        <f>IF(C614="East", IF(B614="Decentral",('Connecting shares (%)'!$F$6/100*E614+'Connecting shares (%)'!$G$6/100*G614+'Connecting shares (%)'!$H$6/100*I614)/1000000,0),0)</f>
        <v>0</v>
      </c>
      <c r="V614" s="1">
        <f>IF(C614="East", IF(B614="Decentral",F614*'Connecting shares (%)'!$R$16*'Connecting shares (%)'!$F$6/100+H614*'Connecting shares (%)'!$G$6/100*'Connecting shares (%)'!$R$17+J614*'Connecting shares (%)'!$H$6/100*'Connecting shares (%)'!$R$18,0),0)</f>
        <v>0</v>
      </c>
      <c r="W614" s="1">
        <f>IF(C614="East", IF(B614="Central",('Connecting shares (%)'!$F$4/100*K614+'Connecting shares (%)'!$G$4/100*M614+'Connecting shares (%)'!$H$4/100*O614)/1000000,0),0)</f>
        <v>0</v>
      </c>
      <c r="X614" s="1">
        <f>IF(C614="East", IF(B614="Central",L614*'Connecting shares (%)'!$R$16*'Connecting shares (%)'!$F$4/100+N614*'Connecting shares (%)'!$G$4/100*'Connecting shares (%)'!$R$17+P614*'Connecting shares (%)'!$H$4/100*'Connecting shares (%)'!$R$18,0),0)</f>
        <v>0</v>
      </c>
      <c r="Y614" s="1">
        <f>IF(C614="East", IF(B614="Decentral",('Connecting shares (%)'!$F$4/100*K614+'Connecting shares (%)'!$G$4/100*M614+'Connecting shares (%)'!$H$4/100*O614)/1000000,0),0)</f>
        <v>0</v>
      </c>
      <c r="Z614" s="1">
        <f>IF(C614="East", IF(B614="Decentral",L614*'Connecting shares (%)'!$R$16*'Connecting shares (%)'!$F$8/100+N614*'Connecting shares (%)'!$G$8/100*'Connecting shares (%)'!$R$17+P614*'Connecting shares (%)'!$H$8/100*'Connecting shares (%)'!$R$18,0),0)</f>
        <v>0</v>
      </c>
      <c r="AA614" s="1">
        <f>IF(C614="West", IF(B614="Central",('Connecting shares (%)'!$F$10/100*E614+'Connecting shares (%)'!$G$10/100*G614+'Connecting shares (%)'!$H$10/100*I614)/1000000,0),0)</f>
        <v>0</v>
      </c>
      <c r="AB614" s="1">
        <f>IF(C614="West", IF(B614="Central",F614*'Connecting shares (%)'!$R$16*'Connecting shares (%)'!$F$10/100+H614*'Connecting shares (%)'!$G$10/100*'Connecting shares (%)'!$R$17+J614*'Connecting shares (%)'!$H$10/100*'Connecting shares (%)'!$R$18,0),0)</f>
        <v>0</v>
      </c>
      <c r="AC614" s="1">
        <f>IF(C614="West", IF(B614="Decentral",('Connecting shares (%)'!$F$14/100*E614+'Connecting shares (%)'!$G$14/100*G614+'Connecting shares (%)'!$H$14/100*I614)/1000000,0),0)</f>
        <v>0.84133968999999997</v>
      </c>
      <c r="AD614" s="1">
        <f>IF(C614="west", IF(B614="Decentral",F614*'Connecting shares (%)'!$R$16*'Connecting shares (%)'!$F$14/100+H614*'Connecting shares (%)'!$G$14/100*'Connecting shares (%)'!$R$17+J614*'Connecting shares (%)'!$H$14/100*'Connecting shares (%)'!$R$18,0),0)</f>
        <v>1.3107150000000001</v>
      </c>
      <c r="AE614" s="1">
        <f>IF(C614="west", IF(B614="Central",('Connecting shares (%)'!$F$12/100*K614+'Connecting shares (%)'!$G$12/100*M614+'Connecting shares (%)'!$H$12/100*O614)/1000000,0),0)</f>
        <v>0</v>
      </c>
      <c r="AF614" s="1">
        <f>IF(C614="west", IF(B614="Central",L614*'Connecting shares (%)'!$R$16*'Connecting shares (%)'!$F$12/100+N614*'Connecting shares (%)'!$G$12/100*'Connecting shares (%)'!$R$17+P614*'Connecting shares (%)'!$H$12/100*'Connecting shares (%)'!$R$18,0),0)</f>
        <v>0</v>
      </c>
      <c r="AG614" s="1">
        <f>IF(C614="West", IF(B614="Decentral",(K614*'Connecting shares (%)'!$F$16/100+M614*'Connecting shares (%)'!$G$16/100+O614*'Connecting shares (%)'!$H$16/100)/1000000,0),0)</f>
        <v>3.7459209999999896E-2</v>
      </c>
      <c r="AH614" s="1">
        <f>IF(C614="west", IF(B614="Decentral",L614*'Connecting shares (%)'!$R$16*'Connecting shares (%)'!$F$16/100+N614*'Connecting shares (%)'!$G$16/100*'Connecting shares (%)'!$R$17+P614*'Connecting shares (%)'!$H$16/100*'Connecting shares (%)'!$R$18,0),0)</f>
        <v>6.8985000000000005E-2</v>
      </c>
    </row>
    <row r="615" spans="1:34">
      <c r="A615" s="1">
        <v>614</v>
      </c>
      <c r="B615" s="1" t="s">
        <v>21</v>
      </c>
      <c r="C615" s="1" t="s">
        <v>23</v>
      </c>
      <c r="D615" s="1" t="s">
        <v>292</v>
      </c>
      <c r="E615" s="1">
        <v>397643.049999999</v>
      </c>
      <c r="F615" s="1">
        <v>28</v>
      </c>
      <c r="G615" s="1">
        <v>0</v>
      </c>
      <c r="H615" s="1">
        <v>0</v>
      </c>
      <c r="I615" s="1">
        <v>0</v>
      </c>
      <c r="J615" s="1">
        <v>0</v>
      </c>
      <c r="K615" s="1">
        <v>32593.07</v>
      </c>
      <c r="L615" s="1">
        <v>3</v>
      </c>
      <c r="M615" s="1">
        <v>0</v>
      </c>
      <c r="N615" s="1">
        <v>0</v>
      </c>
      <c r="O615" s="1">
        <v>0</v>
      </c>
      <c r="P615" s="1">
        <v>0</v>
      </c>
      <c r="Q615" s="1">
        <v>2796.4795031681001</v>
      </c>
      <c r="R615" s="1">
        <v>260915</v>
      </c>
      <c r="S615" s="61">
        <f>IF(C615="East", IF(B615="Central",('Connecting shares (%)'!$F$2/100*E615+'Connecting shares (%)'!$G$2/100*G615+'Connecting shares (%)'!$H$2/100*I615)/1000000,0),0)</f>
        <v>0</v>
      </c>
      <c r="T615" s="61">
        <f>IF(C615="East", IF(B615="Central",F615*'Connecting shares (%)'!$R$16*'Connecting shares (%)'!$F$2/100+H615*'Connecting shares (%)'!$G$2/100*'Connecting shares (%)'!$R$17+J615*'Connecting shares (%)'!$H$2/100*'Connecting shares (%)'!$R$18,0),0)</f>
        <v>0</v>
      </c>
      <c r="U615" s="1">
        <f>IF(C615="East", IF(B615="Decentral",('Connecting shares (%)'!$F$6/100*E615+'Connecting shares (%)'!$G$6/100*G615+'Connecting shares (%)'!$H$6/100*I615)/1000000,0),0)</f>
        <v>0</v>
      </c>
      <c r="V615" s="1">
        <f>IF(C615="East", IF(B615="Decentral",F615*'Connecting shares (%)'!$R$16*'Connecting shares (%)'!$F$6/100+H615*'Connecting shares (%)'!$G$6/100*'Connecting shares (%)'!$R$17+J615*'Connecting shares (%)'!$H$6/100*'Connecting shares (%)'!$R$18,0),0)</f>
        <v>0</v>
      </c>
      <c r="W615" s="1">
        <f>IF(C615="East", IF(B615="Central",('Connecting shares (%)'!$F$4/100*K615+'Connecting shares (%)'!$G$4/100*M615+'Connecting shares (%)'!$H$4/100*O615)/1000000,0),0)</f>
        <v>0</v>
      </c>
      <c r="X615" s="1">
        <f>IF(C615="East", IF(B615="Central",L615*'Connecting shares (%)'!$R$16*'Connecting shares (%)'!$F$4/100+N615*'Connecting shares (%)'!$G$4/100*'Connecting shares (%)'!$R$17+P615*'Connecting shares (%)'!$H$4/100*'Connecting shares (%)'!$R$18,0),0)</f>
        <v>0</v>
      </c>
      <c r="Y615" s="1">
        <f>IF(C615="East", IF(B615="Decentral",('Connecting shares (%)'!$F$4/100*K615+'Connecting shares (%)'!$G$4/100*M615+'Connecting shares (%)'!$H$4/100*O615)/1000000,0),0)</f>
        <v>0</v>
      </c>
      <c r="Z615" s="1">
        <f>IF(C615="East", IF(B615="Decentral",L615*'Connecting shares (%)'!$R$16*'Connecting shares (%)'!$F$8/100+N615*'Connecting shares (%)'!$G$8/100*'Connecting shares (%)'!$R$17+P615*'Connecting shares (%)'!$H$8/100*'Connecting shares (%)'!$R$18,0),0)</f>
        <v>0</v>
      </c>
      <c r="AA615" s="1">
        <f>IF(C615="West", IF(B615="Central",('Connecting shares (%)'!$F$10/100*E615+'Connecting shares (%)'!$G$10/100*G615+'Connecting shares (%)'!$H$10/100*I615)/1000000,0),0)</f>
        <v>0</v>
      </c>
      <c r="AB615" s="1">
        <f>IF(C615="West", IF(B615="Central",F615*'Connecting shares (%)'!$R$16*'Connecting shares (%)'!$F$10/100+H615*'Connecting shares (%)'!$G$10/100*'Connecting shares (%)'!$R$17+J615*'Connecting shares (%)'!$H$10/100*'Connecting shares (%)'!$R$18,0),0)</f>
        <v>0</v>
      </c>
      <c r="AC615" s="1">
        <f>IF(C615="West", IF(B615="Decentral",('Connecting shares (%)'!$F$14/100*E615+'Connecting shares (%)'!$G$14/100*G615+'Connecting shares (%)'!$H$14/100*I615)/1000000,0),0)</f>
        <v>0.397643049999999</v>
      </c>
      <c r="AD615" s="1">
        <f>IF(C615="west", IF(B615="Decentral",F615*'Connecting shares (%)'!$R$16*'Connecting shares (%)'!$F$14/100+H615*'Connecting shares (%)'!$G$14/100*'Connecting shares (%)'!$R$17+J615*'Connecting shares (%)'!$H$14/100*'Connecting shares (%)'!$R$18,0),0)</f>
        <v>0.6438600000000001</v>
      </c>
      <c r="AE615" s="1">
        <f>IF(C615="west", IF(B615="Central",('Connecting shares (%)'!$F$12/100*K615+'Connecting shares (%)'!$G$12/100*M615+'Connecting shares (%)'!$H$12/100*O615)/1000000,0),0)</f>
        <v>0</v>
      </c>
      <c r="AF615" s="1">
        <f>IF(C615="west", IF(B615="Central",L615*'Connecting shares (%)'!$R$16*'Connecting shares (%)'!$F$12/100+N615*'Connecting shares (%)'!$G$12/100*'Connecting shares (%)'!$R$17+P615*'Connecting shares (%)'!$H$12/100*'Connecting shares (%)'!$R$18,0),0)</f>
        <v>0</v>
      </c>
      <c r="AG615" s="1">
        <f>IF(C615="West", IF(B615="Decentral",(K615*'Connecting shares (%)'!$F$16/100+M615*'Connecting shares (%)'!$G$16/100+O615*'Connecting shares (%)'!$H$16/100)/1000000,0),0)</f>
        <v>3.2593070000000002E-2</v>
      </c>
      <c r="AH615" s="1">
        <f>IF(C615="west", IF(B615="Decentral",L615*'Connecting shares (%)'!$R$16*'Connecting shares (%)'!$F$16/100+N615*'Connecting shares (%)'!$G$16/100*'Connecting shares (%)'!$R$17+P615*'Connecting shares (%)'!$H$16/100*'Connecting shares (%)'!$R$18,0),0)</f>
        <v>6.8985000000000005E-2</v>
      </c>
    </row>
    <row r="616" spans="1:34">
      <c r="A616" s="1">
        <v>615</v>
      </c>
      <c r="B616" s="1" t="s">
        <v>21</v>
      </c>
      <c r="C616" s="1" t="s">
        <v>23</v>
      </c>
      <c r="D616" s="1" t="s">
        <v>341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265.05989861620702</v>
      </c>
      <c r="R616" s="1">
        <v>4023</v>
      </c>
      <c r="S616" s="61">
        <f>IF(C616="East", IF(B616="Central",('Connecting shares (%)'!$F$2/100*E616+'Connecting shares (%)'!$G$2/100*G616+'Connecting shares (%)'!$H$2/100*I616)/1000000,0),0)</f>
        <v>0</v>
      </c>
      <c r="T616" s="61">
        <f>IF(C616="East", IF(B616="Central",F616*'Connecting shares (%)'!$R$16*'Connecting shares (%)'!$F$2/100+H616*'Connecting shares (%)'!$G$2/100*'Connecting shares (%)'!$R$17+J616*'Connecting shares (%)'!$H$2/100*'Connecting shares (%)'!$R$18,0),0)</f>
        <v>0</v>
      </c>
      <c r="U616" s="1">
        <f>IF(C616="East", IF(B616="Decentral",('Connecting shares (%)'!$F$6/100*E616+'Connecting shares (%)'!$G$6/100*G616+'Connecting shares (%)'!$H$6/100*I616)/1000000,0),0)</f>
        <v>0</v>
      </c>
      <c r="V616" s="1">
        <f>IF(C616="East", IF(B616="Decentral",F616*'Connecting shares (%)'!$R$16*'Connecting shares (%)'!$F$6/100+H616*'Connecting shares (%)'!$G$6/100*'Connecting shares (%)'!$R$17+J616*'Connecting shares (%)'!$H$6/100*'Connecting shares (%)'!$R$18,0),0)</f>
        <v>0</v>
      </c>
      <c r="W616" s="1">
        <f>IF(C616="East", IF(B616="Central",('Connecting shares (%)'!$F$4/100*K616+'Connecting shares (%)'!$G$4/100*M616+'Connecting shares (%)'!$H$4/100*O616)/1000000,0),0)</f>
        <v>0</v>
      </c>
      <c r="X616" s="1">
        <f>IF(C616="East", IF(B616="Central",L616*'Connecting shares (%)'!$R$16*'Connecting shares (%)'!$F$4/100+N616*'Connecting shares (%)'!$G$4/100*'Connecting shares (%)'!$R$17+P616*'Connecting shares (%)'!$H$4/100*'Connecting shares (%)'!$R$18,0),0)</f>
        <v>0</v>
      </c>
      <c r="Y616" s="1">
        <f>IF(C616="East", IF(B616="Decentral",('Connecting shares (%)'!$F$4/100*K616+'Connecting shares (%)'!$G$4/100*M616+'Connecting shares (%)'!$H$4/100*O616)/1000000,0),0)</f>
        <v>0</v>
      </c>
      <c r="Z616" s="1">
        <f>IF(C616="East", IF(B616="Decentral",L616*'Connecting shares (%)'!$R$16*'Connecting shares (%)'!$F$8/100+N616*'Connecting shares (%)'!$G$8/100*'Connecting shares (%)'!$R$17+P616*'Connecting shares (%)'!$H$8/100*'Connecting shares (%)'!$R$18,0),0)</f>
        <v>0</v>
      </c>
      <c r="AA616" s="1">
        <f>IF(C616="West", IF(B616="Central",('Connecting shares (%)'!$F$10/100*E616+'Connecting shares (%)'!$G$10/100*G616+'Connecting shares (%)'!$H$10/100*I616)/1000000,0),0)</f>
        <v>0</v>
      </c>
      <c r="AB616" s="1">
        <f>IF(C616="West", IF(B616="Central",F616*'Connecting shares (%)'!$R$16*'Connecting shares (%)'!$F$10/100+H616*'Connecting shares (%)'!$G$10/100*'Connecting shares (%)'!$R$17+J616*'Connecting shares (%)'!$H$10/100*'Connecting shares (%)'!$R$18,0),0)</f>
        <v>0</v>
      </c>
      <c r="AC616" s="1">
        <f>IF(C616="West", IF(B616="Decentral",('Connecting shares (%)'!$F$14/100*E616+'Connecting shares (%)'!$G$14/100*G616+'Connecting shares (%)'!$H$14/100*I616)/1000000,0),0)</f>
        <v>0</v>
      </c>
      <c r="AD616" s="1">
        <f>IF(C616="west", IF(B616="Decentral",F616*'Connecting shares (%)'!$R$16*'Connecting shares (%)'!$F$14/100+H616*'Connecting shares (%)'!$G$14/100*'Connecting shares (%)'!$R$17+J616*'Connecting shares (%)'!$H$14/100*'Connecting shares (%)'!$R$18,0),0)</f>
        <v>0</v>
      </c>
      <c r="AE616" s="1">
        <f>IF(C616="west", IF(B616="Central",('Connecting shares (%)'!$F$12/100*K616+'Connecting shares (%)'!$G$12/100*M616+'Connecting shares (%)'!$H$12/100*O616)/1000000,0),0)</f>
        <v>0</v>
      </c>
      <c r="AF616" s="1">
        <f>IF(C616="west", IF(B616="Central",L616*'Connecting shares (%)'!$R$16*'Connecting shares (%)'!$F$12/100+N616*'Connecting shares (%)'!$G$12/100*'Connecting shares (%)'!$R$17+P616*'Connecting shares (%)'!$H$12/100*'Connecting shares (%)'!$R$18,0),0)</f>
        <v>0</v>
      </c>
      <c r="AG616" s="1">
        <f>IF(C616="West", IF(B616="Decentral",(K616*'Connecting shares (%)'!$F$16/100+M616*'Connecting shares (%)'!$G$16/100+O616*'Connecting shares (%)'!$H$16/100)/1000000,0),0)</f>
        <v>0</v>
      </c>
      <c r="AH616" s="1">
        <f>IF(C616="west", IF(B616="Decentral",L616*'Connecting shares (%)'!$R$16*'Connecting shares (%)'!$F$16/100+N616*'Connecting shares (%)'!$G$16/100*'Connecting shares (%)'!$R$17+P616*'Connecting shares (%)'!$H$16/100*'Connecting shares (%)'!$R$18,0),0)</f>
        <v>0</v>
      </c>
    </row>
    <row r="617" spans="1:34">
      <c r="A617" s="1">
        <v>616</v>
      </c>
      <c r="B617" s="1" t="s">
        <v>21</v>
      </c>
      <c r="C617" s="1" t="s">
        <v>23</v>
      </c>
      <c r="D617" s="1" t="s">
        <v>340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220.34925382222201</v>
      </c>
      <c r="R617" s="1">
        <v>1626.5</v>
      </c>
      <c r="S617" s="61">
        <f>IF(C617="East", IF(B617="Central",('Connecting shares (%)'!$F$2/100*E617+'Connecting shares (%)'!$G$2/100*G617+'Connecting shares (%)'!$H$2/100*I617)/1000000,0),0)</f>
        <v>0</v>
      </c>
      <c r="T617" s="61">
        <f>IF(C617="East", IF(B617="Central",F617*'Connecting shares (%)'!$R$16*'Connecting shares (%)'!$F$2/100+H617*'Connecting shares (%)'!$G$2/100*'Connecting shares (%)'!$R$17+J617*'Connecting shares (%)'!$H$2/100*'Connecting shares (%)'!$R$18,0),0)</f>
        <v>0</v>
      </c>
      <c r="U617" s="1">
        <f>IF(C617="East", IF(B617="Decentral",('Connecting shares (%)'!$F$6/100*E617+'Connecting shares (%)'!$G$6/100*G617+'Connecting shares (%)'!$H$6/100*I617)/1000000,0),0)</f>
        <v>0</v>
      </c>
      <c r="V617" s="1">
        <f>IF(C617="East", IF(B617="Decentral",F617*'Connecting shares (%)'!$R$16*'Connecting shares (%)'!$F$6/100+H617*'Connecting shares (%)'!$G$6/100*'Connecting shares (%)'!$R$17+J617*'Connecting shares (%)'!$H$6/100*'Connecting shares (%)'!$R$18,0),0)</f>
        <v>0</v>
      </c>
      <c r="W617" s="1">
        <f>IF(C617="East", IF(B617="Central",('Connecting shares (%)'!$F$4/100*K617+'Connecting shares (%)'!$G$4/100*M617+'Connecting shares (%)'!$H$4/100*O617)/1000000,0),0)</f>
        <v>0</v>
      </c>
      <c r="X617" s="1">
        <f>IF(C617="East", IF(B617="Central",L617*'Connecting shares (%)'!$R$16*'Connecting shares (%)'!$F$4/100+N617*'Connecting shares (%)'!$G$4/100*'Connecting shares (%)'!$R$17+P617*'Connecting shares (%)'!$H$4/100*'Connecting shares (%)'!$R$18,0),0)</f>
        <v>0</v>
      </c>
      <c r="Y617" s="1">
        <f>IF(C617="East", IF(B617="Decentral",('Connecting shares (%)'!$F$4/100*K617+'Connecting shares (%)'!$G$4/100*M617+'Connecting shares (%)'!$H$4/100*O617)/1000000,0),0)</f>
        <v>0</v>
      </c>
      <c r="Z617" s="1">
        <f>IF(C617="East", IF(B617="Decentral",L617*'Connecting shares (%)'!$R$16*'Connecting shares (%)'!$F$8/100+N617*'Connecting shares (%)'!$G$8/100*'Connecting shares (%)'!$R$17+P617*'Connecting shares (%)'!$H$8/100*'Connecting shares (%)'!$R$18,0),0)</f>
        <v>0</v>
      </c>
      <c r="AA617" s="1">
        <f>IF(C617="West", IF(B617="Central",('Connecting shares (%)'!$F$10/100*E617+'Connecting shares (%)'!$G$10/100*G617+'Connecting shares (%)'!$H$10/100*I617)/1000000,0),0)</f>
        <v>0</v>
      </c>
      <c r="AB617" s="1">
        <f>IF(C617="West", IF(B617="Central",F617*'Connecting shares (%)'!$R$16*'Connecting shares (%)'!$F$10/100+H617*'Connecting shares (%)'!$G$10/100*'Connecting shares (%)'!$R$17+J617*'Connecting shares (%)'!$H$10/100*'Connecting shares (%)'!$R$18,0),0)</f>
        <v>0</v>
      </c>
      <c r="AC617" s="1">
        <f>IF(C617="West", IF(B617="Decentral",('Connecting shares (%)'!$F$14/100*E617+'Connecting shares (%)'!$G$14/100*G617+'Connecting shares (%)'!$H$14/100*I617)/1000000,0),0)</f>
        <v>0</v>
      </c>
      <c r="AD617" s="1">
        <f>IF(C617="west", IF(B617="Decentral",F617*'Connecting shares (%)'!$R$16*'Connecting shares (%)'!$F$14/100+H617*'Connecting shares (%)'!$G$14/100*'Connecting shares (%)'!$R$17+J617*'Connecting shares (%)'!$H$14/100*'Connecting shares (%)'!$R$18,0),0)</f>
        <v>0</v>
      </c>
      <c r="AE617" s="1">
        <f>IF(C617="west", IF(B617="Central",('Connecting shares (%)'!$F$12/100*K617+'Connecting shares (%)'!$G$12/100*M617+'Connecting shares (%)'!$H$12/100*O617)/1000000,0),0)</f>
        <v>0</v>
      </c>
      <c r="AF617" s="1">
        <f>IF(C617="west", IF(B617="Central",L617*'Connecting shares (%)'!$R$16*'Connecting shares (%)'!$F$12/100+N617*'Connecting shares (%)'!$G$12/100*'Connecting shares (%)'!$R$17+P617*'Connecting shares (%)'!$H$12/100*'Connecting shares (%)'!$R$18,0),0)</f>
        <v>0</v>
      </c>
      <c r="AG617" s="1">
        <f>IF(C617="West", IF(B617="Decentral",(K617*'Connecting shares (%)'!$F$16/100+M617*'Connecting shares (%)'!$G$16/100+O617*'Connecting shares (%)'!$H$16/100)/1000000,0),0)</f>
        <v>0</v>
      </c>
      <c r="AH617" s="1">
        <f>IF(C617="west", IF(B617="Decentral",L617*'Connecting shares (%)'!$R$16*'Connecting shares (%)'!$F$16/100+N617*'Connecting shares (%)'!$G$16/100*'Connecting shares (%)'!$R$17+P617*'Connecting shares (%)'!$H$16/100*'Connecting shares (%)'!$R$18,0),0)</f>
        <v>0</v>
      </c>
    </row>
    <row r="618" spans="1:34">
      <c r="A618" s="1">
        <v>617</v>
      </c>
      <c r="B618" s="1" t="s">
        <v>21</v>
      </c>
      <c r="C618" s="1" t="s">
        <v>23</v>
      </c>
      <c r="D618" s="1" t="s">
        <v>339</v>
      </c>
      <c r="E618" s="1">
        <v>1368711.3599999901</v>
      </c>
      <c r="F618" s="1">
        <v>93</v>
      </c>
      <c r="G618" s="1">
        <v>0</v>
      </c>
      <c r="H618" s="1">
        <v>0</v>
      </c>
      <c r="I618" s="1">
        <v>0</v>
      </c>
      <c r="J618" s="1">
        <v>0</v>
      </c>
      <c r="K618" s="1">
        <v>318137.549999999</v>
      </c>
      <c r="L618" s="1">
        <v>15</v>
      </c>
      <c r="M618" s="1">
        <v>0</v>
      </c>
      <c r="N618" s="1">
        <v>0</v>
      </c>
      <c r="O618" s="1">
        <v>0</v>
      </c>
      <c r="P618" s="1">
        <v>0</v>
      </c>
      <c r="Q618" s="1">
        <v>4879.2567170656002</v>
      </c>
      <c r="R618" s="1">
        <v>756830.5</v>
      </c>
      <c r="S618" s="61">
        <f>IF(C618="East", IF(B618="Central",('Connecting shares (%)'!$F$2/100*E618+'Connecting shares (%)'!$G$2/100*G618+'Connecting shares (%)'!$H$2/100*I618)/1000000,0),0)</f>
        <v>0</v>
      </c>
      <c r="T618" s="61">
        <f>IF(C618="East", IF(B618="Central",F618*'Connecting shares (%)'!$R$16*'Connecting shares (%)'!$F$2/100+H618*'Connecting shares (%)'!$G$2/100*'Connecting shares (%)'!$R$17+J618*'Connecting shares (%)'!$H$2/100*'Connecting shares (%)'!$R$18,0),0)</f>
        <v>0</v>
      </c>
      <c r="U618" s="1">
        <f>IF(C618="East", IF(B618="Decentral",('Connecting shares (%)'!$F$6/100*E618+'Connecting shares (%)'!$G$6/100*G618+'Connecting shares (%)'!$H$6/100*I618)/1000000,0),0)</f>
        <v>0</v>
      </c>
      <c r="V618" s="1">
        <f>IF(C618="East", IF(B618="Decentral",F618*'Connecting shares (%)'!$R$16*'Connecting shares (%)'!$F$6/100+H618*'Connecting shares (%)'!$G$6/100*'Connecting shares (%)'!$R$17+J618*'Connecting shares (%)'!$H$6/100*'Connecting shares (%)'!$R$18,0),0)</f>
        <v>0</v>
      </c>
      <c r="W618" s="1">
        <f>IF(C618="East", IF(B618="Central",('Connecting shares (%)'!$F$4/100*K618+'Connecting shares (%)'!$G$4/100*M618+'Connecting shares (%)'!$H$4/100*O618)/1000000,0),0)</f>
        <v>0</v>
      </c>
      <c r="X618" s="1">
        <f>IF(C618="East", IF(B618="Central",L618*'Connecting shares (%)'!$R$16*'Connecting shares (%)'!$F$4/100+N618*'Connecting shares (%)'!$G$4/100*'Connecting shares (%)'!$R$17+P618*'Connecting shares (%)'!$H$4/100*'Connecting shares (%)'!$R$18,0),0)</f>
        <v>0</v>
      </c>
      <c r="Y618" s="1">
        <f>IF(C618="East", IF(B618="Decentral",('Connecting shares (%)'!$F$4/100*K618+'Connecting shares (%)'!$G$4/100*M618+'Connecting shares (%)'!$H$4/100*O618)/1000000,0),0)</f>
        <v>0</v>
      </c>
      <c r="Z618" s="1">
        <f>IF(C618="East", IF(B618="Decentral",L618*'Connecting shares (%)'!$R$16*'Connecting shares (%)'!$F$8/100+N618*'Connecting shares (%)'!$G$8/100*'Connecting shares (%)'!$R$17+P618*'Connecting shares (%)'!$H$8/100*'Connecting shares (%)'!$R$18,0),0)</f>
        <v>0</v>
      </c>
      <c r="AA618" s="1">
        <f>IF(C618="West", IF(B618="Central",('Connecting shares (%)'!$F$10/100*E618+'Connecting shares (%)'!$G$10/100*G618+'Connecting shares (%)'!$H$10/100*I618)/1000000,0),0)</f>
        <v>0</v>
      </c>
      <c r="AB618" s="1">
        <f>IF(C618="West", IF(B618="Central",F618*'Connecting shares (%)'!$R$16*'Connecting shares (%)'!$F$10/100+H618*'Connecting shares (%)'!$G$10/100*'Connecting shares (%)'!$R$17+J618*'Connecting shares (%)'!$H$10/100*'Connecting shares (%)'!$R$18,0),0)</f>
        <v>0</v>
      </c>
      <c r="AC618" s="1">
        <f>IF(C618="West", IF(B618="Decentral",('Connecting shares (%)'!$F$14/100*E618+'Connecting shares (%)'!$G$14/100*G618+'Connecting shares (%)'!$H$14/100*I618)/1000000,0),0)</f>
        <v>1.3687113599999901</v>
      </c>
      <c r="AD618" s="1">
        <f>IF(C618="west", IF(B618="Decentral",F618*'Connecting shares (%)'!$R$16*'Connecting shares (%)'!$F$14/100+H618*'Connecting shares (%)'!$G$14/100*'Connecting shares (%)'!$R$17+J618*'Connecting shares (%)'!$H$14/100*'Connecting shares (%)'!$R$18,0),0)</f>
        <v>2.1385350000000001</v>
      </c>
      <c r="AE618" s="1">
        <f>IF(C618="west", IF(B618="Central",('Connecting shares (%)'!$F$12/100*K618+'Connecting shares (%)'!$G$12/100*M618+'Connecting shares (%)'!$H$12/100*O618)/1000000,0),0)</f>
        <v>0</v>
      </c>
      <c r="AF618" s="1">
        <f>IF(C618="west", IF(B618="Central",L618*'Connecting shares (%)'!$R$16*'Connecting shares (%)'!$F$12/100+N618*'Connecting shares (%)'!$G$12/100*'Connecting shares (%)'!$R$17+P618*'Connecting shares (%)'!$H$12/100*'Connecting shares (%)'!$R$18,0),0)</f>
        <v>0</v>
      </c>
      <c r="AG618" s="1">
        <f>IF(C618="West", IF(B618="Decentral",(K618*'Connecting shares (%)'!$F$16/100+M618*'Connecting shares (%)'!$G$16/100+O618*'Connecting shares (%)'!$H$16/100)/1000000,0),0)</f>
        <v>0.31813754999999899</v>
      </c>
      <c r="AH618" s="1">
        <f>IF(C618="west", IF(B618="Decentral",L618*'Connecting shares (%)'!$R$16*'Connecting shares (%)'!$F$16/100+N618*'Connecting shares (%)'!$G$16/100*'Connecting shares (%)'!$R$17+P618*'Connecting shares (%)'!$H$16/100*'Connecting shares (%)'!$R$18,0),0)</f>
        <v>0.34492500000000009</v>
      </c>
    </row>
    <row r="619" spans="1:34">
      <c r="A619" s="1">
        <v>618</v>
      </c>
      <c r="B619" s="1" t="s">
        <v>21</v>
      </c>
      <c r="C619" s="1" t="s">
        <v>23</v>
      </c>
      <c r="D619" s="1" t="s">
        <v>338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1172.5416273589401</v>
      </c>
      <c r="R619" s="1">
        <v>55188</v>
      </c>
      <c r="S619" s="61">
        <f>IF(C619="East", IF(B619="Central",('Connecting shares (%)'!$F$2/100*E619+'Connecting shares (%)'!$G$2/100*G619+'Connecting shares (%)'!$H$2/100*I619)/1000000,0),0)</f>
        <v>0</v>
      </c>
      <c r="T619" s="61">
        <f>IF(C619="East", IF(B619="Central",F619*'Connecting shares (%)'!$R$16*'Connecting shares (%)'!$F$2/100+H619*'Connecting shares (%)'!$G$2/100*'Connecting shares (%)'!$R$17+J619*'Connecting shares (%)'!$H$2/100*'Connecting shares (%)'!$R$18,0),0)</f>
        <v>0</v>
      </c>
      <c r="U619" s="1">
        <f>IF(C619="East", IF(B619="Decentral",('Connecting shares (%)'!$F$6/100*E619+'Connecting shares (%)'!$G$6/100*G619+'Connecting shares (%)'!$H$6/100*I619)/1000000,0),0)</f>
        <v>0</v>
      </c>
      <c r="V619" s="1">
        <f>IF(C619="East", IF(B619="Decentral",F619*'Connecting shares (%)'!$R$16*'Connecting shares (%)'!$F$6/100+H619*'Connecting shares (%)'!$G$6/100*'Connecting shares (%)'!$R$17+J619*'Connecting shares (%)'!$H$6/100*'Connecting shares (%)'!$R$18,0),0)</f>
        <v>0</v>
      </c>
      <c r="W619" s="1">
        <f>IF(C619="East", IF(B619="Central",('Connecting shares (%)'!$F$4/100*K619+'Connecting shares (%)'!$G$4/100*M619+'Connecting shares (%)'!$H$4/100*O619)/1000000,0),0)</f>
        <v>0</v>
      </c>
      <c r="X619" s="1">
        <f>IF(C619="East", IF(B619="Central",L619*'Connecting shares (%)'!$R$16*'Connecting shares (%)'!$F$4/100+N619*'Connecting shares (%)'!$G$4/100*'Connecting shares (%)'!$R$17+P619*'Connecting shares (%)'!$H$4/100*'Connecting shares (%)'!$R$18,0),0)</f>
        <v>0</v>
      </c>
      <c r="Y619" s="1">
        <f>IF(C619="East", IF(B619="Decentral",('Connecting shares (%)'!$F$4/100*K619+'Connecting shares (%)'!$G$4/100*M619+'Connecting shares (%)'!$H$4/100*O619)/1000000,0),0)</f>
        <v>0</v>
      </c>
      <c r="Z619" s="1">
        <f>IF(C619="East", IF(B619="Decentral",L619*'Connecting shares (%)'!$R$16*'Connecting shares (%)'!$F$8/100+N619*'Connecting shares (%)'!$G$8/100*'Connecting shares (%)'!$R$17+P619*'Connecting shares (%)'!$H$8/100*'Connecting shares (%)'!$R$18,0),0)</f>
        <v>0</v>
      </c>
      <c r="AA619" s="1">
        <f>IF(C619="West", IF(B619="Central",('Connecting shares (%)'!$F$10/100*E619+'Connecting shares (%)'!$G$10/100*G619+'Connecting shares (%)'!$H$10/100*I619)/1000000,0),0)</f>
        <v>0</v>
      </c>
      <c r="AB619" s="1">
        <f>IF(C619="West", IF(B619="Central",F619*'Connecting shares (%)'!$R$16*'Connecting shares (%)'!$F$10/100+H619*'Connecting shares (%)'!$G$10/100*'Connecting shares (%)'!$R$17+J619*'Connecting shares (%)'!$H$10/100*'Connecting shares (%)'!$R$18,0),0)</f>
        <v>0</v>
      </c>
      <c r="AC619" s="1">
        <f>IF(C619="West", IF(B619="Decentral",('Connecting shares (%)'!$F$14/100*E619+'Connecting shares (%)'!$G$14/100*G619+'Connecting shares (%)'!$H$14/100*I619)/1000000,0),0)</f>
        <v>0</v>
      </c>
      <c r="AD619" s="1">
        <f>IF(C619="west", IF(B619="Decentral",F619*'Connecting shares (%)'!$R$16*'Connecting shares (%)'!$F$14/100+H619*'Connecting shares (%)'!$G$14/100*'Connecting shares (%)'!$R$17+J619*'Connecting shares (%)'!$H$14/100*'Connecting shares (%)'!$R$18,0),0)</f>
        <v>0</v>
      </c>
      <c r="AE619" s="1">
        <f>IF(C619="west", IF(B619="Central",('Connecting shares (%)'!$F$12/100*K619+'Connecting shares (%)'!$G$12/100*M619+'Connecting shares (%)'!$H$12/100*O619)/1000000,0),0)</f>
        <v>0</v>
      </c>
      <c r="AF619" s="1">
        <f>IF(C619="west", IF(B619="Central",L619*'Connecting shares (%)'!$R$16*'Connecting shares (%)'!$F$12/100+N619*'Connecting shares (%)'!$G$12/100*'Connecting shares (%)'!$R$17+P619*'Connecting shares (%)'!$H$12/100*'Connecting shares (%)'!$R$18,0),0)</f>
        <v>0</v>
      </c>
      <c r="AG619" s="1">
        <f>IF(C619="West", IF(B619="Decentral",(K619*'Connecting shares (%)'!$F$16/100+M619*'Connecting shares (%)'!$G$16/100+O619*'Connecting shares (%)'!$H$16/100)/1000000,0),0)</f>
        <v>0</v>
      </c>
      <c r="AH619" s="1">
        <f>IF(C619="west", IF(B619="Decentral",L619*'Connecting shares (%)'!$R$16*'Connecting shares (%)'!$F$16/100+N619*'Connecting shares (%)'!$G$16/100*'Connecting shares (%)'!$R$17+P619*'Connecting shares (%)'!$H$16/100*'Connecting shares (%)'!$R$18,0),0)</f>
        <v>0</v>
      </c>
    </row>
    <row r="620" spans="1:34">
      <c r="A620" s="1">
        <v>619</v>
      </c>
      <c r="B620" s="1" t="s">
        <v>21</v>
      </c>
      <c r="C620" s="1" t="s">
        <v>23</v>
      </c>
      <c r="D620" s="1" t="s">
        <v>337</v>
      </c>
      <c r="E620" s="1">
        <v>498725.14999999898</v>
      </c>
      <c r="F620" s="1">
        <v>32</v>
      </c>
      <c r="G620" s="1">
        <v>0</v>
      </c>
      <c r="H620" s="1">
        <v>0</v>
      </c>
      <c r="I620" s="1">
        <v>0</v>
      </c>
      <c r="J620" s="1">
        <v>0</v>
      </c>
      <c r="K620" s="1">
        <v>67251.389999999898</v>
      </c>
      <c r="L620" s="1">
        <v>3</v>
      </c>
      <c r="M620" s="1">
        <v>0</v>
      </c>
      <c r="N620" s="1">
        <v>0</v>
      </c>
      <c r="O620" s="1">
        <v>0</v>
      </c>
      <c r="P620" s="1">
        <v>0</v>
      </c>
      <c r="Q620" s="1">
        <v>3562.4337605374399</v>
      </c>
      <c r="R620" s="1">
        <v>670576</v>
      </c>
      <c r="S620" s="61">
        <f>IF(C620="East", IF(B620="Central",('Connecting shares (%)'!$F$2/100*E620+'Connecting shares (%)'!$G$2/100*G620+'Connecting shares (%)'!$H$2/100*I620)/1000000,0),0)</f>
        <v>0</v>
      </c>
      <c r="T620" s="61">
        <f>IF(C620="East", IF(B620="Central",F620*'Connecting shares (%)'!$R$16*'Connecting shares (%)'!$F$2/100+H620*'Connecting shares (%)'!$G$2/100*'Connecting shares (%)'!$R$17+J620*'Connecting shares (%)'!$H$2/100*'Connecting shares (%)'!$R$18,0),0)</f>
        <v>0</v>
      </c>
      <c r="U620" s="1">
        <f>IF(C620="East", IF(B620="Decentral",('Connecting shares (%)'!$F$6/100*E620+'Connecting shares (%)'!$G$6/100*G620+'Connecting shares (%)'!$H$6/100*I620)/1000000,0),0)</f>
        <v>0</v>
      </c>
      <c r="V620" s="1">
        <f>IF(C620="East", IF(B620="Decentral",F620*'Connecting shares (%)'!$R$16*'Connecting shares (%)'!$F$6/100+H620*'Connecting shares (%)'!$G$6/100*'Connecting shares (%)'!$R$17+J620*'Connecting shares (%)'!$H$6/100*'Connecting shares (%)'!$R$18,0),0)</f>
        <v>0</v>
      </c>
      <c r="W620" s="1">
        <f>IF(C620="East", IF(B620="Central",('Connecting shares (%)'!$F$4/100*K620+'Connecting shares (%)'!$G$4/100*M620+'Connecting shares (%)'!$H$4/100*O620)/1000000,0),0)</f>
        <v>0</v>
      </c>
      <c r="X620" s="1">
        <f>IF(C620="East", IF(B620="Central",L620*'Connecting shares (%)'!$R$16*'Connecting shares (%)'!$F$4/100+N620*'Connecting shares (%)'!$G$4/100*'Connecting shares (%)'!$R$17+P620*'Connecting shares (%)'!$H$4/100*'Connecting shares (%)'!$R$18,0),0)</f>
        <v>0</v>
      </c>
      <c r="Y620" s="1">
        <f>IF(C620="East", IF(B620="Decentral",('Connecting shares (%)'!$F$4/100*K620+'Connecting shares (%)'!$G$4/100*M620+'Connecting shares (%)'!$H$4/100*O620)/1000000,0),0)</f>
        <v>0</v>
      </c>
      <c r="Z620" s="1">
        <f>IF(C620="East", IF(B620="Decentral",L620*'Connecting shares (%)'!$R$16*'Connecting shares (%)'!$F$8/100+N620*'Connecting shares (%)'!$G$8/100*'Connecting shares (%)'!$R$17+P620*'Connecting shares (%)'!$H$8/100*'Connecting shares (%)'!$R$18,0),0)</f>
        <v>0</v>
      </c>
      <c r="AA620" s="1">
        <f>IF(C620="West", IF(B620="Central",('Connecting shares (%)'!$F$10/100*E620+'Connecting shares (%)'!$G$10/100*G620+'Connecting shares (%)'!$H$10/100*I620)/1000000,0),0)</f>
        <v>0</v>
      </c>
      <c r="AB620" s="1">
        <f>IF(C620="West", IF(B620="Central",F620*'Connecting shares (%)'!$R$16*'Connecting shares (%)'!$F$10/100+H620*'Connecting shares (%)'!$G$10/100*'Connecting shares (%)'!$R$17+J620*'Connecting shares (%)'!$H$10/100*'Connecting shares (%)'!$R$18,0),0)</f>
        <v>0</v>
      </c>
      <c r="AC620" s="1">
        <f>IF(C620="West", IF(B620="Decentral",('Connecting shares (%)'!$F$14/100*E620+'Connecting shares (%)'!$G$14/100*G620+'Connecting shares (%)'!$H$14/100*I620)/1000000,0),0)</f>
        <v>0.49872514999999895</v>
      </c>
      <c r="AD620" s="1">
        <f>IF(C620="west", IF(B620="Decentral",F620*'Connecting shares (%)'!$R$16*'Connecting shares (%)'!$F$14/100+H620*'Connecting shares (%)'!$G$14/100*'Connecting shares (%)'!$R$17+J620*'Connecting shares (%)'!$H$14/100*'Connecting shares (%)'!$R$18,0),0)</f>
        <v>0.73584000000000005</v>
      </c>
      <c r="AE620" s="1">
        <f>IF(C620="west", IF(B620="Central",('Connecting shares (%)'!$F$12/100*K620+'Connecting shares (%)'!$G$12/100*M620+'Connecting shares (%)'!$H$12/100*O620)/1000000,0),0)</f>
        <v>0</v>
      </c>
      <c r="AF620" s="1">
        <f>IF(C620="west", IF(B620="Central",L620*'Connecting shares (%)'!$R$16*'Connecting shares (%)'!$F$12/100+N620*'Connecting shares (%)'!$G$12/100*'Connecting shares (%)'!$R$17+P620*'Connecting shares (%)'!$H$12/100*'Connecting shares (%)'!$R$18,0),0)</f>
        <v>0</v>
      </c>
      <c r="AG620" s="1">
        <f>IF(C620="West", IF(B620="Decentral",(K620*'Connecting shares (%)'!$F$16/100+M620*'Connecting shares (%)'!$G$16/100+O620*'Connecting shares (%)'!$H$16/100)/1000000,0),0)</f>
        <v>6.7251389999999897E-2</v>
      </c>
      <c r="AH620" s="1">
        <f>IF(C620="west", IF(B620="Decentral",L620*'Connecting shares (%)'!$R$16*'Connecting shares (%)'!$F$16/100+N620*'Connecting shares (%)'!$G$16/100*'Connecting shares (%)'!$R$17+P620*'Connecting shares (%)'!$H$16/100*'Connecting shares (%)'!$R$18,0),0)</f>
        <v>6.8985000000000005E-2</v>
      </c>
    </row>
    <row r="621" spans="1:34">
      <c r="A621" s="1">
        <v>620</v>
      </c>
      <c r="B621" s="1" t="s">
        <v>21</v>
      </c>
      <c r="C621" s="1" t="s">
        <v>23</v>
      </c>
      <c r="D621" s="1" t="s">
        <v>336</v>
      </c>
      <c r="E621" s="1">
        <v>447388.33</v>
      </c>
      <c r="F621" s="1">
        <v>26</v>
      </c>
      <c r="G621" s="1">
        <v>0</v>
      </c>
      <c r="H621" s="1">
        <v>0</v>
      </c>
      <c r="I621" s="1">
        <v>0</v>
      </c>
      <c r="J621" s="1">
        <v>0</v>
      </c>
      <c r="K621" s="1">
        <v>43120.549999999901</v>
      </c>
      <c r="L621" s="1">
        <v>7</v>
      </c>
      <c r="M621" s="1">
        <v>0</v>
      </c>
      <c r="N621" s="1">
        <v>0</v>
      </c>
      <c r="O621" s="1">
        <v>0</v>
      </c>
      <c r="P621" s="1">
        <v>0</v>
      </c>
      <c r="Q621" s="1">
        <v>4798.8202712086004</v>
      </c>
      <c r="R621" s="1">
        <v>445270</v>
      </c>
      <c r="S621" s="61">
        <f>IF(C621="East", IF(B621="Central",('Connecting shares (%)'!$F$2/100*E621+'Connecting shares (%)'!$G$2/100*G621+'Connecting shares (%)'!$H$2/100*I621)/1000000,0),0)</f>
        <v>0</v>
      </c>
      <c r="T621" s="61">
        <f>IF(C621="East", IF(B621="Central",F621*'Connecting shares (%)'!$R$16*'Connecting shares (%)'!$F$2/100+H621*'Connecting shares (%)'!$G$2/100*'Connecting shares (%)'!$R$17+J621*'Connecting shares (%)'!$H$2/100*'Connecting shares (%)'!$R$18,0),0)</f>
        <v>0</v>
      </c>
      <c r="U621" s="1">
        <f>IF(C621="East", IF(B621="Decentral",('Connecting shares (%)'!$F$6/100*E621+'Connecting shares (%)'!$G$6/100*G621+'Connecting shares (%)'!$H$6/100*I621)/1000000,0),0)</f>
        <v>0</v>
      </c>
      <c r="V621" s="1">
        <f>IF(C621="East", IF(B621="Decentral",F621*'Connecting shares (%)'!$R$16*'Connecting shares (%)'!$F$6/100+H621*'Connecting shares (%)'!$G$6/100*'Connecting shares (%)'!$R$17+J621*'Connecting shares (%)'!$H$6/100*'Connecting shares (%)'!$R$18,0),0)</f>
        <v>0</v>
      </c>
      <c r="W621" s="1">
        <f>IF(C621="East", IF(B621="Central",('Connecting shares (%)'!$F$4/100*K621+'Connecting shares (%)'!$G$4/100*M621+'Connecting shares (%)'!$H$4/100*O621)/1000000,0),0)</f>
        <v>0</v>
      </c>
      <c r="X621" s="1">
        <f>IF(C621="East", IF(B621="Central",L621*'Connecting shares (%)'!$R$16*'Connecting shares (%)'!$F$4/100+N621*'Connecting shares (%)'!$G$4/100*'Connecting shares (%)'!$R$17+P621*'Connecting shares (%)'!$H$4/100*'Connecting shares (%)'!$R$18,0),0)</f>
        <v>0</v>
      </c>
      <c r="Y621" s="1">
        <f>IF(C621="East", IF(B621="Decentral",('Connecting shares (%)'!$F$4/100*K621+'Connecting shares (%)'!$G$4/100*M621+'Connecting shares (%)'!$H$4/100*O621)/1000000,0),0)</f>
        <v>0</v>
      </c>
      <c r="Z621" s="1">
        <f>IF(C621="East", IF(B621="Decentral",L621*'Connecting shares (%)'!$R$16*'Connecting shares (%)'!$F$8/100+N621*'Connecting shares (%)'!$G$8/100*'Connecting shares (%)'!$R$17+P621*'Connecting shares (%)'!$H$8/100*'Connecting shares (%)'!$R$18,0),0)</f>
        <v>0</v>
      </c>
      <c r="AA621" s="1">
        <f>IF(C621="West", IF(B621="Central",('Connecting shares (%)'!$F$10/100*E621+'Connecting shares (%)'!$G$10/100*G621+'Connecting shares (%)'!$H$10/100*I621)/1000000,0),0)</f>
        <v>0</v>
      </c>
      <c r="AB621" s="1">
        <f>IF(C621="West", IF(B621="Central",F621*'Connecting shares (%)'!$R$16*'Connecting shares (%)'!$F$10/100+H621*'Connecting shares (%)'!$G$10/100*'Connecting shares (%)'!$R$17+J621*'Connecting shares (%)'!$H$10/100*'Connecting shares (%)'!$R$18,0),0)</f>
        <v>0</v>
      </c>
      <c r="AC621" s="1">
        <f>IF(C621="West", IF(B621="Decentral",('Connecting shares (%)'!$F$14/100*E621+'Connecting shares (%)'!$G$14/100*G621+'Connecting shares (%)'!$H$14/100*I621)/1000000,0),0)</f>
        <v>0.44738833</v>
      </c>
      <c r="AD621" s="1">
        <f>IF(C621="west", IF(B621="Decentral",F621*'Connecting shares (%)'!$R$16*'Connecting shares (%)'!$F$14/100+H621*'Connecting shares (%)'!$G$14/100*'Connecting shares (%)'!$R$17+J621*'Connecting shares (%)'!$H$14/100*'Connecting shares (%)'!$R$18,0),0)</f>
        <v>0.59787000000000001</v>
      </c>
      <c r="AE621" s="1">
        <f>IF(C621="west", IF(B621="Central",('Connecting shares (%)'!$F$12/100*K621+'Connecting shares (%)'!$G$12/100*M621+'Connecting shares (%)'!$H$12/100*O621)/1000000,0),0)</f>
        <v>0</v>
      </c>
      <c r="AF621" s="1">
        <f>IF(C621="west", IF(B621="Central",L621*'Connecting shares (%)'!$R$16*'Connecting shares (%)'!$F$12/100+N621*'Connecting shares (%)'!$G$12/100*'Connecting shares (%)'!$R$17+P621*'Connecting shares (%)'!$H$12/100*'Connecting shares (%)'!$R$18,0),0)</f>
        <v>0</v>
      </c>
      <c r="AG621" s="1">
        <f>IF(C621="West", IF(B621="Decentral",(K621*'Connecting shares (%)'!$F$16/100+M621*'Connecting shares (%)'!$G$16/100+O621*'Connecting shares (%)'!$H$16/100)/1000000,0),0)</f>
        <v>4.3120549999999903E-2</v>
      </c>
      <c r="AH621" s="1">
        <f>IF(C621="west", IF(B621="Decentral",L621*'Connecting shares (%)'!$R$16*'Connecting shares (%)'!$F$16/100+N621*'Connecting shares (%)'!$G$16/100*'Connecting shares (%)'!$R$17+P621*'Connecting shares (%)'!$H$16/100*'Connecting shares (%)'!$R$18,0),0)</f>
        <v>0.16096500000000002</v>
      </c>
    </row>
    <row r="622" spans="1:34">
      <c r="A622" s="1">
        <v>621</v>
      </c>
      <c r="B622" s="1" t="s">
        <v>22</v>
      </c>
      <c r="C622" s="1" t="s">
        <v>23</v>
      </c>
      <c r="D622" s="1" t="s">
        <v>335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1942.32547837981</v>
      </c>
      <c r="R622" s="1">
        <v>104869.5</v>
      </c>
      <c r="S622" s="61">
        <f>IF(C622="East", IF(B622="Central",('Connecting shares (%)'!$F$2/100*E622+'Connecting shares (%)'!$G$2/100*G622+'Connecting shares (%)'!$H$2/100*I622)/1000000,0),0)</f>
        <v>0</v>
      </c>
      <c r="T622" s="61">
        <f>IF(C622="East", IF(B622="Central",F622*'Connecting shares (%)'!$R$16*'Connecting shares (%)'!$F$2/100+H622*'Connecting shares (%)'!$G$2/100*'Connecting shares (%)'!$R$17+J622*'Connecting shares (%)'!$H$2/100*'Connecting shares (%)'!$R$18,0),0)</f>
        <v>0</v>
      </c>
      <c r="U622" s="1">
        <f>IF(C622="East", IF(B622="Decentral",('Connecting shares (%)'!$F$6/100*E622+'Connecting shares (%)'!$G$6/100*G622+'Connecting shares (%)'!$H$6/100*I622)/1000000,0),0)</f>
        <v>0</v>
      </c>
      <c r="V622" s="1">
        <f>IF(C622="East", IF(B622="Decentral",F622*'Connecting shares (%)'!$R$16*'Connecting shares (%)'!$F$6/100+H622*'Connecting shares (%)'!$G$6/100*'Connecting shares (%)'!$R$17+J622*'Connecting shares (%)'!$H$6/100*'Connecting shares (%)'!$R$18,0),0)</f>
        <v>0</v>
      </c>
      <c r="W622" s="1">
        <f>IF(C622="East", IF(B622="Central",('Connecting shares (%)'!$F$4/100*K622+'Connecting shares (%)'!$G$4/100*M622+'Connecting shares (%)'!$H$4/100*O622)/1000000,0),0)</f>
        <v>0</v>
      </c>
      <c r="X622" s="1">
        <f>IF(C622="East", IF(B622="Central",L622*'Connecting shares (%)'!$R$16*'Connecting shares (%)'!$F$4/100+N622*'Connecting shares (%)'!$G$4/100*'Connecting shares (%)'!$R$17+P622*'Connecting shares (%)'!$H$4/100*'Connecting shares (%)'!$R$18,0),0)</f>
        <v>0</v>
      </c>
      <c r="Y622" s="1">
        <f>IF(C622="East", IF(B622="Decentral",('Connecting shares (%)'!$F$4/100*K622+'Connecting shares (%)'!$G$4/100*M622+'Connecting shares (%)'!$H$4/100*O622)/1000000,0),0)</f>
        <v>0</v>
      </c>
      <c r="Z622" s="1">
        <f>IF(C622="East", IF(B622="Decentral",L622*'Connecting shares (%)'!$R$16*'Connecting shares (%)'!$F$8/100+N622*'Connecting shares (%)'!$G$8/100*'Connecting shares (%)'!$R$17+P622*'Connecting shares (%)'!$H$8/100*'Connecting shares (%)'!$R$18,0),0)</f>
        <v>0</v>
      </c>
      <c r="AA622" s="1">
        <f>IF(C622="West", IF(B622="Central",('Connecting shares (%)'!$F$10/100*E622+'Connecting shares (%)'!$G$10/100*G622+'Connecting shares (%)'!$H$10/100*I622)/1000000,0),0)</f>
        <v>0</v>
      </c>
      <c r="AB622" s="1">
        <f>IF(C622="West", IF(B622="Central",F622*'Connecting shares (%)'!$R$16*'Connecting shares (%)'!$F$10/100+H622*'Connecting shares (%)'!$G$10/100*'Connecting shares (%)'!$R$17+J622*'Connecting shares (%)'!$H$10/100*'Connecting shares (%)'!$R$18,0),0)</f>
        <v>0</v>
      </c>
      <c r="AC622" s="1">
        <f>IF(C622="West", IF(B622="Decentral",('Connecting shares (%)'!$F$14/100*E622+'Connecting shares (%)'!$G$14/100*G622+'Connecting shares (%)'!$H$14/100*I622)/1000000,0),0)</f>
        <v>0</v>
      </c>
      <c r="AD622" s="1">
        <f>IF(C622="west", IF(B622="Decentral",F622*'Connecting shares (%)'!$R$16*'Connecting shares (%)'!$F$14/100+H622*'Connecting shares (%)'!$G$14/100*'Connecting shares (%)'!$R$17+J622*'Connecting shares (%)'!$H$14/100*'Connecting shares (%)'!$R$18,0),0)</f>
        <v>0</v>
      </c>
      <c r="AE622" s="1">
        <f>IF(C622="west", IF(B622="Central",('Connecting shares (%)'!$F$12/100*K622+'Connecting shares (%)'!$G$12/100*M622+'Connecting shares (%)'!$H$12/100*O622)/1000000,0),0)</f>
        <v>0</v>
      </c>
      <c r="AF622" s="1">
        <f>IF(C622="west", IF(B622="Central",L622*'Connecting shares (%)'!$R$16*'Connecting shares (%)'!$F$12/100+N622*'Connecting shares (%)'!$G$12/100*'Connecting shares (%)'!$R$17+P622*'Connecting shares (%)'!$H$12/100*'Connecting shares (%)'!$R$18,0),0)</f>
        <v>0</v>
      </c>
      <c r="AG622" s="1">
        <f>IF(C622="West", IF(B622="Decentral",(K622*'Connecting shares (%)'!$F$16/100+M622*'Connecting shares (%)'!$G$16/100+O622*'Connecting shares (%)'!$H$16/100)/1000000,0),0)</f>
        <v>0</v>
      </c>
      <c r="AH622" s="1">
        <f>IF(C622="west", IF(B622="Decentral",L622*'Connecting shares (%)'!$R$16*'Connecting shares (%)'!$F$16/100+N622*'Connecting shares (%)'!$G$16/100*'Connecting shares (%)'!$R$17+P622*'Connecting shares (%)'!$H$16/100*'Connecting shares (%)'!$R$18,0),0)</f>
        <v>0</v>
      </c>
    </row>
    <row r="623" spans="1:34">
      <c r="A623" s="1">
        <v>622</v>
      </c>
      <c r="B623" s="1" t="s">
        <v>21</v>
      </c>
      <c r="C623" s="1" t="s">
        <v>23</v>
      </c>
      <c r="D623" s="1" t="s">
        <v>334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851.87760531240303</v>
      </c>
      <c r="R623" s="1">
        <v>24041</v>
      </c>
      <c r="S623" s="61">
        <f>IF(C623="East", IF(B623="Central",('Connecting shares (%)'!$F$2/100*E623+'Connecting shares (%)'!$G$2/100*G623+'Connecting shares (%)'!$H$2/100*I623)/1000000,0),0)</f>
        <v>0</v>
      </c>
      <c r="T623" s="61">
        <f>IF(C623="East", IF(B623="Central",F623*'Connecting shares (%)'!$R$16*'Connecting shares (%)'!$F$2/100+H623*'Connecting shares (%)'!$G$2/100*'Connecting shares (%)'!$R$17+J623*'Connecting shares (%)'!$H$2/100*'Connecting shares (%)'!$R$18,0),0)</f>
        <v>0</v>
      </c>
      <c r="U623" s="1">
        <f>IF(C623="East", IF(B623="Decentral",('Connecting shares (%)'!$F$6/100*E623+'Connecting shares (%)'!$G$6/100*G623+'Connecting shares (%)'!$H$6/100*I623)/1000000,0),0)</f>
        <v>0</v>
      </c>
      <c r="V623" s="1">
        <f>IF(C623="East", IF(B623="Decentral",F623*'Connecting shares (%)'!$R$16*'Connecting shares (%)'!$F$6/100+H623*'Connecting shares (%)'!$G$6/100*'Connecting shares (%)'!$R$17+J623*'Connecting shares (%)'!$H$6/100*'Connecting shares (%)'!$R$18,0),0)</f>
        <v>0</v>
      </c>
      <c r="W623" s="1">
        <f>IF(C623="East", IF(B623="Central",('Connecting shares (%)'!$F$4/100*K623+'Connecting shares (%)'!$G$4/100*M623+'Connecting shares (%)'!$H$4/100*O623)/1000000,0),0)</f>
        <v>0</v>
      </c>
      <c r="X623" s="1">
        <f>IF(C623="East", IF(B623="Central",L623*'Connecting shares (%)'!$R$16*'Connecting shares (%)'!$F$4/100+N623*'Connecting shares (%)'!$G$4/100*'Connecting shares (%)'!$R$17+P623*'Connecting shares (%)'!$H$4/100*'Connecting shares (%)'!$R$18,0),0)</f>
        <v>0</v>
      </c>
      <c r="Y623" s="1">
        <f>IF(C623="East", IF(B623="Decentral",('Connecting shares (%)'!$F$4/100*K623+'Connecting shares (%)'!$G$4/100*M623+'Connecting shares (%)'!$H$4/100*O623)/1000000,0),0)</f>
        <v>0</v>
      </c>
      <c r="Z623" s="1">
        <f>IF(C623="East", IF(B623="Decentral",L623*'Connecting shares (%)'!$R$16*'Connecting shares (%)'!$F$8/100+N623*'Connecting shares (%)'!$G$8/100*'Connecting shares (%)'!$R$17+P623*'Connecting shares (%)'!$H$8/100*'Connecting shares (%)'!$R$18,0),0)</f>
        <v>0</v>
      </c>
      <c r="AA623" s="1">
        <f>IF(C623="West", IF(B623="Central",('Connecting shares (%)'!$F$10/100*E623+'Connecting shares (%)'!$G$10/100*G623+'Connecting shares (%)'!$H$10/100*I623)/1000000,0),0)</f>
        <v>0</v>
      </c>
      <c r="AB623" s="1">
        <f>IF(C623="West", IF(B623="Central",F623*'Connecting shares (%)'!$R$16*'Connecting shares (%)'!$F$10/100+H623*'Connecting shares (%)'!$G$10/100*'Connecting shares (%)'!$R$17+J623*'Connecting shares (%)'!$H$10/100*'Connecting shares (%)'!$R$18,0),0)</f>
        <v>0</v>
      </c>
      <c r="AC623" s="1">
        <f>IF(C623="West", IF(B623="Decentral",('Connecting shares (%)'!$F$14/100*E623+'Connecting shares (%)'!$G$14/100*G623+'Connecting shares (%)'!$H$14/100*I623)/1000000,0),0)</f>
        <v>0</v>
      </c>
      <c r="AD623" s="1">
        <f>IF(C623="west", IF(B623="Decentral",F623*'Connecting shares (%)'!$R$16*'Connecting shares (%)'!$F$14/100+H623*'Connecting shares (%)'!$G$14/100*'Connecting shares (%)'!$R$17+J623*'Connecting shares (%)'!$H$14/100*'Connecting shares (%)'!$R$18,0),0)</f>
        <v>0</v>
      </c>
      <c r="AE623" s="1">
        <f>IF(C623="west", IF(B623="Central",('Connecting shares (%)'!$F$12/100*K623+'Connecting shares (%)'!$G$12/100*M623+'Connecting shares (%)'!$H$12/100*O623)/1000000,0),0)</f>
        <v>0</v>
      </c>
      <c r="AF623" s="1">
        <f>IF(C623="west", IF(B623="Central",L623*'Connecting shares (%)'!$R$16*'Connecting shares (%)'!$F$12/100+N623*'Connecting shares (%)'!$G$12/100*'Connecting shares (%)'!$R$17+P623*'Connecting shares (%)'!$H$12/100*'Connecting shares (%)'!$R$18,0),0)</f>
        <v>0</v>
      </c>
      <c r="AG623" s="1">
        <f>IF(C623="West", IF(B623="Decentral",(K623*'Connecting shares (%)'!$F$16/100+M623*'Connecting shares (%)'!$G$16/100+O623*'Connecting shares (%)'!$H$16/100)/1000000,0),0)</f>
        <v>0</v>
      </c>
      <c r="AH623" s="1">
        <f>IF(C623="west", IF(B623="Decentral",L623*'Connecting shares (%)'!$R$16*'Connecting shares (%)'!$F$16/100+N623*'Connecting shares (%)'!$G$16/100*'Connecting shares (%)'!$R$17+P623*'Connecting shares (%)'!$H$16/100*'Connecting shares (%)'!$R$18,0),0)</f>
        <v>0</v>
      </c>
    </row>
    <row r="624" spans="1:34">
      <c r="A624" s="1">
        <v>623</v>
      </c>
      <c r="B624" s="1" t="s">
        <v>21</v>
      </c>
      <c r="C624" s="1" t="s">
        <v>23</v>
      </c>
      <c r="D624" s="1" t="s">
        <v>333</v>
      </c>
      <c r="E624" s="1">
        <v>838899.1</v>
      </c>
      <c r="F624" s="1">
        <v>53</v>
      </c>
      <c r="G624" s="1">
        <v>0</v>
      </c>
      <c r="H624" s="1">
        <v>0</v>
      </c>
      <c r="I624" s="1">
        <v>0</v>
      </c>
      <c r="J624" s="1">
        <v>0</v>
      </c>
      <c r="K624" s="1">
        <v>146920.32000000001</v>
      </c>
      <c r="L624" s="1">
        <v>11</v>
      </c>
      <c r="M624" s="1">
        <v>0</v>
      </c>
      <c r="N624" s="1">
        <v>0</v>
      </c>
      <c r="O624" s="1">
        <v>0</v>
      </c>
      <c r="P624" s="1">
        <v>0</v>
      </c>
      <c r="Q624" s="1">
        <v>4256.3814257255899</v>
      </c>
      <c r="R624" s="1">
        <v>1015865.5</v>
      </c>
      <c r="S624" s="61">
        <f>IF(C624="East", IF(B624="Central",('Connecting shares (%)'!$F$2/100*E624+'Connecting shares (%)'!$G$2/100*G624+'Connecting shares (%)'!$H$2/100*I624)/1000000,0),0)</f>
        <v>0</v>
      </c>
      <c r="T624" s="61">
        <f>IF(C624="East", IF(B624="Central",F624*'Connecting shares (%)'!$R$16*'Connecting shares (%)'!$F$2/100+H624*'Connecting shares (%)'!$G$2/100*'Connecting shares (%)'!$R$17+J624*'Connecting shares (%)'!$H$2/100*'Connecting shares (%)'!$R$18,0),0)</f>
        <v>0</v>
      </c>
      <c r="U624" s="1">
        <f>IF(C624="East", IF(B624="Decentral",('Connecting shares (%)'!$F$6/100*E624+'Connecting shares (%)'!$G$6/100*G624+'Connecting shares (%)'!$H$6/100*I624)/1000000,0),0)</f>
        <v>0</v>
      </c>
      <c r="V624" s="1">
        <f>IF(C624="East", IF(B624="Decentral",F624*'Connecting shares (%)'!$R$16*'Connecting shares (%)'!$F$6/100+H624*'Connecting shares (%)'!$G$6/100*'Connecting shares (%)'!$R$17+J624*'Connecting shares (%)'!$H$6/100*'Connecting shares (%)'!$R$18,0),0)</f>
        <v>0</v>
      </c>
      <c r="W624" s="1">
        <f>IF(C624="East", IF(B624="Central",('Connecting shares (%)'!$F$4/100*K624+'Connecting shares (%)'!$G$4/100*M624+'Connecting shares (%)'!$H$4/100*O624)/1000000,0),0)</f>
        <v>0</v>
      </c>
      <c r="X624" s="1">
        <f>IF(C624="East", IF(B624="Central",L624*'Connecting shares (%)'!$R$16*'Connecting shares (%)'!$F$4/100+N624*'Connecting shares (%)'!$G$4/100*'Connecting shares (%)'!$R$17+P624*'Connecting shares (%)'!$H$4/100*'Connecting shares (%)'!$R$18,0),0)</f>
        <v>0</v>
      </c>
      <c r="Y624" s="1">
        <f>IF(C624="East", IF(B624="Decentral",('Connecting shares (%)'!$F$4/100*K624+'Connecting shares (%)'!$G$4/100*M624+'Connecting shares (%)'!$H$4/100*O624)/1000000,0),0)</f>
        <v>0</v>
      </c>
      <c r="Z624" s="1">
        <f>IF(C624="East", IF(B624="Decentral",L624*'Connecting shares (%)'!$R$16*'Connecting shares (%)'!$F$8/100+N624*'Connecting shares (%)'!$G$8/100*'Connecting shares (%)'!$R$17+P624*'Connecting shares (%)'!$H$8/100*'Connecting shares (%)'!$R$18,0),0)</f>
        <v>0</v>
      </c>
      <c r="AA624" s="1">
        <f>IF(C624="West", IF(B624="Central",('Connecting shares (%)'!$F$10/100*E624+'Connecting shares (%)'!$G$10/100*G624+'Connecting shares (%)'!$H$10/100*I624)/1000000,0),0)</f>
        <v>0</v>
      </c>
      <c r="AB624" s="1">
        <f>IF(C624="West", IF(B624="Central",F624*'Connecting shares (%)'!$R$16*'Connecting shares (%)'!$F$10/100+H624*'Connecting shares (%)'!$G$10/100*'Connecting shares (%)'!$R$17+J624*'Connecting shares (%)'!$H$10/100*'Connecting shares (%)'!$R$18,0),0)</f>
        <v>0</v>
      </c>
      <c r="AC624" s="1">
        <f>IF(C624="West", IF(B624="Decentral",('Connecting shares (%)'!$F$14/100*E624+'Connecting shares (%)'!$G$14/100*G624+'Connecting shares (%)'!$H$14/100*I624)/1000000,0),0)</f>
        <v>0.83889910000000001</v>
      </c>
      <c r="AD624" s="1">
        <f>IF(C624="west", IF(B624="Decentral",F624*'Connecting shares (%)'!$R$16*'Connecting shares (%)'!$F$14/100+H624*'Connecting shares (%)'!$G$14/100*'Connecting shares (%)'!$R$17+J624*'Connecting shares (%)'!$H$14/100*'Connecting shares (%)'!$R$18,0),0)</f>
        <v>1.2187350000000001</v>
      </c>
      <c r="AE624" s="1">
        <f>IF(C624="west", IF(B624="Central",('Connecting shares (%)'!$F$12/100*K624+'Connecting shares (%)'!$G$12/100*M624+'Connecting shares (%)'!$H$12/100*O624)/1000000,0),0)</f>
        <v>0</v>
      </c>
      <c r="AF624" s="1">
        <f>IF(C624="west", IF(B624="Central",L624*'Connecting shares (%)'!$R$16*'Connecting shares (%)'!$F$12/100+N624*'Connecting shares (%)'!$G$12/100*'Connecting shares (%)'!$R$17+P624*'Connecting shares (%)'!$H$12/100*'Connecting shares (%)'!$R$18,0),0)</f>
        <v>0</v>
      </c>
      <c r="AG624" s="1">
        <f>IF(C624="West", IF(B624="Decentral",(K624*'Connecting shares (%)'!$F$16/100+M624*'Connecting shares (%)'!$G$16/100+O624*'Connecting shares (%)'!$H$16/100)/1000000,0),0)</f>
        <v>0.14692031999999999</v>
      </c>
      <c r="AH624" s="1">
        <f>IF(C624="west", IF(B624="Decentral",L624*'Connecting shares (%)'!$R$16*'Connecting shares (%)'!$F$16/100+N624*'Connecting shares (%)'!$G$16/100*'Connecting shares (%)'!$R$17+P624*'Connecting shares (%)'!$H$16/100*'Connecting shares (%)'!$R$18,0),0)</f>
        <v>0.25294500000000003</v>
      </c>
    </row>
    <row r="625" spans="1:34">
      <c r="A625" s="1">
        <v>624</v>
      </c>
      <c r="B625" s="1" t="s">
        <v>21</v>
      </c>
      <c r="C625" s="1" t="s">
        <v>23</v>
      </c>
      <c r="D625" s="1" t="s">
        <v>332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307.73399366772497</v>
      </c>
      <c r="R625" s="1">
        <v>2350.5</v>
      </c>
      <c r="S625" s="61">
        <f>IF(C625="East", IF(B625="Central",('Connecting shares (%)'!$F$2/100*E625+'Connecting shares (%)'!$G$2/100*G625+'Connecting shares (%)'!$H$2/100*I625)/1000000,0),0)</f>
        <v>0</v>
      </c>
      <c r="T625" s="61">
        <f>IF(C625="East", IF(B625="Central",F625*'Connecting shares (%)'!$R$16*'Connecting shares (%)'!$F$2/100+H625*'Connecting shares (%)'!$G$2/100*'Connecting shares (%)'!$R$17+J625*'Connecting shares (%)'!$H$2/100*'Connecting shares (%)'!$R$18,0),0)</f>
        <v>0</v>
      </c>
      <c r="U625" s="1">
        <f>IF(C625="East", IF(B625="Decentral",('Connecting shares (%)'!$F$6/100*E625+'Connecting shares (%)'!$G$6/100*G625+'Connecting shares (%)'!$H$6/100*I625)/1000000,0),0)</f>
        <v>0</v>
      </c>
      <c r="V625" s="1">
        <f>IF(C625="East", IF(B625="Decentral",F625*'Connecting shares (%)'!$R$16*'Connecting shares (%)'!$F$6/100+H625*'Connecting shares (%)'!$G$6/100*'Connecting shares (%)'!$R$17+J625*'Connecting shares (%)'!$H$6/100*'Connecting shares (%)'!$R$18,0),0)</f>
        <v>0</v>
      </c>
      <c r="W625" s="1">
        <f>IF(C625="East", IF(B625="Central",('Connecting shares (%)'!$F$4/100*K625+'Connecting shares (%)'!$G$4/100*M625+'Connecting shares (%)'!$H$4/100*O625)/1000000,0),0)</f>
        <v>0</v>
      </c>
      <c r="X625" s="1">
        <f>IF(C625="East", IF(B625="Central",L625*'Connecting shares (%)'!$R$16*'Connecting shares (%)'!$F$4/100+N625*'Connecting shares (%)'!$G$4/100*'Connecting shares (%)'!$R$17+P625*'Connecting shares (%)'!$H$4/100*'Connecting shares (%)'!$R$18,0),0)</f>
        <v>0</v>
      </c>
      <c r="Y625" s="1">
        <f>IF(C625="East", IF(B625="Decentral",('Connecting shares (%)'!$F$4/100*K625+'Connecting shares (%)'!$G$4/100*M625+'Connecting shares (%)'!$H$4/100*O625)/1000000,0),0)</f>
        <v>0</v>
      </c>
      <c r="Z625" s="1">
        <f>IF(C625="East", IF(B625="Decentral",L625*'Connecting shares (%)'!$R$16*'Connecting shares (%)'!$F$8/100+N625*'Connecting shares (%)'!$G$8/100*'Connecting shares (%)'!$R$17+P625*'Connecting shares (%)'!$H$8/100*'Connecting shares (%)'!$R$18,0),0)</f>
        <v>0</v>
      </c>
      <c r="AA625" s="1">
        <f>IF(C625="West", IF(B625="Central",('Connecting shares (%)'!$F$10/100*E625+'Connecting shares (%)'!$G$10/100*G625+'Connecting shares (%)'!$H$10/100*I625)/1000000,0),0)</f>
        <v>0</v>
      </c>
      <c r="AB625" s="1">
        <f>IF(C625="West", IF(B625="Central",F625*'Connecting shares (%)'!$R$16*'Connecting shares (%)'!$F$10/100+H625*'Connecting shares (%)'!$G$10/100*'Connecting shares (%)'!$R$17+J625*'Connecting shares (%)'!$H$10/100*'Connecting shares (%)'!$R$18,0),0)</f>
        <v>0</v>
      </c>
      <c r="AC625" s="1">
        <f>IF(C625="West", IF(B625="Decentral",('Connecting shares (%)'!$F$14/100*E625+'Connecting shares (%)'!$G$14/100*G625+'Connecting shares (%)'!$H$14/100*I625)/1000000,0),0)</f>
        <v>0</v>
      </c>
      <c r="AD625" s="1">
        <f>IF(C625="west", IF(B625="Decentral",F625*'Connecting shares (%)'!$R$16*'Connecting shares (%)'!$F$14/100+H625*'Connecting shares (%)'!$G$14/100*'Connecting shares (%)'!$R$17+J625*'Connecting shares (%)'!$H$14/100*'Connecting shares (%)'!$R$18,0),0)</f>
        <v>0</v>
      </c>
      <c r="AE625" s="1">
        <f>IF(C625="west", IF(B625="Central",('Connecting shares (%)'!$F$12/100*K625+'Connecting shares (%)'!$G$12/100*M625+'Connecting shares (%)'!$H$12/100*O625)/1000000,0),0)</f>
        <v>0</v>
      </c>
      <c r="AF625" s="1">
        <f>IF(C625="west", IF(B625="Central",L625*'Connecting shares (%)'!$R$16*'Connecting shares (%)'!$F$12/100+N625*'Connecting shares (%)'!$G$12/100*'Connecting shares (%)'!$R$17+P625*'Connecting shares (%)'!$H$12/100*'Connecting shares (%)'!$R$18,0),0)</f>
        <v>0</v>
      </c>
      <c r="AG625" s="1">
        <f>IF(C625="West", IF(B625="Decentral",(K625*'Connecting shares (%)'!$F$16/100+M625*'Connecting shares (%)'!$G$16/100+O625*'Connecting shares (%)'!$H$16/100)/1000000,0),0)</f>
        <v>0</v>
      </c>
      <c r="AH625" s="1">
        <f>IF(C625="west", IF(B625="Decentral",L625*'Connecting shares (%)'!$R$16*'Connecting shares (%)'!$F$16/100+N625*'Connecting shares (%)'!$G$16/100*'Connecting shares (%)'!$R$17+P625*'Connecting shares (%)'!$H$16/100*'Connecting shares (%)'!$R$18,0),0)</f>
        <v>0</v>
      </c>
    </row>
    <row r="626" spans="1:34">
      <c r="A626" s="1">
        <v>625</v>
      </c>
      <c r="B626" s="1" t="s">
        <v>21</v>
      </c>
      <c r="C626" s="1" t="s">
        <v>23</v>
      </c>
      <c r="D626" s="1" t="s">
        <v>331</v>
      </c>
      <c r="E626" s="1">
        <v>8478.94</v>
      </c>
      <c r="F626" s="1">
        <v>1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436.50521310340298</v>
      </c>
      <c r="R626" s="1">
        <v>7789</v>
      </c>
      <c r="S626" s="61">
        <f>IF(C626="East", IF(B626="Central",('Connecting shares (%)'!$F$2/100*E626+'Connecting shares (%)'!$G$2/100*G626+'Connecting shares (%)'!$H$2/100*I626)/1000000,0),0)</f>
        <v>0</v>
      </c>
      <c r="T626" s="61">
        <f>IF(C626="East", IF(B626="Central",F626*'Connecting shares (%)'!$R$16*'Connecting shares (%)'!$F$2/100+H626*'Connecting shares (%)'!$G$2/100*'Connecting shares (%)'!$R$17+J626*'Connecting shares (%)'!$H$2/100*'Connecting shares (%)'!$R$18,0),0)</f>
        <v>0</v>
      </c>
      <c r="U626" s="1">
        <f>IF(C626="East", IF(B626="Decentral",('Connecting shares (%)'!$F$6/100*E626+'Connecting shares (%)'!$G$6/100*G626+'Connecting shares (%)'!$H$6/100*I626)/1000000,0),0)</f>
        <v>0</v>
      </c>
      <c r="V626" s="1">
        <f>IF(C626="East", IF(B626="Decentral",F626*'Connecting shares (%)'!$R$16*'Connecting shares (%)'!$F$6/100+H626*'Connecting shares (%)'!$G$6/100*'Connecting shares (%)'!$R$17+J626*'Connecting shares (%)'!$H$6/100*'Connecting shares (%)'!$R$18,0),0)</f>
        <v>0</v>
      </c>
      <c r="W626" s="1">
        <f>IF(C626="East", IF(B626="Central",('Connecting shares (%)'!$F$4/100*K626+'Connecting shares (%)'!$G$4/100*M626+'Connecting shares (%)'!$H$4/100*O626)/1000000,0),0)</f>
        <v>0</v>
      </c>
      <c r="X626" s="1">
        <f>IF(C626="East", IF(B626="Central",L626*'Connecting shares (%)'!$R$16*'Connecting shares (%)'!$F$4/100+N626*'Connecting shares (%)'!$G$4/100*'Connecting shares (%)'!$R$17+P626*'Connecting shares (%)'!$H$4/100*'Connecting shares (%)'!$R$18,0),0)</f>
        <v>0</v>
      </c>
      <c r="Y626" s="1">
        <f>IF(C626="East", IF(B626="Decentral",('Connecting shares (%)'!$F$4/100*K626+'Connecting shares (%)'!$G$4/100*M626+'Connecting shares (%)'!$H$4/100*O626)/1000000,0),0)</f>
        <v>0</v>
      </c>
      <c r="Z626" s="1">
        <f>IF(C626="East", IF(B626="Decentral",L626*'Connecting shares (%)'!$R$16*'Connecting shares (%)'!$F$8/100+N626*'Connecting shares (%)'!$G$8/100*'Connecting shares (%)'!$R$17+P626*'Connecting shares (%)'!$H$8/100*'Connecting shares (%)'!$R$18,0),0)</f>
        <v>0</v>
      </c>
      <c r="AA626" s="1">
        <f>IF(C626="West", IF(B626="Central",('Connecting shares (%)'!$F$10/100*E626+'Connecting shares (%)'!$G$10/100*G626+'Connecting shares (%)'!$H$10/100*I626)/1000000,0),0)</f>
        <v>0</v>
      </c>
      <c r="AB626" s="1">
        <f>IF(C626="West", IF(B626="Central",F626*'Connecting shares (%)'!$R$16*'Connecting shares (%)'!$F$10/100+H626*'Connecting shares (%)'!$G$10/100*'Connecting shares (%)'!$R$17+J626*'Connecting shares (%)'!$H$10/100*'Connecting shares (%)'!$R$18,0),0)</f>
        <v>0</v>
      </c>
      <c r="AC626" s="1">
        <f>IF(C626="West", IF(B626="Decentral",('Connecting shares (%)'!$F$14/100*E626+'Connecting shares (%)'!$G$14/100*G626+'Connecting shares (%)'!$H$14/100*I626)/1000000,0),0)</f>
        <v>8.4789400000000008E-3</v>
      </c>
      <c r="AD626" s="1">
        <f>IF(C626="west", IF(B626="Decentral",F626*'Connecting shares (%)'!$R$16*'Connecting shares (%)'!$F$14/100+H626*'Connecting shares (%)'!$G$14/100*'Connecting shares (%)'!$R$17+J626*'Connecting shares (%)'!$H$14/100*'Connecting shares (%)'!$R$18,0),0)</f>
        <v>2.2995000000000002E-2</v>
      </c>
      <c r="AE626" s="1">
        <f>IF(C626="west", IF(B626="Central",('Connecting shares (%)'!$F$12/100*K626+'Connecting shares (%)'!$G$12/100*M626+'Connecting shares (%)'!$H$12/100*O626)/1000000,0),0)</f>
        <v>0</v>
      </c>
      <c r="AF626" s="1">
        <f>IF(C626="west", IF(B626="Central",L626*'Connecting shares (%)'!$R$16*'Connecting shares (%)'!$F$12/100+N626*'Connecting shares (%)'!$G$12/100*'Connecting shares (%)'!$R$17+P626*'Connecting shares (%)'!$H$12/100*'Connecting shares (%)'!$R$18,0),0)</f>
        <v>0</v>
      </c>
      <c r="AG626" s="1">
        <f>IF(C626="West", IF(B626="Decentral",(K626*'Connecting shares (%)'!$F$16/100+M626*'Connecting shares (%)'!$G$16/100+O626*'Connecting shares (%)'!$H$16/100)/1000000,0),0)</f>
        <v>0</v>
      </c>
      <c r="AH626" s="1">
        <f>IF(C626="west", IF(B626="Decentral",L626*'Connecting shares (%)'!$R$16*'Connecting shares (%)'!$F$16/100+N626*'Connecting shares (%)'!$G$16/100*'Connecting shares (%)'!$R$17+P626*'Connecting shares (%)'!$H$16/100*'Connecting shares (%)'!$R$18,0),0)</f>
        <v>0</v>
      </c>
    </row>
    <row r="627" spans="1:34">
      <c r="A627" s="1">
        <v>626</v>
      </c>
      <c r="B627" s="1" t="s">
        <v>21</v>
      </c>
      <c r="C627" s="1" t="s">
        <v>23</v>
      </c>
      <c r="D627" s="1" t="s">
        <v>330</v>
      </c>
      <c r="E627" s="1">
        <v>380233.59</v>
      </c>
      <c r="F627" s="1">
        <v>26</v>
      </c>
      <c r="G627" s="1">
        <v>0</v>
      </c>
      <c r="H627" s="1">
        <v>0</v>
      </c>
      <c r="I627" s="1">
        <v>0</v>
      </c>
      <c r="J627" s="1">
        <v>0</v>
      </c>
      <c r="K627" s="1">
        <v>86772.160000000003</v>
      </c>
      <c r="L627" s="1">
        <v>5</v>
      </c>
      <c r="M627" s="1">
        <v>0</v>
      </c>
      <c r="N627" s="1">
        <v>0</v>
      </c>
      <c r="O627" s="1">
        <v>0</v>
      </c>
      <c r="P627" s="1">
        <v>0</v>
      </c>
      <c r="Q627" s="1">
        <v>5607.1863030860504</v>
      </c>
      <c r="R627" s="1">
        <v>1195340.5</v>
      </c>
      <c r="S627" s="61">
        <f>IF(C627="East", IF(B627="Central",('Connecting shares (%)'!$F$2/100*E627+'Connecting shares (%)'!$G$2/100*G627+'Connecting shares (%)'!$H$2/100*I627)/1000000,0),0)</f>
        <v>0</v>
      </c>
      <c r="T627" s="61">
        <f>IF(C627="East", IF(B627="Central",F627*'Connecting shares (%)'!$R$16*'Connecting shares (%)'!$F$2/100+H627*'Connecting shares (%)'!$G$2/100*'Connecting shares (%)'!$R$17+J627*'Connecting shares (%)'!$H$2/100*'Connecting shares (%)'!$R$18,0),0)</f>
        <v>0</v>
      </c>
      <c r="U627" s="1">
        <f>IF(C627="East", IF(B627="Decentral",('Connecting shares (%)'!$F$6/100*E627+'Connecting shares (%)'!$G$6/100*G627+'Connecting shares (%)'!$H$6/100*I627)/1000000,0),0)</f>
        <v>0</v>
      </c>
      <c r="V627" s="1">
        <f>IF(C627="East", IF(B627="Decentral",F627*'Connecting shares (%)'!$R$16*'Connecting shares (%)'!$F$6/100+H627*'Connecting shares (%)'!$G$6/100*'Connecting shares (%)'!$R$17+J627*'Connecting shares (%)'!$H$6/100*'Connecting shares (%)'!$R$18,0),0)</f>
        <v>0</v>
      </c>
      <c r="W627" s="1">
        <f>IF(C627="East", IF(B627="Central",('Connecting shares (%)'!$F$4/100*K627+'Connecting shares (%)'!$G$4/100*M627+'Connecting shares (%)'!$H$4/100*O627)/1000000,0),0)</f>
        <v>0</v>
      </c>
      <c r="X627" s="1">
        <f>IF(C627="East", IF(B627="Central",L627*'Connecting shares (%)'!$R$16*'Connecting shares (%)'!$F$4/100+N627*'Connecting shares (%)'!$G$4/100*'Connecting shares (%)'!$R$17+P627*'Connecting shares (%)'!$H$4/100*'Connecting shares (%)'!$R$18,0),0)</f>
        <v>0</v>
      </c>
      <c r="Y627" s="1">
        <f>IF(C627="East", IF(B627="Decentral",('Connecting shares (%)'!$F$4/100*K627+'Connecting shares (%)'!$G$4/100*M627+'Connecting shares (%)'!$H$4/100*O627)/1000000,0),0)</f>
        <v>0</v>
      </c>
      <c r="Z627" s="1">
        <f>IF(C627="East", IF(B627="Decentral",L627*'Connecting shares (%)'!$R$16*'Connecting shares (%)'!$F$8/100+N627*'Connecting shares (%)'!$G$8/100*'Connecting shares (%)'!$R$17+P627*'Connecting shares (%)'!$H$8/100*'Connecting shares (%)'!$R$18,0),0)</f>
        <v>0</v>
      </c>
      <c r="AA627" s="1">
        <f>IF(C627="West", IF(B627="Central",('Connecting shares (%)'!$F$10/100*E627+'Connecting shares (%)'!$G$10/100*G627+'Connecting shares (%)'!$H$10/100*I627)/1000000,0),0)</f>
        <v>0</v>
      </c>
      <c r="AB627" s="1">
        <f>IF(C627="West", IF(B627="Central",F627*'Connecting shares (%)'!$R$16*'Connecting shares (%)'!$F$10/100+H627*'Connecting shares (%)'!$G$10/100*'Connecting shares (%)'!$R$17+J627*'Connecting shares (%)'!$H$10/100*'Connecting shares (%)'!$R$18,0),0)</f>
        <v>0</v>
      </c>
      <c r="AC627" s="1">
        <f>IF(C627="West", IF(B627="Decentral",('Connecting shares (%)'!$F$14/100*E627+'Connecting shares (%)'!$G$14/100*G627+'Connecting shares (%)'!$H$14/100*I627)/1000000,0),0)</f>
        <v>0.38023359000000001</v>
      </c>
      <c r="AD627" s="1">
        <f>IF(C627="west", IF(B627="Decentral",F627*'Connecting shares (%)'!$R$16*'Connecting shares (%)'!$F$14/100+H627*'Connecting shares (%)'!$G$14/100*'Connecting shares (%)'!$R$17+J627*'Connecting shares (%)'!$H$14/100*'Connecting shares (%)'!$R$18,0),0)</f>
        <v>0.59787000000000001</v>
      </c>
      <c r="AE627" s="1">
        <f>IF(C627="west", IF(B627="Central",('Connecting shares (%)'!$F$12/100*K627+'Connecting shares (%)'!$G$12/100*M627+'Connecting shares (%)'!$H$12/100*O627)/1000000,0),0)</f>
        <v>0</v>
      </c>
      <c r="AF627" s="1">
        <f>IF(C627="west", IF(B627="Central",L627*'Connecting shares (%)'!$R$16*'Connecting shares (%)'!$F$12/100+N627*'Connecting shares (%)'!$G$12/100*'Connecting shares (%)'!$R$17+P627*'Connecting shares (%)'!$H$12/100*'Connecting shares (%)'!$R$18,0),0)</f>
        <v>0</v>
      </c>
      <c r="AG627" s="1">
        <f>IF(C627="West", IF(B627="Decentral",(K627*'Connecting shares (%)'!$F$16/100+M627*'Connecting shares (%)'!$G$16/100+O627*'Connecting shares (%)'!$H$16/100)/1000000,0),0)</f>
        <v>8.6772160000000001E-2</v>
      </c>
      <c r="AH627" s="1">
        <f>IF(C627="west", IF(B627="Decentral",L627*'Connecting shares (%)'!$R$16*'Connecting shares (%)'!$F$16/100+N627*'Connecting shares (%)'!$G$16/100*'Connecting shares (%)'!$R$17+P627*'Connecting shares (%)'!$H$16/100*'Connecting shares (%)'!$R$18,0),0)</f>
        <v>0.11497500000000001</v>
      </c>
    </row>
    <row r="628" spans="1:34">
      <c r="A628" s="1">
        <v>627</v>
      </c>
      <c r="B628" s="1" t="s">
        <v>21</v>
      </c>
      <c r="C628" s="1" t="s">
        <v>23</v>
      </c>
      <c r="D628" s="1" t="s">
        <v>329</v>
      </c>
      <c r="E628" s="1">
        <v>661659.30999999901</v>
      </c>
      <c r="F628" s="1">
        <v>40</v>
      </c>
      <c r="G628" s="1">
        <v>0</v>
      </c>
      <c r="H628" s="1">
        <v>0</v>
      </c>
      <c r="I628" s="1">
        <v>0</v>
      </c>
      <c r="J628" s="1">
        <v>0</v>
      </c>
      <c r="K628" s="1">
        <v>169560.109999999</v>
      </c>
      <c r="L628" s="1">
        <v>9</v>
      </c>
      <c r="M628" s="1">
        <v>0</v>
      </c>
      <c r="N628" s="1">
        <v>0</v>
      </c>
      <c r="O628" s="1">
        <v>0</v>
      </c>
      <c r="P628" s="1">
        <v>0</v>
      </c>
      <c r="Q628" s="1">
        <v>3268.5236836141098</v>
      </c>
      <c r="R628" s="1">
        <v>591736.5</v>
      </c>
      <c r="S628" s="61">
        <f>IF(C628="East", IF(B628="Central",('Connecting shares (%)'!$F$2/100*E628+'Connecting shares (%)'!$G$2/100*G628+'Connecting shares (%)'!$H$2/100*I628)/1000000,0),0)</f>
        <v>0</v>
      </c>
      <c r="T628" s="61">
        <f>IF(C628="East", IF(B628="Central",F628*'Connecting shares (%)'!$R$16*'Connecting shares (%)'!$F$2/100+H628*'Connecting shares (%)'!$G$2/100*'Connecting shares (%)'!$R$17+J628*'Connecting shares (%)'!$H$2/100*'Connecting shares (%)'!$R$18,0),0)</f>
        <v>0</v>
      </c>
      <c r="U628" s="1">
        <f>IF(C628="East", IF(B628="Decentral",('Connecting shares (%)'!$F$6/100*E628+'Connecting shares (%)'!$G$6/100*G628+'Connecting shares (%)'!$H$6/100*I628)/1000000,0),0)</f>
        <v>0</v>
      </c>
      <c r="V628" s="1">
        <f>IF(C628="East", IF(B628="Decentral",F628*'Connecting shares (%)'!$R$16*'Connecting shares (%)'!$F$6/100+H628*'Connecting shares (%)'!$G$6/100*'Connecting shares (%)'!$R$17+J628*'Connecting shares (%)'!$H$6/100*'Connecting shares (%)'!$R$18,0),0)</f>
        <v>0</v>
      </c>
      <c r="W628" s="1">
        <f>IF(C628="East", IF(B628="Central",('Connecting shares (%)'!$F$4/100*K628+'Connecting shares (%)'!$G$4/100*M628+'Connecting shares (%)'!$H$4/100*O628)/1000000,0),0)</f>
        <v>0</v>
      </c>
      <c r="X628" s="1">
        <f>IF(C628="East", IF(B628="Central",L628*'Connecting shares (%)'!$R$16*'Connecting shares (%)'!$F$4/100+N628*'Connecting shares (%)'!$G$4/100*'Connecting shares (%)'!$R$17+P628*'Connecting shares (%)'!$H$4/100*'Connecting shares (%)'!$R$18,0),0)</f>
        <v>0</v>
      </c>
      <c r="Y628" s="1">
        <f>IF(C628="East", IF(B628="Decentral",('Connecting shares (%)'!$F$4/100*K628+'Connecting shares (%)'!$G$4/100*M628+'Connecting shares (%)'!$H$4/100*O628)/1000000,0),0)</f>
        <v>0</v>
      </c>
      <c r="Z628" s="1">
        <f>IF(C628="East", IF(B628="Decentral",L628*'Connecting shares (%)'!$R$16*'Connecting shares (%)'!$F$8/100+N628*'Connecting shares (%)'!$G$8/100*'Connecting shares (%)'!$R$17+P628*'Connecting shares (%)'!$H$8/100*'Connecting shares (%)'!$R$18,0),0)</f>
        <v>0</v>
      </c>
      <c r="AA628" s="1">
        <f>IF(C628="West", IF(B628="Central",('Connecting shares (%)'!$F$10/100*E628+'Connecting shares (%)'!$G$10/100*G628+'Connecting shares (%)'!$H$10/100*I628)/1000000,0),0)</f>
        <v>0</v>
      </c>
      <c r="AB628" s="1">
        <f>IF(C628="West", IF(B628="Central",F628*'Connecting shares (%)'!$R$16*'Connecting shares (%)'!$F$10/100+H628*'Connecting shares (%)'!$G$10/100*'Connecting shares (%)'!$R$17+J628*'Connecting shares (%)'!$H$10/100*'Connecting shares (%)'!$R$18,0),0)</f>
        <v>0</v>
      </c>
      <c r="AC628" s="1">
        <f>IF(C628="West", IF(B628="Decentral",('Connecting shares (%)'!$F$14/100*E628+'Connecting shares (%)'!$G$14/100*G628+'Connecting shares (%)'!$H$14/100*I628)/1000000,0),0)</f>
        <v>0.661659309999999</v>
      </c>
      <c r="AD628" s="1">
        <f>IF(C628="west", IF(B628="Decentral",F628*'Connecting shares (%)'!$R$16*'Connecting shares (%)'!$F$14/100+H628*'Connecting shares (%)'!$G$14/100*'Connecting shares (%)'!$R$17+J628*'Connecting shares (%)'!$H$14/100*'Connecting shares (%)'!$R$18,0),0)</f>
        <v>0.91980000000000006</v>
      </c>
      <c r="AE628" s="1">
        <f>IF(C628="west", IF(B628="Central",('Connecting shares (%)'!$F$12/100*K628+'Connecting shares (%)'!$G$12/100*M628+'Connecting shares (%)'!$H$12/100*O628)/1000000,0),0)</f>
        <v>0</v>
      </c>
      <c r="AF628" s="1">
        <f>IF(C628="west", IF(B628="Central",L628*'Connecting shares (%)'!$R$16*'Connecting shares (%)'!$F$12/100+N628*'Connecting shares (%)'!$G$12/100*'Connecting shares (%)'!$R$17+P628*'Connecting shares (%)'!$H$12/100*'Connecting shares (%)'!$R$18,0),0)</f>
        <v>0</v>
      </c>
      <c r="AG628" s="1">
        <f>IF(C628="West", IF(B628="Decentral",(K628*'Connecting shares (%)'!$F$16/100+M628*'Connecting shares (%)'!$G$16/100+O628*'Connecting shares (%)'!$H$16/100)/1000000,0),0)</f>
        <v>0.16956010999999899</v>
      </c>
      <c r="AH628" s="1">
        <f>IF(C628="west", IF(B628="Decentral",L628*'Connecting shares (%)'!$R$16*'Connecting shares (%)'!$F$16/100+N628*'Connecting shares (%)'!$G$16/100*'Connecting shares (%)'!$R$17+P628*'Connecting shares (%)'!$H$16/100*'Connecting shares (%)'!$R$18,0),0)</f>
        <v>0.206955</v>
      </c>
    </row>
    <row r="629" spans="1:34">
      <c r="A629" s="1">
        <v>628</v>
      </c>
      <c r="B629" s="1" t="s">
        <v>21</v>
      </c>
      <c r="C629" s="1" t="s">
        <v>23</v>
      </c>
      <c r="D629" s="1" t="s">
        <v>328</v>
      </c>
      <c r="E629" s="1">
        <v>115472.269999999</v>
      </c>
      <c r="F629" s="1">
        <v>11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852.29371312551496</v>
      </c>
      <c r="R629" s="1">
        <v>38420</v>
      </c>
      <c r="S629" s="61">
        <f>IF(C629="East", IF(B629="Central",('Connecting shares (%)'!$F$2/100*E629+'Connecting shares (%)'!$G$2/100*G629+'Connecting shares (%)'!$H$2/100*I629)/1000000,0),0)</f>
        <v>0</v>
      </c>
      <c r="T629" s="61">
        <f>IF(C629="East", IF(B629="Central",F629*'Connecting shares (%)'!$R$16*'Connecting shares (%)'!$F$2/100+H629*'Connecting shares (%)'!$G$2/100*'Connecting shares (%)'!$R$17+J629*'Connecting shares (%)'!$H$2/100*'Connecting shares (%)'!$R$18,0),0)</f>
        <v>0</v>
      </c>
      <c r="U629" s="1">
        <f>IF(C629="East", IF(B629="Decentral",('Connecting shares (%)'!$F$6/100*E629+'Connecting shares (%)'!$G$6/100*G629+'Connecting shares (%)'!$H$6/100*I629)/1000000,0),0)</f>
        <v>0</v>
      </c>
      <c r="V629" s="1">
        <f>IF(C629="East", IF(B629="Decentral",F629*'Connecting shares (%)'!$R$16*'Connecting shares (%)'!$F$6/100+H629*'Connecting shares (%)'!$G$6/100*'Connecting shares (%)'!$R$17+J629*'Connecting shares (%)'!$H$6/100*'Connecting shares (%)'!$R$18,0),0)</f>
        <v>0</v>
      </c>
      <c r="W629" s="1">
        <f>IF(C629="East", IF(B629="Central",('Connecting shares (%)'!$F$4/100*K629+'Connecting shares (%)'!$G$4/100*M629+'Connecting shares (%)'!$H$4/100*O629)/1000000,0),0)</f>
        <v>0</v>
      </c>
      <c r="X629" s="1">
        <f>IF(C629="East", IF(B629="Central",L629*'Connecting shares (%)'!$R$16*'Connecting shares (%)'!$F$4/100+N629*'Connecting shares (%)'!$G$4/100*'Connecting shares (%)'!$R$17+P629*'Connecting shares (%)'!$H$4/100*'Connecting shares (%)'!$R$18,0),0)</f>
        <v>0</v>
      </c>
      <c r="Y629" s="1">
        <f>IF(C629="East", IF(B629="Decentral",('Connecting shares (%)'!$F$4/100*K629+'Connecting shares (%)'!$G$4/100*M629+'Connecting shares (%)'!$H$4/100*O629)/1000000,0),0)</f>
        <v>0</v>
      </c>
      <c r="Z629" s="1">
        <f>IF(C629="East", IF(B629="Decentral",L629*'Connecting shares (%)'!$R$16*'Connecting shares (%)'!$F$8/100+N629*'Connecting shares (%)'!$G$8/100*'Connecting shares (%)'!$R$17+P629*'Connecting shares (%)'!$H$8/100*'Connecting shares (%)'!$R$18,0),0)</f>
        <v>0</v>
      </c>
      <c r="AA629" s="1">
        <f>IF(C629="West", IF(B629="Central",('Connecting shares (%)'!$F$10/100*E629+'Connecting shares (%)'!$G$10/100*G629+'Connecting shares (%)'!$H$10/100*I629)/1000000,0),0)</f>
        <v>0</v>
      </c>
      <c r="AB629" s="1">
        <f>IF(C629="West", IF(B629="Central",F629*'Connecting shares (%)'!$R$16*'Connecting shares (%)'!$F$10/100+H629*'Connecting shares (%)'!$G$10/100*'Connecting shares (%)'!$R$17+J629*'Connecting shares (%)'!$H$10/100*'Connecting shares (%)'!$R$18,0),0)</f>
        <v>0</v>
      </c>
      <c r="AC629" s="1">
        <f>IF(C629="West", IF(B629="Decentral",('Connecting shares (%)'!$F$14/100*E629+'Connecting shares (%)'!$G$14/100*G629+'Connecting shares (%)'!$H$14/100*I629)/1000000,0),0)</f>
        <v>0.115472269999999</v>
      </c>
      <c r="AD629" s="1">
        <f>IF(C629="west", IF(B629="Decentral",F629*'Connecting shares (%)'!$R$16*'Connecting shares (%)'!$F$14/100+H629*'Connecting shares (%)'!$G$14/100*'Connecting shares (%)'!$R$17+J629*'Connecting shares (%)'!$H$14/100*'Connecting shares (%)'!$R$18,0),0)</f>
        <v>0.25294500000000003</v>
      </c>
      <c r="AE629" s="1">
        <f>IF(C629="west", IF(B629="Central",('Connecting shares (%)'!$F$12/100*K629+'Connecting shares (%)'!$G$12/100*M629+'Connecting shares (%)'!$H$12/100*O629)/1000000,0),0)</f>
        <v>0</v>
      </c>
      <c r="AF629" s="1">
        <f>IF(C629="west", IF(B629="Central",L629*'Connecting shares (%)'!$R$16*'Connecting shares (%)'!$F$12/100+N629*'Connecting shares (%)'!$G$12/100*'Connecting shares (%)'!$R$17+P629*'Connecting shares (%)'!$H$12/100*'Connecting shares (%)'!$R$18,0),0)</f>
        <v>0</v>
      </c>
      <c r="AG629" s="1">
        <f>IF(C629="West", IF(B629="Decentral",(K629*'Connecting shares (%)'!$F$16/100+M629*'Connecting shares (%)'!$G$16/100+O629*'Connecting shares (%)'!$H$16/100)/1000000,0),0)</f>
        <v>0</v>
      </c>
      <c r="AH629" s="1">
        <f>IF(C629="west", IF(B629="Decentral",L629*'Connecting shares (%)'!$R$16*'Connecting shares (%)'!$F$16/100+N629*'Connecting shares (%)'!$G$16/100*'Connecting shares (%)'!$R$17+P629*'Connecting shares (%)'!$H$16/100*'Connecting shares (%)'!$R$18,0),0)</f>
        <v>0</v>
      </c>
    </row>
    <row r="630" spans="1:34">
      <c r="A630" s="1">
        <v>629</v>
      </c>
      <c r="B630" s="1" t="s">
        <v>21</v>
      </c>
      <c r="C630" s="1" t="s">
        <v>23</v>
      </c>
      <c r="D630" s="1" t="s">
        <v>327</v>
      </c>
      <c r="E630" s="1">
        <v>248709.23</v>
      </c>
      <c r="F630" s="1">
        <v>15</v>
      </c>
      <c r="G630" s="1">
        <v>0</v>
      </c>
      <c r="H630" s="1">
        <v>0</v>
      </c>
      <c r="I630" s="1">
        <v>0</v>
      </c>
      <c r="J630" s="1">
        <v>0</v>
      </c>
      <c r="K630" s="1">
        <v>60631.669999999896</v>
      </c>
      <c r="L630" s="1">
        <v>2</v>
      </c>
      <c r="M630" s="1">
        <v>0</v>
      </c>
      <c r="N630" s="1">
        <v>0</v>
      </c>
      <c r="O630" s="1">
        <v>0</v>
      </c>
      <c r="P630" s="1">
        <v>0</v>
      </c>
      <c r="Q630" s="1">
        <v>3953.5955952900099</v>
      </c>
      <c r="R630" s="1">
        <v>962906.5</v>
      </c>
      <c r="S630" s="61">
        <f>IF(C630="East", IF(B630="Central",('Connecting shares (%)'!$F$2/100*E630+'Connecting shares (%)'!$G$2/100*G630+'Connecting shares (%)'!$H$2/100*I630)/1000000,0),0)</f>
        <v>0</v>
      </c>
      <c r="T630" s="61">
        <f>IF(C630="East", IF(B630="Central",F630*'Connecting shares (%)'!$R$16*'Connecting shares (%)'!$F$2/100+H630*'Connecting shares (%)'!$G$2/100*'Connecting shares (%)'!$R$17+J630*'Connecting shares (%)'!$H$2/100*'Connecting shares (%)'!$R$18,0),0)</f>
        <v>0</v>
      </c>
      <c r="U630" s="1">
        <f>IF(C630="East", IF(B630="Decentral",('Connecting shares (%)'!$F$6/100*E630+'Connecting shares (%)'!$G$6/100*G630+'Connecting shares (%)'!$H$6/100*I630)/1000000,0),0)</f>
        <v>0</v>
      </c>
      <c r="V630" s="1">
        <f>IF(C630="East", IF(B630="Decentral",F630*'Connecting shares (%)'!$R$16*'Connecting shares (%)'!$F$6/100+H630*'Connecting shares (%)'!$G$6/100*'Connecting shares (%)'!$R$17+J630*'Connecting shares (%)'!$H$6/100*'Connecting shares (%)'!$R$18,0),0)</f>
        <v>0</v>
      </c>
      <c r="W630" s="1">
        <f>IF(C630="East", IF(B630="Central",('Connecting shares (%)'!$F$4/100*K630+'Connecting shares (%)'!$G$4/100*M630+'Connecting shares (%)'!$H$4/100*O630)/1000000,0),0)</f>
        <v>0</v>
      </c>
      <c r="X630" s="1">
        <f>IF(C630="East", IF(B630="Central",L630*'Connecting shares (%)'!$R$16*'Connecting shares (%)'!$F$4/100+N630*'Connecting shares (%)'!$G$4/100*'Connecting shares (%)'!$R$17+P630*'Connecting shares (%)'!$H$4/100*'Connecting shares (%)'!$R$18,0),0)</f>
        <v>0</v>
      </c>
      <c r="Y630" s="1">
        <f>IF(C630="East", IF(B630="Decentral",('Connecting shares (%)'!$F$4/100*K630+'Connecting shares (%)'!$G$4/100*M630+'Connecting shares (%)'!$H$4/100*O630)/1000000,0),0)</f>
        <v>0</v>
      </c>
      <c r="Z630" s="1">
        <f>IF(C630="East", IF(B630="Decentral",L630*'Connecting shares (%)'!$R$16*'Connecting shares (%)'!$F$8/100+N630*'Connecting shares (%)'!$G$8/100*'Connecting shares (%)'!$R$17+P630*'Connecting shares (%)'!$H$8/100*'Connecting shares (%)'!$R$18,0),0)</f>
        <v>0</v>
      </c>
      <c r="AA630" s="1">
        <f>IF(C630="West", IF(B630="Central",('Connecting shares (%)'!$F$10/100*E630+'Connecting shares (%)'!$G$10/100*G630+'Connecting shares (%)'!$H$10/100*I630)/1000000,0),0)</f>
        <v>0</v>
      </c>
      <c r="AB630" s="1">
        <f>IF(C630="West", IF(B630="Central",F630*'Connecting shares (%)'!$R$16*'Connecting shares (%)'!$F$10/100+H630*'Connecting shares (%)'!$G$10/100*'Connecting shares (%)'!$R$17+J630*'Connecting shares (%)'!$H$10/100*'Connecting shares (%)'!$R$18,0),0)</f>
        <v>0</v>
      </c>
      <c r="AC630" s="1">
        <f>IF(C630="West", IF(B630="Decentral",('Connecting shares (%)'!$F$14/100*E630+'Connecting shares (%)'!$G$14/100*G630+'Connecting shares (%)'!$H$14/100*I630)/1000000,0),0)</f>
        <v>0.24870923</v>
      </c>
      <c r="AD630" s="1">
        <f>IF(C630="west", IF(B630="Decentral",F630*'Connecting shares (%)'!$R$16*'Connecting shares (%)'!$F$14/100+H630*'Connecting shares (%)'!$G$14/100*'Connecting shares (%)'!$R$17+J630*'Connecting shares (%)'!$H$14/100*'Connecting shares (%)'!$R$18,0),0)</f>
        <v>0.34492500000000009</v>
      </c>
      <c r="AE630" s="1">
        <f>IF(C630="west", IF(B630="Central",('Connecting shares (%)'!$F$12/100*K630+'Connecting shares (%)'!$G$12/100*M630+'Connecting shares (%)'!$H$12/100*O630)/1000000,0),0)</f>
        <v>0</v>
      </c>
      <c r="AF630" s="1">
        <f>IF(C630="west", IF(B630="Central",L630*'Connecting shares (%)'!$R$16*'Connecting shares (%)'!$F$12/100+N630*'Connecting shares (%)'!$G$12/100*'Connecting shares (%)'!$R$17+P630*'Connecting shares (%)'!$H$12/100*'Connecting shares (%)'!$R$18,0),0)</f>
        <v>0</v>
      </c>
      <c r="AG630" s="1">
        <f>IF(C630="West", IF(B630="Decentral",(K630*'Connecting shares (%)'!$F$16/100+M630*'Connecting shares (%)'!$G$16/100+O630*'Connecting shares (%)'!$H$16/100)/1000000,0),0)</f>
        <v>6.0631669999999895E-2</v>
      </c>
      <c r="AH630" s="1">
        <f>IF(C630="west", IF(B630="Decentral",L630*'Connecting shares (%)'!$R$16*'Connecting shares (%)'!$F$16/100+N630*'Connecting shares (%)'!$G$16/100*'Connecting shares (%)'!$R$17+P630*'Connecting shares (%)'!$H$16/100*'Connecting shares (%)'!$R$18,0),0)</f>
        <v>4.5990000000000003E-2</v>
      </c>
    </row>
    <row r="631" spans="1:34">
      <c r="A631" s="1">
        <v>630</v>
      </c>
      <c r="B631" s="1" t="s">
        <v>21</v>
      </c>
      <c r="C631" s="1" t="s">
        <v>23</v>
      </c>
      <c r="D631" s="1" t="s">
        <v>326</v>
      </c>
      <c r="E631" s="1">
        <v>516862.34999999899</v>
      </c>
      <c r="F631" s="1">
        <v>40</v>
      </c>
      <c r="G631" s="1">
        <v>0</v>
      </c>
      <c r="H631" s="1">
        <v>0</v>
      </c>
      <c r="I631" s="1">
        <v>0</v>
      </c>
      <c r="J631" s="1">
        <v>0</v>
      </c>
      <c r="K631" s="1">
        <v>110007.00999999901</v>
      </c>
      <c r="L631" s="1">
        <v>13</v>
      </c>
      <c r="M631" s="1">
        <v>0</v>
      </c>
      <c r="N631" s="1">
        <v>0</v>
      </c>
      <c r="O631" s="1">
        <v>0</v>
      </c>
      <c r="P631" s="1">
        <v>0</v>
      </c>
      <c r="Q631" s="1">
        <v>2907.0400207969401</v>
      </c>
      <c r="R631" s="1">
        <v>453199</v>
      </c>
      <c r="S631" s="61">
        <f>IF(C631="East", IF(B631="Central",('Connecting shares (%)'!$F$2/100*E631+'Connecting shares (%)'!$G$2/100*G631+'Connecting shares (%)'!$H$2/100*I631)/1000000,0),0)</f>
        <v>0</v>
      </c>
      <c r="T631" s="61">
        <f>IF(C631="East", IF(B631="Central",F631*'Connecting shares (%)'!$R$16*'Connecting shares (%)'!$F$2/100+H631*'Connecting shares (%)'!$G$2/100*'Connecting shares (%)'!$R$17+J631*'Connecting shares (%)'!$H$2/100*'Connecting shares (%)'!$R$18,0),0)</f>
        <v>0</v>
      </c>
      <c r="U631" s="1">
        <f>IF(C631="East", IF(B631="Decentral",('Connecting shares (%)'!$F$6/100*E631+'Connecting shares (%)'!$G$6/100*G631+'Connecting shares (%)'!$H$6/100*I631)/1000000,0),0)</f>
        <v>0</v>
      </c>
      <c r="V631" s="1">
        <f>IF(C631="East", IF(B631="Decentral",F631*'Connecting shares (%)'!$R$16*'Connecting shares (%)'!$F$6/100+H631*'Connecting shares (%)'!$G$6/100*'Connecting shares (%)'!$R$17+J631*'Connecting shares (%)'!$H$6/100*'Connecting shares (%)'!$R$18,0),0)</f>
        <v>0</v>
      </c>
      <c r="W631" s="1">
        <f>IF(C631="East", IF(B631="Central",('Connecting shares (%)'!$F$4/100*K631+'Connecting shares (%)'!$G$4/100*M631+'Connecting shares (%)'!$H$4/100*O631)/1000000,0),0)</f>
        <v>0</v>
      </c>
      <c r="X631" s="1">
        <f>IF(C631="East", IF(B631="Central",L631*'Connecting shares (%)'!$R$16*'Connecting shares (%)'!$F$4/100+N631*'Connecting shares (%)'!$G$4/100*'Connecting shares (%)'!$R$17+P631*'Connecting shares (%)'!$H$4/100*'Connecting shares (%)'!$R$18,0),0)</f>
        <v>0</v>
      </c>
      <c r="Y631" s="1">
        <f>IF(C631="East", IF(B631="Decentral",('Connecting shares (%)'!$F$4/100*K631+'Connecting shares (%)'!$G$4/100*M631+'Connecting shares (%)'!$H$4/100*O631)/1000000,0),0)</f>
        <v>0</v>
      </c>
      <c r="Z631" s="1">
        <f>IF(C631="East", IF(B631="Decentral",L631*'Connecting shares (%)'!$R$16*'Connecting shares (%)'!$F$8/100+N631*'Connecting shares (%)'!$G$8/100*'Connecting shares (%)'!$R$17+P631*'Connecting shares (%)'!$H$8/100*'Connecting shares (%)'!$R$18,0),0)</f>
        <v>0</v>
      </c>
      <c r="AA631" s="1">
        <f>IF(C631="West", IF(B631="Central",('Connecting shares (%)'!$F$10/100*E631+'Connecting shares (%)'!$G$10/100*G631+'Connecting shares (%)'!$H$10/100*I631)/1000000,0),0)</f>
        <v>0</v>
      </c>
      <c r="AB631" s="1">
        <f>IF(C631="West", IF(B631="Central",F631*'Connecting shares (%)'!$R$16*'Connecting shares (%)'!$F$10/100+H631*'Connecting shares (%)'!$G$10/100*'Connecting shares (%)'!$R$17+J631*'Connecting shares (%)'!$H$10/100*'Connecting shares (%)'!$R$18,0),0)</f>
        <v>0</v>
      </c>
      <c r="AC631" s="1">
        <f>IF(C631="West", IF(B631="Decentral",('Connecting shares (%)'!$F$14/100*E631+'Connecting shares (%)'!$G$14/100*G631+'Connecting shares (%)'!$H$14/100*I631)/1000000,0),0)</f>
        <v>0.51686234999999903</v>
      </c>
      <c r="AD631" s="1">
        <f>IF(C631="west", IF(B631="Decentral",F631*'Connecting shares (%)'!$R$16*'Connecting shares (%)'!$F$14/100+H631*'Connecting shares (%)'!$G$14/100*'Connecting shares (%)'!$R$17+J631*'Connecting shares (%)'!$H$14/100*'Connecting shares (%)'!$R$18,0),0)</f>
        <v>0.91980000000000006</v>
      </c>
      <c r="AE631" s="1">
        <f>IF(C631="west", IF(B631="Central",('Connecting shares (%)'!$F$12/100*K631+'Connecting shares (%)'!$G$12/100*M631+'Connecting shares (%)'!$H$12/100*O631)/1000000,0),0)</f>
        <v>0</v>
      </c>
      <c r="AF631" s="1">
        <f>IF(C631="west", IF(B631="Central",L631*'Connecting shares (%)'!$R$16*'Connecting shares (%)'!$F$12/100+N631*'Connecting shares (%)'!$G$12/100*'Connecting shares (%)'!$R$17+P631*'Connecting shares (%)'!$H$12/100*'Connecting shares (%)'!$R$18,0),0)</f>
        <v>0</v>
      </c>
      <c r="AG631" s="1">
        <f>IF(C631="West", IF(B631="Decentral",(K631*'Connecting shares (%)'!$F$16/100+M631*'Connecting shares (%)'!$G$16/100+O631*'Connecting shares (%)'!$H$16/100)/1000000,0),0)</f>
        <v>0.11000700999999902</v>
      </c>
      <c r="AH631" s="1">
        <f>IF(C631="west", IF(B631="Decentral",L631*'Connecting shares (%)'!$R$16*'Connecting shares (%)'!$F$16/100+N631*'Connecting shares (%)'!$G$16/100*'Connecting shares (%)'!$R$17+P631*'Connecting shares (%)'!$H$16/100*'Connecting shares (%)'!$R$18,0),0)</f>
        <v>0.29893500000000001</v>
      </c>
    </row>
    <row r="632" spans="1:34">
      <c r="A632" s="1">
        <v>631</v>
      </c>
      <c r="B632" s="1" t="s">
        <v>21</v>
      </c>
      <c r="C632" s="1" t="s">
        <v>23</v>
      </c>
      <c r="D632" s="1" t="s">
        <v>307</v>
      </c>
      <c r="E632" s="1">
        <v>2530325.3799999901</v>
      </c>
      <c r="F632" s="1">
        <v>167</v>
      </c>
      <c r="G632" s="1">
        <v>0</v>
      </c>
      <c r="H632" s="1">
        <v>0</v>
      </c>
      <c r="I632" s="1">
        <v>0</v>
      </c>
      <c r="J632" s="1">
        <v>0</v>
      </c>
      <c r="K632" s="1">
        <v>90649.11</v>
      </c>
      <c r="L632" s="1">
        <v>4</v>
      </c>
      <c r="M632" s="1">
        <v>82518.36</v>
      </c>
      <c r="N632" s="1">
        <v>1</v>
      </c>
      <c r="O632" s="1">
        <v>0</v>
      </c>
      <c r="P632" s="1">
        <v>0</v>
      </c>
      <c r="Q632" s="1">
        <v>5923.1850421489098</v>
      </c>
      <c r="R632" s="1">
        <v>954815.5</v>
      </c>
      <c r="S632" s="61">
        <f>IF(C632="East", IF(B632="Central",('Connecting shares (%)'!$F$2/100*E632+'Connecting shares (%)'!$G$2/100*G632+'Connecting shares (%)'!$H$2/100*I632)/1000000,0),0)</f>
        <v>0</v>
      </c>
      <c r="T632" s="61">
        <f>IF(C632="East", IF(B632="Central",F632*'Connecting shares (%)'!$R$16*'Connecting shares (%)'!$F$2/100+H632*'Connecting shares (%)'!$G$2/100*'Connecting shares (%)'!$R$17+J632*'Connecting shares (%)'!$H$2/100*'Connecting shares (%)'!$R$18,0),0)</f>
        <v>0</v>
      </c>
      <c r="U632" s="1">
        <f>IF(C632="East", IF(B632="Decentral",('Connecting shares (%)'!$F$6/100*E632+'Connecting shares (%)'!$G$6/100*G632+'Connecting shares (%)'!$H$6/100*I632)/1000000,0),0)</f>
        <v>0</v>
      </c>
      <c r="V632" s="1">
        <f>IF(C632="East", IF(B632="Decentral",F632*'Connecting shares (%)'!$R$16*'Connecting shares (%)'!$F$6/100+H632*'Connecting shares (%)'!$G$6/100*'Connecting shares (%)'!$R$17+J632*'Connecting shares (%)'!$H$6/100*'Connecting shares (%)'!$R$18,0),0)</f>
        <v>0</v>
      </c>
      <c r="W632" s="1">
        <f>IF(C632="East", IF(B632="Central",('Connecting shares (%)'!$F$4/100*K632+'Connecting shares (%)'!$G$4/100*M632+'Connecting shares (%)'!$H$4/100*O632)/1000000,0),0)</f>
        <v>0</v>
      </c>
      <c r="X632" s="1">
        <f>IF(C632="East", IF(B632="Central",L632*'Connecting shares (%)'!$R$16*'Connecting shares (%)'!$F$4/100+N632*'Connecting shares (%)'!$G$4/100*'Connecting shares (%)'!$R$17+P632*'Connecting shares (%)'!$H$4/100*'Connecting shares (%)'!$R$18,0),0)</f>
        <v>0</v>
      </c>
      <c r="Y632" s="1">
        <f>IF(C632="East", IF(B632="Decentral",('Connecting shares (%)'!$F$4/100*K632+'Connecting shares (%)'!$G$4/100*M632+'Connecting shares (%)'!$H$4/100*O632)/1000000,0),0)</f>
        <v>0</v>
      </c>
      <c r="Z632" s="1">
        <f>IF(C632="East", IF(B632="Decentral",L632*'Connecting shares (%)'!$R$16*'Connecting shares (%)'!$F$8/100+N632*'Connecting shares (%)'!$G$8/100*'Connecting shares (%)'!$R$17+P632*'Connecting shares (%)'!$H$8/100*'Connecting shares (%)'!$R$18,0),0)</f>
        <v>0</v>
      </c>
      <c r="AA632" s="1">
        <f>IF(C632="West", IF(B632="Central",('Connecting shares (%)'!$F$10/100*E632+'Connecting shares (%)'!$G$10/100*G632+'Connecting shares (%)'!$H$10/100*I632)/1000000,0),0)</f>
        <v>0</v>
      </c>
      <c r="AB632" s="1">
        <f>IF(C632="West", IF(B632="Central",F632*'Connecting shares (%)'!$R$16*'Connecting shares (%)'!$F$10/100+H632*'Connecting shares (%)'!$G$10/100*'Connecting shares (%)'!$R$17+J632*'Connecting shares (%)'!$H$10/100*'Connecting shares (%)'!$R$18,0),0)</f>
        <v>0</v>
      </c>
      <c r="AC632" s="1">
        <f>IF(C632="West", IF(B632="Decentral",('Connecting shares (%)'!$F$14/100*E632+'Connecting shares (%)'!$G$14/100*G632+'Connecting shares (%)'!$H$14/100*I632)/1000000,0),0)</f>
        <v>2.5303253799999901</v>
      </c>
      <c r="AD632" s="1">
        <f>IF(C632="west", IF(B632="Decentral",F632*'Connecting shares (%)'!$R$16*'Connecting shares (%)'!$F$14/100+H632*'Connecting shares (%)'!$G$14/100*'Connecting shares (%)'!$R$17+J632*'Connecting shares (%)'!$H$14/100*'Connecting shares (%)'!$R$18,0),0)</f>
        <v>3.8401650000000003</v>
      </c>
      <c r="AE632" s="1">
        <f>IF(C632="west", IF(B632="Central",('Connecting shares (%)'!$F$12/100*K632+'Connecting shares (%)'!$G$12/100*M632+'Connecting shares (%)'!$H$12/100*O632)/1000000,0),0)</f>
        <v>0</v>
      </c>
      <c r="AF632" s="1">
        <f>IF(C632="west", IF(B632="Central",L632*'Connecting shares (%)'!$R$16*'Connecting shares (%)'!$F$12/100+N632*'Connecting shares (%)'!$G$12/100*'Connecting shares (%)'!$R$17+P632*'Connecting shares (%)'!$H$12/100*'Connecting shares (%)'!$R$18,0),0)</f>
        <v>0</v>
      </c>
      <c r="AG632" s="1">
        <f>IF(C632="West", IF(B632="Decentral",(K632*'Connecting shares (%)'!$F$16/100+M632*'Connecting shares (%)'!$G$16/100+O632*'Connecting shares (%)'!$H$16/100)/1000000,0),0)</f>
        <v>0.17316746999999999</v>
      </c>
      <c r="AH632" s="1">
        <f>IF(C632="west", IF(B632="Decentral",L632*'Connecting shares (%)'!$R$16*'Connecting shares (%)'!$F$16/100+N632*'Connecting shares (%)'!$G$16/100*'Connecting shares (%)'!$R$17+P632*'Connecting shares (%)'!$H$16/100*'Connecting shares (%)'!$R$18,0),0)</f>
        <v>0.122639</v>
      </c>
    </row>
    <row r="633" spans="1:34">
      <c r="A633" s="1">
        <v>632</v>
      </c>
      <c r="B633" s="1" t="s">
        <v>21</v>
      </c>
      <c r="C633" s="1" t="s">
        <v>23</v>
      </c>
      <c r="D633" s="1" t="s">
        <v>325</v>
      </c>
      <c r="E633" s="1">
        <v>639517.42000000004</v>
      </c>
      <c r="F633" s="1">
        <v>48</v>
      </c>
      <c r="G633" s="1">
        <v>0</v>
      </c>
      <c r="H633" s="1">
        <v>0</v>
      </c>
      <c r="I633" s="1">
        <v>0</v>
      </c>
      <c r="J633" s="1">
        <v>0</v>
      </c>
      <c r="K633" s="1">
        <v>20773.04</v>
      </c>
      <c r="L633" s="1">
        <v>2</v>
      </c>
      <c r="M633" s="1">
        <v>0</v>
      </c>
      <c r="N633" s="1">
        <v>0</v>
      </c>
      <c r="O633" s="1">
        <v>0</v>
      </c>
      <c r="P633" s="1">
        <v>0</v>
      </c>
      <c r="Q633" s="1">
        <v>4737.9836611404098</v>
      </c>
      <c r="R633" s="1">
        <v>1225141</v>
      </c>
      <c r="S633" s="61">
        <f>IF(C633="East", IF(B633="Central",('Connecting shares (%)'!$F$2/100*E633+'Connecting shares (%)'!$G$2/100*G633+'Connecting shares (%)'!$H$2/100*I633)/1000000,0),0)</f>
        <v>0</v>
      </c>
      <c r="T633" s="61">
        <f>IF(C633="East", IF(B633="Central",F633*'Connecting shares (%)'!$R$16*'Connecting shares (%)'!$F$2/100+H633*'Connecting shares (%)'!$G$2/100*'Connecting shares (%)'!$R$17+J633*'Connecting shares (%)'!$H$2/100*'Connecting shares (%)'!$R$18,0),0)</f>
        <v>0</v>
      </c>
      <c r="U633" s="1">
        <f>IF(C633="East", IF(B633="Decentral",('Connecting shares (%)'!$F$6/100*E633+'Connecting shares (%)'!$G$6/100*G633+'Connecting shares (%)'!$H$6/100*I633)/1000000,0),0)</f>
        <v>0</v>
      </c>
      <c r="V633" s="1">
        <f>IF(C633="East", IF(B633="Decentral",F633*'Connecting shares (%)'!$R$16*'Connecting shares (%)'!$F$6/100+H633*'Connecting shares (%)'!$G$6/100*'Connecting shares (%)'!$R$17+J633*'Connecting shares (%)'!$H$6/100*'Connecting shares (%)'!$R$18,0),0)</f>
        <v>0</v>
      </c>
      <c r="W633" s="1">
        <f>IF(C633="East", IF(B633="Central",('Connecting shares (%)'!$F$4/100*K633+'Connecting shares (%)'!$G$4/100*M633+'Connecting shares (%)'!$H$4/100*O633)/1000000,0),0)</f>
        <v>0</v>
      </c>
      <c r="X633" s="1">
        <f>IF(C633="East", IF(B633="Central",L633*'Connecting shares (%)'!$R$16*'Connecting shares (%)'!$F$4/100+N633*'Connecting shares (%)'!$G$4/100*'Connecting shares (%)'!$R$17+P633*'Connecting shares (%)'!$H$4/100*'Connecting shares (%)'!$R$18,0),0)</f>
        <v>0</v>
      </c>
      <c r="Y633" s="1">
        <f>IF(C633="East", IF(B633="Decentral",('Connecting shares (%)'!$F$4/100*K633+'Connecting shares (%)'!$G$4/100*M633+'Connecting shares (%)'!$H$4/100*O633)/1000000,0),0)</f>
        <v>0</v>
      </c>
      <c r="Z633" s="1">
        <f>IF(C633="East", IF(B633="Decentral",L633*'Connecting shares (%)'!$R$16*'Connecting shares (%)'!$F$8/100+N633*'Connecting shares (%)'!$G$8/100*'Connecting shares (%)'!$R$17+P633*'Connecting shares (%)'!$H$8/100*'Connecting shares (%)'!$R$18,0),0)</f>
        <v>0</v>
      </c>
      <c r="AA633" s="1">
        <f>IF(C633="West", IF(B633="Central",('Connecting shares (%)'!$F$10/100*E633+'Connecting shares (%)'!$G$10/100*G633+'Connecting shares (%)'!$H$10/100*I633)/1000000,0),0)</f>
        <v>0</v>
      </c>
      <c r="AB633" s="1">
        <f>IF(C633="West", IF(B633="Central",F633*'Connecting shares (%)'!$R$16*'Connecting shares (%)'!$F$10/100+H633*'Connecting shares (%)'!$G$10/100*'Connecting shares (%)'!$R$17+J633*'Connecting shares (%)'!$H$10/100*'Connecting shares (%)'!$R$18,0),0)</f>
        <v>0</v>
      </c>
      <c r="AC633" s="1">
        <f>IF(C633="West", IF(B633="Decentral",('Connecting shares (%)'!$F$14/100*E633+'Connecting shares (%)'!$G$14/100*G633+'Connecting shares (%)'!$H$14/100*I633)/1000000,0),0)</f>
        <v>0.63951742</v>
      </c>
      <c r="AD633" s="1">
        <f>IF(C633="west", IF(B633="Decentral",F633*'Connecting shares (%)'!$R$16*'Connecting shares (%)'!$F$14/100+H633*'Connecting shares (%)'!$G$14/100*'Connecting shares (%)'!$R$17+J633*'Connecting shares (%)'!$H$14/100*'Connecting shares (%)'!$R$18,0),0)</f>
        <v>1.1037600000000001</v>
      </c>
      <c r="AE633" s="1">
        <f>IF(C633="west", IF(B633="Central",('Connecting shares (%)'!$F$12/100*K633+'Connecting shares (%)'!$G$12/100*M633+'Connecting shares (%)'!$H$12/100*O633)/1000000,0),0)</f>
        <v>0</v>
      </c>
      <c r="AF633" s="1">
        <f>IF(C633="west", IF(B633="Central",L633*'Connecting shares (%)'!$R$16*'Connecting shares (%)'!$F$12/100+N633*'Connecting shares (%)'!$G$12/100*'Connecting shares (%)'!$R$17+P633*'Connecting shares (%)'!$H$12/100*'Connecting shares (%)'!$R$18,0),0)</f>
        <v>0</v>
      </c>
      <c r="AG633" s="1">
        <f>IF(C633="West", IF(B633="Decentral",(K633*'Connecting shares (%)'!$F$16/100+M633*'Connecting shares (%)'!$G$16/100+O633*'Connecting shares (%)'!$H$16/100)/1000000,0),0)</f>
        <v>2.077304E-2</v>
      </c>
      <c r="AH633" s="1">
        <f>IF(C633="west", IF(B633="Decentral",L633*'Connecting shares (%)'!$R$16*'Connecting shares (%)'!$F$16/100+N633*'Connecting shares (%)'!$G$16/100*'Connecting shares (%)'!$R$17+P633*'Connecting shares (%)'!$H$16/100*'Connecting shares (%)'!$R$18,0),0)</f>
        <v>4.5990000000000003E-2</v>
      </c>
    </row>
    <row r="634" spans="1:34">
      <c r="A634" s="1">
        <v>633</v>
      </c>
      <c r="B634" s="1" t="s">
        <v>21</v>
      </c>
      <c r="C634" s="1" t="s">
        <v>23</v>
      </c>
      <c r="D634" s="1" t="s">
        <v>324</v>
      </c>
      <c r="E634" s="1">
        <v>400857.75999999902</v>
      </c>
      <c r="F634" s="1">
        <v>27</v>
      </c>
      <c r="G634" s="1">
        <v>0</v>
      </c>
      <c r="H634" s="1">
        <v>0</v>
      </c>
      <c r="I634" s="1">
        <v>0</v>
      </c>
      <c r="J634" s="1">
        <v>0</v>
      </c>
      <c r="K634" s="1">
        <v>10436.639999999899</v>
      </c>
      <c r="L634" s="1">
        <v>1</v>
      </c>
      <c r="M634" s="1">
        <v>0</v>
      </c>
      <c r="N634" s="1">
        <v>0</v>
      </c>
      <c r="O634" s="1">
        <v>0</v>
      </c>
      <c r="P634" s="1">
        <v>0</v>
      </c>
      <c r="Q634" s="1">
        <v>5301.2517705779701</v>
      </c>
      <c r="R634" s="1">
        <v>570480.5</v>
      </c>
      <c r="S634" s="61">
        <f>IF(C634="East", IF(B634="Central",('Connecting shares (%)'!$F$2/100*E634+'Connecting shares (%)'!$G$2/100*G634+'Connecting shares (%)'!$H$2/100*I634)/1000000,0),0)</f>
        <v>0</v>
      </c>
      <c r="T634" s="61">
        <f>IF(C634="East", IF(B634="Central",F634*'Connecting shares (%)'!$R$16*'Connecting shares (%)'!$F$2/100+H634*'Connecting shares (%)'!$G$2/100*'Connecting shares (%)'!$R$17+J634*'Connecting shares (%)'!$H$2/100*'Connecting shares (%)'!$R$18,0),0)</f>
        <v>0</v>
      </c>
      <c r="U634" s="1">
        <f>IF(C634="East", IF(B634="Decentral",('Connecting shares (%)'!$F$6/100*E634+'Connecting shares (%)'!$G$6/100*G634+'Connecting shares (%)'!$H$6/100*I634)/1000000,0),0)</f>
        <v>0</v>
      </c>
      <c r="V634" s="1">
        <f>IF(C634="East", IF(B634="Decentral",F634*'Connecting shares (%)'!$R$16*'Connecting shares (%)'!$F$6/100+H634*'Connecting shares (%)'!$G$6/100*'Connecting shares (%)'!$R$17+J634*'Connecting shares (%)'!$H$6/100*'Connecting shares (%)'!$R$18,0),0)</f>
        <v>0</v>
      </c>
      <c r="W634" s="1">
        <f>IF(C634="East", IF(B634="Central",('Connecting shares (%)'!$F$4/100*K634+'Connecting shares (%)'!$G$4/100*M634+'Connecting shares (%)'!$H$4/100*O634)/1000000,0),0)</f>
        <v>0</v>
      </c>
      <c r="X634" s="1">
        <f>IF(C634="East", IF(B634="Central",L634*'Connecting shares (%)'!$R$16*'Connecting shares (%)'!$F$4/100+N634*'Connecting shares (%)'!$G$4/100*'Connecting shares (%)'!$R$17+P634*'Connecting shares (%)'!$H$4/100*'Connecting shares (%)'!$R$18,0),0)</f>
        <v>0</v>
      </c>
      <c r="Y634" s="1">
        <f>IF(C634="East", IF(B634="Decentral",('Connecting shares (%)'!$F$4/100*K634+'Connecting shares (%)'!$G$4/100*M634+'Connecting shares (%)'!$H$4/100*O634)/1000000,0),0)</f>
        <v>0</v>
      </c>
      <c r="Z634" s="1">
        <f>IF(C634="East", IF(B634="Decentral",L634*'Connecting shares (%)'!$R$16*'Connecting shares (%)'!$F$8/100+N634*'Connecting shares (%)'!$G$8/100*'Connecting shares (%)'!$R$17+P634*'Connecting shares (%)'!$H$8/100*'Connecting shares (%)'!$R$18,0),0)</f>
        <v>0</v>
      </c>
      <c r="AA634" s="1">
        <f>IF(C634="West", IF(B634="Central",('Connecting shares (%)'!$F$10/100*E634+'Connecting shares (%)'!$G$10/100*G634+'Connecting shares (%)'!$H$10/100*I634)/1000000,0),0)</f>
        <v>0</v>
      </c>
      <c r="AB634" s="1">
        <f>IF(C634="West", IF(B634="Central",F634*'Connecting shares (%)'!$R$16*'Connecting shares (%)'!$F$10/100+H634*'Connecting shares (%)'!$G$10/100*'Connecting shares (%)'!$R$17+J634*'Connecting shares (%)'!$H$10/100*'Connecting shares (%)'!$R$18,0),0)</f>
        <v>0</v>
      </c>
      <c r="AC634" s="1">
        <f>IF(C634="West", IF(B634="Decentral",('Connecting shares (%)'!$F$14/100*E634+'Connecting shares (%)'!$G$14/100*G634+'Connecting shares (%)'!$H$14/100*I634)/1000000,0),0)</f>
        <v>0.40085775999999901</v>
      </c>
      <c r="AD634" s="1">
        <f>IF(C634="west", IF(B634="Decentral",F634*'Connecting shares (%)'!$R$16*'Connecting shares (%)'!$F$14/100+H634*'Connecting shares (%)'!$G$14/100*'Connecting shares (%)'!$R$17+J634*'Connecting shares (%)'!$H$14/100*'Connecting shares (%)'!$R$18,0),0)</f>
        <v>0.620865</v>
      </c>
      <c r="AE634" s="1">
        <f>IF(C634="west", IF(B634="Central",('Connecting shares (%)'!$F$12/100*K634+'Connecting shares (%)'!$G$12/100*M634+'Connecting shares (%)'!$H$12/100*O634)/1000000,0),0)</f>
        <v>0</v>
      </c>
      <c r="AF634" s="1">
        <f>IF(C634="west", IF(B634="Central",L634*'Connecting shares (%)'!$R$16*'Connecting shares (%)'!$F$12/100+N634*'Connecting shares (%)'!$G$12/100*'Connecting shares (%)'!$R$17+P634*'Connecting shares (%)'!$H$12/100*'Connecting shares (%)'!$R$18,0),0)</f>
        <v>0</v>
      </c>
      <c r="AG634" s="1">
        <f>IF(C634="West", IF(B634="Decentral",(K634*'Connecting shares (%)'!$F$16/100+M634*'Connecting shares (%)'!$G$16/100+O634*'Connecting shares (%)'!$H$16/100)/1000000,0),0)</f>
        <v>1.04366399999999E-2</v>
      </c>
      <c r="AH634" s="1">
        <f>IF(C634="west", IF(B634="Decentral",L634*'Connecting shares (%)'!$R$16*'Connecting shares (%)'!$F$16/100+N634*'Connecting shares (%)'!$G$16/100*'Connecting shares (%)'!$R$17+P634*'Connecting shares (%)'!$H$16/100*'Connecting shares (%)'!$R$18,0),0)</f>
        <v>2.2995000000000002E-2</v>
      </c>
    </row>
    <row r="635" spans="1:34">
      <c r="A635" s="1">
        <v>634</v>
      </c>
      <c r="B635" s="1" t="s">
        <v>21</v>
      </c>
      <c r="C635" s="1" t="s">
        <v>23</v>
      </c>
      <c r="D635" s="1" t="s">
        <v>323</v>
      </c>
      <c r="E635" s="1">
        <v>234303.97</v>
      </c>
      <c r="F635" s="1">
        <v>16</v>
      </c>
      <c r="G635" s="1">
        <v>0</v>
      </c>
      <c r="H635" s="1">
        <v>0</v>
      </c>
      <c r="I635" s="1">
        <v>0</v>
      </c>
      <c r="J635" s="1">
        <v>0</v>
      </c>
      <c r="K635" s="1">
        <v>128214.67</v>
      </c>
      <c r="L635" s="1">
        <v>11</v>
      </c>
      <c r="M635" s="1">
        <v>52740.199999999903</v>
      </c>
      <c r="N635" s="1">
        <v>1</v>
      </c>
      <c r="O635" s="1">
        <v>0</v>
      </c>
      <c r="P635" s="1">
        <v>0</v>
      </c>
      <c r="Q635" s="1">
        <v>4547.6849794104701</v>
      </c>
      <c r="R635" s="1">
        <v>470628.5</v>
      </c>
      <c r="S635" s="61">
        <f>IF(C635="East", IF(B635="Central",('Connecting shares (%)'!$F$2/100*E635+'Connecting shares (%)'!$G$2/100*G635+'Connecting shares (%)'!$H$2/100*I635)/1000000,0),0)</f>
        <v>0</v>
      </c>
      <c r="T635" s="61">
        <f>IF(C635="East", IF(B635="Central",F635*'Connecting shares (%)'!$R$16*'Connecting shares (%)'!$F$2/100+H635*'Connecting shares (%)'!$G$2/100*'Connecting shares (%)'!$R$17+J635*'Connecting shares (%)'!$H$2/100*'Connecting shares (%)'!$R$18,0),0)</f>
        <v>0</v>
      </c>
      <c r="U635" s="1">
        <f>IF(C635="East", IF(B635="Decentral",('Connecting shares (%)'!$F$6/100*E635+'Connecting shares (%)'!$G$6/100*G635+'Connecting shares (%)'!$H$6/100*I635)/1000000,0),0)</f>
        <v>0</v>
      </c>
      <c r="V635" s="1">
        <f>IF(C635="East", IF(B635="Decentral",F635*'Connecting shares (%)'!$R$16*'Connecting shares (%)'!$F$6/100+H635*'Connecting shares (%)'!$G$6/100*'Connecting shares (%)'!$R$17+J635*'Connecting shares (%)'!$H$6/100*'Connecting shares (%)'!$R$18,0),0)</f>
        <v>0</v>
      </c>
      <c r="W635" s="1">
        <f>IF(C635="East", IF(B635="Central",('Connecting shares (%)'!$F$4/100*K635+'Connecting shares (%)'!$G$4/100*M635+'Connecting shares (%)'!$H$4/100*O635)/1000000,0),0)</f>
        <v>0</v>
      </c>
      <c r="X635" s="1">
        <f>IF(C635="East", IF(B635="Central",L635*'Connecting shares (%)'!$R$16*'Connecting shares (%)'!$F$4/100+N635*'Connecting shares (%)'!$G$4/100*'Connecting shares (%)'!$R$17+P635*'Connecting shares (%)'!$H$4/100*'Connecting shares (%)'!$R$18,0),0)</f>
        <v>0</v>
      </c>
      <c r="Y635" s="1">
        <f>IF(C635="East", IF(B635="Decentral",('Connecting shares (%)'!$F$4/100*K635+'Connecting shares (%)'!$G$4/100*M635+'Connecting shares (%)'!$H$4/100*O635)/1000000,0),0)</f>
        <v>0</v>
      </c>
      <c r="Z635" s="1">
        <f>IF(C635="East", IF(B635="Decentral",L635*'Connecting shares (%)'!$R$16*'Connecting shares (%)'!$F$8/100+N635*'Connecting shares (%)'!$G$8/100*'Connecting shares (%)'!$R$17+P635*'Connecting shares (%)'!$H$8/100*'Connecting shares (%)'!$R$18,0),0)</f>
        <v>0</v>
      </c>
      <c r="AA635" s="1">
        <f>IF(C635="West", IF(B635="Central",('Connecting shares (%)'!$F$10/100*E635+'Connecting shares (%)'!$G$10/100*G635+'Connecting shares (%)'!$H$10/100*I635)/1000000,0),0)</f>
        <v>0</v>
      </c>
      <c r="AB635" s="1">
        <f>IF(C635="West", IF(B635="Central",F635*'Connecting shares (%)'!$R$16*'Connecting shares (%)'!$F$10/100+H635*'Connecting shares (%)'!$G$10/100*'Connecting shares (%)'!$R$17+J635*'Connecting shares (%)'!$H$10/100*'Connecting shares (%)'!$R$18,0),0)</f>
        <v>0</v>
      </c>
      <c r="AC635" s="1">
        <f>IF(C635="West", IF(B635="Decentral",('Connecting shares (%)'!$F$14/100*E635+'Connecting shares (%)'!$G$14/100*G635+'Connecting shares (%)'!$H$14/100*I635)/1000000,0),0)</f>
        <v>0.23430397</v>
      </c>
      <c r="AD635" s="1">
        <f>IF(C635="west", IF(B635="Decentral",F635*'Connecting shares (%)'!$R$16*'Connecting shares (%)'!$F$14/100+H635*'Connecting shares (%)'!$G$14/100*'Connecting shares (%)'!$R$17+J635*'Connecting shares (%)'!$H$14/100*'Connecting shares (%)'!$R$18,0),0)</f>
        <v>0.36792000000000002</v>
      </c>
      <c r="AE635" s="1">
        <f>IF(C635="west", IF(B635="Central",('Connecting shares (%)'!$F$12/100*K635+'Connecting shares (%)'!$G$12/100*M635+'Connecting shares (%)'!$H$12/100*O635)/1000000,0),0)</f>
        <v>0</v>
      </c>
      <c r="AF635" s="1">
        <f>IF(C635="west", IF(B635="Central",L635*'Connecting shares (%)'!$R$16*'Connecting shares (%)'!$F$12/100+N635*'Connecting shares (%)'!$G$12/100*'Connecting shares (%)'!$R$17+P635*'Connecting shares (%)'!$H$12/100*'Connecting shares (%)'!$R$18,0),0)</f>
        <v>0</v>
      </c>
      <c r="AG635" s="1">
        <f>IF(C635="West", IF(B635="Decentral",(K635*'Connecting shares (%)'!$F$16/100+M635*'Connecting shares (%)'!$G$16/100+O635*'Connecting shares (%)'!$H$16/100)/1000000,0),0)</f>
        <v>0.18095486999999991</v>
      </c>
      <c r="AH635" s="1">
        <f>IF(C635="west", IF(B635="Decentral",L635*'Connecting shares (%)'!$R$16*'Connecting shares (%)'!$F$16/100+N635*'Connecting shares (%)'!$G$16/100*'Connecting shares (%)'!$R$17+P635*'Connecting shares (%)'!$H$16/100*'Connecting shares (%)'!$R$18,0),0)</f>
        <v>0.28360400000000002</v>
      </c>
    </row>
    <row r="636" spans="1:34">
      <c r="A636" s="1">
        <v>635</v>
      </c>
      <c r="B636" s="1" t="s">
        <v>21</v>
      </c>
      <c r="C636" s="1" t="s">
        <v>23</v>
      </c>
      <c r="D636" s="1" t="s">
        <v>322</v>
      </c>
      <c r="E636" s="1">
        <v>566798.06000000006</v>
      </c>
      <c r="F636" s="1">
        <v>39</v>
      </c>
      <c r="G636" s="1">
        <v>0</v>
      </c>
      <c r="H636" s="1">
        <v>0</v>
      </c>
      <c r="I636" s="1">
        <v>0</v>
      </c>
      <c r="J636" s="1">
        <v>0</v>
      </c>
      <c r="K636" s="1">
        <v>40274.339999999902</v>
      </c>
      <c r="L636" s="1">
        <v>2</v>
      </c>
      <c r="M636" s="1">
        <v>0</v>
      </c>
      <c r="N636" s="1">
        <v>0</v>
      </c>
      <c r="O636" s="1">
        <v>0</v>
      </c>
      <c r="P636" s="1">
        <v>0</v>
      </c>
      <c r="Q636" s="1">
        <v>3088.5521391515699</v>
      </c>
      <c r="R636" s="1">
        <v>565352</v>
      </c>
      <c r="S636" s="61">
        <f>IF(C636="East", IF(B636="Central",('Connecting shares (%)'!$F$2/100*E636+'Connecting shares (%)'!$G$2/100*G636+'Connecting shares (%)'!$H$2/100*I636)/1000000,0),0)</f>
        <v>0</v>
      </c>
      <c r="T636" s="61">
        <f>IF(C636="East", IF(B636="Central",F636*'Connecting shares (%)'!$R$16*'Connecting shares (%)'!$F$2/100+H636*'Connecting shares (%)'!$G$2/100*'Connecting shares (%)'!$R$17+J636*'Connecting shares (%)'!$H$2/100*'Connecting shares (%)'!$R$18,0),0)</f>
        <v>0</v>
      </c>
      <c r="U636" s="1">
        <f>IF(C636="East", IF(B636="Decentral",('Connecting shares (%)'!$F$6/100*E636+'Connecting shares (%)'!$G$6/100*G636+'Connecting shares (%)'!$H$6/100*I636)/1000000,0),0)</f>
        <v>0</v>
      </c>
      <c r="V636" s="1">
        <f>IF(C636="East", IF(B636="Decentral",F636*'Connecting shares (%)'!$R$16*'Connecting shares (%)'!$F$6/100+H636*'Connecting shares (%)'!$G$6/100*'Connecting shares (%)'!$R$17+J636*'Connecting shares (%)'!$H$6/100*'Connecting shares (%)'!$R$18,0),0)</f>
        <v>0</v>
      </c>
      <c r="W636" s="1">
        <f>IF(C636="East", IF(B636="Central",('Connecting shares (%)'!$F$4/100*K636+'Connecting shares (%)'!$G$4/100*M636+'Connecting shares (%)'!$H$4/100*O636)/1000000,0),0)</f>
        <v>0</v>
      </c>
      <c r="X636" s="1">
        <f>IF(C636="East", IF(B636="Central",L636*'Connecting shares (%)'!$R$16*'Connecting shares (%)'!$F$4/100+N636*'Connecting shares (%)'!$G$4/100*'Connecting shares (%)'!$R$17+P636*'Connecting shares (%)'!$H$4/100*'Connecting shares (%)'!$R$18,0),0)</f>
        <v>0</v>
      </c>
      <c r="Y636" s="1">
        <f>IF(C636="East", IF(B636="Decentral",('Connecting shares (%)'!$F$4/100*K636+'Connecting shares (%)'!$G$4/100*M636+'Connecting shares (%)'!$H$4/100*O636)/1000000,0),0)</f>
        <v>0</v>
      </c>
      <c r="Z636" s="1">
        <f>IF(C636="East", IF(B636="Decentral",L636*'Connecting shares (%)'!$R$16*'Connecting shares (%)'!$F$8/100+N636*'Connecting shares (%)'!$G$8/100*'Connecting shares (%)'!$R$17+P636*'Connecting shares (%)'!$H$8/100*'Connecting shares (%)'!$R$18,0),0)</f>
        <v>0</v>
      </c>
      <c r="AA636" s="1">
        <f>IF(C636="West", IF(B636="Central",('Connecting shares (%)'!$F$10/100*E636+'Connecting shares (%)'!$G$10/100*G636+'Connecting shares (%)'!$H$10/100*I636)/1000000,0),0)</f>
        <v>0</v>
      </c>
      <c r="AB636" s="1">
        <f>IF(C636="West", IF(B636="Central",F636*'Connecting shares (%)'!$R$16*'Connecting shares (%)'!$F$10/100+H636*'Connecting shares (%)'!$G$10/100*'Connecting shares (%)'!$R$17+J636*'Connecting shares (%)'!$H$10/100*'Connecting shares (%)'!$R$18,0),0)</f>
        <v>0</v>
      </c>
      <c r="AC636" s="1">
        <f>IF(C636="West", IF(B636="Decentral",('Connecting shares (%)'!$F$14/100*E636+'Connecting shares (%)'!$G$14/100*G636+'Connecting shares (%)'!$H$14/100*I636)/1000000,0),0)</f>
        <v>0.5667980600000001</v>
      </c>
      <c r="AD636" s="1">
        <f>IF(C636="west", IF(B636="Decentral",F636*'Connecting shares (%)'!$R$16*'Connecting shares (%)'!$F$14/100+H636*'Connecting shares (%)'!$G$14/100*'Connecting shares (%)'!$R$17+J636*'Connecting shares (%)'!$H$14/100*'Connecting shares (%)'!$R$18,0),0)</f>
        <v>0.89680500000000007</v>
      </c>
      <c r="AE636" s="1">
        <f>IF(C636="west", IF(B636="Central",('Connecting shares (%)'!$F$12/100*K636+'Connecting shares (%)'!$G$12/100*M636+'Connecting shares (%)'!$H$12/100*O636)/1000000,0),0)</f>
        <v>0</v>
      </c>
      <c r="AF636" s="1">
        <f>IF(C636="west", IF(B636="Central",L636*'Connecting shares (%)'!$R$16*'Connecting shares (%)'!$F$12/100+N636*'Connecting shares (%)'!$G$12/100*'Connecting shares (%)'!$R$17+P636*'Connecting shares (%)'!$H$12/100*'Connecting shares (%)'!$R$18,0),0)</f>
        <v>0</v>
      </c>
      <c r="AG636" s="1">
        <f>IF(C636="West", IF(B636="Decentral",(K636*'Connecting shares (%)'!$F$16/100+M636*'Connecting shares (%)'!$G$16/100+O636*'Connecting shares (%)'!$H$16/100)/1000000,0),0)</f>
        <v>4.0274339999999902E-2</v>
      </c>
      <c r="AH636" s="1">
        <f>IF(C636="west", IF(B636="Decentral",L636*'Connecting shares (%)'!$R$16*'Connecting shares (%)'!$F$16/100+N636*'Connecting shares (%)'!$G$16/100*'Connecting shares (%)'!$R$17+P636*'Connecting shares (%)'!$H$16/100*'Connecting shares (%)'!$R$18,0),0)</f>
        <v>4.5990000000000003E-2</v>
      </c>
    </row>
    <row r="637" spans="1:34">
      <c r="A637" s="1">
        <v>636</v>
      </c>
      <c r="B637" s="1" t="s">
        <v>21</v>
      </c>
      <c r="C637" s="1" t="s">
        <v>23</v>
      </c>
      <c r="D637" s="1" t="s">
        <v>321</v>
      </c>
      <c r="E637" s="1">
        <v>12187.58</v>
      </c>
      <c r="F637" s="1">
        <v>1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1637.5463968132599</v>
      </c>
      <c r="R637" s="1">
        <v>43798</v>
      </c>
      <c r="S637" s="61">
        <f>IF(C637="East", IF(B637="Central",('Connecting shares (%)'!$F$2/100*E637+'Connecting shares (%)'!$G$2/100*G637+'Connecting shares (%)'!$H$2/100*I637)/1000000,0),0)</f>
        <v>0</v>
      </c>
      <c r="T637" s="61">
        <f>IF(C637="East", IF(B637="Central",F637*'Connecting shares (%)'!$R$16*'Connecting shares (%)'!$F$2/100+H637*'Connecting shares (%)'!$G$2/100*'Connecting shares (%)'!$R$17+J637*'Connecting shares (%)'!$H$2/100*'Connecting shares (%)'!$R$18,0),0)</f>
        <v>0</v>
      </c>
      <c r="U637" s="1">
        <f>IF(C637="East", IF(B637="Decentral",('Connecting shares (%)'!$F$6/100*E637+'Connecting shares (%)'!$G$6/100*G637+'Connecting shares (%)'!$H$6/100*I637)/1000000,0),0)</f>
        <v>0</v>
      </c>
      <c r="V637" s="1">
        <f>IF(C637="East", IF(B637="Decentral",F637*'Connecting shares (%)'!$R$16*'Connecting shares (%)'!$F$6/100+H637*'Connecting shares (%)'!$G$6/100*'Connecting shares (%)'!$R$17+J637*'Connecting shares (%)'!$H$6/100*'Connecting shares (%)'!$R$18,0),0)</f>
        <v>0</v>
      </c>
      <c r="W637" s="1">
        <f>IF(C637="East", IF(B637="Central",('Connecting shares (%)'!$F$4/100*K637+'Connecting shares (%)'!$G$4/100*M637+'Connecting shares (%)'!$H$4/100*O637)/1000000,0),0)</f>
        <v>0</v>
      </c>
      <c r="X637" s="1">
        <f>IF(C637="East", IF(B637="Central",L637*'Connecting shares (%)'!$R$16*'Connecting shares (%)'!$F$4/100+N637*'Connecting shares (%)'!$G$4/100*'Connecting shares (%)'!$R$17+P637*'Connecting shares (%)'!$H$4/100*'Connecting shares (%)'!$R$18,0),0)</f>
        <v>0</v>
      </c>
      <c r="Y637" s="1">
        <f>IF(C637="East", IF(B637="Decentral",('Connecting shares (%)'!$F$4/100*K637+'Connecting shares (%)'!$G$4/100*M637+'Connecting shares (%)'!$H$4/100*O637)/1000000,0),0)</f>
        <v>0</v>
      </c>
      <c r="Z637" s="1">
        <f>IF(C637="East", IF(B637="Decentral",L637*'Connecting shares (%)'!$R$16*'Connecting shares (%)'!$F$8/100+N637*'Connecting shares (%)'!$G$8/100*'Connecting shares (%)'!$R$17+P637*'Connecting shares (%)'!$H$8/100*'Connecting shares (%)'!$R$18,0),0)</f>
        <v>0</v>
      </c>
      <c r="AA637" s="1">
        <f>IF(C637="West", IF(B637="Central",('Connecting shares (%)'!$F$10/100*E637+'Connecting shares (%)'!$G$10/100*G637+'Connecting shares (%)'!$H$10/100*I637)/1000000,0),0)</f>
        <v>0</v>
      </c>
      <c r="AB637" s="1">
        <f>IF(C637="West", IF(B637="Central",F637*'Connecting shares (%)'!$R$16*'Connecting shares (%)'!$F$10/100+H637*'Connecting shares (%)'!$G$10/100*'Connecting shares (%)'!$R$17+J637*'Connecting shares (%)'!$H$10/100*'Connecting shares (%)'!$R$18,0),0)</f>
        <v>0</v>
      </c>
      <c r="AC637" s="1">
        <f>IF(C637="West", IF(B637="Decentral",('Connecting shares (%)'!$F$14/100*E637+'Connecting shares (%)'!$G$14/100*G637+'Connecting shares (%)'!$H$14/100*I637)/1000000,0),0)</f>
        <v>1.218758E-2</v>
      </c>
      <c r="AD637" s="1">
        <f>IF(C637="west", IF(B637="Decentral",F637*'Connecting shares (%)'!$R$16*'Connecting shares (%)'!$F$14/100+H637*'Connecting shares (%)'!$G$14/100*'Connecting shares (%)'!$R$17+J637*'Connecting shares (%)'!$H$14/100*'Connecting shares (%)'!$R$18,0),0)</f>
        <v>2.2995000000000002E-2</v>
      </c>
      <c r="AE637" s="1">
        <f>IF(C637="west", IF(B637="Central",('Connecting shares (%)'!$F$12/100*K637+'Connecting shares (%)'!$G$12/100*M637+'Connecting shares (%)'!$H$12/100*O637)/1000000,0),0)</f>
        <v>0</v>
      </c>
      <c r="AF637" s="1">
        <f>IF(C637="west", IF(B637="Central",L637*'Connecting shares (%)'!$R$16*'Connecting shares (%)'!$F$12/100+N637*'Connecting shares (%)'!$G$12/100*'Connecting shares (%)'!$R$17+P637*'Connecting shares (%)'!$H$12/100*'Connecting shares (%)'!$R$18,0),0)</f>
        <v>0</v>
      </c>
      <c r="AG637" s="1">
        <f>IF(C637="West", IF(B637="Decentral",(K637*'Connecting shares (%)'!$F$16/100+M637*'Connecting shares (%)'!$G$16/100+O637*'Connecting shares (%)'!$H$16/100)/1000000,0),0)</f>
        <v>0</v>
      </c>
      <c r="AH637" s="1">
        <f>IF(C637="west", IF(B637="Decentral",L637*'Connecting shares (%)'!$R$16*'Connecting shares (%)'!$F$16/100+N637*'Connecting shares (%)'!$G$16/100*'Connecting shares (%)'!$R$17+P637*'Connecting shares (%)'!$H$16/100*'Connecting shares (%)'!$R$18,0),0)</f>
        <v>0</v>
      </c>
    </row>
    <row r="638" spans="1:34">
      <c r="A638" s="1">
        <v>637</v>
      </c>
      <c r="B638" s="1" t="s">
        <v>21</v>
      </c>
      <c r="C638" s="1" t="s">
        <v>23</v>
      </c>
      <c r="D638" s="1" t="s">
        <v>320</v>
      </c>
      <c r="E638" s="1">
        <v>835023.52999999898</v>
      </c>
      <c r="F638" s="1">
        <v>55</v>
      </c>
      <c r="G638" s="1">
        <v>0</v>
      </c>
      <c r="H638" s="1">
        <v>0</v>
      </c>
      <c r="I638" s="1">
        <v>0</v>
      </c>
      <c r="J638" s="1">
        <v>0</v>
      </c>
      <c r="K638" s="1">
        <v>30408.02</v>
      </c>
      <c r="L638" s="1">
        <v>5</v>
      </c>
      <c r="M638" s="1">
        <v>0</v>
      </c>
      <c r="N638" s="1">
        <v>0</v>
      </c>
      <c r="O638" s="1">
        <v>0</v>
      </c>
      <c r="P638" s="1">
        <v>0</v>
      </c>
      <c r="Q638" s="1">
        <v>3407.1311295942501</v>
      </c>
      <c r="R638" s="1">
        <v>207845</v>
      </c>
      <c r="S638" s="61">
        <f>IF(C638="East", IF(B638="Central",('Connecting shares (%)'!$F$2/100*E638+'Connecting shares (%)'!$G$2/100*G638+'Connecting shares (%)'!$H$2/100*I638)/1000000,0),0)</f>
        <v>0</v>
      </c>
      <c r="T638" s="61">
        <f>IF(C638="East", IF(B638="Central",F638*'Connecting shares (%)'!$R$16*'Connecting shares (%)'!$F$2/100+H638*'Connecting shares (%)'!$G$2/100*'Connecting shares (%)'!$R$17+J638*'Connecting shares (%)'!$H$2/100*'Connecting shares (%)'!$R$18,0),0)</f>
        <v>0</v>
      </c>
      <c r="U638" s="1">
        <f>IF(C638="East", IF(B638="Decentral",('Connecting shares (%)'!$F$6/100*E638+'Connecting shares (%)'!$G$6/100*G638+'Connecting shares (%)'!$H$6/100*I638)/1000000,0),0)</f>
        <v>0</v>
      </c>
      <c r="V638" s="1">
        <f>IF(C638="East", IF(B638="Decentral",F638*'Connecting shares (%)'!$R$16*'Connecting shares (%)'!$F$6/100+H638*'Connecting shares (%)'!$G$6/100*'Connecting shares (%)'!$R$17+J638*'Connecting shares (%)'!$H$6/100*'Connecting shares (%)'!$R$18,0),0)</f>
        <v>0</v>
      </c>
      <c r="W638" s="1">
        <f>IF(C638="East", IF(B638="Central",('Connecting shares (%)'!$F$4/100*K638+'Connecting shares (%)'!$G$4/100*M638+'Connecting shares (%)'!$H$4/100*O638)/1000000,0),0)</f>
        <v>0</v>
      </c>
      <c r="X638" s="1">
        <f>IF(C638="East", IF(B638="Central",L638*'Connecting shares (%)'!$R$16*'Connecting shares (%)'!$F$4/100+N638*'Connecting shares (%)'!$G$4/100*'Connecting shares (%)'!$R$17+P638*'Connecting shares (%)'!$H$4/100*'Connecting shares (%)'!$R$18,0),0)</f>
        <v>0</v>
      </c>
      <c r="Y638" s="1">
        <f>IF(C638="East", IF(B638="Decentral",('Connecting shares (%)'!$F$4/100*K638+'Connecting shares (%)'!$G$4/100*M638+'Connecting shares (%)'!$H$4/100*O638)/1000000,0),0)</f>
        <v>0</v>
      </c>
      <c r="Z638" s="1">
        <f>IF(C638="East", IF(B638="Decentral",L638*'Connecting shares (%)'!$R$16*'Connecting shares (%)'!$F$8/100+N638*'Connecting shares (%)'!$G$8/100*'Connecting shares (%)'!$R$17+P638*'Connecting shares (%)'!$H$8/100*'Connecting shares (%)'!$R$18,0),0)</f>
        <v>0</v>
      </c>
      <c r="AA638" s="1">
        <f>IF(C638="West", IF(B638="Central",('Connecting shares (%)'!$F$10/100*E638+'Connecting shares (%)'!$G$10/100*G638+'Connecting shares (%)'!$H$10/100*I638)/1000000,0),0)</f>
        <v>0</v>
      </c>
      <c r="AB638" s="1">
        <f>IF(C638="West", IF(B638="Central",F638*'Connecting shares (%)'!$R$16*'Connecting shares (%)'!$F$10/100+H638*'Connecting shares (%)'!$G$10/100*'Connecting shares (%)'!$R$17+J638*'Connecting shares (%)'!$H$10/100*'Connecting shares (%)'!$R$18,0),0)</f>
        <v>0</v>
      </c>
      <c r="AC638" s="1">
        <f>IF(C638="West", IF(B638="Decentral",('Connecting shares (%)'!$F$14/100*E638+'Connecting shares (%)'!$G$14/100*G638+'Connecting shares (%)'!$H$14/100*I638)/1000000,0),0)</f>
        <v>0.83502352999999896</v>
      </c>
      <c r="AD638" s="1">
        <f>IF(C638="west", IF(B638="Decentral",F638*'Connecting shares (%)'!$R$16*'Connecting shares (%)'!$F$14/100+H638*'Connecting shares (%)'!$G$14/100*'Connecting shares (%)'!$R$17+J638*'Connecting shares (%)'!$H$14/100*'Connecting shares (%)'!$R$18,0),0)</f>
        <v>1.2647250000000001</v>
      </c>
      <c r="AE638" s="1">
        <f>IF(C638="west", IF(B638="Central",('Connecting shares (%)'!$F$12/100*K638+'Connecting shares (%)'!$G$12/100*M638+'Connecting shares (%)'!$H$12/100*O638)/1000000,0),0)</f>
        <v>0</v>
      </c>
      <c r="AF638" s="1">
        <f>IF(C638="west", IF(B638="Central",L638*'Connecting shares (%)'!$R$16*'Connecting shares (%)'!$F$12/100+N638*'Connecting shares (%)'!$G$12/100*'Connecting shares (%)'!$R$17+P638*'Connecting shares (%)'!$H$12/100*'Connecting shares (%)'!$R$18,0),0)</f>
        <v>0</v>
      </c>
      <c r="AG638" s="1">
        <f>IF(C638="West", IF(B638="Decentral",(K638*'Connecting shares (%)'!$F$16/100+M638*'Connecting shares (%)'!$G$16/100+O638*'Connecting shares (%)'!$H$16/100)/1000000,0),0)</f>
        <v>3.0408020000000001E-2</v>
      </c>
      <c r="AH638" s="1">
        <f>IF(C638="west", IF(B638="Decentral",L638*'Connecting shares (%)'!$R$16*'Connecting shares (%)'!$F$16/100+N638*'Connecting shares (%)'!$G$16/100*'Connecting shares (%)'!$R$17+P638*'Connecting shares (%)'!$H$16/100*'Connecting shares (%)'!$R$18,0),0)</f>
        <v>0.11497500000000001</v>
      </c>
    </row>
    <row r="639" spans="1:34">
      <c r="A639" s="1">
        <v>638</v>
      </c>
      <c r="B639" s="1" t="s">
        <v>21</v>
      </c>
      <c r="C639" s="1" t="s">
        <v>23</v>
      </c>
      <c r="D639" s="1" t="s">
        <v>319</v>
      </c>
      <c r="E639" s="1">
        <v>313833.55999999901</v>
      </c>
      <c r="F639" s="1">
        <v>21</v>
      </c>
      <c r="G639" s="1">
        <v>0</v>
      </c>
      <c r="H639" s="1">
        <v>0</v>
      </c>
      <c r="I639" s="1">
        <v>0</v>
      </c>
      <c r="J639" s="1">
        <v>0</v>
      </c>
      <c r="K639" s="1">
        <v>31047.47</v>
      </c>
      <c r="L639" s="1">
        <v>3</v>
      </c>
      <c r="M639" s="1">
        <v>0</v>
      </c>
      <c r="N639" s="1">
        <v>0</v>
      </c>
      <c r="O639" s="1">
        <v>0</v>
      </c>
      <c r="P639" s="1">
        <v>0</v>
      </c>
      <c r="Q639" s="1">
        <v>3272.2872890903</v>
      </c>
      <c r="R639" s="1">
        <v>554576.5</v>
      </c>
      <c r="S639" s="61">
        <f>IF(C639="East", IF(B639="Central",('Connecting shares (%)'!$F$2/100*E639+'Connecting shares (%)'!$G$2/100*G639+'Connecting shares (%)'!$H$2/100*I639)/1000000,0),0)</f>
        <v>0</v>
      </c>
      <c r="T639" s="61">
        <f>IF(C639="East", IF(B639="Central",F639*'Connecting shares (%)'!$R$16*'Connecting shares (%)'!$F$2/100+H639*'Connecting shares (%)'!$G$2/100*'Connecting shares (%)'!$R$17+J639*'Connecting shares (%)'!$H$2/100*'Connecting shares (%)'!$R$18,0),0)</f>
        <v>0</v>
      </c>
      <c r="U639" s="1">
        <f>IF(C639="East", IF(B639="Decentral",('Connecting shares (%)'!$F$6/100*E639+'Connecting shares (%)'!$G$6/100*G639+'Connecting shares (%)'!$H$6/100*I639)/1000000,0),0)</f>
        <v>0</v>
      </c>
      <c r="V639" s="1">
        <f>IF(C639="East", IF(B639="Decentral",F639*'Connecting shares (%)'!$R$16*'Connecting shares (%)'!$F$6/100+H639*'Connecting shares (%)'!$G$6/100*'Connecting shares (%)'!$R$17+J639*'Connecting shares (%)'!$H$6/100*'Connecting shares (%)'!$R$18,0),0)</f>
        <v>0</v>
      </c>
      <c r="W639" s="1">
        <f>IF(C639="East", IF(B639="Central",('Connecting shares (%)'!$F$4/100*K639+'Connecting shares (%)'!$G$4/100*M639+'Connecting shares (%)'!$H$4/100*O639)/1000000,0),0)</f>
        <v>0</v>
      </c>
      <c r="X639" s="1">
        <f>IF(C639="East", IF(B639="Central",L639*'Connecting shares (%)'!$R$16*'Connecting shares (%)'!$F$4/100+N639*'Connecting shares (%)'!$G$4/100*'Connecting shares (%)'!$R$17+P639*'Connecting shares (%)'!$H$4/100*'Connecting shares (%)'!$R$18,0),0)</f>
        <v>0</v>
      </c>
      <c r="Y639" s="1">
        <f>IF(C639="East", IF(B639="Decentral",('Connecting shares (%)'!$F$4/100*K639+'Connecting shares (%)'!$G$4/100*M639+'Connecting shares (%)'!$H$4/100*O639)/1000000,0),0)</f>
        <v>0</v>
      </c>
      <c r="Z639" s="1">
        <f>IF(C639="East", IF(B639="Decentral",L639*'Connecting shares (%)'!$R$16*'Connecting shares (%)'!$F$8/100+N639*'Connecting shares (%)'!$G$8/100*'Connecting shares (%)'!$R$17+P639*'Connecting shares (%)'!$H$8/100*'Connecting shares (%)'!$R$18,0),0)</f>
        <v>0</v>
      </c>
      <c r="AA639" s="1">
        <f>IF(C639="West", IF(B639="Central",('Connecting shares (%)'!$F$10/100*E639+'Connecting shares (%)'!$G$10/100*G639+'Connecting shares (%)'!$H$10/100*I639)/1000000,0),0)</f>
        <v>0</v>
      </c>
      <c r="AB639" s="1">
        <f>IF(C639="West", IF(B639="Central",F639*'Connecting shares (%)'!$R$16*'Connecting shares (%)'!$F$10/100+H639*'Connecting shares (%)'!$G$10/100*'Connecting shares (%)'!$R$17+J639*'Connecting shares (%)'!$H$10/100*'Connecting shares (%)'!$R$18,0),0)</f>
        <v>0</v>
      </c>
      <c r="AC639" s="1">
        <f>IF(C639="West", IF(B639="Decentral",('Connecting shares (%)'!$F$14/100*E639+'Connecting shares (%)'!$G$14/100*G639+'Connecting shares (%)'!$H$14/100*I639)/1000000,0),0)</f>
        <v>0.31383355999999901</v>
      </c>
      <c r="AD639" s="1">
        <f>IF(C639="west", IF(B639="Decentral",F639*'Connecting shares (%)'!$R$16*'Connecting shares (%)'!$F$14/100+H639*'Connecting shares (%)'!$G$14/100*'Connecting shares (%)'!$R$17+J639*'Connecting shares (%)'!$H$14/100*'Connecting shares (%)'!$R$18,0),0)</f>
        <v>0.48289500000000002</v>
      </c>
      <c r="AE639" s="1">
        <f>IF(C639="west", IF(B639="Central",('Connecting shares (%)'!$F$12/100*K639+'Connecting shares (%)'!$G$12/100*M639+'Connecting shares (%)'!$H$12/100*O639)/1000000,0),0)</f>
        <v>0</v>
      </c>
      <c r="AF639" s="1">
        <f>IF(C639="west", IF(B639="Central",L639*'Connecting shares (%)'!$R$16*'Connecting shares (%)'!$F$12/100+N639*'Connecting shares (%)'!$G$12/100*'Connecting shares (%)'!$R$17+P639*'Connecting shares (%)'!$H$12/100*'Connecting shares (%)'!$R$18,0),0)</f>
        <v>0</v>
      </c>
      <c r="AG639" s="1">
        <f>IF(C639="West", IF(B639="Decentral",(K639*'Connecting shares (%)'!$F$16/100+M639*'Connecting shares (%)'!$G$16/100+O639*'Connecting shares (%)'!$H$16/100)/1000000,0),0)</f>
        <v>3.1047470000000001E-2</v>
      </c>
      <c r="AH639" s="1">
        <f>IF(C639="west", IF(B639="Decentral",L639*'Connecting shares (%)'!$R$16*'Connecting shares (%)'!$F$16/100+N639*'Connecting shares (%)'!$G$16/100*'Connecting shares (%)'!$R$17+P639*'Connecting shares (%)'!$H$16/100*'Connecting shares (%)'!$R$18,0),0)</f>
        <v>6.8985000000000005E-2</v>
      </c>
    </row>
    <row r="640" spans="1:34">
      <c r="A640" s="1">
        <v>639</v>
      </c>
      <c r="B640" s="1" t="s">
        <v>21</v>
      </c>
      <c r="C640" s="1" t="s">
        <v>23</v>
      </c>
      <c r="D640" s="1" t="s">
        <v>318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137.15587884378999</v>
      </c>
      <c r="R640" s="1">
        <v>565</v>
      </c>
      <c r="S640" s="61">
        <f>IF(C640="East", IF(B640="Central",('Connecting shares (%)'!$F$2/100*E640+'Connecting shares (%)'!$G$2/100*G640+'Connecting shares (%)'!$H$2/100*I640)/1000000,0),0)</f>
        <v>0</v>
      </c>
      <c r="T640" s="61">
        <f>IF(C640="East", IF(B640="Central",F640*'Connecting shares (%)'!$R$16*'Connecting shares (%)'!$F$2/100+H640*'Connecting shares (%)'!$G$2/100*'Connecting shares (%)'!$R$17+J640*'Connecting shares (%)'!$H$2/100*'Connecting shares (%)'!$R$18,0),0)</f>
        <v>0</v>
      </c>
      <c r="U640" s="1">
        <f>IF(C640="East", IF(B640="Decentral",('Connecting shares (%)'!$F$6/100*E640+'Connecting shares (%)'!$G$6/100*G640+'Connecting shares (%)'!$H$6/100*I640)/1000000,0),0)</f>
        <v>0</v>
      </c>
      <c r="V640" s="1">
        <f>IF(C640="East", IF(B640="Decentral",F640*'Connecting shares (%)'!$R$16*'Connecting shares (%)'!$F$6/100+H640*'Connecting shares (%)'!$G$6/100*'Connecting shares (%)'!$R$17+J640*'Connecting shares (%)'!$H$6/100*'Connecting shares (%)'!$R$18,0),0)</f>
        <v>0</v>
      </c>
      <c r="W640" s="1">
        <f>IF(C640="East", IF(B640="Central",('Connecting shares (%)'!$F$4/100*K640+'Connecting shares (%)'!$G$4/100*M640+'Connecting shares (%)'!$H$4/100*O640)/1000000,0),0)</f>
        <v>0</v>
      </c>
      <c r="X640" s="1">
        <f>IF(C640="East", IF(B640="Central",L640*'Connecting shares (%)'!$R$16*'Connecting shares (%)'!$F$4/100+N640*'Connecting shares (%)'!$G$4/100*'Connecting shares (%)'!$R$17+P640*'Connecting shares (%)'!$H$4/100*'Connecting shares (%)'!$R$18,0),0)</f>
        <v>0</v>
      </c>
      <c r="Y640" s="1">
        <f>IF(C640="East", IF(B640="Decentral",('Connecting shares (%)'!$F$4/100*K640+'Connecting shares (%)'!$G$4/100*M640+'Connecting shares (%)'!$H$4/100*O640)/1000000,0),0)</f>
        <v>0</v>
      </c>
      <c r="Z640" s="1">
        <f>IF(C640="East", IF(B640="Decentral",L640*'Connecting shares (%)'!$R$16*'Connecting shares (%)'!$F$8/100+N640*'Connecting shares (%)'!$G$8/100*'Connecting shares (%)'!$R$17+P640*'Connecting shares (%)'!$H$8/100*'Connecting shares (%)'!$R$18,0),0)</f>
        <v>0</v>
      </c>
      <c r="AA640" s="1">
        <f>IF(C640="West", IF(B640="Central",('Connecting shares (%)'!$F$10/100*E640+'Connecting shares (%)'!$G$10/100*G640+'Connecting shares (%)'!$H$10/100*I640)/1000000,0),0)</f>
        <v>0</v>
      </c>
      <c r="AB640" s="1">
        <f>IF(C640="West", IF(B640="Central",F640*'Connecting shares (%)'!$R$16*'Connecting shares (%)'!$F$10/100+H640*'Connecting shares (%)'!$G$10/100*'Connecting shares (%)'!$R$17+J640*'Connecting shares (%)'!$H$10/100*'Connecting shares (%)'!$R$18,0),0)</f>
        <v>0</v>
      </c>
      <c r="AC640" s="1">
        <f>IF(C640="West", IF(B640="Decentral",('Connecting shares (%)'!$F$14/100*E640+'Connecting shares (%)'!$G$14/100*G640+'Connecting shares (%)'!$H$14/100*I640)/1000000,0),0)</f>
        <v>0</v>
      </c>
      <c r="AD640" s="1">
        <f>IF(C640="west", IF(B640="Decentral",F640*'Connecting shares (%)'!$R$16*'Connecting shares (%)'!$F$14/100+H640*'Connecting shares (%)'!$G$14/100*'Connecting shares (%)'!$R$17+J640*'Connecting shares (%)'!$H$14/100*'Connecting shares (%)'!$R$18,0),0)</f>
        <v>0</v>
      </c>
      <c r="AE640" s="1">
        <f>IF(C640="west", IF(B640="Central",('Connecting shares (%)'!$F$12/100*K640+'Connecting shares (%)'!$G$12/100*M640+'Connecting shares (%)'!$H$12/100*O640)/1000000,0),0)</f>
        <v>0</v>
      </c>
      <c r="AF640" s="1">
        <f>IF(C640="west", IF(B640="Central",L640*'Connecting shares (%)'!$R$16*'Connecting shares (%)'!$F$12/100+N640*'Connecting shares (%)'!$G$12/100*'Connecting shares (%)'!$R$17+P640*'Connecting shares (%)'!$H$12/100*'Connecting shares (%)'!$R$18,0),0)</f>
        <v>0</v>
      </c>
      <c r="AG640" s="1">
        <f>IF(C640="West", IF(B640="Decentral",(K640*'Connecting shares (%)'!$F$16/100+M640*'Connecting shares (%)'!$G$16/100+O640*'Connecting shares (%)'!$H$16/100)/1000000,0),0)</f>
        <v>0</v>
      </c>
      <c r="AH640" s="1">
        <f>IF(C640="west", IF(B640="Decentral",L640*'Connecting shares (%)'!$R$16*'Connecting shares (%)'!$F$16/100+N640*'Connecting shares (%)'!$G$16/100*'Connecting shares (%)'!$R$17+P640*'Connecting shares (%)'!$H$16/100*'Connecting shares (%)'!$R$18,0),0)</f>
        <v>0</v>
      </c>
    </row>
    <row r="641" spans="1:34">
      <c r="A641" s="1">
        <v>640</v>
      </c>
      <c r="B641" s="1" t="s">
        <v>21</v>
      </c>
      <c r="C641" s="1" t="s">
        <v>23</v>
      </c>
      <c r="D641" s="1" t="s">
        <v>317</v>
      </c>
      <c r="E641" s="1">
        <v>180527.68999999901</v>
      </c>
      <c r="F641" s="1">
        <v>12</v>
      </c>
      <c r="G641" s="1">
        <v>0</v>
      </c>
      <c r="H641" s="1">
        <v>0</v>
      </c>
      <c r="I641" s="1">
        <v>0</v>
      </c>
      <c r="J641" s="1">
        <v>0</v>
      </c>
      <c r="K641" s="1">
        <v>15978.36</v>
      </c>
      <c r="L641" s="1">
        <v>3</v>
      </c>
      <c r="M641" s="1">
        <v>0</v>
      </c>
      <c r="N641" s="1">
        <v>0</v>
      </c>
      <c r="O641" s="1">
        <v>0</v>
      </c>
      <c r="P641" s="1">
        <v>0</v>
      </c>
      <c r="Q641" s="1">
        <v>3323.7224963741201</v>
      </c>
      <c r="R641" s="1">
        <v>427792.5</v>
      </c>
      <c r="S641" s="61">
        <f>IF(C641="East", IF(B641="Central",('Connecting shares (%)'!$F$2/100*E641+'Connecting shares (%)'!$G$2/100*G641+'Connecting shares (%)'!$H$2/100*I641)/1000000,0),0)</f>
        <v>0</v>
      </c>
      <c r="T641" s="61">
        <f>IF(C641="East", IF(B641="Central",F641*'Connecting shares (%)'!$R$16*'Connecting shares (%)'!$F$2/100+H641*'Connecting shares (%)'!$G$2/100*'Connecting shares (%)'!$R$17+J641*'Connecting shares (%)'!$H$2/100*'Connecting shares (%)'!$R$18,0),0)</f>
        <v>0</v>
      </c>
      <c r="U641" s="1">
        <f>IF(C641="East", IF(B641="Decentral",('Connecting shares (%)'!$F$6/100*E641+'Connecting shares (%)'!$G$6/100*G641+'Connecting shares (%)'!$H$6/100*I641)/1000000,0),0)</f>
        <v>0</v>
      </c>
      <c r="V641" s="1">
        <f>IF(C641="East", IF(B641="Decentral",F641*'Connecting shares (%)'!$R$16*'Connecting shares (%)'!$F$6/100+H641*'Connecting shares (%)'!$G$6/100*'Connecting shares (%)'!$R$17+J641*'Connecting shares (%)'!$H$6/100*'Connecting shares (%)'!$R$18,0),0)</f>
        <v>0</v>
      </c>
      <c r="W641" s="1">
        <f>IF(C641="East", IF(B641="Central",('Connecting shares (%)'!$F$4/100*K641+'Connecting shares (%)'!$G$4/100*M641+'Connecting shares (%)'!$H$4/100*O641)/1000000,0),0)</f>
        <v>0</v>
      </c>
      <c r="X641" s="1">
        <f>IF(C641="East", IF(B641="Central",L641*'Connecting shares (%)'!$R$16*'Connecting shares (%)'!$F$4/100+N641*'Connecting shares (%)'!$G$4/100*'Connecting shares (%)'!$R$17+P641*'Connecting shares (%)'!$H$4/100*'Connecting shares (%)'!$R$18,0),0)</f>
        <v>0</v>
      </c>
      <c r="Y641" s="1">
        <f>IF(C641="East", IF(B641="Decentral",('Connecting shares (%)'!$F$4/100*K641+'Connecting shares (%)'!$G$4/100*M641+'Connecting shares (%)'!$H$4/100*O641)/1000000,0),0)</f>
        <v>0</v>
      </c>
      <c r="Z641" s="1">
        <f>IF(C641="East", IF(B641="Decentral",L641*'Connecting shares (%)'!$R$16*'Connecting shares (%)'!$F$8/100+N641*'Connecting shares (%)'!$G$8/100*'Connecting shares (%)'!$R$17+P641*'Connecting shares (%)'!$H$8/100*'Connecting shares (%)'!$R$18,0),0)</f>
        <v>0</v>
      </c>
      <c r="AA641" s="1">
        <f>IF(C641="West", IF(B641="Central",('Connecting shares (%)'!$F$10/100*E641+'Connecting shares (%)'!$G$10/100*G641+'Connecting shares (%)'!$H$10/100*I641)/1000000,0),0)</f>
        <v>0</v>
      </c>
      <c r="AB641" s="1">
        <f>IF(C641="West", IF(B641="Central",F641*'Connecting shares (%)'!$R$16*'Connecting shares (%)'!$F$10/100+H641*'Connecting shares (%)'!$G$10/100*'Connecting shares (%)'!$R$17+J641*'Connecting shares (%)'!$H$10/100*'Connecting shares (%)'!$R$18,0),0)</f>
        <v>0</v>
      </c>
      <c r="AC641" s="1">
        <f>IF(C641="West", IF(B641="Decentral",('Connecting shares (%)'!$F$14/100*E641+'Connecting shares (%)'!$G$14/100*G641+'Connecting shares (%)'!$H$14/100*I641)/1000000,0),0)</f>
        <v>0.18052768999999902</v>
      </c>
      <c r="AD641" s="1">
        <f>IF(C641="west", IF(B641="Decentral",F641*'Connecting shares (%)'!$R$16*'Connecting shares (%)'!$F$14/100+H641*'Connecting shares (%)'!$G$14/100*'Connecting shares (%)'!$R$17+J641*'Connecting shares (%)'!$H$14/100*'Connecting shares (%)'!$R$18,0),0)</f>
        <v>0.27594000000000002</v>
      </c>
      <c r="AE641" s="1">
        <f>IF(C641="west", IF(B641="Central",('Connecting shares (%)'!$F$12/100*K641+'Connecting shares (%)'!$G$12/100*M641+'Connecting shares (%)'!$H$12/100*O641)/1000000,0),0)</f>
        <v>0</v>
      </c>
      <c r="AF641" s="1">
        <f>IF(C641="west", IF(B641="Central",L641*'Connecting shares (%)'!$R$16*'Connecting shares (%)'!$F$12/100+N641*'Connecting shares (%)'!$G$12/100*'Connecting shares (%)'!$R$17+P641*'Connecting shares (%)'!$H$12/100*'Connecting shares (%)'!$R$18,0),0)</f>
        <v>0</v>
      </c>
      <c r="AG641" s="1">
        <f>IF(C641="West", IF(B641="Decentral",(K641*'Connecting shares (%)'!$F$16/100+M641*'Connecting shares (%)'!$G$16/100+O641*'Connecting shares (%)'!$H$16/100)/1000000,0),0)</f>
        <v>1.597836E-2</v>
      </c>
      <c r="AH641" s="1">
        <f>IF(C641="west", IF(B641="Decentral",L641*'Connecting shares (%)'!$R$16*'Connecting shares (%)'!$F$16/100+N641*'Connecting shares (%)'!$G$16/100*'Connecting shares (%)'!$R$17+P641*'Connecting shares (%)'!$H$16/100*'Connecting shares (%)'!$R$18,0),0)</f>
        <v>6.8985000000000005E-2</v>
      </c>
    </row>
    <row r="642" spans="1:34">
      <c r="A642" s="1">
        <v>641</v>
      </c>
      <c r="B642" s="1" t="s">
        <v>21</v>
      </c>
      <c r="C642" s="1" t="s">
        <v>23</v>
      </c>
      <c r="D642" s="1" t="s">
        <v>316</v>
      </c>
      <c r="E642" s="1">
        <v>422459.87</v>
      </c>
      <c r="F642" s="1">
        <v>28</v>
      </c>
      <c r="G642" s="1">
        <v>0</v>
      </c>
      <c r="H642" s="1">
        <v>0</v>
      </c>
      <c r="I642" s="1">
        <v>0</v>
      </c>
      <c r="J642" s="1">
        <v>0</v>
      </c>
      <c r="K642" s="1">
        <v>82209.02</v>
      </c>
      <c r="L642" s="1">
        <v>16</v>
      </c>
      <c r="M642" s="1">
        <v>0</v>
      </c>
      <c r="N642" s="1">
        <v>0</v>
      </c>
      <c r="O642" s="1">
        <v>0</v>
      </c>
      <c r="P642" s="1">
        <v>0</v>
      </c>
      <c r="Q642" s="1">
        <v>3444.1681319106601</v>
      </c>
      <c r="R642" s="1">
        <v>402867.5</v>
      </c>
      <c r="S642" s="61">
        <f>IF(C642="East", IF(B642="Central",('Connecting shares (%)'!$F$2/100*E642+'Connecting shares (%)'!$G$2/100*G642+'Connecting shares (%)'!$H$2/100*I642)/1000000,0),0)</f>
        <v>0</v>
      </c>
      <c r="T642" s="61">
        <f>IF(C642="East", IF(B642="Central",F642*'Connecting shares (%)'!$R$16*'Connecting shares (%)'!$F$2/100+H642*'Connecting shares (%)'!$G$2/100*'Connecting shares (%)'!$R$17+J642*'Connecting shares (%)'!$H$2/100*'Connecting shares (%)'!$R$18,0),0)</f>
        <v>0</v>
      </c>
      <c r="U642" s="1">
        <f>IF(C642="East", IF(B642="Decentral",('Connecting shares (%)'!$F$6/100*E642+'Connecting shares (%)'!$G$6/100*G642+'Connecting shares (%)'!$H$6/100*I642)/1000000,0),0)</f>
        <v>0</v>
      </c>
      <c r="V642" s="1">
        <f>IF(C642="East", IF(B642="Decentral",F642*'Connecting shares (%)'!$R$16*'Connecting shares (%)'!$F$6/100+H642*'Connecting shares (%)'!$G$6/100*'Connecting shares (%)'!$R$17+J642*'Connecting shares (%)'!$H$6/100*'Connecting shares (%)'!$R$18,0),0)</f>
        <v>0</v>
      </c>
      <c r="W642" s="1">
        <f>IF(C642="East", IF(B642="Central",('Connecting shares (%)'!$F$4/100*K642+'Connecting shares (%)'!$G$4/100*M642+'Connecting shares (%)'!$H$4/100*O642)/1000000,0),0)</f>
        <v>0</v>
      </c>
      <c r="X642" s="1">
        <f>IF(C642="East", IF(B642="Central",L642*'Connecting shares (%)'!$R$16*'Connecting shares (%)'!$F$4/100+N642*'Connecting shares (%)'!$G$4/100*'Connecting shares (%)'!$R$17+P642*'Connecting shares (%)'!$H$4/100*'Connecting shares (%)'!$R$18,0),0)</f>
        <v>0</v>
      </c>
      <c r="Y642" s="1">
        <f>IF(C642="East", IF(B642="Decentral",('Connecting shares (%)'!$F$4/100*K642+'Connecting shares (%)'!$G$4/100*M642+'Connecting shares (%)'!$H$4/100*O642)/1000000,0),0)</f>
        <v>0</v>
      </c>
      <c r="Z642" s="1">
        <f>IF(C642="East", IF(B642="Decentral",L642*'Connecting shares (%)'!$R$16*'Connecting shares (%)'!$F$8/100+N642*'Connecting shares (%)'!$G$8/100*'Connecting shares (%)'!$R$17+P642*'Connecting shares (%)'!$H$8/100*'Connecting shares (%)'!$R$18,0),0)</f>
        <v>0</v>
      </c>
      <c r="AA642" s="1">
        <f>IF(C642="West", IF(B642="Central",('Connecting shares (%)'!$F$10/100*E642+'Connecting shares (%)'!$G$10/100*G642+'Connecting shares (%)'!$H$10/100*I642)/1000000,0),0)</f>
        <v>0</v>
      </c>
      <c r="AB642" s="1">
        <f>IF(C642="West", IF(B642="Central",F642*'Connecting shares (%)'!$R$16*'Connecting shares (%)'!$F$10/100+H642*'Connecting shares (%)'!$G$10/100*'Connecting shares (%)'!$R$17+J642*'Connecting shares (%)'!$H$10/100*'Connecting shares (%)'!$R$18,0),0)</f>
        <v>0</v>
      </c>
      <c r="AC642" s="1">
        <f>IF(C642="West", IF(B642="Decentral",('Connecting shares (%)'!$F$14/100*E642+'Connecting shares (%)'!$G$14/100*G642+'Connecting shares (%)'!$H$14/100*I642)/1000000,0),0)</f>
        <v>0.42245987000000002</v>
      </c>
      <c r="AD642" s="1">
        <f>IF(C642="west", IF(B642="Decentral",F642*'Connecting shares (%)'!$R$16*'Connecting shares (%)'!$F$14/100+H642*'Connecting shares (%)'!$G$14/100*'Connecting shares (%)'!$R$17+J642*'Connecting shares (%)'!$H$14/100*'Connecting shares (%)'!$R$18,0),0)</f>
        <v>0.6438600000000001</v>
      </c>
      <c r="AE642" s="1">
        <f>IF(C642="west", IF(B642="Central",('Connecting shares (%)'!$F$12/100*K642+'Connecting shares (%)'!$G$12/100*M642+'Connecting shares (%)'!$H$12/100*O642)/1000000,0),0)</f>
        <v>0</v>
      </c>
      <c r="AF642" s="1">
        <f>IF(C642="west", IF(B642="Central",L642*'Connecting shares (%)'!$R$16*'Connecting shares (%)'!$F$12/100+N642*'Connecting shares (%)'!$G$12/100*'Connecting shares (%)'!$R$17+P642*'Connecting shares (%)'!$H$12/100*'Connecting shares (%)'!$R$18,0),0)</f>
        <v>0</v>
      </c>
      <c r="AG642" s="1">
        <f>IF(C642="West", IF(B642="Decentral",(K642*'Connecting shares (%)'!$F$16/100+M642*'Connecting shares (%)'!$G$16/100+O642*'Connecting shares (%)'!$H$16/100)/1000000,0),0)</f>
        <v>8.2209020000000008E-2</v>
      </c>
      <c r="AH642" s="1">
        <f>IF(C642="west", IF(B642="Decentral",L642*'Connecting shares (%)'!$R$16*'Connecting shares (%)'!$F$16/100+N642*'Connecting shares (%)'!$G$16/100*'Connecting shares (%)'!$R$17+P642*'Connecting shares (%)'!$H$16/100*'Connecting shares (%)'!$R$18,0),0)</f>
        <v>0.36792000000000002</v>
      </c>
    </row>
    <row r="643" spans="1:34">
      <c r="A643" s="1">
        <v>642</v>
      </c>
      <c r="B643" s="1" t="s">
        <v>21</v>
      </c>
      <c r="C643" s="1" t="s">
        <v>23</v>
      </c>
      <c r="D643" s="1" t="s">
        <v>315</v>
      </c>
      <c r="E643" s="1">
        <v>630866.12</v>
      </c>
      <c r="F643" s="1">
        <v>36</v>
      </c>
      <c r="G643" s="1">
        <v>0</v>
      </c>
      <c r="H643" s="1">
        <v>0</v>
      </c>
      <c r="I643" s="1">
        <v>0</v>
      </c>
      <c r="J643" s="1">
        <v>0</v>
      </c>
      <c r="K643" s="1">
        <v>72722.9399999999</v>
      </c>
      <c r="L643" s="1">
        <v>4</v>
      </c>
      <c r="M643" s="1">
        <v>0</v>
      </c>
      <c r="N643" s="1">
        <v>0</v>
      </c>
      <c r="O643" s="1">
        <v>0</v>
      </c>
      <c r="P643" s="1">
        <v>0</v>
      </c>
      <c r="Q643" s="1">
        <v>3615.2447700163898</v>
      </c>
      <c r="R643" s="1">
        <v>706234.5</v>
      </c>
      <c r="S643" s="61">
        <f>IF(C643="East", IF(B643="Central",('Connecting shares (%)'!$F$2/100*E643+'Connecting shares (%)'!$G$2/100*G643+'Connecting shares (%)'!$H$2/100*I643)/1000000,0),0)</f>
        <v>0</v>
      </c>
      <c r="T643" s="61">
        <f>IF(C643="East", IF(B643="Central",F643*'Connecting shares (%)'!$R$16*'Connecting shares (%)'!$F$2/100+H643*'Connecting shares (%)'!$G$2/100*'Connecting shares (%)'!$R$17+J643*'Connecting shares (%)'!$H$2/100*'Connecting shares (%)'!$R$18,0),0)</f>
        <v>0</v>
      </c>
      <c r="U643" s="1">
        <f>IF(C643="East", IF(B643="Decentral",('Connecting shares (%)'!$F$6/100*E643+'Connecting shares (%)'!$G$6/100*G643+'Connecting shares (%)'!$H$6/100*I643)/1000000,0),0)</f>
        <v>0</v>
      </c>
      <c r="V643" s="1">
        <f>IF(C643="East", IF(B643="Decentral",F643*'Connecting shares (%)'!$R$16*'Connecting shares (%)'!$F$6/100+H643*'Connecting shares (%)'!$G$6/100*'Connecting shares (%)'!$R$17+J643*'Connecting shares (%)'!$H$6/100*'Connecting shares (%)'!$R$18,0),0)</f>
        <v>0</v>
      </c>
      <c r="W643" s="1">
        <f>IF(C643="East", IF(B643="Central",('Connecting shares (%)'!$F$4/100*K643+'Connecting shares (%)'!$G$4/100*M643+'Connecting shares (%)'!$H$4/100*O643)/1000000,0),0)</f>
        <v>0</v>
      </c>
      <c r="X643" s="1">
        <f>IF(C643="East", IF(B643="Central",L643*'Connecting shares (%)'!$R$16*'Connecting shares (%)'!$F$4/100+N643*'Connecting shares (%)'!$G$4/100*'Connecting shares (%)'!$R$17+P643*'Connecting shares (%)'!$H$4/100*'Connecting shares (%)'!$R$18,0),0)</f>
        <v>0</v>
      </c>
      <c r="Y643" s="1">
        <f>IF(C643="East", IF(B643="Decentral",('Connecting shares (%)'!$F$4/100*K643+'Connecting shares (%)'!$G$4/100*M643+'Connecting shares (%)'!$H$4/100*O643)/1000000,0),0)</f>
        <v>0</v>
      </c>
      <c r="Z643" s="1">
        <f>IF(C643="East", IF(B643="Decentral",L643*'Connecting shares (%)'!$R$16*'Connecting shares (%)'!$F$8/100+N643*'Connecting shares (%)'!$G$8/100*'Connecting shares (%)'!$R$17+P643*'Connecting shares (%)'!$H$8/100*'Connecting shares (%)'!$R$18,0),0)</f>
        <v>0</v>
      </c>
      <c r="AA643" s="1">
        <f>IF(C643="West", IF(B643="Central",('Connecting shares (%)'!$F$10/100*E643+'Connecting shares (%)'!$G$10/100*G643+'Connecting shares (%)'!$H$10/100*I643)/1000000,0),0)</f>
        <v>0</v>
      </c>
      <c r="AB643" s="1">
        <f>IF(C643="West", IF(B643="Central",F643*'Connecting shares (%)'!$R$16*'Connecting shares (%)'!$F$10/100+H643*'Connecting shares (%)'!$G$10/100*'Connecting shares (%)'!$R$17+J643*'Connecting shares (%)'!$H$10/100*'Connecting shares (%)'!$R$18,0),0)</f>
        <v>0</v>
      </c>
      <c r="AC643" s="1">
        <f>IF(C643="West", IF(B643="Decentral",('Connecting shares (%)'!$F$14/100*E643+'Connecting shares (%)'!$G$14/100*G643+'Connecting shares (%)'!$H$14/100*I643)/1000000,0),0)</f>
        <v>0.63086611999999997</v>
      </c>
      <c r="AD643" s="1">
        <f>IF(C643="west", IF(B643="Decentral",F643*'Connecting shares (%)'!$R$16*'Connecting shares (%)'!$F$14/100+H643*'Connecting shares (%)'!$G$14/100*'Connecting shares (%)'!$R$17+J643*'Connecting shares (%)'!$H$14/100*'Connecting shares (%)'!$R$18,0),0)</f>
        <v>0.82782</v>
      </c>
      <c r="AE643" s="1">
        <f>IF(C643="west", IF(B643="Central",('Connecting shares (%)'!$F$12/100*K643+'Connecting shares (%)'!$G$12/100*M643+'Connecting shares (%)'!$H$12/100*O643)/1000000,0),0)</f>
        <v>0</v>
      </c>
      <c r="AF643" s="1">
        <f>IF(C643="west", IF(B643="Central",L643*'Connecting shares (%)'!$R$16*'Connecting shares (%)'!$F$12/100+N643*'Connecting shares (%)'!$G$12/100*'Connecting shares (%)'!$R$17+P643*'Connecting shares (%)'!$H$12/100*'Connecting shares (%)'!$R$18,0),0)</f>
        <v>0</v>
      </c>
      <c r="AG643" s="1">
        <f>IF(C643="West", IF(B643="Decentral",(K643*'Connecting shares (%)'!$F$16/100+M643*'Connecting shares (%)'!$G$16/100+O643*'Connecting shares (%)'!$H$16/100)/1000000,0),0)</f>
        <v>7.2722939999999903E-2</v>
      </c>
      <c r="AH643" s="1">
        <f>IF(C643="west", IF(B643="Decentral",L643*'Connecting shares (%)'!$R$16*'Connecting shares (%)'!$F$16/100+N643*'Connecting shares (%)'!$G$16/100*'Connecting shares (%)'!$R$17+P643*'Connecting shares (%)'!$H$16/100*'Connecting shares (%)'!$R$18,0),0)</f>
        <v>9.1980000000000006E-2</v>
      </c>
    </row>
    <row r="644" spans="1:34">
      <c r="A644" s="1">
        <v>643</v>
      </c>
      <c r="B644" s="1" t="s">
        <v>21</v>
      </c>
      <c r="C644" s="1" t="s">
        <v>23</v>
      </c>
      <c r="D644" s="1" t="s">
        <v>80</v>
      </c>
      <c r="E644" s="1">
        <v>16584982.470000001</v>
      </c>
      <c r="F644" s="1">
        <v>1058</v>
      </c>
      <c r="G644" s="1">
        <v>129036.14</v>
      </c>
      <c r="H644" s="1">
        <v>2</v>
      </c>
      <c r="I644" s="1">
        <v>0</v>
      </c>
      <c r="J644" s="1">
        <v>0</v>
      </c>
      <c r="K644" s="1">
        <v>3791225.59</v>
      </c>
      <c r="L644" s="1">
        <v>382</v>
      </c>
      <c r="M644" s="1">
        <v>1270671.9099999899</v>
      </c>
      <c r="N644" s="1">
        <v>10</v>
      </c>
      <c r="O644" s="1">
        <v>0</v>
      </c>
      <c r="P644" s="1">
        <v>0</v>
      </c>
      <c r="Q644" s="1">
        <v>33017.495925097697</v>
      </c>
      <c r="R644" s="1">
        <v>14863536</v>
      </c>
      <c r="S644" s="61">
        <f>IF(C644="East", IF(B644="Central",('Connecting shares (%)'!$F$2/100*E644+'Connecting shares (%)'!$G$2/100*G644+'Connecting shares (%)'!$H$2/100*I644)/1000000,0),0)</f>
        <v>0</v>
      </c>
      <c r="T644" s="61">
        <f>IF(C644="East", IF(B644="Central",F644*'Connecting shares (%)'!$R$16*'Connecting shares (%)'!$F$2/100+H644*'Connecting shares (%)'!$G$2/100*'Connecting shares (%)'!$R$17+J644*'Connecting shares (%)'!$H$2/100*'Connecting shares (%)'!$R$18,0),0)</f>
        <v>0</v>
      </c>
      <c r="U644" s="1">
        <f>IF(C644="East", IF(B644="Decentral",('Connecting shares (%)'!$F$6/100*E644+'Connecting shares (%)'!$G$6/100*G644+'Connecting shares (%)'!$H$6/100*I644)/1000000,0),0)</f>
        <v>0</v>
      </c>
      <c r="V644" s="1">
        <f>IF(C644="East", IF(B644="Decentral",F644*'Connecting shares (%)'!$R$16*'Connecting shares (%)'!$F$6/100+H644*'Connecting shares (%)'!$G$6/100*'Connecting shares (%)'!$R$17+J644*'Connecting shares (%)'!$H$6/100*'Connecting shares (%)'!$R$18,0),0)</f>
        <v>0</v>
      </c>
      <c r="W644" s="1">
        <f>IF(C644="East", IF(B644="Central",('Connecting shares (%)'!$F$4/100*K644+'Connecting shares (%)'!$G$4/100*M644+'Connecting shares (%)'!$H$4/100*O644)/1000000,0),0)</f>
        <v>0</v>
      </c>
      <c r="X644" s="1">
        <f>IF(C644="East", IF(B644="Central",L644*'Connecting shares (%)'!$R$16*'Connecting shares (%)'!$F$4/100+N644*'Connecting shares (%)'!$G$4/100*'Connecting shares (%)'!$R$17+P644*'Connecting shares (%)'!$H$4/100*'Connecting shares (%)'!$R$18,0),0)</f>
        <v>0</v>
      </c>
      <c r="Y644" s="1">
        <f>IF(C644="East", IF(B644="Decentral",('Connecting shares (%)'!$F$4/100*K644+'Connecting shares (%)'!$G$4/100*M644+'Connecting shares (%)'!$H$4/100*O644)/1000000,0),0)</f>
        <v>0</v>
      </c>
      <c r="Z644" s="1">
        <f>IF(C644="East", IF(B644="Decentral",L644*'Connecting shares (%)'!$R$16*'Connecting shares (%)'!$F$8/100+N644*'Connecting shares (%)'!$G$8/100*'Connecting shares (%)'!$R$17+P644*'Connecting shares (%)'!$H$8/100*'Connecting shares (%)'!$R$18,0),0)</f>
        <v>0</v>
      </c>
      <c r="AA644" s="1">
        <f>IF(C644="West", IF(B644="Central",('Connecting shares (%)'!$F$10/100*E644+'Connecting shares (%)'!$G$10/100*G644+'Connecting shares (%)'!$H$10/100*I644)/1000000,0),0)</f>
        <v>0</v>
      </c>
      <c r="AB644" s="1">
        <f>IF(C644="West", IF(B644="Central",F644*'Connecting shares (%)'!$R$16*'Connecting shares (%)'!$F$10/100+H644*'Connecting shares (%)'!$G$10/100*'Connecting shares (%)'!$R$17+J644*'Connecting shares (%)'!$H$10/100*'Connecting shares (%)'!$R$18,0),0)</f>
        <v>0</v>
      </c>
      <c r="AC644" s="1">
        <f>IF(C644="West", IF(B644="Decentral",('Connecting shares (%)'!$F$14/100*E644+'Connecting shares (%)'!$G$14/100*G644+'Connecting shares (%)'!$H$14/100*I644)/1000000,0),0)</f>
        <v>16.71401861</v>
      </c>
      <c r="AD644" s="1">
        <f>IF(C644="west", IF(B644="Decentral",F644*'Connecting shares (%)'!$R$16*'Connecting shares (%)'!$F$14/100+H644*'Connecting shares (%)'!$G$14/100*'Connecting shares (%)'!$R$17+J644*'Connecting shares (%)'!$H$14/100*'Connecting shares (%)'!$R$18,0),0)</f>
        <v>24.390028000000001</v>
      </c>
      <c r="AE644" s="1">
        <f>IF(C644="west", IF(B644="Central",('Connecting shares (%)'!$F$12/100*K644+'Connecting shares (%)'!$G$12/100*M644+'Connecting shares (%)'!$H$12/100*O644)/1000000,0),0)</f>
        <v>0</v>
      </c>
      <c r="AF644" s="1">
        <f>IF(C644="west", IF(B644="Central",L644*'Connecting shares (%)'!$R$16*'Connecting shares (%)'!$F$12/100+N644*'Connecting shares (%)'!$G$12/100*'Connecting shares (%)'!$R$17+P644*'Connecting shares (%)'!$H$12/100*'Connecting shares (%)'!$R$18,0),0)</f>
        <v>0</v>
      </c>
      <c r="AG644" s="1">
        <f>IF(C644="West", IF(B644="Decentral",(K644*'Connecting shares (%)'!$F$16/100+M644*'Connecting shares (%)'!$G$16/100+O644*'Connecting shares (%)'!$H$16/100)/1000000,0),0)</f>
        <v>5.0618974999999899</v>
      </c>
      <c r="AH644" s="1">
        <f>IF(C644="west", IF(B644="Decentral",L644*'Connecting shares (%)'!$R$16*'Connecting shares (%)'!$F$16/100+N644*'Connecting shares (%)'!$G$16/100*'Connecting shares (%)'!$R$17+P644*'Connecting shares (%)'!$H$16/100*'Connecting shares (%)'!$R$18,0),0)</f>
        <v>9.0906800000000008</v>
      </c>
    </row>
    <row r="645" spans="1:34">
      <c r="A645" s="1">
        <v>644</v>
      </c>
      <c r="B645" s="1" t="s">
        <v>21</v>
      </c>
      <c r="C645" s="1" t="s">
        <v>23</v>
      </c>
      <c r="D645" s="1" t="s">
        <v>80</v>
      </c>
      <c r="E645" s="1">
        <v>223524.84</v>
      </c>
      <c r="F645" s="1">
        <v>19</v>
      </c>
      <c r="G645" s="1">
        <v>50634.589999999902</v>
      </c>
      <c r="H645" s="1">
        <v>1</v>
      </c>
      <c r="I645" s="1">
        <v>0</v>
      </c>
      <c r="J645" s="1">
        <v>0</v>
      </c>
      <c r="K645" s="1">
        <v>86660.089999999895</v>
      </c>
      <c r="L645" s="1">
        <v>4</v>
      </c>
      <c r="M645" s="1">
        <v>0</v>
      </c>
      <c r="N645" s="1">
        <v>0</v>
      </c>
      <c r="O645" s="1">
        <v>0</v>
      </c>
      <c r="P645" s="1">
        <v>0</v>
      </c>
      <c r="Q645" s="1">
        <v>2922.2593235985901</v>
      </c>
      <c r="R645" s="1">
        <v>204224.5</v>
      </c>
      <c r="S645" s="61">
        <f>IF(C645="East", IF(B645="Central",('Connecting shares (%)'!$F$2/100*E645+'Connecting shares (%)'!$G$2/100*G645+'Connecting shares (%)'!$H$2/100*I645)/1000000,0),0)</f>
        <v>0</v>
      </c>
      <c r="T645" s="61">
        <f>IF(C645="East", IF(B645="Central",F645*'Connecting shares (%)'!$R$16*'Connecting shares (%)'!$F$2/100+H645*'Connecting shares (%)'!$G$2/100*'Connecting shares (%)'!$R$17+J645*'Connecting shares (%)'!$H$2/100*'Connecting shares (%)'!$R$18,0),0)</f>
        <v>0</v>
      </c>
      <c r="U645" s="1">
        <f>IF(C645="East", IF(B645="Decentral",('Connecting shares (%)'!$F$6/100*E645+'Connecting shares (%)'!$G$6/100*G645+'Connecting shares (%)'!$H$6/100*I645)/1000000,0),0)</f>
        <v>0</v>
      </c>
      <c r="V645" s="1">
        <f>IF(C645="East", IF(B645="Decentral",F645*'Connecting shares (%)'!$R$16*'Connecting shares (%)'!$F$6/100+H645*'Connecting shares (%)'!$G$6/100*'Connecting shares (%)'!$R$17+J645*'Connecting shares (%)'!$H$6/100*'Connecting shares (%)'!$R$18,0),0)</f>
        <v>0</v>
      </c>
      <c r="W645" s="1">
        <f>IF(C645="East", IF(B645="Central",('Connecting shares (%)'!$F$4/100*K645+'Connecting shares (%)'!$G$4/100*M645+'Connecting shares (%)'!$H$4/100*O645)/1000000,0),0)</f>
        <v>0</v>
      </c>
      <c r="X645" s="1">
        <f>IF(C645="East", IF(B645="Central",L645*'Connecting shares (%)'!$R$16*'Connecting shares (%)'!$F$4/100+N645*'Connecting shares (%)'!$G$4/100*'Connecting shares (%)'!$R$17+P645*'Connecting shares (%)'!$H$4/100*'Connecting shares (%)'!$R$18,0),0)</f>
        <v>0</v>
      </c>
      <c r="Y645" s="1">
        <f>IF(C645="East", IF(B645="Decentral",('Connecting shares (%)'!$F$4/100*K645+'Connecting shares (%)'!$G$4/100*M645+'Connecting shares (%)'!$H$4/100*O645)/1000000,0),0)</f>
        <v>0</v>
      </c>
      <c r="Z645" s="1">
        <f>IF(C645="East", IF(B645="Decentral",L645*'Connecting shares (%)'!$R$16*'Connecting shares (%)'!$F$8/100+N645*'Connecting shares (%)'!$G$8/100*'Connecting shares (%)'!$R$17+P645*'Connecting shares (%)'!$H$8/100*'Connecting shares (%)'!$R$18,0),0)</f>
        <v>0</v>
      </c>
      <c r="AA645" s="1">
        <f>IF(C645="West", IF(B645="Central",('Connecting shares (%)'!$F$10/100*E645+'Connecting shares (%)'!$G$10/100*G645+'Connecting shares (%)'!$H$10/100*I645)/1000000,0),0)</f>
        <v>0</v>
      </c>
      <c r="AB645" s="1">
        <f>IF(C645="West", IF(B645="Central",F645*'Connecting shares (%)'!$R$16*'Connecting shares (%)'!$F$10/100+H645*'Connecting shares (%)'!$G$10/100*'Connecting shares (%)'!$R$17+J645*'Connecting shares (%)'!$H$10/100*'Connecting shares (%)'!$R$18,0),0)</f>
        <v>0</v>
      </c>
      <c r="AC645" s="1">
        <f>IF(C645="West", IF(B645="Decentral",('Connecting shares (%)'!$F$14/100*E645+'Connecting shares (%)'!$G$14/100*G645+'Connecting shares (%)'!$H$14/100*I645)/1000000,0),0)</f>
        <v>0.27415942999999987</v>
      </c>
      <c r="AD645" s="1">
        <f>IF(C645="west", IF(B645="Decentral",F645*'Connecting shares (%)'!$R$16*'Connecting shares (%)'!$F$14/100+H645*'Connecting shares (%)'!$G$14/100*'Connecting shares (%)'!$R$17+J645*'Connecting shares (%)'!$H$14/100*'Connecting shares (%)'!$R$18,0),0)</f>
        <v>0.46756400000000009</v>
      </c>
      <c r="AE645" s="1">
        <f>IF(C645="west", IF(B645="Central",('Connecting shares (%)'!$F$12/100*K645+'Connecting shares (%)'!$G$12/100*M645+'Connecting shares (%)'!$H$12/100*O645)/1000000,0),0)</f>
        <v>0</v>
      </c>
      <c r="AF645" s="1">
        <f>IF(C645="west", IF(B645="Central",L645*'Connecting shares (%)'!$R$16*'Connecting shares (%)'!$F$12/100+N645*'Connecting shares (%)'!$G$12/100*'Connecting shares (%)'!$R$17+P645*'Connecting shares (%)'!$H$12/100*'Connecting shares (%)'!$R$18,0),0)</f>
        <v>0</v>
      </c>
      <c r="AG645" s="1">
        <f>IF(C645="West", IF(B645="Decentral",(K645*'Connecting shares (%)'!$F$16/100+M645*'Connecting shares (%)'!$G$16/100+O645*'Connecting shares (%)'!$H$16/100)/1000000,0),0)</f>
        <v>8.6660089999999898E-2</v>
      </c>
      <c r="AH645" s="1">
        <f>IF(C645="west", IF(B645="Decentral",L645*'Connecting shares (%)'!$R$16*'Connecting shares (%)'!$F$16/100+N645*'Connecting shares (%)'!$G$16/100*'Connecting shares (%)'!$R$17+P645*'Connecting shares (%)'!$H$16/100*'Connecting shares (%)'!$R$18,0),0)</f>
        <v>9.1980000000000006E-2</v>
      </c>
    </row>
    <row r="646" spans="1:34">
      <c r="A646" s="1">
        <v>645</v>
      </c>
      <c r="B646" s="1" t="s">
        <v>21</v>
      </c>
      <c r="C646" s="1" t="s">
        <v>23</v>
      </c>
      <c r="D646" s="1" t="s">
        <v>314</v>
      </c>
      <c r="E646" s="1">
        <v>572883.87</v>
      </c>
      <c r="F646" s="1">
        <v>36</v>
      </c>
      <c r="G646" s="1">
        <v>0</v>
      </c>
      <c r="H646" s="1">
        <v>0</v>
      </c>
      <c r="I646" s="1">
        <v>0</v>
      </c>
      <c r="J646" s="1">
        <v>0</v>
      </c>
      <c r="K646" s="1">
        <v>68028.61</v>
      </c>
      <c r="L646" s="1">
        <v>4</v>
      </c>
      <c r="M646" s="1">
        <v>0</v>
      </c>
      <c r="N646" s="1">
        <v>0</v>
      </c>
      <c r="O646" s="1">
        <v>0</v>
      </c>
      <c r="P646" s="1">
        <v>0</v>
      </c>
      <c r="Q646" s="1">
        <v>2923.5862107006001</v>
      </c>
      <c r="R646" s="1">
        <v>582051</v>
      </c>
      <c r="S646" s="61">
        <f>IF(C646="East", IF(B646="Central",('Connecting shares (%)'!$F$2/100*E646+'Connecting shares (%)'!$G$2/100*G646+'Connecting shares (%)'!$H$2/100*I646)/1000000,0),0)</f>
        <v>0</v>
      </c>
      <c r="T646" s="61">
        <f>IF(C646="East", IF(B646="Central",F646*'Connecting shares (%)'!$R$16*'Connecting shares (%)'!$F$2/100+H646*'Connecting shares (%)'!$G$2/100*'Connecting shares (%)'!$R$17+J646*'Connecting shares (%)'!$H$2/100*'Connecting shares (%)'!$R$18,0),0)</f>
        <v>0</v>
      </c>
      <c r="U646" s="1">
        <f>IF(C646="East", IF(B646="Decentral",('Connecting shares (%)'!$F$6/100*E646+'Connecting shares (%)'!$G$6/100*G646+'Connecting shares (%)'!$H$6/100*I646)/1000000,0),0)</f>
        <v>0</v>
      </c>
      <c r="V646" s="1">
        <f>IF(C646="East", IF(B646="Decentral",F646*'Connecting shares (%)'!$R$16*'Connecting shares (%)'!$F$6/100+H646*'Connecting shares (%)'!$G$6/100*'Connecting shares (%)'!$R$17+J646*'Connecting shares (%)'!$H$6/100*'Connecting shares (%)'!$R$18,0),0)</f>
        <v>0</v>
      </c>
      <c r="W646" s="1">
        <f>IF(C646="East", IF(B646="Central",('Connecting shares (%)'!$F$4/100*K646+'Connecting shares (%)'!$G$4/100*M646+'Connecting shares (%)'!$H$4/100*O646)/1000000,0),0)</f>
        <v>0</v>
      </c>
      <c r="X646" s="1">
        <f>IF(C646="East", IF(B646="Central",L646*'Connecting shares (%)'!$R$16*'Connecting shares (%)'!$F$4/100+N646*'Connecting shares (%)'!$G$4/100*'Connecting shares (%)'!$R$17+P646*'Connecting shares (%)'!$H$4/100*'Connecting shares (%)'!$R$18,0),0)</f>
        <v>0</v>
      </c>
      <c r="Y646" s="1">
        <f>IF(C646="East", IF(B646="Decentral",('Connecting shares (%)'!$F$4/100*K646+'Connecting shares (%)'!$G$4/100*M646+'Connecting shares (%)'!$H$4/100*O646)/1000000,0),0)</f>
        <v>0</v>
      </c>
      <c r="Z646" s="1">
        <f>IF(C646="East", IF(B646="Decentral",L646*'Connecting shares (%)'!$R$16*'Connecting shares (%)'!$F$8/100+N646*'Connecting shares (%)'!$G$8/100*'Connecting shares (%)'!$R$17+P646*'Connecting shares (%)'!$H$8/100*'Connecting shares (%)'!$R$18,0),0)</f>
        <v>0</v>
      </c>
      <c r="AA646" s="1">
        <f>IF(C646="West", IF(B646="Central",('Connecting shares (%)'!$F$10/100*E646+'Connecting shares (%)'!$G$10/100*G646+'Connecting shares (%)'!$H$10/100*I646)/1000000,0),0)</f>
        <v>0</v>
      </c>
      <c r="AB646" s="1">
        <f>IF(C646="West", IF(B646="Central",F646*'Connecting shares (%)'!$R$16*'Connecting shares (%)'!$F$10/100+H646*'Connecting shares (%)'!$G$10/100*'Connecting shares (%)'!$R$17+J646*'Connecting shares (%)'!$H$10/100*'Connecting shares (%)'!$R$18,0),0)</f>
        <v>0</v>
      </c>
      <c r="AC646" s="1">
        <f>IF(C646="West", IF(B646="Decentral",('Connecting shares (%)'!$F$14/100*E646+'Connecting shares (%)'!$G$14/100*G646+'Connecting shares (%)'!$H$14/100*I646)/1000000,0),0)</f>
        <v>0.57288386999999996</v>
      </c>
      <c r="AD646" s="1">
        <f>IF(C646="west", IF(B646="Decentral",F646*'Connecting shares (%)'!$R$16*'Connecting shares (%)'!$F$14/100+H646*'Connecting shares (%)'!$G$14/100*'Connecting shares (%)'!$R$17+J646*'Connecting shares (%)'!$H$14/100*'Connecting shares (%)'!$R$18,0),0)</f>
        <v>0.82782</v>
      </c>
      <c r="AE646" s="1">
        <f>IF(C646="west", IF(B646="Central",('Connecting shares (%)'!$F$12/100*K646+'Connecting shares (%)'!$G$12/100*M646+'Connecting shares (%)'!$H$12/100*O646)/1000000,0),0)</f>
        <v>0</v>
      </c>
      <c r="AF646" s="1">
        <f>IF(C646="west", IF(B646="Central",L646*'Connecting shares (%)'!$R$16*'Connecting shares (%)'!$F$12/100+N646*'Connecting shares (%)'!$G$12/100*'Connecting shares (%)'!$R$17+P646*'Connecting shares (%)'!$H$12/100*'Connecting shares (%)'!$R$18,0),0)</f>
        <v>0</v>
      </c>
      <c r="AG646" s="1">
        <f>IF(C646="West", IF(B646="Decentral",(K646*'Connecting shares (%)'!$F$16/100+M646*'Connecting shares (%)'!$G$16/100+O646*'Connecting shares (%)'!$H$16/100)/1000000,0),0)</f>
        <v>6.8028610000000003E-2</v>
      </c>
      <c r="AH646" s="1">
        <f>IF(C646="west", IF(B646="Decentral",L646*'Connecting shares (%)'!$R$16*'Connecting shares (%)'!$F$16/100+N646*'Connecting shares (%)'!$G$16/100*'Connecting shares (%)'!$R$17+P646*'Connecting shares (%)'!$H$16/100*'Connecting shares (%)'!$R$18,0),0)</f>
        <v>9.1980000000000006E-2</v>
      </c>
    </row>
    <row r="647" spans="1:34">
      <c r="A647" s="1">
        <v>646</v>
      </c>
      <c r="B647" s="1" t="s">
        <v>21</v>
      </c>
      <c r="C647" s="1" t="s">
        <v>23</v>
      </c>
      <c r="D647" s="1" t="s">
        <v>313</v>
      </c>
      <c r="E647" s="1">
        <v>437512.24</v>
      </c>
      <c r="F647" s="1">
        <v>28</v>
      </c>
      <c r="G647" s="1">
        <v>71333.789999999906</v>
      </c>
      <c r="H647" s="1">
        <v>1</v>
      </c>
      <c r="I647" s="1">
        <v>0</v>
      </c>
      <c r="J647" s="1">
        <v>0</v>
      </c>
      <c r="K647" s="1">
        <v>33227.440000000002</v>
      </c>
      <c r="L647" s="1">
        <v>2</v>
      </c>
      <c r="M647" s="1">
        <v>0</v>
      </c>
      <c r="N647" s="1">
        <v>0</v>
      </c>
      <c r="O647" s="1">
        <v>0</v>
      </c>
      <c r="P647" s="1">
        <v>0</v>
      </c>
      <c r="Q647" s="1">
        <v>7139.7979478969501</v>
      </c>
      <c r="R647" s="1">
        <v>2166669</v>
      </c>
      <c r="S647" s="61">
        <f>IF(C647="East", IF(B647="Central",('Connecting shares (%)'!$F$2/100*E647+'Connecting shares (%)'!$G$2/100*G647+'Connecting shares (%)'!$H$2/100*I647)/1000000,0),0)</f>
        <v>0</v>
      </c>
      <c r="T647" s="61">
        <f>IF(C647="East", IF(B647="Central",F647*'Connecting shares (%)'!$R$16*'Connecting shares (%)'!$F$2/100+H647*'Connecting shares (%)'!$G$2/100*'Connecting shares (%)'!$R$17+J647*'Connecting shares (%)'!$H$2/100*'Connecting shares (%)'!$R$18,0),0)</f>
        <v>0</v>
      </c>
      <c r="U647" s="1">
        <f>IF(C647="East", IF(B647="Decentral",('Connecting shares (%)'!$F$6/100*E647+'Connecting shares (%)'!$G$6/100*G647+'Connecting shares (%)'!$H$6/100*I647)/1000000,0),0)</f>
        <v>0</v>
      </c>
      <c r="V647" s="1">
        <f>IF(C647="East", IF(B647="Decentral",F647*'Connecting shares (%)'!$R$16*'Connecting shares (%)'!$F$6/100+H647*'Connecting shares (%)'!$G$6/100*'Connecting shares (%)'!$R$17+J647*'Connecting shares (%)'!$H$6/100*'Connecting shares (%)'!$R$18,0),0)</f>
        <v>0</v>
      </c>
      <c r="W647" s="1">
        <f>IF(C647="East", IF(B647="Central",('Connecting shares (%)'!$F$4/100*K647+'Connecting shares (%)'!$G$4/100*M647+'Connecting shares (%)'!$H$4/100*O647)/1000000,0),0)</f>
        <v>0</v>
      </c>
      <c r="X647" s="1">
        <f>IF(C647="East", IF(B647="Central",L647*'Connecting shares (%)'!$R$16*'Connecting shares (%)'!$F$4/100+N647*'Connecting shares (%)'!$G$4/100*'Connecting shares (%)'!$R$17+P647*'Connecting shares (%)'!$H$4/100*'Connecting shares (%)'!$R$18,0),0)</f>
        <v>0</v>
      </c>
      <c r="Y647" s="1">
        <f>IF(C647="East", IF(B647="Decentral",('Connecting shares (%)'!$F$4/100*K647+'Connecting shares (%)'!$G$4/100*M647+'Connecting shares (%)'!$H$4/100*O647)/1000000,0),0)</f>
        <v>0</v>
      </c>
      <c r="Z647" s="1">
        <f>IF(C647="East", IF(B647="Decentral",L647*'Connecting shares (%)'!$R$16*'Connecting shares (%)'!$F$8/100+N647*'Connecting shares (%)'!$G$8/100*'Connecting shares (%)'!$R$17+P647*'Connecting shares (%)'!$H$8/100*'Connecting shares (%)'!$R$18,0),0)</f>
        <v>0</v>
      </c>
      <c r="AA647" s="1">
        <f>IF(C647="West", IF(B647="Central",('Connecting shares (%)'!$F$10/100*E647+'Connecting shares (%)'!$G$10/100*G647+'Connecting shares (%)'!$H$10/100*I647)/1000000,0),0)</f>
        <v>0</v>
      </c>
      <c r="AB647" s="1">
        <f>IF(C647="West", IF(B647="Central",F647*'Connecting shares (%)'!$R$16*'Connecting shares (%)'!$F$10/100+H647*'Connecting shares (%)'!$G$10/100*'Connecting shares (%)'!$R$17+J647*'Connecting shares (%)'!$H$10/100*'Connecting shares (%)'!$R$18,0),0)</f>
        <v>0</v>
      </c>
      <c r="AC647" s="1">
        <f>IF(C647="West", IF(B647="Decentral",('Connecting shares (%)'!$F$14/100*E647+'Connecting shares (%)'!$G$14/100*G647+'Connecting shares (%)'!$H$14/100*I647)/1000000,0),0)</f>
        <v>0.50884602999999995</v>
      </c>
      <c r="AD647" s="1">
        <f>IF(C647="west", IF(B647="Decentral",F647*'Connecting shares (%)'!$R$16*'Connecting shares (%)'!$F$14/100+H647*'Connecting shares (%)'!$G$14/100*'Connecting shares (%)'!$R$17+J647*'Connecting shares (%)'!$H$14/100*'Connecting shares (%)'!$R$18,0),0)</f>
        <v>0.67451900000000009</v>
      </c>
      <c r="AE647" s="1">
        <f>IF(C647="west", IF(B647="Central",('Connecting shares (%)'!$F$12/100*K647+'Connecting shares (%)'!$G$12/100*M647+'Connecting shares (%)'!$H$12/100*O647)/1000000,0),0)</f>
        <v>0</v>
      </c>
      <c r="AF647" s="1">
        <f>IF(C647="west", IF(B647="Central",L647*'Connecting shares (%)'!$R$16*'Connecting shares (%)'!$F$12/100+N647*'Connecting shares (%)'!$G$12/100*'Connecting shares (%)'!$R$17+P647*'Connecting shares (%)'!$H$12/100*'Connecting shares (%)'!$R$18,0),0)</f>
        <v>0</v>
      </c>
      <c r="AG647" s="1">
        <f>IF(C647="West", IF(B647="Decentral",(K647*'Connecting shares (%)'!$F$16/100+M647*'Connecting shares (%)'!$G$16/100+O647*'Connecting shares (%)'!$H$16/100)/1000000,0),0)</f>
        <v>3.3227440000000004E-2</v>
      </c>
      <c r="AH647" s="1">
        <f>IF(C647="west", IF(B647="Decentral",L647*'Connecting shares (%)'!$R$16*'Connecting shares (%)'!$F$16/100+N647*'Connecting shares (%)'!$G$16/100*'Connecting shares (%)'!$R$17+P647*'Connecting shares (%)'!$H$16/100*'Connecting shares (%)'!$R$18,0),0)</f>
        <v>4.5990000000000003E-2</v>
      </c>
    </row>
    <row r="648" spans="1:34">
      <c r="A648" s="1">
        <v>647</v>
      </c>
      <c r="B648" s="1" t="s">
        <v>21</v>
      </c>
      <c r="C648" s="1" t="s">
        <v>23</v>
      </c>
      <c r="D648" s="1" t="s">
        <v>312</v>
      </c>
      <c r="E648" s="1">
        <v>501041.29</v>
      </c>
      <c r="F648" s="1">
        <v>36</v>
      </c>
      <c r="G648" s="1">
        <v>0</v>
      </c>
      <c r="H648" s="1">
        <v>0</v>
      </c>
      <c r="I648" s="1">
        <v>0</v>
      </c>
      <c r="J648" s="1">
        <v>0</v>
      </c>
      <c r="K648" s="1">
        <v>63397.74</v>
      </c>
      <c r="L648" s="1">
        <v>3</v>
      </c>
      <c r="M648" s="1">
        <v>0</v>
      </c>
      <c r="N648" s="1">
        <v>0</v>
      </c>
      <c r="O648" s="1">
        <v>0</v>
      </c>
      <c r="P648" s="1">
        <v>0</v>
      </c>
      <c r="Q648" s="1">
        <v>4376.5862053064302</v>
      </c>
      <c r="R648" s="1">
        <v>1012281.5</v>
      </c>
      <c r="S648" s="61">
        <f>IF(C648="East", IF(B648="Central",('Connecting shares (%)'!$F$2/100*E648+'Connecting shares (%)'!$G$2/100*G648+'Connecting shares (%)'!$H$2/100*I648)/1000000,0),0)</f>
        <v>0</v>
      </c>
      <c r="T648" s="61">
        <f>IF(C648="East", IF(B648="Central",F648*'Connecting shares (%)'!$R$16*'Connecting shares (%)'!$F$2/100+H648*'Connecting shares (%)'!$G$2/100*'Connecting shares (%)'!$R$17+J648*'Connecting shares (%)'!$H$2/100*'Connecting shares (%)'!$R$18,0),0)</f>
        <v>0</v>
      </c>
      <c r="U648" s="1">
        <f>IF(C648="East", IF(B648="Decentral",('Connecting shares (%)'!$F$6/100*E648+'Connecting shares (%)'!$G$6/100*G648+'Connecting shares (%)'!$H$6/100*I648)/1000000,0),0)</f>
        <v>0</v>
      </c>
      <c r="V648" s="1">
        <f>IF(C648="East", IF(B648="Decentral",F648*'Connecting shares (%)'!$R$16*'Connecting shares (%)'!$F$6/100+H648*'Connecting shares (%)'!$G$6/100*'Connecting shares (%)'!$R$17+J648*'Connecting shares (%)'!$H$6/100*'Connecting shares (%)'!$R$18,0),0)</f>
        <v>0</v>
      </c>
      <c r="W648" s="1">
        <f>IF(C648="East", IF(B648="Central",('Connecting shares (%)'!$F$4/100*K648+'Connecting shares (%)'!$G$4/100*M648+'Connecting shares (%)'!$H$4/100*O648)/1000000,0),0)</f>
        <v>0</v>
      </c>
      <c r="X648" s="1">
        <f>IF(C648="East", IF(B648="Central",L648*'Connecting shares (%)'!$R$16*'Connecting shares (%)'!$F$4/100+N648*'Connecting shares (%)'!$G$4/100*'Connecting shares (%)'!$R$17+P648*'Connecting shares (%)'!$H$4/100*'Connecting shares (%)'!$R$18,0),0)</f>
        <v>0</v>
      </c>
      <c r="Y648" s="1">
        <f>IF(C648="East", IF(B648="Decentral",('Connecting shares (%)'!$F$4/100*K648+'Connecting shares (%)'!$G$4/100*M648+'Connecting shares (%)'!$H$4/100*O648)/1000000,0),0)</f>
        <v>0</v>
      </c>
      <c r="Z648" s="1">
        <f>IF(C648="East", IF(B648="Decentral",L648*'Connecting shares (%)'!$R$16*'Connecting shares (%)'!$F$8/100+N648*'Connecting shares (%)'!$G$8/100*'Connecting shares (%)'!$R$17+P648*'Connecting shares (%)'!$H$8/100*'Connecting shares (%)'!$R$18,0),0)</f>
        <v>0</v>
      </c>
      <c r="AA648" s="1">
        <f>IF(C648="West", IF(B648="Central",('Connecting shares (%)'!$F$10/100*E648+'Connecting shares (%)'!$G$10/100*G648+'Connecting shares (%)'!$H$10/100*I648)/1000000,0),0)</f>
        <v>0</v>
      </c>
      <c r="AB648" s="1">
        <f>IF(C648="West", IF(B648="Central",F648*'Connecting shares (%)'!$R$16*'Connecting shares (%)'!$F$10/100+H648*'Connecting shares (%)'!$G$10/100*'Connecting shares (%)'!$R$17+J648*'Connecting shares (%)'!$H$10/100*'Connecting shares (%)'!$R$18,0),0)</f>
        <v>0</v>
      </c>
      <c r="AC648" s="1">
        <f>IF(C648="West", IF(B648="Decentral",('Connecting shares (%)'!$F$14/100*E648+'Connecting shares (%)'!$G$14/100*G648+'Connecting shares (%)'!$H$14/100*I648)/1000000,0),0)</f>
        <v>0.50104128999999997</v>
      </c>
      <c r="AD648" s="1">
        <f>IF(C648="west", IF(B648="Decentral",F648*'Connecting shares (%)'!$R$16*'Connecting shares (%)'!$F$14/100+H648*'Connecting shares (%)'!$G$14/100*'Connecting shares (%)'!$R$17+J648*'Connecting shares (%)'!$H$14/100*'Connecting shares (%)'!$R$18,0),0)</f>
        <v>0.82782</v>
      </c>
      <c r="AE648" s="1">
        <f>IF(C648="west", IF(B648="Central",('Connecting shares (%)'!$F$12/100*K648+'Connecting shares (%)'!$G$12/100*M648+'Connecting shares (%)'!$H$12/100*O648)/1000000,0),0)</f>
        <v>0</v>
      </c>
      <c r="AF648" s="1">
        <f>IF(C648="west", IF(B648="Central",L648*'Connecting shares (%)'!$R$16*'Connecting shares (%)'!$F$12/100+N648*'Connecting shares (%)'!$G$12/100*'Connecting shares (%)'!$R$17+P648*'Connecting shares (%)'!$H$12/100*'Connecting shares (%)'!$R$18,0),0)</f>
        <v>0</v>
      </c>
      <c r="AG648" s="1">
        <f>IF(C648="West", IF(B648="Decentral",(K648*'Connecting shares (%)'!$F$16/100+M648*'Connecting shares (%)'!$G$16/100+O648*'Connecting shares (%)'!$H$16/100)/1000000,0),0)</f>
        <v>6.3397739999999994E-2</v>
      </c>
      <c r="AH648" s="1">
        <f>IF(C648="west", IF(B648="Decentral",L648*'Connecting shares (%)'!$R$16*'Connecting shares (%)'!$F$16/100+N648*'Connecting shares (%)'!$G$16/100*'Connecting shares (%)'!$R$17+P648*'Connecting shares (%)'!$H$16/100*'Connecting shares (%)'!$R$18,0),0)</f>
        <v>6.8985000000000005E-2</v>
      </c>
    </row>
    <row r="649" spans="1:34">
      <c r="A649" s="1">
        <v>648</v>
      </c>
      <c r="B649" s="1" t="s">
        <v>21</v>
      </c>
      <c r="C649" s="1" t="s">
        <v>23</v>
      </c>
      <c r="D649" s="1" t="s">
        <v>311</v>
      </c>
      <c r="E649" s="1">
        <v>269139.989999999</v>
      </c>
      <c r="F649" s="1">
        <v>18</v>
      </c>
      <c r="G649" s="1">
        <v>0</v>
      </c>
      <c r="H649" s="1">
        <v>0</v>
      </c>
      <c r="I649" s="1">
        <v>0</v>
      </c>
      <c r="J649" s="1">
        <v>0</v>
      </c>
      <c r="K649" s="1">
        <v>47804.800000000003</v>
      </c>
      <c r="L649" s="1">
        <v>6</v>
      </c>
      <c r="M649" s="1">
        <v>0</v>
      </c>
      <c r="N649" s="1">
        <v>0</v>
      </c>
      <c r="O649" s="1">
        <v>0</v>
      </c>
      <c r="P649" s="1">
        <v>0</v>
      </c>
      <c r="Q649" s="1">
        <v>3038.69060851839</v>
      </c>
      <c r="R649" s="1">
        <v>351845</v>
      </c>
      <c r="S649" s="61">
        <f>IF(C649="East", IF(B649="Central",('Connecting shares (%)'!$F$2/100*E649+'Connecting shares (%)'!$G$2/100*G649+'Connecting shares (%)'!$H$2/100*I649)/1000000,0),0)</f>
        <v>0</v>
      </c>
      <c r="T649" s="61">
        <f>IF(C649="East", IF(B649="Central",F649*'Connecting shares (%)'!$R$16*'Connecting shares (%)'!$F$2/100+H649*'Connecting shares (%)'!$G$2/100*'Connecting shares (%)'!$R$17+J649*'Connecting shares (%)'!$H$2/100*'Connecting shares (%)'!$R$18,0),0)</f>
        <v>0</v>
      </c>
      <c r="U649" s="1">
        <f>IF(C649="East", IF(B649="Decentral",('Connecting shares (%)'!$F$6/100*E649+'Connecting shares (%)'!$G$6/100*G649+'Connecting shares (%)'!$H$6/100*I649)/1000000,0),0)</f>
        <v>0</v>
      </c>
      <c r="V649" s="1">
        <f>IF(C649="East", IF(B649="Decentral",F649*'Connecting shares (%)'!$R$16*'Connecting shares (%)'!$F$6/100+H649*'Connecting shares (%)'!$G$6/100*'Connecting shares (%)'!$R$17+J649*'Connecting shares (%)'!$H$6/100*'Connecting shares (%)'!$R$18,0),0)</f>
        <v>0</v>
      </c>
      <c r="W649" s="1">
        <f>IF(C649="East", IF(B649="Central",('Connecting shares (%)'!$F$4/100*K649+'Connecting shares (%)'!$G$4/100*M649+'Connecting shares (%)'!$H$4/100*O649)/1000000,0),0)</f>
        <v>0</v>
      </c>
      <c r="X649" s="1">
        <f>IF(C649="East", IF(B649="Central",L649*'Connecting shares (%)'!$R$16*'Connecting shares (%)'!$F$4/100+N649*'Connecting shares (%)'!$G$4/100*'Connecting shares (%)'!$R$17+P649*'Connecting shares (%)'!$H$4/100*'Connecting shares (%)'!$R$18,0),0)</f>
        <v>0</v>
      </c>
      <c r="Y649" s="1">
        <f>IF(C649="East", IF(B649="Decentral",('Connecting shares (%)'!$F$4/100*K649+'Connecting shares (%)'!$G$4/100*M649+'Connecting shares (%)'!$H$4/100*O649)/1000000,0),0)</f>
        <v>0</v>
      </c>
      <c r="Z649" s="1">
        <f>IF(C649="East", IF(B649="Decentral",L649*'Connecting shares (%)'!$R$16*'Connecting shares (%)'!$F$8/100+N649*'Connecting shares (%)'!$G$8/100*'Connecting shares (%)'!$R$17+P649*'Connecting shares (%)'!$H$8/100*'Connecting shares (%)'!$R$18,0),0)</f>
        <v>0</v>
      </c>
      <c r="AA649" s="1">
        <f>IF(C649="West", IF(B649="Central",('Connecting shares (%)'!$F$10/100*E649+'Connecting shares (%)'!$G$10/100*G649+'Connecting shares (%)'!$H$10/100*I649)/1000000,0),0)</f>
        <v>0</v>
      </c>
      <c r="AB649" s="1">
        <f>IF(C649="West", IF(B649="Central",F649*'Connecting shares (%)'!$R$16*'Connecting shares (%)'!$F$10/100+H649*'Connecting shares (%)'!$G$10/100*'Connecting shares (%)'!$R$17+J649*'Connecting shares (%)'!$H$10/100*'Connecting shares (%)'!$R$18,0),0)</f>
        <v>0</v>
      </c>
      <c r="AC649" s="1">
        <f>IF(C649="West", IF(B649="Decentral",('Connecting shares (%)'!$F$14/100*E649+'Connecting shares (%)'!$G$14/100*G649+'Connecting shares (%)'!$H$14/100*I649)/1000000,0),0)</f>
        <v>0.269139989999999</v>
      </c>
      <c r="AD649" s="1">
        <f>IF(C649="west", IF(B649="Decentral",F649*'Connecting shares (%)'!$R$16*'Connecting shares (%)'!$F$14/100+H649*'Connecting shares (%)'!$G$14/100*'Connecting shares (%)'!$R$17+J649*'Connecting shares (%)'!$H$14/100*'Connecting shares (%)'!$R$18,0),0)</f>
        <v>0.41391</v>
      </c>
      <c r="AE649" s="1">
        <f>IF(C649="west", IF(B649="Central",('Connecting shares (%)'!$F$12/100*K649+'Connecting shares (%)'!$G$12/100*M649+'Connecting shares (%)'!$H$12/100*O649)/1000000,0),0)</f>
        <v>0</v>
      </c>
      <c r="AF649" s="1">
        <f>IF(C649="west", IF(B649="Central",L649*'Connecting shares (%)'!$R$16*'Connecting shares (%)'!$F$12/100+N649*'Connecting shares (%)'!$G$12/100*'Connecting shares (%)'!$R$17+P649*'Connecting shares (%)'!$H$12/100*'Connecting shares (%)'!$R$18,0),0)</f>
        <v>0</v>
      </c>
      <c r="AG649" s="1">
        <f>IF(C649="West", IF(B649="Decentral",(K649*'Connecting shares (%)'!$F$16/100+M649*'Connecting shares (%)'!$G$16/100+O649*'Connecting shares (%)'!$H$16/100)/1000000,0),0)</f>
        <v>4.7804800000000001E-2</v>
      </c>
      <c r="AH649" s="1">
        <f>IF(C649="west", IF(B649="Decentral",L649*'Connecting shares (%)'!$R$16*'Connecting shares (%)'!$F$16/100+N649*'Connecting shares (%)'!$G$16/100*'Connecting shares (%)'!$R$17+P649*'Connecting shares (%)'!$H$16/100*'Connecting shares (%)'!$R$18,0),0)</f>
        <v>0.13797000000000001</v>
      </c>
    </row>
    <row r="650" spans="1:34">
      <c r="A650" s="1">
        <v>649</v>
      </c>
      <c r="B650" s="1" t="s">
        <v>21</v>
      </c>
      <c r="C650" s="1" t="s">
        <v>23</v>
      </c>
      <c r="D650" s="1" t="s">
        <v>310</v>
      </c>
      <c r="E650" s="1">
        <v>372079.12</v>
      </c>
      <c r="F650" s="1">
        <v>23</v>
      </c>
      <c r="G650" s="1">
        <v>0</v>
      </c>
      <c r="H650" s="1">
        <v>0</v>
      </c>
      <c r="I650" s="1">
        <v>0</v>
      </c>
      <c r="J650" s="1">
        <v>0</v>
      </c>
      <c r="K650" s="1">
        <v>81174.259999999995</v>
      </c>
      <c r="L650" s="1">
        <v>4</v>
      </c>
      <c r="M650" s="1">
        <v>0</v>
      </c>
      <c r="N650" s="1">
        <v>0</v>
      </c>
      <c r="O650" s="1">
        <v>0</v>
      </c>
      <c r="P650" s="1">
        <v>0</v>
      </c>
      <c r="Q650" s="1">
        <v>1057.66034189275</v>
      </c>
      <c r="R650" s="1">
        <v>43291</v>
      </c>
      <c r="S650" s="61">
        <f>IF(C650="East", IF(B650="Central",('Connecting shares (%)'!$F$2/100*E650+'Connecting shares (%)'!$G$2/100*G650+'Connecting shares (%)'!$H$2/100*I650)/1000000,0),0)</f>
        <v>0</v>
      </c>
      <c r="T650" s="61">
        <f>IF(C650="East", IF(B650="Central",F650*'Connecting shares (%)'!$R$16*'Connecting shares (%)'!$F$2/100+H650*'Connecting shares (%)'!$G$2/100*'Connecting shares (%)'!$R$17+J650*'Connecting shares (%)'!$H$2/100*'Connecting shares (%)'!$R$18,0),0)</f>
        <v>0</v>
      </c>
      <c r="U650" s="1">
        <f>IF(C650="East", IF(B650="Decentral",('Connecting shares (%)'!$F$6/100*E650+'Connecting shares (%)'!$G$6/100*G650+'Connecting shares (%)'!$H$6/100*I650)/1000000,0),0)</f>
        <v>0</v>
      </c>
      <c r="V650" s="1">
        <f>IF(C650="East", IF(B650="Decentral",F650*'Connecting shares (%)'!$R$16*'Connecting shares (%)'!$F$6/100+H650*'Connecting shares (%)'!$G$6/100*'Connecting shares (%)'!$R$17+J650*'Connecting shares (%)'!$H$6/100*'Connecting shares (%)'!$R$18,0),0)</f>
        <v>0</v>
      </c>
      <c r="W650" s="1">
        <f>IF(C650="East", IF(B650="Central",('Connecting shares (%)'!$F$4/100*K650+'Connecting shares (%)'!$G$4/100*M650+'Connecting shares (%)'!$H$4/100*O650)/1000000,0),0)</f>
        <v>0</v>
      </c>
      <c r="X650" s="1">
        <f>IF(C650="East", IF(B650="Central",L650*'Connecting shares (%)'!$R$16*'Connecting shares (%)'!$F$4/100+N650*'Connecting shares (%)'!$G$4/100*'Connecting shares (%)'!$R$17+P650*'Connecting shares (%)'!$H$4/100*'Connecting shares (%)'!$R$18,0),0)</f>
        <v>0</v>
      </c>
      <c r="Y650" s="1">
        <f>IF(C650="East", IF(B650="Decentral",('Connecting shares (%)'!$F$4/100*K650+'Connecting shares (%)'!$G$4/100*M650+'Connecting shares (%)'!$H$4/100*O650)/1000000,0),0)</f>
        <v>0</v>
      </c>
      <c r="Z650" s="1">
        <f>IF(C650="East", IF(B650="Decentral",L650*'Connecting shares (%)'!$R$16*'Connecting shares (%)'!$F$8/100+N650*'Connecting shares (%)'!$G$8/100*'Connecting shares (%)'!$R$17+P650*'Connecting shares (%)'!$H$8/100*'Connecting shares (%)'!$R$18,0),0)</f>
        <v>0</v>
      </c>
      <c r="AA650" s="1">
        <f>IF(C650="West", IF(B650="Central",('Connecting shares (%)'!$F$10/100*E650+'Connecting shares (%)'!$G$10/100*G650+'Connecting shares (%)'!$H$10/100*I650)/1000000,0),0)</f>
        <v>0</v>
      </c>
      <c r="AB650" s="1">
        <f>IF(C650="West", IF(B650="Central",F650*'Connecting shares (%)'!$R$16*'Connecting shares (%)'!$F$10/100+H650*'Connecting shares (%)'!$G$10/100*'Connecting shares (%)'!$R$17+J650*'Connecting shares (%)'!$H$10/100*'Connecting shares (%)'!$R$18,0),0)</f>
        <v>0</v>
      </c>
      <c r="AC650" s="1">
        <f>IF(C650="West", IF(B650="Decentral",('Connecting shares (%)'!$F$14/100*E650+'Connecting shares (%)'!$G$14/100*G650+'Connecting shares (%)'!$H$14/100*I650)/1000000,0),0)</f>
        <v>0.37207911999999999</v>
      </c>
      <c r="AD650" s="1">
        <f>IF(C650="west", IF(B650="Decentral",F650*'Connecting shares (%)'!$R$16*'Connecting shares (%)'!$F$14/100+H650*'Connecting shares (%)'!$G$14/100*'Connecting shares (%)'!$R$17+J650*'Connecting shares (%)'!$H$14/100*'Connecting shares (%)'!$R$18,0),0)</f>
        <v>0.52888500000000005</v>
      </c>
      <c r="AE650" s="1">
        <f>IF(C650="west", IF(B650="Central",('Connecting shares (%)'!$F$12/100*K650+'Connecting shares (%)'!$G$12/100*M650+'Connecting shares (%)'!$H$12/100*O650)/1000000,0),0)</f>
        <v>0</v>
      </c>
      <c r="AF650" s="1">
        <f>IF(C650="west", IF(B650="Central",L650*'Connecting shares (%)'!$R$16*'Connecting shares (%)'!$F$12/100+N650*'Connecting shares (%)'!$G$12/100*'Connecting shares (%)'!$R$17+P650*'Connecting shares (%)'!$H$12/100*'Connecting shares (%)'!$R$18,0),0)</f>
        <v>0</v>
      </c>
      <c r="AG650" s="1">
        <f>IF(C650="West", IF(B650="Decentral",(K650*'Connecting shares (%)'!$F$16/100+M650*'Connecting shares (%)'!$G$16/100+O650*'Connecting shares (%)'!$H$16/100)/1000000,0),0)</f>
        <v>8.1174259999999998E-2</v>
      </c>
      <c r="AH650" s="1">
        <f>IF(C650="west", IF(B650="Decentral",L650*'Connecting shares (%)'!$R$16*'Connecting shares (%)'!$F$16/100+N650*'Connecting shares (%)'!$G$16/100*'Connecting shares (%)'!$R$17+P650*'Connecting shares (%)'!$H$16/100*'Connecting shares (%)'!$R$18,0),0)</f>
        <v>9.1980000000000006E-2</v>
      </c>
    </row>
    <row r="651" spans="1:34">
      <c r="A651" s="1">
        <v>650</v>
      </c>
      <c r="B651" s="1" t="s">
        <v>21</v>
      </c>
      <c r="C651" s="1" t="s">
        <v>23</v>
      </c>
      <c r="D651" s="1" t="s">
        <v>309</v>
      </c>
      <c r="E651" s="1">
        <v>854801.06999999902</v>
      </c>
      <c r="F651" s="1">
        <v>56</v>
      </c>
      <c r="G651" s="1">
        <v>0</v>
      </c>
      <c r="H651" s="1">
        <v>0</v>
      </c>
      <c r="I651" s="1">
        <v>0</v>
      </c>
      <c r="J651" s="1">
        <v>0</v>
      </c>
      <c r="K651" s="1">
        <v>107488.44999999899</v>
      </c>
      <c r="L651" s="1">
        <v>3</v>
      </c>
      <c r="M651" s="1">
        <v>178859.519999999</v>
      </c>
      <c r="N651" s="1">
        <v>2</v>
      </c>
      <c r="O651" s="1">
        <v>0</v>
      </c>
      <c r="P651" s="1">
        <v>0</v>
      </c>
      <c r="Q651" s="1">
        <v>3796.1568315670102</v>
      </c>
      <c r="R651" s="1">
        <v>705813.5</v>
      </c>
      <c r="S651" s="61">
        <f>IF(C651="East", IF(B651="Central",('Connecting shares (%)'!$F$2/100*E651+'Connecting shares (%)'!$G$2/100*G651+'Connecting shares (%)'!$H$2/100*I651)/1000000,0),0)</f>
        <v>0</v>
      </c>
      <c r="T651" s="61">
        <f>IF(C651="East", IF(B651="Central",F651*'Connecting shares (%)'!$R$16*'Connecting shares (%)'!$F$2/100+H651*'Connecting shares (%)'!$G$2/100*'Connecting shares (%)'!$R$17+J651*'Connecting shares (%)'!$H$2/100*'Connecting shares (%)'!$R$18,0),0)</f>
        <v>0</v>
      </c>
      <c r="U651" s="1">
        <f>IF(C651="East", IF(B651="Decentral",('Connecting shares (%)'!$F$6/100*E651+'Connecting shares (%)'!$G$6/100*G651+'Connecting shares (%)'!$H$6/100*I651)/1000000,0),0)</f>
        <v>0</v>
      </c>
      <c r="V651" s="1">
        <f>IF(C651="East", IF(B651="Decentral",F651*'Connecting shares (%)'!$R$16*'Connecting shares (%)'!$F$6/100+H651*'Connecting shares (%)'!$G$6/100*'Connecting shares (%)'!$R$17+J651*'Connecting shares (%)'!$H$6/100*'Connecting shares (%)'!$R$18,0),0)</f>
        <v>0</v>
      </c>
      <c r="W651" s="1">
        <f>IF(C651="East", IF(B651="Central",('Connecting shares (%)'!$F$4/100*K651+'Connecting shares (%)'!$G$4/100*M651+'Connecting shares (%)'!$H$4/100*O651)/1000000,0),0)</f>
        <v>0</v>
      </c>
      <c r="X651" s="1">
        <f>IF(C651="East", IF(B651="Central",L651*'Connecting shares (%)'!$R$16*'Connecting shares (%)'!$F$4/100+N651*'Connecting shares (%)'!$G$4/100*'Connecting shares (%)'!$R$17+P651*'Connecting shares (%)'!$H$4/100*'Connecting shares (%)'!$R$18,0),0)</f>
        <v>0</v>
      </c>
      <c r="Y651" s="1">
        <f>IF(C651="East", IF(B651="Decentral",('Connecting shares (%)'!$F$4/100*K651+'Connecting shares (%)'!$G$4/100*M651+'Connecting shares (%)'!$H$4/100*O651)/1000000,0),0)</f>
        <v>0</v>
      </c>
      <c r="Z651" s="1">
        <f>IF(C651="East", IF(B651="Decentral",L651*'Connecting shares (%)'!$R$16*'Connecting shares (%)'!$F$8/100+N651*'Connecting shares (%)'!$G$8/100*'Connecting shares (%)'!$R$17+P651*'Connecting shares (%)'!$H$8/100*'Connecting shares (%)'!$R$18,0),0)</f>
        <v>0</v>
      </c>
      <c r="AA651" s="1">
        <f>IF(C651="West", IF(B651="Central",('Connecting shares (%)'!$F$10/100*E651+'Connecting shares (%)'!$G$10/100*G651+'Connecting shares (%)'!$H$10/100*I651)/1000000,0),0)</f>
        <v>0</v>
      </c>
      <c r="AB651" s="1">
        <f>IF(C651="West", IF(B651="Central",F651*'Connecting shares (%)'!$R$16*'Connecting shares (%)'!$F$10/100+H651*'Connecting shares (%)'!$G$10/100*'Connecting shares (%)'!$R$17+J651*'Connecting shares (%)'!$H$10/100*'Connecting shares (%)'!$R$18,0),0)</f>
        <v>0</v>
      </c>
      <c r="AC651" s="1">
        <f>IF(C651="West", IF(B651="Decentral",('Connecting shares (%)'!$F$14/100*E651+'Connecting shares (%)'!$G$14/100*G651+'Connecting shares (%)'!$H$14/100*I651)/1000000,0),0)</f>
        <v>0.85480106999999905</v>
      </c>
      <c r="AD651" s="1">
        <f>IF(C651="west", IF(B651="Decentral",F651*'Connecting shares (%)'!$R$16*'Connecting shares (%)'!$F$14/100+H651*'Connecting shares (%)'!$G$14/100*'Connecting shares (%)'!$R$17+J651*'Connecting shares (%)'!$H$14/100*'Connecting shares (%)'!$R$18,0),0)</f>
        <v>1.2877200000000002</v>
      </c>
      <c r="AE651" s="1">
        <f>IF(C651="west", IF(B651="Central",('Connecting shares (%)'!$F$12/100*K651+'Connecting shares (%)'!$G$12/100*M651+'Connecting shares (%)'!$H$12/100*O651)/1000000,0),0)</f>
        <v>0</v>
      </c>
      <c r="AF651" s="1">
        <f>IF(C651="west", IF(B651="Central",L651*'Connecting shares (%)'!$R$16*'Connecting shares (%)'!$F$12/100+N651*'Connecting shares (%)'!$G$12/100*'Connecting shares (%)'!$R$17+P651*'Connecting shares (%)'!$H$12/100*'Connecting shares (%)'!$R$18,0),0)</f>
        <v>0</v>
      </c>
      <c r="AG651" s="1">
        <f>IF(C651="West", IF(B651="Decentral",(K651*'Connecting shares (%)'!$F$16/100+M651*'Connecting shares (%)'!$G$16/100+O651*'Connecting shares (%)'!$H$16/100)/1000000,0),0)</f>
        <v>0.28634796999999801</v>
      </c>
      <c r="AH651" s="1">
        <f>IF(C651="west", IF(B651="Decentral",L651*'Connecting shares (%)'!$R$16*'Connecting shares (%)'!$F$16/100+N651*'Connecting shares (%)'!$G$16/100*'Connecting shares (%)'!$R$17+P651*'Connecting shares (%)'!$H$16/100*'Connecting shares (%)'!$R$18,0),0)</f>
        <v>0.130303</v>
      </c>
    </row>
    <row r="652" spans="1:34">
      <c r="A652" s="1">
        <v>651</v>
      </c>
      <c r="B652" s="1" t="s">
        <v>21</v>
      </c>
      <c r="C652" s="1" t="s">
        <v>23</v>
      </c>
      <c r="D652" s="1" t="s">
        <v>308</v>
      </c>
      <c r="E652" s="1">
        <v>1424882.96999999</v>
      </c>
      <c r="F652" s="1">
        <v>107</v>
      </c>
      <c r="G652" s="1">
        <v>0</v>
      </c>
      <c r="H652" s="1">
        <v>0</v>
      </c>
      <c r="I652" s="1">
        <v>0</v>
      </c>
      <c r="J652" s="1">
        <v>0</v>
      </c>
      <c r="K652" s="1">
        <v>87602.559999999896</v>
      </c>
      <c r="L652" s="1">
        <v>6</v>
      </c>
      <c r="M652" s="1">
        <v>0</v>
      </c>
      <c r="N652" s="1">
        <v>0</v>
      </c>
      <c r="O652" s="1">
        <v>0</v>
      </c>
      <c r="P652" s="1">
        <v>0</v>
      </c>
      <c r="Q652" s="1">
        <v>4727.2437133295798</v>
      </c>
      <c r="R652" s="1">
        <v>674212.5</v>
      </c>
      <c r="S652" s="61">
        <f>IF(C652="East", IF(B652="Central",('Connecting shares (%)'!$F$2/100*E652+'Connecting shares (%)'!$G$2/100*G652+'Connecting shares (%)'!$H$2/100*I652)/1000000,0),0)</f>
        <v>0</v>
      </c>
      <c r="T652" s="61">
        <f>IF(C652="East", IF(B652="Central",F652*'Connecting shares (%)'!$R$16*'Connecting shares (%)'!$F$2/100+H652*'Connecting shares (%)'!$G$2/100*'Connecting shares (%)'!$R$17+J652*'Connecting shares (%)'!$H$2/100*'Connecting shares (%)'!$R$18,0),0)</f>
        <v>0</v>
      </c>
      <c r="U652" s="1">
        <f>IF(C652="East", IF(B652="Decentral",('Connecting shares (%)'!$F$6/100*E652+'Connecting shares (%)'!$G$6/100*G652+'Connecting shares (%)'!$H$6/100*I652)/1000000,0),0)</f>
        <v>0</v>
      </c>
      <c r="V652" s="1">
        <f>IF(C652="East", IF(B652="Decentral",F652*'Connecting shares (%)'!$R$16*'Connecting shares (%)'!$F$6/100+H652*'Connecting shares (%)'!$G$6/100*'Connecting shares (%)'!$R$17+J652*'Connecting shares (%)'!$H$6/100*'Connecting shares (%)'!$R$18,0),0)</f>
        <v>0</v>
      </c>
      <c r="W652" s="1">
        <f>IF(C652="East", IF(B652="Central",('Connecting shares (%)'!$F$4/100*K652+'Connecting shares (%)'!$G$4/100*M652+'Connecting shares (%)'!$H$4/100*O652)/1000000,0),0)</f>
        <v>0</v>
      </c>
      <c r="X652" s="1">
        <f>IF(C652="East", IF(B652="Central",L652*'Connecting shares (%)'!$R$16*'Connecting shares (%)'!$F$4/100+N652*'Connecting shares (%)'!$G$4/100*'Connecting shares (%)'!$R$17+P652*'Connecting shares (%)'!$H$4/100*'Connecting shares (%)'!$R$18,0),0)</f>
        <v>0</v>
      </c>
      <c r="Y652" s="1">
        <f>IF(C652="East", IF(B652="Decentral",('Connecting shares (%)'!$F$4/100*K652+'Connecting shares (%)'!$G$4/100*M652+'Connecting shares (%)'!$H$4/100*O652)/1000000,0),0)</f>
        <v>0</v>
      </c>
      <c r="Z652" s="1">
        <f>IF(C652="East", IF(B652="Decentral",L652*'Connecting shares (%)'!$R$16*'Connecting shares (%)'!$F$8/100+N652*'Connecting shares (%)'!$G$8/100*'Connecting shares (%)'!$R$17+P652*'Connecting shares (%)'!$H$8/100*'Connecting shares (%)'!$R$18,0),0)</f>
        <v>0</v>
      </c>
      <c r="AA652" s="1">
        <f>IF(C652="West", IF(B652="Central",('Connecting shares (%)'!$F$10/100*E652+'Connecting shares (%)'!$G$10/100*G652+'Connecting shares (%)'!$H$10/100*I652)/1000000,0),0)</f>
        <v>0</v>
      </c>
      <c r="AB652" s="1">
        <f>IF(C652="West", IF(B652="Central",F652*'Connecting shares (%)'!$R$16*'Connecting shares (%)'!$F$10/100+H652*'Connecting shares (%)'!$G$10/100*'Connecting shares (%)'!$R$17+J652*'Connecting shares (%)'!$H$10/100*'Connecting shares (%)'!$R$18,0),0)</f>
        <v>0</v>
      </c>
      <c r="AC652" s="1">
        <f>IF(C652="West", IF(B652="Decentral",('Connecting shares (%)'!$F$14/100*E652+'Connecting shares (%)'!$G$14/100*G652+'Connecting shares (%)'!$H$14/100*I652)/1000000,0),0)</f>
        <v>1.4248829699999899</v>
      </c>
      <c r="AD652" s="1">
        <f>IF(C652="west", IF(B652="Decentral",F652*'Connecting shares (%)'!$R$16*'Connecting shares (%)'!$F$14/100+H652*'Connecting shares (%)'!$G$14/100*'Connecting shares (%)'!$R$17+J652*'Connecting shares (%)'!$H$14/100*'Connecting shares (%)'!$R$18,0),0)</f>
        <v>2.4604650000000001</v>
      </c>
      <c r="AE652" s="1">
        <f>IF(C652="west", IF(B652="Central",('Connecting shares (%)'!$F$12/100*K652+'Connecting shares (%)'!$G$12/100*M652+'Connecting shares (%)'!$H$12/100*O652)/1000000,0),0)</f>
        <v>0</v>
      </c>
      <c r="AF652" s="1">
        <f>IF(C652="west", IF(B652="Central",L652*'Connecting shares (%)'!$R$16*'Connecting shares (%)'!$F$12/100+N652*'Connecting shares (%)'!$G$12/100*'Connecting shares (%)'!$R$17+P652*'Connecting shares (%)'!$H$12/100*'Connecting shares (%)'!$R$18,0),0)</f>
        <v>0</v>
      </c>
      <c r="AG652" s="1">
        <f>IF(C652="West", IF(B652="Decentral",(K652*'Connecting shares (%)'!$F$16/100+M652*'Connecting shares (%)'!$G$16/100+O652*'Connecting shares (%)'!$H$16/100)/1000000,0),0)</f>
        <v>8.7602559999999885E-2</v>
      </c>
      <c r="AH652" s="1">
        <f>IF(C652="west", IF(B652="Decentral",L652*'Connecting shares (%)'!$R$16*'Connecting shares (%)'!$F$16/100+N652*'Connecting shares (%)'!$G$16/100*'Connecting shares (%)'!$R$17+P652*'Connecting shares (%)'!$H$16/100*'Connecting shares (%)'!$R$18,0),0)</f>
        <v>0.13797000000000001</v>
      </c>
    </row>
    <row r="653" spans="1:34">
      <c r="A653" s="1">
        <v>652</v>
      </c>
      <c r="B653" s="1" t="s">
        <v>21</v>
      </c>
      <c r="C653" s="1" t="s">
        <v>23</v>
      </c>
      <c r="D653" s="1" t="s">
        <v>307</v>
      </c>
      <c r="E653" s="1">
        <v>529040.93999999994</v>
      </c>
      <c r="F653" s="1">
        <v>28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893.656852523412</v>
      </c>
      <c r="R653" s="1">
        <v>28993</v>
      </c>
      <c r="S653" s="61">
        <f>IF(C653="East", IF(B653="Central",('Connecting shares (%)'!$F$2/100*E653+'Connecting shares (%)'!$G$2/100*G653+'Connecting shares (%)'!$H$2/100*I653)/1000000,0),0)</f>
        <v>0</v>
      </c>
      <c r="T653" s="61">
        <f>IF(C653="East", IF(B653="Central",F653*'Connecting shares (%)'!$R$16*'Connecting shares (%)'!$F$2/100+H653*'Connecting shares (%)'!$G$2/100*'Connecting shares (%)'!$R$17+J653*'Connecting shares (%)'!$H$2/100*'Connecting shares (%)'!$R$18,0),0)</f>
        <v>0</v>
      </c>
      <c r="U653" s="1">
        <f>IF(C653="East", IF(B653="Decentral",('Connecting shares (%)'!$F$6/100*E653+'Connecting shares (%)'!$G$6/100*G653+'Connecting shares (%)'!$H$6/100*I653)/1000000,0),0)</f>
        <v>0</v>
      </c>
      <c r="V653" s="1">
        <f>IF(C653="East", IF(B653="Decentral",F653*'Connecting shares (%)'!$R$16*'Connecting shares (%)'!$F$6/100+H653*'Connecting shares (%)'!$G$6/100*'Connecting shares (%)'!$R$17+J653*'Connecting shares (%)'!$H$6/100*'Connecting shares (%)'!$R$18,0),0)</f>
        <v>0</v>
      </c>
      <c r="W653" s="1">
        <f>IF(C653="East", IF(B653="Central",('Connecting shares (%)'!$F$4/100*K653+'Connecting shares (%)'!$G$4/100*M653+'Connecting shares (%)'!$H$4/100*O653)/1000000,0),0)</f>
        <v>0</v>
      </c>
      <c r="X653" s="1">
        <f>IF(C653="East", IF(B653="Central",L653*'Connecting shares (%)'!$R$16*'Connecting shares (%)'!$F$4/100+N653*'Connecting shares (%)'!$G$4/100*'Connecting shares (%)'!$R$17+P653*'Connecting shares (%)'!$H$4/100*'Connecting shares (%)'!$R$18,0),0)</f>
        <v>0</v>
      </c>
      <c r="Y653" s="1">
        <f>IF(C653="East", IF(B653="Decentral",('Connecting shares (%)'!$F$4/100*K653+'Connecting shares (%)'!$G$4/100*M653+'Connecting shares (%)'!$H$4/100*O653)/1000000,0),0)</f>
        <v>0</v>
      </c>
      <c r="Z653" s="1">
        <f>IF(C653="East", IF(B653="Decentral",L653*'Connecting shares (%)'!$R$16*'Connecting shares (%)'!$F$8/100+N653*'Connecting shares (%)'!$G$8/100*'Connecting shares (%)'!$R$17+P653*'Connecting shares (%)'!$H$8/100*'Connecting shares (%)'!$R$18,0),0)</f>
        <v>0</v>
      </c>
      <c r="AA653" s="1">
        <f>IF(C653="West", IF(B653="Central",('Connecting shares (%)'!$F$10/100*E653+'Connecting shares (%)'!$G$10/100*G653+'Connecting shares (%)'!$H$10/100*I653)/1000000,0),0)</f>
        <v>0</v>
      </c>
      <c r="AB653" s="1">
        <f>IF(C653="West", IF(B653="Central",F653*'Connecting shares (%)'!$R$16*'Connecting shares (%)'!$F$10/100+H653*'Connecting shares (%)'!$G$10/100*'Connecting shares (%)'!$R$17+J653*'Connecting shares (%)'!$H$10/100*'Connecting shares (%)'!$R$18,0),0)</f>
        <v>0</v>
      </c>
      <c r="AC653" s="1">
        <f>IF(C653="West", IF(B653="Decentral",('Connecting shares (%)'!$F$14/100*E653+'Connecting shares (%)'!$G$14/100*G653+'Connecting shares (%)'!$H$14/100*I653)/1000000,0),0)</f>
        <v>0.5290409399999999</v>
      </c>
      <c r="AD653" s="1">
        <f>IF(C653="west", IF(B653="Decentral",F653*'Connecting shares (%)'!$R$16*'Connecting shares (%)'!$F$14/100+H653*'Connecting shares (%)'!$G$14/100*'Connecting shares (%)'!$R$17+J653*'Connecting shares (%)'!$H$14/100*'Connecting shares (%)'!$R$18,0),0)</f>
        <v>0.6438600000000001</v>
      </c>
      <c r="AE653" s="1">
        <f>IF(C653="west", IF(B653="Central",('Connecting shares (%)'!$F$12/100*K653+'Connecting shares (%)'!$G$12/100*M653+'Connecting shares (%)'!$H$12/100*O653)/1000000,0),0)</f>
        <v>0</v>
      </c>
      <c r="AF653" s="1">
        <f>IF(C653="west", IF(B653="Central",L653*'Connecting shares (%)'!$R$16*'Connecting shares (%)'!$F$12/100+N653*'Connecting shares (%)'!$G$12/100*'Connecting shares (%)'!$R$17+P653*'Connecting shares (%)'!$H$12/100*'Connecting shares (%)'!$R$18,0),0)</f>
        <v>0</v>
      </c>
      <c r="AG653" s="1">
        <f>IF(C653="West", IF(B653="Decentral",(K653*'Connecting shares (%)'!$F$16/100+M653*'Connecting shares (%)'!$G$16/100+O653*'Connecting shares (%)'!$H$16/100)/1000000,0),0)</f>
        <v>0</v>
      </c>
      <c r="AH653" s="1">
        <f>IF(C653="west", IF(B653="Decentral",L653*'Connecting shares (%)'!$R$16*'Connecting shares (%)'!$F$16/100+N653*'Connecting shares (%)'!$G$16/100*'Connecting shares (%)'!$R$17+P653*'Connecting shares (%)'!$H$16/100*'Connecting shares (%)'!$R$18,0),0)</f>
        <v>0</v>
      </c>
    </row>
    <row r="654" spans="1:34">
      <c r="A654" s="1">
        <v>653</v>
      </c>
      <c r="B654" s="1" t="s">
        <v>21</v>
      </c>
      <c r="C654" s="1" t="s">
        <v>23</v>
      </c>
      <c r="D654" s="1" t="s">
        <v>306</v>
      </c>
      <c r="E654" s="1">
        <v>423591.84</v>
      </c>
      <c r="F654" s="1">
        <v>27</v>
      </c>
      <c r="G654" s="1">
        <v>0</v>
      </c>
      <c r="H654" s="1">
        <v>0</v>
      </c>
      <c r="I654" s="1">
        <v>0</v>
      </c>
      <c r="J654" s="1">
        <v>0</v>
      </c>
      <c r="K654" s="1">
        <v>66789.13</v>
      </c>
      <c r="L654" s="1">
        <v>2</v>
      </c>
      <c r="M654" s="1">
        <v>0</v>
      </c>
      <c r="N654" s="1">
        <v>0</v>
      </c>
      <c r="O654" s="1">
        <v>0</v>
      </c>
      <c r="P654" s="1">
        <v>0</v>
      </c>
      <c r="Q654" s="1">
        <v>3816.8396942027698</v>
      </c>
      <c r="R654" s="1">
        <v>350214</v>
      </c>
      <c r="S654" s="61">
        <f>IF(C654="East", IF(B654="Central",('Connecting shares (%)'!$F$2/100*E654+'Connecting shares (%)'!$G$2/100*G654+'Connecting shares (%)'!$H$2/100*I654)/1000000,0),0)</f>
        <v>0</v>
      </c>
      <c r="T654" s="61">
        <f>IF(C654="East", IF(B654="Central",F654*'Connecting shares (%)'!$R$16*'Connecting shares (%)'!$F$2/100+H654*'Connecting shares (%)'!$G$2/100*'Connecting shares (%)'!$R$17+J654*'Connecting shares (%)'!$H$2/100*'Connecting shares (%)'!$R$18,0),0)</f>
        <v>0</v>
      </c>
      <c r="U654" s="1">
        <f>IF(C654="East", IF(B654="Decentral",('Connecting shares (%)'!$F$6/100*E654+'Connecting shares (%)'!$G$6/100*G654+'Connecting shares (%)'!$H$6/100*I654)/1000000,0),0)</f>
        <v>0</v>
      </c>
      <c r="V654" s="1">
        <f>IF(C654="East", IF(B654="Decentral",F654*'Connecting shares (%)'!$R$16*'Connecting shares (%)'!$F$6/100+H654*'Connecting shares (%)'!$G$6/100*'Connecting shares (%)'!$R$17+J654*'Connecting shares (%)'!$H$6/100*'Connecting shares (%)'!$R$18,0),0)</f>
        <v>0</v>
      </c>
      <c r="W654" s="1">
        <f>IF(C654="East", IF(B654="Central",('Connecting shares (%)'!$F$4/100*K654+'Connecting shares (%)'!$G$4/100*M654+'Connecting shares (%)'!$H$4/100*O654)/1000000,0),0)</f>
        <v>0</v>
      </c>
      <c r="X654" s="1">
        <f>IF(C654="East", IF(B654="Central",L654*'Connecting shares (%)'!$R$16*'Connecting shares (%)'!$F$4/100+N654*'Connecting shares (%)'!$G$4/100*'Connecting shares (%)'!$R$17+P654*'Connecting shares (%)'!$H$4/100*'Connecting shares (%)'!$R$18,0),0)</f>
        <v>0</v>
      </c>
      <c r="Y654" s="1">
        <f>IF(C654="East", IF(B654="Decentral",('Connecting shares (%)'!$F$4/100*K654+'Connecting shares (%)'!$G$4/100*M654+'Connecting shares (%)'!$H$4/100*O654)/1000000,0),0)</f>
        <v>0</v>
      </c>
      <c r="Z654" s="1">
        <f>IF(C654="East", IF(B654="Decentral",L654*'Connecting shares (%)'!$R$16*'Connecting shares (%)'!$F$8/100+N654*'Connecting shares (%)'!$G$8/100*'Connecting shares (%)'!$R$17+P654*'Connecting shares (%)'!$H$8/100*'Connecting shares (%)'!$R$18,0),0)</f>
        <v>0</v>
      </c>
      <c r="AA654" s="1">
        <f>IF(C654="West", IF(B654="Central",('Connecting shares (%)'!$F$10/100*E654+'Connecting shares (%)'!$G$10/100*G654+'Connecting shares (%)'!$H$10/100*I654)/1000000,0),0)</f>
        <v>0</v>
      </c>
      <c r="AB654" s="1">
        <f>IF(C654="West", IF(B654="Central",F654*'Connecting shares (%)'!$R$16*'Connecting shares (%)'!$F$10/100+H654*'Connecting shares (%)'!$G$10/100*'Connecting shares (%)'!$R$17+J654*'Connecting shares (%)'!$H$10/100*'Connecting shares (%)'!$R$18,0),0)</f>
        <v>0</v>
      </c>
      <c r="AC654" s="1">
        <f>IF(C654="West", IF(B654="Decentral",('Connecting shares (%)'!$F$14/100*E654+'Connecting shares (%)'!$G$14/100*G654+'Connecting shares (%)'!$H$14/100*I654)/1000000,0),0)</f>
        <v>0.42359184000000005</v>
      </c>
      <c r="AD654" s="1">
        <f>IF(C654="west", IF(B654="Decentral",F654*'Connecting shares (%)'!$R$16*'Connecting shares (%)'!$F$14/100+H654*'Connecting shares (%)'!$G$14/100*'Connecting shares (%)'!$R$17+J654*'Connecting shares (%)'!$H$14/100*'Connecting shares (%)'!$R$18,0),0)</f>
        <v>0.620865</v>
      </c>
      <c r="AE654" s="1">
        <f>IF(C654="west", IF(B654="Central",('Connecting shares (%)'!$F$12/100*K654+'Connecting shares (%)'!$G$12/100*M654+'Connecting shares (%)'!$H$12/100*O654)/1000000,0),0)</f>
        <v>0</v>
      </c>
      <c r="AF654" s="1">
        <f>IF(C654="west", IF(B654="Central",L654*'Connecting shares (%)'!$R$16*'Connecting shares (%)'!$F$12/100+N654*'Connecting shares (%)'!$G$12/100*'Connecting shares (%)'!$R$17+P654*'Connecting shares (%)'!$H$12/100*'Connecting shares (%)'!$R$18,0),0)</f>
        <v>0</v>
      </c>
      <c r="AG654" s="1">
        <f>IF(C654="West", IF(B654="Decentral",(K654*'Connecting shares (%)'!$F$16/100+M654*'Connecting shares (%)'!$G$16/100+O654*'Connecting shares (%)'!$H$16/100)/1000000,0),0)</f>
        <v>6.6789130000000002E-2</v>
      </c>
      <c r="AH654" s="1">
        <f>IF(C654="west", IF(B654="Decentral",L654*'Connecting shares (%)'!$R$16*'Connecting shares (%)'!$F$16/100+N654*'Connecting shares (%)'!$G$16/100*'Connecting shares (%)'!$R$17+P654*'Connecting shares (%)'!$H$16/100*'Connecting shares (%)'!$R$18,0),0)</f>
        <v>4.5990000000000003E-2</v>
      </c>
    </row>
    <row r="655" spans="1:34">
      <c r="A655" s="1">
        <v>654</v>
      </c>
      <c r="B655" s="1" t="s">
        <v>21</v>
      </c>
      <c r="C655" s="1" t="s">
        <v>23</v>
      </c>
      <c r="D655" s="1" t="s">
        <v>305</v>
      </c>
      <c r="E655" s="1">
        <v>379214.75</v>
      </c>
      <c r="F655" s="1">
        <v>27</v>
      </c>
      <c r="G655" s="1">
        <v>0</v>
      </c>
      <c r="H655" s="1">
        <v>0</v>
      </c>
      <c r="I655" s="1">
        <v>0</v>
      </c>
      <c r="J655" s="1">
        <v>0</v>
      </c>
      <c r="K655" s="1">
        <v>36931.660000000003</v>
      </c>
      <c r="L655" s="1">
        <v>7</v>
      </c>
      <c r="M655" s="1">
        <v>0</v>
      </c>
      <c r="N655" s="1">
        <v>0</v>
      </c>
      <c r="O655" s="1">
        <v>0</v>
      </c>
      <c r="P655" s="1">
        <v>0</v>
      </c>
      <c r="Q655" s="1">
        <v>5459.78741192896</v>
      </c>
      <c r="R655" s="1">
        <v>540611</v>
      </c>
      <c r="S655" s="61">
        <f>IF(C655="East", IF(B655="Central",('Connecting shares (%)'!$F$2/100*E655+'Connecting shares (%)'!$G$2/100*G655+'Connecting shares (%)'!$H$2/100*I655)/1000000,0),0)</f>
        <v>0</v>
      </c>
      <c r="T655" s="61">
        <f>IF(C655="East", IF(B655="Central",F655*'Connecting shares (%)'!$R$16*'Connecting shares (%)'!$F$2/100+H655*'Connecting shares (%)'!$G$2/100*'Connecting shares (%)'!$R$17+J655*'Connecting shares (%)'!$H$2/100*'Connecting shares (%)'!$R$18,0),0)</f>
        <v>0</v>
      </c>
      <c r="U655" s="1">
        <f>IF(C655="East", IF(B655="Decentral",('Connecting shares (%)'!$F$6/100*E655+'Connecting shares (%)'!$G$6/100*G655+'Connecting shares (%)'!$H$6/100*I655)/1000000,0),0)</f>
        <v>0</v>
      </c>
      <c r="V655" s="1">
        <f>IF(C655="East", IF(B655="Decentral",F655*'Connecting shares (%)'!$R$16*'Connecting shares (%)'!$F$6/100+H655*'Connecting shares (%)'!$G$6/100*'Connecting shares (%)'!$R$17+J655*'Connecting shares (%)'!$H$6/100*'Connecting shares (%)'!$R$18,0),0)</f>
        <v>0</v>
      </c>
      <c r="W655" s="1">
        <f>IF(C655="East", IF(B655="Central",('Connecting shares (%)'!$F$4/100*K655+'Connecting shares (%)'!$G$4/100*M655+'Connecting shares (%)'!$H$4/100*O655)/1000000,0),0)</f>
        <v>0</v>
      </c>
      <c r="X655" s="1">
        <f>IF(C655="East", IF(B655="Central",L655*'Connecting shares (%)'!$R$16*'Connecting shares (%)'!$F$4/100+N655*'Connecting shares (%)'!$G$4/100*'Connecting shares (%)'!$R$17+P655*'Connecting shares (%)'!$H$4/100*'Connecting shares (%)'!$R$18,0),0)</f>
        <v>0</v>
      </c>
      <c r="Y655" s="1">
        <f>IF(C655="East", IF(B655="Decentral",('Connecting shares (%)'!$F$4/100*K655+'Connecting shares (%)'!$G$4/100*M655+'Connecting shares (%)'!$H$4/100*O655)/1000000,0),0)</f>
        <v>0</v>
      </c>
      <c r="Z655" s="1">
        <f>IF(C655="East", IF(B655="Decentral",L655*'Connecting shares (%)'!$R$16*'Connecting shares (%)'!$F$8/100+N655*'Connecting shares (%)'!$G$8/100*'Connecting shares (%)'!$R$17+P655*'Connecting shares (%)'!$H$8/100*'Connecting shares (%)'!$R$18,0),0)</f>
        <v>0</v>
      </c>
      <c r="AA655" s="1">
        <f>IF(C655="West", IF(B655="Central",('Connecting shares (%)'!$F$10/100*E655+'Connecting shares (%)'!$G$10/100*G655+'Connecting shares (%)'!$H$10/100*I655)/1000000,0),0)</f>
        <v>0</v>
      </c>
      <c r="AB655" s="1">
        <f>IF(C655="West", IF(B655="Central",F655*'Connecting shares (%)'!$R$16*'Connecting shares (%)'!$F$10/100+H655*'Connecting shares (%)'!$G$10/100*'Connecting shares (%)'!$R$17+J655*'Connecting shares (%)'!$H$10/100*'Connecting shares (%)'!$R$18,0),0)</f>
        <v>0</v>
      </c>
      <c r="AC655" s="1">
        <f>IF(C655="West", IF(B655="Decentral",('Connecting shares (%)'!$F$14/100*E655+'Connecting shares (%)'!$G$14/100*G655+'Connecting shares (%)'!$H$14/100*I655)/1000000,0),0)</f>
        <v>0.37921474999999999</v>
      </c>
      <c r="AD655" s="1">
        <f>IF(C655="west", IF(B655="Decentral",F655*'Connecting shares (%)'!$R$16*'Connecting shares (%)'!$F$14/100+H655*'Connecting shares (%)'!$G$14/100*'Connecting shares (%)'!$R$17+J655*'Connecting shares (%)'!$H$14/100*'Connecting shares (%)'!$R$18,0),0)</f>
        <v>0.620865</v>
      </c>
      <c r="AE655" s="1">
        <f>IF(C655="west", IF(B655="Central",('Connecting shares (%)'!$F$12/100*K655+'Connecting shares (%)'!$G$12/100*M655+'Connecting shares (%)'!$H$12/100*O655)/1000000,0),0)</f>
        <v>0</v>
      </c>
      <c r="AF655" s="1">
        <f>IF(C655="west", IF(B655="Central",L655*'Connecting shares (%)'!$R$16*'Connecting shares (%)'!$F$12/100+N655*'Connecting shares (%)'!$G$12/100*'Connecting shares (%)'!$R$17+P655*'Connecting shares (%)'!$H$12/100*'Connecting shares (%)'!$R$18,0),0)</f>
        <v>0</v>
      </c>
      <c r="AG655" s="1">
        <f>IF(C655="West", IF(B655="Decentral",(K655*'Connecting shares (%)'!$F$16/100+M655*'Connecting shares (%)'!$G$16/100+O655*'Connecting shares (%)'!$H$16/100)/1000000,0),0)</f>
        <v>3.6931660000000005E-2</v>
      </c>
      <c r="AH655" s="1">
        <f>IF(C655="west", IF(B655="Decentral",L655*'Connecting shares (%)'!$R$16*'Connecting shares (%)'!$F$16/100+N655*'Connecting shares (%)'!$G$16/100*'Connecting shares (%)'!$R$17+P655*'Connecting shares (%)'!$H$16/100*'Connecting shares (%)'!$R$18,0),0)</f>
        <v>0.16096500000000002</v>
      </c>
    </row>
    <row r="656" spans="1:34">
      <c r="A656" s="1">
        <v>655</v>
      </c>
      <c r="B656" s="1" t="s">
        <v>21</v>
      </c>
      <c r="C656" s="1" t="s">
        <v>23</v>
      </c>
      <c r="D656" s="1" t="s">
        <v>304</v>
      </c>
      <c r="E656" s="1">
        <v>16943.709999999901</v>
      </c>
      <c r="F656" s="1">
        <v>1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1670.7037517977401</v>
      </c>
      <c r="R656" s="1">
        <v>81556.5</v>
      </c>
      <c r="S656" s="61">
        <f>IF(C656="East", IF(B656="Central",('Connecting shares (%)'!$F$2/100*E656+'Connecting shares (%)'!$G$2/100*G656+'Connecting shares (%)'!$H$2/100*I656)/1000000,0),0)</f>
        <v>0</v>
      </c>
      <c r="T656" s="61">
        <f>IF(C656="East", IF(B656="Central",F656*'Connecting shares (%)'!$R$16*'Connecting shares (%)'!$F$2/100+H656*'Connecting shares (%)'!$G$2/100*'Connecting shares (%)'!$R$17+J656*'Connecting shares (%)'!$H$2/100*'Connecting shares (%)'!$R$18,0),0)</f>
        <v>0</v>
      </c>
      <c r="U656" s="1">
        <f>IF(C656="East", IF(B656="Decentral",('Connecting shares (%)'!$F$6/100*E656+'Connecting shares (%)'!$G$6/100*G656+'Connecting shares (%)'!$H$6/100*I656)/1000000,0),0)</f>
        <v>0</v>
      </c>
      <c r="V656" s="1">
        <f>IF(C656="East", IF(B656="Decentral",F656*'Connecting shares (%)'!$R$16*'Connecting shares (%)'!$F$6/100+H656*'Connecting shares (%)'!$G$6/100*'Connecting shares (%)'!$R$17+J656*'Connecting shares (%)'!$H$6/100*'Connecting shares (%)'!$R$18,0),0)</f>
        <v>0</v>
      </c>
      <c r="W656" s="1">
        <f>IF(C656="East", IF(B656="Central",('Connecting shares (%)'!$F$4/100*K656+'Connecting shares (%)'!$G$4/100*M656+'Connecting shares (%)'!$H$4/100*O656)/1000000,0),0)</f>
        <v>0</v>
      </c>
      <c r="X656" s="1">
        <f>IF(C656="East", IF(B656="Central",L656*'Connecting shares (%)'!$R$16*'Connecting shares (%)'!$F$4/100+N656*'Connecting shares (%)'!$G$4/100*'Connecting shares (%)'!$R$17+P656*'Connecting shares (%)'!$H$4/100*'Connecting shares (%)'!$R$18,0),0)</f>
        <v>0</v>
      </c>
      <c r="Y656" s="1">
        <f>IF(C656="East", IF(B656="Decentral",('Connecting shares (%)'!$F$4/100*K656+'Connecting shares (%)'!$G$4/100*M656+'Connecting shares (%)'!$H$4/100*O656)/1000000,0),0)</f>
        <v>0</v>
      </c>
      <c r="Z656" s="1">
        <f>IF(C656="East", IF(B656="Decentral",L656*'Connecting shares (%)'!$R$16*'Connecting shares (%)'!$F$8/100+N656*'Connecting shares (%)'!$G$8/100*'Connecting shares (%)'!$R$17+P656*'Connecting shares (%)'!$H$8/100*'Connecting shares (%)'!$R$18,0),0)</f>
        <v>0</v>
      </c>
      <c r="AA656" s="1">
        <f>IF(C656="West", IF(B656="Central",('Connecting shares (%)'!$F$10/100*E656+'Connecting shares (%)'!$G$10/100*G656+'Connecting shares (%)'!$H$10/100*I656)/1000000,0),0)</f>
        <v>0</v>
      </c>
      <c r="AB656" s="1">
        <f>IF(C656="West", IF(B656="Central",F656*'Connecting shares (%)'!$R$16*'Connecting shares (%)'!$F$10/100+H656*'Connecting shares (%)'!$G$10/100*'Connecting shares (%)'!$R$17+J656*'Connecting shares (%)'!$H$10/100*'Connecting shares (%)'!$R$18,0),0)</f>
        <v>0</v>
      </c>
      <c r="AC656" s="1">
        <f>IF(C656="West", IF(B656="Decentral",('Connecting shares (%)'!$F$14/100*E656+'Connecting shares (%)'!$G$14/100*G656+'Connecting shares (%)'!$H$14/100*I656)/1000000,0),0)</f>
        <v>1.69437099999999E-2</v>
      </c>
      <c r="AD656" s="1">
        <f>IF(C656="west", IF(B656="Decentral",F656*'Connecting shares (%)'!$R$16*'Connecting shares (%)'!$F$14/100+H656*'Connecting shares (%)'!$G$14/100*'Connecting shares (%)'!$R$17+J656*'Connecting shares (%)'!$H$14/100*'Connecting shares (%)'!$R$18,0),0)</f>
        <v>2.2995000000000002E-2</v>
      </c>
      <c r="AE656" s="1">
        <f>IF(C656="west", IF(B656="Central",('Connecting shares (%)'!$F$12/100*K656+'Connecting shares (%)'!$G$12/100*M656+'Connecting shares (%)'!$H$12/100*O656)/1000000,0),0)</f>
        <v>0</v>
      </c>
      <c r="AF656" s="1">
        <f>IF(C656="west", IF(B656="Central",L656*'Connecting shares (%)'!$R$16*'Connecting shares (%)'!$F$12/100+N656*'Connecting shares (%)'!$G$12/100*'Connecting shares (%)'!$R$17+P656*'Connecting shares (%)'!$H$12/100*'Connecting shares (%)'!$R$18,0),0)</f>
        <v>0</v>
      </c>
      <c r="AG656" s="1">
        <f>IF(C656="West", IF(B656="Decentral",(K656*'Connecting shares (%)'!$F$16/100+M656*'Connecting shares (%)'!$G$16/100+O656*'Connecting shares (%)'!$H$16/100)/1000000,0),0)</f>
        <v>0</v>
      </c>
      <c r="AH656" s="1">
        <f>IF(C656="west", IF(B656="Decentral",L656*'Connecting shares (%)'!$R$16*'Connecting shares (%)'!$F$16/100+N656*'Connecting shares (%)'!$G$16/100*'Connecting shares (%)'!$R$17+P656*'Connecting shares (%)'!$H$16/100*'Connecting shares (%)'!$R$18,0),0)</f>
        <v>0</v>
      </c>
    </row>
    <row r="657" spans="1:34">
      <c r="A657" s="1">
        <v>656</v>
      </c>
      <c r="B657" s="1" t="s">
        <v>21</v>
      </c>
      <c r="C657" s="1" t="s">
        <v>23</v>
      </c>
      <c r="D657" s="1" t="s">
        <v>303</v>
      </c>
      <c r="E657" s="1">
        <v>706593.39</v>
      </c>
      <c r="F657" s="1">
        <v>42</v>
      </c>
      <c r="G657" s="1">
        <v>59298.04</v>
      </c>
      <c r="H657" s="1">
        <v>1</v>
      </c>
      <c r="I657" s="1">
        <v>0</v>
      </c>
      <c r="J657" s="1">
        <v>0</v>
      </c>
      <c r="K657" s="1">
        <v>347425.69999999902</v>
      </c>
      <c r="L657" s="1">
        <v>39</v>
      </c>
      <c r="M657" s="1">
        <v>0</v>
      </c>
      <c r="N657" s="1">
        <v>0</v>
      </c>
      <c r="O657" s="1">
        <v>0</v>
      </c>
      <c r="P657" s="1">
        <v>0</v>
      </c>
      <c r="Q657" s="1">
        <v>6908.8262397384296</v>
      </c>
      <c r="R657" s="1">
        <v>2459206</v>
      </c>
      <c r="S657" s="61">
        <f>IF(C657="East", IF(B657="Central",('Connecting shares (%)'!$F$2/100*E657+'Connecting shares (%)'!$G$2/100*G657+'Connecting shares (%)'!$H$2/100*I657)/1000000,0),0)</f>
        <v>0</v>
      </c>
      <c r="T657" s="61">
        <f>IF(C657="East", IF(B657="Central",F657*'Connecting shares (%)'!$R$16*'Connecting shares (%)'!$F$2/100+H657*'Connecting shares (%)'!$G$2/100*'Connecting shares (%)'!$R$17+J657*'Connecting shares (%)'!$H$2/100*'Connecting shares (%)'!$R$18,0),0)</f>
        <v>0</v>
      </c>
      <c r="U657" s="1">
        <f>IF(C657="East", IF(B657="Decentral",('Connecting shares (%)'!$F$6/100*E657+'Connecting shares (%)'!$G$6/100*G657+'Connecting shares (%)'!$H$6/100*I657)/1000000,0),0)</f>
        <v>0</v>
      </c>
      <c r="V657" s="1">
        <f>IF(C657="East", IF(B657="Decentral",F657*'Connecting shares (%)'!$R$16*'Connecting shares (%)'!$F$6/100+H657*'Connecting shares (%)'!$G$6/100*'Connecting shares (%)'!$R$17+J657*'Connecting shares (%)'!$H$6/100*'Connecting shares (%)'!$R$18,0),0)</f>
        <v>0</v>
      </c>
      <c r="W657" s="1">
        <f>IF(C657="East", IF(B657="Central",('Connecting shares (%)'!$F$4/100*K657+'Connecting shares (%)'!$G$4/100*M657+'Connecting shares (%)'!$H$4/100*O657)/1000000,0),0)</f>
        <v>0</v>
      </c>
      <c r="X657" s="1">
        <f>IF(C657="East", IF(B657="Central",L657*'Connecting shares (%)'!$R$16*'Connecting shares (%)'!$F$4/100+N657*'Connecting shares (%)'!$G$4/100*'Connecting shares (%)'!$R$17+P657*'Connecting shares (%)'!$H$4/100*'Connecting shares (%)'!$R$18,0),0)</f>
        <v>0</v>
      </c>
      <c r="Y657" s="1">
        <f>IF(C657="East", IF(B657="Decentral",('Connecting shares (%)'!$F$4/100*K657+'Connecting shares (%)'!$G$4/100*M657+'Connecting shares (%)'!$H$4/100*O657)/1000000,0),0)</f>
        <v>0</v>
      </c>
      <c r="Z657" s="1">
        <f>IF(C657="East", IF(B657="Decentral",L657*'Connecting shares (%)'!$R$16*'Connecting shares (%)'!$F$8/100+N657*'Connecting shares (%)'!$G$8/100*'Connecting shares (%)'!$R$17+P657*'Connecting shares (%)'!$H$8/100*'Connecting shares (%)'!$R$18,0),0)</f>
        <v>0</v>
      </c>
      <c r="AA657" s="1">
        <f>IF(C657="West", IF(B657="Central",('Connecting shares (%)'!$F$10/100*E657+'Connecting shares (%)'!$G$10/100*G657+'Connecting shares (%)'!$H$10/100*I657)/1000000,0),0)</f>
        <v>0</v>
      </c>
      <c r="AB657" s="1">
        <f>IF(C657="West", IF(B657="Central",F657*'Connecting shares (%)'!$R$16*'Connecting shares (%)'!$F$10/100+H657*'Connecting shares (%)'!$G$10/100*'Connecting shares (%)'!$R$17+J657*'Connecting shares (%)'!$H$10/100*'Connecting shares (%)'!$R$18,0),0)</f>
        <v>0</v>
      </c>
      <c r="AC657" s="1">
        <f>IF(C657="West", IF(B657="Decentral",('Connecting shares (%)'!$F$14/100*E657+'Connecting shares (%)'!$G$14/100*G657+'Connecting shares (%)'!$H$14/100*I657)/1000000,0),0)</f>
        <v>0.76589143000000004</v>
      </c>
      <c r="AD657" s="1">
        <f>IF(C657="west", IF(B657="Decentral",F657*'Connecting shares (%)'!$R$16*'Connecting shares (%)'!$F$14/100+H657*'Connecting shares (%)'!$G$14/100*'Connecting shares (%)'!$R$17+J657*'Connecting shares (%)'!$H$14/100*'Connecting shares (%)'!$R$18,0),0)</f>
        <v>0.99644900000000003</v>
      </c>
      <c r="AE657" s="1">
        <f>IF(C657="west", IF(B657="Central",('Connecting shares (%)'!$F$12/100*K657+'Connecting shares (%)'!$G$12/100*M657+'Connecting shares (%)'!$H$12/100*O657)/1000000,0),0)</f>
        <v>0</v>
      </c>
      <c r="AF657" s="1">
        <f>IF(C657="west", IF(B657="Central",L657*'Connecting shares (%)'!$R$16*'Connecting shares (%)'!$F$12/100+N657*'Connecting shares (%)'!$G$12/100*'Connecting shares (%)'!$R$17+P657*'Connecting shares (%)'!$H$12/100*'Connecting shares (%)'!$R$18,0),0)</f>
        <v>0</v>
      </c>
      <c r="AG657" s="1">
        <f>IF(C657="West", IF(B657="Decentral",(K657*'Connecting shares (%)'!$F$16/100+M657*'Connecting shares (%)'!$G$16/100+O657*'Connecting shares (%)'!$H$16/100)/1000000,0),0)</f>
        <v>0.347425699999999</v>
      </c>
      <c r="AH657" s="1">
        <f>IF(C657="west", IF(B657="Decentral",L657*'Connecting shares (%)'!$R$16*'Connecting shares (%)'!$F$16/100+N657*'Connecting shares (%)'!$G$16/100*'Connecting shares (%)'!$R$17+P657*'Connecting shares (%)'!$H$16/100*'Connecting shares (%)'!$R$18,0),0)</f>
        <v>0.89680500000000007</v>
      </c>
    </row>
    <row r="658" spans="1:34">
      <c r="A658" s="1">
        <v>657</v>
      </c>
      <c r="B658" s="1" t="s">
        <v>21</v>
      </c>
      <c r="C658" s="1" t="s">
        <v>23</v>
      </c>
      <c r="D658" s="1" t="s">
        <v>302</v>
      </c>
      <c r="E658" s="1">
        <v>1571470.22999999</v>
      </c>
      <c r="F658" s="1">
        <v>97</v>
      </c>
      <c r="G658" s="1">
        <v>72508</v>
      </c>
      <c r="H658" s="1">
        <v>1</v>
      </c>
      <c r="I658" s="1">
        <v>0</v>
      </c>
      <c r="J658" s="1">
        <v>0</v>
      </c>
      <c r="K658" s="1">
        <v>211830.1</v>
      </c>
      <c r="L658" s="1">
        <v>10</v>
      </c>
      <c r="M658" s="1">
        <v>206761.429999999</v>
      </c>
      <c r="N658" s="1">
        <v>3</v>
      </c>
      <c r="O658" s="1">
        <v>0</v>
      </c>
      <c r="P658" s="1">
        <v>0</v>
      </c>
      <c r="Q658" s="1">
        <v>6181.7160967127802</v>
      </c>
      <c r="R658" s="1">
        <v>2126867.5</v>
      </c>
      <c r="S658" s="61">
        <f>IF(C658="East", IF(B658="Central",('Connecting shares (%)'!$F$2/100*E658+'Connecting shares (%)'!$G$2/100*G658+'Connecting shares (%)'!$H$2/100*I658)/1000000,0),0)</f>
        <v>0</v>
      </c>
      <c r="T658" s="61">
        <f>IF(C658="East", IF(B658="Central",F658*'Connecting shares (%)'!$R$16*'Connecting shares (%)'!$F$2/100+H658*'Connecting shares (%)'!$G$2/100*'Connecting shares (%)'!$R$17+J658*'Connecting shares (%)'!$H$2/100*'Connecting shares (%)'!$R$18,0),0)</f>
        <v>0</v>
      </c>
      <c r="U658" s="1">
        <f>IF(C658="East", IF(B658="Decentral",('Connecting shares (%)'!$F$6/100*E658+'Connecting shares (%)'!$G$6/100*G658+'Connecting shares (%)'!$H$6/100*I658)/1000000,0),0)</f>
        <v>0</v>
      </c>
      <c r="V658" s="1">
        <f>IF(C658="East", IF(B658="Decentral",F658*'Connecting shares (%)'!$R$16*'Connecting shares (%)'!$F$6/100+H658*'Connecting shares (%)'!$G$6/100*'Connecting shares (%)'!$R$17+J658*'Connecting shares (%)'!$H$6/100*'Connecting shares (%)'!$R$18,0),0)</f>
        <v>0</v>
      </c>
      <c r="W658" s="1">
        <f>IF(C658="East", IF(B658="Central",('Connecting shares (%)'!$F$4/100*K658+'Connecting shares (%)'!$G$4/100*M658+'Connecting shares (%)'!$H$4/100*O658)/1000000,0),0)</f>
        <v>0</v>
      </c>
      <c r="X658" s="1">
        <f>IF(C658="East", IF(B658="Central",L658*'Connecting shares (%)'!$R$16*'Connecting shares (%)'!$F$4/100+N658*'Connecting shares (%)'!$G$4/100*'Connecting shares (%)'!$R$17+P658*'Connecting shares (%)'!$H$4/100*'Connecting shares (%)'!$R$18,0),0)</f>
        <v>0</v>
      </c>
      <c r="Y658" s="1">
        <f>IF(C658="East", IF(B658="Decentral",('Connecting shares (%)'!$F$4/100*K658+'Connecting shares (%)'!$G$4/100*M658+'Connecting shares (%)'!$H$4/100*O658)/1000000,0),0)</f>
        <v>0</v>
      </c>
      <c r="Z658" s="1">
        <f>IF(C658="East", IF(B658="Decentral",L658*'Connecting shares (%)'!$R$16*'Connecting shares (%)'!$F$8/100+N658*'Connecting shares (%)'!$G$8/100*'Connecting shares (%)'!$R$17+P658*'Connecting shares (%)'!$H$8/100*'Connecting shares (%)'!$R$18,0),0)</f>
        <v>0</v>
      </c>
      <c r="AA658" s="1">
        <f>IF(C658="West", IF(B658="Central",('Connecting shares (%)'!$F$10/100*E658+'Connecting shares (%)'!$G$10/100*G658+'Connecting shares (%)'!$H$10/100*I658)/1000000,0),0)</f>
        <v>0</v>
      </c>
      <c r="AB658" s="1">
        <f>IF(C658="West", IF(B658="Central",F658*'Connecting shares (%)'!$R$16*'Connecting shares (%)'!$F$10/100+H658*'Connecting shares (%)'!$G$10/100*'Connecting shares (%)'!$R$17+J658*'Connecting shares (%)'!$H$10/100*'Connecting shares (%)'!$R$18,0),0)</f>
        <v>0</v>
      </c>
      <c r="AC658" s="1">
        <f>IF(C658="West", IF(B658="Decentral",('Connecting shares (%)'!$F$14/100*E658+'Connecting shares (%)'!$G$14/100*G658+'Connecting shares (%)'!$H$14/100*I658)/1000000,0),0)</f>
        <v>1.6439782299999899</v>
      </c>
      <c r="AD658" s="1">
        <f>IF(C658="west", IF(B658="Decentral",F658*'Connecting shares (%)'!$R$16*'Connecting shares (%)'!$F$14/100+H658*'Connecting shares (%)'!$G$14/100*'Connecting shares (%)'!$R$17+J658*'Connecting shares (%)'!$H$14/100*'Connecting shares (%)'!$R$18,0),0)</f>
        <v>2.261174</v>
      </c>
      <c r="AE658" s="1">
        <f>IF(C658="west", IF(B658="Central",('Connecting shares (%)'!$F$12/100*K658+'Connecting shares (%)'!$G$12/100*M658+'Connecting shares (%)'!$H$12/100*O658)/1000000,0),0)</f>
        <v>0</v>
      </c>
      <c r="AF658" s="1">
        <f>IF(C658="west", IF(B658="Central",L658*'Connecting shares (%)'!$R$16*'Connecting shares (%)'!$F$12/100+N658*'Connecting shares (%)'!$G$12/100*'Connecting shares (%)'!$R$17+P658*'Connecting shares (%)'!$H$12/100*'Connecting shares (%)'!$R$18,0),0)</f>
        <v>0</v>
      </c>
      <c r="AG658" s="1">
        <f>IF(C658="West", IF(B658="Decentral",(K658*'Connecting shares (%)'!$F$16/100+M658*'Connecting shares (%)'!$G$16/100+O658*'Connecting shares (%)'!$H$16/100)/1000000,0),0)</f>
        <v>0.41859152999999899</v>
      </c>
      <c r="AH658" s="1">
        <f>IF(C658="west", IF(B658="Decentral",L658*'Connecting shares (%)'!$R$16*'Connecting shares (%)'!$F$16/100+N658*'Connecting shares (%)'!$G$16/100*'Connecting shares (%)'!$R$17+P658*'Connecting shares (%)'!$H$16/100*'Connecting shares (%)'!$R$18,0),0)</f>
        <v>0.32192700000000002</v>
      </c>
    </row>
    <row r="659" spans="1:34">
      <c r="A659" s="1">
        <v>658</v>
      </c>
      <c r="B659" s="1" t="s">
        <v>21</v>
      </c>
      <c r="C659" s="1" t="s">
        <v>23</v>
      </c>
      <c r="D659" s="1" t="s">
        <v>301</v>
      </c>
      <c r="E659" s="1">
        <v>538966.4</v>
      </c>
      <c r="F659" s="1">
        <v>38</v>
      </c>
      <c r="G659" s="1">
        <v>0</v>
      </c>
      <c r="H659" s="1">
        <v>0</v>
      </c>
      <c r="I659" s="1">
        <v>0</v>
      </c>
      <c r="J659" s="1">
        <v>0</v>
      </c>
      <c r="K659" s="1">
        <v>51153.559999999903</v>
      </c>
      <c r="L659" s="1">
        <v>4</v>
      </c>
      <c r="M659" s="1">
        <v>0</v>
      </c>
      <c r="N659" s="1">
        <v>0</v>
      </c>
      <c r="O659" s="1">
        <v>0</v>
      </c>
      <c r="P659" s="1">
        <v>0</v>
      </c>
      <c r="Q659" s="1">
        <v>3280.8929537048398</v>
      </c>
      <c r="R659" s="1">
        <v>672661</v>
      </c>
      <c r="S659" s="61">
        <f>IF(C659="East", IF(B659="Central",('Connecting shares (%)'!$F$2/100*E659+'Connecting shares (%)'!$G$2/100*G659+'Connecting shares (%)'!$H$2/100*I659)/1000000,0),0)</f>
        <v>0</v>
      </c>
      <c r="T659" s="61">
        <f>IF(C659="East", IF(B659="Central",F659*'Connecting shares (%)'!$R$16*'Connecting shares (%)'!$F$2/100+H659*'Connecting shares (%)'!$G$2/100*'Connecting shares (%)'!$R$17+J659*'Connecting shares (%)'!$H$2/100*'Connecting shares (%)'!$R$18,0),0)</f>
        <v>0</v>
      </c>
      <c r="U659" s="1">
        <f>IF(C659="East", IF(B659="Decentral",('Connecting shares (%)'!$F$6/100*E659+'Connecting shares (%)'!$G$6/100*G659+'Connecting shares (%)'!$H$6/100*I659)/1000000,0),0)</f>
        <v>0</v>
      </c>
      <c r="V659" s="1">
        <f>IF(C659="East", IF(B659="Decentral",F659*'Connecting shares (%)'!$R$16*'Connecting shares (%)'!$F$6/100+H659*'Connecting shares (%)'!$G$6/100*'Connecting shares (%)'!$R$17+J659*'Connecting shares (%)'!$H$6/100*'Connecting shares (%)'!$R$18,0),0)</f>
        <v>0</v>
      </c>
      <c r="W659" s="1">
        <f>IF(C659="East", IF(B659="Central",('Connecting shares (%)'!$F$4/100*K659+'Connecting shares (%)'!$G$4/100*M659+'Connecting shares (%)'!$H$4/100*O659)/1000000,0),0)</f>
        <v>0</v>
      </c>
      <c r="X659" s="1">
        <f>IF(C659="East", IF(B659="Central",L659*'Connecting shares (%)'!$R$16*'Connecting shares (%)'!$F$4/100+N659*'Connecting shares (%)'!$G$4/100*'Connecting shares (%)'!$R$17+P659*'Connecting shares (%)'!$H$4/100*'Connecting shares (%)'!$R$18,0),0)</f>
        <v>0</v>
      </c>
      <c r="Y659" s="1">
        <f>IF(C659="East", IF(B659="Decentral",('Connecting shares (%)'!$F$4/100*K659+'Connecting shares (%)'!$G$4/100*M659+'Connecting shares (%)'!$H$4/100*O659)/1000000,0),0)</f>
        <v>0</v>
      </c>
      <c r="Z659" s="1">
        <f>IF(C659="East", IF(B659="Decentral",L659*'Connecting shares (%)'!$R$16*'Connecting shares (%)'!$F$8/100+N659*'Connecting shares (%)'!$G$8/100*'Connecting shares (%)'!$R$17+P659*'Connecting shares (%)'!$H$8/100*'Connecting shares (%)'!$R$18,0),0)</f>
        <v>0</v>
      </c>
      <c r="AA659" s="1">
        <f>IF(C659="West", IF(B659="Central",('Connecting shares (%)'!$F$10/100*E659+'Connecting shares (%)'!$G$10/100*G659+'Connecting shares (%)'!$H$10/100*I659)/1000000,0),0)</f>
        <v>0</v>
      </c>
      <c r="AB659" s="1">
        <f>IF(C659="West", IF(B659="Central",F659*'Connecting shares (%)'!$R$16*'Connecting shares (%)'!$F$10/100+H659*'Connecting shares (%)'!$G$10/100*'Connecting shares (%)'!$R$17+J659*'Connecting shares (%)'!$H$10/100*'Connecting shares (%)'!$R$18,0),0)</f>
        <v>0</v>
      </c>
      <c r="AC659" s="1">
        <f>IF(C659="West", IF(B659="Decentral",('Connecting shares (%)'!$F$14/100*E659+'Connecting shares (%)'!$G$14/100*G659+'Connecting shares (%)'!$H$14/100*I659)/1000000,0),0)</f>
        <v>0.53896640000000007</v>
      </c>
      <c r="AD659" s="1">
        <f>IF(C659="west", IF(B659="Decentral",F659*'Connecting shares (%)'!$R$16*'Connecting shares (%)'!$F$14/100+H659*'Connecting shares (%)'!$G$14/100*'Connecting shares (%)'!$R$17+J659*'Connecting shares (%)'!$H$14/100*'Connecting shares (%)'!$R$18,0),0)</f>
        <v>0.8738100000000002</v>
      </c>
      <c r="AE659" s="1">
        <f>IF(C659="west", IF(B659="Central",('Connecting shares (%)'!$F$12/100*K659+'Connecting shares (%)'!$G$12/100*M659+'Connecting shares (%)'!$H$12/100*O659)/1000000,0),0)</f>
        <v>0</v>
      </c>
      <c r="AF659" s="1">
        <f>IF(C659="west", IF(B659="Central",L659*'Connecting shares (%)'!$R$16*'Connecting shares (%)'!$F$12/100+N659*'Connecting shares (%)'!$G$12/100*'Connecting shares (%)'!$R$17+P659*'Connecting shares (%)'!$H$12/100*'Connecting shares (%)'!$R$18,0),0)</f>
        <v>0</v>
      </c>
      <c r="AG659" s="1">
        <f>IF(C659="West", IF(B659="Decentral",(K659*'Connecting shares (%)'!$F$16/100+M659*'Connecting shares (%)'!$G$16/100+O659*'Connecting shares (%)'!$H$16/100)/1000000,0),0)</f>
        <v>5.115355999999991E-2</v>
      </c>
      <c r="AH659" s="1">
        <f>IF(C659="west", IF(B659="Decentral",L659*'Connecting shares (%)'!$R$16*'Connecting shares (%)'!$F$16/100+N659*'Connecting shares (%)'!$G$16/100*'Connecting shares (%)'!$R$17+P659*'Connecting shares (%)'!$H$16/100*'Connecting shares (%)'!$R$18,0),0)</f>
        <v>9.1980000000000006E-2</v>
      </c>
    </row>
    <row r="660" spans="1:34">
      <c r="A660" s="1">
        <v>659</v>
      </c>
      <c r="B660" s="1" t="s">
        <v>21</v>
      </c>
      <c r="C660" s="1" t="s">
        <v>23</v>
      </c>
      <c r="D660" s="1" t="s">
        <v>300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359.67545812219498</v>
      </c>
      <c r="R660" s="1">
        <v>4355</v>
      </c>
      <c r="S660" s="61">
        <f>IF(C660="East", IF(B660="Central",('Connecting shares (%)'!$F$2/100*E660+'Connecting shares (%)'!$G$2/100*G660+'Connecting shares (%)'!$H$2/100*I660)/1000000,0),0)</f>
        <v>0</v>
      </c>
      <c r="T660" s="61">
        <f>IF(C660="East", IF(B660="Central",F660*'Connecting shares (%)'!$R$16*'Connecting shares (%)'!$F$2/100+H660*'Connecting shares (%)'!$G$2/100*'Connecting shares (%)'!$R$17+J660*'Connecting shares (%)'!$H$2/100*'Connecting shares (%)'!$R$18,0),0)</f>
        <v>0</v>
      </c>
      <c r="U660" s="1">
        <f>IF(C660="East", IF(B660="Decentral",('Connecting shares (%)'!$F$6/100*E660+'Connecting shares (%)'!$G$6/100*G660+'Connecting shares (%)'!$H$6/100*I660)/1000000,0),0)</f>
        <v>0</v>
      </c>
      <c r="V660" s="1">
        <f>IF(C660="East", IF(B660="Decentral",F660*'Connecting shares (%)'!$R$16*'Connecting shares (%)'!$F$6/100+H660*'Connecting shares (%)'!$G$6/100*'Connecting shares (%)'!$R$17+J660*'Connecting shares (%)'!$H$6/100*'Connecting shares (%)'!$R$18,0),0)</f>
        <v>0</v>
      </c>
      <c r="W660" s="1">
        <f>IF(C660="East", IF(B660="Central",('Connecting shares (%)'!$F$4/100*K660+'Connecting shares (%)'!$G$4/100*M660+'Connecting shares (%)'!$H$4/100*O660)/1000000,0),0)</f>
        <v>0</v>
      </c>
      <c r="X660" s="1">
        <f>IF(C660="East", IF(B660="Central",L660*'Connecting shares (%)'!$R$16*'Connecting shares (%)'!$F$4/100+N660*'Connecting shares (%)'!$G$4/100*'Connecting shares (%)'!$R$17+P660*'Connecting shares (%)'!$H$4/100*'Connecting shares (%)'!$R$18,0),0)</f>
        <v>0</v>
      </c>
      <c r="Y660" s="1">
        <f>IF(C660="East", IF(B660="Decentral",('Connecting shares (%)'!$F$4/100*K660+'Connecting shares (%)'!$G$4/100*M660+'Connecting shares (%)'!$H$4/100*O660)/1000000,0),0)</f>
        <v>0</v>
      </c>
      <c r="Z660" s="1">
        <f>IF(C660="East", IF(B660="Decentral",L660*'Connecting shares (%)'!$R$16*'Connecting shares (%)'!$F$8/100+N660*'Connecting shares (%)'!$G$8/100*'Connecting shares (%)'!$R$17+P660*'Connecting shares (%)'!$H$8/100*'Connecting shares (%)'!$R$18,0),0)</f>
        <v>0</v>
      </c>
      <c r="AA660" s="1">
        <f>IF(C660="West", IF(B660="Central",('Connecting shares (%)'!$F$10/100*E660+'Connecting shares (%)'!$G$10/100*G660+'Connecting shares (%)'!$H$10/100*I660)/1000000,0),0)</f>
        <v>0</v>
      </c>
      <c r="AB660" s="1">
        <f>IF(C660="West", IF(B660="Central",F660*'Connecting shares (%)'!$R$16*'Connecting shares (%)'!$F$10/100+H660*'Connecting shares (%)'!$G$10/100*'Connecting shares (%)'!$R$17+J660*'Connecting shares (%)'!$H$10/100*'Connecting shares (%)'!$R$18,0),0)</f>
        <v>0</v>
      </c>
      <c r="AC660" s="1">
        <f>IF(C660="West", IF(B660="Decentral",('Connecting shares (%)'!$F$14/100*E660+'Connecting shares (%)'!$G$14/100*G660+'Connecting shares (%)'!$H$14/100*I660)/1000000,0),0)</f>
        <v>0</v>
      </c>
      <c r="AD660" s="1">
        <f>IF(C660="west", IF(B660="Decentral",F660*'Connecting shares (%)'!$R$16*'Connecting shares (%)'!$F$14/100+H660*'Connecting shares (%)'!$G$14/100*'Connecting shares (%)'!$R$17+J660*'Connecting shares (%)'!$H$14/100*'Connecting shares (%)'!$R$18,0),0)</f>
        <v>0</v>
      </c>
      <c r="AE660" s="1">
        <f>IF(C660="west", IF(B660="Central",('Connecting shares (%)'!$F$12/100*K660+'Connecting shares (%)'!$G$12/100*M660+'Connecting shares (%)'!$H$12/100*O660)/1000000,0),0)</f>
        <v>0</v>
      </c>
      <c r="AF660" s="1">
        <f>IF(C660="west", IF(B660="Central",L660*'Connecting shares (%)'!$R$16*'Connecting shares (%)'!$F$12/100+N660*'Connecting shares (%)'!$G$12/100*'Connecting shares (%)'!$R$17+P660*'Connecting shares (%)'!$H$12/100*'Connecting shares (%)'!$R$18,0),0)</f>
        <v>0</v>
      </c>
      <c r="AG660" s="1">
        <f>IF(C660="West", IF(B660="Decentral",(K660*'Connecting shares (%)'!$F$16/100+M660*'Connecting shares (%)'!$G$16/100+O660*'Connecting shares (%)'!$H$16/100)/1000000,0),0)</f>
        <v>0</v>
      </c>
      <c r="AH660" s="1">
        <f>IF(C660="west", IF(B660="Decentral",L660*'Connecting shares (%)'!$R$16*'Connecting shares (%)'!$F$16/100+N660*'Connecting shares (%)'!$G$16/100*'Connecting shares (%)'!$R$17+P660*'Connecting shares (%)'!$H$16/100*'Connecting shares (%)'!$R$18,0),0)</f>
        <v>0</v>
      </c>
    </row>
    <row r="661" spans="1:34">
      <c r="A661" s="1">
        <v>660</v>
      </c>
      <c r="B661" s="1" t="s">
        <v>21</v>
      </c>
      <c r="C661" s="1" t="s">
        <v>23</v>
      </c>
      <c r="D661" s="1" t="s">
        <v>299</v>
      </c>
      <c r="E661" s="1">
        <v>208266.16</v>
      </c>
      <c r="F661" s="1">
        <v>16</v>
      </c>
      <c r="G661" s="1">
        <v>0</v>
      </c>
      <c r="H661" s="1">
        <v>0</v>
      </c>
      <c r="I661" s="1">
        <v>0</v>
      </c>
      <c r="J661" s="1">
        <v>0</v>
      </c>
      <c r="K661" s="1">
        <v>104741.91</v>
      </c>
      <c r="L661" s="1">
        <v>20</v>
      </c>
      <c r="M661" s="1">
        <v>0</v>
      </c>
      <c r="N661" s="1">
        <v>0</v>
      </c>
      <c r="O661" s="1">
        <v>0</v>
      </c>
      <c r="P661" s="1">
        <v>0</v>
      </c>
      <c r="Q661" s="1">
        <v>2970.0874351277498</v>
      </c>
      <c r="R661" s="1">
        <v>486036</v>
      </c>
      <c r="S661" s="61">
        <f>IF(C661="East", IF(B661="Central",('Connecting shares (%)'!$F$2/100*E661+'Connecting shares (%)'!$G$2/100*G661+'Connecting shares (%)'!$H$2/100*I661)/1000000,0),0)</f>
        <v>0</v>
      </c>
      <c r="T661" s="61">
        <f>IF(C661="East", IF(B661="Central",F661*'Connecting shares (%)'!$R$16*'Connecting shares (%)'!$F$2/100+H661*'Connecting shares (%)'!$G$2/100*'Connecting shares (%)'!$R$17+J661*'Connecting shares (%)'!$H$2/100*'Connecting shares (%)'!$R$18,0),0)</f>
        <v>0</v>
      </c>
      <c r="U661" s="1">
        <f>IF(C661="East", IF(B661="Decentral",('Connecting shares (%)'!$F$6/100*E661+'Connecting shares (%)'!$G$6/100*G661+'Connecting shares (%)'!$H$6/100*I661)/1000000,0),0)</f>
        <v>0</v>
      </c>
      <c r="V661" s="1">
        <f>IF(C661="East", IF(B661="Decentral",F661*'Connecting shares (%)'!$R$16*'Connecting shares (%)'!$F$6/100+H661*'Connecting shares (%)'!$G$6/100*'Connecting shares (%)'!$R$17+J661*'Connecting shares (%)'!$H$6/100*'Connecting shares (%)'!$R$18,0),0)</f>
        <v>0</v>
      </c>
      <c r="W661" s="1">
        <f>IF(C661="East", IF(B661="Central",('Connecting shares (%)'!$F$4/100*K661+'Connecting shares (%)'!$G$4/100*M661+'Connecting shares (%)'!$H$4/100*O661)/1000000,0),0)</f>
        <v>0</v>
      </c>
      <c r="X661" s="1">
        <f>IF(C661="East", IF(B661="Central",L661*'Connecting shares (%)'!$R$16*'Connecting shares (%)'!$F$4/100+N661*'Connecting shares (%)'!$G$4/100*'Connecting shares (%)'!$R$17+P661*'Connecting shares (%)'!$H$4/100*'Connecting shares (%)'!$R$18,0),0)</f>
        <v>0</v>
      </c>
      <c r="Y661" s="1">
        <f>IF(C661="East", IF(B661="Decentral",('Connecting shares (%)'!$F$4/100*K661+'Connecting shares (%)'!$G$4/100*M661+'Connecting shares (%)'!$H$4/100*O661)/1000000,0),0)</f>
        <v>0</v>
      </c>
      <c r="Z661" s="1">
        <f>IF(C661="East", IF(B661="Decentral",L661*'Connecting shares (%)'!$R$16*'Connecting shares (%)'!$F$8/100+N661*'Connecting shares (%)'!$G$8/100*'Connecting shares (%)'!$R$17+P661*'Connecting shares (%)'!$H$8/100*'Connecting shares (%)'!$R$18,0),0)</f>
        <v>0</v>
      </c>
      <c r="AA661" s="1">
        <f>IF(C661="West", IF(B661="Central",('Connecting shares (%)'!$F$10/100*E661+'Connecting shares (%)'!$G$10/100*G661+'Connecting shares (%)'!$H$10/100*I661)/1000000,0),0)</f>
        <v>0</v>
      </c>
      <c r="AB661" s="1">
        <f>IF(C661="West", IF(B661="Central",F661*'Connecting shares (%)'!$R$16*'Connecting shares (%)'!$F$10/100+H661*'Connecting shares (%)'!$G$10/100*'Connecting shares (%)'!$R$17+J661*'Connecting shares (%)'!$H$10/100*'Connecting shares (%)'!$R$18,0),0)</f>
        <v>0</v>
      </c>
      <c r="AC661" s="1">
        <f>IF(C661="West", IF(B661="Decentral",('Connecting shares (%)'!$F$14/100*E661+'Connecting shares (%)'!$G$14/100*G661+'Connecting shares (%)'!$H$14/100*I661)/1000000,0),0)</f>
        <v>0.20826616000000001</v>
      </c>
      <c r="AD661" s="1">
        <f>IF(C661="west", IF(B661="Decentral",F661*'Connecting shares (%)'!$R$16*'Connecting shares (%)'!$F$14/100+H661*'Connecting shares (%)'!$G$14/100*'Connecting shares (%)'!$R$17+J661*'Connecting shares (%)'!$H$14/100*'Connecting shares (%)'!$R$18,0),0)</f>
        <v>0.36792000000000002</v>
      </c>
      <c r="AE661" s="1">
        <f>IF(C661="west", IF(B661="Central",('Connecting shares (%)'!$F$12/100*K661+'Connecting shares (%)'!$G$12/100*M661+'Connecting shares (%)'!$H$12/100*O661)/1000000,0),0)</f>
        <v>0</v>
      </c>
      <c r="AF661" s="1">
        <f>IF(C661="west", IF(B661="Central",L661*'Connecting shares (%)'!$R$16*'Connecting shares (%)'!$F$12/100+N661*'Connecting shares (%)'!$G$12/100*'Connecting shares (%)'!$R$17+P661*'Connecting shares (%)'!$H$12/100*'Connecting shares (%)'!$R$18,0),0)</f>
        <v>0</v>
      </c>
      <c r="AG661" s="1">
        <f>IF(C661="West", IF(B661="Decentral",(K661*'Connecting shares (%)'!$F$16/100+M661*'Connecting shares (%)'!$G$16/100+O661*'Connecting shares (%)'!$H$16/100)/1000000,0),0)</f>
        <v>0.10474191000000001</v>
      </c>
      <c r="AH661" s="1">
        <f>IF(C661="west", IF(B661="Decentral",L661*'Connecting shares (%)'!$R$16*'Connecting shares (%)'!$F$16/100+N661*'Connecting shares (%)'!$G$16/100*'Connecting shares (%)'!$R$17+P661*'Connecting shares (%)'!$H$16/100*'Connecting shares (%)'!$R$18,0),0)</f>
        <v>0.45990000000000003</v>
      </c>
    </row>
    <row r="662" spans="1:34">
      <c r="A662" s="1">
        <v>661</v>
      </c>
      <c r="B662" s="1" t="s">
        <v>21</v>
      </c>
      <c r="C662" s="1" t="s">
        <v>23</v>
      </c>
      <c r="D662" s="1" t="s">
        <v>298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3199.4032576135601</v>
      </c>
      <c r="R662" s="1">
        <v>93411.5</v>
      </c>
      <c r="S662" s="61">
        <f>IF(C662="East", IF(B662="Central",('Connecting shares (%)'!$F$2/100*E662+'Connecting shares (%)'!$G$2/100*G662+'Connecting shares (%)'!$H$2/100*I662)/1000000,0),0)</f>
        <v>0</v>
      </c>
      <c r="T662" s="61">
        <f>IF(C662="East", IF(B662="Central",F662*'Connecting shares (%)'!$R$16*'Connecting shares (%)'!$F$2/100+H662*'Connecting shares (%)'!$G$2/100*'Connecting shares (%)'!$R$17+J662*'Connecting shares (%)'!$H$2/100*'Connecting shares (%)'!$R$18,0),0)</f>
        <v>0</v>
      </c>
      <c r="U662" s="1">
        <f>IF(C662="East", IF(B662="Decentral",('Connecting shares (%)'!$F$6/100*E662+'Connecting shares (%)'!$G$6/100*G662+'Connecting shares (%)'!$H$6/100*I662)/1000000,0),0)</f>
        <v>0</v>
      </c>
      <c r="V662" s="1">
        <f>IF(C662="East", IF(B662="Decentral",F662*'Connecting shares (%)'!$R$16*'Connecting shares (%)'!$F$6/100+H662*'Connecting shares (%)'!$G$6/100*'Connecting shares (%)'!$R$17+J662*'Connecting shares (%)'!$H$6/100*'Connecting shares (%)'!$R$18,0),0)</f>
        <v>0</v>
      </c>
      <c r="W662" s="1">
        <f>IF(C662="East", IF(B662="Central",('Connecting shares (%)'!$F$4/100*K662+'Connecting shares (%)'!$G$4/100*M662+'Connecting shares (%)'!$H$4/100*O662)/1000000,0),0)</f>
        <v>0</v>
      </c>
      <c r="X662" s="1">
        <f>IF(C662="East", IF(B662="Central",L662*'Connecting shares (%)'!$R$16*'Connecting shares (%)'!$F$4/100+N662*'Connecting shares (%)'!$G$4/100*'Connecting shares (%)'!$R$17+P662*'Connecting shares (%)'!$H$4/100*'Connecting shares (%)'!$R$18,0),0)</f>
        <v>0</v>
      </c>
      <c r="Y662" s="1">
        <f>IF(C662="East", IF(B662="Decentral",('Connecting shares (%)'!$F$4/100*K662+'Connecting shares (%)'!$G$4/100*M662+'Connecting shares (%)'!$H$4/100*O662)/1000000,0),0)</f>
        <v>0</v>
      </c>
      <c r="Z662" s="1">
        <f>IF(C662="East", IF(B662="Decentral",L662*'Connecting shares (%)'!$R$16*'Connecting shares (%)'!$F$8/100+N662*'Connecting shares (%)'!$G$8/100*'Connecting shares (%)'!$R$17+P662*'Connecting shares (%)'!$H$8/100*'Connecting shares (%)'!$R$18,0),0)</f>
        <v>0</v>
      </c>
      <c r="AA662" s="1">
        <f>IF(C662="West", IF(B662="Central",('Connecting shares (%)'!$F$10/100*E662+'Connecting shares (%)'!$G$10/100*G662+'Connecting shares (%)'!$H$10/100*I662)/1000000,0),0)</f>
        <v>0</v>
      </c>
      <c r="AB662" s="1">
        <f>IF(C662="West", IF(B662="Central",F662*'Connecting shares (%)'!$R$16*'Connecting shares (%)'!$F$10/100+H662*'Connecting shares (%)'!$G$10/100*'Connecting shares (%)'!$R$17+J662*'Connecting shares (%)'!$H$10/100*'Connecting shares (%)'!$R$18,0),0)</f>
        <v>0</v>
      </c>
      <c r="AC662" s="1">
        <f>IF(C662="West", IF(B662="Decentral",('Connecting shares (%)'!$F$14/100*E662+'Connecting shares (%)'!$G$14/100*G662+'Connecting shares (%)'!$H$14/100*I662)/1000000,0),0)</f>
        <v>0</v>
      </c>
      <c r="AD662" s="1">
        <f>IF(C662="west", IF(B662="Decentral",F662*'Connecting shares (%)'!$R$16*'Connecting shares (%)'!$F$14/100+H662*'Connecting shares (%)'!$G$14/100*'Connecting shares (%)'!$R$17+J662*'Connecting shares (%)'!$H$14/100*'Connecting shares (%)'!$R$18,0),0)</f>
        <v>0</v>
      </c>
      <c r="AE662" s="1">
        <f>IF(C662="west", IF(B662="Central",('Connecting shares (%)'!$F$12/100*K662+'Connecting shares (%)'!$G$12/100*M662+'Connecting shares (%)'!$H$12/100*O662)/1000000,0),0)</f>
        <v>0</v>
      </c>
      <c r="AF662" s="1">
        <f>IF(C662="west", IF(B662="Central",L662*'Connecting shares (%)'!$R$16*'Connecting shares (%)'!$F$12/100+N662*'Connecting shares (%)'!$G$12/100*'Connecting shares (%)'!$R$17+P662*'Connecting shares (%)'!$H$12/100*'Connecting shares (%)'!$R$18,0),0)</f>
        <v>0</v>
      </c>
      <c r="AG662" s="1">
        <f>IF(C662="West", IF(B662="Decentral",(K662*'Connecting shares (%)'!$F$16/100+M662*'Connecting shares (%)'!$G$16/100+O662*'Connecting shares (%)'!$H$16/100)/1000000,0),0)</f>
        <v>0</v>
      </c>
      <c r="AH662" s="1">
        <f>IF(C662="west", IF(B662="Decentral",L662*'Connecting shares (%)'!$R$16*'Connecting shares (%)'!$F$16/100+N662*'Connecting shares (%)'!$G$16/100*'Connecting shares (%)'!$R$17+P662*'Connecting shares (%)'!$H$16/100*'Connecting shares (%)'!$R$18,0),0)</f>
        <v>0</v>
      </c>
    </row>
    <row r="663" spans="1:34">
      <c r="A663" s="1">
        <v>662</v>
      </c>
      <c r="B663" s="1" t="s">
        <v>21</v>
      </c>
      <c r="C663" s="1" t="s">
        <v>23</v>
      </c>
      <c r="D663" s="1" t="s">
        <v>297</v>
      </c>
      <c r="E663" s="1">
        <v>1650809.8</v>
      </c>
      <c r="F663" s="1">
        <v>106</v>
      </c>
      <c r="G663" s="1">
        <v>0</v>
      </c>
      <c r="H663" s="1">
        <v>0</v>
      </c>
      <c r="I663" s="1">
        <v>0</v>
      </c>
      <c r="J663" s="1">
        <v>0</v>
      </c>
      <c r="K663" s="1">
        <v>70840.679999999906</v>
      </c>
      <c r="L663" s="1">
        <v>4</v>
      </c>
      <c r="M663" s="1">
        <v>0</v>
      </c>
      <c r="N663" s="1">
        <v>0</v>
      </c>
      <c r="O663" s="1">
        <v>0</v>
      </c>
      <c r="P663" s="1">
        <v>0</v>
      </c>
      <c r="Q663" s="1">
        <v>4297.1198683942102</v>
      </c>
      <c r="R663" s="1">
        <v>401748.5</v>
      </c>
      <c r="S663" s="61">
        <f>IF(C663="East", IF(B663="Central",('Connecting shares (%)'!$F$2/100*E663+'Connecting shares (%)'!$G$2/100*G663+'Connecting shares (%)'!$H$2/100*I663)/1000000,0),0)</f>
        <v>0</v>
      </c>
      <c r="T663" s="61">
        <f>IF(C663="East", IF(B663="Central",F663*'Connecting shares (%)'!$R$16*'Connecting shares (%)'!$F$2/100+H663*'Connecting shares (%)'!$G$2/100*'Connecting shares (%)'!$R$17+J663*'Connecting shares (%)'!$H$2/100*'Connecting shares (%)'!$R$18,0),0)</f>
        <v>0</v>
      </c>
      <c r="U663" s="1">
        <f>IF(C663="East", IF(B663="Decentral",('Connecting shares (%)'!$F$6/100*E663+'Connecting shares (%)'!$G$6/100*G663+'Connecting shares (%)'!$H$6/100*I663)/1000000,0),0)</f>
        <v>0</v>
      </c>
      <c r="V663" s="1">
        <f>IF(C663="East", IF(B663="Decentral",F663*'Connecting shares (%)'!$R$16*'Connecting shares (%)'!$F$6/100+H663*'Connecting shares (%)'!$G$6/100*'Connecting shares (%)'!$R$17+J663*'Connecting shares (%)'!$H$6/100*'Connecting shares (%)'!$R$18,0),0)</f>
        <v>0</v>
      </c>
      <c r="W663" s="1">
        <f>IF(C663="East", IF(B663="Central",('Connecting shares (%)'!$F$4/100*K663+'Connecting shares (%)'!$G$4/100*M663+'Connecting shares (%)'!$H$4/100*O663)/1000000,0),0)</f>
        <v>0</v>
      </c>
      <c r="X663" s="1">
        <f>IF(C663="East", IF(B663="Central",L663*'Connecting shares (%)'!$R$16*'Connecting shares (%)'!$F$4/100+N663*'Connecting shares (%)'!$G$4/100*'Connecting shares (%)'!$R$17+P663*'Connecting shares (%)'!$H$4/100*'Connecting shares (%)'!$R$18,0),0)</f>
        <v>0</v>
      </c>
      <c r="Y663" s="1">
        <f>IF(C663="East", IF(B663="Decentral",('Connecting shares (%)'!$F$4/100*K663+'Connecting shares (%)'!$G$4/100*M663+'Connecting shares (%)'!$H$4/100*O663)/1000000,0),0)</f>
        <v>0</v>
      </c>
      <c r="Z663" s="1">
        <f>IF(C663="East", IF(B663="Decentral",L663*'Connecting shares (%)'!$R$16*'Connecting shares (%)'!$F$8/100+N663*'Connecting shares (%)'!$G$8/100*'Connecting shares (%)'!$R$17+P663*'Connecting shares (%)'!$H$8/100*'Connecting shares (%)'!$R$18,0),0)</f>
        <v>0</v>
      </c>
      <c r="AA663" s="1">
        <f>IF(C663="West", IF(B663="Central",('Connecting shares (%)'!$F$10/100*E663+'Connecting shares (%)'!$G$10/100*G663+'Connecting shares (%)'!$H$10/100*I663)/1000000,0),0)</f>
        <v>0</v>
      </c>
      <c r="AB663" s="1">
        <f>IF(C663="West", IF(B663="Central",F663*'Connecting shares (%)'!$R$16*'Connecting shares (%)'!$F$10/100+H663*'Connecting shares (%)'!$G$10/100*'Connecting shares (%)'!$R$17+J663*'Connecting shares (%)'!$H$10/100*'Connecting shares (%)'!$R$18,0),0)</f>
        <v>0</v>
      </c>
      <c r="AC663" s="1">
        <f>IF(C663="West", IF(B663="Decentral",('Connecting shares (%)'!$F$14/100*E663+'Connecting shares (%)'!$G$14/100*G663+'Connecting shares (%)'!$H$14/100*I663)/1000000,0),0)</f>
        <v>1.6508098</v>
      </c>
      <c r="AD663" s="1">
        <f>IF(C663="west", IF(B663="Decentral",F663*'Connecting shares (%)'!$R$16*'Connecting shares (%)'!$F$14/100+H663*'Connecting shares (%)'!$G$14/100*'Connecting shares (%)'!$R$17+J663*'Connecting shares (%)'!$H$14/100*'Connecting shares (%)'!$R$18,0),0)</f>
        <v>2.4374700000000002</v>
      </c>
      <c r="AE663" s="1">
        <f>IF(C663="west", IF(B663="Central",('Connecting shares (%)'!$F$12/100*K663+'Connecting shares (%)'!$G$12/100*M663+'Connecting shares (%)'!$H$12/100*O663)/1000000,0),0)</f>
        <v>0</v>
      </c>
      <c r="AF663" s="1">
        <f>IF(C663="west", IF(B663="Central",L663*'Connecting shares (%)'!$R$16*'Connecting shares (%)'!$F$12/100+N663*'Connecting shares (%)'!$G$12/100*'Connecting shares (%)'!$R$17+P663*'Connecting shares (%)'!$H$12/100*'Connecting shares (%)'!$R$18,0),0)</f>
        <v>0</v>
      </c>
      <c r="AG663" s="1">
        <f>IF(C663="West", IF(B663="Decentral",(K663*'Connecting shares (%)'!$F$16/100+M663*'Connecting shares (%)'!$G$16/100+O663*'Connecting shares (%)'!$H$16/100)/1000000,0),0)</f>
        <v>7.0840679999999906E-2</v>
      </c>
      <c r="AH663" s="1">
        <f>IF(C663="west", IF(B663="Decentral",L663*'Connecting shares (%)'!$R$16*'Connecting shares (%)'!$F$16/100+N663*'Connecting shares (%)'!$G$16/100*'Connecting shares (%)'!$R$17+P663*'Connecting shares (%)'!$H$16/100*'Connecting shares (%)'!$R$18,0),0)</f>
        <v>9.1980000000000006E-2</v>
      </c>
    </row>
    <row r="664" spans="1:34">
      <c r="A664" s="1">
        <v>663</v>
      </c>
      <c r="B664" s="1" t="s">
        <v>21</v>
      </c>
      <c r="C664" s="1" t="s">
        <v>23</v>
      </c>
      <c r="D664" s="1" t="s">
        <v>296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702.978160702894</v>
      </c>
      <c r="R664" s="1">
        <v>20399</v>
      </c>
      <c r="S664" s="61">
        <f>IF(C664="East", IF(B664="Central",('Connecting shares (%)'!$F$2/100*E664+'Connecting shares (%)'!$G$2/100*G664+'Connecting shares (%)'!$H$2/100*I664)/1000000,0),0)</f>
        <v>0</v>
      </c>
      <c r="T664" s="61">
        <f>IF(C664="East", IF(B664="Central",F664*'Connecting shares (%)'!$R$16*'Connecting shares (%)'!$F$2/100+H664*'Connecting shares (%)'!$G$2/100*'Connecting shares (%)'!$R$17+J664*'Connecting shares (%)'!$H$2/100*'Connecting shares (%)'!$R$18,0),0)</f>
        <v>0</v>
      </c>
      <c r="U664" s="1">
        <f>IF(C664="East", IF(B664="Decentral",('Connecting shares (%)'!$F$6/100*E664+'Connecting shares (%)'!$G$6/100*G664+'Connecting shares (%)'!$H$6/100*I664)/1000000,0),0)</f>
        <v>0</v>
      </c>
      <c r="V664" s="1">
        <f>IF(C664="East", IF(B664="Decentral",F664*'Connecting shares (%)'!$R$16*'Connecting shares (%)'!$F$6/100+H664*'Connecting shares (%)'!$G$6/100*'Connecting shares (%)'!$R$17+J664*'Connecting shares (%)'!$H$6/100*'Connecting shares (%)'!$R$18,0),0)</f>
        <v>0</v>
      </c>
      <c r="W664" s="1">
        <f>IF(C664="East", IF(B664="Central",('Connecting shares (%)'!$F$4/100*K664+'Connecting shares (%)'!$G$4/100*M664+'Connecting shares (%)'!$H$4/100*O664)/1000000,0),0)</f>
        <v>0</v>
      </c>
      <c r="X664" s="1">
        <f>IF(C664="East", IF(B664="Central",L664*'Connecting shares (%)'!$R$16*'Connecting shares (%)'!$F$4/100+N664*'Connecting shares (%)'!$G$4/100*'Connecting shares (%)'!$R$17+P664*'Connecting shares (%)'!$H$4/100*'Connecting shares (%)'!$R$18,0),0)</f>
        <v>0</v>
      </c>
      <c r="Y664" s="1">
        <f>IF(C664="East", IF(B664="Decentral",('Connecting shares (%)'!$F$4/100*K664+'Connecting shares (%)'!$G$4/100*M664+'Connecting shares (%)'!$H$4/100*O664)/1000000,0),0)</f>
        <v>0</v>
      </c>
      <c r="Z664" s="1">
        <f>IF(C664="East", IF(B664="Decentral",L664*'Connecting shares (%)'!$R$16*'Connecting shares (%)'!$F$8/100+N664*'Connecting shares (%)'!$G$8/100*'Connecting shares (%)'!$R$17+P664*'Connecting shares (%)'!$H$8/100*'Connecting shares (%)'!$R$18,0),0)</f>
        <v>0</v>
      </c>
      <c r="AA664" s="1">
        <f>IF(C664="West", IF(B664="Central",('Connecting shares (%)'!$F$10/100*E664+'Connecting shares (%)'!$G$10/100*G664+'Connecting shares (%)'!$H$10/100*I664)/1000000,0),0)</f>
        <v>0</v>
      </c>
      <c r="AB664" s="1">
        <f>IF(C664="West", IF(B664="Central",F664*'Connecting shares (%)'!$R$16*'Connecting shares (%)'!$F$10/100+H664*'Connecting shares (%)'!$G$10/100*'Connecting shares (%)'!$R$17+J664*'Connecting shares (%)'!$H$10/100*'Connecting shares (%)'!$R$18,0),0)</f>
        <v>0</v>
      </c>
      <c r="AC664" s="1">
        <f>IF(C664="West", IF(B664="Decentral",('Connecting shares (%)'!$F$14/100*E664+'Connecting shares (%)'!$G$14/100*G664+'Connecting shares (%)'!$H$14/100*I664)/1000000,0),0)</f>
        <v>0</v>
      </c>
      <c r="AD664" s="1">
        <f>IF(C664="west", IF(B664="Decentral",F664*'Connecting shares (%)'!$R$16*'Connecting shares (%)'!$F$14/100+H664*'Connecting shares (%)'!$G$14/100*'Connecting shares (%)'!$R$17+J664*'Connecting shares (%)'!$H$14/100*'Connecting shares (%)'!$R$18,0),0)</f>
        <v>0</v>
      </c>
      <c r="AE664" s="1">
        <f>IF(C664="west", IF(B664="Central",('Connecting shares (%)'!$F$12/100*K664+'Connecting shares (%)'!$G$12/100*M664+'Connecting shares (%)'!$H$12/100*O664)/1000000,0),0)</f>
        <v>0</v>
      </c>
      <c r="AF664" s="1">
        <f>IF(C664="west", IF(B664="Central",L664*'Connecting shares (%)'!$R$16*'Connecting shares (%)'!$F$12/100+N664*'Connecting shares (%)'!$G$12/100*'Connecting shares (%)'!$R$17+P664*'Connecting shares (%)'!$H$12/100*'Connecting shares (%)'!$R$18,0),0)</f>
        <v>0</v>
      </c>
      <c r="AG664" s="1">
        <f>IF(C664="West", IF(B664="Decentral",(K664*'Connecting shares (%)'!$F$16/100+M664*'Connecting shares (%)'!$G$16/100+O664*'Connecting shares (%)'!$H$16/100)/1000000,0),0)</f>
        <v>0</v>
      </c>
      <c r="AH664" s="1">
        <f>IF(C664="west", IF(B664="Decentral",L664*'Connecting shares (%)'!$R$16*'Connecting shares (%)'!$F$16/100+N664*'Connecting shares (%)'!$G$16/100*'Connecting shares (%)'!$R$17+P664*'Connecting shares (%)'!$H$16/100*'Connecting shares (%)'!$R$18,0),0)</f>
        <v>0</v>
      </c>
    </row>
    <row r="665" spans="1:34">
      <c r="A665" s="1">
        <v>664</v>
      </c>
      <c r="B665" s="1" t="s">
        <v>21</v>
      </c>
      <c r="C665" s="1" t="s">
        <v>23</v>
      </c>
      <c r="D665" s="1" t="s">
        <v>295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909.38231008140804</v>
      </c>
      <c r="R665" s="1">
        <v>32914</v>
      </c>
      <c r="S665" s="61">
        <f>IF(C665="East", IF(B665="Central",('Connecting shares (%)'!$F$2/100*E665+'Connecting shares (%)'!$G$2/100*G665+'Connecting shares (%)'!$H$2/100*I665)/1000000,0),0)</f>
        <v>0</v>
      </c>
      <c r="T665" s="61">
        <f>IF(C665="East", IF(B665="Central",F665*'Connecting shares (%)'!$R$16*'Connecting shares (%)'!$F$2/100+H665*'Connecting shares (%)'!$G$2/100*'Connecting shares (%)'!$R$17+J665*'Connecting shares (%)'!$H$2/100*'Connecting shares (%)'!$R$18,0),0)</f>
        <v>0</v>
      </c>
      <c r="U665" s="1">
        <f>IF(C665="East", IF(B665="Decentral",('Connecting shares (%)'!$F$6/100*E665+'Connecting shares (%)'!$G$6/100*G665+'Connecting shares (%)'!$H$6/100*I665)/1000000,0),0)</f>
        <v>0</v>
      </c>
      <c r="V665" s="1">
        <f>IF(C665="East", IF(B665="Decentral",F665*'Connecting shares (%)'!$R$16*'Connecting shares (%)'!$F$6/100+H665*'Connecting shares (%)'!$G$6/100*'Connecting shares (%)'!$R$17+J665*'Connecting shares (%)'!$H$6/100*'Connecting shares (%)'!$R$18,0),0)</f>
        <v>0</v>
      </c>
      <c r="W665" s="1">
        <f>IF(C665="East", IF(B665="Central",('Connecting shares (%)'!$F$4/100*K665+'Connecting shares (%)'!$G$4/100*M665+'Connecting shares (%)'!$H$4/100*O665)/1000000,0),0)</f>
        <v>0</v>
      </c>
      <c r="X665" s="1">
        <f>IF(C665="East", IF(B665="Central",L665*'Connecting shares (%)'!$R$16*'Connecting shares (%)'!$F$4/100+N665*'Connecting shares (%)'!$G$4/100*'Connecting shares (%)'!$R$17+P665*'Connecting shares (%)'!$H$4/100*'Connecting shares (%)'!$R$18,0),0)</f>
        <v>0</v>
      </c>
      <c r="Y665" s="1">
        <f>IF(C665="East", IF(B665="Decentral",('Connecting shares (%)'!$F$4/100*K665+'Connecting shares (%)'!$G$4/100*M665+'Connecting shares (%)'!$H$4/100*O665)/1000000,0),0)</f>
        <v>0</v>
      </c>
      <c r="Z665" s="1">
        <f>IF(C665="East", IF(B665="Decentral",L665*'Connecting shares (%)'!$R$16*'Connecting shares (%)'!$F$8/100+N665*'Connecting shares (%)'!$G$8/100*'Connecting shares (%)'!$R$17+P665*'Connecting shares (%)'!$H$8/100*'Connecting shares (%)'!$R$18,0),0)</f>
        <v>0</v>
      </c>
      <c r="AA665" s="1">
        <f>IF(C665="West", IF(B665="Central",('Connecting shares (%)'!$F$10/100*E665+'Connecting shares (%)'!$G$10/100*G665+'Connecting shares (%)'!$H$10/100*I665)/1000000,0),0)</f>
        <v>0</v>
      </c>
      <c r="AB665" s="1">
        <f>IF(C665="West", IF(B665="Central",F665*'Connecting shares (%)'!$R$16*'Connecting shares (%)'!$F$10/100+H665*'Connecting shares (%)'!$G$10/100*'Connecting shares (%)'!$R$17+J665*'Connecting shares (%)'!$H$10/100*'Connecting shares (%)'!$R$18,0),0)</f>
        <v>0</v>
      </c>
      <c r="AC665" s="1">
        <f>IF(C665="West", IF(B665="Decentral",('Connecting shares (%)'!$F$14/100*E665+'Connecting shares (%)'!$G$14/100*G665+'Connecting shares (%)'!$H$14/100*I665)/1000000,0),0)</f>
        <v>0</v>
      </c>
      <c r="AD665" s="1">
        <f>IF(C665="west", IF(B665="Decentral",F665*'Connecting shares (%)'!$R$16*'Connecting shares (%)'!$F$14/100+H665*'Connecting shares (%)'!$G$14/100*'Connecting shares (%)'!$R$17+J665*'Connecting shares (%)'!$H$14/100*'Connecting shares (%)'!$R$18,0),0)</f>
        <v>0</v>
      </c>
      <c r="AE665" s="1">
        <f>IF(C665="west", IF(B665="Central",('Connecting shares (%)'!$F$12/100*K665+'Connecting shares (%)'!$G$12/100*M665+'Connecting shares (%)'!$H$12/100*O665)/1000000,0),0)</f>
        <v>0</v>
      </c>
      <c r="AF665" s="1">
        <f>IF(C665="west", IF(B665="Central",L665*'Connecting shares (%)'!$R$16*'Connecting shares (%)'!$F$12/100+N665*'Connecting shares (%)'!$G$12/100*'Connecting shares (%)'!$R$17+P665*'Connecting shares (%)'!$H$12/100*'Connecting shares (%)'!$R$18,0),0)</f>
        <v>0</v>
      </c>
      <c r="AG665" s="1">
        <f>IF(C665="West", IF(B665="Decentral",(K665*'Connecting shares (%)'!$F$16/100+M665*'Connecting shares (%)'!$G$16/100+O665*'Connecting shares (%)'!$H$16/100)/1000000,0),0)</f>
        <v>0</v>
      </c>
      <c r="AH665" s="1">
        <f>IF(C665="west", IF(B665="Decentral",L665*'Connecting shares (%)'!$R$16*'Connecting shares (%)'!$F$16/100+N665*'Connecting shares (%)'!$G$16/100*'Connecting shares (%)'!$R$17+P665*'Connecting shares (%)'!$H$16/100*'Connecting shares (%)'!$R$18,0),0)</f>
        <v>0</v>
      </c>
    </row>
    <row r="666" spans="1:34">
      <c r="A666" s="1">
        <v>665</v>
      </c>
      <c r="B666" s="1" t="s">
        <v>21</v>
      </c>
      <c r="C666" s="1" t="s">
        <v>23</v>
      </c>
      <c r="D666" s="1" t="s">
        <v>294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136.01134251962799</v>
      </c>
      <c r="R666" s="1">
        <v>1027.5</v>
      </c>
      <c r="S666" s="61">
        <f>IF(C666="East", IF(B666="Central",('Connecting shares (%)'!$F$2/100*E666+'Connecting shares (%)'!$G$2/100*G666+'Connecting shares (%)'!$H$2/100*I666)/1000000,0),0)</f>
        <v>0</v>
      </c>
      <c r="T666" s="61">
        <f>IF(C666="East", IF(B666="Central",F666*'Connecting shares (%)'!$R$16*'Connecting shares (%)'!$F$2/100+H666*'Connecting shares (%)'!$G$2/100*'Connecting shares (%)'!$R$17+J666*'Connecting shares (%)'!$H$2/100*'Connecting shares (%)'!$R$18,0),0)</f>
        <v>0</v>
      </c>
      <c r="U666" s="1">
        <f>IF(C666="East", IF(B666="Decentral",('Connecting shares (%)'!$F$6/100*E666+'Connecting shares (%)'!$G$6/100*G666+'Connecting shares (%)'!$H$6/100*I666)/1000000,0),0)</f>
        <v>0</v>
      </c>
      <c r="V666" s="1">
        <f>IF(C666="East", IF(B666="Decentral",F666*'Connecting shares (%)'!$R$16*'Connecting shares (%)'!$F$6/100+H666*'Connecting shares (%)'!$G$6/100*'Connecting shares (%)'!$R$17+J666*'Connecting shares (%)'!$H$6/100*'Connecting shares (%)'!$R$18,0),0)</f>
        <v>0</v>
      </c>
      <c r="W666" s="1">
        <f>IF(C666="East", IF(B666="Central",('Connecting shares (%)'!$F$4/100*K666+'Connecting shares (%)'!$G$4/100*M666+'Connecting shares (%)'!$H$4/100*O666)/1000000,0),0)</f>
        <v>0</v>
      </c>
      <c r="X666" s="1">
        <f>IF(C666="East", IF(B666="Central",L666*'Connecting shares (%)'!$R$16*'Connecting shares (%)'!$F$4/100+N666*'Connecting shares (%)'!$G$4/100*'Connecting shares (%)'!$R$17+P666*'Connecting shares (%)'!$H$4/100*'Connecting shares (%)'!$R$18,0),0)</f>
        <v>0</v>
      </c>
      <c r="Y666" s="1">
        <f>IF(C666="East", IF(B666="Decentral",('Connecting shares (%)'!$F$4/100*K666+'Connecting shares (%)'!$G$4/100*M666+'Connecting shares (%)'!$H$4/100*O666)/1000000,0),0)</f>
        <v>0</v>
      </c>
      <c r="Z666" s="1">
        <f>IF(C666="East", IF(B666="Decentral",L666*'Connecting shares (%)'!$R$16*'Connecting shares (%)'!$F$8/100+N666*'Connecting shares (%)'!$G$8/100*'Connecting shares (%)'!$R$17+P666*'Connecting shares (%)'!$H$8/100*'Connecting shares (%)'!$R$18,0),0)</f>
        <v>0</v>
      </c>
      <c r="AA666" s="1">
        <f>IF(C666="West", IF(B666="Central",('Connecting shares (%)'!$F$10/100*E666+'Connecting shares (%)'!$G$10/100*G666+'Connecting shares (%)'!$H$10/100*I666)/1000000,0),0)</f>
        <v>0</v>
      </c>
      <c r="AB666" s="1">
        <f>IF(C666="West", IF(B666="Central",F666*'Connecting shares (%)'!$R$16*'Connecting shares (%)'!$F$10/100+H666*'Connecting shares (%)'!$G$10/100*'Connecting shares (%)'!$R$17+J666*'Connecting shares (%)'!$H$10/100*'Connecting shares (%)'!$R$18,0),0)</f>
        <v>0</v>
      </c>
      <c r="AC666" s="1">
        <f>IF(C666="West", IF(B666="Decentral",('Connecting shares (%)'!$F$14/100*E666+'Connecting shares (%)'!$G$14/100*G666+'Connecting shares (%)'!$H$14/100*I666)/1000000,0),0)</f>
        <v>0</v>
      </c>
      <c r="AD666" s="1">
        <f>IF(C666="west", IF(B666="Decentral",F666*'Connecting shares (%)'!$R$16*'Connecting shares (%)'!$F$14/100+H666*'Connecting shares (%)'!$G$14/100*'Connecting shares (%)'!$R$17+J666*'Connecting shares (%)'!$H$14/100*'Connecting shares (%)'!$R$18,0),0)</f>
        <v>0</v>
      </c>
      <c r="AE666" s="1">
        <f>IF(C666="west", IF(B666="Central",('Connecting shares (%)'!$F$12/100*K666+'Connecting shares (%)'!$G$12/100*M666+'Connecting shares (%)'!$H$12/100*O666)/1000000,0),0)</f>
        <v>0</v>
      </c>
      <c r="AF666" s="1">
        <f>IF(C666="west", IF(B666="Central",L666*'Connecting shares (%)'!$R$16*'Connecting shares (%)'!$F$12/100+N666*'Connecting shares (%)'!$G$12/100*'Connecting shares (%)'!$R$17+P666*'Connecting shares (%)'!$H$12/100*'Connecting shares (%)'!$R$18,0),0)</f>
        <v>0</v>
      </c>
      <c r="AG666" s="1">
        <f>IF(C666="West", IF(B666="Decentral",(K666*'Connecting shares (%)'!$F$16/100+M666*'Connecting shares (%)'!$G$16/100+O666*'Connecting shares (%)'!$H$16/100)/1000000,0),0)</f>
        <v>0</v>
      </c>
      <c r="AH666" s="1">
        <f>IF(C666="west", IF(B666="Decentral",L666*'Connecting shares (%)'!$R$16*'Connecting shares (%)'!$F$16/100+N666*'Connecting shares (%)'!$G$16/100*'Connecting shares (%)'!$R$17+P666*'Connecting shares (%)'!$H$16/100*'Connecting shares (%)'!$R$18,0),0)</f>
        <v>0</v>
      </c>
    </row>
    <row r="667" spans="1:34">
      <c r="A667" s="1">
        <v>666</v>
      </c>
      <c r="B667" s="1" t="s">
        <v>21</v>
      </c>
      <c r="C667" s="1" t="s">
        <v>23</v>
      </c>
      <c r="D667" s="1" t="s">
        <v>293</v>
      </c>
      <c r="E667" s="1">
        <v>88361.41</v>
      </c>
      <c r="F667" s="1">
        <v>5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1542.9213899480001</v>
      </c>
      <c r="R667" s="1">
        <v>96419</v>
      </c>
      <c r="S667" s="61">
        <f>IF(C667="East", IF(B667="Central",('Connecting shares (%)'!$F$2/100*E667+'Connecting shares (%)'!$G$2/100*G667+'Connecting shares (%)'!$H$2/100*I667)/1000000,0),0)</f>
        <v>0</v>
      </c>
      <c r="T667" s="61">
        <f>IF(C667="East", IF(B667="Central",F667*'Connecting shares (%)'!$R$16*'Connecting shares (%)'!$F$2/100+H667*'Connecting shares (%)'!$G$2/100*'Connecting shares (%)'!$R$17+J667*'Connecting shares (%)'!$H$2/100*'Connecting shares (%)'!$R$18,0),0)</f>
        <v>0</v>
      </c>
      <c r="U667" s="1">
        <f>IF(C667="East", IF(B667="Decentral",('Connecting shares (%)'!$F$6/100*E667+'Connecting shares (%)'!$G$6/100*G667+'Connecting shares (%)'!$H$6/100*I667)/1000000,0),0)</f>
        <v>0</v>
      </c>
      <c r="V667" s="1">
        <f>IF(C667="East", IF(B667="Decentral",F667*'Connecting shares (%)'!$R$16*'Connecting shares (%)'!$F$6/100+H667*'Connecting shares (%)'!$G$6/100*'Connecting shares (%)'!$R$17+J667*'Connecting shares (%)'!$H$6/100*'Connecting shares (%)'!$R$18,0),0)</f>
        <v>0</v>
      </c>
      <c r="W667" s="1">
        <f>IF(C667="East", IF(B667="Central",('Connecting shares (%)'!$F$4/100*K667+'Connecting shares (%)'!$G$4/100*M667+'Connecting shares (%)'!$H$4/100*O667)/1000000,0),0)</f>
        <v>0</v>
      </c>
      <c r="X667" s="1">
        <f>IF(C667="East", IF(B667="Central",L667*'Connecting shares (%)'!$R$16*'Connecting shares (%)'!$F$4/100+N667*'Connecting shares (%)'!$G$4/100*'Connecting shares (%)'!$R$17+P667*'Connecting shares (%)'!$H$4/100*'Connecting shares (%)'!$R$18,0),0)</f>
        <v>0</v>
      </c>
      <c r="Y667" s="1">
        <f>IF(C667="East", IF(B667="Decentral",('Connecting shares (%)'!$F$4/100*K667+'Connecting shares (%)'!$G$4/100*M667+'Connecting shares (%)'!$H$4/100*O667)/1000000,0),0)</f>
        <v>0</v>
      </c>
      <c r="Z667" s="1">
        <f>IF(C667="East", IF(B667="Decentral",L667*'Connecting shares (%)'!$R$16*'Connecting shares (%)'!$F$8/100+N667*'Connecting shares (%)'!$G$8/100*'Connecting shares (%)'!$R$17+P667*'Connecting shares (%)'!$H$8/100*'Connecting shares (%)'!$R$18,0),0)</f>
        <v>0</v>
      </c>
      <c r="AA667" s="1">
        <f>IF(C667="West", IF(B667="Central",('Connecting shares (%)'!$F$10/100*E667+'Connecting shares (%)'!$G$10/100*G667+'Connecting shares (%)'!$H$10/100*I667)/1000000,0),0)</f>
        <v>0</v>
      </c>
      <c r="AB667" s="1">
        <f>IF(C667="West", IF(B667="Central",F667*'Connecting shares (%)'!$R$16*'Connecting shares (%)'!$F$10/100+H667*'Connecting shares (%)'!$G$10/100*'Connecting shares (%)'!$R$17+J667*'Connecting shares (%)'!$H$10/100*'Connecting shares (%)'!$R$18,0),0)</f>
        <v>0</v>
      </c>
      <c r="AC667" s="1">
        <f>IF(C667="West", IF(B667="Decentral",('Connecting shares (%)'!$F$14/100*E667+'Connecting shares (%)'!$G$14/100*G667+'Connecting shares (%)'!$H$14/100*I667)/1000000,0),0)</f>
        <v>8.8361410000000001E-2</v>
      </c>
      <c r="AD667" s="1">
        <f>IF(C667="west", IF(B667="Decentral",F667*'Connecting shares (%)'!$R$16*'Connecting shares (%)'!$F$14/100+H667*'Connecting shares (%)'!$G$14/100*'Connecting shares (%)'!$R$17+J667*'Connecting shares (%)'!$H$14/100*'Connecting shares (%)'!$R$18,0),0)</f>
        <v>0.11497500000000001</v>
      </c>
      <c r="AE667" s="1">
        <f>IF(C667="west", IF(B667="Central",('Connecting shares (%)'!$F$12/100*K667+'Connecting shares (%)'!$G$12/100*M667+'Connecting shares (%)'!$H$12/100*O667)/1000000,0),0)</f>
        <v>0</v>
      </c>
      <c r="AF667" s="1">
        <f>IF(C667="west", IF(B667="Central",L667*'Connecting shares (%)'!$R$16*'Connecting shares (%)'!$F$12/100+N667*'Connecting shares (%)'!$G$12/100*'Connecting shares (%)'!$R$17+P667*'Connecting shares (%)'!$H$12/100*'Connecting shares (%)'!$R$18,0),0)</f>
        <v>0</v>
      </c>
      <c r="AG667" s="1">
        <f>IF(C667="West", IF(B667="Decentral",(K667*'Connecting shares (%)'!$F$16/100+M667*'Connecting shares (%)'!$G$16/100+O667*'Connecting shares (%)'!$H$16/100)/1000000,0),0)</f>
        <v>0</v>
      </c>
      <c r="AH667" s="1">
        <f>IF(C667="west", IF(B667="Decentral",L667*'Connecting shares (%)'!$R$16*'Connecting shares (%)'!$F$16/100+N667*'Connecting shares (%)'!$G$16/100*'Connecting shares (%)'!$R$17+P667*'Connecting shares (%)'!$H$16/100*'Connecting shares (%)'!$R$18,0),0)</f>
        <v>0</v>
      </c>
    </row>
    <row r="668" spans="1:34">
      <c r="A668" s="1">
        <v>667</v>
      </c>
      <c r="B668" s="1" t="s">
        <v>21</v>
      </c>
      <c r="C668" s="1" t="s">
        <v>23</v>
      </c>
      <c r="D668" s="1" t="s">
        <v>292</v>
      </c>
      <c r="E668" s="1">
        <v>249903.02999999901</v>
      </c>
      <c r="F668" s="1">
        <v>16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2971.9313075489699</v>
      </c>
      <c r="R668" s="1">
        <v>565851.5</v>
      </c>
      <c r="S668" s="61">
        <f>IF(C668="East", IF(B668="Central",('Connecting shares (%)'!$F$2/100*E668+'Connecting shares (%)'!$G$2/100*G668+'Connecting shares (%)'!$H$2/100*I668)/1000000,0),0)</f>
        <v>0</v>
      </c>
      <c r="T668" s="61">
        <f>IF(C668="East", IF(B668="Central",F668*'Connecting shares (%)'!$R$16*'Connecting shares (%)'!$F$2/100+H668*'Connecting shares (%)'!$G$2/100*'Connecting shares (%)'!$R$17+J668*'Connecting shares (%)'!$H$2/100*'Connecting shares (%)'!$R$18,0),0)</f>
        <v>0</v>
      </c>
      <c r="U668" s="1">
        <f>IF(C668="East", IF(B668="Decentral",('Connecting shares (%)'!$F$6/100*E668+'Connecting shares (%)'!$G$6/100*G668+'Connecting shares (%)'!$H$6/100*I668)/1000000,0),0)</f>
        <v>0</v>
      </c>
      <c r="V668" s="1">
        <f>IF(C668="East", IF(B668="Decentral",F668*'Connecting shares (%)'!$R$16*'Connecting shares (%)'!$F$6/100+H668*'Connecting shares (%)'!$G$6/100*'Connecting shares (%)'!$R$17+J668*'Connecting shares (%)'!$H$6/100*'Connecting shares (%)'!$R$18,0),0)</f>
        <v>0</v>
      </c>
      <c r="W668" s="1">
        <f>IF(C668="East", IF(B668="Central",('Connecting shares (%)'!$F$4/100*K668+'Connecting shares (%)'!$G$4/100*M668+'Connecting shares (%)'!$H$4/100*O668)/1000000,0),0)</f>
        <v>0</v>
      </c>
      <c r="X668" s="1">
        <f>IF(C668="East", IF(B668="Central",L668*'Connecting shares (%)'!$R$16*'Connecting shares (%)'!$F$4/100+N668*'Connecting shares (%)'!$G$4/100*'Connecting shares (%)'!$R$17+P668*'Connecting shares (%)'!$H$4/100*'Connecting shares (%)'!$R$18,0),0)</f>
        <v>0</v>
      </c>
      <c r="Y668" s="1">
        <f>IF(C668="East", IF(B668="Decentral",('Connecting shares (%)'!$F$4/100*K668+'Connecting shares (%)'!$G$4/100*M668+'Connecting shares (%)'!$H$4/100*O668)/1000000,0),0)</f>
        <v>0</v>
      </c>
      <c r="Z668" s="1">
        <f>IF(C668="East", IF(B668="Decentral",L668*'Connecting shares (%)'!$R$16*'Connecting shares (%)'!$F$8/100+N668*'Connecting shares (%)'!$G$8/100*'Connecting shares (%)'!$R$17+P668*'Connecting shares (%)'!$H$8/100*'Connecting shares (%)'!$R$18,0),0)</f>
        <v>0</v>
      </c>
      <c r="AA668" s="1">
        <f>IF(C668="West", IF(B668="Central",('Connecting shares (%)'!$F$10/100*E668+'Connecting shares (%)'!$G$10/100*G668+'Connecting shares (%)'!$H$10/100*I668)/1000000,0),0)</f>
        <v>0</v>
      </c>
      <c r="AB668" s="1">
        <f>IF(C668="West", IF(B668="Central",F668*'Connecting shares (%)'!$R$16*'Connecting shares (%)'!$F$10/100+H668*'Connecting shares (%)'!$G$10/100*'Connecting shares (%)'!$R$17+J668*'Connecting shares (%)'!$H$10/100*'Connecting shares (%)'!$R$18,0),0)</f>
        <v>0</v>
      </c>
      <c r="AC668" s="1">
        <f>IF(C668="West", IF(B668="Decentral",('Connecting shares (%)'!$F$14/100*E668+'Connecting shares (%)'!$G$14/100*G668+'Connecting shares (%)'!$H$14/100*I668)/1000000,0),0)</f>
        <v>0.249903029999999</v>
      </c>
      <c r="AD668" s="1">
        <f>IF(C668="west", IF(B668="Decentral",F668*'Connecting shares (%)'!$R$16*'Connecting shares (%)'!$F$14/100+H668*'Connecting shares (%)'!$G$14/100*'Connecting shares (%)'!$R$17+J668*'Connecting shares (%)'!$H$14/100*'Connecting shares (%)'!$R$18,0),0)</f>
        <v>0.36792000000000002</v>
      </c>
      <c r="AE668" s="1">
        <f>IF(C668="west", IF(B668="Central",('Connecting shares (%)'!$F$12/100*K668+'Connecting shares (%)'!$G$12/100*M668+'Connecting shares (%)'!$H$12/100*O668)/1000000,0),0)</f>
        <v>0</v>
      </c>
      <c r="AF668" s="1">
        <f>IF(C668="west", IF(B668="Central",L668*'Connecting shares (%)'!$R$16*'Connecting shares (%)'!$F$12/100+N668*'Connecting shares (%)'!$G$12/100*'Connecting shares (%)'!$R$17+P668*'Connecting shares (%)'!$H$12/100*'Connecting shares (%)'!$R$18,0),0)</f>
        <v>0</v>
      </c>
      <c r="AG668" s="1">
        <f>IF(C668="West", IF(B668="Decentral",(K668*'Connecting shares (%)'!$F$16/100+M668*'Connecting shares (%)'!$G$16/100+O668*'Connecting shares (%)'!$H$16/100)/1000000,0),0)</f>
        <v>0</v>
      </c>
      <c r="AH668" s="1">
        <f>IF(C668="west", IF(B668="Decentral",L668*'Connecting shares (%)'!$R$16*'Connecting shares (%)'!$F$16/100+N668*'Connecting shares (%)'!$G$16/100*'Connecting shares (%)'!$R$17+P668*'Connecting shares (%)'!$H$16/100*'Connecting shares (%)'!$R$18,0),0)</f>
        <v>0</v>
      </c>
    </row>
    <row r="669" spans="1:34">
      <c r="A669" s="1">
        <v>668</v>
      </c>
      <c r="B669" s="1" t="s">
        <v>21</v>
      </c>
      <c r="C669" s="1" t="s">
        <v>23</v>
      </c>
      <c r="D669" s="1" t="s">
        <v>291</v>
      </c>
      <c r="E669" s="1">
        <v>1648425.52999999</v>
      </c>
      <c r="F669" s="1">
        <v>105</v>
      </c>
      <c r="G669" s="1">
        <v>58531.959999999897</v>
      </c>
      <c r="H669" s="1">
        <v>1</v>
      </c>
      <c r="I669" s="1">
        <v>0</v>
      </c>
      <c r="J669" s="1">
        <v>0</v>
      </c>
      <c r="K669" s="1">
        <v>330931.47999999899</v>
      </c>
      <c r="L669" s="1">
        <v>20</v>
      </c>
      <c r="M669" s="1">
        <v>583407.37</v>
      </c>
      <c r="N669" s="1">
        <v>7</v>
      </c>
      <c r="O669" s="1">
        <v>0</v>
      </c>
      <c r="P669" s="1">
        <v>0</v>
      </c>
      <c r="Q669" s="1">
        <v>6969.3003830830103</v>
      </c>
      <c r="R669" s="1">
        <v>2427991</v>
      </c>
      <c r="S669" s="61">
        <f>IF(C669="East", IF(B669="Central",('Connecting shares (%)'!$F$2/100*E669+'Connecting shares (%)'!$G$2/100*G669+'Connecting shares (%)'!$H$2/100*I669)/1000000,0),0)</f>
        <v>0</v>
      </c>
      <c r="T669" s="61">
        <f>IF(C669="East", IF(B669="Central",F669*'Connecting shares (%)'!$R$16*'Connecting shares (%)'!$F$2/100+H669*'Connecting shares (%)'!$G$2/100*'Connecting shares (%)'!$R$17+J669*'Connecting shares (%)'!$H$2/100*'Connecting shares (%)'!$R$18,0),0)</f>
        <v>0</v>
      </c>
      <c r="U669" s="1">
        <f>IF(C669="East", IF(B669="Decentral",('Connecting shares (%)'!$F$6/100*E669+'Connecting shares (%)'!$G$6/100*G669+'Connecting shares (%)'!$H$6/100*I669)/1000000,0),0)</f>
        <v>0</v>
      </c>
      <c r="V669" s="1">
        <f>IF(C669="East", IF(B669="Decentral",F669*'Connecting shares (%)'!$R$16*'Connecting shares (%)'!$F$6/100+H669*'Connecting shares (%)'!$G$6/100*'Connecting shares (%)'!$R$17+J669*'Connecting shares (%)'!$H$6/100*'Connecting shares (%)'!$R$18,0),0)</f>
        <v>0</v>
      </c>
      <c r="W669" s="1">
        <f>IF(C669="East", IF(B669="Central",('Connecting shares (%)'!$F$4/100*K669+'Connecting shares (%)'!$G$4/100*M669+'Connecting shares (%)'!$H$4/100*O669)/1000000,0),0)</f>
        <v>0</v>
      </c>
      <c r="X669" s="1">
        <f>IF(C669="East", IF(B669="Central",L669*'Connecting shares (%)'!$R$16*'Connecting shares (%)'!$F$4/100+N669*'Connecting shares (%)'!$G$4/100*'Connecting shares (%)'!$R$17+P669*'Connecting shares (%)'!$H$4/100*'Connecting shares (%)'!$R$18,0),0)</f>
        <v>0</v>
      </c>
      <c r="Y669" s="1">
        <f>IF(C669="East", IF(B669="Decentral",('Connecting shares (%)'!$F$4/100*K669+'Connecting shares (%)'!$G$4/100*M669+'Connecting shares (%)'!$H$4/100*O669)/1000000,0),0)</f>
        <v>0</v>
      </c>
      <c r="Z669" s="1">
        <f>IF(C669="East", IF(B669="Decentral",L669*'Connecting shares (%)'!$R$16*'Connecting shares (%)'!$F$8/100+N669*'Connecting shares (%)'!$G$8/100*'Connecting shares (%)'!$R$17+P669*'Connecting shares (%)'!$H$8/100*'Connecting shares (%)'!$R$18,0),0)</f>
        <v>0</v>
      </c>
      <c r="AA669" s="1">
        <f>IF(C669="West", IF(B669="Central",('Connecting shares (%)'!$F$10/100*E669+'Connecting shares (%)'!$G$10/100*G669+'Connecting shares (%)'!$H$10/100*I669)/1000000,0),0)</f>
        <v>0</v>
      </c>
      <c r="AB669" s="1">
        <f>IF(C669="West", IF(B669="Central",F669*'Connecting shares (%)'!$R$16*'Connecting shares (%)'!$F$10/100+H669*'Connecting shares (%)'!$G$10/100*'Connecting shares (%)'!$R$17+J669*'Connecting shares (%)'!$H$10/100*'Connecting shares (%)'!$R$18,0),0)</f>
        <v>0</v>
      </c>
      <c r="AC669" s="1">
        <f>IF(C669="West", IF(B669="Decentral",('Connecting shares (%)'!$F$14/100*E669+'Connecting shares (%)'!$G$14/100*G669+'Connecting shares (%)'!$H$14/100*I669)/1000000,0),0)</f>
        <v>1.70695748999999</v>
      </c>
      <c r="AD669" s="1">
        <f>IF(C669="west", IF(B669="Decentral",F669*'Connecting shares (%)'!$R$16*'Connecting shares (%)'!$F$14/100+H669*'Connecting shares (%)'!$G$14/100*'Connecting shares (%)'!$R$17+J669*'Connecting shares (%)'!$H$14/100*'Connecting shares (%)'!$R$18,0),0)</f>
        <v>2.4451340000000004</v>
      </c>
      <c r="AE669" s="1">
        <f>IF(C669="west", IF(B669="Central",('Connecting shares (%)'!$F$12/100*K669+'Connecting shares (%)'!$G$12/100*M669+'Connecting shares (%)'!$H$12/100*O669)/1000000,0),0)</f>
        <v>0</v>
      </c>
      <c r="AF669" s="1">
        <f>IF(C669="west", IF(B669="Central",L669*'Connecting shares (%)'!$R$16*'Connecting shares (%)'!$F$12/100+N669*'Connecting shares (%)'!$G$12/100*'Connecting shares (%)'!$R$17+P669*'Connecting shares (%)'!$H$12/100*'Connecting shares (%)'!$R$18,0),0)</f>
        <v>0</v>
      </c>
      <c r="AG669" s="1">
        <f>IF(C669="West", IF(B669="Decentral",(K669*'Connecting shares (%)'!$F$16/100+M669*'Connecting shares (%)'!$G$16/100+O669*'Connecting shares (%)'!$H$16/100)/1000000,0),0)</f>
        <v>0.91433884999999893</v>
      </c>
      <c r="AH669" s="1">
        <f>IF(C669="west", IF(B669="Decentral",L669*'Connecting shares (%)'!$R$16*'Connecting shares (%)'!$F$16/100+N669*'Connecting shares (%)'!$G$16/100*'Connecting shares (%)'!$R$17+P669*'Connecting shares (%)'!$H$16/100*'Connecting shares (%)'!$R$18,0),0)</f>
        <v>0.67451300000000003</v>
      </c>
    </row>
    <row r="670" spans="1:34">
      <c r="A670" s="1">
        <v>669</v>
      </c>
      <c r="B670" s="1" t="s">
        <v>21</v>
      </c>
      <c r="C670" s="1" t="s">
        <v>23</v>
      </c>
      <c r="D670" s="1" t="s">
        <v>290</v>
      </c>
      <c r="E670" s="1">
        <v>548179.21999999904</v>
      </c>
      <c r="F670" s="1">
        <v>36</v>
      </c>
      <c r="G670" s="1">
        <v>0</v>
      </c>
      <c r="H670" s="1">
        <v>0</v>
      </c>
      <c r="I670" s="1">
        <v>0</v>
      </c>
      <c r="J670" s="1">
        <v>0</v>
      </c>
      <c r="K670" s="1">
        <v>140252.79</v>
      </c>
      <c r="L670" s="1">
        <v>17</v>
      </c>
      <c r="M670" s="1">
        <v>0</v>
      </c>
      <c r="N670" s="1">
        <v>0</v>
      </c>
      <c r="O670" s="1">
        <v>0</v>
      </c>
      <c r="P670" s="1">
        <v>0</v>
      </c>
      <c r="Q670" s="1">
        <v>4030.34372339744</v>
      </c>
      <c r="R670" s="1">
        <v>833100</v>
      </c>
      <c r="S670" s="61">
        <f>IF(C670="East", IF(B670="Central",('Connecting shares (%)'!$F$2/100*E670+'Connecting shares (%)'!$G$2/100*G670+'Connecting shares (%)'!$H$2/100*I670)/1000000,0),0)</f>
        <v>0</v>
      </c>
      <c r="T670" s="61">
        <f>IF(C670="East", IF(B670="Central",F670*'Connecting shares (%)'!$R$16*'Connecting shares (%)'!$F$2/100+H670*'Connecting shares (%)'!$G$2/100*'Connecting shares (%)'!$R$17+J670*'Connecting shares (%)'!$H$2/100*'Connecting shares (%)'!$R$18,0),0)</f>
        <v>0</v>
      </c>
      <c r="U670" s="1">
        <f>IF(C670="East", IF(B670="Decentral",('Connecting shares (%)'!$F$6/100*E670+'Connecting shares (%)'!$G$6/100*G670+'Connecting shares (%)'!$H$6/100*I670)/1000000,0),0)</f>
        <v>0</v>
      </c>
      <c r="V670" s="1">
        <f>IF(C670="East", IF(B670="Decentral",F670*'Connecting shares (%)'!$R$16*'Connecting shares (%)'!$F$6/100+H670*'Connecting shares (%)'!$G$6/100*'Connecting shares (%)'!$R$17+J670*'Connecting shares (%)'!$H$6/100*'Connecting shares (%)'!$R$18,0),0)</f>
        <v>0</v>
      </c>
      <c r="W670" s="1">
        <f>IF(C670="East", IF(B670="Central",('Connecting shares (%)'!$F$4/100*K670+'Connecting shares (%)'!$G$4/100*M670+'Connecting shares (%)'!$H$4/100*O670)/1000000,0),0)</f>
        <v>0</v>
      </c>
      <c r="X670" s="1">
        <f>IF(C670="East", IF(B670="Central",L670*'Connecting shares (%)'!$R$16*'Connecting shares (%)'!$F$4/100+N670*'Connecting shares (%)'!$G$4/100*'Connecting shares (%)'!$R$17+P670*'Connecting shares (%)'!$H$4/100*'Connecting shares (%)'!$R$18,0),0)</f>
        <v>0</v>
      </c>
      <c r="Y670" s="1">
        <f>IF(C670="East", IF(B670="Decentral",('Connecting shares (%)'!$F$4/100*K670+'Connecting shares (%)'!$G$4/100*M670+'Connecting shares (%)'!$H$4/100*O670)/1000000,0),0)</f>
        <v>0</v>
      </c>
      <c r="Z670" s="1">
        <f>IF(C670="East", IF(B670="Decentral",L670*'Connecting shares (%)'!$R$16*'Connecting shares (%)'!$F$8/100+N670*'Connecting shares (%)'!$G$8/100*'Connecting shares (%)'!$R$17+P670*'Connecting shares (%)'!$H$8/100*'Connecting shares (%)'!$R$18,0),0)</f>
        <v>0</v>
      </c>
      <c r="AA670" s="1">
        <f>IF(C670="West", IF(B670="Central",('Connecting shares (%)'!$F$10/100*E670+'Connecting shares (%)'!$G$10/100*G670+'Connecting shares (%)'!$H$10/100*I670)/1000000,0),0)</f>
        <v>0</v>
      </c>
      <c r="AB670" s="1">
        <f>IF(C670="West", IF(B670="Central",F670*'Connecting shares (%)'!$R$16*'Connecting shares (%)'!$F$10/100+H670*'Connecting shares (%)'!$G$10/100*'Connecting shares (%)'!$R$17+J670*'Connecting shares (%)'!$H$10/100*'Connecting shares (%)'!$R$18,0),0)</f>
        <v>0</v>
      </c>
      <c r="AC670" s="1">
        <f>IF(C670="West", IF(B670="Decentral",('Connecting shares (%)'!$F$14/100*E670+'Connecting shares (%)'!$G$14/100*G670+'Connecting shares (%)'!$H$14/100*I670)/1000000,0),0)</f>
        <v>0.54817921999999908</v>
      </c>
      <c r="AD670" s="1">
        <f>IF(C670="west", IF(B670="Decentral",F670*'Connecting shares (%)'!$R$16*'Connecting shares (%)'!$F$14/100+H670*'Connecting shares (%)'!$G$14/100*'Connecting shares (%)'!$R$17+J670*'Connecting shares (%)'!$H$14/100*'Connecting shares (%)'!$R$18,0),0)</f>
        <v>0.82782</v>
      </c>
      <c r="AE670" s="1">
        <f>IF(C670="west", IF(B670="Central",('Connecting shares (%)'!$F$12/100*K670+'Connecting shares (%)'!$G$12/100*M670+'Connecting shares (%)'!$H$12/100*O670)/1000000,0),0)</f>
        <v>0</v>
      </c>
      <c r="AF670" s="1">
        <f>IF(C670="west", IF(B670="Central",L670*'Connecting shares (%)'!$R$16*'Connecting shares (%)'!$F$12/100+N670*'Connecting shares (%)'!$G$12/100*'Connecting shares (%)'!$R$17+P670*'Connecting shares (%)'!$H$12/100*'Connecting shares (%)'!$R$18,0),0)</f>
        <v>0</v>
      </c>
      <c r="AG670" s="1">
        <f>IF(C670="West", IF(B670="Decentral",(K670*'Connecting shares (%)'!$F$16/100+M670*'Connecting shares (%)'!$G$16/100+O670*'Connecting shares (%)'!$H$16/100)/1000000,0),0)</f>
        <v>0.14025279000000002</v>
      </c>
      <c r="AH670" s="1">
        <f>IF(C670="west", IF(B670="Decentral",L670*'Connecting shares (%)'!$R$16*'Connecting shares (%)'!$F$16/100+N670*'Connecting shares (%)'!$G$16/100*'Connecting shares (%)'!$R$17+P670*'Connecting shares (%)'!$H$16/100*'Connecting shares (%)'!$R$18,0),0)</f>
        <v>0.39091500000000001</v>
      </c>
    </row>
    <row r="671" spans="1:34">
      <c r="A671" s="1">
        <v>670</v>
      </c>
      <c r="B671" s="1" t="s">
        <v>21</v>
      </c>
      <c r="C671" s="1" t="s">
        <v>23</v>
      </c>
      <c r="D671" s="1" t="s">
        <v>289</v>
      </c>
      <c r="E671" s="1">
        <v>1197564.8599999901</v>
      </c>
      <c r="F671" s="1">
        <v>76</v>
      </c>
      <c r="G671" s="1">
        <v>0</v>
      </c>
      <c r="H671" s="1">
        <v>0</v>
      </c>
      <c r="I671" s="1">
        <v>0</v>
      </c>
      <c r="J671" s="1">
        <v>0</v>
      </c>
      <c r="K671" s="1">
        <v>248263.15</v>
      </c>
      <c r="L671" s="1">
        <v>16</v>
      </c>
      <c r="M671" s="1">
        <v>127217.14</v>
      </c>
      <c r="N671" s="1">
        <v>2</v>
      </c>
      <c r="O671" s="1">
        <v>0</v>
      </c>
      <c r="P671" s="1">
        <v>0</v>
      </c>
      <c r="Q671" s="1">
        <v>4806.8091770921201</v>
      </c>
      <c r="R671" s="1">
        <v>1254598.5</v>
      </c>
      <c r="S671" s="61">
        <f>IF(C671="East", IF(B671="Central",('Connecting shares (%)'!$F$2/100*E671+'Connecting shares (%)'!$G$2/100*G671+'Connecting shares (%)'!$H$2/100*I671)/1000000,0),0)</f>
        <v>0</v>
      </c>
      <c r="T671" s="61">
        <f>IF(C671="East", IF(B671="Central",F671*'Connecting shares (%)'!$R$16*'Connecting shares (%)'!$F$2/100+H671*'Connecting shares (%)'!$G$2/100*'Connecting shares (%)'!$R$17+J671*'Connecting shares (%)'!$H$2/100*'Connecting shares (%)'!$R$18,0),0)</f>
        <v>0</v>
      </c>
      <c r="U671" s="1">
        <f>IF(C671="East", IF(B671="Decentral",('Connecting shares (%)'!$F$6/100*E671+'Connecting shares (%)'!$G$6/100*G671+'Connecting shares (%)'!$H$6/100*I671)/1000000,0),0)</f>
        <v>0</v>
      </c>
      <c r="V671" s="1">
        <f>IF(C671="East", IF(B671="Decentral",F671*'Connecting shares (%)'!$R$16*'Connecting shares (%)'!$F$6/100+H671*'Connecting shares (%)'!$G$6/100*'Connecting shares (%)'!$R$17+J671*'Connecting shares (%)'!$H$6/100*'Connecting shares (%)'!$R$18,0),0)</f>
        <v>0</v>
      </c>
      <c r="W671" s="1">
        <f>IF(C671="East", IF(B671="Central",('Connecting shares (%)'!$F$4/100*K671+'Connecting shares (%)'!$G$4/100*M671+'Connecting shares (%)'!$H$4/100*O671)/1000000,0),0)</f>
        <v>0</v>
      </c>
      <c r="X671" s="1">
        <f>IF(C671="East", IF(B671="Central",L671*'Connecting shares (%)'!$R$16*'Connecting shares (%)'!$F$4/100+N671*'Connecting shares (%)'!$G$4/100*'Connecting shares (%)'!$R$17+P671*'Connecting shares (%)'!$H$4/100*'Connecting shares (%)'!$R$18,0),0)</f>
        <v>0</v>
      </c>
      <c r="Y671" s="1">
        <f>IF(C671="East", IF(B671="Decentral",('Connecting shares (%)'!$F$4/100*K671+'Connecting shares (%)'!$G$4/100*M671+'Connecting shares (%)'!$H$4/100*O671)/1000000,0),0)</f>
        <v>0</v>
      </c>
      <c r="Z671" s="1">
        <f>IF(C671="East", IF(B671="Decentral",L671*'Connecting shares (%)'!$R$16*'Connecting shares (%)'!$F$8/100+N671*'Connecting shares (%)'!$G$8/100*'Connecting shares (%)'!$R$17+P671*'Connecting shares (%)'!$H$8/100*'Connecting shares (%)'!$R$18,0),0)</f>
        <v>0</v>
      </c>
      <c r="AA671" s="1">
        <f>IF(C671="West", IF(B671="Central",('Connecting shares (%)'!$F$10/100*E671+'Connecting shares (%)'!$G$10/100*G671+'Connecting shares (%)'!$H$10/100*I671)/1000000,0),0)</f>
        <v>0</v>
      </c>
      <c r="AB671" s="1">
        <f>IF(C671="West", IF(B671="Central",F671*'Connecting shares (%)'!$R$16*'Connecting shares (%)'!$F$10/100+H671*'Connecting shares (%)'!$G$10/100*'Connecting shares (%)'!$R$17+J671*'Connecting shares (%)'!$H$10/100*'Connecting shares (%)'!$R$18,0),0)</f>
        <v>0</v>
      </c>
      <c r="AC671" s="1">
        <f>IF(C671="West", IF(B671="Decentral",('Connecting shares (%)'!$F$14/100*E671+'Connecting shares (%)'!$G$14/100*G671+'Connecting shares (%)'!$H$14/100*I671)/1000000,0),0)</f>
        <v>1.1975648599999902</v>
      </c>
      <c r="AD671" s="1">
        <f>IF(C671="west", IF(B671="Decentral",F671*'Connecting shares (%)'!$R$16*'Connecting shares (%)'!$F$14/100+H671*'Connecting shares (%)'!$G$14/100*'Connecting shares (%)'!$R$17+J671*'Connecting shares (%)'!$H$14/100*'Connecting shares (%)'!$R$18,0),0)</f>
        <v>1.7476200000000004</v>
      </c>
      <c r="AE671" s="1">
        <f>IF(C671="west", IF(B671="Central",('Connecting shares (%)'!$F$12/100*K671+'Connecting shares (%)'!$G$12/100*M671+'Connecting shares (%)'!$H$12/100*O671)/1000000,0),0)</f>
        <v>0</v>
      </c>
      <c r="AF671" s="1">
        <f>IF(C671="west", IF(B671="Central",L671*'Connecting shares (%)'!$R$16*'Connecting shares (%)'!$F$12/100+N671*'Connecting shares (%)'!$G$12/100*'Connecting shares (%)'!$R$17+P671*'Connecting shares (%)'!$H$12/100*'Connecting shares (%)'!$R$18,0),0)</f>
        <v>0</v>
      </c>
      <c r="AG671" s="1">
        <f>IF(C671="West", IF(B671="Decentral",(K671*'Connecting shares (%)'!$F$16/100+M671*'Connecting shares (%)'!$G$16/100+O671*'Connecting shares (%)'!$H$16/100)/1000000,0),0)</f>
        <v>0.37548028999999999</v>
      </c>
      <c r="AH671" s="1">
        <f>IF(C671="west", IF(B671="Decentral",L671*'Connecting shares (%)'!$R$16*'Connecting shares (%)'!$F$16/100+N671*'Connecting shares (%)'!$G$16/100*'Connecting shares (%)'!$R$17+P671*'Connecting shares (%)'!$H$16/100*'Connecting shares (%)'!$R$18,0),0)</f>
        <v>0.42923800000000001</v>
      </c>
    </row>
    <row r="672" spans="1:34">
      <c r="A672" s="1">
        <v>671</v>
      </c>
      <c r="B672" s="1" t="s">
        <v>21</v>
      </c>
      <c r="C672" s="1" t="s">
        <v>23</v>
      </c>
      <c r="D672" s="1" t="s">
        <v>241</v>
      </c>
      <c r="E672" s="1">
        <v>790261.91999999899</v>
      </c>
      <c r="F672" s="1">
        <v>49</v>
      </c>
      <c r="G672" s="1">
        <v>0</v>
      </c>
      <c r="H672" s="1">
        <v>0</v>
      </c>
      <c r="I672" s="1">
        <v>0</v>
      </c>
      <c r="J672" s="1">
        <v>0</v>
      </c>
      <c r="K672" s="1">
        <v>48931.91</v>
      </c>
      <c r="L672" s="1">
        <v>3</v>
      </c>
      <c r="M672" s="1">
        <v>0</v>
      </c>
      <c r="N672" s="1">
        <v>0</v>
      </c>
      <c r="O672" s="1">
        <v>0</v>
      </c>
      <c r="P672" s="1">
        <v>0</v>
      </c>
      <c r="Q672" s="1">
        <v>3370.5056120783902</v>
      </c>
      <c r="R672" s="1">
        <v>481771</v>
      </c>
      <c r="S672" s="61">
        <f>IF(C672="East", IF(B672="Central",('Connecting shares (%)'!$F$2/100*E672+'Connecting shares (%)'!$G$2/100*G672+'Connecting shares (%)'!$H$2/100*I672)/1000000,0),0)</f>
        <v>0</v>
      </c>
      <c r="T672" s="61">
        <f>IF(C672="East", IF(B672="Central",F672*'Connecting shares (%)'!$R$16*'Connecting shares (%)'!$F$2/100+H672*'Connecting shares (%)'!$G$2/100*'Connecting shares (%)'!$R$17+J672*'Connecting shares (%)'!$H$2/100*'Connecting shares (%)'!$R$18,0),0)</f>
        <v>0</v>
      </c>
      <c r="U672" s="1">
        <f>IF(C672="East", IF(B672="Decentral",('Connecting shares (%)'!$F$6/100*E672+'Connecting shares (%)'!$G$6/100*G672+'Connecting shares (%)'!$H$6/100*I672)/1000000,0),0)</f>
        <v>0</v>
      </c>
      <c r="V672" s="1">
        <f>IF(C672="East", IF(B672="Decentral",F672*'Connecting shares (%)'!$R$16*'Connecting shares (%)'!$F$6/100+H672*'Connecting shares (%)'!$G$6/100*'Connecting shares (%)'!$R$17+J672*'Connecting shares (%)'!$H$6/100*'Connecting shares (%)'!$R$18,0),0)</f>
        <v>0</v>
      </c>
      <c r="W672" s="1">
        <f>IF(C672="East", IF(B672="Central",('Connecting shares (%)'!$F$4/100*K672+'Connecting shares (%)'!$G$4/100*M672+'Connecting shares (%)'!$H$4/100*O672)/1000000,0),0)</f>
        <v>0</v>
      </c>
      <c r="X672" s="1">
        <f>IF(C672="East", IF(B672="Central",L672*'Connecting shares (%)'!$R$16*'Connecting shares (%)'!$F$4/100+N672*'Connecting shares (%)'!$G$4/100*'Connecting shares (%)'!$R$17+P672*'Connecting shares (%)'!$H$4/100*'Connecting shares (%)'!$R$18,0),0)</f>
        <v>0</v>
      </c>
      <c r="Y672" s="1">
        <f>IF(C672="East", IF(B672="Decentral",('Connecting shares (%)'!$F$4/100*K672+'Connecting shares (%)'!$G$4/100*M672+'Connecting shares (%)'!$H$4/100*O672)/1000000,0),0)</f>
        <v>0</v>
      </c>
      <c r="Z672" s="1">
        <f>IF(C672="East", IF(B672="Decentral",L672*'Connecting shares (%)'!$R$16*'Connecting shares (%)'!$F$8/100+N672*'Connecting shares (%)'!$G$8/100*'Connecting shares (%)'!$R$17+P672*'Connecting shares (%)'!$H$8/100*'Connecting shares (%)'!$R$18,0),0)</f>
        <v>0</v>
      </c>
      <c r="AA672" s="1">
        <f>IF(C672="West", IF(B672="Central",('Connecting shares (%)'!$F$10/100*E672+'Connecting shares (%)'!$G$10/100*G672+'Connecting shares (%)'!$H$10/100*I672)/1000000,0),0)</f>
        <v>0</v>
      </c>
      <c r="AB672" s="1">
        <f>IF(C672="West", IF(B672="Central",F672*'Connecting shares (%)'!$R$16*'Connecting shares (%)'!$F$10/100+H672*'Connecting shares (%)'!$G$10/100*'Connecting shares (%)'!$R$17+J672*'Connecting shares (%)'!$H$10/100*'Connecting shares (%)'!$R$18,0),0)</f>
        <v>0</v>
      </c>
      <c r="AC672" s="1">
        <f>IF(C672="West", IF(B672="Decentral",('Connecting shares (%)'!$F$14/100*E672+'Connecting shares (%)'!$G$14/100*G672+'Connecting shares (%)'!$H$14/100*I672)/1000000,0),0)</f>
        <v>0.79026191999999895</v>
      </c>
      <c r="AD672" s="1">
        <f>IF(C672="west", IF(B672="Decentral",F672*'Connecting shares (%)'!$R$16*'Connecting shares (%)'!$F$14/100+H672*'Connecting shares (%)'!$G$14/100*'Connecting shares (%)'!$R$17+J672*'Connecting shares (%)'!$H$14/100*'Connecting shares (%)'!$R$18,0),0)</f>
        <v>1.1267550000000002</v>
      </c>
      <c r="AE672" s="1">
        <f>IF(C672="west", IF(B672="Central",('Connecting shares (%)'!$F$12/100*K672+'Connecting shares (%)'!$G$12/100*M672+'Connecting shares (%)'!$H$12/100*O672)/1000000,0),0)</f>
        <v>0</v>
      </c>
      <c r="AF672" s="1">
        <f>IF(C672="west", IF(B672="Central",L672*'Connecting shares (%)'!$R$16*'Connecting shares (%)'!$F$12/100+N672*'Connecting shares (%)'!$G$12/100*'Connecting shares (%)'!$R$17+P672*'Connecting shares (%)'!$H$12/100*'Connecting shares (%)'!$R$18,0),0)</f>
        <v>0</v>
      </c>
      <c r="AG672" s="1">
        <f>IF(C672="West", IF(B672="Decentral",(K672*'Connecting shares (%)'!$F$16/100+M672*'Connecting shares (%)'!$G$16/100+O672*'Connecting shares (%)'!$H$16/100)/1000000,0),0)</f>
        <v>4.8931910000000002E-2</v>
      </c>
      <c r="AH672" s="1">
        <f>IF(C672="west", IF(B672="Decentral",L672*'Connecting shares (%)'!$R$16*'Connecting shares (%)'!$F$16/100+N672*'Connecting shares (%)'!$G$16/100*'Connecting shares (%)'!$R$17+P672*'Connecting shares (%)'!$H$16/100*'Connecting shares (%)'!$R$18,0),0)</f>
        <v>6.8985000000000005E-2</v>
      </c>
    </row>
    <row r="673" spans="1:34">
      <c r="A673" s="1">
        <v>672</v>
      </c>
      <c r="B673" s="1" t="s">
        <v>21</v>
      </c>
      <c r="C673" s="1" t="s">
        <v>23</v>
      </c>
      <c r="D673" s="1" t="s">
        <v>288</v>
      </c>
      <c r="E673" s="1">
        <v>2418878.52999999</v>
      </c>
      <c r="F673" s="1">
        <v>150</v>
      </c>
      <c r="G673" s="1">
        <v>112120.84</v>
      </c>
      <c r="H673" s="1">
        <v>2</v>
      </c>
      <c r="I673" s="1">
        <v>0</v>
      </c>
      <c r="J673" s="1">
        <v>0</v>
      </c>
      <c r="K673" s="1">
        <v>280131.28000000003</v>
      </c>
      <c r="L673" s="1">
        <v>32</v>
      </c>
      <c r="M673" s="1">
        <v>0</v>
      </c>
      <c r="N673" s="1">
        <v>0</v>
      </c>
      <c r="O673" s="1">
        <v>0</v>
      </c>
      <c r="P673" s="1">
        <v>0</v>
      </c>
      <c r="Q673" s="1">
        <v>7913.7528483006899</v>
      </c>
      <c r="R673" s="1">
        <v>2035324</v>
      </c>
      <c r="S673" s="61">
        <f>IF(C673="East", IF(B673="Central",('Connecting shares (%)'!$F$2/100*E673+'Connecting shares (%)'!$G$2/100*G673+'Connecting shares (%)'!$H$2/100*I673)/1000000,0),0)</f>
        <v>0</v>
      </c>
      <c r="T673" s="61">
        <f>IF(C673="East", IF(B673="Central",F673*'Connecting shares (%)'!$R$16*'Connecting shares (%)'!$F$2/100+H673*'Connecting shares (%)'!$G$2/100*'Connecting shares (%)'!$R$17+J673*'Connecting shares (%)'!$H$2/100*'Connecting shares (%)'!$R$18,0),0)</f>
        <v>0</v>
      </c>
      <c r="U673" s="1">
        <f>IF(C673="East", IF(B673="Decentral",('Connecting shares (%)'!$F$6/100*E673+'Connecting shares (%)'!$G$6/100*G673+'Connecting shares (%)'!$H$6/100*I673)/1000000,0),0)</f>
        <v>0</v>
      </c>
      <c r="V673" s="1">
        <f>IF(C673="East", IF(B673="Decentral",F673*'Connecting shares (%)'!$R$16*'Connecting shares (%)'!$F$6/100+H673*'Connecting shares (%)'!$G$6/100*'Connecting shares (%)'!$R$17+J673*'Connecting shares (%)'!$H$6/100*'Connecting shares (%)'!$R$18,0),0)</f>
        <v>0</v>
      </c>
      <c r="W673" s="1">
        <f>IF(C673="East", IF(B673="Central",('Connecting shares (%)'!$F$4/100*K673+'Connecting shares (%)'!$G$4/100*M673+'Connecting shares (%)'!$H$4/100*O673)/1000000,0),0)</f>
        <v>0</v>
      </c>
      <c r="X673" s="1">
        <f>IF(C673="East", IF(B673="Central",L673*'Connecting shares (%)'!$R$16*'Connecting shares (%)'!$F$4/100+N673*'Connecting shares (%)'!$G$4/100*'Connecting shares (%)'!$R$17+P673*'Connecting shares (%)'!$H$4/100*'Connecting shares (%)'!$R$18,0),0)</f>
        <v>0</v>
      </c>
      <c r="Y673" s="1">
        <f>IF(C673="East", IF(B673="Decentral",('Connecting shares (%)'!$F$4/100*K673+'Connecting shares (%)'!$G$4/100*M673+'Connecting shares (%)'!$H$4/100*O673)/1000000,0),0)</f>
        <v>0</v>
      </c>
      <c r="Z673" s="1">
        <f>IF(C673="East", IF(B673="Decentral",L673*'Connecting shares (%)'!$R$16*'Connecting shares (%)'!$F$8/100+N673*'Connecting shares (%)'!$G$8/100*'Connecting shares (%)'!$R$17+P673*'Connecting shares (%)'!$H$8/100*'Connecting shares (%)'!$R$18,0),0)</f>
        <v>0</v>
      </c>
      <c r="AA673" s="1">
        <f>IF(C673="West", IF(B673="Central",('Connecting shares (%)'!$F$10/100*E673+'Connecting shares (%)'!$G$10/100*G673+'Connecting shares (%)'!$H$10/100*I673)/1000000,0),0)</f>
        <v>0</v>
      </c>
      <c r="AB673" s="1">
        <f>IF(C673="West", IF(B673="Central",F673*'Connecting shares (%)'!$R$16*'Connecting shares (%)'!$F$10/100+H673*'Connecting shares (%)'!$G$10/100*'Connecting shares (%)'!$R$17+J673*'Connecting shares (%)'!$H$10/100*'Connecting shares (%)'!$R$18,0),0)</f>
        <v>0</v>
      </c>
      <c r="AC673" s="1">
        <f>IF(C673="West", IF(B673="Decentral",('Connecting shares (%)'!$F$14/100*E673+'Connecting shares (%)'!$G$14/100*G673+'Connecting shares (%)'!$H$14/100*I673)/1000000,0),0)</f>
        <v>2.5309993699999898</v>
      </c>
      <c r="AD673" s="1">
        <f>IF(C673="west", IF(B673="Decentral",F673*'Connecting shares (%)'!$R$16*'Connecting shares (%)'!$F$14/100+H673*'Connecting shares (%)'!$G$14/100*'Connecting shares (%)'!$R$17+J673*'Connecting shares (%)'!$H$14/100*'Connecting shares (%)'!$R$18,0),0)</f>
        <v>3.5105680000000001</v>
      </c>
      <c r="AE673" s="1">
        <f>IF(C673="west", IF(B673="Central",('Connecting shares (%)'!$F$12/100*K673+'Connecting shares (%)'!$G$12/100*M673+'Connecting shares (%)'!$H$12/100*O673)/1000000,0),0)</f>
        <v>0</v>
      </c>
      <c r="AF673" s="1">
        <f>IF(C673="west", IF(B673="Central",L673*'Connecting shares (%)'!$R$16*'Connecting shares (%)'!$F$12/100+N673*'Connecting shares (%)'!$G$12/100*'Connecting shares (%)'!$R$17+P673*'Connecting shares (%)'!$H$12/100*'Connecting shares (%)'!$R$18,0),0)</f>
        <v>0</v>
      </c>
      <c r="AG673" s="1">
        <f>IF(C673="West", IF(B673="Decentral",(K673*'Connecting shares (%)'!$F$16/100+M673*'Connecting shares (%)'!$G$16/100+O673*'Connecting shares (%)'!$H$16/100)/1000000,0),0)</f>
        <v>0.28013128000000004</v>
      </c>
      <c r="AH673" s="1">
        <f>IF(C673="west", IF(B673="Decentral",L673*'Connecting shares (%)'!$R$16*'Connecting shares (%)'!$F$16/100+N673*'Connecting shares (%)'!$G$16/100*'Connecting shares (%)'!$R$17+P673*'Connecting shares (%)'!$H$16/100*'Connecting shares (%)'!$R$18,0),0)</f>
        <v>0.73584000000000005</v>
      </c>
    </row>
    <row r="674" spans="1:34">
      <c r="A674" s="1">
        <v>673</v>
      </c>
      <c r="B674" s="1" t="s">
        <v>21</v>
      </c>
      <c r="C674" s="1" t="s">
        <v>23</v>
      </c>
      <c r="D674" s="1" t="s">
        <v>287</v>
      </c>
      <c r="E674" s="1">
        <v>645854.70999999903</v>
      </c>
      <c r="F674" s="1">
        <v>44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2285.2333956899201</v>
      </c>
      <c r="R674" s="1">
        <v>362964</v>
      </c>
      <c r="S674" s="61">
        <f>IF(C674="East", IF(B674="Central",('Connecting shares (%)'!$F$2/100*E674+'Connecting shares (%)'!$G$2/100*G674+'Connecting shares (%)'!$H$2/100*I674)/1000000,0),0)</f>
        <v>0</v>
      </c>
      <c r="T674" s="61">
        <f>IF(C674="East", IF(B674="Central",F674*'Connecting shares (%)'!$R$16*'Connecting shares (%)'!$F$2/100+H674*'Connecting shares (%)'!$G$2/100*'Connecting shares (%)'!$R$17+J674*'Connecting shares (%)'!$H$2/100*'Connecting shares (%)'!$R$18,0),0)</f>
        <v>0</v>
      </c>
      <c r="U674" s="1">
        <f>IF(C674="East", IF(B674="Decentral",('Connecting shares (%)'!$F$6/100*E674+'Connecting shares (%)'!$G$6/100*G674+'Connecting shares (%)'!$H$6/100*I674)/1000000,0),0)</f>
        <v>0</v>
      </c>
      <c r="V674" s="1">
        <f>IF(C674="East", IF(B674="Decentral",F674*'Connecting shares (%)'!$R$16*'Connecting shares (%)'!$F$6/100+H674*'Connecting shares (%)'!$G$6/100*'Connecting shares (%)'!$R$17+J674*'Connecting shares (%)'!$H$6/100*'Connecting shares (%)'!$R$18,0),0)</f>
        <v>0</v>
      </c>
      <c r="W674" s="1">
        <f>IF(C674="East", IF(B674="Central",('Connecting shares (%)'!$F$4/100*K674+'Connecting shares (%)'!$G$4/100*M674+'Connecting shares (%)'!$H$4/100*O674)/1000000,0),0)</f>
        <v>0</v>
      </c>
      <c r="X674" s="1">
        <f>IF(C674="East", IF(B674="Central",L674*'Connecting shares (%)'!$R$16*'Connecting shares (%)'!$F$4/100+N674*'Connecting shares (%)'!$G$4/100*'Connecting shares (%)'!$R$17+P674*'Connecting shares (%)'!$H$4/100*'Connecting shares (%)'!$R$18,0),0)</f>
        <v>0</v>
      </c>
      <c r="Y674" s="1">
        <f>IF(C674="East", IF(B674="Decentral",('Connecting shares (%)'!$F$4/100*K674+'Connecting shares (%)'!$G$4/100*M674+'Connecting shares (%)'!$H$4/100*O674)/1000000,0),0)</f>
        <v>0</v>
      </c>
      <c r="Z674" s="1">
        <f>IF(C674="East", IF(B674="Decentral",L674*'Connecting shares (%)'!$R$16*'Connecting shares (%)'!$F$8/100+N674*'Connecting shares (%)'!$G$8/100*'Connecting shares (%)'!$R$17+P674*'Connecting shares (%)'!$H$8/100*'Connecting shares (%)'!$R$18,0),0)</f>
        <v>0</v>
      </c>
      <c r="AA674" s="1">
        <f>IF(C674="West", IF(B674="Central",('Connecting shares (%)'!$F$10/100*E674+'Connecting shares (%)'!$G$10/100*G674+'Connecting shares (%)'!$H$10/100*I674)/1000000,0),0)</f>
        <v>0</v>
      </c>
      <c r="AB674" s="1">
        <f>IF(C674="West", IF(B674="Central",F674*'Connecting shares (%)'!$R$16*'Connecting shares (%)'!$F$10/100+H674*'Connecting shares (%)'!$G$10/100*'Connecting shares (%)'!$R$17+J674*'Connecting shares (%)'!$H$10/100*'Connecting shares (%)'!$R$18,0),0)</f>
        <v>0</v>
      </c>
      <c r="AC674" s="1">
        <f>IF(C674="West", IF(B674="Decentral",('Connecting shares (%)'!$F$14/100*E674+'Connecting shares (%)'!$G$14/100*G674+'Connecting shares (%)'!$H$14/100*I674)/1000000,0),0)</f>
        <v>0.64585470999999905</v>
      </c>
      <c r="AD674" s="1">
        <f>IF(C674="west", IF(B674="Decentral",F674*'Connecting shares (%)'!$R$16*'Connecting shares (%)'!$F$14/100+H674*'Connecting shares (%)'!$G$14/100*'Connecting shares (%)'!$R$17+J674*'Connecting shares (%)'!$H$14/100*'Connecting shares (%)'!$R$18,0),0)</f>
        <v>1.0117800000000001</v>
      </c>
      <c r="AE674" s="1">
        <f>IF(C674="west", IF(B674="Central",('Connecting shares (%)'!$F$12/100*K674+'Connecting shares (%)'!$G$12/100*M674+'Connecting shares (%)'!$H$12/100*O674)/1000000,0),0)</f>
        <v>0</v>
      </c>
      <c r="AF674" s="1">
        <f>IF(C674="west", IF(B674="Central",L674*'Connecting shares (%)'!$R$16*'Connecting shares (%)'!$F$12/100+N674*'Connecting shares (%)'!$G$12/100*'Connecting shares (%)'!$R$17+P674*'Connecting shares (%)'!$H$12/100*'Connecting shares (%)'!$R$18,0),0)</f>
        <v>0</v>
      </c>
      <c r="AG674" s="1">
        <f>IF(C674="West", IF(B674="Decentral",(K674*'Connecting shares (%)'!$F$16/100+M674*'Connecting shares (%)'!$G$16/100+O674*'Connecting shares (%)'!$H$16/100)/1000000,0),0)</f>
        <v>0</v>
      </c>
      <c r="AH674" s="1">
        <f>IF(C674="west", IF(B674="Decentral",L674*'Connecting shares (%)'!$R$16*'Connecting shares (%)'!$F$16/100+N674*'Connecting shares (%)'!$G$16/100*'Connecting shares (%)'!$R$17+P674*'Connecting shares (%)'!$H$16/100*'Connecting shares (%)'!$R$18,0),0)</f>
        <v>0</v>
      </c>
    </row>
    <row r="675" spans="1:34">
      <c r="A675" s="1">
        <v>674</v>
      </c>
      <c r="B675" s="1" t="s">
        <v>21</v>
      </c>
      <c r="C675" s="1" t="s">
        <v>23</v>
      </c>
      <c r="D675" s="1" t="s">
        <v>286</v>
      </c>
      <c r="E675" s="1">
        <v>1007742.46999999</v>
      </c>
      <c r="F675" s="1">
        <v>54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2976.6300156464399</v>
      </c>
      <c r="R675" s="1">
        <v>462498.5</v>
      </c>
      <c r="S675" s="61">
        <f>IF(C675="East", IF(B675="Central",('Connecting shares (%)'!$F$2/100*E675+'Connecting shares (%)'!$G$2/100*G675+'Connecting shares (%)'!$H$2/100*I675)/1000000,0),0)</f>
        <v>0</v>
      </c>
      <c r="T675" s="61">
        <f>IF(C675="East", IF(B675="Central",F675*'Connecting shares (%)'!$R$16*'Connecting shares (%)'!$F$2/100+H675*'Connecting shares (%)'!$G$2/100*'Connecting shares (%)'!$R$17+J675*'Connecting shares (%)'!$H$2/100*'Connecting shares (%)'!$R$18,0),0)</f>
        <v>0</v>
      </c>
      <c r="U675" s="1">
        <f>IF(C675="East", IF(B675="Decentral",('Connecting shares (%)'!$F$6/100*E675+'Connecting shares (%)'!$G$6/100*G675+'Connecting shares (%)'!$H$6/100*I675)/1000000,0),0)</f>
        <v>0</v>
      </c>
      <c r="V675" s="1">
        <f>IF(C675="East", IF(B675="Decentral",F675*'Connecting shares (%)'!$R$16*'Connecting shares (%)'!$F$6/100+H675*'Connecting shares (%)'!$G$6/100*'Connecting shares (%)'!$R$17+J675*'Connecting shares (%)'!$H$6/100*'Connecting shares (%)'!$R$18,0),0)</f>
        <v>0</v>
      </c>
      <c r="W675" s="1">
        <f>IF(C675="East", IF(B675="Central",('Connecting shares (%)'!$F$4/100*K675+'Connecting shares (%)'!$G$4/100*M675+'Connecting shares (%)'!$H$4/100*O675)/1000000,0),0)</f>
        <v>0</v>
      </c>
      <c r="X675" s="1">
        <f>IF(C675="East", IF(B675="Central",L675*'Connecting shares (%)'!$R$16*'Connecting shares (%)'!$F$4/100+N675*'Connecting shares (%)'!$G$4/100*'Connecting shares (%)'!$R$17+P675*'Connecting shares (%)'!$H$4/100*'Connecting shares (%)'!$R$18,0),0)</f>
        <v>0</v>
      </c>
      <c r="Y675" s="1">
        <f>IF(C675="East", IF(B675="Decentral",('Connecting shares (%)'!$F$4/100*K675+'Connecting shares (%)'!$G$4/100*M675+'Connecting shares (%)'!$H$4/100*O675)/1000000,0),0)</f>
        <v>0</v>
      </c>
      <c r="Z675" s="1">
        <f>IF(C675="East", IF(B675="Decentral",L675*'Connecting shares (%)'!$R$16*'Connecting shares (%)'!$F$8/100+N675*'Connecting shares (%)'!$G$8/100*'Connecting shares (%)'!$R$17+P675*'Connecting shares (%)'!$H$8/100*'Connecting shares (%)'!$R$18,0),0)</f>
        <v>0</v>
      </c>
      <c r="AA675" s="1">
        <f>IF(C675="West", IF(B675="Central",('Connecting shares (%)'!$F$10/100*E675+'Connecting shares (%)'!$G$10/100*G675+'Connecting shares (%)'!$H$10/100*I675)/1000000,0),0)</f>
        <v>0</v>
      </c>
      <c r="AB675" s="1">
        <f>IF(C675="West", IF(B675="Central",F675*'Connecting shares (%)'!$R$16*'Connecting shares (%)'!$F$10/100+H675*'Connecting shares (%)'!$G$10/100*'Connecting shares (%)'!$R$17+J675*'Connecting shares (%)'!$H$10/100*'Connecting shares (%)'!$R$18,0),0)</f>
        <v>0</v>
      </c>
      <c r="AC675" s="1">
        <f>IF(C675="West", IF(B675="Decentral",('Connecting shares (%)'!$F$14/100*E675+'Connecting shares (%)'!$G$14/100*G675+'Connecting shares (%)'!$H$14/100*I675)/1000000,0),0)</f>
        <v>1.00774246999999</v>
      </c>
      <c r="AD675" s="1">
        <f>IF(C675="west", IF(B675="Decentral",F675*'Connecting shares (%)'!$R$16*'Connecting shares (%)'!$F$14/100+H675*'Connecting shares (%)'!$G$14/100*'Connecting shares (%)'!$R$17+J675*'Connecting shares (%)'!$H$14/100*'Connecting shares (%)'!$R$18,0),0)</f>
        <v>1.24173</v>
      </c>
      <c r="AE675" s="1">
        <f>IF(C675="west", IF(B675="Central",('Connecting shares (%)'!$F$12/100*K675+'Connecting shares (%)'!$G$12/100*M675+'Connecting shares (%)'!$H$12/100*O675)/1000000,0),0)</f>
        <v>0</v>
      </c>
      <c r="AF675" s="1">
        <f>IF(C675="west", IF(B675="Central",L675*'Connecting shares (%)'!$R$16*'Connecting shares (%)'!$F$12/100+N675*'Connecting shares (%)'!$G$12/100*'Connecting shares (%)'!$R$17+P675*'Connecting shares (%)'!$H$12/100*'Connecting shares (%)'!$R$18,0),0)</f>
        <v>0</v>
      </c>
      <c r="AG675" s="1">
        <f>IF(C675="West", IF(B675="Decentral",(K675*'Connecting shares (%)'!$F$16/100+M675*'Connecting shares (%)'!$G$16/100+O675*'Connecting shares (%)'!$H$16/100)/1000000,0),0)</f>
        <v>0</v>
      </c>
      <c r="AH675" s="1">
        <f>IF(C675="west", IF(B675="Decentral",L675*'Connecting shares (%)'!$R$16*'Connecting shares (%)'!$F$16/100+N675*'Connecting shares (%)'!$G$16/100*'Connecting shares (%)'!$R$17+P675*'Connecting shares (%)'!$H$16/100*'Connecting shares (%)'!$R$18,0),0)</f>
        <v>0</v>
      </c>
    </row>
    <row r="676" spans="1:34">
      <c r="A676" s="1">
        <v>675</v>
      </c>
      <c r="B676" s="1" t="s">
        <v>21</v>
      </c>
      <c r="C676" s="1" t="s">
        <v>23</v>
      </c>
      <c r="D676" s="1" t="s">
        <v>285</v>
      </c>
      <c r="E676" s="1">
        <v>88615.719999999899</v>
      </c>
      <c r="F676" s="1">
        <v>12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795.98323043771302</v>
      </c>
      <c r="R676" s="1">
        <v>34553.5</v>
      </c>
      <c r="S676" s="61">
        <f>IF(C676="East", IF(B676="Central",('Connecting shares (%)'!$F$2/100*E676+'Connecting shares (%)'!$G$2/100*G676+'Connecting shares (%)'!$H$2/100*I676)/1000000,0),0)</f>
        <v>0</v>
      </c>
      <c r="T676" s="61">
        <f>IF(C676="East", IF(B676="Central",F676*'Connecting shares (%)'!$R$16*'Connecting shares (%)'!$F$2/100+H676*'Connecting shares (%)'!$G$2/100*'Connecting shares (%)'!$R$17+J676*'Connecting shares (%)'!$H$2/100*'Connecting shares (%)'!$R$18,0),0)</f>
        <v>0</v>
      </c>
      <c r="U676" s="1">
        <f>IF(C676="East", IF(B676="Decentral",('Connecting shares (%)'!$F$6/100*E676+'Connecting shares (%)'!$G$6/100*G676+'Connecting shares (%)'!$H$6/100*I676)/1000000,0),0)</f>
        <v>0</v>
      </c>
      <c r="V676" s="1">
        <f>IF(C676="East", IF(B676="Decentral",F676*'Connecting shares (%)'!$R$16*'Connecting shares (%)'!$F$6/100+H676*'Connecting shares (%)'!$G$6/100*'Connecting shares (%)'!$R$17+J676*'Connecting shares (%)'!$H$6/100*'Connecting shares (%)'!$R$18,0),0)</f>
        <v>0</v>
      </c>
      <c r="W676" s="1">
        <f>IF(C676="East", IF(B676="Central",('Connecting shares (%)'!$F$4/100*K676+'Connecting shares (%)'!$G$4/100*M676+'Connecting shares (%)'!$H$4/100*O676)/1000000,0),0)</f>
        <v>0</v>
      </c>
      <c r="X676" s="1">
        <f>IF(C676="East", IF(B676="Central",L676*'Connecting shares (%)'!$R$16*'Connecting shares (%)'!$F$4/100+N676*'Connecting shares (%)'!$G$4/100*'Connecting shares (%)'!$R$17+P676*'Connecting shares (%)'!$H$4/100*'Connecting shares (%)'!$R$18,0),0)</f>
        <v>0</v>
      </c>
      <c r="Y676" s="1">
        <f>IF(C676="East", IF(B676="Decentral",('Connecting shares (%)'!$F$4/100*K676+'Connecting shares (%)'!$G$4/100*M676+'Connecting shares (%)'!$H$4/100*O676)/1000000,0),0)</f>
        <v>0</v>
      </c>
      <c r="Z676" s="1">
        <f>IF(C676="East", IF(B676="Decentral",L676*'Connecting shares (%)'!$R$16*'Connecting shares (%)'!$F$8/100+N676*'Connecting shares (%)'!$G$8/100*'Connecting shares (%)'!$R$17+P676*'Connecting shares (%)'!$H$8/100*'Connecting shares (%)'!$R$18,0),0)</f>
        <v>0</v>
      </c>
      <c r="AA676" s="1">
        <f>IF(C676="West", IF(B676="Central",('Connecting shares (%)'!$F$10/100*E676+'Connecting shares (%)'!$G$10/100*G676+'Connecting shares (%)'!$H$10/100*I676)/1000000,0),0)</f>
        <v>0</v>
      </c>
      <c r="AB676" s="1">
        <f>IF(C676="West", IF(B676="Central",F676*'Connecting shares (%)'!$R$16*'Connecting shares (%)'!$F$10/100+H676*'Connecting shares (%)'!$G$10/100*'Connecting shares (%)'!$R$17+J676*'Connecting shares (%)'!$H$10/100*'Connecting shares (%)'!$R$18,0),0)</f>
        <v>0</v>
      </c>
      <c r="AC676" s="1">
        <f>IF(C676="West", IF(B676="Decentral",('Connecting shares (%)'!$F$14/100*E676+'Connecting shares (%)'!$G$14/100*G676+'Connecting shares (%)'!$H$14/100*I676)/1000000,0),0)</f>
        <v>8.8615719999999898E-2</v>
      </c>
      <c r="AD676" s="1">
        <f>IF(C676="west", IF(B676="Decentral",F676*'Connecting shares (%)'!$R$16*'Connecting shares (%)'!$F$14/100+H676*'Connecting shares (%)'!$G$14/100*'Connecting shares (%)'!$R$17+J676*'Connecting shares (%)'!$H$14/100*'Connecting shares (%)'!$R$18,0),0)</f>
        <v>0.27594000000000002</v>
      </c>
      <c r="AE676" s="1">
        <f>IF(C676="west", IF(B676="Central",('Connecting shares (%)'!$F$12/100*K676+'Connecting shares (%)'!$G$12/100*M676+'Connecting shares (%)'!$H$12/100*O676)/1000000,0),0)</f>
        <v>0</v>
      </c>
      <c r="AF676" s="1">
        <f>IF(C676="west", IF(B676="Central",L676*'Connecting shares (%)'!$R$16*'Connecting shares (%)'!$F$12/100+N676*'Connecting shares (%)'!$G$12/100*'Connecting shares (%)'!$R$17+P676*'Connecting shares (%)'!$H$12/100*'Connecting shares (%)'!$R$18,0),0)</f>
        <v>0</v>
      </c>
      <c r="AG676" s="1">
        <f>IF(C676="West", IF(B676="Decentral",(K676*'Connecting shares (%)'!$F$16/100+M676*'Connecting shares (%)'!$G$16/100+O676*'Connecting shares (%)'!$H$16/100)/1000000,0),0)</f>
        <v>0</v>
      </c>
      <c r="AH676" s="1">
        <f>IF(C676="west", IF(B676="Decentral",L676*'Connecting shares (%)'!$R$16*'Connecting shares (%)'!$F$16/100+N676*'Connecting shares (%)'!$G$16/100*'Connecting shares (%)'!$R$17+P676*'Connecting shares (%)'!$H$16/100*'Connecting shares (%)'!$R$18,0),0)</f>
        <v>0</v>
      </c>
    </row>
    <row r="677" spans="1:34">
      <c r="A677" s="1">
        <v>676</v>
      </c>
      <c r="B677" s="1" t="s">
        <v>21</v>
      </c>
      <c r="C677" s="1" t="s">
        <v>23</v>
      </c>
      <c r="D677" s="1" t="s">
        <v>285</v>
      </c>
      <c r="E677" s="1">
        <v>376058.2</v>
      </c>
      <c r="F677" s="1">
        <v>31</v>
      </c>
      <c r="G677" s="1">
        <v>0</v>
      </c>
      <c r="H677" s="1">
        <v>0</v>
      </c>
      <c r="I677" s="1">
        <v>0</v>
      </c>
      <c r="J677" s="1">
        <v>0</v>
      </c>
      <c r="K677" s="1">
        <v>13675.59</v>
      </c>
      <c r="L677" s="1">
        <v>1</v>
      </c>
      <c r="M677" s="1">
        <v>0</v>
      </c>
      <c r="N677" s="1">
        <v>0</v>
      </c>
      <c r="O677" s="1">
        <v>0</v>
      </c>
      <c r="P677" s="1">
        <v>0</v>
      </c>
      <c r="Q677" s="1">
        <v>1254.8613780256301</v>
      </c>
      <c r="R677" s="1">
        <v>59070.5</v>
      </c>
      <c r="S677" s="61">
        <f>IF(C677="East", IF(B677="Central",('Connecting shares (%)'!$F$2/100*E677+'Connecting shares (%)'!$G$2/100*G677+'Connecting shares (%)'!$H$2/100*I677)/1000000,0),0)</f>
        <v>0</v>
      </c>
      <c r="T677" s="61">
        <f>IF(C677="East", IF(B677="Central",F677*'Connecting shares (%)'!$R$16*'Connecting shares (%)'!$F$2/100+H677*'Connecting shares (%)'!$G$2/100*'Connecting shares (%)'!$R$17+J677*'Connecting shares (%)'!$H$2/100*'Connecting shares (%)'!$R$18,0),0)</f>
        <v>0</v>
      </c>
      <c r="U677" s="1">
        <f>IF(C677="East", IF(B677="Decentral",('Connecting shares (%)'!$F$6/100*E677+'Connecting shares (%)'!$G$6/100*G677+'Connecting shares (%)'!$H$6/100*I677)/1000000,0),0)</f>
        <v>0</v>
      </c>
      <c r="V677" s="1">
        <f>IF(C677="East", IF(B677="Decentral",F677*'Connecting shares (%)'!$R$16*'Connecting shares (%)'!$F$6/100+H677*'Connecting shares (%)'!$G$6/100*'Connecting shares (%)'!$R$17+J677*'Connecting shares (%)'!$H$6/100*'Connecting shares (%)'!$R$18,0),0)</f>
        <v>0</v>
      </c>
      <c r="W677" s="1">
        <f>IF(C677="East", IF(B677="Central",('Connecting shares (%)'!$F$4/100*K677+'Connecting shares (%)'!$G$4/100*M677+'Connecting shares (%)'!$H$4/100*O677)/1000000,0),0)</f>
        <v>0</v>
      </c>
      <c r="X677" s="1">
        <f>IF(C677="East", IF(B677="Central",L677*'Connecting shares (%)'!$R$16*'Connecting shares (%)'!$F$4/100+N677*'Connecting shares (%)'!$G$4/100*'Connecting shares (%)'!$R$17+P677*'Connecting shares (%)'!$H$4/100*'Connecting shares (%)'!$R$18,0),0)</f>
        <v>0</v>
      </c>
      <c r="Y677" s="1">
        <f>IF(C677="East", IF(B677="Decentral",('Connecting shares (%)'!$F$4/100*K677+'Connecting shares (%)'!$G$4/100*M677+'Connecting shares (%)'!$H$4/100*O677)/1000000,0),0)</f>
        <v>0</v>
      </c>
      <c r="Z677" s="1">
        <f>IF(C677="East", IF(B677="Decentral",L677*'Connecting shares (%)'!$R$16*'Connecting shares (%)'!$F$8/100+N677*'Connecting shares (%)'!$G$8/100*'Connecting shares (%)'!$R$17+P677*'Connecting shares (%)'!$H$8/100*'Connecting shares (%)'!$R$18,0),0)</f>
        <v>0</v>
      </c>
      <c r="AA677" s="1">
        <f>IF(C677="West", IF(B677="Central",('Connecting shares (%)'!$F$10/100*E677+'Connecting shares (%)'!$G$10/100*G677+'Connecting shares (%)'!$H$10/100*I677)/1000000,0),0)</f>
        <v>0</v>
      </c>
      <c r="AB677" s="1">
        <f>IF(C677="West", IF(B677="Central",F677*'Connecting shares (%)'!$R$16*'Connecting shares (%)'!$F$10/100+H677*'Connecting shares (%)'!$G$10/100*'Connecting shares (%)'!$R$17+J677*'Connecting shares (%)'!$H$10/100*'Connecting shares (%)'!$R$18,0),0)</f>
        <v>0</v>
      </c>
      <c r="AC677" s="1">
        <f>IF(C677="West", IF(B677="Decentral",('Connecting shares (%)'!$F$14/100*E677+'Connecting shares (%)'!$G$14/100*G677+'Connecting shares (%)'!$H$14/100*I677)/1000000,0),0)</f>
        <v>0.37605820000000001</v>
      </c>
      <c r="AD677" s="1">
        <f>IF(C677="west", IF(B677="Decentral",F677*'Connecting shares (%)'!$R$16*'Connecting shares (%)'!$F$14/100+H677*'Connecting shares (%)'!$G$14/100*'Connecting shares (%)'!$R$17+J677*'Connecting shares (%)'!$H$14/100*'Connecting shares (%)'!$R$18,0),0)</f>
        <v>0.71284500000000006</v>
      </c>
      <c r="AE677" s="1">
        <f>IF(C677="west", IF(B677="Central",('Connecting shares (%)'!$F$12/100*K677+'Connecting shares (%)'!$G$12/100*M677+'Connecting shares (%)'!$H$12/100*O677)/1000000,0),0)</f>
        <v>0</v>
      </c>
      <c r="AF677" s="1">
        <f>IF(C677="west", IF(B677="Central",L677*'Connecting shares (%)'!$R$16*'Connecting shares (%)'!$F$12/100+N677*'Connecting shares (%)'!$G$12/100*'Connecting shares (%)'!$R$17+P677*'Connecting shares (%)'!$H$12/100*'Connecting shares (%)'!$R$18,0),0)</f>
        <v>0</v>
      </c>
      <c r="AG677" s="1">
        <f>IF(C677="West", IF(B677="Decentral",(K677*'Connecting shares (%)'!$F$16/100+M677*'Connecting shares (%)'!$G$16/100+O677*'Connecting shares (%)'!$H$16/100)/1000000,0),0)</f>
        <v>1.367559E-2</v>
      </c>
      <c r="AH677" s="1">
        <f>IF(C677="west", IF(B677="Decentral",L677*'Connecting shares (%)'!$R$16*'Connecting shares (%)'!$F$16/100+N677*'Connecting shares (%)'!$G$16/100*'Connecting shares (%)'!$R$17+P677*'Connecting shares (%)'!$H$16/100*'Connecting shares (%)'!$R$18,0),0)</f>
        <v>2.2995000000000002E-2</v>
      </c>
    </row>
    <row r="678" spans="1:34">
      <c r="A678" s="1">
        <v>677</v>
      </c>
      <c r="B678" s="1" t="s">
        <v>21</v>
      </c>
      <c r="C678" s="1" t="s">
        <v>23</v>
      </c>
      <c r="D678" s="1" t="s">
        <v>284</v>
      </c>
      <c r="E678" s="1">
        <v>288101.09999999998</v>
      </c>
      <c r="F678" s="1">
        <v>20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3233.7543020970902</v>
      </c>
      <c r="R678" s="1">
        <v>401179.5</v>
      </c>
      <c r="S678" s="61">
        <f>IF(C678="East", IF(B678="Central",('Connecting shares (%)'!$F$2/100*E678+'Connecting shares (%)'!$G$2/100*G678+'Connecting shares (%)'!$H$2/100*I678)/1000000,0),0)</f>
        <v>0</v>
      </c>
      <c r="T678" s="61">
        <f>IF(C678="East", IF(B678="Central",F678*'Connecting shares (%)'!$R$16*'Connecting shares (%)'!$F$2/100+H678*'Connecting shares (%)'!$G$2/100*'Connecting shares (%)'!$R$17+J678*'Connecting shares (%)'!$H$2/100*'Connecting shares (%)'!$R$18,0),0)</f>
        <v>0</v>
      </c>
      <c r="U678" s="1">
        <f>IF(C678="East", IF(B678="Decentral",('Connecting shares (%)'!$F$6/100*E678+'Connecting shares (%)'!$G$6/100*G678+'Connecting shares (%)'!$H$6/100*I678)/1000000,0),0)</f>
        <v>0</v>
      </c>
      <c r="V678" s="1">
        <f>IF(C678="East", IF(B678="Decentral",F678*'Connecting shares (%)'!$R$16*'Connecting shares (%)'!$F$6/100+H678*'Connecting shares (%)'!$G$6/100*'Connecting shares (%)'!$R$17+J678*'Connecting shares (%)'!$H$6/100*'Connecting shares (%)'!$R$18,0),0)</f>
        <v>0</v>
      </c>
      <c r="W678" s="1">
        <f>IF(C678="East", IF(B678="Central",('Connecting shares (%)'!$F$4/100*K678+'Connecting shares (%)'!$G$4/100*M678+'Connecting shares (%)'!$H$4/100*O678)/1000000,0),0)</f>
        <v>0</v>
      </c>
      <c r="X678" s="1">
        <f>IF(C678="East", IF(B678="Central",L678*'Connecting shares (%)'!$R$16*'Connecting shares (%)'!$F$4/100+N678*'Connecting shares (%)'!$G$4/100*'Connecting shares (%)'!$R$17+P678*'Connecting shares (%)'!$H$4/100*'Connecting shares (%)'!$R$18,0),0)</f>
        <v>0</v>
      </c>
      <c r="Y678" s="1">
        <f>IF(C678="East", IF(B678="Decentral",('Connecting shares (%)'!$F$4/100*K678+'Connecting shares (%)'!$G$4/100*M678+'Connecting shares (%)'!$H$4/100*O678)/1000000,0),0)</f>
        <v>0</v>
      </c>
      <c r="Z678" s="1">
        <f>IF(C678="East", IF(B678="Decentral",L678*'Connecting shares (%)'!$R$16*'Connecting shares (%)'!$F$8/100+N678*'Connecting shares (%)'!$G$8/100*'Connecting shares (%)'!$R$17+P678*'Connecting shares (%)'!$H$8/100*'Connecting shares (%)'!$R$18,0),0)</f>
        <v>0</v>
      </c>
      <c r="AA678" s="1">
        <f>IF(C678="West", IF(B678="Central",('Connecting shares (%)'!$F$10/100*E678+'Connecting shares (%)'!$G$10/100*G678+'Connecting shares (%)'!$H$10/100*I678)/1000000,0),0)</f>
        <v>0</v>
      </c>
      <c r="AB678" s="1">
        <f>IF(C678="West", IF(B678="Central",F678*'Connecting shares (%)'!$R$16*'Connecting shares (%)'!$F$10/100+H678*'Connecting shares (%)'!$G$10/100*'Connecting shares (%)'!$R$17+J678*'Connecting shares (%)'!$H$10/100*'Connecting shares (%)'!$R$18,0),0)</f>
        <v>0</v>
      </c>
      <c r="AC678" s="1">
        <f>IF(C678="West", IF(B678="Decentral",('Connecting shares (%)'!$F$14/100*E678+'Connecting shares (%)'!$G$14/100*G678+'Connecting shares (%)'!$H$14/100*I678)/1000000,0),0)</f>
        <v>0.2881011</v>
      </c>
      <c r="AD678" s="1">
        <f>IF(C678="west", IF(B678="Decentral",F678*'Connecting shares (%)'!$R$16*'Connecting shares (%)'!$F$14/100+H678*'Connecting shares (%)'!$G$14/100*'Connecting shares (%)'!$R$17+J678*'Connecting shares (%)'!$H$14/100*'Connecting shares (%)'!$R$18,0),0)</f>
        <v>0.45990000000000003</v>
      </c>
      <c r="AE678" s="1">
        <f>IF(C678="west", IF(B678="Central",('Connecting shares (%)'!$F$12/100*K678+'Connecting shares (%)'!$G$12/100*M678+'Connecting shares (%)'!$H$12/100*O678)/1000000,0),0)</f>
        <v>0</v>
      </c>
      <c r="AF678" s="1">
        <f>IF(C678="west", IF(B678="Central",L678*'Connecting shares (%)'!$R$16*'Connecting shares (%)'!$F$12/100+N678*'Connecting shares (%)'!$G$12/100*'Connecting shares (%)'!$R$17+P678*'Connecting shares (%)'!$H$12/100*'Connecting shares (%)'!$R$18,0),0)</f>
        <v>0</v>
      </c>
      <c r="AG678" s="1">
        <f>IF(C678="West", IF(B678="Decentral",(K678*'Connecting shares (%)'!$F$16/100+M678*'Connecting shares (%)'!$G$16/100+O678*'Connecting shares (%)'!$H$16/100)/1000000,0),0)</f>
        <v>0</v>
      </c>
      <c r="AH678" s="1">
        <f>IF(C678="west", IF(B678="Decentral",L678*'Connecting shares (%)'!$R$16*'Connecting shares (%)'!$F$16/100+N678*'Connecting shares (%)'!$G$16/100*'Connecting shares (%)'!$R$17+P678*'Connecting shares (%)'!$H$16/100*'Connecting shares (%)'!$R$18,0),0)</f>
        <v>0</v>
      </c>
    </row>
    <row r="679" spans="1:34">
      <c r="A679" s="1">
        <v>678</v>
      </c>
      <c r="B679" s="1" t="s">
        <v>21</v>
      </c>
      <c r="C679" s="1" t="s">
        <v>23</v>
      </c>
      <c r="D679" s="1" t="s">
        <v>283</v>
      </c>
      <c r="E679" s="1">
        <v>704779.95999999903</v>
      </c>
      <c r="F679" s="1">
        <v>42</v>
      </c>
      <c r="G679" s="1">
        <v>0</v>
      </c>
      <c r="H679" s="1">
        <v>0</v>
      </c>
      <c r="I679" s="1">
        <v>0</v>
      </c>
      <c r="J679" s="1">
        <v>0</v>
      </c>
      <c r="K679" s="1">
        <v>65065.3</v>
      </c>
      <c r="L679" s="1">
        <v>2</v>
      </c>
      <c r="M679" s="1">
        <v>0</v>
      </c>
      <c r="N679" s="1">
        <v>0</v>
      </c>
      <c r="O679" s="1">
        <v>0</v>
      </c>
      <c r="P679" s="1">
        <v>0</v>
      </c>
      <c r="Q679" s="1">
        <v>4653.7747705805104</v>
      </c>
      <c r="R679" s="1">
        <v>598615.5</v>
      </c>
      <c r="S679" s="61">
        <f>IF(C679="East", IF(B679="Central",('Connecting shares (%)'!$F$2/100*E679+'Connecting shares (%)'!$G$2/100*G679+'Connecting shares (%)'!$H$2/100*I679)/1000000,0),0)</f>
        <v>0</v>
      </c>
      <c r="T679" s="61">
        <f>IF(C679="East", IF(B679="Central",F679*'Connecting shares (%)'!$R$16*'Connecting shares (%)'!$F$2/100+H679*'Connecting shares (%)'!$G$2/100*'Connecting shares (%)'!$R$17+J679*'Connecting shares (%)'!$H$2/100*'Connecting shares (%)'!$R$18,0),0)</f>
        <v>0</v>
      </c>
      <c r="U679" s="1">
        <f>IF(C679="East", IF(B679="Decentral",('Connecting shares (%)'!$F$6/100*E679+'Connecting shares (%)'!$G$6/100*G679+'Connecting shares (%)'!$H$6/100*I679)/1000000,0),0)</f>
        <v>0</v>
      </c>
      <c r="V679" s="1">
        <f>IF(C679="East", IF(B679="Decentral",F679*'Connecting shares (%)'!$R$16*'Connecting shares (%)'!$F$6/100+H679*'Connecting shares (%)'!$G$6/100*'Connecting shares (%)'!$R$17+J679*'Connecting shares (%)'!$H$6/100*'Connecting shares (%)'!$R$18,0),0)</f>
        <v>0</v>
      </c>
      <c r="W679" s="1">
        <f>IF(C679="East", IF(B679="Central",('Connecting shares (%)'!$F$4/100*K679+'Connecting shares (%)'!$G$4/100*M679+'Connecting shares (%)'!$H$4/100*O679)/1000000,0),0)</f>
        <v>0</v>
      </c>
      <c r="X679" s="1">
        <f>IF(C679="East", IF(B679="Central",L679*'Connecting shares (%)'!$R$16*'Connecting shares (%)'!$F$4/100+N679*'Connecting shares (%)'!$G$4/100*'Connecting shares (%)'!$R$17+P679*'Connecting shares (%)'!$H$4/100*'Connecting shares (%)'!$R$18,0),0)</f>
        <v>0</v>
      </c>
      <c r="Y679" s="1">
        <f>IF(C679="East", IF(B679="Decentral",('Connecting shares (%)'!$F$4/100*K679+'Connecting shares (%)'!$G$4/100*M679+'Connecting shares (%)'!$H$4/100*O679)/1000000,0),0)</f>
        <v>0</v>
      </c>
      <c r="Z679" s="1">
        <f>IF(C679="East", IF(B679="Decentral",L679*'Connecting shares (%)'!$R$16*'Connecting shares (%)'!$F$8/100+N679*'Connecting shares (%)'!$G$8/100*'Connecting shares (%)'!$R$17+P679*'Connecting shares (%)'!$H$8/100*'Connecting shares (%)'!$R$18,0),0)</f>
        <v>0</v>
      </c>
      <c r="AA679" s="1">
        <f>IF(C679="West", IF(B679="Central",('Connecting shares (%)'!$F$10/100*E679+'Connecting shares (%)'!$G$10/100*G679+'Connecting shares (%)'!$H$10/100*I679)/1000000,0),0)</f>
        <v>0</v>
      </c>
      <c r="AB679" s="1">
        <f>IF(C679="West", IF(B679="Central",F679*'Connecting shares (%)'!$R$16*'Connecting shares (%)'!$F$10/100+H679*'Connecting shares (%)'!$G$10/100*'Connecting shares (%)'!$R$17+J679*'Connecting shares (%)'!$H$10/100*'Connecting shares (%)'!$R$18,0),0)</f>
        <v>0</v>
      </c>
      <c r="AC679" s="1">
        <f>IF(C679="West", IF(B679="Decentral",('Connecting shares (%)'!$F$14/100*E679+'Connecting shares (%)'!$G$14/100*G679+'Connecting shares (%)'!$H$14/100*I679)/1000000,0),0)</f>
        <v>0.70477995999999898</v>
      </c>
      <c r="AD679" s="1">
        <f>IF(C679="west", IF(B679="Decentral",F679*'Connecting shares (%)'!$R$16*'Connecting shares (%)'!$F$14/100+H679*'Connecting shares (%)'!$G$14/100*'Connecting shares (%)'!$R$17+J679*'Connecting shares (%)'!$H$14/100*'Connecting shares (%)'!$R$18,0),0)</f>
        <v>0.96579000000000004</v>
      </c>
      <c r="AE679" s="1">
        <f>IF(C679="west", IF(B679="Central",('Connecting shares (%)'!$F$12/100*K679+'Connecting shares (%)'!$G$12/100*M679+'Connecting shares (%)'!$H$12/100*O679)/1000000,0),0)</f>
        <v>0</v>
      </c>
      <c r="AF679" s="1">
        <f>IF(C679="west", IF(B679="Central",L679*'Connecting shares (%)'!$R$16*'Connecting shares (%)'!$F$12/100+N679*'Connecting shares (%)'!$G$12/100*'Connecting shares (%)'!$R$17+P679*'Connecting shares (%)'!$H$12/100*'Connecting shares (%)'!$R$18,0),0)</f>
        <v>0</v>
      </c>
      <c r="AG679" s="1">
        <f>IF(C679="West", IF(B679="Decentral",(K679*'Connecting shares (%)'!$F$16/100+M679*'Connecting shares (%)'!$G$16/100+O679*'Connecting shares (%)'!$H$16/100)/1000000,0),0)</f>
        <v>6.5065300000000006E-2</v>
      </c>
      <c r="AH679" s="1">
        <f>IF(C679="west", IF(B679="Decentral",L679*'Connecting shares (%)'!$R$16*'Connecting shares (%)'!$F$16/100+N679*'Connecting shares (%)'!$G$16/100*'Connecting shares (%)'!$R$17+P679*'Connecting shares (%)'!$H$16/100*'Connecting shares (%)'!$R$18,0),0)</f>
        <v>4.5990000000000003E-2</v>
      </c>
    </row>
    <row r="680" spans="1:34">
      <c r="A680" s="1">
        <v>679</v>
      </c>
      <c r="B680" s="1" t="s">
        <v>21</v>
      </c>
      <c r="C680" s="1" t="s">
        <v>23</v>
      </c>
      <c r="D680" s="1" t="s">
        <v>282</v>
      </c>
      <c r="E680" s="1">
        <v>427974.50999999902</v>
      </c>
      <c r="F680" s="1">
        <v>25</v>
      </c>
      <c r="G680" s="1">
        <v>0</v>
      </c>
      <c r="H680" s="1">
        <v>0</v>
      </c>
      <c r="I680" s="1">
        <v>0</v>
      </c>
      <c r="J680" s="1">
        <v>0</v>
      </c>
      <c r="K680" s="1">
        <v>13587.65</v>
      </c>
      <c r="L680" s="1">
        <v>1</v>
      </c>
      <c r="M680" s="1">
        <v>0</v>
      </c>
      <c r="N680" s="1">
        <v>0</v>
      </c>
      <c r="O680" s="1">
        <v>0</v>
      </c>
      <c r="P680" s="1">
        <v>0</v>
      </c>
      <c r="Q680" s="1">
        <v>2008.7696774349599</v>
      </c>
      <c r="R680" s="1">
        <v>67778.5</v>
      </c>
      <c r="S680" s="61">
        <f>IF(C680="East", IF(B680="Central",('Connecting shares (%)'!$F$2/100*E680+'Connecting shares (%)'!$G$2/100*G680+'Connecting shares (%)'!$H$2/100*I680)/1000000,0),0)</f>
        <v>0</v>
      </c>
      <c r="T680" s="61">
        <f>IF(C680="East", IF(B680="Central",F680*'Connecting shares (%)'!$R$16*'Connecting shares (%)'!$F$2/100+H680*'Connecting shares (%)'!$G$2/100*'Connecting shares (%)'!$R$17+J680*'Connecting shares (%)'!$H$2/100*'Connecting shares (%)'!$R$18,0),0)</f>
        <v>0</v>
      </c>
      <c r="U680" s="1">
        <f>IF(C680="East", IF(B680="Decentral",('Connecting shares (%)'!$F$6/100*E680+'Connecting shares (%)'!$G$6/100*G680+'Connecting shares (%)'!$H$6/100*I680)/1000000,0),0)</f>
        <v>0</v>
      </c>
      <c r="V680" s="1">
        <f>IF(C680="East", IF(B680="Decentral",F680*'Connecting shares (%)'!$R$16*'Connecting shares (%)'!$F$6/100+H680*'Connecting shares (%)'!$G$6/100*'Connecting shares (%)'!$R$17+J680*'Connecting shares (%)'!$H$6/100*'Connecting shares (%)'!$R$18,0),0)</f>
        <v>0</v>
      </c>
      <c r="W680" s="1">
        <f>IF(C680="East", IF(B680="Central",('Connecting shares (%)'!$F$4/100*K680+'Connecting shares (%)'!$G$4/100*M680+'Connecting shares (%)'!$H$4/100*O680)/1000000,0),0)</f>
        <v>0</v>
      </c>
      <c r="X680" s="1">
        <f>IF(C680="East", IF(B680="Central",L680*'Connecting shares (%)'!$R$16*'Connecting shares (%)'!$F$4/100+N680*'Connecting shares (%)'!$G$4/100*'Connecting shares (%)'!$R$17+P680*'Connecting shares (%)'!$H$4/100*'Connecting shares (%)'!$R$18,0),0)</f>
        <v>0</v>
      </c>
      <c r="Y680" s="1">
        <f>IF(C680="East", IF(B680="Decentral",('Connecting shares (%)'!$F$4/100*K680+'Connecting shares (%)'!$G$4/100*M680+'Connecting shares (%)'!$H$4/100*O680)/1000000,0),0)</f>
        <v>0</v>
      </c>
      <c r="Z680" s="1">
        <f>IF(C680="East", IF(B680="Decentral",L680*'Connecting shares (%)'!$R$16*'Connecting shares (%)'!$F$8/100+N680*'Connecting shares (%)'!$G$8/100*'Connecting shares (%)'!$R$17+P680*'Connecting shares (%)'!$H$8/100*'Connecting shares (%)'!$R$18,0),0)</f>
        <v>0</v>
      </c>
      <c r="AA680" s="1">
        <f>IF(C680="West", IF(B680="Central",('Connecting shares (%)'!$F$10/100*E680+'Connecting shares (%)'!$G$10/100*G680+'Connecting shares (%)'!$H$10/100*I680)/1000000,0),0)</f>
        <v>0</v>
      </c>
      <c r="AB680" s="1">
        <f>IF(C680="West", IF(B680="Central",F680*'Connecting shares (%)'!$R$16*'Connecting shares (%)'!$F$10/100+H680*'Connecting shares (%)'!$G$10/100*'Connecting shares (%)'!$R$17+J680*'Connecting shares (%)'!$H$10/100*'Connecting shares (%)'!$R$18,0),0)</f>
        <v>0</v>
      </c>
      <c r="AC680" s="1">
        <f>IF(C680="West", IF(B680="Decentral",('Connecting shares (%)'!$F$14/100*E680+'Connecting shares (%)'!$G$14/100*G680+'Connecting shares (%)'!$H$14/100*I680)/1000000,0),0)</f>
        <v>0.42797450999999903</v>
      </c>
      <c r="AD680" s="1">
        <f>IF(C680="west", IF(B680="Decentral",F680*'Connecting shares (%)'!$R$16*'Connecting shares (%)'!$F$14/100+H680*'Connecting shares (%)'!$G$14/100*'Connecting shares (%)'!$R$17+J680*'Connecting shares (%)'!$H$14/100*'Connecting shares (%)'!$R$18,0),0)</f>
        <v>0.57487500000000002</v>
      </c>
      <c r="AE680" s="1">
        <f>IF(C680="west", IF(B680="Central",('Connecting shares (%)'!$F$12/100*K680+'Connecting shares (%)'!$G$12/100*M680+'Connecting shares (%)'!$H$12/100*O680)/1000000,0),0)</f>
        <v>0</v>
      </c>
      <c r="AF680" s="1">
        <f>IF(C680="west", IF(B680="Central",L680*'Connecting shares (%)'!$R$16*'Connecting shares (%)'!$F$12/100+N680*'Connecting shares (%)'!$G$12/100*'Connecting shares (%)'!$R$17+P680*'Connecting shares (%)'!$H$12/100*'Connecting shares (%)'!$R$18,0),0)</f>
        <v>0</v>
      </c>
      <c r="AG680" s="1">
        <f>IF(C680="West", IF(B680="Decentral",(K680*'Connecting shares (%)'!$F$16/100+M680*'Connecting shares (%)'!$G$16/100+O680*'Connecting shares (%)'!$H$16/100)/1000000,0),0)</f>
        <v>1.358765E-2</v>
      </c>
      <c r="AH680" s="1">
        <f>IF(C680="west", IF(B680="Decentral",L680*'Connecting shares (%)'!$R$16*'Connecting shares (%)'!$F$16/100+N680*'Connecting shares (%)'!$G$16/100*'Connecting shares (%)'!$R$17+P680*'Connecting shares (%)'!$H$16/100*'Connecting shares (%)'!$R$18,0),0)</f>
        <v>2.2995000000000002E-2</v>
      </c>
    </row>
    <row r="681" spans="1:34">
      <c r="A681" s="1">
        <v>680</v>
      </c>
      <c r="B681" s="1" t="s">
        <v>21</v>
      </c>
      <c r="C681" s="1" t="s">
        <v>23</v>
      </c>
      <c r="D681" s="1" t="s">
        <v>281</v>
      </c>
      <c r="E681" s="1">
        <v>765329.20999999903</v>
      </c>
      <c r="F681" s="1">
        <v>49</v>
      </c>
      <c r="G681" s="1">
        <v>0</v>
      </c>
      <c r="H681" s="1">
        <v>0</v>
      </c>
      <c r="I681" s="1">
        <v>0</v>
      </c>
      <c r="J681" s="1">
        <v>0</v>
      </c>
      <c r="K681" s="1">
        <v>105556.64</v>
      </c>
      <c r="L681" s="1">
        <v>7</v>
      </c>
      <c r="M681" s="1">
        <v>0</v>
      </c>
      <c r="N681" s="1">
        <v>0</v>
      </c>
      <c r="O681" s="1">
        <v>0</v>
      </c>
      <c r="P681" s="1">
        <v>0</v>
      </c>
      <c r="Q681" s="1">
        <v>3625.0598142736098</v>
      </c>
      <c r="R681" s="1">
        <v>558588</v>
      </c>
      <c r="S681" s="61">
        <f>IF(C681="East", IF(B681="Central",('Connecting shares (%)'!$F$2/100*E681+'Connecting shares (%)'!$G$2/100*G681+'Connecting shares (%)'!$H$2/100*I681)/1000000,0),0)</f>
        <v>0</v>
      </c>
      <c r="T681" s="61">
        <f>IF(C681="East", IF(B681="Central",F681*'Connecting shares (%)'!$R$16*'Connecting shares (%)'!$F$2/100+H681*'Connecting shares (%)'!$G$2/100*'Connecting shares (%)'!$R$17+J681*'Connecting shares (%)'!$H$2/100*'Connecting shares (%)'!$R$18,0),0)</f>
        <v>0</v>
      </c>
      <c r="U681" s="1">
        <f>IF(C681="East", IF(B681="Decentral",('Connecting shares (%)'!$F$6/100*E681+'Connecting shares (%)'!$G$6/100*G681+'Connecting shares (%)'!$H$6/100*I681)/1000000,0),0)</f>
        <v>0</v>
      </c>
      <c r="V681" s="1">
        <f>IF(C681="East", IF(B681="Decentral",F681*'Connecting shares (%)'!$R$16*'Connecting shares (%)'!$F$6/100+H681*'Connecting shares (%)'!$G$6/100*'Connecting shares (%)'!$R$17+J681*'Connecting shares (%)'!$H$6/100*'Connecting shares (%)'!$R$18,0),0)</f>
        <v>0</v>
      </c>
      <c r="W681" s="1">
        <f>IF(C681="East", IF(B681="Central",('Connecting shares (%)'!$F$4/100*K681+'Connecting shares (%)'!$G$4/100*M681+'Connecting shares (%)'!$H$4/100*O681)/1000000,0),0)</f>
        <v>0</v>
      </c>
      <c r="X681" s="1">
        <f>IF(C681="East", IF(B681="Central",L681*'Connecting shares (%)'!$R$16*'Connecting shares (%)'!$F$4/100+N681*'Connecting shares (%)'!$G$4/100*'Connecting shares (%)'!$R$17+P681*'Connecting shares (%)'!$H$4/100*'Connecting shares (%)'!$R$18,0),0)</f>
        <v>0</v>
      </c>
      <c r="Y681" s="1">
        <f>IF(C681="East", IF(B681="Decentral",('Connecting shares (%)'!$F$4/100*K681+'Connecting shares (%)'!$G$4/100*M681+'Connecting shares (%)'!$H$4/100*O681)/1000000,0),0)</f>
        <v>0</v>
      </c>
      <c r="Z681" s="1">
        <f>IF(C681="East", IF(B681="Decentral",L681*'Connecting shares (%)'!$R$16*'Connecting shares (%)'!$F$8/100+N681*'Connecting shares (%)'!$G$8/100*'Connecting shares (%)'!$R$17+P681*'Connecting shares (%)'!$H$8/100*'Connecting shares (%)'!$R$18,0),0)</f>
        <v>0</v>
      </c>
      <c r="AA681" s="1">
        <f>IF(C681="West", IF(B681="Central",('Connecting shares (%)'!$F$10/100*E681+'Connecting shares (%)'!$G$10/100*G681+'Connecting shares (%)'!$H$10/100*I681)/1000000,0),0)</f>
        <v>0</v>
      </c>
      <c r="AB681" s="1">
        <f>IF(C681="West", IF(B681="Central",F681*'Connecting shares (%)'!$R$16*'Connecting shares (%)'!$F$10/100+H681*'Connecting shares (%)'!$G$10/100*'Connecting shares (%)'!$R$17+J681*'Connecting shares (%)'!$H$10/100*'Connecting shares (%)'!$R$18,0),0)</f>
        <v>0</v>
      </c>
      <c r="AC681" s="1">
        <f>IF(C681="West", IF(B681="Decentral",('Connecting shares (%)'!$F$14/100*E681+'Connecting shares (%)'!$G$14/100*G681+'Connecting shares (%)'!$H$14/100*I681)/1000000,0),0)</f>
        <v>0.76532920999999898</v>
      </c>
      <c r="AD681" s="1">
        <f>IF(C681="west", IF(B681="Decentral",F681*'Connecting shares (%)'!$R$16*'Connecting shares (%)'!$F$14/100+H681*'Connecting shares (%)'!$G$14/100*'Connecting shares (%)'!$R$17+J681*'Connecting shares (%)'!$H$14/100*'Connecting shares (%)'!$R$18,0),0)</f>
        <v>1.1267550000000002</v>
      </c>
      <c r="AE681" s="1">
        <f>IF(C681="west", IF(B681="Central",('Connecting shares (%)'!$F$12/100*K681+'Connecting shares (%)'!$G$12/100*M681+'Connecting shares (%)'!$H$12/100*O681)/1000000,0),0)</f>
        <v>0</v>
      </c>
      <c r="AF681" s="1">
        <f>IF(C681="west", IF(B681="Central",L681*'Connecting shares (%)'!$R$16*'Connecting shares (%)'!$F$12/100+N681*'Connecting shares (%)'!$G$12/100*'Connecting shares (%)'!$R$17+P681*'Connecting shares (%)'!$H$12/100*'Connecting shares (%)'!$R$18,0),0)</f>
        <v>0</v>
      </c>
      <c r="AG681" s="1">
        <f>IF(C681="West", IF(B681="Decentral",(K681*'Connecting shares (%)'!$F$16/100+M681*'Connecting shares (%)'!$G$16/100+O681*'Connecting shares (%)'!$H$16/100)/1000000,0),0)</f>
        <v>0.10555663999999999</v>
      </c>
      <c r="AH681" s="1">
        <f>IF(C681="west", IF(B681="Decentral",L681*'Connecting shares (%)'!$R$16*'Connecting shares (%)'!$F$16/100+N681*'Connecting shares (%)'!$G$16/100*'Connecting shares (%)'!$R$17+P681*'Connecting shares (%)'!$H$16/100*'Connecting shares (%)'!$R$18,0),0)</f>
        <v>0.16096500000000002</v>
      </c>
    </row>
    <row r="682" spans="1:34">
      <c r="A682" s="1">
        <v>681</v>
      </c>
      <c r="B682" s="1" t="s">
        <v>21</v>
      </c>
      <c r="C682" s="1" t="s">
        <v>23</v>
      </c>
      <c r="D682" s="1" t="s">
        <v>280</v>
      </c>
      <c r="E682" s="1">
        <v>760982.93</v>
      </c>
      <c r="F682" s="1">
        <v>49</v>
      </c>
      <c r="G682" s="1">
        <v>0</v>
      </c>
      <c r="H682" s="1">
        <v>0</v>
      </c>
      <c r="I682" s="1">
        <v>0</v>
      </c>
      <c r="J682" s="1">
        <v>0</v>
      </c>
      <c r="K682" s="1">
        <v>25431.79</v>
      </c>
      <c r="L682" s="1">
        <v>4</v>
      </c>
      <c r="M682" s="1">
        <v>0</v>
      </c>
      <c r="N682" s="1">
        <v>0</v>
      </c>
      <c r="O682" s="1">
        <v>0</v>
      </c>
      <c r="P682" s="1">
        <v>0</v>
      </c>
      <c r="Q682" s="1">
        <v>4520.0455251262301</v>
      </c>
      <c r="R682" s="1">
        <v>499096.5</v>
      </c>
      <c r="S682" s="61">
        <f>IF(C682="East", IF(B682="Central",('Connecting shares (%)'!$F$2/100*E682+'Connecting shares (%)'!$G$2/100*G682+'Connecting shares (%)'!$H$2/100*I682)/1000000,0),0)</f>
        <v>0</v>
      </c>
      <c r="T682" s="61">
        <f>IF(C682="East", IF(B682="Central",F682*'Connecting shares (%)'!$R$16*'Connecting shares (%)'!$F$2/100+H682*'Connecting shares (%)'!$G$2/100*'Connecting shares (%)'!$R$17+J682*'Connecting shares (%)'!$H$2/100*'Connecting shares (%)'!$R$18,0),0)</f>
        <v>0</v>
      </c>
      <c r="U682" s="1">
        <f>IF(C682="East", IF(B682="Decentral",('Connecting shares (%)'!$F$6/100*E682+'Connecting shares (%)'!$G$6/100*G682+'Connecting shares (%)'!$H$6/100*I682)/1000000,0),0)</f>
        <v>0</v>
      </c>
      <c r="V682" s="1">
        <f>IF(C682="East", IF(B682="Decentral",F682*'Connecting shares (%)'!$R$16*'Connecting shares (%)'!$F$6/100+H682*'Connecting shares (%)'!$G$6/100*'Connecting shares (%)'!$R$17+J682*'Connecting shares (%)'!$H$6/100*'Connecting shares (%)'!$R$18,0),0)</f>
        <v>0</v>
      </c>
      <c r="W682" s="1">
        <f>IF(C682="East", IF(B682="Central",('Connecting shares (%)'!$F$4/100*K682+'Connecting shares (%)'!$G$4/100*M682+'Connecting shares (%)'!$H$4/100*O682)/1000000,0),0)</f>
        <v>0</v>
      </c>
      <c r="X682" s="1">
        <f>IF(C682="East", IF(B682="Central",L682*'Connecting shares (%)'!$R$16*'Connecting shares (%)'!$F$4/100+N682*'Connecting shares (%)'!$G$4/100*'Connecting shares (%)'!$R$17+P682*'Connecting shares (%)'!$H$4/100*'Connecting shares (%)'!$R$18,0),0)</f>
        <v>0</v>
      </c>
      <c r="Y682" s="1">
        <f>IF(C682="East", IF(B682="Decentral",('Connecting shares (%)'!$F$4/100*K682+'Connecting shares (%)'!$G$4/100*M682+'Connecting shares (%)'!$H$4/100*O682)/1000000,0),0)</f>
        <v>0</v>
      </c>
      <c r="Z682" s="1">
        <f>IF(C682="East", IF(B682="Decentral",L682*'Connecting shares (%)'!$R$16*'Connecting shares (%)'!$F$8/100+N682*'Connecting shares (%)'!$G$8/100*'Connecting shares (%)'!$R$17+P682*'Connecting shares (%)'!$H$8/100*'Connecting shares (%)'!$R$18,0),0)</f>
        <v>0</v>
      </c>
      <c r="AA682" s="1">
        <f>IF(C682="West", IF(B682="Central",('Connecting shares (%)'!$F$10/100*E682+'Connecting shares (%)'!$G$10/100*G682+'Connecting shares (%)'!$H$10/100*I682)/1000000,0),0)</f>
        <v>0</v>
      </c>
      <c r="AB682" s="1">
        <f>IF(C682="West", IF(B682="Central",F682*'Connecting shares (%)'!$R$16*'Connecting shares (%)'!$F$10/100+H682*'Connecting shares (%)'!$G$10/100*'Connecting shares (%)'!$R$17+J682*'Connecting shares (%)'!$H$10/100*'Connecting shares (%)'!$R$18,0),0)</f>
        <v>0</v>
      </c>
      <c r="AC682" s="1">
        <f>IF(C682="West", IF(B682="Decentral",('Connecting shares (%)'!$F$14/100*E682+'Connecting shares (%)'!$G$14/100*G682+'Connecting shares (%)'!$H$14/100*I682)/1000000,0),0)</f>
        <v>0.76098293000000006</v>
      </c>
      <c r="AD682" s="1">
        <f>IF(C682="west", IF(B682="Decentral",F682*'Connecting shares (%)'!$R$16*'Connecting shares (%)'!$F$14/100+H682*'Connecting shares (%)'!$G$14/100*'Connecting shares (%)'!$R$17+J682*'Connecting shares (%)'!$H$14/100*'Connecting shares (%)'!$R$18,0),0)</f>
        <v>1.1267550000000002</v>
      </c>
      <c r="AE682" s="1">
        <f>IF(C682="west", IF(B682="Central",('Connecting shares (%)'!$F$12/100*K682+'Connecting shares (%)'!$G$12/100*M682+'Connecting shares (%)'!$H$12/100*O682)/1000000,0),0)</f>
        <v>0</v>
      </c>
      <c r="AF682" s="1">
        <f>IF(C682="west", IF(B682="Central",L682*'Connecting shares (%)'!$R$16*'Connecting shares (%)'!$F$12/100+N682*'Connecting shares (%)'!$G$12/100*'Connecting shares (%)'!$R$17+P682*'Connecting shares (%)'!$H$12/100*'Connecting shares (%)'!$R$18,0),0)</f>
        <v>0</v>
      </c>
      <c r="AG682" s="1">
        <f>IF(C682="West", IF(B682="Decentral",(K682*'Connecting shares (%)'!$F$16/100+M682*'Connecting shares (%)'!$G$16/100+O682*'Connecting shares (%)'!$H$16/100)/1000000,0),0)</f>
        <v>2.5431789999999999E-2</v>
      </c>
      <c r="AH682" s="1">
        <f>IF(C682="west", IF(B682="Decentral",L682*'Connecting shares (%)'!$R$16*'Connecting shares (%)'!$F$16/100+N682*'Connecting shares (%)'!$G$16/100*'Connecting shares (%)'!$R$17+P682*'Connecting shares (%)'!$H$16/100*'Connecting shares (%)'!$R$18,0),0)</f>
        <v>9.1980000000000006E-2</v>
      </c>
    </row>
    <row r="683" spans="1:34">
      <c r="A683" s="1">
        <v>682</v>
      </c>
      <c r="B683" s="1" t="s">
        <v>22</v>
      </c>
      <c r="C683" s="1" t="s">
        <v>23</v>
      </c>
      <c r="D683" s="1" t="s">
        <v>279</v>
      </c>
      <c r="E683" s="1">
        <v>974176.37999999896</v>
      </c>
      <c r="F683" s="1">
        <v>57</v>
      </c>
      <c r="G683" s="1">
        <v>0</v>
      </c>
      <c r="H683" s="1">
        <v>0</v>
      </c>
      <c r="I683" s="1">
        <v>0</v>
      </c>
      <c r="J683" s="1">
        <v>0</v>
      </c>
      <c r="K683" s="1">
        <v>54863.469999999899</v>
      </c>
      <c r="L683" s="1">
        <v>8</v>
      </c>
      <c r="M683" s="1">
        <v>0</v>
      </c>
      <c r="N683" s="1">
        <v>0</v>
      </c>
      <c r="O683" s="1">
        <v>0</v>
      </c>
      <c r="P683" s="1">
        <v>0</v>
      </c>
      <c r="Q683" s="1">
        <v>14798.5116433687</v>
      </c>
      <c r="R683" s="1">
        <v>4076647.5</v>
      </c>
      <c r="S683" s="61">
        <f>IF(C683="East", IF(B683="Central",('Connecting shares (%)'!$F$2/100*E683+'Connecting shares (%)'!$G$2/100*G683+'Connecting shares (%)'!$H$2/100*I683)/1000000,0),0)</f>
        <v>0</v>
      </c>
      <c r="T683" s="61">
        <f>IF(C683="East", IF(B683="Central",F683*'Connecting shares (%)'!$R$16*'Connecting shares (%)'!$F$2/100+H683*'Connecting shares (%)'!$G$2/100*'Connecting shares (%)'!$R$17+J683*'Connecting shares (%)'!$H$2/100*'Connecting shares (%)'!$R$18,0),0)</f>
        <v>0</v>
      </c>
      <c r="U683" s="1">
        <f>IF(C683="East", IF(B683="Decentral",('Connecting shares (%)'!$F$6/100*E683+'Connecting shares (%)'!$G$6/100*G683+'Connecting shares (%)'!$H$6/100*I683)/1000000,0),0)</f>
        <v>0</v>
      </c>
      <c r="V683" s="1">
        <f>IF(C683="East", IF(B683="Decentral",F683*'Connecting shares (%)'!$R$16*'Connecting shares (%)'!$F$6/100+H683*'Connecting shares (%)'!$G$6/100*'Connecting shares (%)'!$R$17+J683*'Connecting shares (%)'!$H$6/100*'Connecting shares (%)'!$R$18,0),0)</f>
        <v>0</v>
      </c>
      <c r="W683" s="1">
        <f>IF(C683="East", IF(B683="Central",('Connecting shares (%)'!$F$4/100*K683+'Connecting shares (%)'!$G$4/100*M683+'Connecting shares (%)'!$H$4/100*O683)/1000000,0),0)</f>
        <v>0</v>
      </c>
      <c r="X683" s="1">
        <f>IF(C683="East", IF(B683="Central",L683*'Connecting shares (%)'!$R$16*'Connecting shares (%)'!$F$4/100+N683*'Connecting shares (%)'!$G$4/100*'Connecting shares (%)'!$R$17+P683*'Connecting shares (%)'!$H$4/100*'Connecting shares (%)'!$R$18,0),0)</f>
        <v>0</v>
      </c>
      <c r="Y683" s="1">
        <f>IF(C683="East", IF(B683="Decentral",('Connecting shares (%)'!$F$4/100*K683+'Connecting shares (%)'!$G$4/100*M683+'Connecting shares (%)'!$H$4/100*O683)/1000000,0),0)</f>
        <v>0</v>
      </c>
      <c r="Z683" s="1">
        <f>IF(C683="East", IF(B683="Decentral",L683*'Connecting shares (%)'!$R$16*'Connecting shares (%)'!$F$8/100+N683*'Connecting shares (%)'!$G$8/100*'Connecting shares (%)'!$R$17+P683*'Connecting shares (%)'!$H$8/100*'Connecting shares (%)'!$R$18,0),0)</f>
        <v>0</v>
      </c>
      <c r="AA683" s="1">
        <f>IF(C683="West", IF(B683="Central",('Connecting shares (%)'!$F$10/100*E683+'Connecting shares (%)'!$G$10/100*G683+'Connecting shares (%)'!$H$10/100*I683)/1000000,0),0)</f>
        <v>0.97417637999999895</v>
      </c>
      <c r="AB683" s="1">
        <f>IF(C683="West", IF(B683="Central",F683*'Connecting shares (%)'!$R$16*'Connecting shares (%)'!$F$10/100+H683*'Connecting shares (%)'!$G$10/100*'Connecting shares (%)'!$R$17+J683*'Connecting shares (%)'!$H$10/100*'Connecting shares (%)'!$R$18,0),0)</f>
        <v>1.3107150000000001</v>
      </c>
      <c r="AC683" s="1">
        <f>IF(C683="West", IF(B683="Decentral",('Connecting shares (%)'!$F$14/100*E683+'Connecting shares (%)'!$G$14/100*G683+'Connecting shares (%)'!$H$14/100*I683)/1000000,0),0)</f>
        <v>0</v>
      </c>
      <c r="AD683" s="1">
        <f>IF(C683="west", IF(B683="Decentral",F683*'Connecting shares (%)'!$R$16*'Connecting shares (%)'!$F$14/100+H683*'Connecting shares (%)'!$G$14/100*'Connecting shares (%)'!$R$17+J683*'Connecting shares (%)'!$H$14/100*'Connecting shares (%)'!$R$18,0),0)</f>
        <v>0</v>
      </c>
      <c r="AE683" s="1">
        <f>IF(C683="west", IF(B683="Central",('Connecting shares (%)'!$F$12/100*K683+'Connecting shares (%)'!$G$12/100*M683+'Connecting shares (%)'!$H$12/100*O683)/1000000,0),0)</f>
        <v>5.48634699999999E-2</v>
      </c>
      <c r="AF683" s="1">
        <f>IF(C683="west", IF(B683="Central",L683*'Connecting shares (%)'!$R$16*'Connecting shares (%)'!$F$12/100+N683*'Connecting shares (%)'!$G$12/100*'Connecting shares (%)'!$R$17+P683*'Connecting shares (%)'!$H$12/100*'Connecting shares (%)'!$R$18,0),0)</f>
        <v>0.18396000000000001</v>
      </c>
      <c r="AG683" s="1">
        <f>IF(C683="West", IF(B683="Decentral",(K683*'Connecting shares (%)'!$F$16/100+M683*'Connecting shares (%)'!$G$16/100+O683*'Connecting shares (%)'!$H$16/100)/1000000,0),0)</f>
        <v>0</v>
      </c>
      <c r="AH683" s="1">
        <f>IF(C683="west", IF(B683="Decentral",L683*'Connecting shares (%)'!$R$16*'Connecting shares (%)'!$F$16/100+N683*'Connecting shares (%)'!$G$16/100*'Connecting shares (%)'!$R$17+P683*'Connecting shares (%)'!$H$16/100*'Connecting shares (%)'!$R$18,0),0)</f>
        <v>0</v>
      </c>
    </row>
    <row r="684" spans="1:34">
      <c r="A684" s="1">
        <v>683</v>
      </c>
      <c r="B684" s="1" t="s">
        <v>21</v>
      </c>
      <c r="C684" s="1" t="s">
        <v>23</v>
      </c>
      <c r="D684" s="1" t="s">
        <v>278</v>
      </c>
      <c r="E684" s="1">
        <v>296776.22999999899</v>
      </c>
      <c r="F684" s="1">
        <v>18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60615.98</v>
      </c>
      <c r="N684" s="1">
        <v>1</v>
      </c>
      <c r="O684" s="1">
        <v>0</v>
      </c>
      <c r="P684" s="1">
        <v>0</v>
      </c>
      <c r="Q684" s="1">
        <v>4622.9050854922398</v>
      </c>
      <c r="R684" s="1">
        <v>307818.5</v>
      </c>
      <c r="S684" s="61">
        <f>IF(C684="East", IF(B684="Central",('Connecting shares (%)'!$F$2/100*E684+'Connecting shares (%)'!$G$2/100*G684+'Connecting shares (%)'!$H$2/100*I684)/1000000,0),0)</f>
        <v>0</v>
      </c>
      <c r="T684" s="61">
        <f>IF(C684="East", IF(B684="Central",F684*'Connecting shares (%)'!$R$16*'Connecting shares (%)'!$F$2/100+H684*'Connecting shares (%)'!$G$2/100*'Connecting shares (%)'!$R$17+J684*'Connecting shares (%)'!$H$2/100*'Connecting shares (%)'!$R$18,0),0)</f>
        <v>0</v>
      </c>
      <c r="U684" s="1">
        <f>IF(C684="East", IF(B684="Decentral",('Connecting shares (%)'!$F$6/100*E684+'Connecting shares (%)'!$G$6/100*G684+'Connecting shares (%)'!$H$6/100*I684)/1000000,0),0)</f>
        <v>0</v>
      </c>
      <c r="V684" s="1">
        <f>IF(C684="East", IF(B684="Decentral",F684*'Connecting shares (%)'!$R$16*'Connecting shares (%)'!$F$6/100+H684*'Connecting shares (%)'!$G$6/100*'Connecting shares (%)'!$R$17+J684*'Connecting shares (%)'!$H$6/100*'Connecting shares (%)'!$R$18,0),0)</f>
        <v>0</v>
      </c>
      <c r="W684" s="1">
        <f>IF(C684="East", IF(B684="Central",('Connecting shares (%)'!$F$4/100*K684+'Connecting shares (%)'!$G$4/100*M684+'Connecting shares (%)'!$H$4/100*O684)/1000000,0),0)</f>
        <v>0</v>
      </c>
      <c r="X684" s="1">
        <f>IF(C684="East", IF(B684="Central",L684*'Connecting shares (%)'!$R$16*'Connecting shares (%)'!$F$4/100+N684*'Connecting shares (%)'!$G$4/100*'Connecting shares (%)'!$R$17+P684*'Connecting shares (%)'!$H$4/100*'Connecting shares (%)'!$R$18,0),0)</f>
        <v>0</v>
      </c>
      <c r="Y684" s="1">
        <f>IF(C684="East", IF(B684="Decentral",('Connecting shares (%)'!$F$4/100*K684+'Connecting shares (%)'!$G$4/100*M684+'Connecting shares (%)'!$H$4/100*O684)/1000000,0),0)</f>
        <v>0</v>
      </c>
      <c r="Z684" s="1">
        <f>IF(C684="East", IF(B684="Decentral",L684*'Connecting shares (%)'!$R$16*'Connecting shares (%)'!$F$8/100+N684*'Connecting shares (%)'!$G$8/100*'Connecting shares (%)'!$R$17+P684*'Connecting shares (%)'!$H$8/100*'Connecting shares (%)'!$R$18,0),0)</f>
        <v>0</v>
      </c>
      <c r="AA684" s="1">
        <f>IF(C684="West", IF(B684="Central",('Connecting shares (%)'!$F$10/100*E684+'Connecting shares (%)'!$G$10/100*G684+'Connecting shares (%)'!$H$10/100*I684)/1000000,0),0)</f>
        <v>0</v>
      </c>
      <c r="AB684" s="1">
        <f>IF(C684="West", IF(B684="Central",F684*'Connecting shares (%)'!$R$16*'Connecting shares (%)'!$F$10/100+H684*'Connecting shares (%)'!$G$10/100*'Connecting shares (%)'!$R$17+J684*'Connecting shares (%)'!$H$10/100*'Connecting shares (%)'!$R$18,0),0)</f>
        <v>0</v>
      </c>
      <c r="AC684" s="1">
        <f>IF(C684="West", IF(B684="Decentral",('Connecting shares (%)'!$F$14/100*E684+'Connecting shares (%)'!$G$14/100*G684+'Connecting shares (%)'!$H$14/100*I684)/1000000,0),0)</f>
        <v>0.29677622999999898</v>
      </c>
      <c r="AD684" s="1">
        <f>IF(C684="west", IF(B684="Decentral",F684*'Connecting shares (%)'!$R$16*'Connecting shares (%)'!$F$14/100+H684*'Connecting shares (%)'!$G$14/100*'Connecting shares (%)'!$R$17+J684*'Connecting shares (%)'!$H$14/100*'Connecting shares (%)'!$R$18,0),0)</f>
        <v>0.41391</v>
      </c>
      <c r="AE684" s="1">
        <f>IF(C684="west", IF(B684="Central",('Connecting shares (%)'!$F$12/100*K684+'Connecting shares (%)'!$G$12/100*M684+'Connecting shares (%)'!$H$12/100*O684)/1000000,0),0)</f>
        <v>0</v>
      </c>
      <c r="AF684" s="1">
        <f>IF(C684="west", IF(B684="Central",L684*'Connecting shares (%)'!$R$16*'Connecting shares (%)'!$F$12/100+N684*'Connecting shares (%)'!$G$12/100*'Connecting shares (%)'!$R$17+P684*'Connecting shares (%)'!$H$12/100*'Connecting shares (%)'!$R$18,0),0)</f>
        <v>0</v>
      </c>
      <c r="AG684" s="1">
        <f>IF(C684="West", IF(B684="Decentral",(K684*'Connecting shares (%)'!$F$16/100+M684*'Connecting shares (%)'!$G$16/100+O684*'Connecting shares (%)'!$H$16/100)/1000000,0),0)</f>
        <v>6.061598E-2</v>
      </c>
      <c r="AH684" s="1">
        <f>IF(C684="west", IF(B684="Decentral",L684*'Connecting shares (%)'!$R$16*'Connecting shares (%)'!$F$16/100+N684*'Connecting shares (%)'!$G$16/100*'Connecting shares (%)'!$R$17+P684*'Connecting shares (%)'!$H$16/100*'Connecting shares (%)'!$R$18,0),0)</f>
        <v>3.0658999999999999E-2</v>
      </c>
    </row>
    <row r="685" spans="1:34">
      <c r="A685" s="1">
        <v>684</v>
      </c>
      <c r="B685" s="1" t="s">
        <v>21</v>
      </c>
      <c r="C685" s="1" t="s">
        <v>23</v>
      </c>
      <c r="D685" s="1" t="s">
        <v>277</v>
      </c>
      <c r="E685" s="1">
        <v>199093.41999999899</v>
      </c>
      <c r="F685" s="1">
        <v>14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1267.24461408343</v>
      </c>
      <c r="R685" s="1">
        <v>75840.5</v>
      </c>
      <c r="S685" s="61">
        <f>IF(C685="East", IF(B685="Central",('Connecting shares (%)'!$F$2/100*E685+'Connecting shares (%)'!$G$2/100*G685+'Connecting shares (%)'!$H$2/100*I685)/1000000,0),0)</f>
        <v>0</v>
      </c>
      <c r="T685" s="61">
        <f>IF(C685="East", IF(B685="Central",F685*'Connecting shares (%)'!$R$16*'Connecting shares (%)'!$F$2/100+H685*'Connecting shares (%)'!$G$2/100*'Connecting shares (%)'!$R$17+J685*'Connecting shares (%)'!$H$2/100*'Connecting shares (%)'!$R$18,0),0)</f>
        <v>0</v>
      </c>
      <c r="U685" s="1">
        <f>IF(C685="East", IF(B685="Decentral",('Connecting shares (%)'!$F$6/100*E685+'Connecting shares (%)'!$G$6/100*G685+'Connecting shares (%)'!$H$6/100*I685)/1000000,0),0)</f>
        <v>0</v>
      </c>
      <c r="V685" s="1">
        <f>IF(C685="East", IF(B685="Decentral",F685*'Connecting shares (%)'!$R$16*'Connecting shares (%)'!$F$6/100+H685*'Connecting shares (%)'!$G$6/100*'Connecting shares (%)'!$R$17+J685*'Connecting shares (%)'!$H$6/100*'Connecting shares (%)'!$R$18,0),0)</f>
        <v>0</v>
      </c>
      <c r="W685" s="1">
        <f>IF(C685="East", IF(B685="Central",('Connecting shares (%)'!$F$4/100*K685+'Connecting shares (%)'!$G$4/100*M685+'Connecting shares (%)'!$H$4/100*O685)/1000000,0),0)</f>
        <v>0</v>
      </c>
      <c r="X685" s="1">
        <f>IF(C685="East", IF(B685="Central",L685*'Connecting shares (%)'!$R$16*'Connecting shares (%)'!$F$4/100+N685*'Connecting shares (%)'!$G$4/100*'Connecting shares (%)'!$R$17+P685*'Connecting shares (%)'!$H$4/100*'Connecting shares (%)'!$R$18,0),0)</f>
        <v>0</v>
      </c>
      <c r="Y685" s="1">
        <f>IF(C685="East", IF(B685="Decentral",('Connecting shares (%)'!$F$4/100*K685+'Connecting shares (%)'!$G$4/100*M685+'Connecting shares (%)'!$H$4/100*O685)/1000000,0),0)</f>
        <v>0</v>
      </c>
      <c r="Z685" s="1">
        <f>IF(C685="East", IF(B685="Decentral",L685*'Connecting shares (%)'!$R$16*'Connecting shares (%)'!$F$8/100+N685*'Connecting shares (%)'!$G$8/100*'Connecting shares (%)'!$R$17+P685*'Connecting shares (%)'!$H$8/100*'Connecting shares (%)'!$R$18,0),0)</f>
        <v>0</v>
      </c>
      <c r="AA685" s="1">
        <f>IF(C685="West", IF(B685="Central",('Connecting shares (%)'!$F$10/100*E685+'Connecting shares (%)'!$G$10/100*G685+'Connecting shares (%)'!$H$10/100*I685)/1000000,0),0)</f>
        <v>0</v>
      </c>
      <c r="AB685" s="1">
        <f>IF(C685="West", IF(B685="Central",F685*'Connecting shares (%)'!$R$16*'Connecting shares (%)'!$F$10/100+H685*'Connecting shares (%)'!$G$10/100*'Connecting shares (%)'!$R$17+J685*'Connecting shares (%)'!$H$10/100*'Connecting shares (%)'!$R$18,0),0)</f>
        <v>0</v>
      </c>
      <c r="AC685" s="1">
        <f>IF(C685="West", IF(B685="Decentral",('Connecting shares (%)'!$F$14/100*E685+'Connecting shares (%)'!$G$14/100*G685+'Connecting shares (%)'!$H$14/100*I685)/1000000,0),0)</f>
        <v>0.19909341999999899</v>
      </c>
      <c r="AD685" s="1">
        <f>IF(C685="west", IF(B685="Decentral",F685*'Connecting shares (%)'!$R$16*'Connecting shares (%)'!$F$14/100+H685*'Connecting shares (%)'!$G$14/100*'Connecting shares (%)'!$R$17+J685*'Connecting shares (%)'!$H$14/100*'Connecting shares (%)'!$R$18,0),0)</f>
        <v>0.32193000000000005</v>
      </c>
      <c r="AE685" s="1">
        <f>IF(C685="west", IF(B685="Central",('Connecting shares (%)'!$F$12/100*K685+'Connecting shares (%)'!$G$12/100*M685+'Connecting shares (%)'!$H$12/100*O685)/1000000,0),0)</f>
        <v>0</v>
      </c>
      <c r="AF685" s="1">
        <f>IF(C685="west", IF(B685="Central",L685*'Connecting shares (%)'!$R$16*'Connecting shares (%)'!$F$12/100+N685*'Connecting shares (%)'!$G$12/100*'Connecting shares (%)'!$R$17+P685*'Connecting shares (%)'!$H$12/100*'Connecting shares (%)'!$R$18,0),0)</f>
        <v>0</v>
      </c>
      <c r="AG685" s="1">
        <f>IF(C685="West", IF(B685="Decentral",(K685*'Connecting shares (%)'!$F$16/100+M685*'Connecting shares (%)'!$G$16/100+O685*'Connecting shares (%)'!$H$16/100)/1000000,0),0)</f>
        <v>0</v>
      </c>
      <c r="AH685" s="1">
        <f>IF(C685="west", IF(B685="Decentral",L685*'Connecting shares (%)'!$R$16*'Connecting shares (%)'!$F$16/100+N685*'Connecting shares (%)'!$G$16/100*'Connecting shares (%)'!$R$17+P685*'Connecting shares (%)'!$H$16/100*'Connecting shares (%)'!$R$18,0),0)</f>
        <v>0</v>
      </c>
    </row>
    <row r="686" spans="1:34">
      <c r="A686" s="1">
        <v>685</v>
      </c>
      <c r="B686" s="1" t="s">
        <v>21</v>
      </c>
      <c r="C686" s="1" t="s">
        <v>23</v>
      </c>
      <c r="D686" s="1" t="s">
        <v>276</v>
      </c>
      <c r="E686" s="1">
        <v>1042323.42</v>
      </c>
      <c r="F686" s="1">
        <v>66</v>
      </c>
      <c r="G686" s="1">
        <v>0</v>
      </c>
      <c r="H686" s="1">
        <v>0</v>
      </c>
      <c r="I686" s="1">
        <v>0</v>
      </c>
      <c r="J686" s="1">
        <v>0</v>
      </c>
      <c r="K686" s="1">
        <v>47609.8</v>
      </c>
      <c r="L686" s="1">
        <v>7</v>
      </c>
      <c r="M686" s="1">
        <v>51182.22</v>
      </c>
      <c r="N686" s="1">
        <v>1</v>
      </c>
      <c r="O686" s="1">
        <v>0</v>
      </c>
      <c r="P686" s="1">
        <v>0</v>
      </c>
      <c r="Q686" s="1">
        <v>6582.2841953881998</v>
      </c>
      <c r="R686" s="1">
        <v>2185667.5</v>
      </c>
      <c r="S686" s="61">
        <f>IF(C686="East", IF(B686="Central",('Connecting shares (%)'!$F$2/100*E686+'Connecting shares (%)'!$G$2/100*G686+'Connecting shares (%)'!$H$2/100*I686)/1000000,0),0)</f>
        <v>0</v>
      </c>
      <c r="T686" s="61">
        <f>IF(C686="East", IF(B686="Central",F686*'Connecting shares (%)'!$R$16*'Connecting shares (%)'!$F$2/100+H686*'Connecting shares (%)'!$G$2/100*'Connecting shares (%)'!$R$17+J686*'Connecting shares (%)'!$H$2/100*'Connecting shares (%)'!$R$18,0),0)</f>
        <v>0</v>
      </c>
      <c r="U686" s="1">
        <f>IF(C686="East", IF(B686="Decentral",('Connecting shares (%)'!$F$6/100*E686+'Connecting shares (%)'!$G$6/100*G686+'Connecting shares (%)'!$H$6/100*I686)/1000000,0),0)</f>
        <v>0</v>
      </c>
      <c r="V686" s="1">
        <f>IF(C686="East", IF(B686="Decentral",F686*'Connecting shares (%)'!$R$16*'Connecting shares (%)'!$F$6/100+H686*'Connecting shares (%)'!$G$6/100*'Connecting shares (%)'!$R$17+J686*'Connecting shares (%)'!$H$6/100*'Connecting shares (%)'!$R$18,0),0)</f>
        <v>0</v>
      </c>
      <c r="W686" s="1">
        <f>IF(C686="East", IF(B686="Central",('Connecting shares (%)'!$F$4/100*K686+'Connecting shares (%)'!$G$4/100*M686+'Connecting shares (%)'!$H$4/100*O686)/1000000,0),0)</f>
        <v>0</v>
      </c>
      <c r="X686" s="1">
        <f>IF(C686="East", IF(B686="Central",L686*'Connecting shares (%)'!$R$16*'Connecting shares (%)'!$F$4/100+N686*'Connecting shares (%)'!$G$4/100*'Connecting shares (%)'!$R$17+P686*'Connecting shares (%)'!$H$4/100*'Connecting shares (%)'!$R$18,0),0)</f>
        <v>0</v>
      </c>
      <c r="Y686" s="1">
        <f>IF(C686="East", IF(B686="Decentral",('Connecting shares (%)'!$F$4/100*K686+'Connecting shares (%)'!$G$4/100*M686+'Connecting shares (%)'!$H$4/100*O686)/1000000,0),0)</f>
        <v>0</v>
      </c>
      <c r="Z686" s="1">
        <f>IF(C686="East", IF(B686="Decentral",L686*'Connecting shares (%)'!$R$16*'Connecting shares (%)'!$F$8/100+N686*'Connecting shares (%)'!$G$8/100*'Connecting shares (%)'!$R$17+P686*'Connecting shares (%)'!$H$8/100*'Connecting shares (%)'!$R$18,0),0)</f>
        <v>0</v>
      </c>
      <c r="AA686" s="1">
        <f>IF(C686="West", IF(B686="Central",('Connecting shares (%)'!$F$10/100*E686+'Connecting shares (%)'!$G$10/100*G686+'Connecting shares (%)'!$H$10/100*I686)/1000000,0),0)</f>
        <v>0</v>
      </c>
      <c r="AB686" s="1">
        <f>IF(C686="West", IF(B686="Central",F686*'Connecting shares (%)'!$R$16*'Connecting shares (%)'!$F$10/100+H686*'Connecting shares (%)'!$G$10/100*'Connecting shares (%)'!$R$17+J686*'Connecting shares (%)'!$H$10/100*'Connecting shares (%)'!$R$18,0),0)</f>
        <v>0</v>
      </c>
      <c r="AC686" s="1">
        <f>IF(C686="West", IF(B686="Decentral",('Connecting shares (%)'!$F$14/100*E686+'Connecting shares (%)'!$G$14/100*G686+'Connecting shares (%)'!$H$14/100*I686)/1000000,0),0)</f>
        <v>1.04232342</v>
      </c>
      <c r="AD686" s="1">
        <f>IF(C686="west", IF(B686="Decentral",F686*'Connecting shares (%)'!$R$16*'Connecting shares (%)'!$F$14/100+H686*'Connecting shares (%)'!$G$14/100*'Connecting shares (%)'!$R$17+J686*'Connecting shares (%)'!$H$14/100*'Connecting shares (%)'!$R$18,0),0)</f>
        <v>1.5176699999999999</v>
      </c>
      <c r="AE686" s="1">
        <f>IF(C686="west", IF(B686="Central",('Connecting shares (%)'!$F$12/100*K686+'Connecting shares (%)'!$G$12/100*M686+'Connecting shares (%)'!$H$12/100*O686)/1000000,0),0)</f>
        <v>0</v>
      </c>
      <c r="AF686" s="1">
        <f>IF(C686="west", IF(B686="Central",L686*'Connecting shares (%)'!$R$16*'Connecting shares (%)'!$F$12/100+N686*'Connecting shares (%)'!$G$12/100*'Connecting shares (%)'!$R$17+P686*'Connecting shares (%)'!$H$12/100*'Connecting shares (%)'!$R$18,0),0)</f>
        <v>0</v>
      </c>
      <c r="AG686" s="1">
        <f>IF(C686="West", IF(B686="Decentral",(K686*'Connecting shares (%)'!$F$16/100+M686*'Connecting shares (%)'!$G$16/100+O686*'Connecting shares (%)'!$H$16/100)/1000000,0),0)</f>
        <v>9.8792020000000008E-2</v>
      </c>
      <c r="AH686" s="1">
        <f>IF(C686="west", IF(B686="Decentral",L686*'Connecting shares (%)'!$R$16*'Connecting shares (%)'!$F$16/100+N686*'Connecting shares (%)'!$G$16/100*'Connecting shares (%)'!$R$17+P686*'Connecting shares (%)'!$H$16/100*'Connecting shares (%)'!$R$18,0),0)</f>
        <v>0.19162400000000002</v>
      </c>
    </row>
    <row r="687" spans="1:34">
      <c r="A687" s="1">
        <v>686</v>
      </c>
      <c r="B687" s="1" t="s">
        <v>21</v>
      </c>
      <c r="C687" s="1" t="s">
        <v>23</v>
      </c>
      <c r="D687" s="1" t="s">
        <v>275</v>
      </c>
      <c r="E687" s="1">
        <v>2408325.27</v>
      </c>
      <c r="F687" s="1">
        <v>159</v>
      </c>
      <c r="G687" s="1">
        <v>91896.169999999896</v>
      </c>
      <c r="H687" s="1">
        <v>1</v>
      </c>
      <c r="I687" s="1">
        <v>0</v>
      </c>
      <c r="J687" s="1">
        <v>0</v>
      </c>
      <c r="K687" s="1">
        <v>199395.25</v>
      </c>
      <c r="L687" s="1">
        <v>23</v>
      </c>
      <c r="M687" s="1">
        <v>0</v>
      </c>
      <c r="N687" s="1">
        <v>0</v>
      </c>
      <c r="O687" s="1">
        <v>0</v>
      </c>
      <c r="P687" s="1">
        <v>0</v>
      </c>
      <c r="Q687" s="1">
        <v>4541.4999266453997</v>
      </c>
      <c r="R687" s="1">
        <v>995413.5</v>
      </c>
      <c r="S687" s="61">
        <f>IF(C687="East", IF(B687="Central",('Connecting shares (%)'!$F$2/100*E687+'Connecting shares (%)'!$G$2/100*G687+'Connecting shares (%)'!$H$2/100*I687)/1000000,0),0)</f>
        <v>0</v>
      </c>
      <c r="T687" s="61">
        <f>IF(C687="East", IF(B687="Central",F687*'Connecting shares (%)'!$R$16*'Connecting shares (%)'!$F$2/100+H687*'Connecting shares (%)'!$G$2/100*'Connecting shares (%)'!$R$17+J687*'Connecting shares (%)'!$H$2/100*'Connecting shares (%)'!$R$18,0),0)</f>
        <v>0</v>
      </c>
      <c r="U687" s="1">
        <f>IF(C687="East", IF(B687="Decentral",('Connecting shares (%)'!$F$6/100*E687+'Connecting shares (%)'!$G$6/100*G687+'Connecting shares (%)'!$H$6/100*I687)/1000000,0),0)</f>
        <v>0</v>
      </c>
      <c r="V687" s="1">
        <f>IF(C687="East", IF(B687="Decentral",F687*'Connecting shares (%)'!$R$16*'Connecting shares (%)'!$F$6/100+H687*'Connecting shares (%)'!$G$6/100*'Connecting shares (%)'!$R$17+J687*'Connecting shares (%)'!$H$6/100*'Connecting shares (%)'!$R$18,0),0)</f>
        <v>0</v>
      </c>
      <c r="W687" s="1">
        <f>IF(C687="East", IF(B687="Central",('Connecting shares (%)'!$F$4/100*K687+'Connecting shares (%)'!$G$4/100*M687+'Connecting shares (%)'!$H$4/100*O687)/1000000,0),0)</f>
        <v>0</v>
      </c>
      <c r="X687" s="1">
        <f>IF(C687="East", IF(B687="Central",L687*'Connecting shares (%)'!$R$16*'Connecting shares (%)'!$F$4/100+N687*'Connecting shares (%)'!$G$4/100*'Connecting shares (%)'!$R$17+P687*'Connecting shares (%)'!$H$4/100*'Connecting shares (%)'!$R$18,0),0)</f>
        <v>0</v>
      </c>
      <c r="Y687" s="1">
        <f>IF(C687="East", IF(B687="Decentral",('Connecting shares (%)'!$F$4/100*K687+'Connecting shares (%)'!$G$4/100*M687+'Connecting shares (%)'!$H$4/100*O687)/1000000,0),0)</f>
        <v>0</v>
      </c>
      <c r="Z687" s="1">
        <f>IF(C687="East", IF(B687="Decentral",L687*'Connecting shares (%)'!$R$16*'Connecting shares (%)'!$F$8/100+N687*'Connecting shares (%)'!$G$8/100*'Connecting shares (%)'!$R$17+P687*'Connecting shares (%)'!$H$8/100*'Connecting shares (%)'!$R$18,0),0)</f>
        <v>0</v>
      </c>
      <c r="AA687" s="1">
        <f>IF(C687="West", IF(B687="Central",('Connecting shares (%)'!$F$10/100*E687+'Connecting shares (%)'!$G$10/100*G687+'Connecting shares (%)'!$H$10/100*I687)/1000000,0),0)</f>
        <v>0</v>
      </c>
      <c r="AB687" s="1">
        <f>IF(C687="West", IF(B687="Central",F687*'Connecting shares (%)'!$R$16*'Connecting shares (%)'!$F$10/100+H687*'Connecting shares (%)'!$G$10/100*'Connecting shares (%)'!$R$17+J687*'Connecting shares (%)'!$H$10/100*'Connecting shares (%)'!$R$18,0),0)</f>
        <v>0</v>
      </c>
      <c r="AC687" s="1">
        <f>IF(C687="West", IF(B687="Decentral",('Connecting shares (%)'!$F$14/100*E687+'Connecting shares (%)'!$G$14/100*G687+'Connecting shares (%)'!$H$14/100*I687)/1000000,0),0)</f>
        <v>2.5002214399999998</v>
      </c>
      <c r="AD687" s="1">
        <f>IF(C687="west", IF(B687="Decentral",F687*'Connecting shares (%)'!$R$16*'Connecting shares (%)'!$F$14/100+H687*'Connecting shares (%)'!$G$14/100*'Connecting shares (%)'!$R$17+J687*'Connecting shares (%)'!$H$14/100*'Connecting shares (%)'!$R$18,0),0)</f>
        <v>3.6868640000000004</v>
      </c>
      <c r="AE687" s="1">
        <f>IF(C687="west", IF(B687="Central",('Connecting shares (%)'!$F$12/100*K687+'Connecting shares (%)'!$G$12/100*M687+'Connecting shares (%)'!$H$12/100*O687)/1000000,0),0)</f>
        <v>0</v>
      </c>
      <c r="AF687" s="1">
        <f>IF(C687="west", IF(B687="Central",L687*'Connecting shares (%)'!$R$16*'Connecting shares (%)'!$F$12/100+N687*'Connecting shares (%)'!$G$12/100*'Connecting shares (%)'!$R$17+P687*'Connecting shares (%)'!$H$12/100*'Connecting shares (%)'!$R$18,0),0)</f>
        <v>0</v>
      </c>
      <c r="AG687" s="1">
        <f>IF(C687="West", IF(B687="Decentral",(K687*'Connecting shares (%)'!$F$16/100+M687*'Connecting shares (%)'!$G$16/100+O687*'Connecting shares (%)'!$H$16/100)/1000000,0),0)</f>
        <v>0.19939525</v>
      </c>
      <c r="AH687" s="1">
        <f>IF(C687="west", IF(B687="Decentral",L687*'Connecting shares (%)'!$R$16*'Connecting shares (%)'!$F$16/100+N687*'Connecting shares (%)'!$G$16/100*'Connecting shares (%)'!$R$17+P687*'Connecting shares (%)'!$H$16/100*'Connecting shares (%)'!$R$18,0),0)</f>
        <v>0.52888500000000005</v>
      </c>
    </row>
    <row r="688" spans="1:34">
      <c r="A688" s="1">
        <v>687</v>
      </c>
      <c r="B688" s="1" t="s">
        <v>21</v>
      </c>
      <c r="C688" s="1" t="s">
        <v>23</v>
      </c>
      <c r="D688" s="1" t="s">
        <v>273</v>
      </c>
      <c r="E688" s="1">
        <v>978642.58</v>
      </c>
      <c r="F688" s="1">
        <v>59</v>
      </c>
      <c r="G688" s="1">
        <v>0</v>
      </c>
      <c r="H688" s="1">
        <v>0</v>
      </c>
      <c r="I688" s="1">
        <v>0</v>
      </c>
      <c r="J688" s="1">
        <v>0</v>
      </c>
      <c r="K688" s="1">
        <v>66861.789999999994</v>
      </c>
      <c r="L688" s="1">
        <v>5</v>
      </c>
      <c r="M688" s="1">
        <v>0</v>
      </c>
      <c r="N688" s="1">
        <v>0</v>
      </c>
      <c r="O688" s="1">
        <v>0</v>
      </c>
      <c r="P688" s="1">
        <v>0</v>
      </c>
      <c r="Q688" s="1">
        <v>2572.0510324655702</v>
      </c>
      <c r="R688" s="1">
        <v>251749.5</v>
      </c>
      <c r="S688" s="61">
        <f>IF(C688="East", IF(B688="Central",('Connecting shares (%)'!$F$2/100*E688+'Connecting shares (%)'!$G$2/100*G688+'Connecting shares (%)'!$H$2/100*I688)/1000000,0),0)</f>
        <v>0</v>
      </c>
      <c r="T688" s="61">
        <f>IF(C688="East", IF(B688="Central",F688*'Connecting shares (%)'!$R$16*'Connecting shares (%)'!$F$2/100+H688*'Connecting shares (%)'!$G$2/100*'Connecting shares (%)'!$R$17+J688*'Connecting shares (%)'!$H$2/100*'Connecting shares (%)'!$R$18,0),0)</f>
        <v>0</v>
      </c>
      <c r="U688" s="1">
        <f>IF(C688="East", IF(B688="Decentral",('Connecting shares (%)'!$F$6/100*E688+'Connecting shares (%)'!$G$6/100*G688+'Connecting shares (%)'!$H$6/100*I688)/1000000,0),0)</f>
        <v>0</v>
      </c>
      <c r="V688" s="1">
        <f>IF(C688="East", IF(B688="Decentral",F688*'Connecting shares (%)'!$R$16*'Connecting shares (%)'!$F$6/100+H688*'Connecting shares (%)'!$G$6/100*'Connecting shares (%)'!$R$17+J688*'Connecting shares (%)'!$H$6/100*'Connecting shares (%)'!$R$18,0),0)</f>
        <v>0</v>
      </c>
      <c r="W688" s="1">
        <f>IF(C688="East", IF(B688="Central",('Connecting shares (%)'!$F$4/100*K688+'Connecting shares (%)'!$G$4/100*M688+'Connecting shares (%)'!$H$4/100*O688)/1000000,0),0)</f>
        <v>0</v>
      </c>
      <c r="X688" s="1">
        <f>IF(C688="East", IF(B688="Central",L688*'Connecting shares (%)'!$R$16*'Connecting shares (%)'!$F$4/100+N688*'Connecting shares (%)'!$G$4/100*'Connecting shares (%)'!$R$17+P688*'Connecting shares (%)'!$H$4/100*'Connecting shares (%)'!$R$18,0),0)</f>
        <v>0</v>
      </c>
      <c r="Y688" s="1">
        <f>IF(C688="East", IF(B688="Decentral",('Connecting shares (%)'!$F$4/100*K688+'Connecting shares (%)'!$G$4/100*M688+'Connecting shares (%)'!$H$4/100*O688)/1000000,0),0)</f>
        <v>0</v>
      </c>
      <c r="Z688" s="1">
        <f>IF(C688="East", IF(B688="Decentral",L688*'Connecting shares (%)'!$R$16*'Connecting shares (%)'!$F$8/100+N688*'Connecting shares (%)'!$G$8/100*'Connecting shares (%)'!$R$17+P688*'Connecting shares (%)'!$H$8/100*'Connecting shares (%)'!$R$18,0),0)</f>
        <v>0</v>
      </c>
      <c r="AA688" s="1">
        <f>IF(C688="West", IF(B688="Central",('Connecting shares (%)'!$F$10/100*E688+'Connecting shares (%)'!$G$10/100*G688+'Connecting shares (%)'!$H$10/100*I688)/1000000,0),0)</f>
        <v>0</v>
      </c>
      <c r="AB688" s="1">
        <f>IF(C688="West", IF(B688="Central",F688*'Connecting shares (%)'!$R$16*'Connecting shares (%)'!$F$10/100+H688*'Connecting shares (%)'!$G$10/100*'Connecting shares (%)'!$R$17+J688*'Connecting shares (%)'!$H$10/100*'Connecting shares (%)'!$R$18,0),0)</f>
        <v>0</v>
      </c>
      <c r="AC688" s="1">
        <f>IF(C688="West", IF(B688="Decentral",('Connecting shares (%)'!$F$14/100*E688+'Connecting shares (%)'!$G$14/100*G688+'Connecting shares (%)'!$H$14/100*I688)/1000000,0),0)</f>
        <v>0.97864257999999993</v>
      </c>
      <c r="AD688" s="1">
        <f>IF(C688="west", IF(B688="Decentral",F688*'Connecting shares (%)'!$R$16*'Connecting shares (%)'!$F$14/100+H688*'Connecting shares (%)'!$G$14/100*'Connecting shares (%)'!$R$17+J688*'Connecting shares (%)'!$H$14/100*'Connecting shares (%)'!$R$18,0),0)</f>
        <v>1.356705</v>
      </c>
      <c r="AE688" s="1">
        <f>IF(C688="west", IF(B688="Central",('Connecting shares (%)'!$F$12/100*K688+'Connecting shares (%)'!$G$12/100*M688+'Connecting shares (%)'!$H$12/100*O688)/1000000,0),0)</f>
        <v>0</v>
      </c>
      <c r="AF688" s="1">
        <f>IF(C688="west", IF(B688="Central",L688*'Connecting shares (%)'!$R$16*'Connecting shares (%)'!$F$12/100+N688*'Connecting shares (%)'!$G$12/100*'Connecting shares (%)'!$R$17+P688*'Connecting shares (%)'!$H$12/100*'Connecting shares (%)'!$R$18,0),0)</f>
        <v>0</v>
      </c>
      <c r="AG688" s="1">
        <f>IF(C688="West", IF(B688="Decentral",(K688*'Connecting shares (%)'!$F$16/100+M688*'Connecting shares (%)'!$G$16/100+O688*'Connecting shares (%)'!$H$16/100)/1000000,0),0)</f>
        <v>6.686178999999999E-2</v>
      </c>
      <c r="AH688" s="1">
        <f>IF(C688="west", IF(B688="Decentral",L688*'Connecting shares (%)'!$R$16*'Connecting shares (%)'!$F$16/100+N688*'Connecting shares (%)'!$G$16/100*'Connecting shares (%)'!$R$17+P688*'Connecting shares (%)'!$H$16/100*'Connecting shares (%)'!$R$18,0),0)</f>
        <v>0.11497500000000001</v>
      </c>
    </row>
    <row r="689" spans="1:34">
      <c r="A689" s="1">
        <v>688</v>
      </c>
      <c r="B689" s="1" t="s">
        <v>22</v>
      </c>
      <c r="C689" s="1" t="s">
        <v>23</v>
      </c>
      <c r="D689" s="1" t="s">
        <v>274</v>
      </c>
      <c r="E689" s="1">
        <v>725030.679999999</v>
      </c>
      <c r="F689" s="1">
        <v>46</v>
      </c>
      <c r="G689" s="1">
        <v>0</v>
      </c>
      <c r="H689" s="1">
        <v>0</v>
      </c>
      <c r="I689" s="1">
        <v>0</v>
      </c>
      <c r="J689" s="1">
        <v>0</v>
      </c>
      <c r="K689" s="1">
        <v>33973.760000000002</v>
      </c>
      <c r="L689" s="1">
        <v>6</v>
      </c>
      <c r="M689" s="1">
        <v>0</v>
      </c>
      <c r="N689" s="1">
        <v>0</v>
      </c>
      <c r="O689" s="1">
        <v>0</v>
      </c>
      <c r="P689" s="1">
        <v>0</v>
      </c>
      <c r="Q689" s="1">
        <v>4659.2621394113703</v>
      </c>
      <c r="R689" s="1">
        <v>1310762</v>
      </c>
      <c r="S689" s="61">
        <f>IF(C689="East", IF(B689="Central",('Connecting shares (%)'!$F$2/100*E689+'Connecting shares (%)'!$G$2/100*G689+'Connecting shares (%)'!$H$2/100*I689)/1000000,0),0)</f>
        <v>0</v>
      </c>
      <c r="T689" s="61">
        <f>IF(C689="East", IF(B689="Central",F689*'Connecting shares (%)'!$R$16*'Connecting shares (%)'!$F$2/100+H689*'Connecting shares (%)'!$G$2/100*'Connecting shares (%)'!$R$17+J689*'Connecting shares (%)'!$H$2/100*'Connecting shares (%)'!$R$18,0),0)</f>
        <v>0</v>
      </c>
      <c r="U689" s="1">
        <f>IF(C689="East", IF(B689="Decentral",('Connecting shares (%)'!$F$6/100*E689+'Connecting shares (%)'!$G$6/100*G689+'Connecting shares (%)'!$H$6/100*I689)/1000000,0),0)</f>
        <v>0</v>
      </c>
      <c r="V689" s="1">
        <f>IF(C689="East", IF(B689="Decentral",F689*'Connecting shares (%)'!$R$16*'Connecting shares (%)'!$F$6/100+H689*'Connecting shares (%)'!$G$6/100*'Connecting shares (%)'!$R$17+J689*'Connecting shares (%)'!$H$6/100*'Connecting shares (%)'!$R$18,0),0)</f>
        <v>0</v>
      </c>
      <c r="W689" s="1">
        <f>IF(C689="East", IF(B689="Central",('Connecting shares (%)'!$F$4/100*K689+'Connecting shares (%)'!$G$4/100*M689+'Connecting shares (%)'!$H$4/100*O689)/1000000,0),0)</f>
        <v>0</v>
      </c>
      <c r="X689" s="1">
        <f>IF(C689="East", IF(B689="Central",L689*'Connecting shares (%)'!$R$16*'Connecting shares (%)'!$F$4/100+N689*'Connecting shares (%)'!$G$4/100*'Connecting shares (%)'!$R$17+P689*'Connecting shares (%)'!$H$4/100*'Connecting shares (%)'!$R$18,0),0)</f>
        <v>0</v>
      </c>
      <c r="Y689" s="1">
        <f>IF(C689="East", IF(B689="Decentral",('Connecting shares (%)'!$F$4/100*K689+'Connecting shares (%)'!$G$4/100*M689+'Connecting shares (%)'!$H$4/100*O689)/1000000,0),0)</f>
        <v>0</v>
      </c>
      <c r="Z689" s="1">
        <f>IF(C689="East", IF(B689="Decentral",L689*'Connecting shares (%)'!$R$16*'Connecting shares (%)'!$F$8/100+N689*'Connecting shares (%)'!$G$8/100*'Connecting shares (%)'!$R$17+P689*'Connecting shares (%)'!$H$8/100*'Connecting shares (%)'!$R$18,0),0)</f>
        <v>0</v>
      </c>
      <c r="AA689" s="1">
        <f>IF(C689="West", IF(B689="Central",('Connecting shares (%)'!$F$10/100*E689+'Connecting shares (%)'!$G$10/100*G689+'Connecting shares (%)'!$H$10/100*I689)/1000000,0),0)</f>
        <v>0.72503067999999904</v>
      </c>
      <c r="AB689" s="1">
        <f>IF(C689="West", IF(B689="Central",F689*'Connecting shares (%)'!$R$16*'Connecting shares (%)'!$F$10/100+H689*'Connecting shares (%)'!$G$10/100*'Connecting shares (%)'!$R$17+J689*'Connecting shares (%)'!$H$10/100*'Connecting shares (%)'!$R$18,0),0)</f>
        <v>1.0577700000000001</v>
      </c>
      <c r="AC689" s="1">
        <f>IF(C689="West", IF(B689="Decentral",('Connecting shares (%)'!$F$14/100*E689+'Connecting shares (%)'!$G$14/100*G689+'Connecting shares (%)'!$H$14/100*I689)/1000000,0),0)</f>
        <v>0</v>
      </c>
      <c r="AD689" s="1">
        <f>IF(C689="west", IF(B689="Decentral",F689*'Connecting shares (%)'!$R$16*'Connecting shares (%)'!$F$14/100+H689*'Connecting shares (%)'!$G$14/100*'Connecting shares (%)'!$R$17+J689*'Connecting shares (%)'!$H$14/100*'Connecting shares (%)'!$R$18,0),0)</f>
        <v>0</v>
      </c>
      <c r="AE689" s="1">
        <f>IF(C689="west", IF(B689="Central",('Connecting shares (%)'!$F$12/100*K689+'Connecting shares (%)'!$G$12/100*M689+'Connecting shares (%)'!$H$12/100*O689)/1000000,0),0)</f>
        <v>3.3973759999999999E-2</v>
      </c>
      <c r="AF689" s="1">
        <f>IF(C689="west", IF(B689="Central",L689*'Connecting shares (%)'!$R$16*'Connecting shares (%)'!$F$12/100+N689*'Connecting shares (%)'!$G$12/100*'Connecting shares (%)'!$R$17+P689*'Connecting shares (%)'!$H$12/100*'Connecting shares (%)'!$R$18,0),0)</f>
        <v>0.13797000000000001</v>
      </c>
      <c r="AG689" s="1">
        <f>IF(C689="West", IF(B689="Decentral",(K689*'Connecting shares (%)'!$F$16/100+M689*'Connecting shares (%)'!$G$16/100+O689*'Connecting shares (%)'!$H$16/100)/1000000,0),0)</f>
        <v>0</v>
      </c>
      <c r="AH689" s="1">
        <f>IF(C689="west", IF(B689="Decentral",L689*'Connecting shares (%)'!$R$16*'Connecting shares (%)'!$F$16/100+N689*'Connecting shares (%)'!$G$16/100*'Connecting shares (%)'!$R$17+P689*'Connecting shares (%)'!$H$16/100*'Connecting shares (%)'!$R$18,0),0)</f>
        <v>0</v>
      </c>
    </row>
    <row r="690" spans="1:34">
      <c r="A690" s="1">
        <v>689</v>
      </c>
      <c r="B690" s="1" t="s">
        <v>21</v>
      </c>
      <c r="C690" s="1" t="s">
        <v>23</v>
      </c>
      <c r="D690" s="1" t="s">
        <v>273</v>
      </c>
      <c r="E690" s="1">
        <v>1711941.8599999901</v>
      </c>
      <c r="F690" s="1">
        <v>104</v>
      </c>
      <c r="G690" s="1">
        <v>0</v>
      </c>
      <c r="H690" s="1">
        <v>0</v>
      </c>
      <c r="I690" s="1">
        <v>0</v>
      </c>
      <c r="J690" s="1">
        <v>0</v>
      </c>
      <c r="K690" s="1">
        <v>53622.720000000001</v>
      </c>
      <c r="L690" s="1">
        <v>4</v>
      </c>
      <c r="M690" s="1">
        <v>0</v>
      </c>
      <c r="N690" s="1">
        <v>0</v>
      </c>
      <c r="O690" s="1">
        <v>0</v>
      </c>
      <c r="P690" s="1">
        <v>0</v>
      </c>
      <c r="Q690" s="1">
        <v>4212.22527696626</v>
      </c>
      <c r="R690" s="1">
        <v>473810.5</v>
      </c>
      <c r="S690" s="61">
        <f>IF(C690="East", IF(B690="Central",('Connecting shares (%)'!$F$2/100*E690+'Connecting shares (%)'!$G$2/100*G690+'Connecting shares (%)'!$H$2/100*I690)/1000000,0),0)</f>
        <v>0</v>
      </c>
      <c r="T690" s="61">
        <f>IF(C690="East", IF(B690="Central",F690*'Connecting shares (%)'!$R$16*'Connecting shares (%)'!$F$2/100+H690*'Connecting shares (%)'!$G$2/100*'Connecting shares (%)'!$R$17+J690*'Connecting shares (%)'!$H$2/100*'Connecting shares (%)'!$R$18,0),0)</f>
        <v>0</v>
      </c>
      <c r="U690" s="1">
        <f>IF(C690="East", IF(B690="Decentral",('Connecting shares (%)'!$F$6/100*E690+'Connecting shares (%)'!$G$6/100*G690+'Connecting shares (%)'!$H$6/100*I690)/1000000,0),0)</f>
        <v>0</v>
      </c>
      <c r="V690" s="1">
        <f>IF(C690="East", IF(B690="Decentral",F690*'Connecting shares (%)'!$R$16*'Connecting shares (%)'!$F$6/100+H690*'Connecting shares (%)'!$G$6/100*'Connecting shares (%)'!$R$17+J690*'Connecting shares (%)'!$H$6/100*'Connecting shares (%)'!$R$18,0),0)</f>
        <v>0</v>
      </c>
      <c r="W690" s="1">
        <f>IF(C690="East", IF(B690="Central",('Connecting shares (%)'!$F$4/100*K690+'Connecting shares (%)'!$G$4/100*M690+'Connecting shares (%)'!$H$4/100*O690)/1000000,0),0)</f>
        <v>0</v>
      </c>
      <c r="X690" s="1">
        <f>IF(C690="East", IF(B690="Central",L690*'Connecting shares (%)'!$R$16*'Connecting shares (%)'!$F$4/100+N690*'Connecting shares (%)'!$G$4/100*'Connecting shares (%)'!$R$17+P690*'Connecting shares (%)'!$H$4/100*'Connecting shares (%)'!$R$18,0),0)</f>
        <v>0</v>
      </c>
      <c r="Y690" s="1">
        <f>IF(C690="East", IF(B690="Decentral",('Connecting shares (%)'!$F$4/100*K690+'Connecting shares (%)'!$G$4/100*M690+'Connecting shares (%)'!$H$4/100*O690)/1000000,0),0)</f>
        <v>0</v>
      </c>
      <c r="Z690" s="1">
        <f>IF(C690="East", IF(B690="Decentral",L690*'Connecting shares (%)'!$R$16*'Connecting shares (%)'!$F$8/100+N690*'Connecting shares (%)'!$G$8/100*'Connecting shares (%)'!$R$17+P690*'Connecting shares (%)'!$H$8/100*'Connecting shares (%)'!$R$18,0),0)</f>
        <v>0</v>
      </c>
      <c r="AA690" s="1">
        <f>IF(C690="West", IF(B690="Central",('Connecting shares (%)'!$F$10/100*E690+'Connecting shares (%)'!$G$10/100*G690+'Connecting shares (%)'!$H$10/100*I690)/1000000,0),0)</f>
        <v>0</v>
      </c>
      <c r="AB690" s="1">
        <f>IF(C690="West", IF(B690="Central",F690*'Connecting shares (%)'!$R$16*'Connecting shares (%)'!$F$10/100+H690*'Connecting shares (%)'!$G$10/100*'Connecting shares (%)'!$R$17+J690*'Connecting shares (%)'!$H$10/100*'Connecting shares (%)'!$R$18,0),0)</f>
        <v>0</v>
      </c>
      <c r="AC690" s="1">
        <f>IF(C690="West", IF(B690="Decentral",('Connecting shares (%)'!$F$14/100*E690+'Connecting shares (%)'!$G$14/100*G690+'Connecting shares (%)'!$H$14/100*I690)/1000000,0),0)</f>
        <v>1.71194185999999</v>
      </c>
      <c r="AD690" s="1">
        <f>IF(C690="west", IF(B690="Decentral",F690*'Connecting shares (%)'!$R$16*'Connecting shares (%)'!$F$14/100+H690*'Connecting shares (%)'!$G$14/100*'Connecting shares (%)'!$R$17+J690*'Connecting shares (%)'!$H$14/100*'Connecting shares (%)'!$R$18,0),0)</f>
        <v>2.3914800000000001</v>
      </c>
      <c r="AE690" s="1">
        <f>IF(C690="west", IF(B690="Central",('Connecting shares (%)'!$F$12/100*K690+'Connecting shares (%)'!$G$12/100*M690+'Connecting shares (%)'!$H$12/100*O690)/1000000,0),0)</f>
        <v>0</v>
      </c>
      <c r="AF690" s="1">
        <f>IF(C690="west", IF(B690="Central",L690*'Connecting shares (%)'!$R$16*'Connecting shares (%)'!$F$12/100+N690*'Connecting shares (%)'!$G$12/100*'Connecting shares (%)'!$R$17+P690*'Connecting shares (%)'!$H$12/100*'Connecting shares (%)'!$R$18,0),0)</f>
        <v>0</v>
      </c>
      <c r="AG690" s="1">
        <f>IF(C690="West", IF(B690="Decentral",(K690*'Connecting shares (%)'!$F$16/100+M690*'Connecting shares (%)'!$G$16/100+O690*'Connecting shares (%)'!$H$16/100)/1000000,0),0)</f>
        <v>5.3622719999999999E-2</v>
      </c>
      <c r="AH690" s="1">
        <f>IF(C690="west", IF(B690="Decentral",L690*'Connecting shares (%)'!$R$16*'Connecting shares (%)'!$F$16/100+N690*'Connecting shares (%)'!$G$16/100*'Connecting shares (%)'!$R$17+P690*'Connecting shares (%)'!$H$16/100*'Connecting shares (%)'!$R$18,0),0)</f>
        <v>9.1980000000000006E-2</v>
      </c>
    </row>
    <row r="691" spans="1:34">
      <c r="A691" s="1">
        <v>690</v>
      </c>
      <c r="B691" s="1" t="s">
        <v>21</v>
      </c>
      <c r="C691" s="1" t="s">
        <v>23</v>
      </c>
      <c r="D691" s="1" t="s">
        <v>272</v>
      </c>
      <c r="E691" s="1">
        <v>4480614.48999999</v>
      </c>
      <c r="F691" s="1">
        <v>275</v>
      </c>
      <c r="G691" s="1">
        <v>0</v>
      </c>
      <c r="H691" s="1">
        <v>0</v>
      </c>
      <c r="I691" s="1">
        <v>0</v>
      </c>
      <c r="J691" s="1">
        <v>0</v>
      </c>
      <c r="K691" s="1">
        <v>318733.24</v>
      </c>
      <c r="L691" s="1">
        <v>30</v>
      </c>
      <c r="M691" s="1">
        <v>0</v>
      </c>
      <c r="N691" s="1">
        <v>0</v>
      </c>
      <c r="O691" s="1">
        <v>0</v>
      </c>
      <c r="P691" s="1">
        <v>0</v>
      </c>
      <c r="Q691" s="1">
        <v>5810.0961054681402</v>
      </c>
      <c r="R691" s="1">
        <v>1587042.5</v>
      </c>
      <c r="S691" s="61">
        <f>IF(C691="East", IF(B691="Central",('Connecting shares (%)'!$F$2/100*E691+'Connecting shares (%)'!$G$2/100*G691+'Connecting shares (%)'!$H$2/100*I691)/1000000,0),0)</f>
        <v>0</v>
      </c>
      <c r="T691" s="61">
        <f>IF(C691="East", IF(B691="Central",F691*'Connecting shares (%)'!$R$16*'Connecting shares (%)'!$F$2/100+H691*'Connecting shares (%)'!$G$2/100*'Connecting shares (%)'!$R$17+J691*'Connecting shares (%)'!$H$2/100*'Connecting shares (%)'!$R$18,0),0)</f>
        <v>0</v>
      </c>
      <c r="U691" s="1">
        <f>IF(C691="East", IF(B691="Decentral",('Connecting shares (%)'!$F$6/100*E691+'Connecting shares (%)'!$G$6/100*G691+'Connecting shares (%)'!$H$6/100*I691)/1000000,0),0)</f>
        <v>0</v>
      </c>
      <c r="V691" s="1">
        <f>IF(C691="East", IF(B691="Decentral",F691*'Connecting shares (%)'!$R$16*'Connecting shares (%)'!$F$6/100+H691*'Connecting shares (%)'!$G$6/100*'Connecting shares (%)'!$R$17+J691*'Connecting shares (%)'!$H$6/100*'Connecting shares (%)'!$R$18,0),0)</f>
        <v>0</v>
      </c>
      <c r="W691" s="1">
        <f>IF(C691="East", IF(B691="Central",('Connecting shares (%)'!$F$4/100*K691+'Connecting shares (%)'!$G$4/100*M691+'Connecting shares (%)'!$H$4/100*O691)/1000000,0),0)</f>
        <v>0</v>
      </c>
      <c r="X691" s="1">
        <f>IF(C691="East", IF(B691="Central",L691*'Connecting shares (%)'!$R$16*'Connecting shares (%)'!$F$4/100+N691*'Connecting shares (%)'!$G$4/100*'Connecting shares (%)'!$R$17+P691*'Connecting shares (%)'!$H$4/100*'Connecting shares (%)'!$R$18,0),0)</f>
        <v>0</v>
      </c>
      <c r="Y691" s="1">
        <f>IF(C691="East", IF(B691="Decentral",('Connecting shares (%)'!$F$4/100*K691+'Connecting shares (%)'!$G$4/100*M691+'Connecting shares (%)'!$H$4/100*O691)/1000000,0),0)</f>
        <v>0</v>
      </c>
      <c r="Z691" s="1">
        <f>IF(C691="East", IF(B691="Decentral",L691*'Connecting shares (%)'!$R$16*'Connecting shares (%)'!$F$8/100+N691*'Connecting shares (%)'!$G$8/100*'Connecting shares (%)'!$R$17+P691*'Connecting shares (%)'!$H$8/100*'Connecting shares (%)'!$R$18,0),0)</f>
        <v>0</v>
      </c>
      <c r="AA691" s="1">
        <f>IF(C691="West", IF(B691="Central",('Connecting shares (%)'!$F$10/100*E691+'Connecting shares (%)'!$G$10/100*G691+'Connecting shares (%)'!$H$10/100*I691)/1000000,0),0)</f>
        <v>0</v>
      </c>
      <c r="AB691" s="1">
        <f>IF(C691="West", IF(B691="Central",F691*'Connecting shares (%)'!$R$16*'Connecting shares (%)'!$F$10/100+H691*'Connecting shares (%)'!$G$10/100*'Connecting shares (%)'!$R$17+J691*'Connecting shares (%)'!$H$10/100*'Connecting shares (%)'!$R$18,0),0)</f>
        <v>0</v>
      </c>
      <c r="AC691" s="1">
        <f>IF(C691="West", IF(B691="Decentral",('Connecting shares (%)'!$F$14/100*E691+'Connecting shares (%)'!$G$14/100*G691+'Connecting shares (%)'!$H$14/100*I691)/1000000,0),0)</f>
        <v>4.48061448999999</v>
      </c>
      <c r="AD691" s="1">
        <f>IF(C691="west", IF(B691="Decentral",F691*'Connecting shares (%)'!$R$16*'Connecting shares (%)'!$F$14/100+H691*'Connecting shares (%)'!$G$14/100*'Connecting shares (%)'!$R$17+J691*'Connecting shares (%)'!$H$14/100*'Connecting shares (%)'!$R$18,0),0)</f>
        <v>6.3236250000000007</v>
      </c>
      <c r="AE691" s="1">
        <f>IF(C691="west", IF(B691="Central",('Connecting shares (%)'!$F$12/100*K691+'Connecting shares (%)'!$G$12/100*M691+'Connecting shares (%)'!$H$12/100*O691)/1000000,0),0)</f>
        <v>0</v>
      </c>
      <c r="AF691" s="1">
        <f>IF(C691="west", IF(B691="Central",L691*'Connecting shares (%)'!$R$16*'Connecting shares (%)'!$F$12/100+N691*'Connecting shares (%)'!$G$12/100*'Connecting shares (%)'!$R$17+P691*'Connecting shares (%)'!$H$12/100*'Connecting shares (%)'!$R$18,0),0)</f>
        <v>0</v>
      </c>
      <c r="AG691" s="1">
        <f>IF(C691="West", IF(B691="Decentral",(K691*'Connecting shares (%)'!$F$16/100+M691*'Connecting shares (%)'!$G$16/100+O691*'Connecting shares (%)'!$H$16/100)/1000000,0),0)</f>
        <v>0.31873323999999997</v>
      </c>
      <c r="AH691" s="1">
        <f>IF(C691="west", IF(B691="Decentral",L691*'Connecting shares (%)'!$R$16*'Connecting shares (%)'!$F$16/100+N691*'Connecting shares (%)'!$G$16/100*'Connecting shares (%)'!$R$17+P691*'Connecting shares (%)'!$H$16/100*'Connecting shares (%)'!$R$18,0),0)</f>
        <v>0.68985000000000019</v>
      </c>
    </row>
    <row r="692" spans="1:34">
      <c r="A692" s="1">
        <v>691</v>
      </c>
      <c r="B692" s="1" t="s">
        <v>21</v>
      </c>
      <c r="C692" s="1" t="s">
        <v>23</v>
      </c>
      <c r="D692" s="1" t="s">
        <v>271</v>
      </c>
      <c r="E692" s="1">
        <v>918930.49999999895</v>
      </c>
      <c r="F692" s="1">
        <v>71</v>
      </c>
      <c r="G692" s="1">
        <v>0</v>
      </c>
      <c r="H692" s="1">
        <v>0</v>
      </c>
      <c r="I692" s="1">
        <v>0</v>
      </c>
      <c r="J692" s="1">
        <v>0</v>
      </c>
      <c r="K692" s="1">
        <v>167558.66</v>
      </c>
      <c r="L692" s="1">
        <v>23</v>
      </c>
      <c r="M692" s="1">
        <v>107687.34</v>
      </c>
      <c r="N692" s="1">
        <v>2</v>
      </c>
      <c r="O692" s="1">
        <v>0</v>
      </c>
      <c r="P692" s="1">
        <v>0</v>
      </c>
      <c r="Q692" s="1">
        <v>4811.8775855879003</v>
      </c>
      <c r="R692" s="1">
        <v>1414265</v>
      </c>
      <c r="S692" s="61">
        <f>IF(C692="East", IF(B692="Central",('Connecting shares (%)'!$F$2/100*E692+'Connecting shares (%)'!$G$2/100*G692+'Connecting shares (%)'!$H$2/100*I692)/1000000,0),0)</f>
        <v>0</v>
      </c>
      <c r="T692" s="61">
        <f>IF(C692="East", IF(B692="Central",F692*'Connecting shares (%)'!$R$16*'Connecting shares (%)'!$F$2/100+H692*'Connecting shares (%)'!$G$2/100*'Connecting shares (%)'!$R$17+J692*'Connecting shares (%)'!$H$2/100*'Connecting shares (%)'!$R$18,0),0)</f>
        <v>0</v>
      </c>
      <c r="U692" s="1">
        <f>IF(C692="East", IF(B692="Decentral",('Connecting shares (%)'!$F$6/100*E692+'Connecting shares (%)'!$G$6/100*G692+'Connecting shares (%)'!$H$6/100*I692)/1000000,0),0)</f>
        <v>0</v>
      </c>
      <c r="V692" s="1">
        <f>IF(C692="East", IF(B692="Decentral",F692*'Connecting shares (%)'!$R$16*'Connecting shares (%)'!$F$6/100+H692*'Connecting shares (%)'!$G$6/100*'Connecting shares (%)'!$R$17+J692*'Connecting shares (%)'!$H$6/100*'Connecting shares (%)'!$R$18,0),0)</f>
        <v>0</v>
      </c>
      <c r="W692" s="1">
        <f>IF(C692="East", IF(B692="Central",('Connecting shares (%)'!$F$4/100*K692+'Connecting shares (%)'!$G$4/100*M692+'Connecting shares (%)'!$H$4/100*O692)/1000000,0),0)</f>
        <v>0</v>
      </c>
      <c r="X692" s="1">
        <f>IF(C692="East", IF(B692="Central",L692*'Connecting shares (%)'!$R$16*'Connecting shares (%)'!$F$4/100+N692*'Connecting shares (%)'!$G$4/100*'Connecting shares (%)'!$R$17+P692*'Connecting shares (%)'!$H$4/100*'Connecting shares (%)'!$R$18,0),0)</f>
        <v>0</v>
      </c>
      <c r="Y692" s="1">
        <f>IF(C692="East", IF(B692="Decentral",('Connecting shares (%)'!$F$4/100*K692+'Connecting shares (%)'!$G$4/100*M692+'Connecting shares (%)'!$H$4/100*O692)/1000000,0),0)</f>
        <v>0</v>
      </c>
      <c r="Z692" s="1">
        <f>IF(C692="East", IF(B692="Decentral",L692*'Connecting shares (%)'!$R$16*'Connecting shares (%)'!$F$8/100+N692*'Connecting shares (%)'!$G$8/100*'Connecting shares (%)'!$R$17+P692*'Connecting shares (%)'!$H$8/100*'Connecting shares (%)'!$R$18,0),0)</f>
        <v>0</v>
      </c>
      <c r="AA692" s="1">
        <f>IF(C692="West", IF(B692="Central",('Connecting shares (%)'!$F$10/100*E692+'Connecting shares (%)'!$G$10/100*G692+'Connecting shares (%)'!$H$10/100*I692)/1000000,0),0)</f>
        <v>0</v>
      </c>
      <c r="AB692" s="1">
        <f>IF(C692="West", IF(B692="Central",F692*'Connecting shares (%)'!$R$16*'Connecting shares (%)'!$F$10/100+H692*'Connecting shares (%)'!$G$10/100*'Connecting shares (%)'!$R$17+J692*'Connecting shares (%)'!$H$10/100*'Connecting shares (%)'!$R$18,0),0)</f>
        <v>0</v>
      </c>
      <c r="AC692" s="1">
        <f>IF(C692="West", IF(B692="Decentral",('Connecting shares (%)'!$F$14/100*E692+'Connecting shares (%)'!$G$14/100*G692+'Connecting shares (%)'!$H$14/100*I692)/1000000,0),0)</f>
        <v>0.91893049999999898</v>
      </c>
      <c r="AD692" s="1">
        <f>IF(C692="west", IF(B692="Decentral",F692*'Connecting shares (%)'!$R$16*'Connecting shares (%)'!$F$14/100+H692*'Connecting shares (%)'!$G$14/100*'Connecting shares (%)'!$R$17+J692*'Connecting shares (%)'!$H$14/100*'Connecting shares (%)'!$R$18,0),0)</f>
        <v>1.6326449999999999</v>
      </c>
      <c r="AE692" s="1">
        <f>IF(C692="west", IF(B692="Central",('Connecting shares (%)'!$F$12/100*K692+'Connecting shares (%)'!$G$12/100*M692+'Connecting shares (%)'!$H$12/100*O692)/1000000,0),0)</f>
        <v>0</v>
      </c>
      <c r="AF692" s="1">
        <f>IF(C692="west", IF(B692="Central",L692*'Connecting shares (%)'!$R$16*'Connecting shares (%)'!$F$12/100+N692*'Connecting shares (%)'!$G$12/100*'Connecting shares (%)'!$R$17+P692*'Connecting shares (%)'!$H$12/100*'Connecting shares (%)'!$R$18,0),0)</f>
        <v>0</v>
      </c>
      <c r="AG692" s="1">
        <f>IF(C692="West", IF(B692="Decentral",(K692*'Connecting shares (%)'!$F$16/100+M692*'Connecting shares (%)'!$G$16/100+O692*'Connecting shares (%)'!$H$16/100)/1000000,0),0)</f>
        <v>0.27524599999999999</v>
      </c>
      <c r="AH692" s="1">
        <f>IF(C692="west", IF(B692="Decentral",L692*'Connecting shares (%)'!$R$16*'Connecting shares (%)'!$F$16/100+N692*'Connecting shares (%)'!$G$16/100*'Connecting shares (%)'!$R$17+P692*'Connecting shares (%)'!$H$16/100*'Connecting shares (%)'!$R$18,0),0)</f>
        <v>0.59020300000000003</v>
      </c>
    </row>
    <row r="693" spans="1:34">
      <c r="A693" s="1">
        <v>692</v>
      </c>
      <c r="B693" s="1" t="s">
        <v>21</v>
      </c>
      <c r="C693" s="1" t="s">
        <v>23</v>
      </c>
      <c r="D693" s="1" t="s">
        <v>270</v>
      </c>
      <c r="E693" s="1">
        <v>288557.13</v>
      </c>
      <c r="F693" s="1">
        <v>17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3704.2786439862998</v>
      </c>
      <c r="R693" s="1">
        <v>680192</v>
      </c>
      <c r="S693" s="61">
        <f>IF(C693="East", IF(B693="Central",('Connecting shares (%)'!$F$2/100*E693+'Connecting shares (%)'!$G$2/100*G693+'Connecting shares (%)'!$H$2/100*I693)/1000000,0),0)</f>
        <v>0</v>
      </c>
      <c r="T693" s="61">
        <f>IF(C693="East", IF(B693="Central",F693*'Connecting shares (%)'!$R$16*'Connecting shares (%)'!$F$2/100+H693*'Connecting shares (%)'!$G$2/100*'Connecting shares (%)'!$R$17+J693*'Connecting shares (%)'!$H$2/100*'Connecting shares (%)'!$R$18,0),0)</f>
        <v>0</v>
      </c>
      <c r="U693" s="1">
        <f>IF(C693="East", IF(B693="Decentral",('Connecting shares (%)'!$F$6/100*E693+'Connecting shares (%)'!$G$6/100*G693+'Connecting shares (%)'!$H$6/100*I693)/1000000,0),0)</f>
        <v>0</v>
      </c>
      <c r="V693" s="1">
        <f>IF(C693="East", IF(B693="Decentral",F693*'Connecting shares (%)'!$R$16*'Connecting shares (%)'!$F$6/100+H693*'Connecting shares (%)'!$G$6/100*'Connecting shares (%)'!$R$17+J693*'Connecting shares (%)'!$H$6/100*'Connecting shares (%)'!$R$18,0),0)</f>
        <v>0</v>
      </c>
      <c r="W693" s="1">
        <f>IF(C693="East", IF(B693="Central",('Connecting shares (%)'!$F$4/100*K693+'Connecting shares (%)'!$G$4/100*M693+'Connecting shares (%)'!$H$4/100*O693)/1000000,0),0)</f>
        <v>0</v>
      </c>
      <c r="X693" s="1">
        <f>IF(C693="East", IF(B693="Central",L693*'Connecting shares (%)'!$R$16*'Connecting shares (%)'!$F$4/100+N693*'Connecting shares (%)'!$G$4/100*'Connecting shares (%)'!$R$17+P693*'Connecting shares (%)'!$H$4/100*'Connecting shares (%)'!$R$18,0),0)</f>
        <v>0</v>
      </c>
      <c r="Y693" s="1">
        <f>IF(C693="East", IF(B693="Decentral",('Connecting shares (%)'!$F$4/100*K693+'Connecting shares (%)'!$G$4/100*M693+'Connecting shares (%)'!$H$4/100*O693)/1000000,0),0)</f>
        <v>0</v>
      </c>
      <c r="Z693" s="1">
        <f>IF(C693="East", IF(B693="Decentral",L693*'Connecting shares (%)'!$R$16*'Connecting shares (%)'!$F$8/100+N693*'Connecting shares (%)'!$G$8/100*'Connecting shares (%)'!$R$17+P693*'Connecting shares (%)'!$H$8/100*'Connecting shares (%)'!$R$18,0),0)</f>
        <v>0</v>
      </c>
      <c r="AA693" s="1">
        <f>IF(C693="West", IF(B693="Central",('Connecting shares (%)'!$F$10/100*E693+'Connecting shares (%)'!$G$10/100*G693+'Connecting shares (%)'!$H$10/100*I693)/1000000,0),0)</f>
        <v>0</v>
      </c>
      <c r="AB693" s="1">
        <f>IF(C693="West", IF(B693="Central",F693*'Connecting shares (%)'!$R$16*'Connecting shares (%)'!$F$10/100+H693*'Connecting shares (%)'!$G$10/100*'Connecting shares (%)'!$R$17+J693*'Connecting shares (%)'!$H$10/100*'Connecting shares (%)'!$R$18,0),0)</f>
        <v>0</v>
      </c>
      <c r="AC693" s="1">
        <f>IF(C693="West", IF(B693="Decentral",('Connecting shares (%)'!$F$14/100*E693+'Connecting shares (%)'!$G$14/100*G693+'Connecting shares (%)'!$H$14/100*I693)/1000000,0),0)</f>
        <v>0.28855713</v>
      </c>
      <c r="AD693" s="1">
        <f>IF(C693="west", IF(B693="Decentral",F693*'Connecting shares (%)'!$R$16*'Connecting shares (%)'!$F$14/100+H693*'Connecting shares (%)'!$G$14/100*'Connecting shares (%)'!$R$17+J693*'Connecting shares (%)'!$H$14/100*'Connecting shares (%)'!$R$18,0),0)</f>
        <v>0.39091500000000001</v>
      </c>
      <c r="AE693" s="1">
        <f>IF(C693="west", IF(B693="Central",('Connecting shares (%)'!$F$12/100*K693+'Connecting shares (%)'!$G$12/100*M693+'Connecting shares (%)'!$H$12/100*O693)/1000000,0),0)</f>
        <v>0</v>
      </c>
      <c r="AF693" s="1">
        <f>IF(C693="west", IF(B693="Central",L693*'Connecting shares (%)'!$R$16*'Connecting shares (%)'!$F$12/100+N693*'Connecting shares (%)'!$G$12/100*'Connecting shares (%)'!$R$17+P693*'Connecting shares (%)'!$H$12/100*'Connecting shares (%)'!$R$18,0),0)</f>
        <v>0</v>
      </c>
      <c r="AG693" s="1">
        <f>IF(C693="West", IF(B693="Decentral",(K693*'Connecting shares (%)'!$F$16/100+M693*'Connecting shares (%)'!$G$16/100+O693*'Connecting shares (%)'!$H$16/100)/1000000,0),0)</f>
        <v>0</v>
      </c>
      <c r="AH693" s="1">
        <f>IF(C693="west", IF(B693="Decentral",L693*'Connecting shares (%)'!$R$16*'Connecting shares (%)'!$F$16/100+N693*'Connecting shares (%)'!$G$16/100*'Connecting shares (%)'!$R$17+P693*'Connecting shares (%)'!$H$16/100*'Connecting shares (%)'!$R$18,0),0)</f>
        <v>0</v>
      </c>
    </row>
    <row r="694" spans="1:34">
      <c r="A694" s="1">
        <v>693</v>
      </c>
      <c r="B694" s="1" t="s">
        <v>21</v>
      </c>
      <c r="C694" s="1" t="s">
        <v>23</v>
      </c>
      <c r="D694" s="1" t="s">
        <v>269</v>
      </c>
      <c r="E694" s="1">
        <v>415020.41999999899</v>
      </c>
      <c r="F694" s="1">
        <v>24</v>
      </c>
      <c r="G694" s="1">
        <v>61766.62</v>
      </c>
      <c r="H694" s="1">
        <v>1</v>
      </c>
      <c r="I694" s="1">
        <v>0</v>
      </c>
      <c r="J694" s="1">
        <v>0</v>
      </c>
      <c r="K694" s="1">
        <v>0</v>
      </c>
      <c r="L694" s="1">
        <v>0</v>
      </c>
      <c r="M694" s="1">
        <v>72204.240000000005</v>
      </c>
      <c r="N694" s="1">
        <v>1</v>
      </c>
      <c r="O694" s="1">
        <v>0</v>
      </c>
      <c r="P694" s="1">
        <v>0</v>
      </c>
      <c r="Q694" s="1">
        <v>2901.53978594914</v>
      </c>
      <c r="R694" s="1">
        <v>424401.5</v>
      </c>
      <c r="S694" s="61">
        <f>IF(C694="East", IF(B694="Central",('Connecting shares (%)'!$F$2/100*E694+'Connecting shares (%)'!$G$2/100*G694+'Connecting shares (%)'!$H$2/100*I694)/1000000,0),0)</f>
        <v>0</v>
      </c>
      <c r="T694" s="61">
        <f>IF(C694="East", IF(B694="Central",F694*'Connecting shares (%)'!$R$16*'Connecting shares (%)'!$F$2/100+H694*'Connecting shares (%)'!$G$2/100*'Connecting shares (%)'!$R$17+J694*'Connecting shares (%)'!$H$2/100*'Connecting shares (%)'!$R$18,0),0)</f>
        <v>0</v>
      </c>
      <c r="U694" s="1">
        <f>IF(C694="East", IF(B694="Decentral",('Connecting shares (%)'!$F$6/100*E694+'Connecting shares (%)'!$G$6/100*G694+'Connecting shares (%)'!$H$6/100*I694)/1000000,0),0)</f>
        <v>0</v>
      </c>
      <c r="V694" s="1">
        <f>IF(C694="East", IF(B694="Decentral",F694*'Connecting shares (%)'!$R$16*'Connecting shares (%)'!$F$6/100+H694*'Connecting shares (%)'!$G$6/100*'Connecting shares (%)'!$R$17+J694*'Connecting shares (%)'!$H$6/100*'Connecting shares (%)'!$R$18,0),0)</f>
        <v>0</v>
      </c>
      <c r="W694" s="1">
        <f>IF(C694="East", IF(B694="Central",('Connecting shares (%)'!$F$4/100*K694+'Connecting shares (%)'!$G$4/100*M694+'Connecting shares (%)'!$H$4/100*O694)/1000000,0),0)</f>
        <v>0</v>
      </c>
      <c r="X694" s="1">
        <f>IF(C694="East", IF(B694="Central",L694*'Connecting shares (%)'!$R$16*'Connecting shares (%)'!$F$4/100+N694*'Connecting shares (%)'!$G$4/100*'Connecting shares (%)'!$R$17+P694*'Connecting shares (%)'!$H$4/100*'Connecting shares (%)'!$R$18,0),0)</f>
        <v>0</v>
      </c>
      <c r="Y694" s="1">
        <f>IF(C694="East", IF(B694="Decentral",('Connecting shares (%)'!$F$4/100*K694+'Connecting shares (%)'!$G$4/100*M694+'Connecting shares (%)'!$H$4/100*O694)/1000000,0),0)</f>
        <v>0</v>
      </c>
      <c r="Z694" s="1">
        <f>IF(C694="East", IF(B694="Decentral",L694*'Connecting shares (%)'!$R$16*'Connecting shares (%)'!$F$8/100+N694*'Connecting shares (%)'!$G$8/100*'Connecting shares (%)'!$R$17+P694*'Connecting shares (%)'!$H$8/100*'Connecting shares (%)'!$R$18,0),0)</f>
        <v>0</v>
      </c>
      <c r="AA694" s="1">
        <f>IF(C694="West", IF(B694="Central",('Connecting shares (%)'!$F$10/100*E694+'Connecting shares (%)'!$G$10/100*G694+'Connecting shares (%)'!$H$10/100*I694)/1000000,0),0)</f>
        <v>0</v>
      </c>
      <c r="AB694" s="1">
        <f>IF(C694="West", IF(B694="Central",F694*'Connecting shares (%)'!$R$16*'Connecting shares (%)'!$F$10/100+H694*'Connecting shares (%)'!$G$10/100*'Connecting shares (%)'!$R$17+J694*'Connecting shares (%)'!$H$10/100*'Connecting shares (%)'!$R$18,0),0)</f>
        <v>0</v>
      </c>
      <c r="AC694" s="1">
        <f>IF(C694="West", IF(B694="Decentral",('Connecting shares (%)'!$F$14/100*E694+'Connecting shares (%)'!$G$14/100*G694+'Connecting shares (%)'!$H$14/100*I694)/1000000,0),0)</f>
        <v>0.476787039999999</v>
      </c>
      <c r="AD694" s="1">
        <f>IF(C694="west", IF(B694="Decentral",F694*'Connecting shares (%)'!$R$16*'Connecting shares (%)'!$F$14/100+H694*'Connecting shares (%)'!$G$14/100*'Connecting shares (%)'!$R$17+J694*'Connecting shares (%)'!$H$14/100*'Connecting shares (%)'!$R$18,0),0)</f>
        <v>0.58253900000000003</v>
      </c>
      <c r="AE694" s="1">
        <f>IF(C694="west", IF(B694="Central",('Connecting shares (%)'!$F$12/100*K694+'Connecting shares (%)'!$G$12/100*M694+'Connecting shares (%)'!$H$12/100*O694)/1000000,0),0)</f>
        <v>0</v>
      </c>
      <c r="AF694" s="1">
        <f>IF(C694="west", IF(B694="Central",L694*'Connecting shares (%)'!$R$16*'Connecting shares (%)'!$F$12/100+N694*'Connecting shares (%)'!$G$12/100*'Connecting shares (%)'!$R$17+P694*'Connecting shares (%)'!$H$12/100*'Connecting shares (%)'!$R$18,0),0)</f>
        <v>0</v>
      </c>
      <c r="AG694" s="1">
        <f>IF(C694="West", IF(B694="Decentral",(K694*'Connecting shares (%)'!$F$16/100+M694*'Connecting shares (%)'!$G$16/100+O694*'Connecting shares (%)'!$H$16/100)/1000000,0),0)</f>
        <v>7.2204240000000003E-2</v>
      </c>
      <c r="AH694" s="1">
        <f>IF(C694="west", IF(B694="Decentral",L694*'Connecting shares (%)'!$R$16*'Connecting shares (%)'!$F$16/100+N694*'Connecting shares (%)'!$G$16/100*'Connecting shares (%)'!$R$17+P694*'Connecting shares (%)'!$H$16/100*'Connecting shares (%)'!$R$18,0),0)</f>
        <v>3.0658999999999999E-2</v>
      </c>
    </row>
    <row r="695" spans="1:34">
      <c r="A695" s="1">
        <v>694</v>
      </c>
      <c r="B695" s="1" t="s">
        <v>21</v>
      </c>
      <c r="C695" s="1" t="s">
        <v>23</v>
      </c>
      <c r="D695" s="1" t="s">
        <v>268</v>
      </c>
      <c r="E695" s="1">
        <v>566228.80999999901</v>
      </c>
      <c r="F695" s="1">
        <v>36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3458.2041276466298</v>
      </c>
      <c r="R695" s="1">
        <v>285809</v>
      </c>
      <c r="S695" s="61">
        <f>IF(C695="East", IF(B695="Central",('Connecting shares (%)'!$F$2/100*E695+'Connecting shares (%)'!$G$2/100*G695+'Connecting shares (%)'!$H$2/100*I695)/1000000,0),0)</f>
        <v>0</v>
      </c>
      <c r="T695" s="61">
        <f>IF(C695="East", IF(B695="Central",F695*'Connecting shares (%)'!$R$16*'Connecting shares (%)'!$F$2/100+H695*'Connecting shares (%)'!$G$2/100*'Connecting shares (%)'!$R$17+J695*'Connecting shares (%)'!$H$2/100*'Connecting shares (%)'!$R$18,0),0)</f>
        <v>0</v>
      </c>
      <c r="U695" s="1">
        <f>IF(C695="East", IF(B695="Decentral",('Connecting shares (%)'!$F$6/100*E695+'Connecting shares (%)'!$G$6/100*G695+'Connecting shares (%)'!$H$6/100*I695)/1000000,0),0)</f>
        <v>0</v>
      </c>
      <c r="V695" s="1">
        <f>IF(C695="East", IF(B695="Decentral",F695*'Connecting shares (%)'!$R$16*'Connecting shares (%)'!$F$6/100+H695*'Connecting shares (%)'!$G$6/100*'Connecting shares (%)'!$R$17+J695*'Connecting shares (%)'!$H$6/100*'Connecting shares (%)'!$R$18,0),0)</f>
        <v>0</v>
      </c>
      <c r="W695" s="1">
        <f>IF(C695="East", IF(B695="Central",('Connecting shares (%)'!$F$4/100*K695+'Connecting shares (%)'!$G$4/100*M695+'Connecting shares (%)'!$H$4/100*O695)/1000000,0),0)</f>
        <v>0</v>
      </c>
      <c r="X695" s="1">
        <f>IF(C695="East", IF(B695="Central",L695*'Connecting shares (%)'!$R$16*'Connecting shares (%)'!$F$4/100+N695*'Connecting shares (%)'!$G$4/100*'Connecting shares (%)'!$R$17+P695*'Connecting shares (%)'!$H$4/100*'Connecting shares (%)'!$R$18,0),0)</f>
        <v>0</v>
      </c>
      <c r="Y695" s="1">
        <f>IF(C695="East", IF(B695="Decentral",('Connecting shares (%)'!$F$4/100*K695+'Connecting shares (%)'!$G$4/100*M695+'Connecting shares (%)'!$H$4/100*O695)/1000000,0),0)</f>
        <v>0</v>
      </c>
      <c r="Z695" s="1">
        <f>IF(C695="East", IF(B695="Decentral",L695*'Connecting shares (%)'!$R$16*'Connecting shares (%)'!$F$8/100+N695*'Connecting shares (%)'!$G$8/100*'Connecting shares (%)'!$R$17+P695*'Connecting shares (%)'!$H$8/100*'Connecting shares (%)'!$R$18,0),0)</f>
        <v>0</v>
      </c>
      <c r="AA695" s="1">
        <f>IF(C695="West", IF(B695="Central",('Connecting shares (%)'!$F$10/100*E695+'Connecting shares (%)'!$G$10/100*G695+'Connecting shares (%)'!$H$10/100*I695)/1000000,0),0)</f>
        <v>0</v>
      </c>
      <c r="AB695" s="1">
        <f>IF(C695="West", IF(B695="Central",F695*'Connecting shares (%)'!$R$16*'Connecting shares (%)'!$F$10/100+H695*'Connecting shares (%)'!$G$10/100*'Connecting shares (%)'!$R$17+J695*'Connecting shares (%)'!$H$10/100*'Connecting shares (%)'!$R$18,0),0)</f>
        <v>0</v>
      </c>
      <c r="AC695" s="1">
        <f>IF(C695="West", IF(B695="Decentral",('Connecting shares (%)'!$F$14/100*E695+'Connecting shares (%)'!$G$14/100*G695+'Connecting shares (%)'!$H$14/100*I695)/1000000,0),0)</f>
        <v>0.56622880999999903</v>
      </c>
      <c r="AD695" s="1">
        <f>IF(C695="west", IF(B695="Decentral",F695*'Connecting shares (%)'!$R$16*'Connecting shares (%)'!$F$14/100+H695*'Connecting shares (%)'!$G$14/100*'Connecting shares (%)'!$R$17+J695*'Connecting shares (%)'!$H$14/100*'Connecting shares (%)'!$R$18,0),0)</f>
        <v>0.82782</v>
      </c>
      <c r="AE695" s="1">
        <f>IF(C695="west", IF(B695="Central",('Connecting shares (%)'!$F$12/100*K695+'Connecting shares (%)'!$G$12/100*M695+'Connecting shares (%)'!$H$12/100*O695)/1000000,0),0)</f>
        <v>0</v>
      </c>
      <c r="AF695" s="1">
        <f>IF(C695="west", IF(B695="Central",L695*'Connecting shares (%)'!$R$16*'Connecting shares (%)'!$F$12/100+N695*'Connecting shares (%)'!$G$12/100*'Connecting shares (%)'!$R$17+P695*'Connecting shares (%)'!$H$12/100*'Connecting shares (%)'!$R$18,0),0)</f>
        <v>0</v>
      </c>
      <c r="AG695" s="1">
        <f>IF(C695="West", IF(B695="Decentral",(K695*'Connecting shares (%)'!$F$16/100+M695*'Connecting shares (%)'!$G$16/100+O695*'Connecting shares (%)'!$H$16/100)/1000000,0),0)</f>
        <v>0</v>
      </c>
      <c r="AH695" s="1">
        <f>IF(C695="west", IF(B695="Decentral",L695*'Connecting shares (%)'!$R$16*'Connecting shares (%)'!$F$16/100+N695*'Connecting shares (%)'!$G$16/100*'Connecting shares (%)'!$R$17+P695*'Connecting shares (%)'!$H$16/100*'Connecting shares (%)'!$R$18,0),0)</f>
        <v>0</v>
      </c>
    </row>
    <row r="696" spans="1:34">
      <c r="A696" s="1">
        <v>695</v>
      </c>
      <c r="B696" s="1" t="s">
        <v>21</v>
      </c>
      <c r="C696" s="1" t="s">
        <v>23</v>
      </c>
      <c r="D696" s="1" t="s">
        <v>267</v>
      </c>
      <c r="E696" s="1">
        <v>375166.43999999901</v>
      </c>
      <c r="F696" s="1">
        <v>26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3370.0536868812901</v>
      </c>
      <c r="R696" s="1">
        <v>655780.5</v>
      </c>
      <c r="S696" s="61">
        <f>IF(C696="East", IF(B696="Central",('Connecting shares (%)'!$F$2/100*E696+'Connecting shares (%)'!$G$2/100*G696+'Connecting shares (%)'!$H$2/100*I696)/1000000,0),0)</f>
        <v>0</v>
      </c>
      <c r="T696" s="61">
        <f>IF(C696="East", IF(B696="Central",F696*'Connecting shares (%)'!$R$16*'Connecting shares (%)'!$F$2/100+H696*'Connecting shares (%)'!$G$2/100*'Connecting shares (%)'!$R$17+J696*'Connecting shares (%)'!$H$2/100*'Connecting shares (%)'!$R$18,0),0)</f>
        <v>0</v>
      </c>
      <c r="U696" s="1">
        <f>IF(C696="East", IF(B696="Decentral",('Connecting shares (%)'!$F$6/100*E696+'Connecting shares (%)'!$G$6/100*G696+'Connecting shares (%)'!$H$6/100*I696)/1000000,0),0)</f>
        <v>0</v>
      </c>
      <c r="V696" s="1">
        <f>IF(C696="East", IF(B696="Decentral",F696*'Connecting shares (%)'!$R$16*'Connecting shares (%)'!$F$6/100+H696*'Connecting shares (%)'!$G$6/100*'Connecting shares (%)'!$R$17+J696*'Connecting shares (%)'!$H$6/100*'Connecting shares (%)'!$R$18,0),0)</f>
        <v>0</v>
      </c>
      <c r="W696" s="1">
        <f>IF(C696="East", IF(B696="Central",('Connecting shares (%)'!$F$4/100*K696+'Connecting shares (%)'!$G$4/100*M696+'Connecting shares (%)'!$H$4/100*O696)/1000000,0),0)</f>
        <v>0</v>
      </c>
      <c r="X696" s="1">
        <f>IF(C696="East", IF(B696="Central",L696*'Connecting shares (%)'!$R$16*'Connecting shares (%)'!$F$4/100+N696*'Connecting shares (%)'!$G$4/100*'Connecting shares (%)'!$R$17+P696*'Connecting shares (%)'!$H$4/100*'Connecting shares (%)'!$R$18,0),0)</f>
        <v>0</v>
      </c>
      <c r="Y696" s="1">
        <f>IF(C696="East", IF(B696="Decentral",('Connecting shares (%)'!$F$4/100*K696+'Connecting shares (%)'!$G$4/100*M696+'Connecting shares (%)'!$H$4/100*O696)/1000000,0),0)</f>
        <v>0</v>
      </c>
      <c r="Z696" s="1">
        <f>IF(C696="East", IF(B696="Decentral",L696*'Connecting shares (%)'!$R$16*'Connecting shares (%)'!$F$8/100+N696*'Connecting shares (%)'!$G$8/100*'Connecting shares (%)'!$R$17+P696*'Connecting shares (%)'!$H$8/100*'Connecting shares (%)'!$R$18,0),0)</f>
        <v>0</v>
      </c>
      <c r="AA696" s="1">
        <f>IF(C696="West", IF(B696="Central",('Connecting shares (%)'!$F$10/100*E696+'Connecting shares (%)'!$G$10/100*G696+'Connecting shares (%)'!$H$10/100*I696)/1000000,0),0)</f>
        <v>0</v>
      </c>
      <c r="AB696" s="1">
        <f>IF(C696="West", IF(B696="Central",F696*'Connecting shares (%)'!$R$16*'Connecting shares (%)'!$F$10/100+H696*'Connecting shares (%)'!$G$10/100*'Connecting shares (%)'!$R$17+J696*'Connecting shares (%)'!$H$10/100*'Connecting shares (%)'!$R$18,0),0)</f>
        <v>0</v>
      </c>
      <c r="AC696" s="1">
        <f>IF(C696="West", IF(B696="Decentral",('Connecting shares (%)'!$F$14/100*E696+'Connecting shares (%)'!$G$14/100*G696+'Connecting shares (%)'!$H$14/100*I696)/1000000,0),0)</f>
        <v>0.37516643999999899</v>
      </c>
      <c r="AD696" s="1">
        <f>IF(C696="west", IF(B696="Decentral",F696*'Connecting shares (%)'!$R$16*'Connecting shares (%)'!$F$14/100+H696*'Connecting shares (%)'!$G$14/100*'Connecting shares (%)'!$R$17+J696*'Connecting shares (%)'!$H$14/100*'Connecting shares (%)'!$R$18,0),0)</f>
        <v>0.59787000000000001</v>
      </c>
      <c r="AE696" s="1">
        <f>IF(C696="west", IF(B696="Central",('Connecting shares (%)'!$F$12/100*K696+'Connecting shares (%)'!$G$12/100*M696+'Connecting shares (%)'!$H$12/100*O696)/1000000,0),0)</f>
        <v>0</v>
      </c>
      <c r="AF696" s="1">
        <f>IF(C696="west", IF(B696="Central",L696*'Connecting shares (%)'!$R$16*'Connecting shares (%)'!$F$12/100+N696*'Connecting shares (%)'!$G$12/100*'Connecting shares (%)'!$R$17+P696*'Connecting shares (%)'!$H$12/100*'Connecting shares (%)'!$R$18,0),0)</f>
        <v>0</v>
      </c>
      <c r="AG696" s="1">
        <f>IF(C696="West", IF(B696="Decentral",(K696*'Connecting shares (%)'!$F$16/100+M696*'Connecting shares (%)'!$G$16/100+O696*'Connecting shares (%)'!$H$16/100)/1000000,0),0)</f>
        <v>0</v>
      </c>
      <c r="AH696" s="1">
        <f>IF(C696="west", IF(B696="Decentral",L696*'Connecting shares (%)'!$R$16*'Connecting shares (%)'!$F$16/100+N696*'Connecting shares (%)'!$G$16/100*'Connecting shares (%)'!$R$17+P696*'Connecting shares (%)'!$H$16/100*'Connecting shares (%)'!$R$18,0),0)</f>
        <v>0</v>
      </c>
    </row>
    <row r="697" spans="1:34">
      <c r="A697" s="1">
        <v>696</v>
      </c>
      <c r="B697" s="1" t="s">
        <v>21</v>
      </c>
      <c r="C697" s="1" t="s">
        <v>23</v>
      </c>
      <c r="D697" s="1" t="s">
        <v>201</v>
      </c>
      <c r="E697" s="1">
        <v>595809.45999999903</v>
      </c>
      <c r="F697" s="1">
        <v>33</v>
      </c>
      <c r="G697" s="1">
        <v>0</v>
      </c>
      <c r="H697" s="1">
        <v>0</v>
      </c>
      <c r="I697" s="1">
        <v>0</v>
      </c>
      <c r="J697" s="1">
        <v>0</v>
      </c>
      <c r="K697" s="1">
        <v>22668.9199999999</v>
      </c>
      <c r="L697" s="1">
        <v>1</v>
      </c>
      <c r="M697" s="1">
        <v>275890.549999999</v>
      </c>
      <c r="N697" s="1">
        <v>2</v>
      </c>
      <c r="O697" s="1">
        <v>0</v>
      </c>
      <c r="P697" s="1">
        <v>0</v>
      </c>
      <c r="Q697" s="1">
        <v>2477.8731658614201</v>
      </c>
      <c r="R697" s="1">
        <v>367823.5</v>
      </c>
      <c r="S697" s="61">
        <f>IF(C697="East", IF(B697="Central",('Connecting shares (%)'!$F$2/100*E697+'Connecting shares (%)'!$G$2/100*G697+'Connecting shares (%)'!$H$2/100*I697)/1000000,0),0)</f>
        <v>0</v>
      </c>
      <c r="T697" s="61">
        <f>IF(C697="East", IF(B697="Central",F697*'Connecting shares (%)'!$R$16*'Connecting shares (%)'!$F$2/100+H697*'Connecting shares (%)'!$G$2/100*'Connecting shares (%)'!$R$17+J697*'Connecting shares (%)'!$H$2/100*'Connecting shares (%)'!$R$18,0),0)</f>
        <v>0</v>
      </c>
      <c r="U697" s="1">
        <f>IF(C697="East", IF(B697="Decentral",('Connecting shares (%)'!$F$6/100*E697+'Connecting shares (%)'!$G$6/100*G697+'Connecting shares (%)'!$H$6/100*I697)/1000000,0),0)</f>
        <v>0</v>
      </c>
      <c r="V697" s="1">
        <f>IF(C697="East", IF(B697="Decentral",F697*'Connecting shares (%)'!$R$16*'Connecting shares (%)'!$F$6/100+H697*'Connecting shares (%)'!$G$6/100*'Connecting shares (%)'!$R$17+J697*'Connecting shares (%)'!$H$6/100*'Connecting shares (%)'!$R$18,0),0)</f>
        <v>0</v>
      </c>
      <c r="W697" s="1">
        <f>IF(C697="East", IF(B697="Central",('Connecting shares (%)'!$F$4/100*K697+'Connecting shares (%)'!$G$4/100*M697+'Connecting shares (%)'!$H$4/100*O697)/1000000,0),0)</f>
        <v>0</v>
      </c>
      <c r="X697" s="1">
        <f>IF(C697="East", IF(B697="Central",L697*'Connecting shares (%)'!$R$16*'Connecting shares (%)'!$F$4/100+N697*'Connecting shares (%)'!$G$4/100*'Connecting shares (%)'!$R$17+P697*'Connecting shares (%)'!$H$4/100*'Connecting shares (%)'!$R$18,0),0)</f>
        <v>0</v>
      </c>
      <c r="Y697" s="1">
        <f>IF(C697="East", IF(B697="Decentral",('Connecting shares (%)'!$F$4/100*K697+'Connecting shares (%)'!$G$4/100*M697+'Connecting shares (%)'!$H$4/100*O697)/1000000,0),0)</f>
        <v>0</v>
      </c>
      <c r="Z697" s="1">
        <f>IF(C697="East", IF(B697="Decentral",L697*'Connecting shares (%)'!$R$16*'Connecting shares (%)'!$F$8/100+N697*'Connecting shares (%)'!$G$8/100*'Connecting shares (%)'!$R$17+P697*'Connecting shares (%)'!$H$8/100*'Connecting shares (%)'!$R$18,0),0)</f>
        <v>0</v>
      </c>
      <c r="AA697" s="1">
        <f>IF(C697="West", IF(B697="Central",('Connecting shares (%)'!$F$10/100*E697+'Connecting shares (%)'!$G$10/100*G697+'Connecting shares (%)'!$H$10/100*I697)/1000000,0),0)</f>
        <v>0</v>
      </c>
      <c r="AB697" s="1">
        <f>IF(C697="West", IF(B697="Central",F697*'Connecting shares (%)'!$R$16*'Connecting shares (%)'!$F$10/100+H697*'Connecting shares (%)'!$G$10/100*'Connecting shares (%)'!$R$17+J697*'Connecting shares (%)'!$H$10/100*'Connecting shares (%)'!$R$18,0),0)</f>
        <v>0</v>
      </c>
      <c r="AC697" s="1">
        <f>IF(C697="West", IF(B697="Decentral",('Connecting shares (%)'!$F$14/100*E697+'Connecting shares (%)'!$G$14/100*G697+'Connecting shares (%)'!$H$14/100*I697)/1000000,0),0)</f>
        <v>0.59580945999999901</v>
      </c>
      <c r="AD697" s="1">
        <f>IF(C697="west", IF(B697="Decentral",F697*'Connecting shares (%)'!$R$16*'Connecting shares (%)'!$F$14/100+H697*'Connecting shares (%)'!$G$14/100*'Connecting shares (%)'!$R$17+J697*'Connecting shares (%)'!$H$14/100*'Connecting shares (%)'!$R$18,0),0)</f>
        <v>0.75883499999999993</v>
      </c>
      <c r="AE697" s="1">
        <f>IF(C697="west", IF(B697="Central",('Connecting shares (%)'!$F$12/100*K697+'Connecting shares (%)'!$G$12/100*M697+'Connecting shares (%)'!$H$12/100*O697)/1000000,0),0)</f>
        <v>0</v>
      </c>
      <c r="AF697" s="1">
        <f>IF(C697="west", IF(B697="Central",L697*'Connecting shares (%)'!$R$16*'Connecting shares (%)'!$F$12/100+N697*'Connecting shares (%)'!$G$12/100*'Connecting shares (%)'!$R$17+P697*'Connecting shares (%)'!$H$12/100*'Connecting shares (%)'!$R$18,0),0)</f>
        <v>0</v>
      </c>
      <c r="AG697" s="1">
        <f>IF(C697="West", IF(B697="Decentral",(K697*'Connecting shares (%)'!$F$16/100+M697*'Connecting shares (%)'!$G$16/100+O697*'Connecting shares (%)'!$H$16/100)/1000000,0),0)</f>
        <v>0.29855946999999894</v>
      </c>
      <c r="AH697" s="1">
        <f>IF(C697="west", IF(B697="Decentral",L697*'Connecting shares (%)'!$R$16*'Connecting shares (%)'!$F$16/100+N697*'Connecting shares (%)'!$G$16/100*'Connecting shares (%)'!$R$17+P697*'Connecting shares (%)'!$H$16/100*'Connecting shares (%)'!$R$18,0),0)</f>
        <v>8.4312999999999999E-2</v>
      </c>
    </row>
    <row r="698" spans="1:34">
      <c r="A698" s="1">
        <v>697</v>
      </c>
      <c r="B698" s="1" t="s">
        <v>22</v>
      </c>
      <c r="C698" s="1" t="s">
        <v>23</v>
      </c>
      <c r="D698" s="1" t="s">
        <v>266</v>
      </c>
      <c r="E698" s="1">
        <v>657428.33999999904</v>
      </c>
      <c r="F698" s="1">
        <v>44</v>
      </c>
      <c r="G698" s="1">
        <v>0</v>
      </c>
      <c r="H698" s="1">
        <v>0</v>
      </c>
      <c r="I698" s="1">
        <v>0</v>
      </c>
      <c r="J698" s="1">
        <v>0</v>
      </c>
      <c r="K698" s="1">
        <v>10040.68</v>
      </c>
      <c r="L698" s="1">
        <v>1</v>
      </c>
      <c r="M698" s="1">
        <v>0</v>
      </c>
      <c r="N698" s="1">
        <v>0</v>
      </c>
      <c r="O698" s="1">
        <v>0</v>
      </c>
      <c r="P698" s="1">
        <v>0</v>
      </c>
      <c r="Q698" s="1">
        <v>4299.5748134290498</v>
      </c>
      <c r="R698" s="1">
        <v>875564</v>
      </c>
      <c r="S698" s="61">
        <f>IF(C698="East", IF(B698="Central",('Connecting shares (%)'!$F$2/100*E698+'Connecting shares (%)'!$G$2/100*G698+'Connecting shares (%)'!$H$2/100*I698)/1000000,0),0)</f>
        <v>0</v>
      </c>
      <c r="T698" s="61">
        <f>IF(C698="East", IF(B698="Central",F698*'Connecting shares (%)'!$R$16*'Connecting shares (%)'!$F$2/100+H698*'Connecting shares (%)'!$G$2/100*'Connecting shares (%)'!$R$17+J698*'Connecting shares (%)'!$H$2/100*'Connecting shares (%)'!$R$18,0),0)</f>
        <v>0</v>
      </c>
      <c r="U698" s="1">
        <f>IF(C698="East", IF(B698="Decentral",('Connecting shares (%)'!$F$6/100*E698+'Connecting shares (%)'!$G$6/100*G698+'Connecting shares (%)'!$H$6/100*I698)/1000000,0),0)</f>
        <v>0</v>
      </c>
      <c r="V698" s="1">
        <f>IF(C698="East", IF(B698="Decentral",F698*'Connecting shares (%)'!$R$16*'Connecting shares (%)'!$F$6/100+H698*'Connecting shares (%)'!$G$6/100*'Connecting shares (%)'!$R$17+J698*'Connecting shares (%)'!$H$6/100*'Connecting shares (%)'!$R$18,0),0)</f>
        <v>0</v>
      </c>
      <c r="W698" s="1">
        <f>IF(C698="East", IF(B698="Central",('Connecting shares (%)'!$F$4/100*K698+'Connecting shares (%)'!$G$4/100*M698+'Connecting shares (%)'!$H$4/100*O698)/1000000,0),0)</f>
        <v>0</v>
      </c>
      <c r="X698" s="1">
        <f>IF(C698="East", IF(B698="Central",L698*'Connecting shares (%)'!$R$16*'Connecting shares (%)'!$F$4/100+N698*'Connecting shares (%)'!$G$4/100*'Connecting shares (%)'!$R$17+P698*'Connecting shares (%)'!$H$4/100*'Connecting shares (%)'!$R$18,0),0)</f>
        <v>0</v>
      </c>
      <c r="Y698" s="1">
        <f>IF(C698="East", IF(B698="Decentral",('Connecting shares (%)'!$F$4/100*K698+'Connecting shares (%)'!$G$4/100*M698+'Connecting shares (%)'!$H$4/100*O698)/1000000,0),0)</f>
        <v>0</v>
      </c>
      <c r="Z698" s="1">
        <f>IF(C698="East", IF(B698="Decentral",L698*'Connecting shares (%)'!$R$16*'Connecting shares (%)'!$F$8/100+N698*'Connecting shares (%)'!$G$8/100*'Connecting shares (%)'!$R$17+P698*'Connecting shares (%)'!$H$8/100*'Connecting shares (%)'!$R$18,0),0)</f>
        <v>0</v>
      </c>
      <c r="AA698" s="1">
        <f>IF(C698="West", IF(B698="Central",('Connecting shares (%)'!$F$10/100*E698+'Connecting shares (%)'!$G$10/100*G698+'Connecting shares (%)'!$H$10/100*I698)/1000000,0),0)</f>
        <v>0.65742833999999906</v>
      </c>
      <c r="AB698" s="1">
        <f>IF(C698="West", IF(B698="Central",F698*'Connecting shares (%)'!$R$16*'Connecting shares (%)'!$F$10/100+H698*'Connecting shares (%)'!$G$10/100*'Connecting shares (%)'!$R$17+J698*'Connecting shares (%)'!$H$10/100*'Connecting shares (%)'!$R$18,0),0)</f>
        <v>1.0117800000000001</v>
      </c>
      <c r="AC698" s="1">
        <f>IF(C698="West", IF(B698="Decentral",('Connecting shares (%)'!$F$14/100*E698+'Connecting shares (%)'!$G$14/100*G698+'Connecting shares (%)'!$H$14/100*I698)/1000000,0),0)</f>
        <v>0</v>
      </c>
      <c r="AD698" s="1">
        <f>IF(C698="west", IF(B698="Decentral",F698*'Connecting shares (%)'!$R$16*'Connecting shares (%)'!$F$14/100+H698*'Connecting shares (%)'!$G$14/100*'Connecting shares (%)'!$R$17+J698*'Connecting shares (%)'!$H$14/100*'Connecting shares (%)'!$R$18,0),0)</f>
        <v>0</v>
      </c>
      <c r="AE698" s="1">
        <f>IF(C698="west", IF(B698="Central",('Connecting shares (%)'!$F$12/100*K698+'Connecting shares (%)'!$G$12/100*M698+'Connecting shares (%)'!$H$12/100*O698)/1000000,0),0)</f>
        <v>1.004068E-2</v>
      </c>
      <c r="AF698" s="1">
        <f>IF(C698="west", IF(B698="Central",L698*'Connecting shares (%)'!$R$16*'Connecting shares (%)'!$F$12/100+N698*'Connecting shares (%)'!$G$12/100*'Connecting shares (%)'!$R$17+P698*'Connecting shares (%)'!$H$12/100*'Connecting shares (%)'!$R$18,0),0)</f>
        <v>2.2995000000000002E-2</v>
      </c>
      <c r="AG698" s="1">
        <f>IF(C698="West", IF(B698="Decentral",(K698*'Connecting shares (%)'!$F$16/100+M698*'Connecting shares (%)'!$G$16/100+O698*'Connecting shares (%)'!$H$16/100)/1000000,0),0)</f>
        <v>0</v>
      </c>
      <c r="AH698" s="1">
        <f>IF(C698="west", IF(B698="Decentral",L698*'Connecting shares (%)'!$R$16*'Connecting shares (%)'!$F$16/100+N698*'Connecting shares (%)'!$G$16/100*'Connecting shares (%)'!$R$17+P698*'Connecting shares (%)'!$H$16/100*'Connecting shares (%)'!$R$18,0),0)</f>
        <v>0</v>
      </c>
    </row>
    <row r="699" spans="1:34">
      <c r="A699" s="1">
        <v>698</v>
      </c>
      <c r="B699" s="1" t="s">
        <v>21</v>
      </c>
      <c r="C699" s="1" t="s">
        <v>23</v>
      </c>
      <c r="D699" s="1" t="s">
        <v>265</v>
      </c>
      <c r="E699" s="1">
        <v>433918.26</v>
      </c>
      <c r="F699" s="1">
        <v>26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3251.3883350341098</v>
      </c>
      <c r="R699" s="1">
        <v>594280.5</v>
      </c>
      <c r="S699" s="61">
        <f>IF(C699="East", IF(B699="Central",('Connecting shares (%)'!$F$2/100*E699+'Connecting shares (%)'!$G$2/100*G699+'Connecting shares (%)'!$H$2/100*I699)/1000000,0),0)</f>
        <v>0</v>
      </c>
      <c r="T699" s="61">
        <f>IF(C699="East", IF(B699="Central",F699*'Connecting shares (%)'!$R$16*'Connecting shares (%)'!$F$2/100+H699*'Connecting shares (%)'!$G$2/100*'Connecting shares (%)'!$R$17+J699*'Connecting shares (%)'!$H$2/100*'Connecting shares (%)'!$R$18,0),0)</f>
        <v>0</v>
      </c>
      <c r="U699" s="1">
        <f>IF(C699="East", IF(B699="Decentral",('Connecting shares (%)'!$F$6/100*E699+'Connecting shares (%)'!$G$6/100*G699+'Connecting shares (%)'!$H$6/100*I699)/1000000,0),0)</f>
        <v>0</v>
      </c>
      <c r="V699" s="1">
        <f>IF(C699="East", IF(B699="Decentral",F699*'Connecting shares (%)'!$R$16*'Connecting shares (%)'!$F$6/100+H699*'Connecting shares (%)'!$G$6/100*'Connecting shares (%)'!$R$17+J699*'Connecting shares (%)'!$H$6/100*'Connecting shares (%)'!$R$18,0),0)</f>
        <v>0</v>
      </c>
      <c r="W699" s="1">
        <f>IF(C699="East", IF(B699="Central",('Connecting shares (%)'!$F$4/100*K699+'Connecting shares (%)'!$G$4/100*M699+'Connecting shares (%)'!$H$4/100*O699)/1000000,0),0)</f>
        <v>0</v>
      </c>
      <c r="X699" s="1">
        <f>IF(C699="East", IF(B699="Central",L699*'Connecting shares (%)'!$R$16*'Connecting shares (%)'!$F$4/100+N699*'Connecting shares (%)'!$G$4/100*'Connecting shares (%)'!$R$17+P699*'Connecting shares (%)'!$H$4/100*'Connecting shares (%)'!$R$18,0),0)</f>
        <v>0</v>
      </c>
      <c r="Y699" s="1">
        <f>IF(C699="East", IF(B699="Decentral",('Connecting shares (%)'!$F$4/100*K699+'Connecting shares (%)'!$G$4/100*M699+'Connecting shares (%)'!$H$4/100*O699)/1000000,0),0)</f>
        <v>0</v>
      </c>
      <c r="Z699" s="1">
        <f>IF(C699="East", IF(B699="Decentral",L699*'Connecting shares (%)'!$R$16*'Connecting shares (%)'!$F$8/100+N699*'Connecting shares (%)'!$G$8/100*'Connecting shares (%)'!$R$17+P699*'Connecting shares (%)'!$H$8/100*'Connecting shares (%)'!$R$18,0),0)</f>
        <v>0</v>
      </c>
      <c r="AA699" s="1">
        <f>IF(C699="West", IF(B699="Central",('Connecting shares (%)'!$F$10/100*E699+'Connecting shares (%)'!$G$10/100*G699+'Connecting shares (%)'!$H$10/100*I699)/1000000,0),0)</f>
        <v>0</v>
      </c>
      <c r="AB699" s="1">
        <f>IF(C699="West", IF(B699="Central",F699*'Connecting shares (%)'!$R$16*'Connecting shares (%)'!$F$10/100+H699*'Connecting shares (%)'!$G$10/100*'Connecting shares (%)'!$R$17+J699*'Connecting shares (%)'!$H$10/100*'Connecting shares (%)'!$R$18,0),0)</f>
        <v>0</v>
      </c>
      <c r="AC699" s="1">
        <f>IF(C699="West", IF(B699="Decentral",('Connecting shares (%)'!$F$14/100*E699+'Connecting shares (%)'!$G$14/100*G699+'Connecting shares (%)'!$H$14/100*I699)/1000000,0),0)</f>
        <v>0.43391826</v>
      </c>
      <c r="AD699" s="1">
        <f>IF(C699="west", IF(B699="Decentral",F699*'Connecting shares (%)'!$R$16*'Connecting shares (%)'!$F$14/100+H699*'Connecting shares (%)'!$G$14/100*'Connecting shares (%)'!$R$17+J699*'Connecting shares (%)'!$H$14/100*'Connecting shares (%)'!$R$18,0),0)</f>
        <v>0.59787000000000001</v>
      </c>
      <c r="AE699" s="1">
        <f>IF(C699="west", IF(B699="Central",('Connecting shares (%)'!$F$12/100*K699+'Connecting shares (%)'!$G$12/100*M699+'Connecting shares (%)'!$H$12/100*O699)/1000000,0),0)</f>
        <v>0</v>
      </c>
      <c r="AF699" s="1">
        <f>IF(C699="west", IF(B699="Central",L699*'Connecting shares (%)'!$R$16*'Connecting shares (%)'!$F$12/100+N699*'Connecting shares (%)'!$G$12/100*'Connecting shares (%)'!$R$17+P699*'Connecting shares (%)'!$H$12/100*'Connecting shares (%)'!$R$18,0),0)</f>
        <v>0</v>
      </c>
      <c r="AG699" s="1">
        <f>IF(C699="West", IF(B699="Decentral",(K699*'Connecting shares (%)'!$F$16/100+M699*'Connecting shares (%)'!$G$16/100+O699*'Connecting shares (%)'!$H$16/100)/1000000,0),0)</f>
        <v>0</v>
      </c>
      <c r="AH699" s="1">
        <f>IF(C699="west", IF(B699="Decentral",L699*'Connecting shares (%)'!$R$16*'Connecting shares (%)'!$F$16/100+N699*'Connecting shares (%)'!$G$16/100*'Connecting shares (%)'!$R$17+P699*'Connecting shares (%)'!$H$16/100*'Connecting shares (%)'!$R$18,0),0)</f>
        <v>0</v>
      </c>
    </row>
    <row r="700" spans="1:34">
      <c r="A700" s="1">
        <v>699</v>
      </c>
      <c r="B700" s="1" t="s">
        <v>21</v>
      </c>
      <c r="C700" s="1" t="s">
        <v>23</v>
      </c>
      <c r="D700" s="1" t="s">
        <v>264</v>
      </c>
      <c r="E700" s="1">
        <v>270960.77999999898</v>
      </c>
      <c r="F700" s="1">
        <v>18</v>
      </c>
      <c r="G700" s="1">
        <v>0</v>
      </c>
      <c r="H700" s="1">
        <v>0</v>
      </c>
      <c r="I700" s="1">
        <v>0</v>
      </c>
      <c r="J700" s="1">
        <v>0</v>
      </c>
      <c r="K700" s="1">
        <v>10752.42</v>
      </c>
      <c r="L700" s="1">
        <v>1</v>
      </c>
      <c r="M700" s="1">
        <v>0</v>
      </c>
      <c r="N700" s="1">
        <v>0</v>
      </c>
      <c r="O700" s="1">
        <v>0</v>
      </c>
      <c r="P700" s="1">
        <v>0</v>
      </c>
      <c r="Q700" s="1">
        <v>3266.1543102850901</v>
      </c>
      <c r="R700" s="1">
        <v>552229.5</v>
      </c>
      <c r="S700" s="61">
        <f>IF(C700="East", IF(B700="Central",('Connecting shares (%)'!$F$2/100*E700+'Connecting shares (%)'!$G$2/100*G700+'Connecting shares (%)'!$H$2/100*I700)/1000000,0),0)</f>
        <v>0</v>
      </c>
      <c r="T700" s="61">
        <f>IF(C700="East", IF(B700="Central",F700*'Connecting shares (%)'!$R$16*'Connecting shares (%)'!$F$2/100+H700*'Connecting shares (%)'!$G$2/100*'Connecting shares (%)'!$R$17+J700*'Connecting shares (%)'!$H$2/100*'Connecting shares (%)'!$R$18,0),0)</f>
        <v>0</v>
      </c>
      <c r="U700" s="1">
        <f>IF(C700="East", IF(B700="Decentral",('Connecting shares (%)'!$F$6/100*E700+'Connecting shares (%)'!$G$6/100*G700+'Connecting shares (%)'!$H$6/100*I700)/1000000,0),0)</f>
        <v>0</v>
      </c>
      <c r="V700" s="1">
        <f>IF(C700="East", IF(B700="Decentral",F700*'Connecting shares (%)'!$R$16*'Connecting shares (%)'!$F$6/100+H700*'Connecting shares (%)'!$G$6/100*'Connecting shares (%)'!$R$17+J700*'Connecting shares (%)'!$H$6/100*'Connecting shares (%)'!$R$18,0),0)</f>
        <v>0</v>
      </c>
      <c r="W700" s="1">
        <f>IF(C700="East", IF(B700="Central",('Connecting shares (%)'!$F$4/100*K700+'Connecting shares (%)'!$G$4/100*M700+'Connecting shares (%)'!$H$4/100*O700)/1000000,0),0)</f>
        <v>0</v>
      </c>
      <c r="X700" s="1">
        <f>IF(C700="East", IF(B700="Central",L700*'Connecting shares (%)'!$R$16*'Connecting shares (%)'!$F$4/100+N700*'Connecting shares (%)'!$G$4/100*'Connecting shares (%)'!$R$17+P700*'Connecting shares (%)'!$H$4/100*'Connecting shares (%)'!$R$18,0),0)</f>
        <v>0</v>
      </c>
      <c r="Y700" s="1">
        <f>IF(C700="East", IF(B700="Decentral",('Connecting shares (%)'!$F$4/100*K700+'Connecting shares (%)'!$G$4/100*M700+'Connecting shares (%)'!$H$4/100*O700)/1000000,0),0)</f>
        <v>0</v>
      </c>
      <c r="Z700" s="1">
        <f>IF(C700="East", IF(B700="Decentral",L700*'Connecting shares (%)'!$R$16*'Connecting shares (%)'!$F$8/100+N700*'Connecting shares (%)'!$G$8/100*'Connecting shares (%)'!$R$17+P700*'Connecting shares (%)'!$H$8/100*'Connecting shares (%)'!$R$18,0),0)</f>
        <v>0</v>
      </c>
      <c r="AA700" s="1">
        <f>IF(C700="West", IF(B700="Central",('Connecting shares (%)'!$F$10/100*E700+'Connecting shares (%)'!$G$10/100*G700+'Connecting shares (%)'!$H$10/100*I700)/1000000,0),0)</f>
        <v>0</v>
      </c>
      <c r="AB700" s="1">
        <f>IF(C700="West", IF(B700="Central",F700*'Connecting shares (%)'!$R$16*'Connecting shares (%)'!$F$10/100+H700*'Connecting shares (%)'!$G$10/100*'Connecting shares (%)'!$R$17+J700*'Connecting shares (%)'!$H$10/100*'Connecting shares (%)'!$R$18,0),0)</f>
        <v>0</v>
      </c>
      <c r="AC700" s="1">
        <f>IF(C700="West", IF(B700="Decentral",('Connecting shares (%)'!$F$14/100*E700+'Connecting shares (%)'!$G$14/100*G700+'Connecting shares (%)'!$H$14/100*I700)/1000000,0),0)</f>
        <v>0.27096077999999896</v>
      </c>
      <c r="AD700" s="1">
        <f>IF(C700="west", IF(B700="Decentral",F700*'Connecting shares (%)'!$R$16*'Connecting shares (%)'!$F$14/100+H700*'Connecting shares (%)'!$G$14/100*'Connecting shares (%)'!$R$17+J700*'Connecting shares (%)'!$H$14/100*'Connecting shares (%)'!$R$18,0),0)</f>
        <v>0.41391</v>
      </c>
      <c r="AE700" s="1">
        <f>IF(C700="west", IF(B700="Central",('Connecting shares (%)'!$F$12/100*K700+'Connecting shares (%)'!$G$12/100*M700+'Connecting shares (%)'!$H$12/100*O700)/1000000,0),0)</f>
        <v>0</v>
      </c>
      <c r="AF700" s="1">
        <f>IF(C700="west", IF(B700="Central",L700*'Connecting shares (%)'!$R$16*'Connecting shares (%)'!$F$12/100+N700*'Connecting shares (%)'!$G$12/100*'Connecting shares (%)'!$R$17+P700*'Connecting shares (%)'!$H$12/100*'Connecting shares (%)'!$R$18,0),0)</f>
        <v>0</v>
      </c>
      <c r="AG700" s="1">
        <f>IF(C700="West", IF(B700="Decentral",(K700*'Connecting shares (%)'!$F$16/100+M700*'Connecting shares (%)'!$G$16/100+O700*'Connecting shares (%)'!$H$16/100)/1000000,0),0)</f>
        <v>1.075242E-2</v>
      </c>
      <c r="AH700" s="1">
        <f>IF(C700="west", IF(B700="Decentral",L700*'Connecting shares (%)'!$R$16*'Connecting shares (%)'!$F$16/100+N700*'Connecting shares (%)'!$G$16/100*'Connecting shares (%)'!$R$17+P700*'Connecting shares (%)'!$H$16/100*'Connecting shares (%)'!$R$18,0),0)</f>
        <v>2.2995000000000002E-2</v>
      </c>
    </row>
    <row r="701" spans="1:34">
      <c r="A701" s="1">
        <v>700</v>
      </c>
      <c r="B701" s="1" t="s">
        <v>21</v>
      </c>
      <c r="C701" s="1" t="s">
        <v>23</v>
      </c>
      <c r="D701" s="1" t="s">
        <v>233</v>
      </c>
      <c r="E701" s="1">
        <v>4868446.42</v>
      </c>
      <c r="F701" s="1">
        <v>293</v>
      </c>
      <c r="G701" s="1">
        <v>0</v>
      </c>
      <c r="H701" s="1">
        <v>0</v>
      </c>
      <c r="I701" s="1">
        <v>0</v>
      </c>
      <c r="J701" s="1">
        <v>0</v>
      </c>
      <c r="K701" s="1">
        <v>567342.55000000005</v>
      </c>
      <c r="L701" s="1">
        <v>37</v>
      </c>
      <c r="M701" s="1">
        <v>189470.81</v>
      </c>
      <c r="N701" s="1">
        <v>1</v>
      </c>
      <c r="O701" s="1">
        <v>0</v>
      </c>
      <c r="P701" s="1">
        <v>0</v>
      </c>
      <c r="Q701" s="1">
        <v>9919.4225750647092</v>
      </c>
      <c r="R701" s="1">
        <v>3328368</v>
      </c>
      <c r="S701" s="61">
        <f>IF(C701="East", IF(B701="Central",('Connecting shares (%)'!$F$2/100*E701+'Connecting shares (%)'!$G$2/100*G701+'Connecting shares (%)'!$H$2/100*I701)/1000000,0),0)</f>
        <v>0</v>
      </c>
      <c r="T701" s="61">
        <f>IF(C701="East", IF(B701="Central",F701*'Connecting shares (%)'!$R$16*'Connecting shares (%)'!$F$2/100+H701*'Connecting shares (%)'!$G$2/100*'Connecting shares (%)'!$R$17+J701*'Connecting shares (%)'!$H$2/100*'Connecting shares (%)'!$R$18,0),0)</f>
        <v>0</v>
      </c>
      <c r="U701" s="1">
        <f>IF(C701="East", IF(B701="Decentral",('Connecting shares (%)'!$F$6/100*E701+'Connecting shares (%)'!$G$6/100*G701+'Connecting shares (%)'!$H$6/100*I701)/1000000,0),0)</f>
        <v>0</v>
      </c>
      <c r="V701" s="1">
        <f>IF(C701="East", IF(B701="Decentral",F701*'Connecting shares (%)'!$R$16*'Connecting shares (%)'!$F$6/100+H701*'Connecting shares (%)'!$G$6/100*'Connecting shares (%)'!$R$17+J701*'Connecting shares (%)'!$H$6/100*'Connecting shares (%)'!$R$18,0),0)</f>
        <v>0</v>
      </c>
      <c r="W701" s="1">
        <f>IF(C701="East", IF(B701="Central",('Connecting shares (%)'!$F$4/100*K701+'Connecting shares (%)'!$G$4/100*M701+'Connecting shares (%)'!$H$4/100*O701)/1000000,0),0)</f>
        <v>0</v>
      </c>
      <c r="X701" s="1">
        <f>IF(C701="East", IF(B701="Central",L701*'Connecting shares (%)'!$R$16*'Connecting shares (%)'!$F$4/100+N701*'Connecting shares (%)'!$G$4/100*'Connecting shares (%)'!$R$17+P701*'Connecting shares (%)'!$H$4/100*'Connecting shares (%)'!$R$18,0),0)</f>
        <v>0</v>
      </c>
      <c r="Y701" s="1">
        <f>IF(C701="East", IF(B701="Decentral",('Connecting shares (%)'!$F$4/100*K701+'Connecting shares (%)'!$G$4/100*M701+'Connecting shares (%)'!$H$4/100*O701)/1000000,0),0)</f>
        <v>0</v>
      </c>
      <c r="Z701" s="1">
        <f>IF(C701="East", IF(B701="Decentral",L701*'Connecting shares (%)'!$R$16*'Connecting shares (%)'!$F$8/100+N701*'Connecting shares (%)'!$G$8/100*'Connecting shares (%)'!$R$17+P701*'Connecting shares (%)'!$H$8/100*'Connecting shares (%)'!$R$18,0),0)</f>
        <v>0</v>
      </c>
      <c r="AA701" s="1">
        <f>IF(C701="West", IF(B701="Central",('Connecting shares (%)'!$F$10/100*E701+'Connecting shares (%)'!$G$10/100*G701+'Connecting shares (%)'!$H$10/100*I701)/1000000,0),0)</f>
        <v>0</v>
      </c>
      <c r="AB701" s="1">
        <f>IF(C701="West", IF(B701="Central",F701*'Connecting shares (%)'!$R$16*'Connecting shares (%)'!$F$10/100+H701*'Connecting shares (%)'!$G$10/100*'Connecting shares (%)'!$R$17+J701*'Connecting shares (%)'!$H$10/100*'Connecting shares (%)'!$R$18,0),0)</f>
        <v>0</v>
      </c>
      <c r="AC701" s="1">
        <f>IF(C701="West", IF(B701="Decentral",('Connecting shares (%)'!$F$14/100*E701+'Connecting shares (%)'!$G$14/100*G701+'Connecting shares (%)'!$H$14/100*I701)/1000000,0),0)</f>
        <v>4.8684464199999997</v>
      </c>
      <c r="AD701" s="1">
        <f>IF(C701="west", IF(B701="Decentral",F701*'Connecting shares (%)'!$R$16*'Connecting shares (%)'!$F$14/100+H701*'Connecting shares (%)'!$G$14/100*'Connecting shares (%)'!$R$17+J701*'Connecting shares (%)'!$H$14/100*'Connecting shares (%)'!$R$18,0),0)</f>
        <v>6.7375350000000003</v>
      </c>
      <c r="AE701" s="1">
        <f>IF(C701="west", IF(B701="Central",('Connecting shares (%)'!$F$12/100*K701+'Connecting shares (%)'!$G$12/100*M701+'Connecting shares (%)'!$H$12/100*O701)/1000000,0),0)</f>
        <v>0</v>
      </c>
      <c r="AF701" s="1">
        <f>IF(C701="west", IF(B701="Central",L701*'Connecting shares (%)'!$R$16*'Connecting shares (%)'!$F$12/100+N701*'Connecting shares (%)'!$G$12/100*'Connecting shares (%)'!$R$17+P701*'Connecting shares (%)'!$H$12/100*'Connecting shares (%)'!$R$18,0),0)</f>
        <v>0</v>
      </c>
      <c r="AG701" s="1">
        <f>IF(C701="West", IF(B701="Decentral",(K701*'Connecting shares (%)'!$F$16/100+M701*'Connecting shares (%)'!$G$16/100+O701*'Connecting shares (%)'!$H$16/100)/1000000,0),0)</f>
        <v>0.7568133600000001</v>
      </c>
      <c r="AH701" s="1">
        <f>IF(C701="west", IF(B701="Decentral",L701*'Connecting shares (%)'!$R$16*'Connecting shares (%)'!$F$16/100+N701*'Connecting shares (%)'!$G$16/100*'Connecting shares (%)'!$R$17+P701*'Connecting shares (%)'!$H$16/100*'Connecting shares (%)'!$R$18,0),0)</f>
        <v>0.88147400000000009</v>
      </c>
    </row>
    <row r="702" spans="1:34">
      <c r="A702" s="1">
        <v>701</v>
      </c>
      <c r="B702" s="1" t="s">
        <v>21</v>
      </c>
      <c r="C702" s="1" t="s">
        <v>23</v>
      </c>
      <c r="D702" s="1" t="s">
        <v>263</v>
      </c>
      <c r="E702" s="1">
        <v>517579.26</v>
      </c>
      <c r="F702" s="1">
        <v>34</v>
      </c>
      <c r="G702" s="1">
        <v>0</v>
      </c>
      <c r="H702" s="1">
        <v>0</v>
      </c>
      <c r="I702" s="1">
        <v>0</v>
      </c>
      <c r="J702" s="1">
        <v>0</v>
      </c>
      <c r="K702" s="1">
        <v>173626.27</v>
      </c>
      <c r="L702" s="1">
        <v>9</v>
      </c>
      <c r="M702" s="1">
        <v>0</v>
      </c>
      <c r="N702" s="1">
        <v>0</v>
      </c>
      <c r="O702" s="1">
        <v>0</v>
      </c>
      <c r="P702" s="1">
        <v>0</v>
      </c>
      <c r="Q702" s="1">
        <v>6080.5266810409403</v>
      </c>
      <c r="R702" s="1">
        <v>1514432</v>
      </c>
      <c r="S702" s="61">
        <f>IF(C702="East", IF(B702="Central",('Connecting shares (%)'!$F$2/100*E702+'Connecting shares (%)'!$G$2/100*G702+'Connecting shares (%)'!$H$2/100*I702)/1000000,0),0)</f>
        <v>0</v>
      </c>
      <c r="T702" s="61">
        <f>IF(C702="East", IF(B702="Central",F702*'Connecting shares (%)'!$R$16*'Connecting shares (%)'!$F$2/100+H702*'Connecting shares (%)'!$G$2/100*'Connecting shares (%)'!$R$17+J702*'Connecting shares (%)'!$H$2/100*'Connecting shares (%)'!$R$18,0),0)</f>
        <v>0</v>
      </c>
      <c r="U702" s="1">
        <f>IF(C702="East", IF(B702="Decentral",('Connecting shares (%)'!$F$6/100*E702+'Connecting shares (%)'!$G$6/100*G702+'Connecting shares (%)'!$H$6/100*I702)/1000000,0),0)</f>
        <v>0</v>
      </c>
      <c r="V702" s="1">
        <f>IF(C702="East", IF(B702="Decentral",F702*'Connecting shares (%)'!$R$16*'Connecting shares (%)'!$F$6/100+H702*'Connecting shares (%)'!$G$6/100*'Connecting shares (%)'!$R$17+J702*'Connecting shares (%)'!$H$6/100*'Connecting shares (%)'!$R$18,0),0)</f>
        <v>0</v>
      </c>
      <c r="W702" s="1">
        <f>IF(C702="East", IF(B702="Central",('Connecting shares (%)'!$F$4/100*K702+'Connecting shares (%)'!$G$4/100*M702+'Connecting shares (%)'!$H$4/100*O702)/1000000,0),0)</f>
        <v>0</v>
      </c>
      <c r="X702" s="1">
        <f>IF(C702="East", IF(B702="Central",L702*'Connecting shares (%)'!$R$16*'Connecting shares (%)'!$F$4/100+N702*'Connecting shares (%)'!$G$4/100*'Connecting shares (%)'!$R$17+P702*'Connecting shares (%)'!$H$4/100*'Connecting shares (%)'!$R$18,0),0)</f>
        <v>0</v>
      </c>
      <c r="Y702" s="1">
        <f>IF(C702="East", IF(B702="Decentral",('Connecting shares (%)'!$F$4/100*K702+'Connecting shares (%)'!$G$4/100*M702+'Connecting shares (%)'!$H$4/100*O702)/1000000,0),0)</f>
        <v>0</v>
      </c>
      <c r="Z702" s="1">
        <f>IF(C702="East", IF(B702="Decentral",L702*'Connecting shares (%)'!$R$16*'Connecting shares (%)'!$F$8/100+N702*'Connecting shares (%)'!$G$8/100*'Connecting shares (%)'!$R$17+P702*'Connecting shares (%)'!$H$8/100*'Connecting shares (%)'!$R$18,0),0)</f>
        <v>0</v>
      </c>
      <c r="AA702" s="1">
        <f>IF(C702="West", IF(B702="Central",('Connecting shares (%)'!$F$10/100*E702+'Connecting shares (%)'!$G$10/100*G702+'Connecting shares (%)'!$H$10/100*I702)/1000000,0),0)</f>
        <v>0</v>
      </c>
      <c r="AB702" s="1">
        <f>IF(C702="West", IF(B702="Central",F702*'Connecting shares (%)'!$R$16*'Connecting shares (%)'!$F$10/100+H702*'Connecting shares (%)'!$G$10/100*'Connecting shares (%)'!$R$17+J702*'Connecting shares (%)'!$H$10/100*'Connecting shares (%)'!$R$18,0),0)</f>
        <v>0</v>
      </c>
      <c r="AC702" s="1">
        <f>IF(C702="West", IF(B702="Decentral",('Connecting shares (%)'!$F$14/100*E702+'Connecting shares (%)'!$G$14/100*G702+'Connecting shares (%)'!$H$14/100*I702)/1000000,0),0)</f>
        <v>0.51757925999999999</v>
      </c>
      <c r="AD702" s="1">
        <f>IF(C702="west", IF(B702="Decentral",F702*'Connecting shares (%)'!$R$16*'Connecting shares (%)'!$F$14/100+H702*'Connecting shares (%)'!$G$14/100*'Connecting shares (%)'!$R$17+J702*'Connecting shares (%)'!$H$14/100*'Connecting shares (%)'!$R$18,0),0)</f>
        <v>0.78183000000000002</v>
      </c>
      <c r="AE702" s="1">
        <f>IF(C702="west", IF(B702="Central",('Connecting shares (%)'!$F$12/100*K702+'Connecting shares (%)'!$G$12/100*M702+'Connecting shares (%)'!$H$12/100*O702)/1000000,0),0)</f>
        <v>0</v>
      </c>
      <c r="AF702" s="1">
        <f>IF(C702="west", IF(B702="Central",L702*'Connecting shares (%)'!$R$16*'Connecting shares (%)'!$F$12/100+N702*'Connecting shares (%)'!$G$12/100*'Connecting shares (%)'!$R$17+P702*'Connecting shares (%)'!$H$12/100*'Connecting shares (%)'!$R$18,0),0)</f>
        <v>0</v>
      </c>
      <c r="AG702" s="1">
        <f>IF(C702="West", IF(B702="Decentral",(K702*'Connecting shares (%)'!$F$16/100+M702*'Connecting shares (%)'!$G$16/100+O702*'Connecting shares (%)'!$H$16/100)/1000000,0),0)</f>
        <v>0.17362627</v>
      </c>
      <c r="AH702" s="1">
        <f>IF(C702="west", IF(B702="Decentral",L702*'Connecting shares (%)'!$R$16*'Connecting shares (%)'!$F$16/100+N702*'Connecting shares (%)'!$G$16/100*'Connecting shares (%)'!$R$17+P702*'Connecting shares (%)'!$H$16/100*'Connecting shares (%)'!$R$18,0),0)</f>
        <v>0.206955</v>
      </c>
    </row>
    <row r="703" spans="1:34">
      <c r="A703" s="1">
        <v>702</v>
      </c>
      <c r="B703" s="1" t="s">
        <v>21</v>
      </c>
      <c r="C703" s="1" t="s">
        <v>23</v>
      </c>
      <c r="D703" s="1" t="s">
        <v>74</v>
      </c>
      <c r="E703" s="1">
        <v>14148013.669999899</v>
      </c>
      <c r="F703" s="1">
        <v>857</v>
      </c>
      <c r="G703" s="1">
        <v>0</v>
      </c>
      <c r="H703" s="1">
        <v>0</v>
      </c>
      <c r="I703" s="1">
        <v>0</v>
      </c>
      <c r="J703" s="1">
        <v>0</v>
      </c>
      <c r="K703" s="1">
        <v>1701487.01</v>
      </c>
      <c r="L703" s="1">
        <v>93</v>
      </c>
      <c r="M703" s="1">
        <v>1516909.4</v>
      </c>
      <c r="N703" s="1">
        <v>14</v>
      </c>
      <c r="O703" s="1">
        <v>0</v>
      </c>
      <c r="P703" s="1">
        <v>0</v>
      </c>
      <c r="Q703" s="1">
        <v>26059.235629046601</v>
      </c>
      <c r="R703" s="1">
        <v>13467455</v>
      </c>
      <c r="S703" s="61">
        <f>IF(C703="East", IF(B703="Central",('Connecting shares (%)'!$F$2/100*E703+'Connecting shares (%)'!$G$2/100*G703+'Connecting shares (%)'!$H$2/100*I703)/1000000,0),0)</f>
        <v>0</v>
      </c>
      <c r="T703" s="61">
        <f>IF(C703="East", IF(B703="Central",F703*'Connecting shares (%)'!$R$16*'Connecting shares (%)'!$F$2/100+H703*'Connecting shares (%)'!$G$2/100*'Connecting shares (%)'!$R$17+J703*'Connecting shares (%)'!$H$2/100*'Connecting shares (%)'!$R$18,0),0)</f>
        <v>0</v>
      </c>
      <c r="U703" s="1">
        <f>IF(C703="East", IF(B703="Decentral",('Connecting shares (%)'!$F$6/100*E703+'Connecting shares (%)'!$G$6/100*G703+'Connecting shares (%)'!$H$6/100*I703)/1000000,0),0)</f>
        <v>0</v>
      </c>
      <c r="V703" s="1">
        <f>IF(C703="East", IF(B703="Decentral",F703*'Connecting shares (%)'!$R$16*'Connecting shares (%)'!$F$6/100+H703*'Connecting shares (%)'!$G$6/100*'Connecting shares (%)'!$R$17+J703*'Connecting shares (%)'!$H$6/100*'Connecting shares (%)'!$R$18,0),0)</f>
        <v>0</v>
      </c>
      <c r="W703" s="1">
        <f>IF(C703="East", IF(B703="Central",('Connecting shares (%)'!$F$4/100*K703+'Connecting shares (%)'!$G$4/100*M703+'Connecting shares (%)'!$H$4/100*O703)/1000000,0),0)</f>
        <v>0</v>
      </c>
      <c r="X703" s="1">
        <f>IF(C703="East", IF(B703="Central",L703*'Connecting shares (%)'!$R$16*'Connecting shares (%)'!$F$4/100+N703*'Connecting shares (%)'!$G$4/100*'Connecting shares (%)'!$R$17+P703*'Connecting shares (%)'!$H$4/100*'Connecting shares (%)'!$R$18,0),0)</f>
        <v>0</v>
      </c>
      <c r="Y703" s="1">
        <f>IF(C703="East", IF(B703="Decentral",('Connecting shares (%)'!$F$4/100*K703+'Connecting shares (%)'!$G$4/100*M703+'Connecting shares (%)'!$H$4/100*O703)/1000000,0),0)</f>
        <v>0</v>
      </c>
      <c r="Z703" s="1">
        <f>IF(C703="East", IF(B703="Decentral",L703*'Connecting shares (%)'!$R$16*'Connecting shares (%)'!$F$8/100+N703*'Connecting shares (%)'!$G$8/100*'Connecting shares (%)'!$R$17+P703*'Connecting shares (%)'!$H$8/100*'Connecting shares (%)'!$R$18,0),0)</f>
        <v>0</v>
      </c>
      <c r="AA703" s="1">
        <f>IF(C703="West", IF(B703="Central",('Connecting shares (%)'!$F$10/100*E703+'Connecting shares (%)'!$G$10/100*G703+'Connecting shares (%)'!$H$10/100*I703)/1000000,0),0)</f>
        <v>0</v>
      </c>
      <c r="AB703" s="1">
        <f>IF(C703="West", IF(B703="Central",F703*'Connecting shares (%)'!$R$16*'Connecting shares (%)'!$F$10/100+H703*'Connecting shares (%)'!$G$10/100*'Connecting shares (%)'!$R$17+J703*'Connecting shares (%)'!$H$10/100*'Connecting shares (%)'!$R$18,0),0)</f>
        <v>0</v>
      </c>
      <c r="AC703" s="1">
        <f>IF(C703="West", IF(B703="Decentral",('Connecting shares (%)'!$F$14/100*E703+'Connecting shares (%)'!$G$14/100*G703+'Connecting shares (%)'!$H$14/100*I703)/1000000,0),0)</f>
        <v>14.1480136699999</v>
      </c>
      <c r="AD703" s="1">
        <f>IF(C703="west", IF(B703="Decentral",F703*'Connecting shares (%)'!$R$16*'Connecting shares (%)'!$F$14/100+H703*'Connecting shares (%)'!$G$14/100*'Connecting shares (%)'!$R$17+J703*'Connecting shares (%)'!$H$14/100*'Connecting shares (%)'!$R$18,0),0)</f>
        <v>19.706715000000003</v>
      </c>
      <c r="AE703" s="1">
        <f>IF(C703="west", IF(B703="Central",('Connecting shares (%)'!$F$12/100*K703+'Connecting shares (%)'!$G$12/100*M703+'Connecting shares (%)'!$H$12/100*O703)/1000000,0),0)</f>
        <v>0</v>
      </c>
      <c r="AF703" s="1">
        <f>IF(C703="west", IF(B703="Central",L703*'Connecting shares (%)'!$R$16*'Connecting shares (%)'!$F$12/100+N703*'Connecting shares (%)'!$G$12/100*'Connecting shares (%)'!$R$17+P703*'Connecting shares (%)'!$H$12/100*'Connecting shares (%)'!$R$18,0),0)</f>
        <v>0</v>
      </c>
      <c r="AG703" s="1">
        <f>IF(C703="West", IF(B703="Decentral",(K703*'Connecting shares (%)'!$F$16/100+M703*'Connecting shares (%)'!$G$16/100+O703*'Connecting shares (%)'!$H$16/100)/1000000,0),0)</f>
        <v>3.21839641</v>
      </c>
      <c r="AH703" s="1">
        <f>IF(C703="west", IF(B703="Decentral",L703*'Connecting shares (%)'!$R$16*'Connecting shares (%)'!$F$16/100+N703*'Connecting shares (%)'!$G$16/100*'Connecting shares (%)'!$R$17+P703*'Connecting shares (%)'!$H$16/100*'Connecting shares (%)'!$R$18,0),0)</f>
        <v>2.567761</v>
      </c>
    </row>
    <row r="704" spans="1:34">
      <c r="A704" s="1">
        <v>703</v>
      </c>
      <c r="B704" s="1" t="s">
        <v>21</v>
      </c>
      <c r="C704" s="1" t="s">
        <v>23</v>
      </c>
      <c r="D704" s="1" t="s">
        <v>262</v>
      </c>
      <c r="E704" s="1">
        <v>864444.27999999898</v>
      </c>
      <c r="F704" s="1">
        <v>63</v>
      </c>
      <c r="G704" s="1">
        <v>0</v>
      </c>
      <c r="H704" s="1">
        <v>0</v>
      </c>
      <c r="I704" s="1">
        <v>0</v>
      </c>
      <c r="J704" s="1">
        <v>0</v>
      </c>
      <c r="K704" s="1">
        <v>90338.479999999894</v>
      </c>
      <c r="L704" s="1">
        <v>6</v>
      </c>
      <c r="M704" s="1">
        <v>0</v>
      </c>
      <c r="N704" s="1">
        <v>0</v>
      </c>
      <c r="O704" s="1">
        <v>0</v>
      </c>
      <c r="P704" s="1">
        <v>0</v>
      </c>
      <c r="Q704" s="1">
        <v>3404.84949511489</v>
      </c>
      <c r="R704" s="1">
        <v>516897</v>
      </c>
      <c r="S704" s="61">
        <f>IF(C704="East", IF(B704="Central",('Connecting shares (%)'!$F$2/100*E704+'Connecting shares (%)'!$G$2/100*G704+'Connecting shares (%)'!$H$2/100*I704)/1000000,0),0)</f>
        <v>0</v>
      </c>
      <c r="T704" s="61">
        <f>IF(C704="East", IF(B704="Central",F704*'Connecting shares (%)'!$R$16*'Connecting shares (%)'!$F$2/100+H704*'Connecting shares (%)'!$G$2/100*'Connecting shares (%)'!$R$17+J704*'Connecting shares (%)'!$H$2/100*'Connecting shares (%)'!$R$18,0),0)</f>
        <v>0</v>
      </c>
      <c r="U704" s="1">
        <f>IF(C704="East", IF(B704="Decentral",('Connecting shares (%)'!$F$6/100*E704+'Connecting shares (%)'!$G$6/100*G704+'Connecting shares (%)'!$H$6/100*I704)/1000000,0),0)</f>
        <v>0</v>
      </c>
      <c r="V704" s="1">
        <f>IF(C704="East", IF(B704="Decentral",F704*'Connecting shares (%)'!$R$16*'Connecting shares (%)'!$F$6/100+H704*'Connecting shares (%)'!$G$6/100*'Connecting shares (%)'!$R$17+J704*'Connecting shares (%)'!$H$6/100*'Connecting shares (%)'!$R$18,0),0)</f>
        <v>0</v>
      </c>
      <c r="W704" s="1">
        <f>IF(C704="East", IF(B704="Central",('Connecting shares (%)'!$F$4/100*K704+'Connecting shares (%)'!$G$4/100*M704+'Connecting shares (%)'!$H$4/100*O704)/1000000,0),0)</f>
        <v>0</v>
      </c>
      <c r="X704" s="1">
        <f>IF(C704="East", IF(B704="Central",L704*'Connecting shares (%)'!$R$16*'Connecting shares (%)'!$F$4/100+N704*'Connecting shares (%)'!$G$4/100*'Connecting shares (%)'!$R$17+P704*'Connecting shares (%)'!$H$4/100*'Connecting shares (%)'!$R$18,0),0)</f>
        <v>0</v>
      </c>
      <c r="Y704" s="1">
        <f>IF(C704="East", IF(B704="Decentral",('Connecting shares (%)'!$F$4/100*K704+'Connecting shares (%)'!$G$4/100*M704+'Connecting shares (%)'!$H$4/100*O704)/1000000,0),0)</f>
        <v>0</v>
      </c>
      <c r="Z704" s="1">
        <f>IF(C704="East", IF(B704="Decentral",L704*'Connecting shares (%)'!$R$16*'Connecting shares (%)'!$F$8/100+N704*'Connecting shares (%)'!$G$8/100*'Connecting shares (%)'!$R$17+P704*'Connecting shares (%)'!$H$8/100*'Connecting shares (%)'!$R$18,0),0)</f>
        <v>0</v>
      </c>
      <c r="AA704" s="1">
        <f>IF(C704="West", IF(B704="Central",('Connecting shares (%)'!$F$10/100*E704+'Connecting shares (%)'!$G$10/100*G704+'Connecting shares (%)'!$H$10/100*I704)/1000000,0),0)</f>
        <v>0</v>
      </c>
      <c r="AB704" s="1">
        <f>IF(C704="West", IF(B704="Central",F704*'Connecting shares (%)'!$R$16*'Connecting shares (%)'!$F$10/100+H704*'Connecting shares (%)'!$G$10/100*'Connecting shares (%)'!$R$17+J704*'Connecting shares (%)'!$H$10/100*'Connecting shares (%)'!$R$18,0),0)</f>
        <v>0</v>
      </c>
      <c r="AC704" s="1">
        <f>IF(C704="West", IF(B704="Decentral",('Connecting shares (%)'!$F$14/100*E704+'Connecting shares (%)'!$G$14/100*G704+'Connecting shares (%)'!$H$14/100*I704)/1000000,0),0)</f>
        <v>0.86444427999999895</v>
      </c>
      <c r="AD704" s="1">
        <f>IF(C704="west", IF(B704="Decentral",F704*'Connecting shares (%)'!$R$16*'Connecting shares (%)'!$F$14/100+H704*'Connecting shares (%)'!$G$14/100*'Connecting shares (%)'!$R$17+J704*'Connecting shares (%)'!$H$14/100*'Connecting shares (%)'!$R$18,0),0)</f>
        <v>1.4486850000000002</v>
      </c>
      <c r="AE704" s="1">
        <f>IF(C704="west", IF(B704="Central",('Connecting shares (%)'!$F$12/100*K704+'Connecting shares (%)'!$G$12/100*M704+'Connecting shares (%)'!$H$12/100*O704)/1000000,0),0)</f>
        <v>0</v>
      </c>
      <c r="AF704" s="1">
        <f>IF(C704="west", IF(B704="Central",L704*'Connecting shares (%)'!$R$16*'Connecting shares (%)'!$F$12/100+N704*'Connecting shares (%)'!$G$12/100*'Connecting shares (%)'!$R$17+P704*'Connecting shares (%)'!$H$12/100*'Connecting shares (%)'!$R$18,0),0)</f>
        <v>0</v>
      </c>
      <c r="AG704" s="1">
        <f>IF(C704="West", IF(B704="Decentral",(K704*'Connecting shares (%)'!$F$16/100+M704*'Connecting shares (%)'!$G$16/100+O704*'Connecting shares (%)'!$H$16/100)/1000000,0),0)</f>
        <v>9.0338479999999888E-2</v>
      </c>
      <c r="AH704" s="1">
        <f>IF(C704="west", IF(B704="Decentral",L704*'Connecting shares (%)'!$R$16*'Connecting shares (%)'!$F$16/100+N704*'Connecting shares (%)'!$G$16/100*'Connecting shares (%)'!$R$17+P704*'Connecting shares (%)'!$H$16/100*'Connecting shares (%)'!$R$18,0),0)</f>
        <v>0.13797000000000001</v>
      </c>
    </row>
    <row r="705" spans="1:34">
      <c r="A705" s="1">
        <v>704</v>
      </c>
      <c r="B705" s="1" t="s">
        <v>21</v>
      </c>
      <c r="C705" s="1" t="s">
        <v>23</v>
      </c>
      <c r="D705" s="1" t="s">
        <v>261</v>
      </c>
      <c r="E705" s="1">
        <v>549149</v>
      </c>
      <c r="F705" s="1">
        <v>35</v>
      </c>
      <c r="G705" s="1">
        <v>0</v>
      </c>
      <c r="H705" s="1">
        <v>0</v>
      </c>
      <c r="I705" s="1">
        <v>0</v>
      </c>
      <c r="J705" s="1">
        <v>0</v>
      </c>
      <c r="K705" s="1">
        <v>26451.459999999901</v>
      </c>
      <c r="L705" s="1">
        <v>5</v>
      </c>
      <c r="M705" s="1">
        <v>238467.79</v>
      </c>
      <c r="N705" s="1">
        <v>1</v>
      </c>
      <c r="O705" s="1">
        <v>0</v>
      </c>
      <c r="P705" s="1">
        <v>0</v>
      </c>
      <c r="Q705" s="1">
        <v>7175.6261396343698</v>
      </c>
      <c r="R705" s="1">
        <v>2318610</v>
      </c>
      <c r="S705" s="61">
        <f>IF(C705="East", IF(B705="Central",('Connecting shares (%)'!$F$2/100*E705+'Connecting shares (%)'!$G$2/100*G705+'Connecting shares (%)'!$H$2/100*I705)/1000000,0),0)</f>
        <v>0</v>
      </c>
      <c r="T705" s="61">
        <f>IF(C705="East", IF(B705="Central",F705*'Connecting shares (%)'!$R$16*'Connecting shares (%)'!$F$2/100+H705*'Connecting shares (%)'!$G$2/100*'Connecting shares (%)'!$R$17+J705*'Connecting shares (%)'!$H$2/100*'Connecting shares (%)'!$R$18,0),0)</f>
        <v>0</v>
      </c>
      <c r="U705" s="1">
        <f>IF(C705="East", IF(B705="Decentral",('Connecting shares (%)'!$F$6/100*E705+'Connecting shares (%)'!$G$6/100*G705+'Connecting shares (%)'!$H$6/100*I705)/1000000,0),0)</f>
        <v>0</v>
      </c>
      <c r="V705" s="1">
        <f>IF(C705="East", IF(B705="Decentral",F705*'Connecting shares (%)'!$R$16*'Connecting shares (%)'!$F$6/100+H705*'Connecting shares (%)'!$G$6/100*'Connecting shares (%)'!$R$17+J705*'Connecting shares (%)'!$H$6/100*'Connecting shares (%)'!$R$18,0),0)</f>
        <v>0</v>
      </c>
      <c r="W705" s="1">
        <f>IF(C705="East", IF(B705="Central",('Connecting shares (%)'!$F$4/100*K705+'Connecting shares (%)'!$G$4/100*M705+'Connecting shares (%)'!$H$4/100*O705)/1000000,0),0)</f>
        <v>0</v>
      </c>
      <c r="X705" s="1">
        <f>IF(C705="East", IF(B705="Central",L705*'Connecting shares (%)'!$R$16*'Connecting shares (%)'!$F$4/100+N705*'Connecting shares (%)'!$G$4/100*'Connecting shares (%)'!$R$17+P705*'Connecting shares (%)'!$H$4/100*'Connecting shares (%)'!$R$18,0),0)</f>
        <v>0</v>
      </c>
      <c r="Y705" s="1">
        <f>IF(C705="East", IF(B705="Decentral",('Connecting shares (%)'!$F$4/100*K705+'Connecting shares (%)'!$G$4/100*M705+'Connecting shares (%)'!$H$4/100*O705)/1000000,0),0)</f>
        <v>0</v>
      </c>
      <c r="Z705" s="1">
        <f>IF(C705="East", IF(B705="Decentral",L705*'Connecting shares (%)'!$R$16*'Connecting shares (%)'!$F$8/100+N705*'Connecting shares (%)'!$G$8/100*'Connecting shares (%)'!$R$17+P705*'Connecting shares (%)'!$H$8/100*'Connecting shares (%)'!$R$18,0),0)</f>
        <v>0</v>
      </c>
      <c r="AA705" s="1">
        <f>IF(C705="West", IF(B705="Central",('Connecting shares (%)'!$F$10/100*E705+'Connecting shares (%)'!$G$10/100*G705+'Connecting shares (%)'!$H$10/100*I705)/1000000,0),0)</f>
        <v>0</v>
      </c>
      <c r="AB705" s="1">
        <f>IF(C705="West", IF(B705="Central",F705*'Connecting shares (%)'!$R$16*'Connecting shares (%)'!$F$10/100+H705*'Connecting shares (%)'!$G$10/100*'Connecting shares (%)'!$R$17+J705*'Connecting shares (%)'!$H$10/100*'Connecting shares (%)'!$R$18,0),0)</f>
        <v>0</v>
      </c>
      <c r="AC705" s="1">
        <f>IF(C705="West", IF(B705="Decentral",('Connecting shares (%)'!$F$14/100*E705+'Connecting shares (%)'!$G$14/100*G705+'Connecting shares (%)'!$H$14/100*I705)/1000000,0),0)</f>
        <v>0.549149</v>
      </c>
      <c r="AD705" s="1">
        <f>IF(C705="west", IF(B705="Decentral",F705*'Connecting shares (%)'!$R$16*'Connecting shares (%)'!$F$14/100+H705*'Connecting shares (%)'!$G$14/100*'Connecting shares (%)'!$R$17+J705*'Connecting shares (%)'!$H$14/100*'Connecting shares (%)'!$R$18,0),0)</f>
        <v>0.80482500000000001</v>
      </c>
      <c r="AE705" s="1">
        <f>IF(C705="west", IF(B705="Central",('Connecting shares (%)'!$F$12/100*K705+'Connecting shares (%)'!$G$12/100*M705+'Connecting shares (%)'!$H$12/100*O705)/1000000,0),0)</f>
        <v>0</v>
      </c>
      <c r="AF705" s="1">
        <f>IF(C705="west", IF(B705="Central",L705*'Connecting shares (%)'!$R$16*'Connecting shares (%)'!$F$12/100+N705*'Connecting shares (%)'!$G$12/100*'Connecting shares (%)'!$R$17+P705*'Connecting shares (%)'!$H$12/100*'Connecting shares (%)'!$R$18,0),0)</f>
        <v>0</v>
      </c>
      <c r="AG705" s="1">
        <f>IF(C705="West", IF(B705="Decentral",(K705*'Connecting shares (%)'!$F$16/100+M705*'Connecting shares (%)'!$G$16/100+O705*'Connecting shares (%)'!$H$16/100)/1000000,0),0)</f>
        <v>0.26491924999999988</v>
      </c>
      <c r="AH705" s="1">
        <f>IF(C705="west", IF(B705="Decentral",L705*'Connecting shares (%)'!$R$16*'Connecting shares (%)'!$F$16/100+N705*'Connecting shares (%)'!$G$16/100*'Connecting shares (%)'!$R$17+P705*'Connecting shares (%)'!$H$16/100*'Connecting shares (%)'!$R$18,0),0)</f>
        <v>0.14563400000000001</v>
      </c>
    </row>
    <row r="706" spans="1:34">
      <c r="A706" s="1">
        <v>705</v>
      </c>
      <c r="B706" s="1" t="s">
        <v>21</v>
      </c>
      <c r="C706" s="1" t="s">
        <v>23</v>
      </c>
      <c r="D706" s="1" t="s">
        <v>260</v>
      </c>
      <c r="E706" s="1">
        <v>279657.63</v>
      </c>
      <c r="F706" s="1">
        <v>15</v>
      </c>
      <c r="G706" s="1">
        <v>0</v>
      </c>
      <c r="H706" s="1">
        <v>0</v>
      </c>
      <c r="I706" s="1">
        <v>0</v>
      </c>
      <c r="J706" s="1">
        <v>0</v>
      </c>
      <c r="K706" s="1">
        <v>39292.79</v>
      </c>
      <c r="L706" s="1">
        <v>1</v>
      </c>
      <c r="M706" s="1">
        <v>78094.210000000006</v>
      </c>
      <c r="N706" s="1">
        <v>1</v>
      </c>
      <c r="O706" s="1">
        <v>0</v>
      </c>
      <c r="P706" s="1">
        <v>0</v>
      </c>
      <c r="Q706" s="1">
        <v>3740.6968486158498</v>
      </c>
      <c r="R706" s="1">
        <v>838411</v>
      </c>
      <c r="S706" s="61">
        <f>IF(C706="East", IF(B706="Central",('Connecting shares (%)'!$F$2/100*E706+'Connecting shares (%)'!$G$2/100*G706+'Connecting shares (%)'!$H$2/100*I706)/1000000,0),0)</f>
        <v>0</v>
      </c>
      <c r="T706" s="61">
        <f>IF(C706="East", IF(B706="Central",F706*'Connecting shares (%)'!$R$16*'Connecting shares (%)'!$F$2/100+H706*'Connecting shares (%)'!$G$2/100*'Connecting shares (%)'!$R$17+J706*'Connecting shares (%)'!$H$2/100*'Connecting shares (%)'!$R$18,0),0)</f>
        <v>0</v>
      </c>
      <c r="U706" s="1">
        <f>IF(C706="East", IF(B706="Decentral",('Connecting shares (%)'!$F$6/100*E706+'Connecting shares (%)'!$G$6/100*G706+'Connecting shares (%)'!$H$6/100*I706)/1000000,0),0)</f>
        <v>0</v>
      </c>
      <c r="V706" s="1">
        <f>IF(C706="East", IF(B706="Decentral",F706*'Connecting shares (%)'!$R$16*'Connecting shares (%)'!$F$6/100+H706*'Connecting shares (%)'!$G$6/100*'Connecting shares (%)'!$R$17+J706*'Connecting shares (%)'!$H$6/100*'Connecting shares (%)'!$R$18,0),0)</f>
        <v>0</v>
      </c>
      <c r="W706" s="1">
        <f>IF(C706="East", IF(B706="Central",('Connecting shares (%)'!$F$4/100*K706+'Connecting shares (%)'!$G$4/100*M706+'Connecting shares (%)'!$H$4/100*O706)/1000000,0),0)</f>
        <v>0</v>
      </c>
      <c r="X706" s="1">
        <f>IF(C706="East", IF(B706="Central",L706*'Connecting shares (%)'!$R$16*'Connecting shares (%)'!$F$4/100+N706*'Connecting shares (%)'!$G$4/100*'Connecting shares (%)'!$R$17+P706*'Connecting shares (%)'!$H$4/100*'Connecting shares (%)'!$R$18,0),0)</f>
        <v>0</v>
      </c>
      <c r="Y706" s="1">
        <f>IF(C706="East", IF(B706="Decentral",('Connecting shares (%)'!$F$4/100*K706+'Connecting shares (%)'!$G$4/100*M706+'Connecting shares (%)'!$H$4/100*O706)/1000000,0),0)</f>
        <v>0</v>
      </c>
      <c r="Z706" s="1">
        <f>IF(C706="East", IF(B706="Decentral",L706*'Connecting shares (%)'!$R$16*'Connecting shares (%)'!$F$8/100+N706*'Connecting shares (%)'!$G$8/100*'Connecting shares (%)'!$R$17+P706*'Connecting shares (%)'!$H$8/100*'Connecting shares (%)'!$R$18,0),0)</f>
        <v>0</v>
      </c>
      <c r="AA706" s="1">
        <f>IF(C706="West", IF(B706="Central",('Connecting shares (%)'!$F$10/100*E706+'Connecting shares (%)'!$G$10/100*G706+'Connecting shares (%)'!$H$10/100*I706)/1000000,0),0)</f>
        <v>0</v>
      </c>
      <c r="AB706" s="1">
        <f>IF(C706="West", IF(B706="Central",F706*'Connecting shares (%)'!$R$16*'Connecting shares (%)'!$F$10/100+H706*'Connecting shares (%)'!$G$10/100*'Connecting shares (%)'!$R$17+J706*'Connecting shares (%)'!$H$10/100*'Connecting shares (%)'!$R$18,0),0)</f>
        <v>0</v>
      </c>
      <c r="AC706" s="1">
        <f>IF(C706="West", IF(B706="Decentral",('Connecting shares (%)'!$F$14/100*E706+'Connecting shares (%)'!$G$14/100*G706+'Connecting shares (%)'!$H$14/100*I706)/1000000,0),0)</f>
        <v>0.27965762999999999</v>
      </c>
      <c r="AD706" s="1">
        <f>IF(C706="west", IF(B706="Decentral",F706*'Connecting shares (%)'!$R$16*'Connecting shares (%)'!$F$14/100+H706*'Connecting shares (%)'!$G$14/100*'Connecting shares (%)'!$R$17+J706*'Connecting shares (%)'!$H$14/100*'Connecting shares (%)'!$R$18,0),0)</f>
        <v>0.34492500000000009</v>
      </c>
      <c r="AE706" s="1">
        <f>IF(C706="west", IF(B706="Central",('Connecting shares (%)'!$F$12/100*K706+'Connecting shares (%)'!$G$12/100*M706+'Connecting shares (%)'!$H$12/100*O706)/1000000,0),0)</f>
        <v>0</v>
      </c>
      <c r="AF706" s="1">
        <f>IF(C706="west", IF(B706="Central",L706*'Connecting shares (%)'!$R$16*'Connecting shares (%)'!$F$12/100+N706*'Connecting shares (%)'!$G$12/100*'Connecting shares (%)'!$R$17+P706*'Connecting shares (%)'!$H$12/100*'Connecting shares (%)'!$R$18,0),0)</f>
        <v>0</v>
      </c>
      <c r="AG706" s="1">
        <f>IF(C706="West", IF(B706="Decentral",(K706*'Connecting shares (%)'!$F$16/100+M706*'Connecting shares (%)'!$G$16/100+O706*'Connecting shares (%)'!$H$16/100)/1000000,0),0)</f>
        <v>0.11738700000000001</v>
      </c>
      <c r="AH706" s="1">
        <f>IF(C706="west", IF(B706="Decentral",L706*'Connecting shares (%)'!$R$16*'Connecting shares (%)'!$F$16/100+N706*'Connecting shares (%)'!$G$16/100*'Connecting shares (%)'!$R$17+P706*'Connecting shares (%)'!$H$16/100*'Connecting shares (%)'!$R$18,0),0)</f>
        <v>5.3654E-2</v>
      </c>
    </row>
    <row r="707" spans="1:34">
      <c r="A707" s="1">
        <v>706</v>
      </c>
      <c r="B707" s="1" t="s">
        <v>21</v>
      </c>
      <c r="C707" s="1" t="s">
        <v>23</v>
      </c>
      <c r="D707" s="1" t="s">
        <v>259</v>
      </c>
      <c r="E707" s="1">
        <v>7252371.1599999899</v>
      </c>
      <c r="F707" s="1">
        <v>454</v>
      </c>
      <c r="G707" s="1">
        <v>73516.94</v>
      </c>
      <c r="H707" s="1">
        <v>1</v>
      </c>
      <c r="I707" s="1">
        <v>0</v>
      </c>
      <c r="J707" s="1">
        <v>0</v>
      </c>
      <c r="K707" s="1">
        <v>402896.65999999898</v>
      </c>
      <c r="L707" s="1">
        <v>41</v>
      </c>
      <c r="M707" s="1">
        <v>599613.96999999904</v>
      </c>
      <c r="N707" s="1">
        <v>4</v>
      </c>
      <c r="O707" s="1">
        <v>0</v>
      </c>
      <c r="P707" s="1">
        <v>0</v>
      </c>
      <c r="Q707" s="1">
        <v>12743.8222466641</v>
      </c>
      <c r="R707" s="1">
        <v>5293017</v>
      </c>
      <c r="S707" s="61">
        <f>IF(C707="East", IF(B707="Central",('Connecting shares (%)'!$F$2/100*E707+'Connecting shares (%)'!$G$2/100*G707+'Connecting shares (%)'!$H$2/100*I707)/1000000,0),0)</f>
        <v>0</v>
      </c>
      <c r="T707" s="61">
        <f>IF(C707="East", IF(B707="Central",F707*'Connecting shares (%)'!$R$16*'Connecting shares (%)'!$F$2/100+H707*'Connecting shares (%)'!$G$2/100*'Connecting shares (%)'!$R$17+J707*'Connecting shares (%)'!$H$2/100*'Connecting shares (%)'!$R$18,0),0)</f>
        <v>0</v>
      </c>
      <c r="U707" s="1">
        <f>IF(C707="East", IF(B707="Decentral",('Connecting shares (%)'!$F$6/100*E707+'Connecting shares (%)'!$G$6/100*G707+'Connecting shares (%)'!$H$6/100*I707)/1000000,0),0)</f>
        <v>0</v>
      </c>
      <c r="V707" s="1">
        <f>IF(C707="East", IF(B707="Decentral",F707*'Connecting shares (%)'!$R$16*'Connecting shares (%)'!$F$6/100+H707*'Connecting shares (%)'!$G$6/100*'Connecting shares (%)'!$R$17+J707*'Connecting shares (%)'!$H$6/100*'Connecting shares (%)'!$R$18,0),0)</f>
        <v>0</v>
      </c>
      <c r="W707" s="1">
        <f>IF(C707="East", IF(B707="Central",('Connecting shares (%)'!$F$4/100*K707+'Connecting shares (%)'!$G$4/100*M707+'Connecting shares (%)'!$H$4/100*O707)/1000000,0),0)</f>
        <v>0</v>
      </c>
      <c r="X707" s="1">
        <f>IF(C707="East", IF(B707="Central",L707*'Connecting shares (%)'!$R$16*'Connecting shares (%)'!$F$4/100+N707*'Connecting shares (%)'!$G$4/100*'Connecting shares (%)'!$R$17+P707*'Connecting shares (%)'!$H$4/100*'Connecting shares (%)'!$R$18,0),0)</f>
        <v>0</v>
      </c>
      <c r="Y707" s="1">
        <f>IF(C707="East", IF(B707="Decentral",('Connecting shares (%)'!$F$4/100*K707+'Connecting shares (%)'!$G$4/100*M707+'Connecting shares (%)'!$H$4/100*O707)/1000000,0),0)</f>
        <v>0</v>
      </c>
      <c r="Z707" s="1">
        <f>IF(C707="East", IF(B707="Decentral",L707*'Connecting shares (%)'!$R$16*'Connecting shares (%)'!$F$8/100+N707*'Connecting shares (%)'!$G$8/100*'Connecting shares (%)'!$R$17+P707*'Connecting shares (%)'!$H$8/100*'Connecting shares (%)'!$R$18,0),0)</f>
        <v>0</v>
      </c>
      <c r="AA707" s="1">
        <f>IF(C707="West", IF(B707="Central",('Connecting shares (%)'!$F$10/100*E707+'Connecting shares (%)'!$G$10/100*G707+'Connecting shares (%)'!$H$10/100*I707)/1000000,0),0)</f>
        <v>0</v>
      </c>
      <c r="AB707" s="1">
        <f>IF(C707="West", IF(B707="Central",F707*'Connecting shares (%)'!$R$16*'Connecting shares (%)'!$F$10/100+H707*'Connecting shares (%)'!$G$10/100*'Connecting shares (%)'!$R$17+J707*'Connecting shares (%)'!$H$10/100*'Connecting shares (%)'!$R$18,0),0)</f>
        <v>0</v>
      </c>
      <c r="AC707" s="1">
        <f>IF(C707="West", IF(B707="Decentral",('Connecting shares (%)'!$F$14/100*E707+'Connecting shares (%)'!$G$14/100*G707+'Connecting shares (%)'!$H$14/100*I707)/1000000,0),0)</f>
        <v>7.3258880999999905</v>
      </c>
      <c r="AD707" s="1">
        <f>IF(C707="west", IF(B707="Decentral",F707*'Connecting shares (%)'!$R$16*'Connecting shares (%)'!$F$14/100+H707*'Connecting shares (%)'!$G$14/100*'Connecting shares (%)'!$R$17+J707*'Connecting shares (%)'!$H$14/100*'Connecting shares (%)'!$R$18,0),0)</f>
        <v>10.470389000000003</v>
      </c>
      <c r="AE707" s="1">
        <f>IF(C707="west", IF(B707="Central",('Connecting shares (%)'!$F$12/100*K707+'Connecting shares (%)'!$G$12/100*M707+'Connecting shares (%)'!$H$12/100*O707)/1000000,0),0)</f>
        <v>0</v>
      </c>
      <c r="AF707" s="1">
        <f>IF(C707="west", IF(B707="Central",L707*'Connecting shares (%)'!$R$16*'Connecting shares (%)'!$F$12/100+N707*'Connecting shares (%)'!$G$12/100*'Connecting shares (%)'!$R$17+P707*'Connecting shares (%)'!$H$12/100*'Connecting shares (%)'!$R$18,0),0)</f>
        <v>0</v>
      </c>
      <c r="AG707" s="1">
        <f>IF(C707="West", IF(B707="Decentral",(K707*'Connecting shares (%)'!$F$16/100+M707*'Connecting shares (%)'!$G$16/100+O707*'Connecting shares (%)'!$H$16/100)/1000000,0),0)</f>
        <v>1.002510629999998</v>
      </c>
      <c r="AH707" s="1">
        <f>IF(C707="west", IF(B707="Decentral",L707*'Connecting shares (%)'!$R$16*'Connecting shares (%)'!$F$16/100+N707*'Connecting shares (%)'!$G$16/100*'Connecting shares (%)'!$R$17+P707*'Connecting shares (%)'!$H$16/100*'Connecting shares (%)'!$R$18,0),0)</f>
        <v>1.065431</v>
      </c>
    </row>
    <row r="708" spans="1:34">
      <c r="A708" s="1">
        <v>707</v>
      </c>
      <c r="B708" s="1" t="s">
        <v>21</v>
      </c>
      <c r="C708" s="1" t="s">
        <v>23</v>
      </c>
      <c r="D708" s="1" t="s">
        <v>258</v>
      </c>
      <c r="E708" s="1">
        <v>821767.34999999905</v>
      </c>
      <c r="F708" s="1">
        <v>52</v>
      </c>
      <c r="G708" s="1">
        <v>0</v>
      </c>
      <c r="H708" s="1">
        <v>0</v>
      </c>
      <c r="I708" s="1">
        <v>0</v>
      </c>
      <c r="J708" s="1">
        <v>0</v>
      </c>
      <c r="K708" s="1">
        <v>41368.449999999997</v>
      </c>
      <c r="L708" s="1">
        <v>6</v>
      </c>
      <c r="M708" s="1">
        <v>0</v>
      </c>
      <c r="N708" s="1">
        <v>0</v>
      </c>
      <c r="O708" s="1">
        <v>0</v>
      </c>
      <c r="P708" s="1">
        <v>0</v>
      </c>
      <c r="Q708" s="1">
        <v>3402.5104182148698</v>
      </c>
      <c r="R708" s="1">
        <v>676924.5</v>
      </c>
      <c r="S708" s="61">
        <f>IF(C708="East", IF(B708="Central",('Connecting shares (%)'!$F$2/100*E708+'Connecting shares (%)'!$G$2/100*G708+'Connecting shares (%)'!$H$2/100*I708)/1000000,0),0)</f>
        <v>0</v>
      </c>
      <c r="T708" s="61">
        <f>IF(C708="East", IF(B708="Central",F708*'Connecting shares (%)'!$R$16*'Connecting shares (%)'!$F$2/100+H708*'Connecting shares (%)'!$G$2/100*'Connecting shares (%)'!$R$17+J708*'Connecting shares (%)'!$H$2/100*'Connecting shares (%)'!$R$18,0),0)</f>
        <v>0</v>
      </c>
      <c r="U708" s="1">
        <f>IF(C708="East", IF(B708="Decentral",('Connecting shares (%)'!$F$6/100*E708+'Connecting shares (%)'!$G$6/100*G708+'Connecting shares (%)'!$H$6/100*I708)/1000000,0),0)</f>
        <v>0</v>
      </c>
      <c r="V708" s="1">
        <f>IF(C708="East", IF(B708="Decentral",F708*'Connecting shares (%)'!$R$16*'Connecting shares (%)'!$F$6/100+H708*'Connecting shares (%)'!$G$6/100*'Connecting shares (%)'!$R$17+J708*'Connecting shares (%)'!$H$6/100*'Connecting shares (%)'!$R$18,0),0)</f>
        <v>0</v>
      </c>
      <c r="W708" s="1">
        <f>IF(C708="East", IF(B708="Central",('Connecting shares (%)'!$F$4/100*K708+'Connecting shares (%)'!$G$4/100*M708+'Connecting shares (%)'!$H$4/100*O708)/1000000,0),0)</f>
        <v>0</v>
      </c>
      <c r="X708" s="1">
        <f>IF(C708="East", IF(B708="Central",L708*'Connecting shares (%)'!$R$16*'Connecting shares (%)'!$F$4/100+N708*'Connecting shares (%)'!$G$4/100*'Connecting shares (%)'!$R$17+P708*'Connecting shares (%)'!$H$4/100*'Connecting shares (%)'!$R$18,0),0)</f>
        <v>0</v>
      </c>
      <c r="Y708" s="1">
        <f>IF(C708="East", IF(B708="Decentral",('Connecting shares (%)'!$F$4/100*K708+'Connecting shares (%)'!$G$4/100*M708+'Connecting shares (%)'!$H$4/100*O708)/1000000,0),0)</f>
        <v>0</v>
      </c>
      <c r="Z708" s="1">
        <f>IF(C708="East", IF(B708="Decentral",L708*'Connecting shares (%)'!$R$16*'Connecting shares (%)'!$F$8/100+N708*'Connecting shares (%)'!$G$8/100*'Connecting shares (%)'!$R$17+P708*'Connecting shares (%)'!$H$8/100*'Connecting shares (%)'!$R$18,0),0)</f>
        <v>0</v>
      </c>
      <c r="AA708" s="1">
        <f>IF(C708="West", IF(B708="Central",('Connecting shares (%)'!$F$10/100*E708+'Connecting shares (%)'!$G$10/100*G708+'Connecting shares (%)'!$H$10/100*I708)/1000000,0),0)</f>
        <v>0</v>
      </c>
      <c r="AB708" s="1">
        <f>IF(C708="West", IF(B708="Central",F708*'Connecting shares (%)'!$R$16*'Connecting shares (%)'!$F$10/100+H708*'Connecting shares (%)'!$G$10/100*'Connecting shares (%)'!$R$17+J708*'Connecting shares (%)'!$H$10/100*'Connecting shares (%)'!$R$18,0),0)</f>
        <v>0</v>
      </c>
      <c r="AC708" s="1">
        <f>IF(C708="West", IF(B708="Decentral",('Connecting shares (%)'!$F$14/100*E708+'Connecting shares (%)'!$G$14/100*G708+'Connecting shares (%)'!$H$14/100*I708)/1000000,0),0)</f>
        <v>0.82176734999999901</v>
      </c>
      <c r="AD708" s="1">
        <f>IF(C708="west", IF(B708="Decentral",F708*'Connecting shares (%)'!$R$16*'Connecting shares (%)'!$F$14/100+H708*'Connecting shares (%)'!$G$14/100*'Connecting shares (%)'!$R$17+J708*'Connecting shares (%)'!$H$14/100*'Connecting shares (%)'!$R$18,0),0)</f>
        <v>1.19574</v>
      </c>
      <c r="AE708" s="1">
        <f>IF(C708="west", IF(B708="Central",('Connecting shares (%)'!$F$12/100*K708+'Connecting shares (%)'!$G$12/100*M708+'Connecting shares (%)'!$H$12/100*O708)/1000000,0),0)</f>
        <v>0</v>
      </c>
      <c r="AF708" s="1">
        <f>IF(C708="west", IF(B708="Central",L708*'Connecting shares (%)'!$R$16*'Connecting shares (%)'!$F$12/100+N708*'Connecting shares (%)'!$G$12/100*'Connecting shares (%)'!$R$17+P708*'Connecting shares (%)'!$H$12/100*'Connecting shares (%)'!$R$18,0),0)</f>
        <v>0</v>
      </c>
      <c r="AG708" s="1">
        <f>IF(C708="West", IF(B708="Decentral",(K708*'Connecting shares (%)'!$F$16/100+M708*'Connecting shares (%)'!$G$16/100+O708*'Connecting shares (%)'!$H$16/100)/1000000,0),0)</f>
        <v>4.1368449999999994E-2</v>
      </c>
      <c r="AH708" s="1">
        <f>IF(C708="west", IF(B708="Decentral",L708*'Connecting shares (%)'!$R$16*'Connecting shares (%)'!$F$16/100+N708*'Connecting shares (%)'!$G$16/100*'Connecting shares (%)'!$R$17+P708*'Connecting shares (%)'!$H$16/100*'Connecting shares (%)'!$R$18,0),0)</f>
        <v>0.13797000000000001</v>
      </c>
    </row>
    <row r="709" spans="1:34">
      <c r="A709" s="1">
        <v>708</v>
      </c>
      <c r="B709" s="1" t="s">
        <v>21</v>
      </c>
      <c r="C709" s="1" t="s">
        <v>23</v>
      </c>
      <c r="D709" s="1" t="s">
        <v>257</v>
      </c>
      <c r="E709" s="1">
        <v>300204.21999999997</v>
      </c>
      <c r="F709" s="1">
        <v>17</v>
      </c>
      <c r="G709" s="1">
        <v>0</v>
      </c>
      <c r="H709" s="1">
        <v>0</v>
      </c>
      <c r="I709" s="1">
        <v>0</v>
      </c>
      <c r="J709" s="1">
        <v>0</v>
      </c>
      <c r="K709" s="1">
        <v>106656.54</v>
      </c>
      <c r="L709" s="1">
        <v>4</v>
      </c>
      <c r="M709" s="1">
        <v>170082.179999999</v>
      </c>
      <c r="N709" s="1">
        <v>1</v>
      </c>
      <c r="O709" s="1">
        <v>0</v>
      </c>
      <c r="P709" s="1">
        <v>0</v>
      </c>
      <c r="Q709" s="1">
        <v>3172.6939878590401</v>
      </c>
      <c r="R709" s="1">
        <v>704700</v>
      </c>
      <c r="S709" s="61">
        <f>IF(C709="East", IF(B709="Central",('Connecting shares (%)'!$F$2/100*E709+'Connecting shares (%)'!$G$2/100*G709+'Connecting shares (%)'!$H$2/100*I709)/1000000,0),0)</f>
        <v>0</v>
      </c>
      <c r="T709" s="61">
        <f>IF(C709="East", IF(B709="Central",F709*'Connecting shares (%)'!$R$16*'Connecting shares (%)'!$F$2/100+H709*'Connecting shares (%)'!$G$2/100*'Connecting shares (%)'!$R$17+J709*'Connecting shares (%)'!$H$2/100*'Connecting shares (%)'!$R$18,0),0)</f>
        <v>0</v>
      </c>
      <c r="U709" s="1">
        <f>IF(C709="East", IF(B709="Decentral",('Connecting shares (%)'!$F$6/100*E709+'Connecting shares (%)'!$G$6/100*G709+'Connecting shares (%)'!$H$6/100*I709)/1000000,0),0)</f>
        <v>0</v>
      </c>
      <c r="V709" s="1">
        <f>IF(C709="East", IF(B709="Decentral",F709*'Connecting shares (%)'!$R$16*'Connecting shares (%)'!$F$6/100+H709*'Connecting shares (%)'!$G$6/100*'Connecting shares (%)'!$R$17+J709*'Connecting shares (%)'!$H$6/100*'Connecting shares (%)'!$R$18,0),0)</f>
        <v>0</v>
      </c>
      <c r="W709" s="1">
        <f>IF(C709="East", IF(B709="Central",('Connecting shares (%)'!$F$4/100*K709+'Connecting shares (%)'!$G$4/100*M709+'Connecting shares (%)'!$H$4/100*O709)/1000000,0),0)</f>
        <v>0</v>
      </c>
      <c r="X709" s="1">
        <f>IF(C709="East", IF(B709="Central",L709*'Connecting shares (%)'!$R$16*'Connecting shares (%)'!$F$4/100+N709*'Connecting shares (%)'!$G$4/100*'Connecting shares (%)'!$R$17+P709*'Connecting shares (%)'!$H$4/100*'Connecting shares (%)'!$R$18,0),0)</f>
        <v>0</v>
      </c>
      <c r="Y709" s="1">
        <f>IF(C709="East", IF(B709="Decentral",('Connecting shares (%)'!$F$4/100*K709+'Connecting shares (%)'!$G$4/100*M709+'Connecting shares (%)'!$H$4/100*O709)/1000000,0),0)</f>
        <v>0</v>
      </c>
      <c r="Z709" s="1">
        <f>IF(C709="East", IF(B709="Decentral",L709*'Connecting shares (%)'!$R$16*'Connecting shares (%)'!$F$8/100+N709*'Connecting shares (%)'!$G$8/100*'Connecting shares (%)'!$R$17+P709*'Connecting shares (%)'!$H$8/100*'Connecting shares (%)'!$R$18,0),0)</f>
        <v>0</v>
      </c>
      <c r="AA709" s="1">
        <f>IF(C709="West", IF(B709="Central",('Connecting shares (%)'!$F$10/100*E709+'Connecting shares (%)'!$G$10/100*G709+'Connecting shares (%)'!$H$10/100*I709)/1000000,0),0)</f>
        <v>0</v>
      </c>
      <c r="AB709" s="1">
        <f>IF(C709="West", IF(B709="Central",F709*'Connecting shares (%)'!$R$16*'Connecting shares (%)'!$F$10/100+H709*'Connecting shares (%)'!$G$10/100*'Connecting shares (%)'!$R$17+J709*'Connecting shares (%)'!$H$10/100*'Connecting shares (%)'!$R$18,0),0)</f>
        <v>0</v>
      </c>
      <c r="AC709" s="1">
        <f>IF(C709="West", IF(B709="Decentral",('Connecting shares (%)'!$F$14/100*E709+'Connecting shares (%)'!$G$14/100*G709+'Connecting shares (%)'!$H$14/100*I709)/1000000,0),0)</f>
        <v>0.30020421999999997</v>
      </c>
      <c r="AD709" s="1">
        <f>IF(C709="west", IF(B709="Decentral",F709*'Connecting shares (%)'!$R$16*'Connecting shares (%)'!$F$14/100+H709*'Connecting shares (%)'!$G$14/100*'Connecting shares (%)'!$R$17+J709*'Connecting shares (%)'!$H$14/100*'Connecting shares (%)'!$R$18,0),0)</f>
        <v>0.39091500000000001</v>
      </c>
      <c r="AE709" s="1">
        <f>IF(C709="west", IF(B709="Central",('Connecting shares (%)'!$F$12/100*K709+'Connecting shares (%)'!$G$12/100*M709+'Connecting shares (%)'!$H$12/100*O709)/1000000,0),0)</f>
        <v>0</v>
      </c>
      <c r="AF709" s="1">
        <f>IF(C709="west", IF(B709="Central",L709*'Connecting shares (%)'!$R$16*'Connecting shares (%)'!$F$12/100+N709*'Connecting shares (%)'!$G$12/100*'Connecting shares (%)'!$R$17+P709*'Connecting shares (%)'!$H$12/100*'Connecting shares (%)'!$R$18,0),0)</f>
        <v>0</v>
      </c>
      <c r="AG709" s="1">
        <f>IF(C709="West", IF(B709="Decentral",(K709*'Connecting shares (%)'!$F$16/100+M709*'Connecting shares (%)'!$G$16/100+O709*'Connecting shares (%)'!$H$16/100)/1000000,0),0)</f>
        <v>0.27673871999999899</v>
      </c>
      <c r="AH709" s="1">
        <f>IF(C709="west", IF(B709="Decentral",L709*'Connecting shares (%)'!$R$16*'Connecting shares (%)'!$F$16/100+N709*'Connecting shares (%)'!$G$16/100*'Connecting shares (%)'!$R$17+P709*'Connecting shares (%)'!$H$16/100*'Connecting shares (%)'!$R$18,0),0)</f>
        <v>0.122639</v>
      </c>
    </row>
    <row r="710" spans="1:34">
      <c r="A710" s="1">
        <v>709</v>
      </c>
      <c r="B710" s="1" t="s">
        <v>22</v>
      </c>
      <c r="C710" s="1" t="s">
        <v>23</v>
      </c>
      <c r="D710" s="1" t="s">
        <v>256</v>
      </c>
      <c r="E710" s="1">
        <v>645762.9</v>
      </c>
      <c r="F710" s="1">
        <v>38</v>
      </c>
      <c r="G710" s="1">
        <v>0</v>
      </c>
      <c r="H710" s="1">
        <v>0</v>
      </c>
      <c r="I710" s="1">
        <v>0</v>
      </c>
      <c r="J710" s="1">
        <v>0</v>
      </c>
      <c r="K710" s="1">
        <v>94683.79</v>
      </c>
      <c r="L710" s="1">
        <v>6</v>
      </c>
      <c r="M710" s="1">
        <v>0</v>
      </c>
      <c r="N710" s="1">
        <v>0</v>
      </c>
      <c r="O710" s="1">
        <v>0</v>
      </c>
      <c r="P710" s="1">
        <v>0</v>
      </c>
      <c r="Q710" s="1">
        <v>7404.9589964889301</v>
      </c>
      <c r="R710" s="1">
        <v>2035393</v>
      </c>
      <c r="S710" s="61">
        <f>IF(C710="East", IF(B710="Central",('Connecting shares (%)'!$F$2/100*E710+'Connecting shares (%)'!$G$2/100*G710+'Connecting shares (%)'!$H$2/100*I710)/1000000,0),0)</f>
        <v>0</v>
      </c>
      <c r="T710" s="61">
        <f>IF(C710="East", IF(B710="Central",F710*'Connecting shares (%)'!$R$16*'Connecting shares (%)'!$F$2/100+H710*'Connecting shares (%)'!$G$2/100*'Connecting shares (%)'!$R$17+J710*'Connecting shares (%)'!$H$2/100*'Connecting shares (%)'!$R$18,0),0)</f>
        <v>0</v>
      </c>
      <c r="U710" s="1">
        <f>IF(C710="East", IF(B710="Decentral",('Connecting shares (%)'!$F$6/100*E710+'Connecting shares (%)'!$G$6/100*G710+'Connecting shares (%)'!$H$6/100*I710)/1000000,0),0)</f>
        <v>0</v>
      </c>
      <c r="V710" s="1">
        <f>IF(C710="East", IF(B710="Decentral",F710*'Connecting shares (%)'!$R$16*'Connecting shares (%)'!$F$6/100+H710*'Connecting shares (%)'!$G$6/100*'Connecting shares (%)'!$R$17+J710*'Connecting shares (%)'!$H$6/100*'Connecting shares (%)'!$R$18,0),0)</f>
        <v>0</v>
      </c>
      <c r="W710" s="1">
        <f>IF(C710="East", IF(B710="Central",('Connecting shares (%)'!$F$4/100*K710+'Connecting shares (%)'!$G$4/100*M710+'Connecting shares (%)'!$H$4/100*O710)/1000000,0),0)</f>
        <v>0</v>
      </c>
      <c r="X710" s="1">
        <f>IF(C710="East", IF(B710="Central",L710*'Connecting shares (%)'!$R$16*'Connecting shares (%)'!$F$4/100+N710*'Connecting shares (%)'!$G$4/100*'Connecting shares (%)'!$R$17+P710*'Connecting shares (%)'!$H$4/100*'Connecting shares (%)'!$R$18,0),0)</f>
        <v>0</v>
      </c>
      <c r="Y710" s="1">
        <f>IF(C710="East", IF(B710="Decentral",('Connecting shares (%)'!$F$4/100*K710+'Connecting shares (%)'!$G$4/100*M710+'Connecting shares (%)'!$H$4/100*O710)/1000000,0),0)</f>
        <v>0</v>
      </c>
      <c r="Z710" s="1">
        <f>IF(C710="East", IF(B710="Decentral",L710*'Connecting shares (%)'!$R$16*'Connecting shares (%)'!$F$8/100+N710*'Connecting shares (%)'!$G$8/100*'Connecting shares (%)'!$R$17+P710*'Connecting shares (%)'!$H$8/100*'Connecting shares (%)'!$R$18,0),0)</f>
        <v>0</v>
      </c>
      <c r="AA710" s="1">
        <f>IF(C710="West", IF(B710="Central",('Connecting shares (%)'!$F$10/100*E710+'Connecting shares (%)'!$G$10/100*G710+'Connecting shares (%)'!$H$10/100*I710)/1000000,0),0)</f>
        <v>0.64576290000000003</v>
      </c>
      <c r="AB710" s="1">
        <f>IF(C710="West", IF(B710="Central",F710*'Connecting shares (%)'!$R$16*'Connecting shares (%)'!$F$10/100+H710*'Connecting shares (%)'!$G$10/100*'Connecting shares (%)'!$R$17+J710*'Connecting shares (%)'!$H$10/100*'Connecting shares (%)'!$R$18,0),0)</f>
        <v>0.8738100000000002</v>
      </c>
      <c r="AC710" s="1">
        <f>IF(C710="West", IF(B710="Decentral",('Connecting shares (%)'!$F$14/100*E710+'Connecting shares (%)'!$G$14/100*G710+'Connecting shares (%)'!$H$14/100*I710)/1000000,0),0)</f>
        <v>0</v>
      </c>
      <c r="AD710" s="1">
        <f>IF(C710="west", IF(B710="Decentral",F710*'Connecting shares (%)'!$R$16*'Connecting shares (%)'!$F$14/100+H710*'Connecting shares (%)'!$G$14/100*'Connecting shares (%)'!$R$17+J710*'Connecting shares (%)'!$H$14/100*'Connecting shares (%)'!$R$18,0),0)</f>
        <v>0</v>
      </c>
      <c r="AE710" s="1">
        <f>IF(C710="west", IF(B710="Central",('Connecting shares (%)'!$F$12/100*K710+'Connecting shares (%)'!$G$12/100*M710+'Connecting shares (%)'!$H$12/100*O710)/1000000,0),0)</f>
        <v>9.468378999999999E-2</v>
      </c>
      <c r="AF710" s="1">
        <f>IF(C710="west", IF(B710="Central",L710*'Connecting shares (%)'!$R$16*'Connecting shares (%)'!$F$12/100+N710*'Connecting shares (%)'!$G$12/100*'Connecting shares (%)'!$R$17+P710*'Connecting shares (%)'!$H$12/100*'Connecting shares (%)'!$R$18,0),0)</f>
        <v>0.13797000000000001</v>
      </c>
      <c r="AG710" s="1">
        <f>IF(C710="West", IF(B710="Decentral",(K710*'Connecting shares (%)'!$F$16/100+M710*'Connecting shares (%)'!$G$16/100+O710*'Connecting shares (%)'!$H$16/100)/1000000,0),0)</f>
        <v>0</v>
      </c>
      <c r="AH710" s="1">
        <f>IF(C710="west", IF(B710="Decentral",L710*'Connecting shares (%)'!$R$16*'Connecting shares (%)'!$F$16/100+N710*'Connecting shares (%)'!$G$16/100*'Connecting shares (%)'!$R$17+P710*'Connecting shares (%)'!$H$16/100*'Connecting shares (%)'!$R$18,0),0)</f>
        <v>0</v>
      </c>
    </row>
    <row r="711" spans="1:34">
      <c r="A711" s="1">
        <v>710</v>
      </c>
      <c r="B711" s="1" t="s">
        <v>21</v>
      </c>
      <c r="C711" s="1" t="s">
        <v>23</v>
      </c>
      <c r="D711" s="1" t="s">
        <v>255</v>
      </c>
      <c r="E711" s="1">
        <v>465010.76999999897</v>
      </c>
      <c r="F711" s="1">
        <v>26</v>
      </c>
      <c r="G711" s="1">
        <v>0</v>
      </c>
      <c r="H711" s="1">
        <v>0</v>
      </c>
      <c r="I711" s="1">
        <v>0</v>
      </c>
      <c r="J711" s="1">
        <v>0</v>
      </c>
      <c r="K711" s="1">
        <v>37381.050000000003</v>
      </c>
      <c r="L711" s="1">
        <v>3</v>
      </c>
      <c r="M711" s="1">
        <v>0</v>
      </c>
      <c r="N711" s="1">
        <v>0</v>
      </c>
      <c r="O711" s="1">
        <v>0</v>
      </c>
      <c r="P711" s="1">
        <v>0</v>
      </c>
      <c r="Q711" s="1">
        <v>3946.21160803455</v>
      </c>
      <c r="R711" s="1">
        <v>708578</v>
      </c>
      <c r="S711" s="61">
        <f>IF(C711="East", IF(B711="Central",('Connecting shares (%)'!$F$2/100*E711+'Connecting shares (%)'!$G$2/100*G711+'Connecting shares (%)'!$H$2/100*I711)/1000000,0),0)</f>
        <v>0</v>
      </c>
      <c r="T711" s="61">
        <f>IF(C711="East", IF(B711="Central",F711*'Connecting shares (%)'!$R$16*'Connecting shares (%)'!$F$2/100+H711*'Connecting shares (%)'!$G$2/100*'Connecting shares (%)'!$R$17+J711*'Connecting shares (%)'!$H$2/100*'Connecting shares (%)'!$R$18,0),0)</f>
        <v>0</v>
      </c>
      <c r="U711" s="1">
        <f>IF(C711="East", IF(B711="Decentral",('Connecting shares (%)'!$F$6/100*E711+'Connecting shares (%)'!$G$6/100*G711+'Connecting shares (%)'!$H$6/100*I711)/1000000,0),0)</f>
        <v>0</v>
      </c>
      <c r="V711" s="1">
        <f>IF(C711="East", IF(B711="Decentral",F711*'Connecting shares (%)'!$R$16*'Connecting shares (%)'!$F$6/100+H711*'Connecting shares (%)'!$G$6/100*'Connecting shares (%)'!$R$17+J711*'Connecting shares (%)'!$H$6/100*'Connecting shares (%)'!$R$18,0),0)</f>
        <v>0</v>
      </c>
      <c r="W711" s="1">
        <f>IF(C711="East", IF(B711="Central",('Connecting shares (%)'!$F$4/100*K711+'Connecting shares (%)'!$G$4/100*M711+'Connecting shares (%)'!$H$4/100*O711)/1000000,0),0)</f>
        <v>0</v>
      </c>
      <c r="X711" s="1">
        <f>IF(C711="East", IF(B711="Central",L711*'Connecting shares (%)'!$R$16*'Connecting shares (%)'!$F$4/100+N711*'Connecting shares (%)'!$G$4/100*'Connecting shares (%)'!$R$17+P711*'Connecting shares (%)'!$H$4/100*'Connecting shares (%)'!$R$18,0),0)</f>
        <v>0</v>
      </c>
      <c r="Y711" s="1">
        <f>IF(C711="East", IF(B711="Decentral",('Connecting shares (%)'!$F$4/100*K711+'Connecting shares (%)'!$G$4/100*M711+'Connecting shares (%)'!$H$4/100*O711)/1000000,0),0)</f>
        <v>0</v>
      </c>
      <c r="Z711" s="1">
        <f>IF(C711="East", IF(B711="Decentral",L711*'Connecting shares (%)'!$R$16*'Connecting shares (%)'!$F$8/100+N711*'Connecting shares (%)'!$G$8/100*'Connecting shares (%)'!$R$17+P711*'Connecting shares (%)'!$H$8/100*'Connecting shares (%)'!$R$18,0),0)</f>
        <v>0</v>
      </c>
      <c r="AA711" s="1">
        <f>IF(C711="West", IF(B711="Central",('Connecting shares (%)'!$F$10/100*E711+'Connecting shares (%)'!$G$10/100*G711+'Connecting shares (%)'!$H$10/100*I711)/1000000,0),0)</f>
        <v>0</v>
      </c>
      <c r="AB711" s="1">
        <f>IF(C711="West", IF(B711="Central",F711*'Connecting shares (%)'!$R$16*'Connecting shares (%)'!$F$10/100+H711*'Connecting shares (%)'!$G$10/100*'Connecting shares (%)'!$R$17+J711*'Connecting shares (%)'!$H$10/100*'Connecting shares (%)'!$R$18,0),0)</f>
        <v>0</v>
      </c>
      <c r="AC711" s="1">
        <f>IF(C711="West", IF(B711="Decentral",('Connecting shares (%)'!$F$14/100*E711+'Connecting shares (%)'!$G$14/100*G711+'Connecting shares (%)'!$H$14/100*I711)/1000000,0),0)</f>
        <v>0.46501076999999896</v>
      </c>
      <c r="AD711" s="1">
        <f>IF(C711="west", IF(B711="Decentral",F711*'Connecting shares (%)'!$R$16*'Connecting shares (%)'!$F$14/100+H711*'Connecting shares (%)'!$G$14/100*'Connecting shares (%)'!$R$17+J711*'Connecting shares (%)'!$H$14/100*'Connecting shares (%)'!$R$18,0),0)</f>
        <v>0.59787000000000001</v>
      </c>
      <c r="AE711" s="1">
        <f>IF(C711="west", IF(B711="Central",('Connecting shares (%)'!$F$12/100*K711+'Connecting shares (%)'!$G$12/100*M711+'Connecting shares (%)'!$H$12/100*O711)/1000000,0),0)</f>
        <v>0</v>
      </c>
      <c r="AF711" s="1">
        <f>IF(C711="west", IF(B711="Central",L711*'Connecting shares (%)'!$R$16*'Connecting shares (%)'!$F$12/100+N711*'Connecting shares (%)'!$G$12/100*'Connecting shares (%)'!$R$17+P711*'Connecting shares (%)'!$H$12/100*'Connecting shares (%)'!$R$18,0),0)</f>
        <v>0</v>
      </c>
      <c r="AG711" s="1">
        <f>IF(C711="West", IF(B711="Decentral",(K711*'Connecting shares (%)'!$F$16/100+M711*'Connecting shares (%)'!$G$16/100+O711*'Connecting shares (%)'!$H$16/100)/1000000,0),0)</f>
        <v>3.7381050000000006E-2</v>
      </c>
      <c r="AH711" s="1">
        <f>IF(C711="west", IF(B711="Decentral",L711*'Connecting shares (%)'!$R$16*'Connecting shares (%)'!$F$16/100+N711*'Connecting shares (%)'!$G$16/100*'Connecting shares (%)'!$R$17+P711*'Connecting shares (%)'!$H$16/100*'Connecting shares (%)'!$R$18,0),0)</f>
        <v>6.8985000000000005E-2</v>
      </c>
    </row>
    <row r="712" spans="1:34">
      <c r="A712" s="1">
        <v>711</v>
      </c>
      <c r="B712" s="1" t="s">
        <v>22</v>
      </c>
      <c r="C712" s="1" t="s">
        <v>23</v>
      </c>
      <c r="D712" s="1" t="s">
        <v>254</v>
      </c>
      <c r="E712" s="1">
        <v>503416.45999999897</v>
      </c>
      <c r="F712" s="1">
        <v>30</v>
      </c>
      <c r="G712" s="1">
        <v>0</v>
      </c>
      <c r="H712" s="1">
        <v>0</v>
      </c>
      <c r="I712" s="1">
        <v>0</v>
      </c>
      <c r="J712" s="1">
        <v>0</v>
      </c>
      <c r="K712" s="1">
        <v>39505.550000000003</v>
      </c>
      <c r="L712" s="1">
        <v>4</v>
      </c>
      <c r="M712" s="1">
        <v>0</v>
      </c>
      <c r="N712" s="1">
        <v>0</v>
      </c>
      <c r="O712" s="1">
        <v>0</v>
      </c>
      <c r="P712" s="1">
        <v>0</v>
      </c>
      <c r="Q712" s="1">
        <v>4137.5879476698801</v>
      </c>
      <c r="R712" s="1">
        <v>913834.5</v>
      </c>
      <c r="S712" s="61">
        <f>IF(C712="East", IF(B712="Central",('Connecting shares (%)'!$F$2/100*E712+'Connecting shares (%)'!$G$2/100*G712+'Connecting shares (%)'!$H$2/100*I712)/1000000,0),0)</f>
        <v>0</v>
      </c>
      <c r="T712" s="61">
        <f>IF(C712="East", IF(B712="Central",F712*'Connecting shares (%)'!$R$16*'Connecting shares (%)'!$F$2/100+H712*'Connecting shares (%)'!$G$2/100*'Connecting shares (%)'!$R$17+J712*'Connecting shares (%)'!$H$2/100*'Connecting shares (%)'!$R$18,0),0)</f>
        <v>0</v>
      </c>
      <c r="U712" s="1">
        <f>IF(C712="East", IF(B712="Decentral",('Connecting shares (%)'!$F$6/100*E712+'Connecting shares (%)'!$G$6/100*G712+'Connecting shares (%)'!$H$6/100*I712)/1000000,0),0)</f>
        <v>0</v>
      </c>
      <c r="V712" s="1">
        <f>IF(C712="East", IF(B712="Decentral",F712*'Connecting shares (%)'!$R$16*'Connecting shares (%)'!$F$6/100+H712*'Connecting shares (%)'!$G$6/100*'Connecting shares (%)'!$R$17+J712*'Connecting shares (%)'!$H$6/100*'Connecting shares (%)'!$R$18,0),0)</f>
        <v>0</v>
      </c>
      <c r="W712" s="1">
        <f>IF(C712="East", IF(B712="Central",('Connecting shares (%)'!$F$4/100*K712+'Connecting shares (%)'!$G$4/100*M712+'Connecting shares (%)'!$H$4/100*O712)/1000000,0),0)</f>
        <v>0</v>
      </c>
      <c r="X712" s="1">
        <f>IF(C712="East", IF(B712="Central",L712*'Connecting shares (%)'!$R$16*'Connecting shares (%)'!$F$4/100+N712*'Connecting shares (%)'!$G$4/100*'Connecting shares (%)'!$R$17+P712*'Connecting shares (%)'!$H$4/100*'Connecting shares (%)'!$R$18,0),0)</f>
        <v>0</v>
      </c>
      <c r="Y712" s="1">
        <f>IF(C712="East", IF(B712="Decentral",('Connecting shares (%)'!$F$4/100*K712+'Connecting shares (%)'!$G$4/100*M712+'Connecting shares (%)'!$H$4/100*O712)/1000000,0),0)</f>
        <v>0</v>
      </c>
      <c r="Z712" s="1">
        <f>IF(C712="East", IF(B712="Decentral",L712*'Connecting shares (%)'!$R$16*'Connecting shares (%)'!$F$8/100+N712*'Connecting shares (%)'!$G$8/100*'Connecting shares (%)'!$R$17+P712*'Connecting shares (%)'!$H$8/100*'Connecting shares (%)'!$R$18,0),0)</f>
        <v>0</v>
      </c>
      <c r="AA712" s="1">
        <f>IF(C712="West", IF(B712="Central",('Connecting shares (%)'!$F$10/100*E712+'Connecting shares (%)'!$G$10/100*G712+'Connecting shares (%)'!$H$10/100*I712)/1000000,0),0)</f>
        <v>0.50341645999999896</v>
      </c>
      <c r="AB712" s="1">
        <f>IF(C712="West", IF(B712="Central",F712*'Connecting shares (%)'!$R$16*'Connecting shares (%)'!$F$10/100+H712*'Connecting shares (%)'!$G$10/100*'Connecting shares (%)'!$R$17+J712*'Connecting shares (%)'!$H$10/100*'Connecting shares (%)'!$R$18,0),0)</f>
        <v>0.68985000000000019</v>
      </c>
      <c r="AC712" s="1">
        <f>IF(C712="West", IF(B712="Decentral",('Connecting shares (%)'!$F$14/100*E712+'Connecting shares (%)'!$G$14/100*G712+'Connecting shares (%)'!$H$14/100*I712)/1000000,0),0)</f>
        <v>0</v>
      </c>
      <c r="AD712" s="1">
        <f>IF(C712="west", IF(B712="Decentral",F712*'Connecting shares (%)'!$R$16*'Connecting shares (%)'!$F$14/100+H712*'Connecting shares (%)'!$G$14/100*'Connecting shares (%)'!$R$17+J712*'Connecting shares (%)'!$H$14/100*'Connecting shares (%)'!$R$18,0),0)</f>
        <v>0</v>
      </c>
      <c r="AE712" s="1">
        <f>IF(C712="west", IF(B712="Central",('Connecting shares (%)'!$F$12/100*K712+'Connecting shares (%)'!$G$12/100*M712+'Connecting shares (%)'!$H$12/100*O712)/1000000,0),0)</f>
        <v>3.950555E-2</v>
      </c>
      <c r="AF712" s="1">
        <f>IF(C712="west", IF(B712="Central",L712*'Connecting shares (%)'!$R$16*'Connecting shares (%)'!$F$12/100+N712*'Connecting shares (%)'!$G$12/100*'Connecting shares (%)'!$R$17+P712*'Connecting shares (%)'!$H$12/100*'Connecting shares (%)'!$R$18,0),0)</f>
        <v>9.1980000000000006E-2</v>
      </c>
      <c r="AG712" s="1">
        <f>IF(C712="West", IF(B712="Decentral",(K712*'Connecting shares (%)'!$F$16/100+M712*'Connecting shares (%)'!$G$16/100+O712*'Connecting shares (%)'!$H$16/100)/1000000,0),0)</f>
        <v>0</v>
      </c>
      <c r="AH712" s="1">
        <f>IF(C712="west", IF(B712="Decentral",L712*'Connecting shares (%)'!$R$16*'Connecting shares (%)'!$F$16/100+N712*'Connecting shares (%)'!$G$16/100*'Connecting shares (%)'!$R$17+P712*'Connecting shares (%)'!$H$16/100*'Connecting shares (%)'!$R$18,0),0)</f>
        <v>0</v>
      </c>
    </row>
    <row r="713" spans="1:34">
      <c r="A713" s="1">
        <v>712</v>
      </c>
      <c r="B713" s="1" t="s">
        <v>22</v>
      </c>
      <c r="C713" s="1" t="s">
        <v>23</v>
      </c>
      <c r="D713" s="1" t="s">
        <v>253</v>
      </c>
      <c r="E713" s="1">
        <v>408932.59999999899</v>
      </c>
      <c r="F713" s="1">
        <v>26</v>
      </c>
      <c r="G713" s="1">
        <v>0</v>
      </c>
      <c r="H713" s="1">
        <v>0</v>
      </c>
      <c r="I713" s="1">
        <v>0</v>
      </c>
      <c r="J713" s="1">
        <v>0</v>
      </c>
      <c r="K713" s="1">
        <v>32943.230000000003</v>
      </c>
      <c r="L713" s="1">
        <v>3</v>
      </c>
      <c r="M713" s="1">
        <v>0</v>
      </c>
      <c r="N713" s="1">
        <v>0</v>
      </c>
      <c r="O713" s="1">
        <v>0</v>
      </c>
      <c r="P713" s="1">
        <v>0</v>
      </c>
      <c r="Q713" s="1">
        <v>5010.0405723781196</v>
      </c>
      <c r="R713" s="1">
        <v>1292960</v>
      </c>
      <c r="S713" s="61">
        <f>IF(C713="East", IF(B713="Central",('Connecting shares (%)'!$F$2/100*E713+'Connecting shares (%)'!$G$2/100*G713+'Connecting shares (%)'!$H$2/100*I713)/1000000,0),0)</f>
        <v>0</v>
      </c>
      <c r="T713" s="61">
        <f>IF(C713="East", IF(B713="Central",F713*'Connecting shares (%)'!$R$16*'Connecting shares (%)'!$F$2/100+H713*'Connecting shares (%)'!$G$2/100*'Connecting shares (%)'!$R$17+J713*'Connecting shares (%)'!$H$2/100*'Connecting shares (%)'!$R$18,0),0)</f>
        <v>0</v>
      </c>
      <c r="U713" s="1">
        <f>IF(C713="East", IF(B713="Decentral",('Connecting shares (%)'!$F$6/100*E713+'Connecting shares (%)'!$G$6/100*G713+'Connecting shares (%)'!$H$6/100*I713)/1000000,0),0)</f>
        <v>0</v>
      </c>
      <c r="V713" s="1">
        <f>IF(C713="East", IF(B713="Decentral",F713*'Connecting shares (%)'!$R$16*'Connecting shares (%)'!$F$6/100+H713*'Connecting shares (%)'!$G$6/100*'Connecting shares (%)'!$R$17+J713*'Connecting shares (%)'!$H$6/100*'Connecting shares (%)'!$R$18,0),0)</f>
        <v>0</v>
      </c>
      <c r="W713" s="1">
        <f>IF(C713="East", IF(B713="Central",('Connecting shares (%)'!$F$4/100*K713+'Connecting shares (%)'!$G$4/100*M713+'Connecting shares (%)'!$H$4/100*O713)/1000000,0),0)</f>
        <v>0</v>
      </c>
      <c r="X713" s="1">
        <f>IF(C713="East", IF(B713="Central",L713*'Connecting shares (%)'!$R$16*'Connecting shares (%)'!$F$4/100+N713*'Connecting shares (%)'!$G$4/100*'Connecting shares (%)'!$R$17+P713*'Connecting shares (%)'!$H$4/100*'Connecting shares (%)'!$R$18,0),0)</f>
        <v>0</v>
      </c>
      <c r="Y713" s="1">
        <f>IF(C713="East", IF(B713="Decentral",('Connecting shares (%)'!$F$4/100*K713+'Connecting shares (%)'!$G$4/100*M713+'Connecting shares (%)'!$H$4/100*O713)/1000000,0),0)</f>
        <v>0</v>
      </c>
      <c r="Z713" s="1">
        <f>IF(C713="East", IF(B713="Decentral",L713*'Connecting shares (%)'!$R$16*'Connecting shares (%)'!$F$8/100+N713*'Connecting shares (%)'!$G$8/100*'Connecting shares (%)'!$R$17+P713*'Connecting shares (%)'!$H$8/100*'Connecting shares (%)'!$R$18,0),0)</f>
        <v>0</v>
      </c>
      <c r="AA713" s="1">
        <f>IF(C713="West", IF(B713="Central",('Connecting shares (%)'!$F$10/100*E713+'Connecting shares (%)'!$G$10/100*G713+'Connecting shares (%)'!$H$10/100*I713)/1000000,0),0)</f>
        <v>0.40893259999999898</v>
      </c>
      <c r="AB713" s="1">
        <f>IF(C713="West", IF(B713="Central",F713*'Connecting shares (%)'!$R$16*'Connecting shares (%)'!$F$10/100+H713*'Connecting shares (%)'!$G$10/100*'Connecting shares (%)'!$R$17+J713*'Connecting shares (%)'!$H$10/100*'Connecting shares (%)'!$R$18,0),0)</f>
        <v>0.59787000000000001</v>
      </c>
      <c r="AC713" s="1">
        <f>IF(C713="West", IF(B713="Decentral",('Connecting shares (%)'!$F$14/100*E713+'Connecting shares (%)'!$G$14/100*G713+'Connecting shares (%)'!$H$14/100*I713)/1000000,0),0)</f>
        <v>0</v>
      </c>
      <c r="AD713" s="1">
        <f>IF(C713="west", IF(B713="Decentral",F713*'Connecting shares (%)'!$R$16*'Connecting shares (%)'!$F$14/100+H713*'Connecting shares (%)'!$G$14/100*'Connecting shares (%)'!$R$17+J713*'Connecting shares (%)'!$H$14/100*'Connecting shares (%)'!$R$18,0),0)</f>
        <v>0</v>
      </c>
      <c r="AE713" s="1">
        <f>IF(C713="west", IF(B713="Central",('Connecting shares (%)'!$F$12/100*K713+'Connecting shares (%)'!$G$12/100*M713+'Connecting shares (%)'!$H$12/100*O713)/1000000,0),0)</f>
        <v>3.2943230000000004E-2</v>
      </c>
      <c r="AF713" s="1">
        <f>IF(C713="west", IF(B713="Central",L713*'Connecting shares (%)'!$R$16*'Connecting shares (%)'!$F$12/100+N713*'Connecting shares (%)'!$G$12/100*'Connecting shares (%)'!$R$17+P713*'Connecting shares (%)'!$H$12/100*'Connecting shares (%)'!$R$18,0),0)</f>
        <v>6.8985000000000005E-2</v>
      </c>
      <c r="AG713" s="1">
        <f>IF(C713="West", IF(B713="Decentral",(K713*'Connecting shares (%)'!$F$16/100+M713*'Connecting shares (%)'!$G$16/100+O713*'Connecting shares (%)'!$H$16/100)/1000000,0),0)</f>
        <v>0</v>
      </c>
      <c r="AH713" s="1">
        <f>IF(C713="west", IF(B713="Decentral",L713*'Connecting shares (%)'!$R$16*'Connecting shares (%)'!$F$16/100+N713*'Connecting shares (%)'!$G$16/100*'Connecting shares (%)'!$R$17+P713*'Connecting shares (%)'!$H$16/100*'Connecting shares (%)'!$R$18,0),0)</f>
        <v>0</v>
      </c>
    </row>
    <row r="714" spans="1:34">
      <c r="A714" s="1">
        <v>713</v>
      </c>
      <c r="B714" s="1" t="s">
        <v>22</v>
      </c>
      <c r="C714" s="1" t="s">
        <v>23</v>
      </c>
      <c r="D714" s="1" t="s">
        <v>252</v>
      </c>
      <c r="E714" s="1">
        <v>256835.37</v>
      </c>
      <c r="F714" s="1">
        <v>17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2155.3395570194498</v>
      </c>
      <c r="R714" s="1">
        <v>254493.5</v>
      </c>
      <c r="S714" s="61">
        <f>IF(C714="East", IF(B714="Central",('Connecting shares (%)'!$F$2/100*E714+'Connecting shares (%)'!$G$2/100*G714+'Connecting shares (%)'!$H$2/100*I714)/1000000,0),0)</f>
        <v>0</v>
      </c>
      <c r="T714" s="61">
        <f>IF(C714="East", IF(B714="Central",F714*'Connecting shares (%)'!$R$16*'Connecting shares (%)'!$F$2/100+H714*'Connecting shares (%)'!$G$2/100*'Connecting shares (%)'!$R$17+J714*'Connecting shares (%)'!$H$2/100*'Connecting shares (%)'!$R$18,0),0)</f>
        <v>0</v>
      </c>
      <c r="U714" s="1">
        <f>IF(C714="East", IF(B714="Decentral",('Connecting shares (%)'!$F$6/100*E714+'Connecting shares (%)'!$G$6/100*G714+'Connecting shares (%)'!$H$6/100*I714)/1000000,0),0)</f>
        <v>0</v>
      </c>
      <c r="V714" s="1">
        <f>IF(C714="East", IF(B714="Decentral",F714*'Connecting shares (%)'!$R$16*'Connecting shares (%)'!$F$6/100+H714*'Connecting shares (%)'!$G$6/100*'Connecting shares (%)'!$R$17+J714*'Connecting shares (%)'!$H$6/100*'Connecting shares (%)'!$R$18,0),0)</f>
        <v>0</v>
      </c>
      <c r="W714" s="1">
        <f>IF(C714="East", IF(B714="Central",('Connecting shares (%)'!$F$4/100*K714+'Connecting shares (%)'!$G$4/100*M714+'Connecting shares (%)'!$H$4/100*O714)/1000000,0),0)</f>
        <v>0</v>
      </c>
      <c r="X714" s="1">
        <f>IF(C714="East", IF(B714="Central",L714*'Connecting shares (%)'!$R$16*'Connecting shares (%)'!$F$4/100+N714*'Connecting shares (%)'!$G$4/100*'Connecting shares (%)'!$R$17+P714*'Connecting shares (%)'!$H$4/100*'Connecting shares (%)'!$R$18,0),0)</f>
        <v>0</v>
      </c>
      <c r="Y714" s="1">
        <f>IF(C714="East", IF(B714="Decentral",('Connecting shares (%)'!$F$4/100*K714+'Connecting shares (%)'!$G$4/100*M714+'Connecting shares (%)'!$H$4/100*O714)/1000000,0),0)</f>
        <v>0</v>
      </c>
      <c r="Z714" s="1">
        <f>IF(C714="East", IF(B714="Decentral",L714*'Connecting shares (%)'!$R$16*'Connecting shares (%)'!$F$8/100+N714*'Connecting shares (%)'!$G$8/100*'Connecting shares (%)'!$R$17+P714*'Connecting shares (%)'!$H$8/100*'Connecting shares (%)'!$R$18,0),0)</f>
        <v>0</v>
      </c>
      <c r="AA714" s="1">
        <f>IF(C714="West", IF(B714="Central",('Connecting shares (%)'!$F$10/100*E714+'Connecting shares (%)'!$G$10/100*G714+'Connecting shares (%)'!$H$10/100*I714)/1000000,0),0)</f>
        <v>0.25683537000000001</v>
      </c>
      <c r="AB714" s="1">
        <f>IF(C714="West", IF(B714="Central",F714*'Connecting shares (%)'!$R$16*'Connecting shares (%)'!$F$10/100+H714*'Connecting shares (%)'!$G$10/100*'Connecting shares (%)'!$R$17+J714*'Connecting shares (%)'!$H$10/100*'Connecting shares (%)'!$R$18,0),0)</f>
        <v>0.39091500000000001</v>
      </c>
      <c r="AC714" s="1">
        <f>IF(C714="West", IF(B714="Decentral",('Connecting shares (%)'!$F$14/100*E714+'Connecting shares (%)'!$G$14/100*G714+'Connecting shares (%)'!$H$14/100*I714)/1000000,0),0)</f>
        <v>0</v>
      </c>
      <c r="AD714" s="1">
        <f>IF(C714="west", IF(B714="Decentral",F714*'Connecting shares (%)'!$R$16*'Connecting shares (%)'!$F$14/100+H714*'Connecting shares (%)'!$G$14/100*'Connecting shares (%)'!$R$17+J714*'Connecting shares (%)'!$H$14/100*'Connecting shares (%)'!$R$18,0),0)</f>
        <v>0</v>
      </c>
      <c r="AE714" s="1">
        <f>IF(C714="west", IF(B714="Central",('Connecting shares (%)'!$F$12/100*K714+'Connecting shares (%)'!$G$12/100*M714+'Connecting shares (%)'!$H$12/100*O714)/1000000,0),0)</f>
        <v>0</v>
      </c>
      <c r="AF714" s="1">
        <f>IF(C714="west", IF(B714="Central",L714*'Connecting shares (%)'!$R$16*'Connecting shares (%)'!$F$12/100+N714*'Connecting shares (%)'!$G$12/100*'Connecting shares (%)'!$R$17+P714*'Connecting shares (%)'!$H$12/100*'Connecting shares (%)'!$R$18,0),0)</f>
        <v>0</v>
      </c>
      <c r="AG714" s="1">
        <f>IF(C714="West", IF(B714="Decentral",(K714*'Connecting shares (%)'!$F$16/100+M714*'Connecting shares (%)'!$G$16/100+O714*'Connecting shares (%)'!$H$16/100)/1000000,0),0)</f>
        <v>0</v>
      </c>
      <c r="AH714" s="1">
        <f>IF(C714="west", IF(B714="Decentral",L714*'Connecting shares (%)'!$R$16*'Connecting shares (%)'!$F$16/100+N714*'Connecting shares (%)'!$G$16/100*'Connecting shares (%)'!$R$17+P714*'Connecting shares (%)'!$H$16/100*'Connecting shares (%)'!$R$18,0),0)</f>
        <v>0</v>
      </c>
    </row>
    <row r="715" spans="1:34">
      <c r="A715" s="1">
        <v>714</v>
      </c>
      <c r="B715" s="1" t="s">
        <v>21</v>
      </c>
      <c r="C715" s="1" t="s">
        <v>23</v>
      </c>
      <c r="D715" s="1" t="s">
        <v>251</v>
      </c>
      <c r="E715" s="1">
        <v>654267.64999999898</v>
      </c>
      <c r="F715" s="1">
        <v>41</v>
      </c>
      <c r="G715" s="1">
        <v>0</v>
      </c>
      <c r="H715" s="1">
        <v>0</v>
      </c>
      <c r="I715" s="1">
        <v>0</v>
      </c>
      <c r="J715" s="1">
        <v>0</v>
      </c>
      <c r="K715" s="1">
        <v>94894.12</v>
      </c>
      <c r="L715" s="1">
        <v>5</v>
      </c>
      <c r="M715" s="1">
        <v>96342.91</v>
      </c>
      <c r="N715" s="1">
        <v>1</v>
      </c>
      <c r="O715" s="1">
        <v>0</v>
      </c>
      <c r="P715" s="1">
        <v>0</v>
      </c>
      <c r="Q715" s="1">
        <v>2960.91289508415</v>
      </c>
      <c r="R715" s="1">
        <v>537137</v>
      </c>
      <c r="S715" s="61">
        <f>IF(C715="East", IF(B715="Central",('Connecting shares (%)'!$F$2/100*E715+'Connecting shares (%)'!$G$2/100*G715+'Connecting shares (%)'!$H$2/100*I715)/1000000,0),0)</f>
        <v>0</v>
      </c>
      <c r="T715" s="61">
        <f>IF(C715="East", IF(B715="Central",F715*'Connecting shares (%)'!$R$16*'Connecting shares (%)'!$F$2/100+H715*'Connecting shares (%)'!$G$2/100*'Connecting shares (%)'!$R$17+J715*'Connecting shares (%)'!$H$2/100*'Connecting shares (%)'!$R$18,0),0)</f>
        <v>0</v>
      </c>
      <c r="U715" s="1">
        <f>IF(C715="East", IF(B715="Decentral",('Connecting shares (%)'!$F$6/100*E715+'Connecting shares (%)'!$G$6/100*G715+'Connecting shares (%)'!$H$6/100*I715)/1000000,0),0)</f>
        <v>0</v>
      </c>
      <c r="V715" s="1">
        <f>IF(C715="East", IF(B715="Decentral",F715*'Connecting shares (%)'!$R$16*'Connecting shares (%)'!$F$6/100+H715*'Connecting shares (%)'!$G$6/100*'Connecting shares (%)'!$R$17+J715*'Connecting shares (%)'!$H$6/100*'Connecting shares (%)'!$R$18,0),0)</f>
        <v>0</v>
      </c>
      <c r="W715" s="1">
        <f>IF(C715="East", IF(B715="Central",('Connecting shares (%)'!$F$4/100*K715+'Connecting shares (%)'!$G$4/100*M715+'Connecting shares (%)'!$H$4/100*O715)/1000000,0),0)</f>
        <v>0</v>
      </c>
      <c r="X715" s="1">
        <f>IF(C715="East", IF(B715="Central",L715*'Connecting shares (%)'!$R$16*'Connecting shares (%)'!$F$4/100+N715*'Connecting shares (%)'!$G$4/100*'Connecting shares (%)'!$R$17+P715*'Connecting shares (%)'!$H$4/100*'Connecting shares (%)'!$R$18,0),0)</f>
        <v>0</v>
      </c>
      <c r="Y715" s="1">
        <f>IF(C715="East", IF(B715="Decentral",('Connecting shares (%)'!$F$4/100*K715+'Connecting shares (%)'!$G$4/100*M715+'Connecting shares (%)'!$H$4/100*O715)/1000000,0),0)</f>
        <v>0</v>
      </c>
      <c r="Z715" s="1">
        <f>IF(C715="East", IF(B715="Decentral",L715*'Connecting shares (%)'!$R$16*'Connecting shares (%)'!$F$8/100+N715*'Connecting shares (%)'!$G$8/100*'Connecting shares (%)'!$R$17+P715*'Connecting shares (%)'!$H$8/100*'Connecting shares (%)'!$R$18,0),0)</f>
        <v>0</v>
      </c>
      <c r="AA715" s="1">
        <f>IF(C715="West", IF(B715="Central",('Connecting shares (%)'!$F$10/100*E715+'Connecting shares (%)'!$G$10/100*G715+'Connecting shares (%)'!$H$10/100*I715)/1000000,0),0)</f>
        <v>0</v>
      </c>
      <c r="AB715" s="1">
        <f>IF(C715="West", IF(B715="Central",F715*'Connecting shares (%)'!$R$16*'Connecting shares (%)'!$F$10/100+H715*'Connecting shares (%)'!$G$10/100*'Connecting shares (%)'!$R$17+J715*'Connecting shares (%)'!$H$10/100*'Connecting shares (%)'!$R$18,0),0)</f>
        <v>0</v>
      </c>
      <c r="AC715" s="1">
        <f>IF(C715="West", IF(B715="Decentral",('Connecting shares (%)'!$F$14/100*E715+'Connecting shares (%)'!$G$14/100*G715+'Connecting shares (%)'!$H$14/100*I715)/1000000,0),0)</f>
        <v>0.65426764999999898</v>
      </c>
      <c r="AD715" s="1">
        <f>IF(C715="west", IF(B715="Decentral",F715*'Connecting shares (%)'!$R$16*'Connecting shares (%)'!$F$14/100+H715*'Connecting shares (%)'!$G$14/100*'Connecting shares (%)'!$R$17+J715*'Connecting shares (%)'!$H$14/100*'Connecting shares (%)'!$R$18,0),0)</f>
        <v>0.94279499999999994</v>
      </c>
      <c r="AE715" s="1">
        <f>IF(C715="west", IF(B715="Central",('Connecting shares (%)'!$F$12/100*K715+'Connecting shares (%)'!$G$12/100*M715+'Connecting shares (%)'!$H$12/100*O715)/1000000,0),0)</f>
        <v>0</v>
      </c>
      <c r="AF715" s="1">
        <f>IF(C715="west", IF(B715="Central",L715*'Connecting shares (%)'!$R$16*'Connecting shares (%)'!$F$12/100+N715*'Connecting shares (%)'!$G$12/100*'Connecting shares (%)'!$R$17+P715*'Connecting shares (%)'!$H$12/100*'Connecting shares (%)'!$R$18,0),0)</f>
        <v>0</v>
      </c>
      <c r="AG715" s="1">
        <f>IF(C715="West", IF(B715="Decentral",(K715*'Connecting shares (%)'!$F$16/100+M715*'Connecting shares (%)'!$G$16/100+O715*'Connecting shares (%)'!$H$16/100)/1000000,0),0)</f>
        <v>0.19123703</v>
      </c>
      <c r="AH715" s="1">
        <f>IF(C715="west", IF(B715="Decentral",L715*'Connecting shares (%)'!$R$16*'Connecting shares (%)'!$F$16/100+N715*'Connecting shares (%)'!$G$16/100*'Connecting shares (%)'!$R$17+P715*'Connecting shares (%)'!$H$16/100*'Connecting shares (%)'!$R$18,0),0)</f>
        <v>0.14563400000000001</v>
      </c>
    </row>
    <row r="716" spans="1:34">
      <c r="A716" s="1">
        <v>715</v>
      </c>
      <c r="B716" s="1" t="s">
        <v>21</v>
      </c>
      <c r="C716" s="1" t="s">
        <v>23</v>
      </c>
      <c r="D716" s="1" t="s">
        <v>250</v>
      </c>
      <c r="E716" s="1">
        <v>873515.57999999903</v>
      </c>
      <c r="F716" s="1">
        <v>50</v>
      </c>
      <c r="G716" s="1">
        <v>0</v>
      </c>
      <c r="H716" s="1">
        <v>0</v>
      </c>
      <c r="I716" s="1">
        <v>0</v>
      </c>
      <c r="J716" s="1">
        <v>0</v>
      </c>
      <c r="K716" s="1">
        <v>95584.739999999903</v>
      </c>
      <c r="L716" s="1">
        <v>7</v>
      </c>
      <c r="M716" s="1">
        <v>65738.839999999895</v>
      </c>
      <c r="N716" s="1">
        <v>1</v>
      </c>
      <c r="O716" s="1">
        <v>0</v>
      </c>
      <c r="P716" s="1">
        <v>0</v>
      </c>
      <c r="Q716" s="1">
        <v>10704.511134574799</v>
      </c>
      <c r="R716" s="1">
        <v>4222823</v>
      </c>
      <c r="S716" s="61">
        <f>IF(C716="East", IF(B716="Central",('Connecting shares (%)'!$F$2/100*E716+'Connecting shares (%)'!$G$2/100*G716+'Connecting shares (%)'!$H$2/100*I716)/1000000,0),0)</f>
        <v>0</v>
      </c>
      <c r="T716" s="61">
        <f>IF(C716="East", IF(B716="Central",F716*'Connecting shares (%)'!$R$16*'Connecting shares (%)'!$F$2/100+H716*'Connecting shares (%)'!$G$2/100*'Connecting shares (%)'!$R$17+J716*'Connecting shares (%)'!$H$2/100*'Connecting shares (%)'!$R$18,0),0)</f>
        <v>0</v>
      </c>
      <c r="U716" s="1">
        <f>IF(C716="East", IF(B716="Decentral",('Connecting shares (%)'!$F$6/100*E716+'Connecting shares (%)'!$G$6/100*G716+'Connecting shares (%)'!$H$6/100*I716)/1000000,0),0)</f>
        <v>0</v>
      </c>
      <c r="V716" s="1">
        <f>IF(C716="East", IF(B716="Decentral",F716*'Connecting shares (%)'!$R$16*'Connecting shares (%)'!$F$6/100+H716*'Connecting shares (%)'!$G$6/100*'Connecting shares (%)'!$R$17+J716*'Connecting shares (%)'!$H$6/100*'Connecting shares (%)'!$R$18,0),0)</f>
        <v>0</v>
      </c>
      <c r="W716" s="1">
        <f>IF(C716="East", IF(B716="Central",('Connecting shares (%)'!$F$4/100*K716+'Connecting shares (%)'!$G$4/100*M716+'Connecting shares (%)'!$H$4/100*O716)/1000000,0),0)</f>
        <v>0</v>
      </c>
      <c r="X716" s="1">
        <f>IF(C716="East", IF(B716="Central",L716*'Connecting shares (%)'!$R$16*'Connecting shares (%)'!$F$4/100+N716*'Connecting shares (%)'!$G$4/100*'Connecting shares (%)'!$R$17+P716*'Connecting shares (%)'!$H$4/100*'Connecting shares (%)'!$R$18,0),0)</f>
        <v>0</v>
      </c>
      <c r="Y716" s="1">
        <f>IF(C716="East", IF(B716="Decentral",('Connecting shares (%)'!$F$4/100*K716+'Connecting shares (%)'!$G$4/100*M716+'Connecting shares (%)'!$H$4/100*O716)/1000000,0),0)</f>
        <v>0</v>
      </c>
      <c r="Z716" s="1">
        <f>IF(C716="East", IF(B716="Decentral",L716*'Connecting shares (%)'!$R$16*'Connecting shares (%)'!$F$8/100+N716*'Connecting shares (%)'!$G$8/100*'Connecting shares (%)'!$R$17+P716*'Connecting shares (%)'!$H$8/100*'Connecting shares (%)'!$R$18,0),0)</f>
        <v>0</v>
      </c>
      <c r="AA716" s="1">
        <f>IF(C716="West", IF(B716="Central",('Connecting shares (%)'!$F$10/100*E716+'Connecting shares (%)'!$G$10/100*G716+'Connecting shares (%)'!$H$10/100*I716)/1000000,0),0)</f>
        <v>0</v>
      </c>
      <c r="AB716" s="1">
        <f>IF(C716="West", IF(B716="Central",F716*'Connecting shares (%)'!$R$16*'Connecting shares (%)'!$F$10/100+H716*'Connecting shares (%)'!$G$10/100*'Connecting shares (%)'!$R$17+J716*'Connecting shares (%)'!$H$10/100*'Connecting shares (%)'!$R$18,0),0)</f>
        <v>0</v>
      </c>
      <c r="AC716" s="1">
        <f>IF(C716="West", IF(B716="Decentral",('Connecting shares (%)'!$F$14/100*E716+'Connecting shares (%)'!$G$14/100*G716+'Connecting shares (%)'!$H$14/100*I716)/1000000,0),0)</f>
        <v>0.87351557999999907</v>
      </c>
      <c r="AD716" s="1">
        <f>IF(C716="west", IF(B716="Decentral",F716*'Connecting shares (%)'!$R$16*'Connecting shares (%)'!$F$14/100+H716*'Connecting shares (%)'!$G$14/100*'Connecting shares (%)'!$R$17+J716*'Connecting shares (%)'!$H$14/100*'Connecting shares (%)'!$R$18,0),0)</f>
        <v>1.14975</v>
      </c>
      <c r="AE716" s="1">
        <f>IF(C716="west", IF(B716="Central",('Connecting shares (%)'!$F$12/100*K716+'Connecting shares (%)'!$G$12/100*M716+'Connecting shares (%)'!$H$12/100*O716)/1000000,0),0)</f>
        <v>0</v>
      </c>
      <c r="AF716" s="1">
        <f>IF(C716="west", IF(B716="Central",L716*'Connecting shares (%)'!$R$16*'Connecting shares (%)'!$F$12/100+N716*'Connecting shares (%)'!$G$12/100*'Connecting shares (%)'!$R$17+P716*'Connecting shares (%)'!$H$12/100*'Connecting shares (%)'!$R$18,0),0)</f>
        <v>0</v>
      </c>
      <c r="AG716" s="1">
        <f>IF(C716="West", IF(B716="Decentral",(K716*'Connecting shares (%)'!$F$16/100+M716*'Connecting shares (%)'!$G$16/100+O716*'Connecting shares (%)'!$H$16/100)/1000000,0),0)</f>
        <v>0.16132357999999977</v>
      </c>
      <c r="AH716" s="1">
        <f>IF(C716="west", IF(B716="Decentral",L716*'Connecting shares (%)'!$R$16*'Connecting shares (%)'!$F$16/100+N716*'Connecting shares (%)'!$G$16/100*'Connecting shares (%)'!$R$17+P716*'Connecting shares (%)'!$H$16/100*'Connecting shares (%)'!$R$18,0),0)</f>
        <v>0.19162400000000002</v>
      </c>
    </row>
    <row r="717" spans="1:34">
      <c r="A717" s="1">
        <v>716</v>
      </c>
      <c r="B717" s="1" t="s">
        <v>21</v>
      </c>
      <c r="C717" s="1" t="s">
        <v>23</v>
      </c>
      <c r="D717" s="1" t="s">
        <v>249</v>
      </c>
      <c r="E717" s="1">
        <v>372444.46</v>
      </c>
      <c r="F717" s="1">
        <v>24</v>
      </c>
      <c r="G717" s="1">
        <v>63031.23</v>
      </c>
      <c r="H717" s="1">
        <v>1</v>
      </c>
      <c r="I717" s="1">
        <v>0</v>
      </c>
      <c r="J717" s="1">
        <v>0</v>
      </c>
      <c r="K717" s="1">
        <v>131876.09</v>
      </c>
      <c r="L717" s="1">
        <v>8</v>
      </c>
      <c r="M717" s="1">
        <v>0</v>
      </c>
      <c r="N717" s="1">
        <v>0</v>
      </c>
      <c r="O717" s="1">
        <v>0</v>
      </c>
      <c r="P717" s="1">
        <v>0</v>
      </c>
      <c r="Q717" s="1">
        <v>4030.5057922584201</v>
      </c>
      <c r="R717" s="1">
        <v>1165443</v>
      </c>
      <c r="S717" s="61">
        <f>IF(C717="East", IF(B717="Central",('Connecting shares (%)'!$F$2/100*E717+'Connecting shares (%)'!$G$2/100*G717+'Connecting shares (%)'!$H$2/100*I717)/1000000,0),0)</f>
        <v>0</v>
      </c>
      <c r="T717" s="61">
        <f>IF(C717="East", IF(B717="Central",F717*'Connecting shares (%)'!$R$16*'Connecting shares (%)'!$F$2/100+H717*'Connecting shares (%)'!$G$2/100*'Connecting shares (%)'!$R$17+J717*'Connecting shares (%)'!$H$2/100*'Connecting shares (%)'!$R$18,0),0)</f>
        <v>0</v>
      </c>
      <c r="U717" s="1">
        <f>IF(C717="East", IF(B717="Decentral",('Connecting shares (%)'!$F$6/100*E717+'Connecting shares (%)'!$G$6/100*G717+'Connecting shares (%)'!$H$6/100*I717)/1000000,0),0)</f>
        <v>0</v>
      </c>
      <c r="V717" s="1">
        <f>IF(C717="East", IF(B717="Decentral",F717*'Connecting shares (%)'!$R$16*'Connecting shares (%)'!$F$6/100+H717*'Connecting shares (%)'!$G$6/100*'Connecting shares (%)'!$R$17+J717*'Connecting shares (%)'!$H$6/100*'Connecting shares (%)'!$R$18,0),0)</f>
        <v>0</v>
      </c>
      <c r="W717" s="1">
        <f>IF(C717="East", IF(B717="Central",('Connecting shares (%)'!$F$4/100*K717+'Connecting shares (%)'!$G$4/100*M717+'Connecting shares (%)'!$H$4/100*O717)/1000000,0),0)</f>
        <v>0</v>
      </c>
      <c r="X717" s="1">
        <f>IF(C717="East", IF(B717="Central",L717*'Connecting shares (%)'!$R$16*'Connecting shares (%)'!$F$4/100+N717*'Connecting shares (%)'!$G$4/100*'Connecting shares (%)'!$R$17+P717*'Connecting shares (%)'!$H$4/100*'Connecting shares (%)'!$R$18,0),0)</f>
        <v>0</v>
      </c>
      <c r="Y717" s="1">
        <f>IF(C717="East", IF(B717="Decentral",('Connecting shares (%)'!$F$4/100*K717+'Connecting shares (%)'!$G$4/100*M717+'Connecting shares (%)'!$H$4/100*O717)/1000000,0),0)</f>
        <v>0</v>
      </c>
      <c r="Z717" s="1">
        <f>IF(C717="East", IF(B717="Decentral",L717*'Connecting shares (%)'!$R$16*'Connecting shares (%)'!$F$8/100+N717*'Connecting shares (%)'!$G$8/100*'Connecting shares (%)'!$R$17+P717*'Connecting shares (%)'!$H$8/100*'Connecting shares (%)'!$R$18,0),0)</f>
        <v>0</v>
      </c>
      <c r="AA717" s="1">
        <f>IF(C717="West", IF(B717="Central",('Connecting shares (%)'!$F$10/100*E717+'Connecting shares (%)'!$G$10/100*G717+'Connecting shares (%)'!$H$10/100*I717)/1000000,0),0)</f>
        <v>0</v>
      </c>
      <c r="AB717" s="1">
        <f>IF(C717="West", IF(B717="Central",F717*'Connecting shares (%)'!$R$16*'Connecting shares (%)'!$F$10/100+H717*'Connecting shares (%)'!$G$10/100*'Connecting shares (%)'!$R$17+J717*'Connecting shares (%)'!$H$10/100*'Connecting shares (%)'!$R$18,0),0)</f>
        <v>0</v>
      </c>
      <c r="AC717" s="1">
        <f>IF(C717="West", IF(B717="Decentral",('Connecting shares (%)'!$F$14/100*E717+'Connecting shares (%)'!$G$14/100*G717+'Connecting shares (%)'!$H$14/100*I717)/1000000,0),0)</f>
        <v>0.43547569000000003</v>
      </c>
      <c r="AD717" s="1">
        <f>IF(C717="west", IF(B717="Decentral",F717*'Connecting shares (%)'!$R$16*'Connecting shares (%)'!$F$14/100+H717*'Connecting shares (%)'!$G$14/100*'Connecting shares (%)'!$R$17+J717*'Connecting shares (%)'!$H$14/100*'Connecting shares (%)'!$R$18,0),0)</f>
        <v>0.58253900000000003</v>
      </c>
      <c r="AE717" s="1">
        <f>IF(C717="west", IF(B717="Central",('Connecting shares (%)'!$F$12/100*K717+'Connecting shares (%)'!$G$12/100*M717+'Connecting shares (%)'!$H$12/100*O717)/1000000,0),0)</f>
        <v>0</v>
      </c>
      <c r="AF717" s="1">
        <f>IF(C717="west", IF(B717="Central",L717*'Connecting shares (%)'!$R$16*'Connecting shares (%)'!$F$12/100+N717*'Connecting shares (%)'!$G$12/100*'Connecting shares (%)'!$R$17+P717*'Connecting shares (%)'!$H$12/100*'Connecting shares (%)'!$R$18,0),0)</f>
        <v>0</v>
      </c>
      <c r="AG717" s="1">
        <f>IF(C717="West", IF(B717="Decentral",(K717*'Connecting shares (%)'!$F$16/100+M717*'Connecting shares (%)'!$G$16/100+O717*'Connecting shares (%)'!$H$16/100)/1000000,0),0)</f>
        <v>0.13187609</v>
      </c>
      <c r="AH717" s="1">
        <f>IF(C717="west", IF(B717="Decentral",L717*'Connecting shares (%)'!$R$16*'Connecting shares (%)'!$F$16/100+N717*'Connecting shares (%)'!$G$16/100*'Connecting shares (%)'!$R$17+P717*'Connecting shares (%)'!$H$16/100*'Connecting shares (%)'!$R$18,0),0)</f>
        <v>0.18396000000000001</v>
      </c>
    </row>
    <row r="718" spans="1:34">
      <c r="A718" s="1">
        <v>717</v>
      </c>
      <c r="B718" s="1" t="s">
        <v>21</v>
      </c>
      <c r="C718" s="1" t="s">
        <v>23</v>
      </c>
      <c r="D718" s="1" t="s">
        <v>248</v>
      </c>
      <c r="E718" s="1">
        <v>409840.41999999899</v>
      </c>
      <c r="F718" s="1">
        <v>27</v>
      </c>
      <c r="G718" s="1">
        <v>75576.979999999894</v>
      </c>
      <c r="H718" s="1">
        <v>1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2737.8211890131302</v>
      </c>
      <c r="R718" s="1">
        <v>394742</v>
      </c>
      <c r="S718" s="61">
        <f>IF(C718="East", IF(B718="Central",('Connecting shares (%)'!$F$2/100*E718+'Connecting shares (%)'!$G$2/100*G718+'Connecting shares (%)'!$H$2/100*I718)/1000000,0),0)</f>
        <v>0</v>
      </c>
      <c r="T718" s="61">
        <f>IF(C718="East", IF(B718="Central",F718*'Connecting shares (%)'!$R$16*'Connecting shares (%)'!$F$2/100+H718*'Connecting shares (%)'!$G$2/100*'Connecting shares (%)'!$R$17+J718*'Connecting shares (%)'!$H$2/100*'Connecting shares (%)'!$R$18,0),0)</f>
        <v>0</v>
      </c>
      <c r="U718" s="1">
        <f>IF(C718="East", IF(B718="Decentral",('Connecting shares (%)'!$F$6/100*E718+'Connecting shares (%)'!$G$6/100*G718+'Connecting shares (%)'!$H$6/100*I718)/1000000,0),0)</f>
        <v>0</v>
      </c>
      <c r="V718" s="1">
        <f>IF(C718="East", IF(B718="Decentral",F718*'Connecting shares (%)'!$R$16*'Connecting shares (%)'!$F$6/100+H718*'Connecting shares (%)'!$G$6/100*'Connecting shares (%)'!$R$17+J718*'Connecting shares (%)'!$H$6/100*'Connecting shares (%)'!$R$18,0),0)</f>
        <v>0</v>
      </c>
      <c r="W718" s="1">
        <f>IF(C718="East", IF(B718="Central",('Connecting shares (%)'!$F$4/100*K718+'Connecting shares (%)'!$G$4/100*M718+'Connecting shares (%)'!$H$4/100*O718)/1000000,0),0)</f>
        <v>0</v>
      </c>
      <c r="X718" s="1">
        <f>IF(C718="East", IF(B718="Central",L718*'Connecting shares (%)'!$R$16*'Connecting shares (%)'!$F$4/100+N718*'Connecting shares (%)'!$G$4/100*'Connecting shares (%)'!$R$17+P718*'Connecting shares (%)'!$H$4/100*'Connecting shares (%)'!$R$18,0),0)</f>
        <v>0</v>
      </c>
      <c r="Y718" s="1">
        <f>IF(C718="East", IF(B718="Decentral",('Connecting shares (%)'!$F$4/100*K718+'Connecting shares (%)'!$G$4/100*M718+'Connecting shares (%)'!$H$4/100*O718)/1000000,0),0)</f>
        <v>0</v>
      </c>
      <c r="Z718" s="1">
        <f>IF(C718="East", IF(B718="Decentral",L718*'Connecting shares (%)'!$R$16*'Connecting shares (%)'!$F$8/100+N718*'Connecting shares (%)'!$G$8/100*'Connecting shares (%)'!$R$17+P718*'Connecting shares (%)'!$H$8/100*'Connecting shares (%)'!$R$18,0),0)</f>
        <v>0</v>
      </c>
      <c r="AA718" s="1">
        <f>IF(C718="West", IF(B718="Central",('Connecting shares (%)'!$F$10/100*E718+'Connecting shares (%)'!$G$10/100*G718+'Connecting shares (%)'!$H$10/100*I718)/1000000,0),0)</f>
        <v>0</v>
      </c>
      <c r="AB718" s="1">
        <f>IF(C718="West", IF(B718="Central",F718*'Connecting shares (%)'!$R$16*'Connecting shares (%)'!$F$10/100+H718*'Connecting shares (%)'!$G$10/100*'Connecting shares (%)'!$R$17+J718*'Connecting shares (%)'!$H$10/100*'Connecting shares (%)'!$R$18,0),0)</f>
        <v>0</v>
      </c>
      <c r="AC718" s="1">
        <f>IF(C718="West", IF(B718="Decentral",('Connecting shares (%)'!$F$14/100*E718+'Connecting shares (%)'!$G$14/100*G718+'Connecting shares (%)'!$H$14/100*I718)/1000000,0),0)</f>
        <v>0.48541739999999883</v>
      </c>
      <c r="AD718" s="1">
        <f>IF(C718="west", IF(B718="Decentral",F718*'Connecting shares (%)'!$R$16*'Connecting shares (%)'!$F$14/100+H718*'Connecting shares (%)'!$G$14/100*'Connecting shares (%)'!$R$17+J718*'Connecting shares (%)'!$H$14/100*'Connecting shares (%)'!$R$18,0),0)</f>
        <v>0.65152399999999999</v>
      </c>
      <c r="AE718" s="1">
        <f>IF(C718="west", IF(B718="Central",('Connecting shares (%)'!$F$12/100*K718+'Connecting shares (%)'!$G$12/100*M718+'Connecting shares (%)'!$H$12/100*O718)/1000000,0),0)</f>
        <v>0</v>
      </c>
      <c r="AF718" s="1">
        <f>IF(C718="west", IF(B718="Central",L718*'Connecting shares (%)'!$R$16*'Connecting shares (%)'!$F$12/100+N718*'Connecting shares (%)'!$G$12/100*'Connecting shares (%)'!$R$17+P718*'Connecting shares (%)'!$H$12/100*'Connecting shares (%)'!$R$18,0),0)</f>
        <v>0</v>
      </c>
      <c r="AG718" s="1">
        <f>IF(C718="West", IF(B718="Decentral",(K718*'Connecting shares (%)'!$F$16/100+M718*'Connecting shares (%)'!$G$16/100+O718*'Connecting shares (%)'!$H$16/100)/1000000,0),0)</f>
        <v>0</v>
      </c>
      <c r="AH718" s="1">
        <f>IF(C718="west", IF(B718="Decentral",L718*'Connecting shares (%)'!$R$16*'Connecting shares (%)'!$F$16/100+N718*'Connecting shares (%)'!$G$16/100*'Connecting shares (%)'!$R$17+P718*'Connecting shares (%)'!$H$16/100*'Connecting shares (%)'!$R$18,0),0)</f>
        <v>0</v>
      </c>
    </row>
    <row r="719" spans="1:34">
      <c r="A719" s="1">
        <v>718</v>
      </c>
      <c r="B719" s="1" t="s">
        <v>21</v>
      </c>
      <c r="C719" s="1" t="s">
        <v>23</v>
      </c>
      <c r="D719" s="1" t="s">
        <v>247</v>
      </c>
      <c r="E719" s="1">
        <v>817516.64999999898</v>
      </c>
      <c r="F719" s="1">
        <v>56</v>
      </c>
      <c r="G719" s="1">
        <v>0</v>
      </c>
      <c r="H719" s="1">
        <v>0</v>
      </c>
      <c r="I719" s="1">
        <v>0</v>
      </c>
      <c r="J719" s="1">
        <v>0</v>
      </c>
      <c r="K719" s="1">
        <v>85165.08</v>
      </c>
      <c r="L719" s="1">
        <v>12</v>
      </c>
      <c r="M719" s="1">
        <v>0</v>
      </c>
      <c r="N719" s="1">
        <v>0</v>
      </c>
      <c r="O719" s="1">
        <v>0</v>
      </c>
      <c r="P719" s="1">
        <v>0</v>
      </c>
      <c r="Q719" s="1">
        <v>3505.3503035489098</v>
      </c>
      <c r="R719" s="1">
        <v>464980.5</v>
      </c>
      <c r="S719" s="61">
        <f>IF(C719="East", IF(B719="Central",('Connecting shares (%)'!$F$2/100*E719+'Connecting shares (%)'!$G$2/100*G719+'Connecting shares (%)'!$H$2/100*I719)/1000000,0),0)</f>
        <v>0</v>
      </c>
      <c r="T719" s="61">
        <f>IF(C719="East", IF(B719="Central",F719*'Connecting shares (%)'!$R$16*'Connecting shares (%)'!$F$2/100+H719*'Connecting shares (%)'!$G$2/100*'Connecting shares (%)'!$R$17+J719*'Connecting shares (%)'!$H$2/100*'Connecting shares (%)'!$R$18,0),0)</f>
        <v>0</v>
      </c>
      <c r="U719" s="1">
        <f>IF(C719="East", IF(B719="Decentral",('Connecting shares (%)'!$F$6/100*E719+'Connecting shares (%)'!$G$6/100*G719+'Connecting shares (%)'!$H$6/100*I719)/1000000,0),0)</f>
        <v>0</v>
      </c>
      <c r="V719" s="1">
        <f>IF(C719="East", IF(B719="Decentral",F719*'Connecting shares (%)'!$R$16*'Connecting shares (%)'!$F$6/100+H719*'Connecting shares (%)'!$G$6/100*'Connecting shares (%)'!$R$17+J719*'Connecting shares (%)'!$H$6/100*'Connecting shares (%)'!$R$18,0),0)</f>
        <v>0</v>
      </c>
      <c r="W719" s="1">
        <f>IF(C719="East", IF(B719="Central",('Connecting shares (%)'!$F$4/100*K719+'Connecting shares (%)'!$G$4/100*M719+'Connecting shares (%)'!$H$4/100*O719)/1000000,0),0)</f>
        <v>0</v>
      </c>
      <c r="X719" s="1">
        <f>IF(C719="East", IF(B719="Central",L719*'Connecting shares (%)'!$R$16*'Connecting shares (%)'!$F$4/100+N719*'Connecting shares (%)'!$G$4/100*'Connecting shares (%)'!$R$17+P719*'Connecting shares (%)'!$H$4/100*'Connecting shares (%)'!$R$18,0),0)</f>
        <v>0</v>
      </c>
      <c r="Y719" s="1">
        <f>IF(C719="East", IF(B719="Decentral",('Connecting shares (%)'!$F$4/100*K719+'Connecting shares (%)'!$G$4/100*M719+'Connecting shares (%)'!$H$4/100*O719)/1000000,0),0)</f>
        <v>0</v>
      </c>
      <c r="Z719" s="1">
        <f>IF(C719="East", IF(B719="Decentral",L719*'Connecting shares (%)'!$R$16*'Connecting shares (%)'!$F$8/100+N719*'Connecting shares (%)'!$G$8/100*'Connecting shares (%)'!$R$17+P719*'Connecting shares (%)'!$H$8/100*'Connecting shares (%)'!$R$18,0),0)</f>
        <v>0</v>
      </c>
      <c r="AA719" s="1">
        <f>IF(C719="West", IF(B719="Central",('Connecting shares (%)'!$F$10/100*E719+'Connecting shares (%)'!$G$10/100*G719+'Connecting shares (%)'!$H$10/100*I719)/1000000,0),0)</f>
        <v>0</v>
      </c>
      <c r="AB719" s="1">
        <f>IF(C719="West", IF(B719="Central",F719*'Connecting shares (%)'!$R$16*'Connecting shares (%)'!$F$10/100+H719*'Connecting shares (%)'!$G$10/100*'Connecting shares (%)'!$R$17+J719*'Connecting shares (%)'!$H$10/100*'Connecting shares (%)'!$R$18,0),0)</f>
        <v>0</v>
      </c>
      <c r="AC719" s="1">
        <f>IF(C719="West", IF(B719="Decentral",('Connecting shares (%)'!$F$14/100*E719+'Connecting shares (%)'!$G$14/100*G719+'Connecting shares (%)'!$H$14/100*I719)/1000000,0),0)</f>
        <v>0.81751664999999896</v>
      </c>
      <c r="AD719" s="1">
        <f>IF(C719="west", IF(B719="Decentral",F719*'Connecting shares (%)'!$R$16*'Connecting shares (%)'!$F$14/100+H719*'Connecting shares (%)'!$G$14/100*'Connecting shares (%)'!$R$17+J719*'Connecting shares (%)'!$H$14/100*'Connecting shares (%)'!$R$18,0),0)</f>
        <v>1.2877200000000002</v>
      </c>
      <c r="AE719" s="1">
        <f>IF(C719="west", IF(B719="Central",('Connecting shares (%)'!$F$12/100*K719+'Connecting shares (%)'!$G$12/100*M719+'Connecting shares (%)'!$H$12/100*O719)/1000000,0),0)</f>
        <v>0</v>
      </c>
      <c r="AF719" s="1">
        <f>IF(C719="west", IF(B719="Central",L719*'Connecting shares (%)'!$R$16*'Connecting shares (%)'!$F$12/100+N719*'Connecting shares (%)'!$G$12/100*'Connecting shares (%)'!$R$17+P719*'Connecting shares (%)'!$H$12/100*'Connecting shares (%)'!$R$18,0),0)</f>
        <v>0</v>
      </c>
      <c r="AG719" s="1">
        <f>IF(C719="West", IF(B719="Decentral",(K719*'Connecting shares (%)'!$F$16/100+M719*'Connecting shares (%)'!$G$16/100+O719*'Connecting shares (%)'!$H$16/100)/1000000,0),0)</f>
        <v>8.5165080000000004E-2</v>
      </c>
      <c r="AH719" s="1">
        <f>IF(C719="west", IF(B719="Decentral",L719*'Connecting shares (%)'!$R$16*'Connecting shares (%)'!$F$16/100+N719*'Connecting shares (%)'!$G$16/100*'Connecting shares (%)'!$R$17+P719*'Connecting shares (%)'!$H$16/100*'Connecting shares (%)'!$R$18,0),0)</f>
        <v>0.27594000000000002</v>
      </c>
    </row>
    <row r="720" spans="1:34">
      <c r="A720" s="1">
        <v>719</v>
      </c>
      <c r="B720" s="1" t="s">
        <v>21</v>
      </c>
      <c r="C720" s="1" t="s">
        <v>23</v>
      </c>
      <c r="D720" s="1" t="s">
        <v>246</v>
      </c>
      <c r="E720" s="1">
        <v>821789.47999999905</v>
      </c>
      <c r="F720" s="1">
        <v>53</v>
      </c>
      <c r="G720" s="1">
        <v>0</v>
      </c>
      <c r="H720" s="1">
        <v>0</v>
      </c>
      <c r="I720" s="1">
        <v>0</v>
      </c>
      <c r="J720" s="1">
        <v>0</v>
      </c>
      <c r="K720" s="1">
        <v>151346.73000000001</v>
      </c>
      <c r="L720" s="1">
        <v>11</v>
      </c>
      <c r="M720" s="1">
        <v>95587.279999999897</v>
      </c>
      <c r="N720" s="1">
        <v>1</v>
      </c>
      <c r="O720" s="1">
        <v>0</v>
      </c>
      <c r="P720" s="1">
        <v>0</v>
      </c>
      <c r="Q720" s="1">
        <v>7045.8149405962204</v>
      </c>
      <c r="R720" s="1">
        <v>2227304.5</v>
      </c>
      <c r="S720" s="61">
        <f>IF(C720="East", IF(B720="Central",('Connecting shares (%)'!$F$2/100*E720+'Connecting shares (%)'!$G$2/100*G720+'Connecting shares (%)'!$H$2/100*I720)/1000000,0),0)</f>
        <v>0</v>
      </c>
      <c r="T720" s="61">
        <f>IF(C720="East", IF(B720="Central",F720*'Connecting shares (%)'!$R$16*'Connecting shares (%)'!$F$2/100+H720*'Connecting shares (%)'!$G$2/100*'Connecting shares (%)'!$R$17+J720*'Connecting shares (%)'!$H$2/100*'Connecting shares (%)'!$R$18,0),0)</f>
        <v>0</v>
      </c>
      <c r="U720" s="1">
        <f>IF(C720="East", IF(B720="Decentral",('Connecting shares (%)'!$F$6/100*E720+'Connecting shares (%)'!$G$6/100*G720+'Connecting shares (%)'!$H$6/100*I720)/1000000,0),0)</f>
        <v>0</v>
      </c>
      <c r="V720" s="1">
        <f>IF(C720="East", IF(B720="Decentral",F720*'Connecting shares (%)'!$R$16*'Connecting shares (%)'!$F$6/100+H720*'Connecting shares (%)'!$G$6/100*'Connecting shares (%)'!$R$17+J720*'Connecting shares (%)'!$H$6/100*'Connecting shares (%)'!$R$18,0),0)</f>
        <v>0</v>
      </c>
      <c r="W720" s="1">
        <f>IF(C720="East", IF(B720="Central",('Connecting shares (%)'!$F$4/100*K720+'Connecting shares (%)'!$G$4/100*M720+'Connecting shares (%)'!$H$4/100*O720)/1000000,0),0)</f>
        <v>0</v>
      </c>
      <c r="X720" s="1">
        <f>IF(C720="East", IF(B720="Central",L720*'Connecting shares (%)'!$R$16*'Connecting shares (%)'!$F$4/100+N720*'Connecting shares (%)'!$G$4/100*'Connecting shares (%)'!$R$17+P720*'Connecting shares (%)'!$H$4/100*'Connecting shares (%)'!$R$18,0),0)</f>
        <v>0</v>
      </c>
      <c r="Y720" s="1">
        <f>IF(C720="East", IF(B720="Decentral",('Connecting shares (%)'!$F$4/100*K720+'Connecting shares (%)'!$G$4/100*M720+'Connecting shares (%)'!$H$4/100*O720)/1000000,0),0)</f>
        <v>0</v>
      </c>
      <c r="Z720" s="1">
        <f>IF(C720="East", IF(B720="Decentral",L720*'Connecting shares (%)'!$R$16*'Connecting shares (%)'!$F$8/100+N720*'Connecting shares (%)'!$G$8/100*'Connecting shares (%)'!$R$17+P720*'Connecting shares (%)'!$H$8/100*'Connecting shares (%)'!$R$18,0),0)</f>
        <v>0</v>
      </c>
      <c r="AA720" s="1">
        <f>IF(C720="West", IF(B720="Central",('Connecting shares (%)'!$F$10/100*E720+'Connecting shares (%)'!$G$10/100*G720+'Connecting shares (%)'!$H$10/100*I720)/1000000,0),0)</f>
        <v>0</v>
      </c>
      <c r="AB720" s="1">
        <f>IF(C720="West", IF(B720="Central",F720*'Connecting shares (%)'!$R$16*'Connecting shares (%)'!$F$10/100+H720*'Connecting shares (%)'!$G$10/100*'Connecting shares (%)'!$R$17+J720*'Connecting shares (%)'!$H$10/100*'Connecting shares (%)'!$R$18,0),0)</f>
        <v>0</v>
      </c>
      <c r="AC720" s="1">
        <f>IF(C720="West", IF(B720="Decentral",('Connecting shares (%)'!$F$14/100*E720+'Connecting shares (%)'!$G$14/100*G720+'Connecting shares (%)'!$H$14/100*I720)/1000000,0),0)</f>
        <v>0.82178947999999907</v>
      </c>
      <c r="AD720" s="1">
        <f>IF(C720="west", IF(B720="Decentral",F720*'Connecting shares (%)'!$R$16*'Connecting shares (%)'!$F$14/100+H720*'Connecting shares (%)'!$G$14/100*'Connecting shares (%)'!$R$17+J720*'Connecting shares (%)'!$H$14/100*'Connecting shares (%)'!$R$18,0),0)</f>
        <v>1.2187350000000001</v>
      </c>
      <c r="AE720" s="1">
        <f>IF(C720="west", IF(B720="Central",('Connecting shares (%)'!$F$12/100*K720+'Connecting shares (%)'!$G$12/100*M720+'Connecting shares (%)'!$H$12/100*O720)/1000000,0),0)</f>
        <v>0</v>
      </c>
      <c r="AF720" s="1">
        <f>IF(C720="west", IF(B720="Central",L720*'Connecting shares (%)'!$R$16*'Connecting shares (%)'!$F$12/100+N720*'Connecting shares (%)'!$G$12/100*'Connecting shares (%)'!$R$17+P720*'Connecting shares (%)'!$H$12/100*'Connecting shares (%)'!$R$18,0),0)</f>
        <v>0</v>
      </c>
      <c r="AG720" s="1">
        <f>IF(C720="West", IF(B720="Decentral",(K720*'Connecting shares (%)'!$F$16/100+M720*'Connecting shares (%)'!$G$16/100+O720*'Connecting shares (%)'!$H$16/100)/1000000,0),0)</f>
        <v>0.2469340099999999</v>
      </c>
      <c r="AH720" s="1">
        <f>IF(C720="west", IF(B720="Decentral",L720*'Connecting shares (%)'!$R$16*'Connecting shares (%)'!$F$16/100+N720*'Connecting shares (%)'!$G$16/100*'Connecting shares (%)'!$R$17+P720*'Connecting shares (%)'!$H$16/100*'Connecting shares (%)'!$R$18,0),0)</f>
        <v>0.28360400000000002</v>
      </c>
    </row>
    <row r="721" spans="1:34">
      <c r="A721" s="1">
        <v>720</v>
      </c>
      <c r="B721" s="1" t="s">
        <v>21</v>
      </c>
      <c r="C721" s="1" t="s">
        <v>23</v>
      </c>
      <c r="D721" s="1" t="s">
        <v>245</v>
      </c>
      <c r="E721" s="1">
        <v>573088.76</v>
      </c>
      <c r="F721" s="1">
        <v>35</v>
      </c>
      <c r="G721" s="1">
        <v>0</v>
      </c>
      <c r="H721" s="1">
        <v>0</v>
      </c>
      <c r="I721" s="1">
        <v>0</v>
      </c>
      <c r="J721" s="1">
        <v>0</v>
      </c>
      <c r="K721" s="1">
        <v>110473.13</v>
      </c>
      <c r="L721" s="1">
        <v>5</v>
      </c>
      <c r="M721" s="1">
        <v>0</v>
      </c>
      <c r="N721" s="1">
        <v>0</v>
      </c>
      <c r="O721" s="1">
        <v>0</v>
      </c>
      <c r="P721" s="1">
        <v>0</v>
      </c>
      <c r="Q721" s="1">
        <v>3542.9671277176099</v>
      </c>
      <c r="R721" s="1">
        <v>773064</v>
      </c>
      <c r="S721" s="61">
        <f>IF(C721="East", IF(B721="Central",('Connecting shares (%)'!$F$2/100*E721+'Connecting shares (%)'!$G$2/100*G721+'Connecting shares (%)'!$H$2/100*I721)/1000000,0),0)</f>
        <v>0</v>
      </c>
      <c r="T721" s="61">
        <f>IF(C721="East", IF(B721="Central",F721*'Connecting shares (%)'!$R$16*'Connecting shares (%)'!$F$2/100+H721*'Connecting shares (%)'!$G$2/100*'Connecting shares (%)'!$R$17+J721*'Connecting shares (%)'!$H$2/100*'Connecting shares (%)'!$R$18,0),0)</f>
        <v>0</v>
      </c>
      <c r="U721" s="1">
        <f>IF(C721="East", IF(B721="Decentral",('Connecting shares (%)'!$F$6/100*E721+'Connecting shares (%)'!$G$6/100*G721+'Connecting shares (%)'!$H$6/100*I721)/1000000,0),0)</f>
        <v>0</v>
      </c>
      <c r="V721" s="1">
        <f>IF(C721="East", IF(B721="Decentral",F721*'Connecting shares (%)'!$R$16*'Connecting shares (%)'!$F$6/100+H721*'Connecting shares (%)'!$G$6/100*'Connecting shares (%)'!$R$17+J721*'Connecting shares (%)'!$H$6/100*'Connecting shares (%)'!$R$18,0),0)</f>
        <v>0</v>
      </c>
      <c r="W721" s="1">
        <f>IF(C721="East", IF(B721="Central",('Connecting shares (%)'!$F$4/100*K721+'Connecting shares (%)'!$G$4/100*M721+'Connecting shares (%)'!$H$4/100*O721)/1000000,0),0)</f>
        <v>0</v>
      </c>
      <c r="X721" s="1">
        <f>IF(C721="East", IF(B721="Central",L721*'Connecting shares (%)'!$R$16*'Connecting shares (%)'!$F$4/100+N721*'Connecting shares (%)'!$G$4/100*'Connecting shares (%)'!$R$17+P721*'Connecting shares (%)'!$H$4/100*'Connecting shares (%)'!$R$18,0),0)</f>
        <v>0</v>
      </c>
      <c r="Y721" s="1">
        <f>IF(C721="East", IF(B721="Decentral",('Connecting shares (%)'!$F$4/100*K721+'Connecting shares (%)'!$G$4/100*M721+'Connecting shares (%)'!$H$4/100*O721)/1000000,0),0)</f>
        <v>0</v>
      </c>
      <c r="Z721" s="1">
        <f>IF(C721="East", IF(B721="Decentral",L721*'Connecting shares (%)'!$R$16*'Connecting shares (%)'!$F$8/100+N721*'Connecting shares (%)'!$G$8/100*'Connecting shares (%)'!$R$17+P721*'Connecting shares (%)'!$H$8/100*'Connecting shares (%)'!$R$18,0),0)</f>
        <v>0</v>
      </c>
      <c r="AA721" s="1">
        <f>IF(C721="West", IF(B721="Central",('Connecting shares (%)'!$F$10/100*E721+'Connecting shares (%)'!$G$10/100*G721+'Connecting shares (%)'!$H$10/100*I721)/1000000,0),0)</f>
        <v>0</v>
      </c>
      <c r="AB721" s="1">
        <f>IF(C721="West", IF(B721="Central",F721*'Connecting shares (%)'!$R$16*'Connecting shares (%)'!$F$10/100+H721*'Connecting shares (%)'!$G$10/100*'Connecting shares (%)'!$R$17+J721*'Connecting shares (%)'!$H$10/100*'Connecting shares (%)'!$R$18,0),0)</f>
        <v>0</v>
      </c>
      <c r="AC721" s="1">
        <f>IF(C721="West", IF(B721="Decentral",('Connecting shares (%)'!$F$14/100*E721+'Connecting shares (%)'!$G$14/100*G721+'Connecting shares (%)'!$H$14/100*I721)/1000000,0),0)</f>
        <v>0.57308875999999997</v>
      </c>
      <c r="AD721" s="1">
        <f>IF(C721="west", IF(B721="Decentral",F721*'Connecting shares (%)'!$R$16*'Connecting shares (%)'!$F$14/100+H721*'Connecting shares (%)'!$G$14/100*'Connecting shares (%)'!$R$17+J721*'Connecting shares (%)'!$H$14/100*'Connecting shares (%)'!$R$18,0),0)</f>
        <v>0.80482500000000001</v>
      </c>
      <c r="AE721" s="1">
        <f>IF(C721="west", IF(B721="Central",('Connecting shares (%)'!$F$12/100*K721+'Connecting shares (%)'!$G$12/100*M721+'Connecting shares (%)'!$H$12/100*O721)/1000000,0),0)</f>
        <v>0</v>
      </c>
      <c r="AF721" s="1">
        <f>IF(C721="west", IF(B721="Central",L721*'Connecting shares (%)'!$R$16*'Connecting shares (%)'!$F$12/100+N721*'Connecting shares (%)'!$G$12/100*'Connecting shares (%)'!$R$17+P721*'Connecting shares (%)'!$H$12/100*'Connecting shares (%)'!$R$18,0),0)</f>
        <v>0</v>
      </c>
      <c r="AG721" s="1">
        <f>IF(C721="West", IF(B721="Decentral",(K721*'Connecting shares (%)'!$F$16/100+M721*'Connecting shares (%)'!$G$16/100+O721*'Connecting shares (%)'!$H$16/100)/1000000,0),0)</f>
        <v>0.11047313</v>
      </c>
      <c r="AH721" s="1">
        <f>IF(C721="west", IF(B721="Decentral",L721*'Connecting shares (%)'!$R$16*'Connecting shares (%)'!$F$16/100+N721*'Connecting shares (%)'!$G$16/100*'Connecting shares (%)'!$R$17+P721*'Connecting shares (%)'!$H$16/100*'Connecting shares (%)'!$R$18,0),0)</f>
        <v>0.11497500000000001</v>
      </c>
    </row>
    <row r="722" spans="1:34">
      <c r="A722" s="1">
        <v>721</v>
      </c>
      <c r="B722" s="1" t="s">
        <v>21</v>
      </c>
      <c r="C722" s="1" t="s">
        <v>23</v>
      </c>
      <c r="D722" s="1" t="s">
        <v>244</v>
      </c>
      <c r="E722" s="1">
        <v>754540.679999999</v>
      </c>
      <c r="F722" s="1">
        <v>48</v>
      </c>
      <c r="G722" s="1">
        <v>0</v>
      </c>
      <c r="H722" s="1">
        <v>0</v>
      </c>
      <c r="I722" s="1">
        <v>0</v>
      </c>
      <c r="J722" s="1">
        <v>0</v>
      </c>
      <c r="K722" s="1">
        <v>76888.949999999895</v>
      </c>
      <c r="L722" s="1">
        <v>10</v>
      </c>
      <c r="M722" s="1">
        <v>0</v>
      </c>
      <c r="N722" s="1">
        <v>0</v>
      </c>
      <c r="O722" s="1">
        <v>0</v>
      </c>
      <c r="P722" s="1">
        <v>0</v>
      </c>
      <c r="Q722" s="1">
        <v>2782.0858503050599</v>
      </c>
      <c r="R722" s="1">
        <v>505913.5</v>
      </c>
      <c r="S722" s="61">
        <f>IF(C722="East", IF(B722="Central",('Connecting shares (%)'!$F$2/100*E722+'Connecting shares (%)'!$G$2/100*G722+'Connecting shares (%)'!$H$2/100*I722)/1000000,0),0)</f>
        <v>0</v>
      </c>
      <c r="T722" s="61">
        <f>IF(C722="East", IF(B722="Central",F722*'Connecting shares (%)'!$R$16*'Connecting shares (%)'!$F$2/100+H722*'Connecting shares (%)'!$G$2/100*'Connecting shares (%)'!$R$17+J722*'Connecting shares (%)'!$H$2/100*'Connecting shares (%)'!$R$18,0),0)</f>
        <v>0</v>
      </c>
      <c r="U722" s="1">
        <f>IF(C722="East", IF(B722="Decentral",('Connecting shares (%)'!$F$6/100*E722+'Connecting shares (%)'!$G$6/100*G722+'Connecting shares (%)'!$H$6/100*I722)/1000000,0),0)</f>
        <v>0</v>
      </c>
      <c r="V722" s="1">
        <f>IF(C722="East", IF(B722="Decentral",F722*'Connecting shares (%)'!$R$16*'Connecting shares (%)'!$F$6/100+H722*'Connecting shares (%)'!$G$6/100*'Connecting shares (%)'!$R$17+J722*'Connecting shares (%)'!$H$6/100*'Connecting shares (%)'!$R$18,0),0)</f>
        <v>0</v>
      </c>
      <c r="W722" s="1">
        <f>IF(C722="East", IF(B722="Central",('Connecting shares (%)'!$F$4/100*K722+'Connecting shares (%)'!$G$4/100*M722+'Connecting shares (%)'!$H$4/100*O722)/1000000,0),0)</f>
        <v>0</v>
      </c>
      <c r="X722" s="1">
        <f>IF(C722="East", IF(B722="Central",L722*'Connecting shares (%)'!$R$16*'Connecting shares (%)'!$F$4/100+N722*'Connecting shares (%)'!$G$4/100*'Connecting shares (%)'!$R$17+P722*'Connecting shares (%)'!$H$4/100*'Connecting shares (%)'!$R$18,0),0)</f>
        <v>0</v>
      </c>
      <c r="Y722" s="1">
        <f>IF(C722="East", IF(B722="Decentral",('Connecting shares (%)'!$F$4/100*K722+'Connecting shares (%)'!$G$4/100*M722+'Connecting shares (%)'!$H$4/100*O722)/1000000,0),0)</f>
        <v>0</v>
      </c>
      <c r="Z722" s="1">
        <f>IF(C722="East", IF(B722="Decentral",L722*'Connecting shares (%)'!$R$16*'Connecting shares (%)'!$F$8/100+N722*'Connecting shares (%)'!$G$8/100*'Connecting shares (%)'!$R$17+P722*'Connecting shares (%)'!$H$8/100*'Connecting shares (%)'!$R$18,0),0)</f>
        <v>0</v>
      </c>
      <c r="AA722" s="1">
        <f>IF(C722="West", IF(B722="Central",('Connecting shares (%)'!$F$10/100*E722+'Connecting shares (%)'!$G$10/100*G722+'Connecting shares (%)'!$H$10/100*I722)/1000000,0),0)</f>
        <v>0</v>
      </c>
      <c r="AB722" s="1">
        <f>IF(C722="West", IF(B722="Central",F722*'Connecting shares (%)'!$R$16*'Connecting shares (%)'!$F$10/100+H722*'Connecting shares (%)'!$G$10/100*'Connecting shares (%)'!$R$17+J722*'Connecting shares (%)'!$H$10/100*'Connecting shares (%)'!$R$18,0),0)</f>
        <v>0</v>
      </c>
      <c r="AC722" s="1">
        <f>IF(C722="West", IF(B722="Decentral",('Connecting shares (%)'!$F$14/100*E722+'Connecting shares (%)'!$G$14/100*G722+'Connecting shares (%)'!$H$14/100*I722)/1000000,0),0)</f>
        <v>0.75454067999999896</v>
      </c>
      <c r="AD722" s="1">
        <f>IF(C722="west", IF(B722="Decentral",F722*'Connecting shares (%)'!$R$16*'Connecting shares (%)'!$F$14/100+H722*'Connecting shares (%)'!$G$14/100*'Connecting shares (%)'!$R$17+J722*'Connecting shares (%)'!$H$14/100*'Connecting shares (%)'!$R$18,0),0)</f>
        <v>1.1037600000000001</v>
      </c>
      <c r="AE722" s="1">
        <f>IF(C722="west", IF(B722="Central",('Connecting shares (%)'!$F$12/100*K722+'Connecting shares (%)'!$G$12/100*M722+'Connecting shares (%)'!$H$12/100*O722)/1000000,0),0)</f>
        <v>0</v>
      </c>
      <c r="AF722" s="1">
        <f>IF(C722="west", IF(B722="Central",L722*'Connecting shares (%)'!$R$16*'Connecting shares (%)'!$F$12/100+N722*'Connecting shares (%)'!$G$12/100*'Connecting shares (%)'!$R$17+P722*'Connecting shares (%)'!$H$12/100*'Connecting shares (%)'!$R$18,0),0)</f>
        <v>0</v>
      </c>
      <c r="AG722" s="1">
        <f>IF(C722="West", IF(B722="Decentral",(K722*'Connecting shares (%)'!$F$16/100+M722*'Connecting shares (%)'!$G$16/100+O722*'Connecting shares (%)'!$H$16/100)/1000000,0),0)</f>
        <v>7.68889499999999E-2</v>
      </c>
      <c r="AH722" s="1">
        <f>IF(C722="west", IF(B722="Decentral",L722*'Connecting shares (%)'!$R$16*'Connecting shares (%)'!$F$16/100+N722*'Connecting shares (%)'!$G$16/100*'Connecting shares (%)'!$R$17+P722*'Connecting shares (%)'!$H$16/100*'Connecting shares (%)'!$R$18,0),0)</f>
        <v>0.22995000000000002</v>
      </c>
    </row>
    <row r="723" spans="1:34">
      <c r="A723" s="1">
        <v>722</v>
      </c>
      <c r="B723" s="1" t="s">
        <v>21</v>
      </c>
      <c r="C723" s="1" t="s">
        <v>23</v>
      </c>
      <c r="D723" s="1" t="s">
        <v>243</v>
      </c>
      <c r="E723" s="1">
        <v>985776.43</v>
      </c>
      <c r="F723" s="1">
        <v>63</v>
      </c>
      <c r="G723" s="1">
        <v>0</v>
      </c>
      <c r="H723" s="1">
        <v>0</v>
      </c>
      <c r="I723" s="1">
        <v>0</v>
      </c>
      <c r="J723" s="1">
        <v>0</v>
      </c>
      <c r="K723" s="1">
        <v>89643.129999999903</v>
      </c>
      <c r="L723" s="1">
        <v>13</v>
      </c>
      <c r="M723" s="1">
        <v>0</v>
      </c>
      <c r="N723" s="1">
        <v>0</v>
      </c>
      <c r="O723" s="1">
        <v>0</v>
      </c>
      <c r="P723" s="1">
        <v>0</v>
      </c>
      <c r="Q723" s="1">
        <v>3938.5593821081602</v>
      </c>
      <c r="R723" s="1">
        <v>843676.5</v>
      </c>
      <c r="S723" s="61">
        <f>IF(C723="East", IF(B723="Central",('Connecting shares (%)'!$F$2/100*E723+'Connecting shares (%)'!$G$2/100*G723+'Connecting shares (%)'!$H$2/100*I723)/1000000,0),0)</f>
        <v>0</v>
      </c>
      <c r="T723" s="61">
        <f>IF(C723="East", IF(B723="Central",F723*'Connecting shares (%)'!$R$16*'Connecting shares (%)'!$F$2/100+H723*'Connecting shares (%)'!$G$2/100*'Connecting shares (%)'!$R$17+J723*'Connecting shares (%)'!$H$2/100*'Connecting shares (%)'!$R$18,0),0)</f>
        <v>0</v>
      </c>
      <c r="U723" s="1">
        <f>IF(C723="East", IF(B723="Decentral",('Connecting shares (%)'!$F$6/100*E723+'Connecting shares (%)'!$G$6/100*G723+'Connecting shares (%)'!$H$6/100*I723)/1000000,0),0)</f>
        <v>0</v>
      </c>
      <c r="V723" s="1">
        <f>IF(C723="East", IF(B723="Decentral",F723*'Connecting shares (%)'!$R$16*'Connecting shares (%)'!$F$6/100+H723*'Connecting shares (%)'!$G$6/100*'Connecting shares (%)'!$R$17+J723*'Connecting shares (%)'!$H$6/100*'Connecting shares (%)'!$R$18,0),0)</f>
        <v>0</v>
      </c>
      <c r="W723" s="1">
        <f>IF(C723="East", IF(B723="Central",('Connecting shares (%)'!$F$4/100*K723+'Connecting shares (%)'!$G$4/100*M723+'Connecting shares (%)'!$H$4/100*O723)/1000000,0),0)</f>
        <v>0</v>
      </c>
      <c r="X723" s="1">
        <f>IF(C723="East", IF(B723="Central",L723*'Connecting shares (%)'!$R$16*'Connecting shares (%)'!$F$4/100+N723*'Connecting shares (%)'!$G$4/100*'Connecting shares (%)'!$R$17+P723*'Connecting shares (%)'!$H$4/100*'Connecting shares (%)'!$R$18,0),0)</f>
        <v>0</v>
      </c>
      <c r="Y723" s="1">
        <f>IF(C723="East", IF(B723="Decentral",('Connecting shares (%)'!$F$4/100*K723+'Connecting shares (%)'!$G$4/100*M723+'Connecting shares (%)'!$H$4/100*O723)/1000000,0),0)</f>
        <v>0</v>
      </c>
      <c r="Z723" s="1">
        <f>IF(C723="East", IF(B723="Decentral",L723*'Connecting shares (%)'!$R$16*'Connecting shares (%)'!$F$8/100+N723*'Connecting shares (%)'!$G$8/100*'Connecting shares (%)'!$R$17+P723*'Connecting shares (%)'!$H$8/100*'Connecting shares (%)'!$R$18,0),0)</f>
        <v>0</v>
      </c>
      <c r="AA723" s="1">
        <f>IF(C723="West", IF(B723="Central",('Connecting shares (%)'!$F$10/100*E723+'Connecting shares (%)'!$G$10/100*G723+'Connecting shares (%)'!$H$10/100*I723)/1000000,0),0)</f>
        <v>0</v>
      </c>
      <c r="AB723" s="1">
        <f>IF(C723="West", IF(B723="Central",F723*'Connecting shares (%)'!$R$16*'Connecting shares (%)'!$F$10/100+H723*'Connecting shares (%)'!$G$10/100*'Connecting shares (%)'!$R$17+J723*'Connecting shares (%)'!$H$10/100*'Connecting shares (%)'!$R$18,0),0)</f>
        <v>0</v>
      </c>
      <c r="AC723" s="1">
        <f>IF(C723="West", IF(B723="Decentral",('Connecting shares (%)'!$F$14/100*E723+'Connecting shares (%)'!$G$14/100*G723+'Connecting shares (%)'!$H$14/100*I723)/1000000,0),0)</f>
        <v>0.98577643000000004</v>
      </c>
      <c r="AD723" s="1">
        <f>IF(C723="west", IF(B723="Decentral",F723*'Connecting shares (%)'!$R$16*'Connecting shares (%)'!$F$14/100+H723*'Connecting shares (%)'!$G$14/100*'Connecting shares (%)'!$R$17+J723*'Connecting shares (%)'!$H$14/100*'Connecting shares (%)'!$R$18,0),0)</f>
        <v>1.4486850000000002</v>
      </c>
      <c r="AE723" s="1">
        <f>IF(C723="west", IF(B723="Central",('Connecting shares (%)'!$F$12/100*K723+'Connecting shares (%)'!$G$12/100*M723+'Connecting shares (%)'!$H$12/100*O723)/1000000,0),0)</f>
        <v>0</v>
      </c>
      <c r="AF723" s="1">
        <f>IF(C723="west", IF(B723="Central",L723*'Connecting shares (%)'!$R$16*'Connecting shares (%)'!$F$12/100+N723*'Connecting shares (%)'!$G$12/100*'Connecting shares (%)'!$R$17+P723*'Connecting shares (%)'!$H$12/100*'Connecting shares (%)'!$R$18,0),0)</f>
        <v>0</v>
      </c>
      <c r="AG723" s="1">
        <f>IF(C723="West", IF(B723="Decentral",(K723*'Connecting shares (%)'!$F$16/100+M723*'Connecting shares (%)'!$G$16/100+O723*'Connecting shares (%)'!$H$16/100)/1000000,0),0)</f>
        <v>8.9643129999999904E-2</v>
      </c>
      <c r="AH723" s="1">
        <f>IF(C723="west", IF(B723="Decentral",L723*'Connecting shares (%)'!$R$16*'Connecting shares (%)'!$F$16/100+N723*'Connecting shares (%)'!$G$16/100*'Connecting shares (%)'!$R$17+P723*'Connecting shares (%)'!$H$16/100*'Connecting shares (%)'!$R$18,0),0)</f>
        <v>0.29893500000000001</v>
      </c>
    </row>
    <row r="724" spans="1:34">
      <c r="A724" s="1">
        <v>723</v>
      </c>
      <c r="B724" s="1" t="s">
        <v>21</v>
      </c>
      <c r="C724" s="1" t="s">
        <v>23</v>
      </c>
      <c r="D724" s="1" t="s">
        <v>242</v>
      </c>
      <c r="E724" s="1">
        <v>924352.62999999896</v>
      </c>
      <c r="F724" s="1">
        <v>57</v>
      </c>
      <c r="G724" s="1">
        <v>0</v>
      </c>
      <c r="H724" s="1">
        <v>0</v>
      </c>
      <c r="I724" s="1">
        <v>0</v>
      </c>
      <c r="J724" s="1">
        <v>0</v>
      </c>
      <c r="K724" s="1">
        <v>86929.83</v>
      </c>
      <c r="L724" s="1">
        <v>5</v>
      </c>
      <c r="M724" s="1">
        <v>85008.449999999895</v>
      </c>
      <c r="N724" s="1">
        <v>1</v>
      </c>
      <c r="O724" s="1">
        <v>0</v>
      </c>
      <c r="P724" s="1">
        <v>0</v>
      </c>
      <c r="Q724" s="1">
        <v>5400.4841267831198</v>
      </c>
      <c r="R724" s="1">
        <v>1385915</v>
      </c>
      <c r="S724" s="61">
        <f>IF(C724="East", IF(B724="Central",('Connecting shares (%)'!$F$2/100*E724+'Connecting shares (%)'!$G$2/100*G724+'Connecting shares (%)'!$H$2/100*I724)/1000000,0),0)</f>
        <v>0</v>
      </c>
      <c r="T724" s="61">
        <f>IF(C724="East", IF(B724="Central",F724*'Connecting shares (%)'!$R$16*'Connecting shares (%)'!$F$2/100+H724*'Connecting shares (%)'!$G$2/100*'Connecting shares (%)'!$R$17+J724*'Connecting shares (%)'!$H$2/100*'Connecting shares (%)'!$R$18,0),0)</f>
        <v>0</v>
      </c>
      <c r="U724" s="1">
        <f>IF(C724="East", IF(B724="Decentral",('Connecting shares (%)'!$F$6/100*E724+'Connecting shares (%)'!$G$6/100*G724+'Connecting shares (%)'!$H$6/100*I724)/1000000,0),0)</f>
        <v>0</v>
      </c>
      <c r="V724" s="1">
        <f>IF(C724="East", IF(B724="Decentral",F724*'Connecting shares (%)'!$R$16*'Connecting shares (%)'!$F$6/100+H724*'Connecting shares (%)'!$G$6/100*'Connecting shares (%)'!$R$17+J724*'Connecting shares (%)'!$H$6/100*'Connecting shares (%)'!$R$18,0),0)</f>
        <v>0</v>
      </c>
      <c r="W724" s="1">
        <f>IF(C724="East", IF(B724="Central",('Connecting shares (%)'!$F$4/100*K724+'Connecting shares (%)'!$G$4/100*M724+'Connecting shares (%)'!$H$4/100*O724)/1000000,0),0)</f>
        <v>0</v>
      </c>
      <c r="X724" s="1">
        <f>IF(C724="East", IF(B724="Central",L724*'Connecting shares (%)'!$R$16*'Connecting shares (%)'!$F$4/100+N724*'Connecting shares (%)'!$G$4/100*'Connecting shares (%)'!$R$17+P724*'Connecting shares (%)'!$H$4/100*'Connecting shares (%)'!$R$18,0),0)</f>
        <v>0</v>
      </c>
      <c r="Y724" s="1">
        <f>IF(C724="East", IF(B724="Decentral",('Connecting shares (%)'!$F$4/100*K724+'Connecting shares (%)'!$G$4/100*M724+'Connecting shares (%)'!$H$4/100*O724)/1000000,0),0)</f>
        <v>0</v>
      </c>
      <c r="Z724" s="1">
        <f>IF(C724="East", IF(B724="Decentral",L724*'Connecting shares (%)'!$R$16*'Connecting shares (%)'!$F$8/100+N724*'Connecting shares (%)'!$G$8/100*'Connecting shares (%)'!$R$17+P724*'Connecting shares (%)'!$H$8/100*'Connecting shares (%)'!$R$18,0),0)</f>
        <v>0</v>
      </c>
      <c r="AA724" s="1">
        <f>IF(C724="West", IF(B724="Central",('Connecting shares (%)'!$F$10/100*E724+'Connecting shares (%)'!$G$10/100*G724+'Connecting shares (%)'!$H$10/100*I724)/1000000,0),0)</f>
        <v>0</v>
      </c>
      <c r="AB724" s="1">
        <f>IF(C724="West", IF(B724="Central",F724*'Connecting shares (%)'!$R$16*'Connecting shares (%)'!$F$10/100+H724*'Connecting shares (%)'!$G$10/100*'Connecting shares (%)'!$R$17+J724*'Connecting shares (%)'!$H$10/100*'Connecting shares (%)'!$R$18,0),0)</f>
        <v>0</v>
      </c>
      <c r="AC724" s="1">
        <f>IF(C724="West", IF(B724="Decentral",('Connecting shares (%)'!$F$14/100*E724+'Connecting shares (%)'!$G$14/100*G724+'Connecting shares (%)'!$H$14/100*I724)/1000000,0),0)</f>
        <v>0.92435262999999901</v>
      </c>
      <c r="AD724" s="1">
        <f>IF(C724="west", IF(B724="Decentral",F724*'Connecting shares (%)'!$R$16*'Connecting shares (%)'!$F$14/100+H724*'Connecting shares (%)'!$G$14/100*'Connecting shares (%)'!$R$17+J724*'Connecting shares (%)'!$H$14/100*'Connecting shares (%)'!$R$18,0),0)</f>
        <v>1.3107150000000001</v>
      </c>
      <c r="AE724" s="1">
        <f>IF(C724="west", IF(B724="Central",('Connecting shares (%)'!$F$12/100*K724+'Connecting shares (%)'!$G$12/100*M724+'Connecting shares (%)'!$H$12/100*O724)/1000000,0),0)</f>
        <v>0</v>
      </c>
      <c r="AF724" s="1">
        <f>IF(C724="west", IF(B724="Central",L724*'Connecting shares (%)'!$R$16*'Connecting shares (%)'!$F$12/100+N724*'Connecting shares (%)'!$G$12/100*'Connecting shares (%)'!$R$17+P724*'Connecting shares (%)'!$H$12/100*'Connecting shares (%)'!$R$18,0),0)</f>
        <v>0</v>
      </c>
      <c r="AG724" s="1">
        <f>IF(C724="West", IF(B724="Decentral",(K724*'Connecting shares (%)'!$F$16/100+M724*'Connecting shares (%)'!$G$16/100+O724*'Connecting shares (%)'!$H$16/100)/1000000,0),0)</f>
        <v>0.17193827999999992</v>
      </c>
      <c r="AH724" s="1">
        <f>IF(C724="west", IF(B724="Decentral",L724*'Connecting shares (%)'!$R$16*'Connecting shares (%)'!$F$16/100+N724*'Connecting shares (%)'!$G$16/100*'Connecting shares (%)'!$R$17+P724*'Connecting shares (%)'!$H$16/100*'Connecting shares (%)'!$R$18,0),0)</f>
        <v>0.14563400000000001</v>
      </c>
    </row>
    <row r="725" spans="1:34">
      <c r="A725" s="1">
        <v>724</v>
      </c>
      <c r="B725" s="1" t="s">
        <v>21</v>
      </c>
      <c r="C725" s="1" t="s">
        <v>23</v>
      </c>
      <c r="D725" s="1" t="s">
        <v>241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489.57203708249301</v>
      </c>
      <c r="R725" s="1">
        <v>7930</v>
      </c>
      <c r="S725" s="61">
        <f>IF(C725="East", IF(B725="Central",('Connecting shares (%)'!$F$2/100*E725+'Connecting shares (%)'!$G$2/100*G725+'Connecting shares (%)'!$H$2/100*I725)/1000000,0),0)</f>
        <v>0</v>
      </c>
      <c r="T725" s="61">
        <f>IF(C725="East", IF(B725="Central",F725*'Connecting shares (%)'!$R$16*'Connecting shares (%)'!$F$2/100+H725*'Connecting shares (%)'!$G$2/100*'Connecting shares (%)'!$R$17+J725*'Connecting shares (%)'!$H$2/100*'Connecting shares (%)'!$R$18,0),0)</f>
        <v>0</v>
      </c>
      <c r="U725" s="1">
        <f>IF(C725="East", IF(B725="Decentral",('Connecting shares (%)'!$F$6/100*E725+'Connecting shares (%)'!$G$6/100*G725+'Connecting shares (%)'!$H$6/100*I725)/1000000,0),0)</f>
        <v>0</v>
      </c>
      <c r="V725" s="1">
        <f>IF(C725="East", IF(B725="Decentral",F725*'Connecting shares (%)'!$R$16*'Connecting shares (%)'!$F$6/100+H725*'Connecting shares (%)'!$G$6/100*'Connecting shares (%)'!$R$17+J725*'Connecting shares (%)'!$H$6/100*'Connecting shares (%)'!$R$18,0),0)</f>
        <v>0</v>
      </c>
      <c r="W725" s="1">
        <f>IF(C725="East", IF(B725="Central",('Connecting shares (%)'!$F$4/100*K725+'Connecting shares (%)'!$G$4/100*M725+'Connecting shares (%)'!$H$4/100*O725)/1000000,0),0)</f>
        <v>0</v>
      </c>
      <c r="X725" s="1">
        <f>IF(C725="East", IF(B725="Central",L725*'Connecting shares (%)'!$R$16*'Connecting shares (%)'!$F$4/100+N725*'Connecting shares (%)'!$G$4/100*'Connecting shares (%)'!$R$17+P725*'Connecting shares (%)'!$H$4/100*'Connecting shares (%)'!$R$18,0),0)</f>
        <v>0</v>
      </c>
      <c r="Y725" s="1">
        <f>IF(C725="East", IF(B725="Decentral",('Connecting shares (%)'!$F$4/100*K725+'Connecting shares (%)'!$G$4/100*M725+'Connecting shares (%)'!$H$4/100*O725)/1000000,0),0)</f>
        <v>0</v>
      </c>
      <c r="Z725" s="1">
        <f>IF(C725="East", IF(B725="Decentral",L725*'Connecting shares (%)'!$R$16*'Connecting shares (%)'!$F$8/100+N725*'Connecting shares (%)'!$G$8/100*'Connecting shares (%)'!$R$17+P725*'Connecting shares (%)'!$H$8/100*'Connecting shares (%)'!$R$18,0),0)</f>
        <v>0</v>
      </c>
      <c r="AA725" s="1">
        <f>IF(C725="West", IF(B725="Central",('Connecting shares (%)'!$F$10/100*E725+'Connecting shares (%)'!$G$10/100*G725+'Connecting shares (%)'!$H$10/100*I725)/1000000,0),0)</f>
        <v>0</v>
      </c>
      <c r="AB725" s="1">
        <f>IF(C725="West", IF(B725="Central",F725*'Connecting shares (%)'!$R$16*'Connecting shares (%)'!$F$10/100+H725*'Connecting shares (%)'!$G$10/100*'Connecting shares (%)'!$R$17+J725*'Connecting shares (%)'!$H$10/100*'Connecting shares (%)'!$R$18,0),0)</f>
        <v>0</v>
      </c>
      <c r="AC725" s="1">
        <f>IF(C725="West", IF(B725="Decentral",('Connecting shares (%)'!$F$14/100*E725+'Connecting shares (%)'!$G$14/100*G725+'Connecting shares (%)'!$H$14/100*I725)/1000000,0),0)</f>
        <v>0</v>
      </c>
      <c r="AD725" s="1">
        <f>IF(C725="west", IF(B725="Decentral",F725*'Connecting shares (%)'!$R$16*'Connecting shares (%)'!$F$14/100+H725*'Connecting shares (%)'!$G$14/100*'Connecting shares (%)'!$R$17+J725*'Connecting shares (%)'!$H$14/100*'Connecting shares (%)'!$R$18,0),0)</f>
        <v>0</v>
      </c>
      <c r="AE725" s="1">
        <f>IF(C725="west", IF(B725="Central",('Connecting shares (%)'!$F$12/100*K725+'Connecting shares (%)'!$G$12/100*M725+'Connecting shares (%)'!$H$12/100*O725)/1000000,0),0)</f>
        <v>0</v>
      </c>
      <c r="AF725" s="1">
        <f>IF(C725="west", IF(B725="Central",L725*'Connecting shares (%)'!$R$16*'Connecting shares (%)'!$F$12/100+N725*'Connecting shares (%)'!$G$12/100*'Connecting shares (%)'!$R$17+P725*'Connecting shares (%)'!$H$12/100*'Connecting shares (%)'!$R$18,0),0)</f>
        <v>0</v>
      </c>
      <c r="AG725" s="1">
        <f>IF(C725="West", IF(B725="Decentral",(K725*'Connecting shares (%)'!$F$16/100+M725*'Connecting shares (%)'!$G$16/100+O725*'Connecting shares (%)'!$H$16/100)/1000000,0),0)</f>
        <v>0</v>
      </c>
      <c r="AH725" s="1">
        <f>IF(C725="west", IF(B725="Decentral",L725*'Connecting shares (%)'!$R$16*'Connecting shares (%)'!$F$16/100+N725*'Connecting shares (%)'!$G$16/100*'Connecting shares (%)'!$R$17+P725*'Connecting shares (%)'!$H$16/100*'Connecting shares (%)'!$R$18,0),0)</f>
        <v>0</v>
      </c>
    </row>
    <row r="726" spans="1:34">
      <c r="A726" s="1">
        <v>725</v>
      </c>
      <c r="B726" s="1" t="s">
        <v>21</v>
      </c>
      <c r="C726" s="1" t="s">
        <v>23</v>
      </c>
      <c r="D726" s="1" t="s">
        <v>240</v>
      </c>
      <c r="E726" s="1">
        <v>786392.33</v>
      </c>
      <c r="F726" s="1">
        <v>49</v>
      </c>
      <c r="G726" s="1">
        <v>0</v>
      </c>
      <c r="H726" s="1">
        <v>0</v>
      </c>
      <c r="I726" s="1">
        <v>0</v>
      </c>
      <c r="J726" s="1">
        <v>0</v>
      </c>
      <c r="K726" s="1">
        <v>89918.609999999899</v>
      </c>
      <c r="L726" s="1">
        <v>10</v>
      </c>
      <c r="M726" s="1">
        <v>0</v>
      </c>
      <c r="N726" s="1">
        <v>0</v>
      </c>
      <c r="O726" s="1">
        <v>0</v>
      </c>
      <c r="P726" s="1">
        <v>0</v>
      </c>
      <c r="Q726" s="1">
        <v>3438.6124306187398</v>
      </c>
      <c r="R726" s="1">
        <v>635210.5</v>
      </c>
      <c r="S726" s="61">
        <f>IF(C726="East", IF(B726="Central",('Connecting shares (%)'!$F$2/100*E726+'Connecting shares (%)'!$G$2/100*G726+'Connecting shares (%)'!$H$2/100*I726)/1000000,0),0)</f>
        <v>0</v>
      </c>
      <c r="T726" s="61">
        <f>IF(C726="East", IF(B726="Central",F726*'Connecting shares (%)'!$R$16*'Connecting shares (%)'!$F$2/100+H726*'Connecting shares (%)'!$G$2/100*'Connecting shares (%)'!$R$17+J726*'Connecting shares (%)'!$H$2/100*'Connecting shares (%)'!$R$18,0),0)</f>
        <v>0</v>
      </c>
      <c r="U726" s="1">
        <f>IF(C726="East", IF(B726="Decentral",('Connecting shares (%)'!$F$6/100*E726+'Connecting shares (%)'!$G$6/100*G726+'Connecting shares (%)'!$H$6/100*I726)/1000000,0),0)</f>
        <v>0</v>
      </c>
      <c r="V726" s="1">
        <f>IF(C726="East", IF(B726="Decentral",F726*'Connecting shares (%)'!$R$16*'Connecting shares (%)'!$F$6/100+H726*'Connecting shares (%)'!$G$6/100*'Connecting shares (%)'!$R$17+J726*'Connecting shares (%)'!$H$6/100*'Connecting shares (%)'!$R$18,0),0)</f>
        <v>0</v>
      </c>
      <c r="W726" s="1">
        <f>IF(C726="East", IF(B726="Central",('Connecting shares (%)'!$F$4/100*K726+'Connecting shares (%)'!$G$4/100*M726+'Connecting shares (%)'!$H$4/100*O726)/1000000,0),0)</f>
        <v>0</v>
      </c>
      <c r="X726" s="1">
        <f>IF(C726="East", IF(B726="Central",L726*'Connecting shares (%)'!$R$16*'Connecting shares (%)'!$F$4/100+N726*'Connecting shares (%)'!$G$4/100*'Connecting shares (%)'!$R$17+P726*'Connecting shares (%)'!$H$4/100*'Connecting shares (%)'!$R$18,0),0)</f>
        <v>0</v>
      </c>
      <c r="Y726" s="1">
        <f>IF(C726="East", IF(B726="Decentral",('Connecting shares (%)'!$F$4/100*K726+'Connecting shares (%)'!$G$4/100*M726+'Connecting shares (%)'!$H$4/100*O726)/1000000,0),0)</f>
        <v>0</v>
      </c>
      <c r="Z726" s="1">
        <f>IF(C726="East", IF(B726="Decentral",L726*'Connecting shares (%)'!$R$16*'Connecting shares (%)'!$F$8/100+N726*'Connecting shares (%)'!$G$8/100*'Connecting shares (%)'!$R$17+P726*'Connecting shares (%)'!$H$8/100*'Connecting shares (%)'!$R$18,0),0)</f>
        <v>0</v>
      </c>
      <c r="AA726" s="1">
        <f>IF(C726="West", IF(B726="Central",('Connecting shares (%)'!$F$10/100*E726+'Connecting shares (%)'!$G$10/100*G726+'Connecting shares (%)'!$H$10/100*I726)/1000000,0),0)</f>
        <v>0</v>
      </c>
      <c r="AB726" s="1">
        <f>IF(C726="West", IF(B726="Central",F726*'Connecting shares (%)'!$R$16*'Connecting shares (%)'!$F$10/100+H726*'Connecting shares (%)'!$G$10/100*'Connecting shares (%)'!$R$17+J726*'Connecting shares (%)'!$H$10/100*'Connecting shares (%)'!$R$18,0),0)</f>
        <v>0</v>
      </c>
      <c r="AC726" s="1">
        <f>IF(C726="West", IF(B726="Decentral",('Connecting shares (%)'!$F$14/100*E726+'Connecting shares (%)'!$G$14/100*G726+'Connecting shares (%)'!$H$14/100*I726)/1000000,0),0)</f>
        <v>0.78639232999999997</v>
      </c>
      <c r="AD726" s="1">
        <f>IF(C726="west", IF(B726="Decentral",F726*'Connecting shares (%)'!$R$16*'Connecting shares (%)'!$F$14/100+H726*'Connecting shares (%)'!$G$14/100*'Connecting shares (%)'!$R$17+J726*'Connecting shares (%)'!$H$14/100*'Connecting shares (%)'!$R$18,0),0)</f>
        <v>1.1267550000000002</v>
      </c>
      <c r="AE726" s="1">
        <f>IF(C726="west", IF(B726="Central",('Connecting shares (%)'!$F$12/100*K726+'Connecting shares (%)'!$G$12/100*M726+'Connecting shares (%)'!$H$12/100*O726)/1000000,0),0)</f>
        <v>0</v>
      </c>
      <c r="AF726" s="1">
        <f>IF(C726="west", IF(B726="Central",L726*'Connecting shares (%)'!$R$16*'Connecting shares (%)'!$F$12/100+N726*'Connecting shares (%)'!$G$12/100*'Connecting shares (%)'!$R$17+P726*'Connecting shares (%)'!$H$12/100*'Connecting shares (%)'!$R$18,0),0)</f>
        <v>0</v>
      </c>
      <c r="AG726" s="1">
        <f>IF(C726="West", IF(B726="Decentral",(K726*'Connecting shares (%)'!$F$16/100+M726*'Connecting shares (%)'!$G$16/100+O726*'Connecting shares (%)'!$H$16/100)/1000000,0),0)</f>
        <v>8.9918609999999913E-2</v>
      </c>
      <c r="AH726" s="1">
        <f>IF(C726="west", IF(B726="Decentral",L726*'Connecting shares (%)'!$R$16*'Connecting shares (%)'!$F$16/100+N726*'Connecting shares (%)'!$G$16/100*'Connecting shares (%)'!$R$17+P726*'Connecting shares (%)'!$H$16/100*'Connecting shares (%)'!$R$18,0),0)</f>
        <v>0.22995000000000002</v>
      </c>
    </row>
    <row r="727" spans="1:34">
      <c r="A727" s="1">
        <v>726</v>
      </c>
      <c r="B727" s="1" t="s">
        <v>22</v>
      </c>
      <c r="C727" s="1" t="s">
        <v>23</v>
      </c>
      <c r="D727" s="1" t="s">
        <v>239</v>
      </c>
      <c r="E727" s="1">
        <v>852887.35</v>
      </c>
      <c r="F727" s="1">
        <v>56</v>
      </c>
      <c r="G727" s="1">
        <v>0</v>
      </c>
      <c r="H727" s="1">
        <v>0</v>
      </c>
      <c r="I727" s="1">
        <v>0</v>
      </c>
      <c r="J727" s="1">
        <v>0</v>
      </c>
      <c r="K727" s="1">
        <v>156254.74999999901</v>
      </c>
      <c r="L727" s="1">
        <v>18</v>
      </c>
      <c r="M727" s="1">
        <v>66937.889999999898</v>
      </c>
      <c r="N727" s="1">
        <v>1</v>
      </c>
      <c r="O727" s="1">
        <v>0</v>
      </c>
      <c r="P727" s="1">
        <v>0</v>
      </c>
      <c r="Q727" s="1">
        <v>3349.41711039645</v>
      </c>
      <c r="R727" s="1">
        <v>619287.5</v>
      </c>
      <c r="S727" s="61">
        <f>IF(C727="East", IF(B727="Central",('Connecting shares (%)'!$F$2/100*E727+'Connecting shares (%)'!$G$2/100*G727+'Connecting shares (%)'!$H$2/100*I727)/1000000,0),0)</f>
        <v>0</v>
      </c>
      <c r="T727" s="61">
        <f>IF(C727="East", IF(B727="Central",F727*'Connecting shares (%)'!$R$16*'Connecting shares (%)'!$F$2/100+H727*'Connecting shares (%)'!$G$2/100*'Connecting shares (%)'!$R$17+J727*'Connecting shares (%)'!$H$2/100*'Connecting shares (%)'!$R$18,0),0)</f>
        <v>0</v>
      </c>
      <c r="U727" s="1">
        <f>IF(C727="East", IF(B727="Decentral",('Connecting shares (%)'!$F$6/100*E727+'Connecting shares (%)'!$G$6/100*G727+'Connecting shares (%)'!$H$6/100*I727)/1000000,0),0)</f>
        <v>0</v>
      </c>
      <c r="V727" s="1">
        <f>IF(C727="East", IF(B727="Decentral",F727*'Connecting shares (%)'!$R$16*'Connecting shares (%)'!$F$6/100+H727*'Connecting shares (%)'!$G$6/100*'Connecting shares (%)'!$R$17+J727*'Connecting shares (%)'!$H$6/100*'Connecting shares (%)'!$R$18,0),0)</f>
        <v>0</v>
      </c>
      <c r="W727" s="1">
        <f>IF(C727="East", IF(B727="Central",('Connecting shares (%)'!$F$4/100*K727+'Connecting shares (%)'!$G$4/100*M727+'Connecting shares (%)'!$H$4/100*O727)/1000000,0),0)</f>
        <v>0</v>
      </c>
      <c r="X727" s="1">
        <f>IF(C727="East", IF(B727="Central",L727*'Connecting shares (%)'!$R$16*'Connecting shares (%)'!$F$4/100+N727*'Connecting shares (%)'!$G$4/100*'Connecting shares (%)'!$R$17+P727*'Connecting shares (%)'!$H$4/100*'Connecting shares (%)'!$R$18,0),0)</f>
        <v>0</v>
      </c>
      <c r="Y727" s="1">
        <f>IF(C727="East", IF(B727="Decentral",('Connecting shares (%)'!$F$4/100*K727+'Connecting shares (%)'!$G$4/100*M727+'Connecting shares (%)'!$H$4/100*O727)/1000000,0),0)</f>
        <v>0</v>
      </c>
      <c r="Z727" s="1">
        <f>IF(C727="East", IF(B727="Decentral",L727*'Connecting shares (%)'!$R$16*'Connecting shares (%)'!$F$8/100+N727*'Connecting shares (%)'!$G$8/100*'Connecting shares (%)'!$R$17+P727*'Connecting shares (%)'!$H$8/100*'Connecting shares (%)'!$R$18,0),0)</f>
        <v>0</v>
      </c>
      <c r="AA727" s="1">
        <f>IF(C727="West", IF(B727="Central",('Connecting shares (%)'!$F$10/100*E727+'Connecting shares (%)'!$G$10/100*G727+'Connecting shares (%)'!$H$10/100*I727)/1000000,0),0)</f>
        <v>0.85288734999999993</v>
      </c>
      <c r="AB727" s="1">
        <f>IF(C727="West", IF(B727="Central",F727*'Connecting shares (%)'!$R$16*'Connecting shares (%)'!$F$10/100+H727*'Connecting shares (%)'!$G$10/100*'Connecting shares (%)'!$R$17+J727*'Connecting shares (%)'!$H$10/100*'Connecting shares (%)'!$R$18,0),0)</f>
        <v>1.2877200000000002</v>
      </c>
      <c r="AC727" s="1">
        <f>IF(C727="West", IF(B727="Decentral",('Connecting shares (%)'!$F$14/100*E727+'Connecting shares (%)'!$G$14/100*G727+'Connecting shares (%)'!$H$14/100*I727)/1000000,0),0)</f>
        <v>0</v>
      </c>
      <c r="AD727" s="1">
        <f>IF(C727="west", IF(B727="Decentral",F727*'Connecting shares (%)'!$R$16*'Connecting shares (%)'!$F$14/100+H727*'Connecting shares (%)'!$G$14/100*'Connecting shares (%)'!$R$17+J727*'Connecting shares (%)'!$H$14/100*'Connecting shares (%)'!$R$18,0),0)</f>
        <v>0</v>
      </c>
      <c r="AE727" s="1">
        <f>IF(C727="west", IF(B727="Central",('Connecting shares (%)'!$F$12/100*K727+'Connecting shares (%)'!$G$12/100*M727+'Connecting shares (%)'!$H$12/100*O727)/1000000,0),0)</f>
        <v>0.22319263999999892</v>
      </c>
      <c r="AF727" s="1">
        <f>IF(C727="west", IF(B727="Central",L727*'Connecting shares (%)'!$R$16*'Connecting shares (%)'!$F$12/100+N727*'Connecting shares (%)'!$G$12/100*'Connecting shares (%)'!$R$17+P727*'Connecting shares (%)'!$H$12/100*'Connecting shares (%)'!$R$18,0),0)</f>
        <v>0.44456899999999999</v>
      </c>
      <c r="AG727" s="1">
        <f>IF(C727="West", IF(B727="Decentral",(K727*'Connecting shares (%)'!$F$16/100+M727*'Connecting shares (%)'!$G$16/100+O727*'Connecting shares (%)'!$H$16/100)/1000000,0),0)</f>
        <v>0</v>
      </c>
      <c r="AH727" s="1">
        <f>IF(C727="west", IF(B727="Decentral",L727*'Connecting shares (%)'!$R$16*'Connecting shares (%)'!$F$16/100+N727*'Connecting shares (%)'!$G$16/100*'Connecting shares (%)'!$R$17+P727*'Connecting shares (%)'!$H$16/100*'Connecting shares (%)'!$R$18,0),0)</f>
        <v>0</v>
      </c>
    </row>
    <row r="728" spans="1:34">
      <c r="A728" s="1">
        <v>727</v>
      </c>
      <c r="B728" s="1" t="s">
        <v>22</v>
      </c>
      <c r="C728" s="1" t="s">
        <v>23</v>
      </c>
      <c r="D728" s="1" t="s">
        <v>238</v>
      </c>
      <c r="E728" s="1">
        <v>689911.19</v>
      </c>
      <c r="F728" s="1">
        <v>44</v>
      </c>
      <c r="G728" s="1">
        <v>0</v>
      </c>
      <c r="H728" s="1">
        <v>0</v>
      </c>
      <c r="I728" s="1">
        <v>0</v>
      </c>
      <c r="J728" s="1">
        <v>0</v>
      </c>
      <c r="K728" s="1">
        <v>99329.69</v>
      </c>
      <c r="L728" s="1">
        <v>6</v>
      </c>
      <c r="M728" s="1">
        <v>0</v>
      </c>
      <c r="N728" s="1">
        <v>0</v>
      </c>
      <c r="O728" s="1">
        <v>0</v>
      </c>
      <c r="P728" s="1">
        <v>0</v>
      </c>
      <c r="Q728" s="1">
        <v>2980.3657632980598</v>
      </c>
      <c r="R728" s="1">
        <v>530545</v>
      </c>
      <c r="S728" s="61">
        <f>IF(C728="East", IF(B728="Central",('Connecting shares (%)'!$F$2/100*E728+'Connecting shares (%)'!$G$2/100*G728+'Connecting shares (%)'!$H$2/100*I728)/1000000,0),0)</f>
        <v>0</v>
      </c>
      <c r="T728" s="61">
        <f>IF(C728="East", IF(B728="Central",F728*'Connecting shares (%)'!$R$16*'Connecting shares (%)'!$F$2/100+H728*'Connecting shares (%)'!$G$2/100*'Connecting shares (%)'!$R$17+J728*'Connecting shares (%)'!$H$2/100*'Connecting shares (%)'!$R$18,0),0)</f>
        <v>0</v>
      </c>
      <c r="U728" s="1">
        <f>IF(C728="East", IF(B728="Decentral",('Connecting shares (%)'!$F$6/100*E728+'Connecting shares (%)'!$G$6/100*G728+'Connecting shares (%)'!$H$6/100*I728)/1000000,0),0)</f>
        <v>0</v>
      </c>
      <c r="V728" s="1">
        <f>IF(C728="East", IF(B728="Decentral",F728*'Connecting shares (%)'!$R$16*'Connecting shares (%)'!$F$6/100+H728*'Connecting shares (%)'!$G$6/100*'Connecting shares (%)'!$R$17+J728*'Connecting shares (%)'!$H$6/100*'Connecting shares (%)'!$R$18,0),0)</f>
        <v>0</v>
      </c>
      <c r="W728" s="1">
        <f>IF(C728="East", IF(B728="Central",('Connecting shares (%)'!$F$4/100*K728+'Connecting shares (%)'!$G$4/100*M728+'Connecting shares (%)'!$H$4/100*O728)/1000000,0),0)</f>
        <v>0</v>
      </c>
      <c r="X728" s="1">
        <f>IF(C728="East", IF(B728="Central",L728*'Connecting shares (%)'!$R$16*'Connecting shares (%)'!$F$4/100+N728*'Connecting shares (%)'!$G$4/100*'Connecting shares (%)'!$R$17+P728*'Connecting shares (%)'!$H$4/100*'Connecting shares (%)'!$R$18,0),0)</f>
        <v>0</v>
      </c>
      <c r="Y728" s="1">
        <f>IF(C728="East", IF(B728="Decentral",('Connecting shares (%)'!$F$4/100*K728+'Connecting shares (%)'!$G$4/100*M728+'Connecting shares (%)'!$H$4/100*O728)/1000000,0),0)</f>
        <v>0</v>
      </c>
      <c r="Z728" s="1">
        <f>IF(C728="East", IF(B728="Decentral",L728*'Connecting shares (%)'!$R$16*'Connecting shares (%)'!$F$8/100+N728*'Connecting shares (%)'!$G$8/100*'Connecting shares (%)'!$R$17+P728*'Connecting shares (%)'!$H$8/100*'Connecting shares (%)'!$R$18,0),0)</f>
        <v>0</v>
      </c>
      <c r="AA728" s="1">
        <f>IF(C728="West", IF(B728="Central",('Connecting shares (%)'!$F$10/100*E728+'Connecting shares (%)'!$G$10/100*G728+'Connecting shares (%)'!$H$10/100*I728)/1000000,0),0)</f>
        <v>0.6899111899999999</v>
      </c>
      <c r="AB728" s="1">
        <f>IF(C728="West", IF(B728="Central",F728*'Connecting shares (%)'!$R$16*'Connecting shares (%)'!$F$10/100+H728*'Connecting shares (%)'!$G$10/100*'Connecting shares (%)'!$R$17+J728*'Connecting shares (%)'!$H$10/100*'Connecting shares (%)'!$R$18,0),0)</f>
        <v>1.0117800000000001</v>
      </c>
      <c r="AC728" s="1">
        <f>IF(C728="West", IF(B728="Decentral",('Connecting shares (%)'!$F$14/100*E728+'Connecting shares (%)'!$G$14/100*G728+'Connecting shares (%)'!$H$14/100*I728)/1000000,0),0)</f>
        <v>0</v>
      </c>
      <c r="AD728" s="1">
        <f>IF(C728="west", IF(B728="Decentral",F728*'Connecting shares (%)'!$R$16*'Connecting shares (%)'!$F$14/100+H728*'Connecting shares (%)'!$G$14/100*'Connecting shares (%)'!$R$17+J728*'Connecting shares (%)'!$H$14/100*'Connecting shares (%)'!$R$18,0),0)</f>
        <v>0</v>
      </c>
      <c r="AE728" s="1">
        <f>IF(C728="west", IF(B728="Central",('Connecting shares (%)'!$F$12/100*K728+'Connecting shares (%)'!$G$12/100*M728+'Connecting shares (%)'!$H$12/100*O728)/1000000,0),0)</f>
        <v>9.9329689999999998E-2</v>
      </c>
      <c r="AF728" s="1">
        <f>IF(C728="west", IF(B728="Central",L728*'Connecting shares (%)'!$R$16*'Connecting shares (%)'!$F$12/100+N728*'Connecting shares (%)'!$G$12/100*'Connecting shares (%)'!$R$17+P728*'Connecting shares (%)'!$H$12/100*'Connecting shares (%)'!$R$18,0),0)</f>
        <v>0.13797000000000001</v>
      </c>
      <c r="AG728" s="1">
        <f>IF(C728="West", IF(B728="Decentral",(K728*'Connecting shares (%)'!$F$16/100+M728*'Connecting shares (%)'!$G$16/100+O728*'Connecting shares (%)'!$H$16/100)/1000000,0),0)</f>
        <v>0</v>
      </c>
      <c r="AH728" s="1">
        <f>IF(C728="west", IF(B728="Decentral",L728*'Connecting shares (%)'!$R$16*'Connecting shares (%)'!$F$16/100+N728*'Connecting shares (%)'!$G$16/100*'Connecting shares (%)'!$R$17+P728*'Connecting shares (%)'!$H$16/100*'Connecting shares (%)'!$R$18,0),0)</f>
        <v>0</v>
      </c>
    </row>
    <row r="729" spans="1:34">
      <c r="A729" s="1">
        <v>728</v>
      </c>
      <c r="B729" s="1" t="s">
        <v>22</v>
      </c>
      <c r="C729" s="1" t="s">
        <v>23</v>
      </c>
      <c r="D729" s="1" t="s">
        <v>237</v>
      </c>
      <c r="E729" s="1">
        <v>894753.48</v>
      </c>
      <c r="F729" s="1">
        <v>52</v>
      </c>
      <c r="G729" s="1">
        <v>0</v>
      </c>
      <c r="H729" s="1">
        <v>0</v>
      </c>
      <c r="I729" s="1">
        <v>0</v>
      </c>
      <c r="J729" s="1">
        <v>0</v>
      </c>
      <c r="K729" s="1">
        <v>56913.769999999902</v>
      </c>
      <c r="L729" s="1">
        <v>7</v>
      </c>
      <c r="M729" s="1">
        <v>0</v>
      </c>
      <c r="N729" s="1">
        <v>0</v>
      </c>
      <c r="O729" s="1">
        <v>0</v>
      </c>
      <c r="P729" s="1">
        <v>0</v>
      </c>
      <c r="Q729" s="1">
        <v>8033.1141204550404</v>
      </c>
      <c r="R729" s="1">
        <v>2237122</v>
      </c>
      <c r="S729" s="61">
        <f>IF(C729="East", IF(B729="Central",('Connecting shares (%)'!$F$2/100*E729+'Connecting shares (%)'!$G$2/100*G729+'Connecting shares (%)'!$H$2/100*I729)/1000000,0),0)</f>
        <v>0</v>
      </c>
      <c r="T729" s="61">
        <f>IF(C729="East", IF(B729="Central",F729*'Connecting shares (%)'!$R$16*'Connecting shares (%)'!$F$2/100+H729*'Connecting shares (%)'!$G$2/100*'Connecting shares (%)'!$R$17+J729*'Connecting shares (%)'!$H$2/100*'Connecting shares (%)'!$R$18,0),0)</f>
        <v>0</v>
      </c>
      <c r="U729" s="1">
        <f>IF(C729="East", IF(B729="Decentral",('Connecting shares (%)'!$F$6/100*E729+'Connecting shares (%)'!$G$6/100*G729+'Connecting shares (%)'!$H$6/100*I729)/1000000,0),0)</f>
        <v>0</v>
      </c>
      <c r="V729" s="1">
        <f>IF(C729="East", IF(B729="Decentral",F729*'Connecting shares (%)'!$R$16*'Connecting shares (%)'!$F$6/100+H729*'Connecting shares (%)'!$G$6/100*'Connecting shares (%)'!$R$17+J729*'Connecting shares (%)'!$H$6/100*'Connecting shares (%)'!$R$18,0),0)</f>
        <v>0</v>
      </c>
      <c r="W729" s="1">
        <f>IF(C729="East", IF(B729="Central",('Connecting shares (%)'!$F$4/100*K729+'Connecting shares (%)'!$G$4/100*M729+'Connecting shares (%)'!$H$4/100*O729)/1000000,0),0)</f>
        <v>0</v>
      </c>
      <c r="X729" s="1">
        <f>IF(C729="East", IF(B729="Central",L729*'Connecting shares (%)'!$R$16*'Connecting shares (%)'!$F$4/100+N729*'Connecting shares (%)'!$G$4/100*'Connecting shares (%)'!$R$17+P729*'Connecting shares (%)'!$H$4/100*'Connecting shares (%)'!$R$18,0),0)</f>
        <v>0</v>
      </c>
      <c r="Y729" s="1">
        <f>IF(C729="East", IF(B729="Decentral",('Connecting shares (%)'!$F$4/100*K729+'Connecting shares (%)'!$G$4/100*M729+'Connecting shares (%)'!$H$4/100*O729)/1000000,0),0)</f>
        <v>0</v>
      </c>
      <c r="Z729" s="1">
        <f>IF(C729="East", IF(B729="Decentral",L729*'Connecting shares (%)'!$R$16*'Connecting shares (%)'!$F$8/100+N729*'Connecting shares (%)'!$G$8/100*'Connecting shares (%)'!$R$17+P729*'Connecting shares (%)'!$H$8/100*'Connecting shares (%)'!$R$18,0),0)</f>
        <v>0</v>
      </c>
      <c r="AA729" s="1">
        <f>IF(C729="West", IF(B729="Central",('Connecting shares (%)'!$F$10/100*E729+'Connecting shares (%)'!$G$10/100*G729+'Connecting shares (%)'!$H$10/100*I729)/1000000,0),0)</f>
        <v>0.89475347999999999</v>
      </c>
      <c r="AB729" s="1">
        <f>IF(C729="West", IF(B729="Central",F729*'Connecting shares (%)'!$R$16*'Connecting shares (%)'!$F$10/100+H729*'Connecting shares (%)'!$G$10/100*'Connecting shares (%)'!$R$17+J729*'Connecting shares (%)'!$H$10/100*'Connecting shares (%)'!$R$18,0),0)</f>
        <v>1.19574</v>
      </c>
      <c r="AC729" s="1">
        <f>IF(C729="West", IF(B729="Decentral",('Connecting shares (%)'!$F$14/100*E729+'Connecting shares (%)'!$G$14/100*G729+'Connecting shares (%)'!$H$14/100*I729)/1000000,0),0)</f>
        <v>0</v>
      </c>
      <c r="AD729" s="1">
        <f>IF(C729="west", IF(B729="Decentral",F729*'Connecting shares (%)'!$R$16*'Connecting shares (%)'!$F$14/100+H729*'Connecting shares (%)'!$G$14/100*'Connecting shares (%)'!$R$17+J729*'Connecting shares (%)'!$H$14/100*'Connecting shares (%)'!$R$18,0),0)</f>
        <v>0</v>
      </c>
      <c r="AE729" s="1">
        <f>IF(C729="west", IF(B729="Central",('Connecting shares (%)'!$F$12/100*K729+'Connecting shares (%)'!$G$12/100*M729+'Connecting shares (%)'!$H$12/100*O729)/1000000,0),0)</f>
        <v>5.6913769999999905E-2</v>
      </c>
      <c r="AF729" s="1">
        <f>IF(C729="west", IF(B729="Central",L729*'Connecting shares (%)'!$R$16*'Connecting shares (%)'!$F$12/100+N729*'Connecting shares (%)'!$G$12/100*'Connecting shares (%)'!$R$17+P729*'Connecting shares (%)'!$H$12/100*'Connecting shares (%)'!$R$18,0),0)</f>
        <v>0.16096500000000002</v>
      </c>
      <c r="AG729" s="1">
        <f>IF(C729="West", IF(B729="Decentral",(K729*'Connecting shares (%)'!$F$16/100+M729*'Connecting shares (%)'!$G$16/100+O729*'Connecting shares (%)'!$H$16/100)/1000000,0),0)</f>
        <v>0</v>
      </c>
      <c r="AH729" s="1">
        <f>IF(C729="west", IF(B729="Decentral",L729*'Connecting shares (%)'!$R$16*'Connecting shares (%)'!$F$16/100+N729*'Connecting shares (%)'!$G$16/100*'Connecting shares (%)'!$R$17+P729*'Connecting shares (%)'!$H$16/100*'Connecting shares (%)'!$R$18,0),0)</f>
        <v>0</v>
      </c>
    </row>
    <row r="730" spans="1:34">
      <c r="A730" s="1">
        <v>729</v>
      </c>
      <c r="B730" s="1" t="s">
        <v>22</v>
      </c>
      <c r="C730" s="1" t="s">
        <v>23</v>
      </c>
      <c r="D730" s="1" t="s">
        <v>236</v>
      </c>
      <c r="E730" s="1">
        <v>166217.40999999901</v>
      </c>
      <c r="F730" s="1">
        <v>10</v>
      </c>
      <c r="G730" s="1">
        <v>67851.44</v>
      </c>
      <c r="H730" s="1">
        <v>1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6190.8382063524896</v>
      </c>
      <c r="R730" s="1">
        <v>1825211.5</v>
      </c>
      <c r="S730" s="61">
        <f>IF(C730="East", IF(B730="Central",('Connecting shares (%)'!$F$2/100*E730+'Connecting shares (%)'!$G$2/100*G730+'Connecting shares (%)'!$H$2/100*I730)/1000000,0),0)</f>
        <v>0</v>
      </c>
      <c r="T730" s="61">
        <f>IF(C730="East", IF(B730="Central",F730*'Connecting shares (%)'!$R$16*'Connecting shares (%)'!$F$2/100+H730*'Connecting shares (%)'!$G$2/100*'Connecting shares (%)'!$R$17+J730*'Connecting shares (%)'!$H$2/100*'Connecting shares (%)'!$R$18,0),0)</f>
        <v>0</v>
      </c>
      <c r="U730" s="1">
        <f>IF(C730="East", IF(B730="Decentral",('Connecting shares (%)'!$F$6/100*E730+'Connecting shares (%)'!$G$6/100*G730+'Connecting shares (%)'!$H$6/100*I730)/1000000,0),0)</f>
        <v>0</v>
      </c>
      <c r="V730" s="1">
        <f>IF(C730="East", IF(B730="Decentral",F730*'Connecting shares (%)'!$R$16*'Connecting shares (%)'!$F$6/100+H730*'Connecting shares (%)'!$G$6/100*'Connecting shares (%)'!$R$17+J730*'Connecting shares (%)'!$H$6/100*'Connecting shares (%)'!$R$18,0),0)</f>
        <v>0</v>
      </c>
      <c r="W730" s="1">
        <f>IF(C730="East", IF(B730="Central",('Connecting shares (%)'!$F$4/100*K730+'Connecting shares (%)'!$G$4/100*M730+'Connecting shares (%)'!$H$4/100*O730)/1000000,0),0)</f>
        <v>0</v>
      </c>
      <c r="X730" s="1">
        <f>IF(C730="East", IF(B730="Central",L730*'Connecting shares (%)'!$R$16*'Connecting shares (%)'!$F$4/100+N730*'Connecting shares (%)'!$G$4/100*'Connecting shares (%)'!$R$17+P730*'Connecting shares (%)'!$H$4/100*'Connecting shares (%)'!$R$18,0),0)</f>
        <v>0</v>
      </c>
      <c r="Y730" s="1">
        <f>IF(C730="East", IF(B730="Decentral",('Connecting shares (%)'!$F$4/100*K730+'Connecting shares (%)'!$G$4/100*M730+'Connecting shares (%)'!$H$4/100*O730)/1000000,0),0)</f>
        <v>0</v>
      </c>
      <c r="Z730" s="1">
        <f>IF(C730="East", IF(B730="Decentral",L730*'Connecting shares (%)'!$R$16*'Connecting shares (%)'!$F$8/100+N730*'Connecting shares (%)'!$G$8/100*'Connecting shares (%)'!$R$17+P730*'Connecting shares (%)'!$H$8/100*'Connecting shares (%)'!$R$18,0),0)</f>
        <v>0</v>
      </c>
      <c r="AA730" s="1">
        <f>IF(C730="West", IF(B730="Central",('Connecting shares (%)'!$F$10/100*E730+'Connecting shares (%)'!$G$10/100*G730+'Connecting shares (%)'!$H$10/100*I730)/1000000,0),0)</f>
        <v>0.23406884999999902</v>
      </c>
      <c r="AB730" s="1">
        <f>IF(C730="West", IF(B730="Central",F730*'Connecting shares (%)'!$R$16*'Connecting shares (%)'!$F$10/100+H730*'Connecting shares (%)'!$G$10/100*'Connecting shares (%)'!$R$17+J730*'Connecting shares (%)'!$H$10/100*'Connecting shares (%)'!$R$18,0),0)</f>
        <v>0.26060900000000004</v>
      </c>
      <c r="AC730" s="1">
        <f>IF(C730="West", IF(B730="Decentral",('Connecting shares (%)'!$F$14/100*E730+'Connecting shares (%)'!$G$14/100*G730+'Connecting shares (%)'!$H$14/100*I730)/1000000,0),0)</f>
        <v>0</v>
      </c>
      <c r="AD730" s="1">
        <f>IF(C730="west", IF(B730="Decentral",F730*'Connecting shares (%)'!$R$16*'Connecting shares (%)'!$F$14/100+H730*'Connecting shares (%)'!$G$14/100*'Connecting shares (%)'!$R$17+J730*'Connecting shares (%)'!$H$14/100*'Connecting shares (%)'!$R$18,0),0)</f>
        <v>0</v>
      </c>
      <c r="AE730" s="1">
        <f>IF(C730="west", IF(B730="Central",('Connecting shares (%)'!$F$12/100*K730+'Connecting shares (%)'!$G$12/100*M730+'Connecting shares (%)'!$H$12/100*O730)/1000000,0),0)</f>
        <v>0</v>
      </c>
      <c r="AF730" s="1">
        <f>IF(C730="west", IF(B730="Central",L730*'Connecting shares (%)'!$R$16*'Connecting shares (%)'!$F$12/100+N730*'Connecting shares (%)'!$G$12/100*'Connecting shares (%)'!$R$17+P730*'Connecting shares (%)'!$H$12/100*'Connecting shares (%)'!$R$18,0),0)</f>
        <v>0</v>
      </c>
      <c r="AG730" s="1">
        <f>IF(C730="West", IF(B730="Decentral",(K730*'Connecting shares (%)'!$F$16/100+M730*'Connecting shares (%)'!$G$16/100+O730*'Connecting shares (%)'!$H$16/100)/1000000,0),0)</f>
        <v>0</v>
      </c>
      <c r="AH730" s="1">
        <f>IF(C730="west", IF(B730="Decentral",L730*'Connecting shares (%)'!$R$16*'Connecting shares (%)'!$F$16/100+N730*'Connecting shares (%)'!$G$16/100*'Connecting shares (%)'!$R$17+P730*'Connecting shares (%)'!$H$16/100*'Connecting shares (%)'!$R$18,0),0)</f>
        <v>0</v>
      </c>
    </row>
    <row r="731" spans="1:34">
      <c r="A731" s="1">
        <v>730</v>
      </c>
      <c r="B731" s="1" t="s">
        <v>21</v>
      </c>
      <c r="C731" s="1" t="s">
        <v>23</v>
      </c>
      <c r="D731" s="1" t="s">
        <v>235</v>
      </c>
      <c r="E731" s="1">
        <v>329748.19</v>
      </c>
      <c r="F731" s="1">
        <v>24</v>
      </c>
      <c r="G731" s="1">
        <v>0</v>
      </c>
      <c r="H731" s="1">
        <v>0</v>
      </c>
      <c r="I731" s="1">
        <v>0</v>
      </c>
      <c r="J731" s="1">
        <v>0</v>
      </c>
      <c r="K731" s="1">
        <v>8580.2000000000007</v>
      </c>
      <c r="L731" s="1">
        <v>1</v>
      </c>
      <c r="M731" s="1">
        <v>0</v>
      </c>
      <c r="N731" s="1">
        <v>0</v>
      </c>
      <c r="O731" s="1">
        <v>0</v>
      </c>
      <c r="P731" s="1">
        <v>0</v>
      </c>
      <c r="Q731" s="1">
        <v>2993.1208932199802</v>
      </c>
      <c r="R731" s="1">
        <v>166041.5</v>
      </c>
      <c r="S731" s="61">
        <f>IF(C731="East", IF(B731="Central",('Connecting shares (%)'!$F$2/100*E731+'Connecting shares (%)'!$G$2/100*G731+'Connecting shares (%)'!$H$2/100*I731)/1000000,0),0)</f>
        <v>0</v>
      </c>
      <c r="T731" s="61">
        <f>IF(C731="East", IF(B731="Central",F731*'Connecting shares (%)'!$R$16*'Connecting shares (%)'!$F$2/100+H731*'Connecting shares (%)'!$G$2/100*'Connecting shares (%)'!$R$17+J731*'Connecting shares (%)'!$H$2/100*'Connecting shares (%)'!$R$18,0),0)</f>
        <v>0</v>
      </c>
      <c r="U731" s="1">
        <f>IF(C731="East", IF(B731="Decentral",('Connecting shares (%)'!$F$6/100*E731+'Connecting shares (%)'!$G$6/100*G731+'Connecting shares (%)'!$H$6/100*I731)/1000000,0),0)</f>
        <v>0</v>
      </c>
      <c r="V731" s="1">
        <f>IF(C731="East", IF(B731="Decentral",F731*'Connecting shares (%)'!$R$16*'Connecting shares (%)'!$F$6/100+H731*'Connecting shares (%)'!$G$6/100*'Connecting shares (%)'!$R$17+J731*'Connecting shares (%)'!$H$6/100*'Connecting shares (%)'!$R$18,0),0)</f>
        <v>0</v>
      </c>
      <c r="W731" s="1">
        <f>IF(C731="East", IF(B731="Central",('Connecting shares (%)'!$F$4/100*K731+'Connecting shares (%)'!$G$4/100*M731+'Connecting shares (%)'!$H$4/100*O731)/1000000,0),0)</f>
        <v>0</v>
      </c>
      <c r="X731" s="1">
        <f>IF(C731="East", IF(B731="Central",L731*'Connecting shares (%)'!$R$16*'Connecting shares (%)'!$F$4/100+N731*'Connecting shares (%)'!$G$4/100*'Connecting shares (%)'!$R$17+P731*'Connecting shares (%)'!$H$4/100*'Connecting shares (%)'!$R$18,0),0)</f>
        <v>0</v>
      </c>
      <c r="Y731" s="1">
        <f>IF(C731="East", IF(B731="Decentral",('Connecting shares (%)'!$F$4/100*K731+'Connecting shares (%)'!$G$4/100*M731+'Connecting shares (%)'!$H$4/100*O731)/1000000,0),0)</f>
        <v>0</v>
      </c>
      <c r="Z731" s="1">
        <f>IF(C731="East", IF(B731="Decentral",L731*'Connecting shares (%)'!$R$16*'Connecting shares (%)'!$F$8/100+N731*'Connecting shares (%)'!$G$8/100*'Connecting shares (%)'!$R$17+P731*'Connecting shares (%)'!$H$8/100*'Connecting shares (%)'!$R$18,0),0)</f>
        <v>0</v>
      </c>
      <c r="AA731" s="1">
        <f>IF(C731="West", IF(B731="Central",('Connecting shares (%)'!$F$10/100*E731+'Connecting shares (%)'!$G$10/100*G731+'Connecting shares (%)'!$H$10/100*I731)/1000000,0),0)</f>
        <v>0</v>
      </c>
      <c r="AB731" s="1">
        <f>IF(C731="West", IF(B731="Central",F731*'Connecting shares (%)'!$R$16*'Connecting shares (%)'!$F$10/100+H731*'Connecting shares (%)'!$G$10/100*'Connecting shares (%)'!$R$17+J731*'Connecting shares (%)'!$H$10/100*'Connecting shares (%)'!$R$18,0),0)</f>
        <v>0</v>
      </c>
      <c r="AC731" s="1">
        <f>IF(C731="West", IF(B731="Decentral",('Connecting shares (%)'!$F$14/100*E731+'Connecting shares (%)'!$G$14/100*G731+'Connecting shares (%)'!$H$14/100*I731)/1000000,0),0)</f>
        <v>0.32974819</v>
      </c>
      <c r="AD731" s="1">
        <f>IF(C731="west", IF(B731="Decentral",F731*'Connecting shares (%)'!$R$16*'Connecting shares (%)'!$F$14/100+H731*'Connecting shares (%)'!$G$14/100*'Connecting shares (%)'!$R$17+J731*'Connecting shares (%)'!$H$14/100*'Connecting shares (%)'!$R$18,0),0)</f>
        <v>0.55188000000000004</v>
      </c>
      <c r="AE731" s="1">
        <f>IF(C731="west", IF(B731="Central",('Connecting shares (%)'!$F$12/100*K731+'Connecting shares (%)'!$G$12/100*M731+'Connecting shares (%)'!$H$12/100*O731)/1000000,0),0)</f>
        <v>0</v>
      </c>
      <c r="AF731" s="1">
        <f>IF(C731="west", IF(B731="Central",L731*'Connecting shares (%)'!$R$16*'Connecting shares (%)'!$F$12/100+N731*'Connecting shares (%)'!$G$12/100*'Connecting shares (%)'!$R$17+P731*'Connecting shares (%)'!$H$12/100*'Connecting shares (%)'!$R$18,0),0)</f>
        <v>0</v>
      </c>
      <c r="AG731" s="1">
        <f>IF(C731="West", IF(B731="Decentral",(K731*'Connecting shares (%)'!$F$16/100+M731*'Connecting shares (%)'!$G$16/100+O731*'Connecting shares (%)'!$H$16/100)/1000000,0),0)</f>
        <v>8.5802000000000014E-3</v>
      </c>
      <c r="AH731" s="1">
        <f>IF(C731="west", IF(B731="Decentral",L731*'Connecting shares (%)'!$R$16*'Connecting shares (%)'!$F$16/100+N731*'Connecting shares (%)'!$G$16/100*'Connecting shares (%)'!$R$17+P731*'Connecting shares (%)'!$H$16/100*'Connecting shares (%)'!$R$18,0),0)</f>
        <v>2.2995000000000002E-2</v>
      </c>
    </row>
    <row r="732" spans="1:34">
      <c r="A732" s="1">
        <v>731</v>
      </c>
      <c r="B732" s="1" t="s">
        <v>21</v>
      </c>
      <c r="C732" s="1" t="s">
        <v>23</v>
      </c>
      <c r="D732" s="1" t="s">
        <v>228</v>
      </c>
      <c r="E732" s="1">
        <v>122362.64</v>
      </c>
      <c r="F732" s="1">
        <v>10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3056.5305446994198</v>
      </c>
      <c r="R732" s="1">
        <v>267365</v>
      </c>
      <c r="S732" s="61">
        <f>IF(C732="East", IF(B732="Central",('Connecting shares (%)'!$F$2/100*E732+'Connecting shares (%)'!$G$2/100*G732+'Connecting shares (%)'!$H$2/100*I732)/1000000,0),0)</f>
        <v>0</v>
      </c>
      <c r="T732" s="61">
        <f>IF(C732="East", IF(B732="Central",F732*'Connecting shares (%)'!$R$16*'Connecting shares (%)'!$F$2/100+H732*'Connecting shares (%)'!$G$2/100*'Connecting shares (%)'!$R$17+J732*'Connecting shares (%)'!$H$2/100*'Connecting shares (%)'!$R$18,0),0)</f>
        <v>0</v>
      </c>
      <c r="U732" s="1">
        <f>IF(C732="East", IF(B732="Decentral",('Connecting shares (%)'!$F$6/100*E732+'Connecting shares (%)'!$G$6/100*G732+'Connecting shares (%)'!$H$6/100*I732)/1000000,0),0)</f>
        <v>0</v>
      </c>
      <c r="V732" s="1">
        <f>IF(C732="East", IF(B732="Decentral",F732*'Connecting shares (%)'!$R$16*'Connecting shares (%)'!$F$6/100+H732*'Connecting shares (%)'!$G$6/100*'Connecting shares (%)'!$R$17+J732*'Connecting shares (%)'!$H$6/100*'Connecting shares (%)'!$R$18,0),0)</f>
        <v>0</v>
      </c>
      <c r="W732" s="1">
        <f>IF(C732="East", IF(B732="Central",('Connecting shares (%)'!$F$4/100*K732+'Connecting shares (%)'!$G$4/100*M732+'Connecting shares (%)'!$H$4/100*O732)/1000000,0),0)</f>
        <v>0</v>
      </c>
      <c r="X732" s="1">
        <f>IF(C732="East", IF(B732="Central",L732*'Connecting shares (%)'!$R$16*'Connecting shares (%)'!$F$4/100+N732*'Connecting shares (%)'!$G$4/100*'Connecting shares (%)'!$R$17+P732*'Connecting shares (%)'!$H$4/100*'Connecting shares (%)'!$R$18,0),0)</f>
        <v>0</v>
      </c>
      <c r="Y732" s="1">
        <f>IF(C732="East", IF(B732="Decentral",('Connecting shares (%)'!$F$4/100*K732+'Connecting shares (%)'!$G$4/100*M732+'Connecting shares (%)'!$H$4/100*O732)/1000000,0),0)</f>
        <v>0</v>
      </c>
      <c r="Z732" s="1">
        <f>IF(C732="East", IF(B732="Decentral",L732*'Connecting shares (%)'!$R$16*'Connecting shares (%)'!$F$8/100+N732*'Connecting shares (%)'!$G$8/100*'Connecting shares (%)'!$R$17+P732*'Connecting shares (%)'!$H$8/100*'Connecting shares (%)'!$R$18,0),0)</f>
        <v>0</v>
      </c>
      <c r="AA732" s="1">
        <f>IF(C732="West", IF(B732="Central",('Connecting shares (%)'!$F$10/100*E732+'Connecting shares (%)'!$G$10/100*G732+'Connecting shares (%)'!$H$10/100*I732)/1000000,0),0)</f>
        <v>0</v>
      </c>
      <c r="AB732" s="1">
        <f>IF(C732="West", IF(B732="Central",F732*'Connecting shares (%)'!$R$16*'Connecting shares (%)'!$F$10/100+H732*'Connecting shares (%)'!$G$10/100*'Connecting shares (%)'!$R$17+J732*'Connecting shares (%)'!$H$10/100*'Connecting shares (%)'!$R$18,0),0)</f>
        <v>0</v>
      </c>
      <c r="AC732" s="1">
        <f>IF(C732="West", IF(B732="Decentral",('Connecting shares (%)'!$F$14/100*E732+'Connecting shares (%)'!$G$14/100*G732+'Connecting shares (%)'!$H$14/100*I732)/1000000,0),0)</f>
        <v>0.12236263999999999</v>
      </c>
      <c r="AD732" s="1">
        <f>IF(C732="west", IF(B732="Decentral",F732*'Connecting shares (%)'!$R$16*'Connecting shares (%)'!$F$14/100+H732*'Connecting shares (%)'!$G$14/100*'Connecting shares (%)'!$R$17+J732*'Connecting shares (%)'!$H$14/100*'Connecting shares (%)'!$R$18,0),0)</f>
        <v>0.22995000000000002</v>
      </c>
      <c r="AE732" s="1">
        <f>IF(C732="west", IF(B732="Central",('Connecting shares (%)'!$F$12/100*K732+'Connecting shares (%)'!$G$12/100*M732+'Connecting shares (%)'!$H$12/100*O732)/1000000,0),0)</f>
        <v>0</v>
      </c>
      <c r="AF732" s="1">
        <f>IF(C732="west", IF(B732="Central",L732*'Connecting shares (%)'!$R$16*'Connecting shares (%)'!$F$12/100+N732*'Connecting shares (%)'!$G$12/100*'Connecting shares (%)'!$R$17+P732*'Connecting shares (%)'!$H$12/100*'Connecting shares (%)'!$R$18,0),0)</f>
        <v>0</v>
      </c>
      <c r="AG732" s="1">
        <f>IF(C732="West", IF(B732="Decentral",(K732*'Connecting shares (%)'!$F$16/100+M732*'Connecting shares (%)'!$G$16/100+O732*'Connecting shares (%)'!$H$16/100)/1000000,0),0)</f>
        <v>0</v>
      </c>
      <c r="AH732" s="1">
        <f>IF(C732="west", IF(B732="Decentral",L732*'Connecting shares (%)'!$R$16*'Connecting shares (%)'!$F$16/100+N732*'Connecting shares (%)'!$G$16/100*'Connecting shares (%)'!$R$17+P732*'Connecting shares (%)'!$H$16/100*'Connecting shares (%)'!$R$18,0),0)</f>
        <v>0</v>
      </c>
    </row>
    <row r="733" spans="1:34">
      <c r="A733" s="1">
        <v>732</v>
      </c>
      <c r="B733" s="1" t="s">
        <v>21</v>
      </c>
      <c r="C733" s="1" t="s">
        <v>23</v>
      </c>
      <c r="D733" s="1" t="s">
        <v>234</v>
      </c>
      <c r="E733" s="1">
        <v>1050484.3</v>
      </c>
      <c r="F733" s="1">
        <v>77</v>
      </c>
      <c r="G733" s="1">
        <v>0</v>
      </c>
      <c r="H733" s="1">
        <v>0</v>
      </c>
      <c r="I733" s="1">
        <v>0</v>
      </c>
      <c r="J733" s="1">
        <v>0</v>
      </c>
      <c r="K733" s="1">
        <v>55733.09</v>
      </c>
      <c r="L733" s="1">
        <v>5</v>
      </c>
      <c r="M733" s="1">
        <v>0</v>
      </c>
      <c r="N733" s="1">
        <v>0</v>
      </c>
      <c r="O733" s="1">
        <v>0</v>
      </c>
      <c r="P733" s="1">
        <v>0</v>
      </c>
      <c r="Q733" s="1">
        <v>5352.7595453549102</v>
      </c>
      <c r="R733" s="1">
        <v>709156</v>
      </c>
      <c r="S733" s="61">
        <f>IF(C733="East", IF(B733="Central",('Connecting shares (%)'!$F$2/100*E733+'Connecting shares (%)'!$G$2/100*G733+'Connecting shares (%)'!$H$2/100*I733)/1000000,0),0)</f>
        <v>0</v>
      </c>
      <c r="T733" s="61">
        <f>IF(C733="East", IF(B733="Central",F733*'Connecting shares (%)'!$R$16*'Connecting shares (%)'!$F$2/100+H733*'Connecting shares (%)'!$G$2/100*'Connecting shares (%)'!$R$17+J733*'Connecting shares (%)'!$H$2/100*'Connecting shares (%)'!$R$18,0),0)</f>
        <v>0</v>
      </c>
      <c r="U733" s="1">
        <f>IF(C733="East", IF(B733="Decentral",('Connecting shares (%)'!$F$6/100*E733+'Connecting shares (%)'!$G$6/100*G733+'Connecting shares (%)'!$H$6/100*I733)/1000000,0),0)</f>
        <v>0</v>
      </c>
      <c r="V733" s="1">
        <f>IF(C733="East", IF(B733="Decentral",F733*'Connecting shares (%)'!$R$16*'Connecting shares (%)'!$F$6/100+H733*'Connecting shares (%)'!$G$6/100*'Connecting shares (%)'!$R$17+J733*'Connecting shares (%)'!$H$6/100*'Connecting shares (%)'!$R$18,0),0)</f>
        <v>0</v>
      </c>
      <c r="W733" s="1">
        <f>IF(C733="East", IF(B733="Central",('Connecting shares (%)'!$F$4/100*K733+'Connecting shares (%)'!$G$4/100*M733+'Connecting shares (%)'!$H$4/100*O733)/1000000,0),0)</f>
        <v>0</v>
      </c>
      <c r="X733" s="1">
        <f>IF(C733="East", IF(B733="Central",L733*'Connecting shares (%)'!$R$16*'Connecting shares (%)'!$F$4/100+N733*'Connecting shares (%)'!$G$4/100*'Connecting shares (%)'!$R$17+P733*'Connecting shares (%)'!$H$4/100*'Connecting shares (%)'!$R$18,0),0)</f>
        <v>0</v>
      </c>
      <c r="Y733" s="1">
        <f>IF(C733="East", IF(B733="Decentral",('Connecting shares (%)'!$F$4/100*K733+'Connecting shares (%)'!$G$4/100*M733+'Connecting shares (%)'!$H$4/100*O733)/1000000,0),0)</f>
        <v>0</v>
      </c>
      <c r="Z733" s="1">
        <f>IF(C733="East", IF(B733="Decentral",L733*'Connecting shares (%)'!$R$16*'Connecting shares (%)'!$F$8/100+N733*'Connecting shares (%)'!$G$8/100*'Connecting shares (%)'!$R$17+P733*'Connecting shares (%)'!$H$8/100*'Connecting shares (%)'!$R$18,0),0)</f>
        <v>0</v>
      </c>
      <c r="AA733" s="1">
        <f>IF(C733="West", IF(B733="Central",('Connecting shares (%)'!$F$10/100*E733+'Connecting shares (%)'!$G$10/100*G733+'Connecting shares (%)'!$H$10/100*I733)/1000000,0),0)</f>
        <v>0</v>
      </c>
      <c r="AB733" s="1">
        <f>IF(C733="West", IF(B733="Central",F733*'Connecting shares (%)'!$R$16*'Connecting shares (%)'!$F$10/100+H733*'Connecting shares (%)'!$G$10/100*'Connecting shares (%)'!$R$17+J733*'Connecting shares (%)'!$H$10/100*'Connecting shares (%)'!$R$18,0),0)</f>
        <v>0</v>
      </c>
      <c r="AC733" s="1">
        <f>IF(C733="West", IF(B733="Decentral",('Connecting shares (%)'!$F$14/100*E733+'Connecting shares (%)'!$G$14/100*G733+'Connecting shares (%)'!$H$14/100*I733)/1000000,0),0)</f>
        <v>1.0504843000000001</v>
      </c>
      <c r="AD733" s="1">
        <f>IF(C733="west", IF(B733="Decentral",F733*'Connecting shares (%)'!$R$16*'Connecting shares (%)'!$F$14/100+H733*'Connecting shares (%)'!$G$14/100*'Connecting shares (%)'!$R$17+J733*'Connecting shares (%)'!$H$14/100*'Connecting shares (%)'!$R$18,0),0)</f>
        <v>1.770615</v>
      </c>
      <c r="AE733" s="1">
        <f>IF(C733="west", IF(B733="Central",('Connecting shares (%)'!$F$12/100*K733+'Connecting shares (%)'!$G$12/100*M733+'Connecting shares (%)'!$H$12/100*O733)/1000000,0),0)</f>
        <v>0</v>
      </c>
      <c r="AF733" s="1">
        <f>IF(C733="west", IF(B733="Central",L733*'Connecting shares (%)'!$R$16*'Connecting shares (%)'!$F$12/100+N733*'Connecting shares (%)'!$G$12/100*'Connecting shares (%)'!$R$17+P733*'Connecting shares (%)'!$H$12/100*'Connecting shares (%)'!$R$18,0),0)</f>
        <v>0</v>
      </c>
      <c r="AG733" s="1">
        <f>IF(C733="West", IF(B733="Decentral",(K733*'Connecting shares (%)'!$F$16/100+M733*'Connecting shares (%)'!$G$16/100+O733*'Connecting shares (%)'!$H$16/100)/1000000,0),0)</f>
        <v>5.5733089999999999E-2</v>
      </c>
      <c r="AH733" s="1">
        <f>IF(C733="west", IF(B733="Decentral",L733*'Connecting shares (%)'!$R$16*'Connecting shares (%)'!$F$16/100+N733*'Connecting shares (%)'!$G$16/100*'Connecting shares (%)'!$R$17+P733*'Connecting shares (%)'!$H$16/100*'Connecting shares (%)'!$R$18,0),0)</f>
        <v>0.11497500000000001</v>
      </c>
    </row>
    <row r="734" spans="1:34">
      <c r="A734" s="1">
        <v>733</v>
      </c>
      <c r="B734" s="1" t="s">
        <v>21</v>
      </c>
      <c r="C734" s="1" t="s">
        <v>23</v>
      </c>
      <c r="D734" s="1" t="s">
        <v>233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487.20865189100402</v>
      </c>
      <c r="R734" s="1">
        <v>729.5</v>
      </c>
      <c r="S734" s="61">
        <f>IF(C734="East", IF(B734="Central",('Connecting shares (%)'!$F$2/100*E734+'Connecting shares (%)'!$G$2/100*G734+'Connecting shares (%)'!$H$2/100*I734)/1000000,0),0)</f>
        <v>0</v>
      </c>
      <c r="T734" s="61">
        <f>IF(C734="East", IF(B734="Central",F734*'Connecting shares (%)'!$R$16*'Connecting shares (%)'!$F$2/100+H734*'Connecting shares (%)'!$G$2/100*'Connecting shares (%)'!$R$17+J734*'Connecting shares (%)'!$H$2/100*'Connecting shares (%)'!$R$18,0),0)</f>
        <v>0</v>
      </c>
      <c r="U734" s="1">
        <f>IF(C734="East", IF(B734="Decentral",('Connecting shares (%)'!$F$6/100*E734+'Connecting shares (%)'!$G$6/100*G734+'Connecting shares (%)'!$H$6/100*I734)/1000000,0),0)</f>
        <v>0</v>
      </c>
      <c r="V734" s="1">
        <f>IF(C734="East", IF(B734="Decentral",F734*'Connecting shares (%)'!$R$16*'Connecting shares (%)'!$F$6/100+H734*'Connecting shares (%)'!$G$6/100*'Connecting shares (%)'!$R$17+J734*'Connecting shares (%)'!$H$6/100*'Connecting shares (%)'!$R$18,0),0)</f>
        <v>0</v>
      </c>
      <c r="W734" s="1">
        <f>IF(C734="East", IF(B734="Central",('Connecting shares (%)'!$F$4/100*K734+'Connecting shares (%)'!$G$4/100*M734+'Connecting shares (%)'!$H$4/100*O734)/1000000,0),0)</f>
        <v>0</v>
      </c>
      <c r="X734" s="1">
        <f>IF(C734="East", IF(B734="Central",L734*'Connecting shares (%)'!$R$16*'Connecting shares (%)'!$F$4/100+N734*'Connecting shares (%)'!$G$4/100*'Connecting shares (%)'!$R$17+P734*'Connecting shares (%)'!$H$4/100*'Connecting shares (%)'!$R$18,0),0)</f>
        <v>0</v>
      </c>
      <c r="Y734" s="1">
        <f>IF(C734="East", IF(B734="Decentral",('Connecting shares (%)'!$F$4/100*K734+'Connecting shares (%)'!$G$4/100*M734+'Connecting shares (%)'!$H$4/100*O734)/1000000,0),0)</f>
        <v>0</v>
      </c>
      <c r="Z734" s="1">
        <f>IF(C734="East", IF(B734="Decentral",L734*'Connecting shares (%)'!$R$16*'Connecting shares (%)'!$F$8/100+N734*'Connecting shares (%)'!$G$8/100*'Connecting shares (%)'!$R$17+P734*'Connecting shares (%)'!$H$8/100*'Connecting shares (%)'!$R$18,0),0)</f>
        <v>0</v>
      </c>
      <c r="AA734" s="1">
        <f>IF(C734="West", IF(B734="Central",('Connecting shares (%)'!$F$10/100*E734+'Connecting shares (%)'!$G$10/100*G734+'Connecting shares (%)'!$H$10/100*I734)/1000000,0),0)</f>
        <v>0</v>
      </c>
      <c r="AB734" s="1">
        <f>IF(C734="West", IF(B734="Central",F734*'Connecting shares (%)'!$R$16*'Connecting shares (%)'!$F$10/100+H734*'Connecting shares (%)'!$G$10/100*'Connecting shares (%)'!$R$17+J734*'Connecting shares (%)'!$H$10/100*'Connecting shares (%)'!$R$18,0),0)</f>
        <v>0</v>
      </c>
      <c r="AC734" s="1">
        <f>IF(C734="West", IF(B734="Decentral",('Connecting shares (%)'!$F$14/100*E734+'Connecting shares (%)'!$G$14/100*G734+'Connecting shares (%)'!$H$14/100*I734)/1000000,0),0)</f>
        <v>0</v>
      </c>
      <c r="AD734" s="1">
        <f>IF(C734="west", IF(B734="Decentral",F734*'Connecting shares (%)'!$R$16*'Connecting shares (%)'!$F$14/100+H734*'Connecting shares (%)'!$G$14/100*'Connecting shares (%)'!$R$17+J734*'Connecting shares (%)'!$H$14/100*'Connecting shares (%)'!$R$18,0),0)</f>
        <v>0</v>
      </c>
      <c r="AE734" s="1">
        <f>IF(C734="west", IF(B734="Central",('Connecting shares (%)'!$F$12/100*K734+'Connecting shares (%)'!$G$12/100*M734+'Connecting shares (%)'!$H$12/100*O734)/1000000,0),0)</f>
        <v>0</v>
      </c>
      <c r="AF734" s="1">
        <f>IF(C734="west", IF(B734="Central",L734*'Connecting shares (%)'!$R$16*'Connecting shares (%)'!$F$12/100+N734*'Connecting shares (%)'!$G$12/100*'Connecting shares (%)'!$R$17+P734*'Connecting shares (%)'!$H$12/100*'Connecting shares (%)'!$R$18,0),0)</f>
        <v>0</v>
      </c>
      <c r="AG734" s="1">
        <f>IF(C734="West", IF(B734="Decentral",(K734*'Connecting shares (%)'!$F$16/100+M734*'Connecting shares (%)'!$G$16/100+O734*'Connecting shares (%)'!$H$16/100)/1000000,0),0)</f>
        <v>0</v>
      </c>
      <c r="AH734" s="1">
        <f>IF(C734="west", IF(B734="Decentral",L734*'Connecting shares (%)'!$R$16*'Connecting shares (%)'!$F$16/100+N734*'Connecting shares (%)'!$G$16/100*'Connecting shares (%)'!$R$17+P734*'Connecting shares (%)'!$H$16/100*'Connecting shares (%)'!$R$18,0),0)</f>
        <v>0</v>
      </c>
    </row>
    <row r="735" spans="1:34">
      <c r="A735" s="1">
        <v>734</v>
      </c>
      <c r="B735" s="1" t="s">
        <v>21</v>
      </c>
      <c r="C735" s="1" t="s">
        <v>23</v>
      </c>
      <c r="D735" s="1" t="s">
        <v>232</v>
      </c>
      <c r="E735" s="1">
        <v>127725.269999999</v>
      </c>
      <c r="F735" s="1">
        <v>9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1656.8835991721601</v>
      </c>
      <c r="R735" s="1">
        <v>67273</v>
      </c>
      <c r="S735" s="61">
        <f>IF(C735="East", IF(B735="Central",('Connecting shares (%)'!$F$2/100*E735+'Connecting shares (%)'!$G$2/100*G735+'Connecting shares (%)'!$H$2/100*I735)/1000000,0),0)</f>
        <v>0</v>
      </c>
      <c r="T735" s="61">
        <f>IF(C735="East", IF(B735="Central",F735*'Connecting shares (%)'!$R$16*'Connecting shares (%)'!$F$2/100+H735*'Connecting shares (%)'!$G$2/100*'Connecting shares (%)'!$R$17+J735*'Connecting shares (%)'!$H$2/100*'Connecting shares (%)'!$R$18,0),0)</f>
        <v>0</v>
      </c>
      <c r="U735" s="1">
        <f>IF(C735="East", IF(B735="Decentral",('Connecting shares (%)'!$F$6/100*E735+'Connecting shares (%)'!$G$6/100*G735+'Connecting shares (%)'!$H$6/100*I735)/1000000,0),0)</f>
        <v>0</v>
      </c>
      <c r="V735" s="1">
        <f>IF(C735="East", IF(B735="Decentral",F735*'Connecting shares (%)'!$R$16*'Connecting shares (%)'!$F$6/100+H735*'Connecting shares (%)'!$G$6/100*'Connecting shares (%)'!$R$17+J735*'Connecting shares (%)'!$H$6/100*'Connecting shares (%)'!$R$18,0),0)</f>
        <v>0</v>
      </c>
      <c r="W735" s="1">
        <f>IF(C735="East", IF(B735="Central",('Connecting shares (%)'!$F$4/100*K735+'Connecting shares (%)'!$G$4/100*M735+'Connecting shares (%)'!$H$4/100*O735)/1000000,0),0)</f>
        <v>0</v>
      </c>
      <c r="X735" s="1">
        <f>IF(C735="East", IF(B735="Central",L735*'Connecting shares (%)'!$R$16*'Connecting shares (%)'!$F$4/100+N735*'Connecting shares (%)'!$G$4/100*'Connecting shares (%)'!$R$17+P735*'Connecting shares (%)'!$H$4/100*'Connecting shares (%)'!$R$18,0),0)</f>
        <v>0</v>
      </c>
      <c r="Y735" s="1">
        <f>IF(C735="East", IF(B735="Decentral",('Connecting shares (%)'!$F$4/100*K735+'Connecting shares (%)'!$G$4/100*M735+'Connecting shares (%)'!$H$4/100*O735)/1000000,0),0)</f>
        <v>0</v>
      </c>
      <c r="Z735" s="1">
        <f>IF(C735="East", IF(B735="Decentral",L735*'Connecting shares (%)'!$R$16*'Connecting shares (%)'!$F$8/100+N735*'Connecting shares (%)'!$G$8/100*'Connecting shares (%)'!$R$17+P735*'Connecting shares (%)'!$H$8/100*'Connecting shares (%)'!$R$18,0),0)</f>
        <v>0</v>
      </c>
      <c r="AA735" s="1">
        <f>IF(C735="West", IF(B735="Central",('Connecting shares (%)'!$F$10/100*E735+'Connecting shares (%)'!$G$10/100*G735+'Connecting shares (%)'!$H$10/100*I735)/1000000,0),0)</f>
        <v>0</v>
      </c>
      <c r="AB735" s="1">
        <f>IF(C735="West", IF(B735="Central",F735*'Connecting shares (%)'!$R$16*'Connecting shares (%)'!$F$10/100+H735*'Connecting shares (%)'!$G$10/100*'Connecting shares (%)'!$R$17+J735*'Connecting shares (%)'!$H$10/100*'Connecting shares (%)'!$R$18,0),0)</f>
        <v>0</v>
      </c>
      <c r="AC735" s="1">
        <f>IF(C735="West", IF(B735="Decentral",('Connecting shares (%)'!$F$14/100*E735+'Connecting shares (%)'!$G$14/100*G735+'Connecting shares (%)'!$H$14/100*I735)/1000000,0),0)</f>
        <v>0.127725269999999</v>
      </c>
      <c r="AD735" s="1">
        <f>IF(C735="west", IF(B735="Decentral",F735*'Connecting shares (%)'!$R$16*'Connecting shares (%)'!$F$14/100+H735*'Connecting shares (%)'!$G$14/100*'Connecting shares (%)'!$R$17+J735*'Connecting shares (%)'!$H$14/100*'Connecting shares (%)'!$R$18,0),0)</f>
        <v>0.206955</v>
      </c>
      <c r="AE735" s="1">
        <f>IF(C735="west", IF(B735="Central",('Connecting shares (%)'!$F$12/100*K735+'Connecting shares (%)'!$G$12/100*M735+'Connecting shares (%)'!$H$12/100*O735)/1000000,0),0)</f>
        <v>0</v>
      </c>
      <c r="AF735" s="1">
        <f>IF(C735="west", IF(B735="Central",L735*'Connecting shares (%)'!$R$16*'Connecting shares (%)'!$F$12/100+N735*'Connecting shares (%)'!$G$12/100*'Connecting shares (%)'!$R$17+P735*'Connecting shares (%)'!$H$12/100*'Connecting shares (%)'!$R$18,0),0)</f>
        <v>0</v>
      </c>
      <c r="AG735" s="1">
        <f>IF(C735="West", IF(B735="Decentral",(K735*'Connecting shares (%)'!$F$16/100+M735*'Connecting shares (%)'!$G$16/100+O735*'Connecting shares (%)'!$H$16/100)/1000000,0),0)</f>
        <v>0</v>
      </c>
      <c r="AH735" s="1">
        <f>IF(C735="west", IF(B735="Decentral",L735*'Connecting shares (%)'!$R$16*'Connecting shares (%)'!$F$16/100+N735*'Connecting shares (%)'!$G$16/100*'Connecting shares (%)'!$R$17+P735*'Connecting shares (%)'!$H$16/100*'Connecting shares (%)'!$R$18,0),0)</f>
        <v>0</v>
      </c>
    </row>
    <row r="736" spans="1:34">
      <c r="A736" s="1">
        <v>735</v>
      </c>
      <c r="B736" s="1" t="s">
        <v>21</v>
      </c>
      <c r="C736" s="1" t="s">
        <v>23</v>
      </c>
      <c r="D736" s="1" t="s">
        <v>231</v>
      </c>
      <c r="E736" s="1">
        <v>991032.36</v>
      </c>
      <c r="F736" s="1">
        <v>74</v>
      </c>
      <c r="G736" s="1">
        <v>0</v>
      </c>
      <c r="H736" s="1">
        <v>0</v>
      </c>
      <c r="I736" s="1">
        <v>0</v>
      </c>
      <c r="J736" s="1">
        <v>0</v>
      </c>
      <c r="K736" s="1">
        <v>45585.32</v>
      </c>
      <c r="L736" s="1">
        <v>4</v>
      </c>
      <c r="M736" s="1">
        <v>53922.19</v>
      </c>
      <c r="N736" s="1">
        <v>1</v>
      </c>
      <c r="O736" s="1">
        <v>0</v>
      </c>
      <c r="P736" s="1">
        <v>0</v>
      </c>
      <c r="Q736" s="1">
        <v>5604.1837832017</v>
      </c>
      <c r="R736" s="1">
        <v>688906</v>
      </c>
      <c r="S736" s="61">
        <f>IF(C736="East", IF(B736="Central",('Connecting shares (%)'!$F$2/100*E736+'Connecting shares (%)'!$G$2/100*G736+'Connecting shares (%)'!$H$2/100*I736)/1000000,0),0)</f>
        <v>0</v>
      </c>
      <c r="T736" s="61">
        <f>IF(C736="East", IF(B736="Central",F736*'Connecting shares (%)'!$R$16*'Connecting shares (%)'!$F$2/100+H736*'Connecting shares (%)'!$G$2/100*'Connecting shares (%)'!$R$17+J736*'Connecting shares (%)'!$H$2/100*'Connecting shares (%)'!$R$18,0),0)</f>
        <v>0</v>
      </c>
      <c r="U736" s="1">
        <f>IF(C736="East", IF(B736="Decentral",('Connecting shares (%)'!$F$6/100*E736+'Connecting shares (%)'!$G$6/100*G736+'Connecting shares (%)'!$H$6/100*I736)/1000000,0),0)</f>
        <v>0</v>
      </c>
      <c r="V736" s="1">
        <f>IF(C736="East", IF(B736="Decentral",F736*'Connecting shares (%)'!$R$16*'Connecting shares (%)'!$F$6/100+H736*'Connecting shares (%)'!$G$6/100*'Connecting shares (%)'!$R$17+J736*'Connecting shares (%)'!$H$6/100*'Connecting shares (%)'!$R$18,0),0)</f>
        <v>0</v>
      </c>
      <c r="W736" s="1">
        <f>IF(C736="East", IF(B736="Central",('Connecting shares (%)'!$F$4/100*K736+'Connecting shares (%)'!$G$4/100*M736+'Connecting shares (%)'!$H$4/100*O736)/1000000,0),0)</f>
        <v>0</v>
      </c>
      <c r="X736" s="1">
        <f>IF(C736="East", IF(B736="Central",L736*'Connecting shares (%)'!$R$16*'Connecting shares (%)'!$F$4/100+N736*'Connecting shares (%)'!$G$4/100*'Connecting shares (%)'!$R$17+P736*'Connecting shares (%)'!$H$4/100*'Connecting shares (%)'!$R$18,0),0)</f>
        <v>0</v>
      </c>
      <c r="Y736" s="1">
        <f>IF(C736="East", IF(B736="Decentral",('Connecting shares (%)'!$F$4/100*K736+'Connecting shares (%)'!$G$4/100*M736+'Connecting shares (%)'!$H$4/100*O736)/1000000,0),0)</f>
        <v>0</v>
      </c>
      <c r="Z736" s="1">
        <f>IF(C736="East", IF(B736="Decentral",L736*'Connecting shares (%)'!$R$16*'Connecting shares (%)'!$F$8/100+N736*'Connecting shares (%)'!$G$8/100*'Connecting shares (%)'!$R$17+P736*'Connecting shares (%)'!$H$8/100*'Connecting shares (%)'!$R$18,0),0)</f>
        <v>0</v>
      </c>
      <c r="AA736" s="1">
        <f>IF(C736="West", IF(B736="Central",('Connecting shares (%)'!$F$10/100*E736+'Connecting shares (%)'!$G$10/100*G736+'Connecting shares (%)'!$H$10/100*I736)/1000000,0),0)</f>
        <v>0</v>
      </c>
      <c r="AB736" s="1">
        <f>IF(C736="West", IF(B736="Central",F736*'Connecting shares (%)'!$R$16*'Connecting shares (%)'!$F$10/100+H736*'Connecting shares (%)'!$G$10/100*'Connecting shares (%)'!$R$17+J736*'Connecting shares (%)'!$H$10/100*'Connecting shares (%)'!$R$18,0),0)</f>
        <v>0</v>
      </c>
      <c r="AC736" s="1">
        <f>IF(C736="West", IF(B736="Decentral",('Connecting shares (%)'!$F$14/100*E736+'Connecting shares (%)'!$G$14/100*G736+'Connecting shares (%)'!$H$14/100*I736)/1000000,0),0)</f>
        <v>0.99103235999999995</v>
      </c>
      <c r="AD736" s="1">
        <f>IF(C736="west", IF(B736="Decentral",F736*'Connecting shares (%)'!$R$16*'Connecting shares (%)'!$F$14/100+H736*'Connecting shares (%)'!$G$14/100*'Connecting shares (%)'!$R$17+J736*'Connecting shares (%)'!$H$14/100*'Connecting shares (%)'!$R$18,0),0)</f>
        <v>1.7016300000000002</v>
      </c>
      <c r="AE736" s="1">
        <f>IF(C736="west", IF(B736="Central",('Connecting shares (%)'!$F$12/100*K736+'Connecting shares (%)'!$G$12/100*M736+'Connecting shares (%)'!$H$12/100*O736)/1000000,0),0)</f>
        <v>0</v>
      </c>
      <c r="AF736" s="1">
        <f>IF(C736="west", IF(B736="Central",L736*'Connecting shares (%)'!$R$16*'Connecting shares (%)'!$F$12/100+N736*'Connecting shares (%)'!$G$12/100*'Connecting shares (%)'!$R$17+P736*'Connecting shares (%)'!$H$12/100*'Connecting shares (%)'!$R$18,0),0)</f>
        <v>0</v>
      </c>
      <c r="AG736" s="1">
        <f>IF(C736="West", IF(B736="Decentral",(K736*'Connecting shares (%)'!$F$16/100+M736*'Connecting shares (%)'!$G$16/100+O736*'Connecting shares (%)'!$H$16/100)/1000000,0),0)</f>
        <v>9.9507510000000007E-2</v>
      </c>
      <c r="AH736" s="1">
        <f>IF(C736="west", IF(B736="Decentral",L736*'Connecting shares (%)'!$R$16*'Connecting shares (%)'!$F$16/100+N736*'Connecting shares (%)'!$G$16/100*'Connecting shares (%)'!$R$17+P736*'Connecting shares (%)'!$H$16/100*'Connecting shares (%)'!$R$18,0),0)</f>
        <v>0.122639</v>
      </c>
    </row>
    <row r="737" spans="1:34">
      <c r="A737" s="1">
        <v>736</v>
      </c>
      <c r="B737" s="1" t="s">
        <v>21</v>
      </c>
      <c r="C737" s="1" t="s">
        <v>23</v>
      </c>
      <c r="D737" s="1" t="s">
        <v>230</v>
      </c>
      <c r="E737" s="1">
        <v>24451.79</v>
      </c>
      <c r="F737" s="1">
        <v>2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1411.2111191593699</v>
      </c>
      <c r="R737" s="1">
        <v>23872.5</v>
      </c>
      <c r="S737" s="61">
        <f>IF(C737="East", IF(B737="Central",('Connecting shares (%)'!$F$2/100*E737+'Connecting shares (%)'!$G$2/100*G737+'Connecting shares (%)'!$H$2/100*I737)/1000000,0),0)</f>
        <v>0</v>
      </c>
      <c r="T737" s="61">
        <f>IF(C737="East", IF(B737="Central",F737*'Connecting shares (%)'!$R$16*'Connecting shares (%)'!$F$2/100+H737*'Connecting shares (%)'!$G$2/100*'Connecting shares (%)'!$R$17+J737*'Connecting shares (%)'!$H$2/100*'Connecting shares (%)'!$R$18,0),0)</f>
        <v>0</v>
      </c>
      <c r="U737" s="1">
        <f>IF(C737="East", IF(B737="Decentral",('Connecting shares (%)'!$F$6/100*E737+'Connecting shares (%)'!$G$6/100*G737+'Connecting shares (%)'!$H$6/100*I737)/1000000,0),0)</f>
        <v>0</v>
      </c>
      <c r="V737" s="1">
        <f>IF(C737="East", IF(B737="Decentral",F737*'Connecting shares (%)'!$R$16*'Connecting shares (%)'!$F$6/100+H737*'Connecting shares (%)'!$G$6/100*'Connecting shares (%)'!$R$17+J737*'Connecting shares (%)'!$H$6/100*'Connecting shares (%)'!$R$18,0),0)</f>
        <v>0</v>
      </c>
      <c r="W737" s="1">
        <f>IF(C737="East", IF(B737="Central",('Connecting shares (%)'!$F$4/100*K737+'Connecting shares (%)'!$G$4/100*M737+'Connecting shares (%)'!$H$4/100*O737)/1000000,0),0)</f>
        <v>0</v>
      </c>
      <c r="X737" s="1">
        <f>IF(C737="East", IF(B737="Central",L737*'Connecting shares (%)'!$R$16*'Connecting shares (%)'!$F$4/100+N737*'Connecting shares (%)'!$G$4/100*'Connecting shares (%)'!$R$17+P737*'Connecting shares (%)'!$H$4/100*'Connecting shares (%)'!$R$18,0),0)</f>
        <v>0</v>
      </c>
      <c r="Y737" s="1">
        <f>IF(C737="East", IF(B737="Decentral",('Connecting shares (%)'!$F$4/100*K737+'Connecting shares (%)'!$G$4/100*M737+'Connecting shares (%)'!$H$4/100*O737)/1000000,0),0)</f>
        <v>0</v>
      </c>
      <c r="Z737" s="1">
        <f>IF(C737="East", IF(B737="Decentral",L737*'Connecting shares (%)'!$R$16*'Connecting shares (%)'!$F$8/100+N737*'Connecting shares (%)'!$G$8/100*'Connecting shares (%)'!$R$17+P737*'Connecting shares (%)'!$H$8/100*'Connecting shares (%)'!$R$18,0),0)</f>
        <v>0</v>
      </c>
      <c r="AA737" s="1">
        <f>IF(C737="West", IF(B737="Central",('Connecting shares (%)'!$F$10/100*E737+'Connecting shares (%)'!$G$10/100*G737+'Connecting shares (%)'!$H$10/100*I737)/1000000,0),0)</f>
        <v>0</v>
      </c>
      <c r="AB737" s="1">
        <f>IF(C737="West", IF(B737="Central",F737*'Connecting shares (%)'!$R$16*'Connecting shares (%)'!$F$10/100+H737*'Connecting shares (%)'!$G$10/100*'Connecting shares (%)'!$R$17+J737*'Connecting shares (%)'!$H$10/100*'Connecting shares (%)'!$R$18,0),0)</f>
        <v>0</v>
      </c>
      <c r="AC737" s="1">
        <f>IF(C737="West", IF(B737="Decentral",('Connecting shares (%)'!$F$14/100*E737+'Connecting shares (%)'!$G$14/100*G737+'Connecting shares (%)'!$H$14/100*I737)/1000000,0),0)</f>
        <v>2.4451790000000001E-2</v>
      </c>
      <c r="AD737" s="1">
        <f>IF(C737="west", IF(B737="Decentral",F737*'Connecting shares (%)'!$R$16*'Connecting shares (%)'!$F$14/100+H737*'Connecting shares (%)'!$G$14/100*'Connecting shares (%)'!$R$17+J737*'Connecting shares (%)'!$H$14/100*'Connecting shares (%)'!$R$18,0),0)</f>
        <v>4.5990000000000003E-2</v>
      </c>
      <c r="AE737" s="1">
        <f>IF(C737="west", IF(B737="Central",('Connecting shares (%)'!$F$12/100*K737+'Connecting shares (%)'!$G$12/100*M737+'Connecting shares (%)'!$H$12/100*O737)/1000000,0),0)</f>
        <v>0</v>
      </c>
      <c r="AF737" s="1">
        <f>IF(C737="west", IF(B737="Central",L737*'Connecting shares (%)'!$R$16*'Connecting shares (%)'!$F$12/100+N737*'Connecting shares (%)'!$G$12/100*'Connecting shares (%)'!$R$17+P737*'Connecting shares (%)'!$H$12/100*'Connecting shares (%)'!$R$18,0),0)</f>
        <v>0</v>
      </c>
      <c r="AG737" s="1">
        <f>IF(C737="West", IF(B737="Decentral",(K737*'Connecting shares (%)'!$F$16/100+M737*'Connecting shares (%)'!$G$16/100+O737*'Connecting shares (%)'!$H$16/100)/1000000,0),0)</f>
        <v>0</v>
      </c>
      <c r="AH737" s="1">
        <f>IF(C737="west", IF(B737="Decentral",L737*'Connecting shares (%)'!$R$16*'Connecting shares (%)'!$F$16/100+N737*'Connecting shares (%)'!$G$16/100*'Connecting shares (%)'!$R$17+P737*'Connecting shares (%)'!$H$16/100*'Connecting shares (%)'!$R$18,0),0)</f>
        <v>0</v>
      </c>
    </row>
    <row r="738" spans="1:34">
      <c r="A738" s="1">
        <v>737</v>
      </c>
      <c r="B738" s="1" t="s">
        <v>21</v>
      </c>
      <c r="C738" s="1" t="s">
        <v>23</v>
      </c>
      <c r="D738" s="1" t="s">
        <v>226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1725.9173514192601</v>
      </c>
      <c r="R738" s="1">
        <v>117780</v>
      </c>
      <c r="S738" s="61">
        <f>IF(C738="East", IF(B738="Central",('Connecting shares (%)'!$F$2/100*E738+'Connecting shares (%)'!$G$2/100*G738+'Connecting shares (%)'!$H$2/100*I738)/1000000,0),0)</f>
        <v>0</v>
      </c>
      <c r="T738" s="61">
        <f>IF(C738="East", IF(B738="Central",F738*'Connecting shares (%)'!$R$16*'Connecting shares (%)'!$F$2/100+H738*'Connecting shares (%)'!$G$2/100*'Connecting shares (%)'!$R$17+J738*'Connecting shares (%)'!$H$2/100*'Connecting shares (%)'!$R$18,0),0)</f>
        <v>0</v>
      </c>
      <c r="U738" s="1">
        <f>IF(C738="East", IF(B738="Decentral",('Connecting shares (%)'!$F$6/100*E738+'Connecting shares (%)'!$G$6/100*G738+'Connecting shares (%)'!$H$6/100*I738)/1000000,0),0)</f>
        <v>0</v>
      </c>
      <c r="V738" s="1">
        <f>IF(C738="East", IF(B738="Decentral",F738*'Connecting shares (%)'!$R$16*'Connecting shares (%)'!$F$6/100+H738*'Connecting shares (%)'!$G$6/100*'Connecting shares (%)'!$R$17+J738*'Connecting shares (%)'!$H$6/100*'Connecting shares (%)'!$R$18,0),0)</f>
        <v>0</v>
      </c>
      <c r="W738" s="1">
        <f>IF(C738="East", IF(B738="Central",('Connecting shares (%)'!$F$4/100*K738+'Connecting shares (%)'!$G$4/100*M738+'Connecting shares (%)'!$H$4/100*O738)/1000000,0),0)</f>
        <v>0</v>
      </c>
      <c r="X738" s="1">
        <f>IF(C738="East", IF(B738="Central",L738*'Connecting shares (%)'!$R$16*'Connecting shares (%)'!$F$4/100+N738*'Connecting shares (%)'!$G$4/100*'Connecting shares (%)'!$R$17+P738*'Connecting shares (%)'!$H$4/100*'Connecting shares (%)'!$R$18,0),0)</f>
        <v>0</v>
      </c>
      <c r="Y738" s="1">
        <f>IF(C738="East", IF(B738="Decentral",('Connecting shares (%)'!$F$4/100*K738+'Connecting shares (%)'!$G$4/100*M738+'Connecting shares (%)'!$H$4/100*O738)/1000000,0),0)</f>
        <v>0</v>
      </c>
      <c r="Z738" s="1">
        <f>IF(C738="East", IF(B738="Decentral",L738*'Connecting shares (%)'!$R$16*'Connecting shares (%)'!$F$8/100+N738*'Connecting shares (%)'!$G$8/100*'Connecting shares (%)'!$R$17+P738*'Connecting shares (%)'!$H$8/100*'Connecting shares (%)'!$R$18,0),0)</f>
        <v>0</v>
      </c>
      <c r="AA738" s="1">
        <f>IF(C738="West", IF(B738="Central",('Connecting shares (%)'!$F$10/100*E738+'Connecting shares (%)'!$G$10/100*G738+'Connecting shares (%)'!$H$10/100*I738)/1000000,0),0)</f>
        <v>0</v>
      </c>
      <c r="AB738" s="1">
        <f>IF(C738="West", IF(B738="Central",F738*'Connecting shares (%)'!$R$16*'Connecting shares (%)'!$F$10/100+H738*'Connecting shares (%)'!$G$10/100*'Connecting shares (%)'!$R$17+J738*'Connecting shares (%)'!$H$10/100*'Connecting shares (%)'!$R$18,0),0)</f>
        <v>0</v>
      </c>
      <c r="AC738" s="1">
        <f>IF(C738="West", IF(B738="Decentral",('Connecting shares (%)'!$F$14/100*E738+'Connecting shares (%)'!$G$14/100*G738+'Connecting shares (%)'!$H$14/100*I738)/1000000,0),0)</f>
        <v>0</v>
      </c>
      <c r="AD738" s="1">
        <f>IF(C738="west", IF(B738="Decentral",F738*'Connecting shares (%)'!$R$16*'Connecting shares (%)'!$F$14/100+H738*'Connecting shares (%)'!$G$14/100*'Connecting shares (%)'!$R$17+J738*'Connecting shares (%)'!$H$14/100*'Connecting shares (%)'!$R$18,0),0)</f>
        <v>0</v>
      </c>
      <c r="AE738" s="1">
        <f>IF(C738="west", IF(B738="Central",('Connecting shares (%)'!$F$12/100*K738+'Connecting shares (%)'!$G$12/100*M738+'Connecting shares (%)'!$H$12/100*O738)/1000000,0),0)</f>
        <v>0</v>
      </c>
      <c r="AF738" s="1">
        <f>IF(C738="west", IF(B738="Central",L738*'Connecting shares (%)'!$R$16*'Connecting shares (%)'!$F$12/100+N738*'Connecting shares (%)'!$G$12/100*'Connecting shares (%)'!$R$17+P738*'Connecting shares (%)'!$H$12/100*'Connecting shares (%)'!$R$18,0),0)</f>
        <v>0</v>
      </c>
      <c r="AG738" s="1">
        <f>IF(C738="West", IF(B738="Decentral",(K738*'Connecting shares (%)'!$F$16/100+M738*'Connecting shares (%)'!$G$16/100+O738*'Connecting shares (%)'!$H$16/100)/1000000,0),0)</f>
        <v>0</v>
      </c>
      <c r="AH738" s="1">
        <f>IF(C738="west", IF(B738="Decentral",L738*'Connecting shares (%)'!$R$16*'Connecting shares (%)'!$F$16/100+N738*'Connecting shares (%)'!$G$16/100*'Connecting shares (%)'!$R$17+P738*'Connecting shares (%)'!$H$16/100*'Connecting shares (%)'!$R$18,0),0)</f>
        <v>0</v>
      </c>
    </row>
    <row r="739" spans="1:34">
      <c r="A739" s="1">
        <v>738</v>
      </c>
      <c r="B739" s="1" t="s">
        <v>21</v>
      </c>
      <c r="C739" s="1" t="s">
        <v>23</v>
      </c>
      <c r="D739" s="1" t="s">
        <v>229</v>
      </c>
      <c r="E739" s="1">
        <v>74952.72</v>
      </c>
      <c r="F739" s="1">
        <v>4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1856.5104831957899</v>
      </c>
      <c r="R739" s="1">
        <v>77096.5</v>
      </c>
      <c r="S739" s="61">
        <f>IF(C739="East", IF(B739="Central",('Connecting shares (%)'!$F$2/100*E739+'Connecting shares (%)'!$G$2/100*G739+'Connecting shares (%)'!$H$2/100*I739)/1000000,0),0)</f>
        <v>0</v>
      </c>
      <c r="T739" s="61">
        <f>IF(C739="East", IF(B739="Central",F739*'Connecting shares (%)'!$R$16*'Connecting shares (%)'!$F$2/100+H739*'Connecting shares (%)'!$G$2/100*'Connecting shares (%)'!$R$17+J739*'Connecting shares (%)'!$H$2/100*'Connecting shares (%)'!$R$18,0),0)</f>
        <v>0</v>
      </c>
      <c r="U739" s="1">
        <f>IF(C739="East", IF(B739="Decentral",('Connecting shares (%)'!$F$6/100*E739+'Connecting shares (%)'!$G$6/100*G739+'Connecting shares (%)'!$H$6/100*I739)/1000000,0),0)</f>
        <v>0</v>
      </c>
      <c r="V739" s="1">
        <f>IF(C739="East", IF(B739="Decentral",F739*'Connecting shares (%)'!$R$16*'Connecting shares (%)'!$F$6/100+H739*'Connecting shares (%)'!$G$6/100*'Connecting shares (%)'!$R$17+J739*'Connecting shares (%)'!$H$6/100*'Connecting shares (%)'!$R$18,0),0)</f>
        <v>0</v>
      </c>
      <c r="W739" s="1">
        <f>IF(C739="East", IF(B739="Central",('Connecting shares (%)'!$F$4/100*K739+'Connecting shares (%)'!$G$4/100*M739+'Connecting shares (%)'!$H$4/100*O739)/1000000,0),0)</f>
        <v>0</v>
      </c>
      <c r="X739" s="1">
        <f>IF(C739="East", IF(B739="Central",L739*'Connecting shares (%)'!$R$16*'Connecting shares (%)'!$F$4/100+N739*'Connecting shares (%)'!$G$4/100*'Connecting shares (%)'!$R$17+P739*'Connecting shares (%)'!$H$4/100*'Connecting shares (%)'!$R$18,0),0)</f>
        <v>0</v>
      </c>
      <c r="Y739" s="1">
        <f>IF(C739="East", IF(B739="Decentral",('Connecting shares (%)'!$F$4/100*K739+'Connecting shares (%)'!$G$4/100*M739+'Connecting shares (%)'!$H$4/100*O739)/1000000,0),0)</f>
        <v>0</v>
      </c>
      <c r="Z739" s="1">
        <f>IF(C739="East", IF(B739="Decentral",L739*'Connecting shares (%)'!$R$16*'Connecting shares (%)'!$F$8/100+N739*'Connecting shares (%)'!$G$8/100*'Connecting shares (%)'!$R$17+P739*'Connecting shares (%)'!$H$8/100*'Connecting shares (%)'!$R$18,0),0)</f>
        <v>0</v>
      </c>
      <c r="AA739" s="1">
        <f>IF(C739="West", IF(B739="Central",('Connecting shares (%)'!$F$10/100*E739+'Connecting shares (%)'!$G$10/100*G739+'Connecting shares (%)'!$H$10/100*I739)/1000000,0),0)</f>
        <v>0</v>
      </c>
      <c r="AB739" s="1">
        <f>IF(C739="West", IF(B739="Central",F739*'Connecting shares (%)'!$R$16*'Connecting shares (%)'!$F$10/100+H739*'Connecting shares (%)'!$G$10/100*'Connecting shares (%)'!$R$17+J739*'Connecting shares (%)'!$H$10/100*'Connecting shares (%)'!$R$18,0),0)</f>
        <v>0</v>
      </c>
      <c r="AC739" s="1">
        <f>IF(C739="West", IF(B739="Decentral",('Connecting shares (%)'!$F$14/100*E739+'Connecting shares (%)'!$G$14/100*G739+'Connecting shares (%)'!$H$14/100*I739)/1000000,0),0)</f>
        <v>7.495272E-2</v>
      </c>
      <c r="AD739" s="1">
        <f>IF(C739="west", IF(B739="Decentral",F739*'Connecting shares (%)'!$R$16*'Connecting shares (%)'!$F$14/100+H739*'Connecting shares (%)'!$G$14/100*'Connecting shares (%)'!$R$17+J739*'Connecting shares (%)'!$H$14/100*'Connecting shares (%)'!$R$18,0),0)</f>
        <v>9.1980000000000006E-2</v>
      </c>
      <c r="AE739" s="1">
        <f>IF(C739="west", IF(B739="Central",('Connecting shares (%)'!$F$12/100*K739+'Connecting shares (%)'!$G$12/100*M739+'Connecting shares (%)'!$H$12/100*O739)/1000000,0),0)</f>
        <v>0</v>
      </c>
      <c r="AF739" s="1">
        <f>IF(C739="west", IF(B739="Central",L739*'Connecting shares (%)'!$R$16*'Connecting shares (%)'!$F$12/100+N739*'Connecting shares (%)'!$G$12/100*'Connecting shares (%)'!$R$17+P739*'Connecting shares (%)'!$H$12/100*'Connecting shares (%)'!$R$18,0),0)</f>
        <v>0</v>
      </c>
      <c r="AG739" s="1">
        <f>IF(C739="West", IF(B739="Decentral",(K739*'Connecting shares (%)'!$F$16/100+M739*'Connecting shares (%)'!$G$16/100+O739*'Connecting shares (%)'!$H$16/100)/1000000,0),0)</f>
        <v>0</v>
      </c>
      <c r="AH739" s="1">
        <f>IF(C739="west", IF(B739="Decentral",L739*'Connecting shares (%)'!$R$16*'Connecting shares (%)'!$F$16/100+N739*'Connecting shares (%)'!$G$16/100*'Connecting shares (%)'!$R$17+P739*'Connecting shares (%)'!$H$16/100*'Connecting shares (%)'!$R$18,0),0)</f>
        <v>0</v>
      </c>
    </row>
    <row r="740" spans="1:34">
      <c r="A740" s="1">
        <v>739</v>
      </c>
      <c r="B740" s="1" t="s">
        <v>21</v>
      </c>
      <c r="C740" s="1" t="s">
        <v>23</v>
      </c>
      <c r="D740" s="1" t="s">
        <v>228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770.47620408968805</v>
      </c>
      <c r="R740" s="1">
        <v>26999</v>
      </c>
      <c r="S740" s="61">
        <f>IF(C740="East", IF(B740="Central",('Connecting shares (%)'!$F$2/100*E740+'Connecting shares (%)'!$G$2/100*G740+'Connecting shares (%)'!$H$2/100*I740)/1000000,0),0)</f>
        <v>0</v>
      </c>
      <c r="T740" s="61">
        <f>IF(C740="East", IF(B740="Central",F740*'Connecting shares (%)'!$R$16*'Connecting shares (%)'!$F$2/100+H740*'Connecting shares (%)'!$G$2/100*'Connecting shares (%)'!$R$17+J740*'Connecting shares (%)'!$H$2/100*'Connecting shares (%)'!$R$18,0),0)</f>
        <v>0</v>
      </c>
      <c r="U740" s="1">
        <f>IF(C740="East", IF(B740="Decentral",('Connecting shares (%)'!$F$6/100*E740+'Connecting shares (%)'!$G$6/100*G740+'Connecting shares (%)'!$H$6/100*I740)/1000000,0),0)</f>
        <v>0</v>
      </c>
      <c r="V740" s="1">
        <f>IF(C740="East", IF(B740="Decentral",F740*'Connecting shares (%)'!$R$16*'Connecting shares (%)'!$F$6/100+H740*'Connecting shares (%)'!$G$6/100*'Connecting shares (%)'!$R$17+J740*'Connecting shares (%)'!$H$6/100*'Connecting shares (%)'!$R$18,0),0)</f>
        <v>0</v>
      </c>
      <c r="W740" s="1">
        <f>IF(C740="East", IF(B740="Central",('Connecting shares (%)'!$F$4/100*K740+'Connecting shares (%)'!$G$4/100*M740+'Connecting shares (%)'!$H$4/100*O740)/1000000,0),0)</f>
        <v>0</v>
      </c>
      <c r="X740" s="1">
        <f>IF(C740="East", IF(B740="Central",L740*'Connecting shares (%)'!$R$16*'Connecting shares (%)'!$F$4/100+N740*'Connecting shares (%)'!$G$4/100*'Connecting shares (%)'!$R$17+P740*'Connecting shares (%)'!$H$4/100*'Connecting shares (%)'!$R$18,0),0)</f>
        <v>0</v>
      </c>
      <c r="Y740" s="1">
        <f>IF(C740="East", IF(B740="Decentral",('Connecting shares (%)'!$F$4/100*K740+'Connecting shares (%)'!$G$4/100*M740+'Connecting shares (%)'!$H$4/100*O740)/1000000,0),0)</f>
        <v>0</v>
      </c>
      <c r="Z740" s="1">
        <f>IF(C740="East", IF(B740="Decentral",L740*'Connecting shares (%)'!$R$16*'Connecting shares (%)'!$F$8/100+N740*'Connecting shares (%)'!$G$8/100*'Connecting shares (%)'!$R$17+P740*'Connecting shares (%)'!$H$8/100*'Connecting shares (%)'!$R$18,0),0)</f>
        <v>0</v>
      </c>
      <c r="AA740" s="1">
        <f>IF(C740="West", IF(B740="Central",('Connecting shares (%)'!$F$10/100*E740+'Connecting shares (%)'!$G$10/100*G740+'Connecting shares (%)'!$H$10/100*I740)/1000000,0),0)</f>
        <v>0</v>
      </c>
      <c r="AB740" s="1">
        <f>IF(C740="West", IF(B740="Central",F740*'Connecting shares (%)'!$R$16*'Connecting shares (%)'!$F$10/100+H740*'Connecting shares (%)'!$G$10/100*'Connecting shares (%)'!$R$17+J740*'Connecting shares (%)'!$H$10/100*'Connecting shares (%)'!$R$18,0),0)</f>
        <v>0</v>
      </c>
      <c r="AC740" s="1">
        <f>IF(C740="West", IF(B740="Decentral",('Connecting shares (%)'!$F$14/100*E740+'Connecting shares (%)'!$G$14/100*G740+'Connecting shares (%)'!$H$14/100*I740)/1000000,0),0)</f>
        <v>0</v>
      </c>
      <c r="AD740" s="1">
        <f>IF(C740="west", IF(B740="Decentral",F740*'Connecting shares (%)'!$R$16*'Connecting shares (%)'!$F$14/100+H740*'Connecting shares (%)'!$G$14/100*'Connecting shares (%)'!$R$17+J740*'Connecting shares (%)'!$H$14/100*'Connecting shares (%)'!$R$18,0),0)</f>
        <v>0</v>
      </c>
      <c r="AE740" s="1">
        <f>IF(C740="west", IF(B740="Central",('Connecting shares (%)'!$F$12/100*K740+'Connecting shares (%)'!$G$12/100*M740+'Connecting shares (%)'!$H$12/100*O740)/1000000,0),0)</f>
        <v>0</v>
      </c>
      <c r="AF740" s="1">
        <f>IF(C740="west", IF(B740="Central",L740*'Connecting shares (%)'!$R$16*'Connecting shares (%)'!$F$12/100+N740*'Connecting shares (%)'!$G$12/100*'Connecting shares (%)'!$R$17+P740*'Connecting shares (%)'!$H$12/100*'Connecting shares (%)'!$R$18,0),0)</f>
        <v>0</v>
      </c>
      <c r="AG740" s="1">
        <f>IF(C740="West", IF(B740="Decentral",(K740*'Connecting shares (%)'!$F$16/100+M740*'Connecting shares (%)'!$G$16/100+O740*'Connecting shares (%)'!$H$16/100)/1000000,0),0)</f>
        <v>0</v>
      </c>
      <c r="AH740" s="1">
        <f>IF(C740="west", IF(B740="Decentral",L740*'Connecting shares (%)'!$R$16*'Connecting shares (%)'!$F$16/100+N740*'Connecting shares (%)'!$G$16/100*'Connecting shares (%)'!$R$17+P740*'Connecting shares (%)'!$H$16/100*'Connecting shares (%)'!$R$18,0),0)</f>
        <v>0</v>
      </c>
    </row>
    <row r="741" spans="1:34">
      <c r="A741" s="1">
        <v>740</v>
      </c>
      <c r="B741" s="1" t="s">
        <v>21</v>
      </c>
      <c r="C741" s="1" t="s">
        <v>23</v>
      </c>
      <c r="D741" s="1" t="s">
        <v>227</v>
      </c>
      <c r="E741" s="1">
        <v>134473.51</v>
      </c>
      <c r="F741" s="1">
        <v>9</v>
      </c>
      <c r="G741" s="1">
        <v>0</v>
      </c>
      <c r="H741" s="1">
        <v>0</v>
      </c>
      <c r="I741" s="1">
        <v>0</v>
      </c>
      <c r="J741" s="1">
        <v>0</v>
      </c>
      <c r="K741" s="1">
        <v>7437.6</v>
      </c>
      <c r="L741" s="1">
        <v>1</v>
      </c>
      <c r="M741" s="1">
        <v>0</v>
      </c>
      <c r="N741" s="1">
        <v>0</v>
      </c>
      <c r="O741" s="1">
        <v>0</v>
      </c>
      <c r="P741" s="1">
        <v>0</v>
      </c>
      <c r="Q741" s="1">
        <v>1677.0794712501199</v>
      </c>
      <c r="R741" s="1">
        <v>158513</v>
      </c>
      <c r="S741" s="61">
        <f>IF(C741="East", IF(B741="Central",('Connecting shares (%)'!$F$2/100*E741+'Connecting shares (%)'!$G$2/100*G741+'Connecting shares (%)'!$H$2/100*I741)/1000000,0),0)</f>
        <v>0</v>
      </c>
      <c r="T741" s="61">
        <f>IF(C741="East", IF(B741="Central",F741*'Connecting shares (%)'!$R$16*'Connecting shares (%)'!$F$2/100+H741*'Connecting shares (%)'!$G$2/100*'Connecting shares (%)'!$R$17+J741*'Connecting shares (%)'!$H$2/100*'Connecting shares (%)'!$R$18,0),0)</f>
        <v>0</v>
      </c>
      <c r="U741" s="1">
        <f>IF(C741="East", IF(B741="Decentral",('Connecting shares (%)'!$F$6/100*E741+'Connecting shares (%)'!$G$6/100*G741+'Connecting shares (%)'!$H$6/100*I741)/1000000,0),0)</f>
        <v>0</v>
      </c>
      <c r="V741" s="1">
        <f>IF(C741="East", IF(B741="Decentral",F741*'Connecting shares (%)'!$R$16*'Connecting shares (%)'!$F$6/100+H741*'Connecting shares (%)'!$G$6/100*'Connecting shares (%)'!$R$17+J741*'Connecting shares (%)'!$H$6/100*'Connecting shares (%)'!$R$18,0),0)</f>
        <v>0</v>
      </c>
      <c r="W741" s="1">
        <f>IF(C741="East", IF(B741="Central",('Connecting shares (%)'!$F$4/100*K741+'Connecting shares (%)'!$G$4/100*M741+'Connecting shares (%)'!$H$4/100*O741)/1000000,0),0)</f>
        <v>0</v>
      </c>
      <c r="X741" s="1">
        <f>IF(C741="East", IF(B741="Central",L741*'Connecting shares (%)'!$R$16*'Connecting shares (%)'!$F$4/100+N741*'Connecting shares (%)'!$G$4/100*'Connecting shares (%)'!$R$17+P741*'Connecting shares (%)'!$H$4/100*'Connecting shares (%)'!$R$18,0),0)</f>
        <v>0</v>
      </c>
      <c r="Y741" s="1">
        <f>IF(C741="East", IF(B741="Decentral",('Connecting shares (%)'!$F$4/100*K741+'Connecting shares (%)'!$G$4/100*M741+'Connecting shares (%)'!$H$4/100*O741)/1000000,0),0)</f>
        <v>0</v>
      </c>
      <c r="Z741" s="1">
        <f>IF(C741="East", IF(B741="Decentral",L741*'Connecting shares (%)'!$R$16*'Connecting shares (%)'!$F$8/100+N741*'Connecting shares (%)'!$G$8/100*'Connecting shares (%)'!$R$17+P741*'Connecting shares (%)'!$H$8/100*'Connecting shares (%)'!$R$18,0),0)</f>
        <v>0</v>
      </c>
      <c r="AA741" s="1">
        <f>IF(C741="West", IF(B741="Central",('Connecting shares (%)'!$F$10/100*E741+'Connecting shares (%)'!$G$10/100*G741+'Connecting shares (%)'!$H$10/100*I741)/1000000,0),0)</f>
        <v>0</v>
      </c>
      <c r="AB741" s="1">
        <f>IF(C741="West", IF(B741="Central",F741*'Connecting shares (%)'!$R$16*'Connecting shares (%)'!$F$10/100+H741*'Connecting shares (%)'!$G$10/100*'Connecting shares (%)'!$R$17+J741*'Connecting shares (%)'!$H$10/100*'Connecting shares (%)'!$R$18,0),0)</f>
        <v>0</v>
      </c>
      <c r="AC741" s="1">
        <f>IF(C741="West", IF(B741="Decentral",('Connecting shares (%)'!$F$14/100*E741+'Connecting shares (%)'!$G$14/100*G741+'Connecting shares (%)'!$H$14/100*I741)/1000000,0),0)</f>
        <v>0.13447351000000002</v>
      </c>
      <c r="AD741" s="1">
        <f>IF(C741="west", IF(B741="Decentral",F741*'Connecting shares (%)'!$R$16*'Connecting shares (%)'!$F$14/100+H741*'Connecting shares (%)'!$G$14/100*'Connecting shares (%)'!$R$17+J741*'Connecting shares (%)'!$H$14/100*'Connecting shares (%)'!$R$18,0),0)</f>
        <v>0.206955</v>
      </c>
      <c r="AE741" s="1">
        <f>IF(C741="west", IF(B741="Central",('Connecting shares (%)'!$F$12/100*K741+'Connecting shares (%)'!$G$12/100*M741+'Connecting shares (%)'!$H$12/100*O741)/1000000,0),0)</f>
        <v>0</v>
      </c>
      <c r="AF741" s="1">
        <f>IF(C741="west", IF(B741="Central",L741*'Connecting shares (%)'!$R$16*'Connecting shares (%)'!$F$12/100+N741*'Connecting shares (%)'!$G$12/100*'Connecting shares (%)'!$R$17+P741*'Connecting shares (%)'!$H$12/100*'Connecting shares (%)'!$R$18,0),0)</f>
        <v>0</v>
      </c>
      <c r="AG741" s="1">
        <f>IF(C741="West", IF(B741="Decentral",(K741*'Connecting shares (%)'!$F$16/100+M741*'Connecting shares (%)'!$G$16/100+O741*'Connecting shares (%)'!$H$16/100)/1000000,0),0)</f>
        <v>7.4375999999999999E-3</v>
      </c>
      <c r="AH741" s="1">
        <f>IF(C741="west", IF(B741="Decentral",L741*'Connecting shares (%)'!$R$16*'Connecting shares (%)'!$F$16/100+N741*'Connecting shares (%)'!$G$16/100*'Connecting shares (%)'!$R$17+P741*'Connecting shares (%)'!$H$16/100*'Connecting shares (%)'!$R$18,0),0)</f>
        <v>2.2995000000000002E-2</v>
      </c>
    </row>
    <row r="742" spans="1:34">
      <c r="A742" s="1">
        <v>741</v>
      </c>
      <c r="B742" s="1" t="s">
        <v>21</v>
      </c>
      <c r="C742" s="1" t="s">
        <v>23</v>
      </c>
      <c r="D742" s="1" t="s">
        <v>226</v>
      </c>
      <c r="E742" s="1">
        <v>53891.86</v>
      </c>
      <c r="F742" s="1">
        <v>3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1896.3973201146</v>
      </c>
      <c r="R742" s="1">
        <v>50023.5</v>
      </c>
      <c r="S742" s="61">
        <f>IF(C742="East", IF(B742="Central",('Connecting shares (%)'!$F$2/100*E742+'Connecting shares (%)'!$G$2/100*G742+'Connecting shares (%)'!$H$2/100*I742)/1000000,0),0)</f>
        <v>0</v>
      </c>
      <c r="T742" s="61">
        <f>IF(C742="East", IF(B742="Central",F742*'Connecting shares (%)'!$R$16*'Connecting shares (%)'!$F$2/100+H742*'Connecting shares (%)'!$G$2/100*'Connecting shares (%)'!$R$17+J742*'Connecting shares (%)'!$H$2/100*'Connecting shares (%)'!$R$18,0),0)</f>
        <v>0</v>
      </c>
      <c r="U742" s="1">
        <f>IF(C742="East", IF(B742="Decentral",('Connecting shares (%)'!$F$6/100*E742+'Connecting shares (%)'!$G$6/100*G742+'Connecting shares (%)'!$H$6/100*I742)/1000000,0),0)</f>
        <v>0</v>
      </c>
      <c r="V742" s="1">
        <f>IF(C742="East", IF(B742="Decentral",F742*'Connecting shares (%)'!$R$16*'Connecting shares (%)'!$F$6/100+H742*'Connecting shares (%)'!$G$6/100*'Connecting shares (%)'!$R$17+J742*'Connecting shares (%)'!$H$6/100*'Connecting shares (%)'!$R$18,0),0)</f>
        <v>0</v>
      </c>
      <c r="W742" s="1">
        <f>IF(C742="East", IF(B742="Central",('Connecting shares (%)'!$F$4/100*K742+'Connecting shares (%)'!$G$4/100*M742+'Connecting shares (%)'!$H$4/100*O742)/1000000,0),0)</f>
        <v>0</v>
      </c>
      <c r="X742" s="1">
        <f>IF(C742="East", IF(B742="Central",L742*'Connecting shares (%)'!$R$16*'Connecting shares (%)'!$F$4/100+N742*'Connecting shares (%)'!$G$4/100*'Connecting shares (%)'!$R$17+P742*'Connecting shares (%)'!$H$4/100*'Connecting shares (%)'!$R$18,0),0)</f>
        <v>0</v>
      </c>
      <c r="Y742" s="1">
        <f>IF(C742="East", IF(B742="Decentral",('Connecting shares (%)'!$F$4/100*K742+'Connecting shares (%)'!$G$4/100*M742+'Connecting shares (%)'!$H$4/100*O742)/1000000,0),0)</f>
        <v>0</v>
      </c>
      <c r="Z742" s="1">
        <f>IF(C742="East", IF(B742="Decentral",L742*'Connecting shares (%)'!$R$16*'Connecting shares (%)'!$F$8/100+N742*'Connecting shares (%)'!$G$8/100*'Connecting shares (%)'!$R$17+P742*'Connecting shares (%)'!$H$8/100*'Connecting shares (%)'!$R$18,0),0)</f>
        <v>0</v>
      </c>
      <c r="AA742" s="1">
        <f>IF(C742="West", IF(B742="Central",('Connecting shares (%)'!$F$10/100*E742+'Connecting shares (%)'!$G$10/100*G742+'Connecting shares (%)'!$H$10/100*I742)/1000000,0),0)</f>
        <v>0</v>
      </c>
      <c r="AB742" s="1">
        <f>IF(C742="West", IF(B742="Central",F742*'Connecting shares (%)'!$R$16*'Connecting shares (%)'!$F$10/100+H742*'Connecting shares (%)'!$G$10/100*'Connecting shares (%)'!$R$17+J742*'Connecting shares (%)'!$H$10/100*'Connecting shares (%)'!$R$18,0),0)</f>
        <v>0</v>
      </c>
      <c r="AC742" s="1">
        <f>IF(C742="West", IF(B742="Decentral",('Connecting shares (%)'!$F$14/100*E742+'Connecting shares (%)'!$G$14/100*G742+'Connecting shares (%)'!$H$14/100*I742)/1000000,0),0)</f>
        <v>5.389186E-2</v>
      </c>
      <c r="AD742" s="1">
        <f>IF(C742="west", IF(B742="Decentral",F742*'Connecting shares (%)'!$R$16*'Connecting shares (%)'!$F$14/100+H742*'Connecting shares (%)'!$G$14/100*'Connecting shares (%)'!$R$17+J742*'Connecting shares (%)'!$H$14/100*'Connecting shares (%)'!$R$18,0),0)</f>
        <v>6.8985000000000005E-2</v>
      </c>
      <c r="AE742" s="1">
        <f>IF(C742="west", IF(B742="Central",('Connecting shares (%)'!$F$12/100*K742+'Connecting shares (%)'!$G$12/100*M742+'Connecting shares (%)'!$H$12/100*O742)/1000000,0),0)</f>
        <v>0</v>
      </c>
      <c r="AF742" s="1">
        <f>IF(C742="west", IF(B742="Central",L742*'Connecting shares (%)'!$R$16*'Connecting shares (%)'!$F$12/100+N742*'Connecting shares (%)'!$G$12/100*'Connecting shares (%)'!$R$17+P742*'Connecting shares (%)'!$H$12/100*'Connecting shares (%)'!$R$18,0),0)</f>
        <v>0</v>
      </c>
      <c r="AG742" s="1">
        <f>IF(C742="West", IF(B742="Decentral",(K742*'Connecting shares (%)'!$F$16/100+M742*'Connecting shares (%)'!$G$16/100+O742*'Connecting shares (%)'!$H$16/100)/1000000,0),0)</f>
        <v>0</v>
      </c>
      <c r="AH742" s="1">
        <f>IF(C742="west", IF(B742="Decentral",L742*'Connecting shares (%)'!$R$16*'Connecting shares (%)'!$F$16/100+N742*'Connecting shares (%)'!$G$16/100*'Connecting shares (%)'!$R$17+P742*'Connecting shares (%)'!$H$16/100*'Connecting shares (%)'!$R$18,0),0)</f>
        <v>0</v>
      </c>
    </row>
    <row r="743" spans="1:34">
      <c r="A743" s="1">
        <v>742</v>
      </c>
      <c r="B743" s="1" t="s">
        <v>21</v>
      </c>
      <c r="C743" s="1" t="s">
        <v>23</v>
      </c>
      <c r="D743" s="1" t="s">
        <v>226</v>
      </c>
      <c r="E743" s="1">
        <v>22158.48</v>
      </c>
      <c r="F743" s="1">
        <v>2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790.88482035694506</v>
      </c>
      <c r="R743" s="1">
        <v>20541</v>
      </c>
      <c r="S743" s="61">
        <f>IF(C743="East", IF(B743="Central",('Connecting shares (%)'!$F$2/100*E743+'Connecting shares (%)'!$G$2/100*G743+'Connecting shares (%)'!$H$2/100*I743)/1000000,0),0)</f>
        <v>0</v>
      </c>
      <c r="T743" s="61">
        <f>IF(C743="East", IF(B743="Central",F743*'Connecting shares (%)'!$R$16*'Connecting shares (%)'!$F$2/100+H743*'Connecting shares (%)'!$G$2/100*'Connecting shares (%)'!$R$17+J743*'Connecting shares (%)'!$H$2/100*'Connecting shares (%)'!$R$18,0),0)</f>
        <v>0</v>
      </c>
      <c r="U743" s="1">
        <f>IF(C743="East", IF(B743="Decentral",('Connecting shares (%)'!$F$6/100*E743+'Connecting shares (%)'!$G$6/100*G743+'Connecting shares (%)'!$H$6/100*I743)/1000000,0),0)</f>
        <v>0</v>
      </c>
      <c r="V743" s="1">
        <f>IF(C743="East", IF(B743="Decentral",F743*'Connecting shares (%)'!$R$16*'Connecting shares (%)'!$F$6/100+H743*'Connecting shares (%)'!$G$6/100*'Connecting shares (%)'!$R$17+J743*'Connecting shares (%)'!$H$6/100*'Connecting shares (%)'!$R$18,0),0)</f>
        <v>0</v>
      </c>
      <c r="W743" s="1">
        <f>IF(C743="East", IF(B743="Central",('Connecting shares (%)'!$F$4/100*K743+'Connecting shares (%)'!$G$4/100*M743+'Connecting shares (%)'!$H$4/100*O743)/1000000,0),0)</f>
        <v>0</v>
      </c>
      <c r="X743" s="1">
        <f>IF(C743="East", IF(B743="Central",L743*'Connecting shares (%)'!$R$16*'Connecting shares (%)'!$F$4/100+N743*'Connecting shares (%)'!$G$4/100*'Connecting shares (%)'!$R$17+P743*'Connecting shares (%)'!$H$4/100*'Connecting shares (%)'!$R$18,0),0)</f>
        <v>0</v>
      </c>
      <c r="Y743" s="1">
        <f>IF(C743="East", IF(B743="Decentral",('Connecting shares (%)'!$F$4/100*K743+'Connecting shares (%)'!$G$4/100*M743+'Connecting shares (%)'!$H$4/100*O743)/1000000,0),0)</f>
        <v>0</v>
      </c>
      <c r="Z743" s="1">
        <f>IF(C743="East", IF(B743="Decentral",L743*'Connecting shares (%)'!$R$16*'Connecting shares (%)'!$F$8/100+N743*'Connecting shares (%)'!$G$8/100*'Connecting shares (%)'!$R$17+P743*'Connecting shares (%)'!$H$8/100*'Connecting shares (%)'!$R$18,0),0)</f>
        <v>0</v>
      </c>
      <c r="AA743" s="1">
        <f>IF(C743="West", IF(B743="Central",('Connecting shares (%)'!$F$10/100*E743+'Connecting shares (%)'!$G$10/100*G743+'Connecting shares (%)'!$H$10/100*I743)/1000000,0),0)</f>
        <v>0</v>
      </c>
      <c r="AB743" s="1">
        <f>IF(C743="West", IF(B743="Central",F743*'Connecting shares (%)'!$R$16*'Connecting shares (%)'!$F$10/100+H743*'Connecting shares (%)'!$G$10/100*'Connecting shares (%)'!$R$17+J743*'Connecting shares (%)'!$H$10/100*'Connecting shares (%)'!$R$18,0),0)</f>
        <v>0</v>
      </c>
      <c r="AC743" s="1">
        <f>IF(C743="West", IF(B743="Decentral",('Connecting shares (%)'!$F$14/100*E743+'Connecting shares (%)'!$G$14/100*G743+'Connecting shares (%)'!$H$14/100*I743)/1000000,0),0)</f>
        <v>2.2158480000000001E-2</v>
      </c>
      <c r="AD743" s="1">
        <f>IF(C743="west", IF(B743="Decentral",F743*'Connecting shares (%)'!$R$16*'Connecting shares (%)'!$F$14/100+H743*'Connecting shares (%)'!$G$14/100*'Connecting shares (%)'!$R$17+J743*'Connecting shares (%)'!$H$14/100*'Connecting shares (%)'!$R$18,0),0)</f>
        <v>4.5990000000000003E-2</v>
      </c>
      <c r="AE743" s="1">
        <f>IF(C743="west", IF(B743="Central",('Connecting shares (%)'!$F$12/100*K743+'Connecting shares (%)'!$G$12/100*M743+'Connecting shares (%)'!$H$12/100*O743)/1000000,0),0)</f>
        <v>0</v>
      </c>
      <c r="AF743" s="1">
        <f>IF(C743="west", IF(B743="Central",L743*'Connecting shares (%)'!$R$16*'Connecting shares (%)'!$F$12/100+N743*'Connecting shares (%)'!$G$12/100*'Connecting shares (%)'!$R$17+P743*'Connecting shares (%)'!$H$12/100*'Connecting shares (%)'!$R$18,0),0)</f>
        <v>0</v>
      </c>
      <c r="AG743" s="1">
        <f>IF(C743="West", IF(B743="Decentral",(K743*'Connecting shares (%)'!$F$16/100+M743*'Connecting shares (%)'!$G$16/100+O743*'Connecting shares (%)'!$H$16/100)/1000000,0),0)</f>
        <v>0</v>
      </c>
      <c r="AH743" s="1">
        <f>IF(C743="west", IF(B743="Decentral",L743*'Connecting shares (%)'!$R$16*'Connecting shares (%)'!$F$16/100+N743*'Connecting shares (%)'!$G$16/100*'Connecting shares (%)'!$R$17+P743*'Connecting shares (%)'!$H$16/100*'Connecting shares (%)'!$R$18,0),0)</f>
        <v>0</v>
      </c>
    </row>
    <row r="744" spans="1:34">
      <c r="A744" s="1">
        <v>743</v>
      </c>
      <c r="B744" s="1" t="s">
        <v>21</v>
      </c>
      <c r="C744" s="1" t="s">
        <v>24</v>
      </c>
      <c r="D744" s="1" t="s">
        <v>225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4378.3999999999896</v>
      </c>
      <c r="L744" s="1">
        <v>1</v>
      </c>
      <c r="M744" s="1">
        <v>0</v>
      </c>
      <c r="N744" s="1">
        <v>0</v>
      </c>
      <c r="O744" s="1">
        <v>0</v>
      </c>
      <c r="P744" s="1">
        <v>0</v>
      </c>
      <c r="Q744" s="1">
        <v>326.60892058924901</v>
      </c>
      <c r="R744" s="1">
        <v>5390</v>
      </c>
      <c r="S744" s="61">
        <f>IF(C744="East", IF(B744="Central",('Connecting shares (%)'!$F$2/100*E744+'Connecting shares (%)'!$G$2/100*G744+'Connecting shares (%)'!$H$2/100*I744)/1000000,0),0)</f>
        <v>0</v>
      </c>
      <c r="T744" s="61">
        <f>IF(C744="East", IF(B744="Central",F744*'Connecting shares (%)'!$R$16*'Connecting shares (%)'!$F$2/100+H744*'Connecting shares (%)'!$G$2/100*'Connecting shares (%)'!$R$17+J744*'Connecting shares (%)'!$H$2/100*'Connecting shares (%)'!$R$18,0),0)</f>
        <v>0</v>
      </c>
      <c r="U744" s="1">
        <f>IF(C744="East", IF(B744="Decentral",('Connecting shares (%)'!$F$6/100*E744+'Connecting shares (%)'!$G$6/100*G744+'Connecting shares (%)'!$H$6/100*I744)/1000000,0),0)</f>
        <v>0</v>
      </c>
      <c r="V744" s="1">
        <f>IF(C744="East", IF(B744="Decentral",F744*'Connecting shares (%)'!$R$16*'Connecting shares (%)'!$F$6/100+H744*'Connecting shares (%)'!$G$6/100*'Connecting shares (%)'!$R$17+J744*'Connecting shares (%)'!$H$6/100*'Connecting shares (%)'!$R$18,0),0)</f>
        <v>0</v>
      </c>
      <c r="W744" s="1">
        <f>IF(C744="East", IF(B744="Central",('Connecting shares (%)'!$F$4/100*K744+'Connecting shares (%)'!$G$4/100*M744+'Connecting shares (%)'!$H$4/100*O744)/1000000,0),0)</f>
        <v>0</v>
      </c>
      <c r="X744" s="1">
        <f>IF(C744="East", IF(B744="Central",L744*'Connecting shares (%)'!$R$16*'Connecting shares (%)'!$F$4/100+N744*'Connecting shares (%)'!$G$4/100*'Connecting shares (%)'!$R$17+P744*'Connecting shares (%)'!$H$4/100*'Connecting shares (%)'!$R$18,0),0)</f>
        <v>0</v>
      </c>
      <c r="Y744" s="1">
        <f>IF(C744="East", IF(B744="Decentral",('Connecting shares (%)'!$F$4/100*K744+'Connecting shares (%)'!$G$4/100*M744+'Connecting shares (%)'!$H$4/100*O744)/1000000,0),0)</f>
        <v>4.3783999999999898E-3</v>
      </c>
      <c r="Z744" s="1">
        <f>IF(C744="East", IF(B744="Decentral",L744*'Connecting shares (%)'!$R$16*'Connecting shares (%)'!$F$8/100+N744*'Connecting shares (%)'!$G$8/100*'Connecting shares (%)'!$R$17+P744*'Connecting shares (%)'!$H$8/100*'Connecting shares (%)'!$R$18,0),0)</f>
        <v>2.2995000000000002E-2</v>
      </c>
      <c r="AA744" s="1">
        <f>IF(C744="West", IF(B744="Central",('Connecting shares (%)'!$F$10/100*E744+'Connecting shares (%)'!$G$10/100*G744+'Connecting shares (%)'!$H$10/100*I744)/1000000,0),0)</f>
        <v>0</v>
      </c>
      <c r="AB744" s="1">
        <f>IF(C744="West", IF(B744="Central",F744*'Connecting shares (%)'!$R$16*'Connecting shares (%)'!$F$10/100+H744*'Connecting shares (%)'!$G$10/100*'Connecting shares (%)'!$R$17+J744*'Connecting shares (%)'!$H$10/100*'Connecting shares (%)'!$R$18,0),0)</f>
        <v>0</v>
      </c>
      <c r="AC744" s="1">
        <f>IF(C744="West", IF(B744="Decentral",('Connecting shares (%)'!$F$14/100*E744+'Connecting shares (%)'!$G$14/100*G744+'Connecting shares (%)'!$H$14/100*I744)/1000000,0),0)</f>
        <v>0</v>
      </c>
      <c r="AD744" s="1">
        <f>IF(C744="west", IF(B744="Decentral",F744*'Connecting shares (%)'!$R$16*'Connecting shares (%)'!$F$14/100+H744*'Connecting shares (%)'!$G$14/100*'Connecting shares (%)'!$R$17+J744*'Connecting shares (%)'!$H$14/100*'Connecting shares (%)'!$R$18,0),0)</f>
        <v>0</v>
      </c>
      <c r="AE744" s="1">
        <f>IF(C744="west", IF(B744="Central",('Connecting shares (%)'!$F$12/100*K744+'Connecting shares (%)'!$G$12/100*M744+'Connecting shares (%)'!$H$12/100*O744)/1000000,0),0)</f>
        <v>0</v>
      </c>
      <c r="AF744" s="1">
        <f>IF(C744="west", IF(B744="Central",L744*'Connecting shares (%)'!$R$16*'Connecting shares (%)'!$F$12/100+N744*'Connecting shares (%)'!$G$12/100*'Connecting shares (%)'!$R$17+P744*'Connecting shares (%)'!$H$12/100*'Connecting shares (%)'!$R$18,0),0)</f>
        <v>0</v>
      </c>
      <c r="AG744" s="1">
        <f>IF(C744="West", IF(B744="Decentral",(K744*'Connecting shares (%)'!$F$16/100+M744*'Connecting shares (%)'!$G$16/100+O744*'Connecting shares (%)'!$H$16/100)/1000000,0),0)</f>
        <v>0</v>
      </c>
      <c r="AH744" s="1">
        <f>IF(C744="west", IF(B744="Decentral",L744*'Connecting shares (%)'!$R$16*'Connecting shares (%)'!$F$16/100+N744*'Connecting shares (%)'!$G$16/100*'Connecting shares (%)'!$R$17+P744*'Connecting shares (%)'!$H$16/100*'Connecting shares (%)'!$R$18,0),0)</f>
        <v>0</v>
      </c>
    </row>
    <row r="745" spans="1:34">
      <c r="A745" s="1">
        <v>744</v>
      </c>
      <c r="B745" s="1" t="s">
        <v>21</v>
      </c>
      <c r="C745" s="1" t="s">
        <v>24</v>
      </c>
      <c r="D745" s="1" t="s">
        <v>47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566.95008113331403</v>
      </c>
      <c r="R745" s="1">
        <v>1681</v>
      </c>
      <c r="S745" s="61">
        <f>IF(C745="East", IF(B745="Central",('Connecting shares (%)'!$F$2/100*E745+'Connecting shares (%)'!$G$2/100*G745+'Connecting shares (%)'!$H$2/100*I745)/1000000,0),0)</f>
        <v>0</v>
      </c>
      <c r="T745" s="61">
        <f>IF(C745="East", IF(B745="Central",F745*'Connecting shares (%)'!$R$16*'Connecting shares (%)'!$F$2/100+H745*'Connecting shares (%)'!$G$2/100*'Connecting shares (%)'!$R$17+J745*'Connecting shares (%)'!$H$2/100*'Connecting shares (%)'!$R$18,0),0)</f>
        <v>0</v>
      </c>
      <c r="U745" s="1">
        <f>IF(C745="East", IF(B745="Decentral",('Connecting shares (%)'!$F$6/100*E745+'Connecting shares (%)'!$G$6/100*G745+'Connecting shares (%)'!$H$6/100*I745)/1000000,0),0)</f>
        <v>0</v>
      </c>
      <c r="V745" s="1">
        <f>IF(C745="East", IF(B745="Decentral",F745*'Connecting shares (%)'!$R$16*'Connecting shares (%)'!$F$6/100+H745*'Connecting shares (%)'!$G$6/100*'Connecting shares (%)'!$R$17+J745*'Connecting shares (%)'!$H$6/100*'Connecting shares (%)'!$R$18,0),0)</f>
        <v>0</v>
      </c>
      <c r="W745" s="1">
        <f>IF(C745="East", IF(B745="Central",('Connecting shares (%)'!$F$4/100*K745+'Connecting shares (%)'!$G$4/100*M745+'Connecting shares (%)'!$H$4/100*O745)/1000000,0),0)</f>
        <v>0</v>
      </c>
      <c r="X745" s="1">
        <f>IF(C745="East", IF(B745="Central",L745*'Connecting shares (%)'!$R$16*'Connecting shares (%)'!$F$4/100+N745*'Connecting shares (%)'!$G$4/100*'Connecting shares (%)'!$R$17+P745*'Connecting shares (%)'!$H$4/100*'Connecting shares (%)'!$R$18,0),0)</f>
        <v>0</v>
      </c>
      <c r="Y745" s="1">
        <f>IF(C745="East", IF(B745="Decentral",('Connecting shares (%)'!$F$4/100*K745+'Connecting shares (%)'!$G$4/100*M745+'Connecting shares (%)'!$H$4/100*O745)/1000000,0),0)</f>
        <v>0</v>
      </c>
      <c r="Z745" s="1">
        <f>IF(C745="East", IF(B745="Decentral",L745*'Connecting shares (%)'!$R$16*'Connecting shares (%)'!$F$8/100+N745*'Connecting shares (%)'!$G$8/100*'Connecting shares (%)'!$R$17+P745*'Connecting shares (%)'!$H$8/100*'Connecting shares (%)'!$R$18,0),0)</f>
        <v>0</v>
      </c>
      <c r="AA745" s="1">
        <f>IF(C745="West", IF(B745="Central",('Connecting shares (%)'!$F$10/100*E745+'Connecting shares (%)'!$G$10/100*G745+'Connecting shares (%)'!$H$10/100*I745)/1000000,0),0)</f>
        <v>0</v>
      </c>
      <c r="AB745" s="1">
        <f>IF(C745="West", IF(B745="Central",F745*'Connecting shares (%)'!$R$16*'Connecting shares (%)'!$F$10/100+H745*'Connecting shares (%)'!$G$10/100*'Connecting shares (%)'!$R$17+J745*'Connecting shares (%)'!$H$10/100*'Connecting shares (%)'!$R$18,0),0)</f>
        <v>0</v>
      </c>
      <c r="AC745" s="1">
        <f>IF(C745="West", IF(B745="Decentral",('Connecting shares (%)'!$F$14/100*E745+'Connecting shares (%)'!$G$14/100*G745+'Connecting shares (%)'!$H$14/100*I745)/1000000,0),0)</f>
        <v>0</v>
      </c>
      <c r="AD745" s="1">
        <f>IF(C745="west", IF(B745="Decentral",F745*'Connecting shares (%)'!$R$16*'Connecting shares (%)'!$F$14/100+H745*'Connecting shares (%)'!$G$14/100*'Connecting shares (%)'!$R$17+J745*'Connecting shares (%)'!$H$14/100*'Connecting shares (%)'!$R$18,0),0)</f>
        <v>0</v>
      </c>
      <c r="AE745" s="1">
        <f>IF(C745="west", IF(B745="Central",('Connecting shares (%)'!$F$12/100*K745+'Connecting shares (%)'!$G$12/100*M745+'Connecting shares (%)'!$H$12/100*O745)/1000000,0),0)</f>
        <v>0</v>
      </c>
      <c r="AF745" s="1">
        <f>IF(C745="west", IF(B745="Central",L745*'Connecting shares (%)'!$R$16*'Connecting shares (%)'!$F$12/100+N745*'Connecting shares (%)'!$G$12/100*'Connecting shares (%)'!$R$17+P745*'Connecting shares (%)'!$H$12/100*'Connecting shares (%)'!$R$18,0),0)</f>
        <v>0</v>
      </c>
      <c r="AG745" s="1">
        <f>IF(C745="West", IF(B745="Decentral",(K745*'Connecting shares (%)'!$F$16/100+M745*'Connecting shares (%)'!$G$16/100+O745*'Connecting shares (%)'!$H$16/100)/1000000,0),0)</f>
        <v>0</v>
      </c>
      <c r="AH745" s="1">
        <f>IF(C745="west", IF(B745="Decentral",L745*'Connecting shares (%)'!$R$16*'Connecting shares (%)'!$F$16/100+N745*'Connecting shares (%)'!$G$16/100*'Connecting shares (%)'!$R$17+P745*'Connecting shares (%)'!$H$16/100*'Connecting shares (%)'!$R$18,0),0)</f>
        <v>0</v>
      </c>
    </row>
    <row r="746" spans="1:34">
      <c r="A746" s="1">
        <v>745</v>
      </c>
      <c r="B746" s="1" t="s">
        <v>21</v>
      </c>
      <c r="C746" s="1" t="s">
        <v>23</v>
      </c>
      <c r="D746" s="1" t="s">
        <v>224</v>
      </c>
      <c r="E746" s="1">
        <v>240157.33</v>
      </c>
      <c r="F746" s="1">
        <v>19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2015.4646237721599</v>
      </c>
      <c r="R746" s="1">
        <v>280763.5</v>
      </c>
      <c r="S746" s="61">
        <f>IF(C746="East", IF(B746="Central",('Connecting shares (%)'!$F$2/100*E746+'Connecting shares (%)'!$G$2/100*G746+'Connecting shares (%)'!$H$2/100*I746)/1000000,0),0)</f>
        <v>0</v>
      </c>
      <c r="T746" s="61">
        <f>IF(C746="East", IF(B746="Central",F746*'Connecting shares (%)'!$R$16*'Connecting shares (%)'!$F$2/100+H746*'Connecting shares (%)'!$G$2/100*'Connecting shares (%)'!$R$17+J746*'Connecting shares (%)'!$H$2/100*'Connecting shares (%)'!$R$18,0),0)</f>
        <v>0</v>
      </c>
      <c r="U746" s="1">
        <f>IF(C746="East", IF(B746="Decentral",('Connecting shares (%)'!$F$6/100*E746+'Connecting shares (%)'!$G$6/100*G746+'Connecting shares (%)'!$H$6/100*I746)/1000000,0),0)</f>
        <v>0</v>
      </c>
      <c r="V746" s="1">
        <f>IF(C746="East", IF(B746="Decentral",F746*'Connecting shares (%)'!$R$16*'Connecting shares (%)'!$F$6/100+H746*'Connecting shares (%)'!$G$6/100*'Connecting shares (%)'!$R$17+J746*'Connecting shares (%)'!$H$6/100*'Connecting shares (%)'!$R$18,0),0)</f>
        <v>0</v>
      </c>
      <c r="W746" s="1">
        <f>IF(C746="East", IF(B746="Central",('Connecting shares (%)'!$F$4/100*K746+'Connecting shares (%)'!$G$4/100*M746+'Connecting shares (%)'!$H$4/100*O746)/1000000,0),0)</f>
        <v>0</v>
      </c>
      <c r="X746" s="1">
        <f>IF(C746="East", IF(B746="Central",L746*'Connecting shares (%)'!$R$16*'Connecting shares (%)'!$F$4/100+N746*'Connecting shares (%)'!$G$4/100*'Connecting shares (%)'!$R$17+P746*'Connecting shares (%)'!$H$4/100*'Connecting shares (%)'!$R$18,0),0)</f>
        <v>0</v>
      </c>
      <c r="Y746" s="1">
        <f>IF(C746="East", IF(B746="Decentral",('Connecting shares (%)'!$F$4/100*K746+'Connecting shares (%)'!$G$4/100*M746+'Connecting shares (%)'!$H$4/100*O746)/1000000,0),0)</f>
        <v>0</v>
      </c>
      <c r="Z746" s="1">
        <f>IF(C746="East", IF(B746="Decentral",L746*'Connecting shares (%)'!$R$16*'Connecting shares (%)'!$F$8/100+N746*'Connecting shares (%)'!$G$8/100*'Connecting shares (%)'!$R$17+P746*'Connecting shares (%)'!$H$8/100*'Connecting shares (%)'!$R$18,0),0)</f>
        <v>0</v>
      </c>
      <c r="AA746" s="1">
        <f>IF(C746="West", IF(B746="Central",('Connecting shares (%)'!$F$10/100*E746+'Connecting shares (%)'!$G$10/100*G746+'Connecting shares (%)'!$H$10/100*I746)/1000000,0),0)</f>
        <v>0</v>
      </c>
      <c r="AB746" s="1">
        <f>IF(C746="West", IF(B746="Central",F746*'Connecting shares (%)'!$R$16*'Connecting shares (%)'!$F$10/100+H746*'Connecting shares (%)'!$G$10/100*'Connecting shares (%)'!$R$17+J746*'Connecting shares (%)'!$H$10/100*'Connecting shares (%)'!$R$18,0),0)</f>
        <v>0</v>
      </c>
      <c r="AC746" s="1">
        <f>IF(C746="West", IF(B746="Decentral",('Connecting shares (%)'!$F$14/100*E746+'Connecting shares (%)'!$G$14/100*G746+'Connecting shares (%)'!$H$14/100*I746)/1000000,0),0)</f>
        <v>0.24015732999999997</v>
      </c>
      <c r="AD746" s="1">
        <f>IF(C746="west", IF(B746="Decentral",F746*'Connecting shares (%)'!$R$16*'Connecting shares (%)'!$F$14/100+H746*'Connecting shares (%)'!$G$14/100*'Connecting shares (%)'!$R$17+J746*'Connecting shares (%)'!$H$14/100*'Connecting shares (%)'!$R$18,0),0)</f>
        <v>0.4369050000000001</v>
      </c>
      <c r="AE746" s="1">
        <f>IF(C746="west", IF(B746="Central",('Connecting shares (%)'!$F$12/100*K746+'Connecting shares (%)'!$G$12/100*M746+'Connecting shares (%)'!$H$12/100*O746)/1000000,0),0)</f>
        <v>0</v>
      </c>
      <c r="AF746" s="1">
        <f>IF(C746="west", IF(B746="Central",L746*'Connecting shares (%)'!$R$16*'Connecting shares (%)'!$F$12/100+N746*'Connecting shares (%)'!$G$12/100*'Connecting shares (%)'!$R$17+P746*'Connecting shares (%)'!$H$12/100*'Connecting shares (%)'!$R$18,0),0)</f>
        <v>0</v>
      </c>
      <c r="AG746" s="1">
        <f>IF(C746="West", IF(B746="Decentral",(K746*'Connecting shares (%)'!$F$16/100+M746*'Connecting shares (%)'!$G$16/100+O746*'Connecting shares (%)'!$H$16/100)/1000000,0),0)</f>
        <v>0</v>
      </c>
      <c r="AH746" s="1">
        <f>IF(C746="west", IF(B746="Decentral",L746*'Connecting shares (%)'!$R$16*'Connecting shares (%)'!$F$16/100+N746*'Connecting shares (%)'!$G$16/100*'Connecting shares (%)'!$R$17+P746*'Connecting shares (%)'!$H$16/100*'Connecting shares (%)'!$R$18,0),0)</f>
        <v>0</v>
      </c>
    </row>
    <row r="747" spans="1:34">
      <c r="A747" s="1">
        <v>746</v>
      </c>
      <c r="B747" s="1" t="s">
        <v>21</v>
      </c>
      <c r="C747" s="1" t="s">
        <v>23</v>
      </c>
      <c r="D747" s="1" t="s">
        <v>223</v>
      </c>
      <c r="E747" s="1">
        <v>379062.97999999899</v>
      </c>
      <c r="F747" s="1">
        <v>29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5698.9617667010198</v>
      </c>
      <c r="R747" s="1">
        <v>412312.5</v>
      </c>
      <c r="S747" s="61">
        <f>IF(C747="East", IF(B747="Central",('Connecting shares (%)'!$F$2/100*E747+'Connecting shares (%)'!$G$2/100*G747+'Connecting shares (%)'!$H$2/100*I747)/1000000,0),0)</f>
        <v>0</v>
      </c>
      <c r="T747" s="61">
        <f>IF(C747="East", IF(B747="Central",F747*'Connecting shares (%)'!$R$16*'Connecting shares (%)'!$F$2/100+H747*'Connecting shares (%)'!$G$2/100*'Connecting shares (%)'!$R$17+J747*'Connecting shares (%)'!$H$2/100*'Connecting shares (%)'!$R$18,0),0)</f>
        <v>0</v>
      </c>
      <c r="U747" s="1">
        <f>IF(C747="East", IF(B747="Decentral",('Connecting shares (%)'!$F$6/100*E747+'Connecting shares (%)'!$G$6/100*G747+'Connecting shares (%)'!$H$6/100*I747)/1000000,0),0)</f>
        <v>0</v>
      </c>
      <c r="V747" s="1">
        <f>IF(C747="East", IF(B747="Decentral",F747*'Connecting shares (%)'!$R$16*'Connecting shares (%)'!$F$6/100+H747*'Connecting shares (%)'!$G$6/100*'Connecting shares (%)'!$R$17+J747*'Connecting shares (%)'!$H$6/100*'Connecting shares (%)'!$R$18,0),0)</f>
        <v>0</v>
      </c>
      <c r="W747" s="1">
        <f>IF(C747="East", IF(B747="Central",('Connecting shares (%)'!$F$4/100*K747+'Connecting shares (%)'!$G$4/100*M747+'Connecting shares (%)'!$H$4/100*O747)/1000000,0),0)</f>
        <v>0</v>
      </c>
      <c r="X747" s="1">
        <f>IF(C747="East", IF(B747="Central",L747*'Connecting shares (%)'!$R$16*'Connecting shares (%)'!$F$4/100+N747*'Connecting shares (%)'!$G$4/100*'Connecting shares (%)'!$R$17+P747*'Connecting shares (%)'!$H$4/100*'Connecting shares (%)'!$R$18,0),0)</f>
        <v>0</v>
      </c>
      <c r="Y747" s="1">
        <f>IF(C747="East", IF(B747="Decentral",('Connecting shares (%)'!$F$4/100*K747+'Connecting shares (%)'!$G$4/100*M747+'Connecting shares (%)'!$H$4/100*O747)/1000000,0),0)</f>
        <v>0</v>
      </c>
      <c r="Z747" s="1">
        <f>IF(C747="East", IF(B747="Decentral",L747*'Connecting shares (%)'!$R$16*'Connecting shares (%)'!$F$8/100+N747*'Connecting shares (%)'!$G$8/100*'Connecting shares (%)'!$R$17+P747*'Connecting shares (%)'!$H$8/100*'Connecting shares (%)'!$R$18,0),0)</f>
        <v>0</v>
      </c>
      <c r="AA747" s="1">
        <f>IF(C747="West", IF(B747="Central",('Connecting shares (%)'!$F$10/100*E747+'Connecting shares (%)'!$G$10/100*G747+'Connecting shares (%)'!$H$10/100*I747)/1000000,0),0)</f>
        <v>0</v>
      </c>
      <c r="AB747" s="1">
        <f>IF(C747="West", IF(B747="Central",F747*'Connecting shares (%)'!$R$16*'Connecting shares (%)'!$F$10/100+H747*'Connecting shares (%)'!$G$10/100*'Connecting shares (%)'!$R$17+J747*'Connecting shares (%)'!$H$10/100*'Connecting shares (%)'!$R$18,0),0)</f>
        <v>0</v>
      </c>
      <c r="AC747" s="1">
        <f>IF(C747="West", IF(B747="Decentral",('Connecting shares (%)'!$F$14/100*E747+'Connecting shares (%)'!$G$14/100*G747+'Connecting shares (%)'!$H$14/100*I747)/1000000,0),0)</f>
        <v>0.37906297999999899</v>
      </c>
      <c r="AD747" s="1">
        <f>IF(C747="west", IF(B747="Decentral",F747*'Connecting shares (%)'!$R$16*'Connecting shares (%)'!$F$14/100+H747*'Connecting shares (%)'!$G$14/100*'Connecting shares (%)'!$R$17+J747*'Connecting shares (%)'!$H$14/100*'Connecting shares (%)'!$R$18,0),0)</f>
        <v>0.66685500000000009</v>
      </c>
      <c r="AE747" s="1">
        <f>IF(C747="west", IF(B747="Central",('Connecting shares (%)'!$F$12/100*K747+'Connecting shares (%)'!$G$12/100*M747+'Connecting shares (%)'!$H$12/100*O747)/1000000,0),0)</f>
        <v>0</v>
      </c>
      <c r="AF747" s="1">
        <f>IF(C747="west", IF(B747="Central",L747*'Connecting shares (%)'!$R$16*'Connecting shares (%)'!$F$12/100+N747*'Connecting shares (%)'!$G$12/100*'Connecting shares (%)'!$R$17+P747*'Connecting shares (%)'!$H$12/100*'Connecting shares (%)'!$R$18,0),0)</f>
        <v>0</v>
      </c>
      <c r="AG747" s="1">
        <f>IF(C747="West", IF(B747="Decentral",(K747*'Connecting shares (%)'!$F$16/100+M747*'Connecting shares (%)'!$G$16/100+O747*'Connecting shares (%)'!$H$16/100)/1000000,0),0)</f>
        <v>0</v>
      </c>
      <c r="AH747" s="1">
        <f>IF(C747="west", IF(B747="Decentral",L747*'Connecting shares (%)'!$R$16*'Connecting shares (%)'!$F$16/100+N747*'Connecting shares (%)'!$G$16/100*'Connecting shares (%)'!$R$17+P747*'Connecting shares (%)'!$H$16/100*'Connecting shares (%)'!$R$18,0),0)</f>
        <v>0</v>
      </c>
    </row>
    <row r="748" spans="1:34">
      <c r="A748" s="1">
        <v>747</v>
      </c>
      <c r="B748" s="1" t="s">
        <v>21</v>
      </c>
      <c r="C748" s="1" t="s">
        <v>23</v>
      </c>
      <c r="D748" s="1" t="s">
        <v>222</v>
      </c>
      <c r="E748" s="1">
        <v>123784.91</v>
      </c>
      <c r="F748" s="1">
        <v>13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642.35009514333103</v>
      </c>
      <c r="R748" s="1">
        <v>19555.5</v>
      </c>
      <c r="S748" s="61">
        <f>IF(C748="East", IF(B748="Central",('Connecting shares (%)'!$F$2/100*E748+'Connecting shares (%)'!$G$2/100*G748+'Connecting shares (%)'!$H$2/100*I748)/1000000,0),0)</f>
        <v>0</v>
      </c>
      <c r="T748" s="61">
        <f>IF(C748="East", IF(B748="Central",F748*'Connecting shares (%)'!$R$16*'Connecting shares (%)'!$F$2/100+H748*'Connecting shares (%)'!$G$2/100*'Connecting shares (%)'!$R$17+J748*'Connecting shares (%)'!$H$2/100*'Connecting shares (%)'!$R$18,0),0)</f>
        <v>0</v>
      </c>
      <c r="U748" s="1">
        <f>IF(C748="East", IF(B748="Decentral",('Connecting shares (%)'!$F$6/100*E748+'Connecting shares (%)'!$G$6/100*G748+'Connecting shares (%)'!$H$6/100*I748)/1000000,0),0)</f>
        <v>0</v>
      </c>
      <c r="V748" s="1">
        <f>IF(C748="East", IF(B748="Decentral",F748*'Connecting shares (%)'!$R$16*'Connecting shares (%)'!$F$6/100+H748*'Connecting shares (%)'!$G$6/100*'Connecting shares (%)'!$R$17+J748*'Connecting shares (%)'!$H$6/100*'Connecting shares (%)'!$R$18,0),0)</f>
        <v>0</v>
      </c>
      <c r="W748" s="1">
        <f>IF(C748="East", IF(B748="Central",('Connecting shares (%)'!$F$4/100*K748+'Connecting shares (%)'!$G$4/100*M748+'Connecting shares (%)'!$H$4/100*O748)/1000000,0),0)</f>
        <v>0</v>
      </c>
      <c r="X748" s="1">
        <f>IF(C748="East", IF(B748="Central",L748*'Connecting shares (%)'!$R$16*'Connecting shares (%)'!$F$4/100+N748*'Connecting shares (%)'!$G$4/100*'Connecting shares (%)'!$R$17+P748*'Connecting shares (%)'!$H$4/100*'Connecting shares (%)'!$R$18,0),0)</f>
        <v>0</v>
      </c>
      <c r="Y748" s="1">
        <f>IF(C748="East", IF(B748="Decentral",('Connecting shares (%)'!$F$4/100*K748+'Connecting shares (%)'!$G$4/100*M748+'Connecting shares (%)'!$H$4/100*O748)/1000000,0),0)</f>
        <v>0</v>
      </c>
      <c r="Z748" s="1">
        <f>IF(C748="East", IF(B748="Decentral",L748*'Connecting shares (%)'!$R$16*'Connecting shares (%)'!$F$8/100+N748*'Connecting shares (%)'!$G$8/100*'Connecting shares (%)'!$R$17+P748*'Connecting shares (%)'!$H$8/100*'Connecting shares (%)'!$R$18,0),0)</f>
        <v>0</v>
      </c>
      <c r="AA748" s="1">
        <f>IF(C748="West", IF(B748="Central",('Connecting shares (%)'!$F$10/100*E748+'Connecting shares (%)'!$G$10/100*G748+'Connecting shares (%)'!$H$10/100*I748)/1000000,0),0)</f>
        <v>0</v>
      </c>
      <c r="AB748" s="1">
        <f>IF(C748="West", IF(B748="Central",F748*'Connecting shares (%)'!$R$16*'Connecting shares (%)'!$F$10/100+H748*'Connecting shares (%)'!$G$10/100*'Connecting shares (%)'!$R$17+J748*'Connecting shares (%)'!$H$10/100*'Connecting shares (%)'!$R$18,0),0)</f>
        <v>0</v>
      </c>
      <c r="AC748" s="1">
        <f>IF(C748="West", IF(B748="Decentral",('Connecting shares (%)'!$F$14/100*E748+'Connecting shares (%)'!$G$14/100*G748+'Connecting shares (%)'!$H$14/100*I748)/1000000,0),0)</f>
        <v>0.12378491</v>
      </c>
      <c r="AD748" s="1">
        <f>IF(C748="west", IF(B748="Decentral",F748*'Connecting shares (%)'!$R$16*'Connecting shares (%)'!$F$14/100+H748*'Connecting shares (%)'!$G$14/100*'Connecting shares (%)'!$R$17+J748*'Connecting shares (%)'!$H$14/100*'Connecting shares (%)'!$R$18,0),0)</f>
        <v>0.29893500000000001</v>
      </c>
      <c r="AE748" s="1">
        <f>IF(C748="west", IF(B748="Central",('Connecting shares (%)'!$F$12/100*K748+'Connecting shares (%)'!$G$12/100*M748+'Connecting shares (%)'!$H$12/100*O748)/1000000,0),0)</f>
        <v>0</v>
      </c>
      <c r="AF748" s="1">
        <f>IF(C748="west", IF(B748="Central",L748*'Connecting shares (%)'!$R$16*'Connecting shares (%)'!$F$12/100+N748*'Connecting shares (%)'!$G$12/100*'Connecting shares (%)'!$R$17+P748*'Connecting shares (%)'!$H$12/100*'Connecting shares (%)'!$R$18,0),0)</f>
        <v>0</v>
      </c>
      <c r="AG748" s="1">
        <f>IF(C748="West", IF(B748="Decentral",(K748*'Connecting shares (%)'!$F$16/100+M748*'Connecting shares (%)'!$G$16/100+O748*'Connecting shares (%)'!$H$16/100)/1000000,0),0)</f>
        <v>0</v>
      </c>
      <c r="AH748" s="1">
        <f>IF(C748="west", IF(B748="Decentral",L748*'Connecting shares (%)'!$R$16*'Connecting shares (%)'!$F$16/100+N748*'Connecting shares (%)'!$G$16/100*'Connecting shares (%)'!$R$17+P748*'Connecting shares (%)'!$H$16/100*'Connecting shares (%)'!$R$18,0),0)</f>
        <v>0</v>
      </c>
    </row>
    <row r="749" spans="1:34">
      <c r="A749" s="1">
        <v>748</v>
      </c>
      <c r="B749" s="1" t="s">
        <v>21</v>
      </c>
      <c r="C749" s="1" t="s">
        <v>23</v>
      </c>
      <c r="D749" s="1" t="s">
        <v>221</v>
      </c>
      <c r="E749" s="1">
        <v>130999.609999999</v>
      </c>
      <c r="F749" s="1">
        <v>7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107012.77</v>
      </c>
      <c r="N749" s="1">
        <v>1</v>
      </c>
      <c r="O749" s="1">
        <v>0</v>
      </c>
      <c r="P749" s="1">
        <v>0</v>
      </c>
      <c r="Q749" s="1">
        <v>810.56001157957201</v>
      </c>
      <c r="R749" s="1">
        <v>17920</v>
      </c>
      <c r="S749" s="61">
        <f>IF(C749="East", IF(B749="Central",('Connecting shares (%)'!$F$2/100*E749+'Connecting shares (%)'!$G$2/100*G749+'Connecting shares (%)'!$H$2/100*I749)/1000000,0),0)</f>
        <v>0</v>
      </c>
      <c r="T749" s="61">
        <f>IF(C749="East", IF(B749="Central",F749*'Connecting shares (%)'!$R$16*'Connecting shares (%)'!$F$2/100+H749*'Connecting shares (%)'!$G$2/100*'Connecting shares (%)'!$R$17+J749*'Connecting shares (%)'!$H$2/100*'Connecting shares (%)'!$R$18,0),0)</f>
        <v>0</v>
      </c>
      <c r="U749" s="1">
        <f>IF(C749="East", IF(B749="Decentral",('Connecting shares (%)'!$F$6/100*E749+'Connecting shares (%)'!$G$6/100*G749+'Connecting shares (%)'!$H$6/100*I749)/1000000,0),0)</f>
        <v>0</v>
      </c>
      <c r="V749" s="1">
        <f>IF(C749="East", IF(B749="Decentral",F749*'Connecting shares (%)'!$R$16*'Connecting shares (%)'!$F$6/100+H749*'Connecting shares (%)'!$G$6/100*'Connecting shares (%)'!$R$17+J749*'Connecting shares (%)'!$H$6/100*'Connecting shares (%)'!$R$18,0),0)</f>
        <v>0</v>
      </c>
      <c r="W749" s="1">
        <f>IF(C749="East", IF(B749="Central",('Connecting shares (%)'!$F$4/100*K749+'Connecting shares (%)'!$G$4/100*M749+'Connecting shares (%)'!$H$4/100*O749)/1000000,0),0)</f>
        <v>0</v>
      </c>
      <c r="X749" s="1">
        <f>IF(C749="East", IF(B749="Central",L749*'Connecting shares (%)'!$R$16*'Connecting shares (%)'!$F$4/100+N749*'Connecting shares (%)'!$G$4/100*'Connecting shares (%)'!$R$17+P749*'Connecting shares (%)'!$H$4/100*'Connecting shares (%)'!$R$18,0),0)</f>
        <v>0</v>
      </c>
      <c r="Y749" s="1">
        <f>IF(C749="East", IF(B749="Decentral",('Connecting shares (%)'!$F$4/100*K749+'Connecting shares (%)'!$G$4/100*M749+'Connecting shares (%)'!$H$4/100*O749)/1000000,0),0)</f>
        <v>0</v>
      </c>
      <c r="Z749" s="1">
        <f>IF(C749="East", IF(B749="Decentral",L749*'Connecting shares (%)'!$R$16*'Connecting shares (%)'!$F$8/100+N749*'Connecting shares (%)'!$G$8/100*'Connecting shares (%)'!$R$17+P749*'Connecting shares (%)'!$H$8/100*'Connecting shares (%)'!$R$18,0),0)</f>
        <v>0</v>
      </c>
      <c r="AA749" s="1">
        <f>IF(C749="West", IF(B749="Central",('Connecting shares (%)'!$F$10/100*E749+'Connecting shares (%)'!$G$10/100*G749+'Connecting shares (%)'!$H$10/100*I749)/1000000,0),0)</f>
        <v>0</v>
      </c>
      <c r="AB749" s="1">
        <f>IF(C749="West", IF(B749="Central",F749*'Connecting shares (%)'!$R$16*'Connecting shares (%)'!$F$10/100+H749*'Connecting shares (%)'!$G$10/100*'Connecting shares (%)'!$R$17+J749*'Connecting shares (%)'!$H$10/100*'Connecting shares (%)'!$R$18,0),0)</f>
        <v>0</v>
      </c>
      <c r="AC749" s="1">
        <f>IF(C749="West", IF(B749="Decentral",('Connecting shares (%)'!$F$14/100*E749+'Connecting shares (%)'!$G$14/100*G749+'Connecting shares (%)'!$H$14/100*I749)/1000000,0),0)</f>
        <v>0.13099960999999899</v>
      </c>
      <c r="AD749" s="1">
        <f>IF(C749="west", IF(B749="Decentral",F749*'Connecting shares (%)'!$R$16*'Connecting shares (%)'!$F$14/100+H749*'Connecting shares (%)'!$G$14/100*'Connecting shares (%)'!$R$17+J749*'Connecting shares (%)'!$H$14/100*'Connecting shares (%)'!$R$18,0),0)</f>
        <v>0.16096500000000002</v>
      </c>
      <c r="AE749" s="1">
        <f>IF(C749="west", IF(B749="Central",('Connecting shares (%)'!$F$12/100*K749+'Connecting shares (%)'!$G$12/100*M749+'Connecting shares (%)'!$H$12/100*O749)/1000000,0),0)</f>
        <v>0</v>
      </c>
      <c r="AF749" s="1">
        <f>IF(C749="west", IF(B749="Central",L749*'Connecting shares (%)'!$R$16*'Connecting shares (%)'!$F$12/100+N749*'Connecting shares (%)'!$G$12/100*'Connecting shares (%)'!$R$17+P749*'Connecting shares (%)'!$H$12/100*'Connecting shares (%)'!$R$18,0),0)</f>
        <v>0</v>
      </c>
      <c r="AG749" s="1">
        <f>IF(C749="West", IF(B749="Decentral",(K749*'Connecting shares (%)'!$F$16/100+M749*'Connecting shares (%)'!$G$16/100+O749*'Connecting shares (%)'!$H$16/100)/1000000,0),0)</f>
        <v>0.10701277000000001</v>
      </c>
      <c r="AH749" s="1">
        <f>IF(C749="west", IF(B749="Decentral",L749*'Connecting shares (%)'!$R$16*'Connecting shares (%)'!$F$16/100+N749*'Connecting shares (%)'!$G$16/100*'Connecting shares (%)'!$R$17+P749*'Connecting shares (%)'!$H$16/100*'Connecting shares (%)'!$R$18,0),0)</f>
        <v>3.0658999999999999E-2</v>
      </c>
    </row>
    <row r="750" spans="1:34">
      <c r="A750" s="1">
        <v>749</v>
      </c>
      <c r="B750" s="1" t="s">
        <v>21</v>
      </c>
      <c r="C750" s="1" t="s">
        <v>23</v>
      </c>
      <c r="D750" s="1" t="s">
        <v>220</v>
      </c>
      <c r="E750" s="1">
        <v>418890.049999999</v>
      </c>
      <c r="F750" s="1">
        <v>23</v>
      </c>
      <c r="G750" s="1">
        <v>0</v>
      </c>
      <c r="H750" s="1">
        <v>0</v>
      </c>
      <c r="I750" s="1">
        <v>0</v>
      </c>
      <c r="J750" s="1">
        <v>0</v>
      </c>
      <c r="K750" s="1">
        <v>15868.24</v>
      </c>
      <c r="L750" s="1">
        <v>1</v>
      </c>
      <c r="M750" s="1">
        <v>114478.049999999</v>
      </c>
      <c r="N750" s="1">
        <v>2</v>
      </c>
      <c r="O750" s="1">
        <v>0</v>
      </c>
      <c r="P750" s="1">
        <v>0</v>
      </c>
      <c r="Q750" s="1">
        <v>2616.3912960632902</v>
      </c>
      <c r="R750" s="1">
        <v>471890.5</v>
      </c>
      <c r="S750" s="61">
        <f>IF(C750="East", IF(B750="Central",('Connecting shares (%)'!$F$2/100*E750+'Connecting shares (%)'!$G$2/100*G750+'Connecting shares (%)'!$H$2/100*I750)/1000000,0),0)</f>
        <v>0</v>
      </c>
      <c r="T750" s="61">
        <f>IF(C750="East", IF(B750="Central",F750*'Connecting shares (%)'!$R$16*'Connecting shares (%)'!$F$2/100+H750*'Connecting shares (%)'!$G$2/100*'Connecting shares (%)'!$R$17+J750*'Connecting shares (%)'!$H$2/100*'Connecting shares (%)'!$R$18,0),0)</f>
        <v>0</v>
      </c>
      <c r="U750" s="1">
        <f>IF(C750="East", IF(B750="Decentral",('Connecting shares (%)'!$F$6/100*E750+'Connecting shares (%)'!$G$6/100*G750+'Connecting shares (%)'!$H$6/100*I750)/1000000,0),0)</f>
        <v>0</v>
      </c>
      <c r="V750" s="1">
        <f>IF(C750="East", IF(B750="Decentral",F750*'Connecting shares (%)'!$R$16*'Connecting shares (%)'!$F$6/100+H750*'Connecting shares (%)'!$G$6/100*'Connecting shares (%)'!$R$17+J750*'Connecting shares (%)'!$H$6/100*'Connecting shares (%)'!$R$18,0),0)</f>
        <v>0</v>
      </c>
      <c r="W750" s="1">
        <f>IF(C750="East", IF(B750="Central",('Connecting shares (%)'!$F$4/100*K750+'Connecting shares (%)'!$G$4/100*M750+'Connecting shares (%)'!$H$4/100*O750)/1000000,0),0)</f>
        <v>0</v>
      </c>
      <c r="X750" s="1">
        <f>IF(C750="East", IF(B750="Central",L750*'Connecting shares (%)'!$R$16*'Connecting shares (%)'!$F$4/100+N750*'Connecting shares (%)'!$G$4/100*'Connecting shares (%)'!$R$17+P750*'Connecting shares (%)'!$H$4/100*'Connecting shares (%)'!$R$18,0),0)</f>
        <v>0</v>
      </c>
      <c r="Y750" s="1">
        <f>IF(C750="East", IF(B750="Decentral",('Connecting shares (%)'!$F$4/100*K750+'Connecting shares (%)'!$G$4/100*M750+'Connecting shares (%)'!$H$4/100*O750)/1000000,0),0)</f>
        <v>0</v>
      </c>
      <c r="Z750" s="1">
        <f>IF(C750="East", IF(B750="Decentral",L750*'Connecting shares (%)'!$R$16*'Connecting shares (%)'!$F$8/100+N750*'Connecting shares (%)'!$G$8/100*'Connecting shares (%)'!$R$17+P750*'Connecting shares (%)'!$H$8/100*'Connecting shares (%)'!$R$18,0),0)</f>
        <v>0</v>
      </c>
      <c r="AA750" s="1">
        <f>IF(C750="West", IF(B750="Central",('Connecting shares (%)'!$F$10/100*E750+'Connecting shares (%)'!$G$10/100*G750+'Connecting shares (%)'!$H$10/100*I750)/1000000,0),0)</f>
        <v>0</v>
      </c>
      <c r="AB750" s="1">
        <f>IF(C750="West", IF(B750="Central",F750*'Connecting shares (%)'!$R$16*'Connecting shares (%)'!$F$10/100+H750*'Connecting shares (%)'!$G$10/100*'Connecting shares (%)'!$R$17+J750*'Connecting shares (%)'!$H$10/100*'Connecting shares (%)'!$R$18,0),0)</f>
        <v>0</v>
      </c>
      <c r="AC750" s="1">
        <f>IF(C750="West", IF(B750="Decentral",('Connecting shares (%)'!$F$14/100*E750+'Connecting shares (%)'!$G$14/100*G750+'Connecting shares (%)'!$H$14/100*I750)/1000000,0),0)</f>
        <v>0.41889004999999901</v>
      </c>
      <c r="AD750" s="1">
        <f>IF(C750="west", IF(B750="Decentral",F750*'Connecting shares (%)'!$R$16*'Connecting shares (%)'!$F$14/100+H750*'Connecting shares (%)'!$G$14/100*'Connecting shares (%)'!$R$17+J750*'Connecting shares (%)'!$H$14/100*'Connecting shares (%)'!$R$18,0),0)</f>
        <v>0.52888500000000005</v>
      </c>
      <c r="AE750" s="1">
        <f>IF(C750="west", IF(B750="Central",('Connecting shares (%)'!$F$12/100*K750+'Connecting shares (%)'!$G$12/100*M750+'Connecting shares (%)'!$H$12/100*O750)/1000000,0),0)</f>
        <v>0</v>
      </c>
      <c r="AF750" s="1">
        <f>IF(C750="west", IF(B750="Central",L750*'Connecting shares (%)'!$R$16*'Connecting shares (%)'!$F$12/100+N750*'Connecting shares (%)'!$G$12/100*'Connecting shares (%)'!$R$17+P750*'Connecting shares (%)'!$H$12/100*'Connecting shares (%)'!$R$18,0),0)</f>
        <v>0</v>
      </c>
      <c r="AG750" s="1">
        <f>IF(C750="West", IF(B750="Decentral",(K750*'Connecting shares (%)'!$F$16/100+M750*'Connecting shares (%)'!$G$16/100+O750*'Connecting shares (%)'!$H$16/100)/1000000,0),0)</f>
        <v>0.130346289999999</v>
      </c>
      <c r="AH750" s="1">
        <f>IF(C750="west", IF(B750="Decentral",L750*'Connecting shares (%)'!$R$16*'Connecting shares (%)'!$F$16/100+N750*'Connecting shares (%)'!$G$16/100*'Connecting shares (%)'!$R$17+P750*'Connecting shares (%)'!$H$16/100*'Connecting shares (%)'!$R$18,0),0)</f>
        <v>8.4312999999999999E-2</v>
      </c>
    </row>
    <row r="751" spans="1:34">
      <c r="A751" s="1">
        <v>750</v>
      </c>
      <c r="B751" s="1" t="s">
        <v>21</v>
      </c>
      <c r="C751" s="1" t="s">
        <v>23</v>
      </c>
      <c r="D751" s="1" t="s">
        <v>219</v>
      </c>
      <c r="E751" s="1">
        <v>460736.77999999898</v>
      </c>
      <c r="F751" s="1">
        <v>26</v>
      </c>
      <c r="G751" s="1">
        <v>0</v>
      </c>
      <c r="H751" s="1">
        <v>0</v>
      </c>
      <c r="I751" s="1">
        <v>0</v>
      </c>
      <c r="J751" s="1">
        <v>0</v>
      </c>
      <c r="K751" s="1">
        <v>26589.22</v>
      </c>
      <c r="L751" s="1">
        <v>1</v>
      </c>
      <c r="M751" s="1">
        <v>0</v>
      </c>
      <c r="N751" s="1">
        <v>0</v>
      </c>
      <c r="O751" s="1">
        <v>0</v>
      </c>
      <c r="P751" s="1">
        <v>0</v>
      </c>
      <c r="Q751" s="1">
        <v>1105.7235832618001</v>
      </c>
      <c r="R751" s="1">
        <v>60836</v>
      </c>
      <c r="S751" s="61">
        <f>IF(C751="East", IF(B751="Central",('Connecting shares (%)'!$F$2/100*E751+'Connecting shares (%)'!$G$2/100*G751+'Connecting shares (%)'!$H$2/100*I751)/1000000,0),0)</f>
        <v>0</v>
      </c>
      <c r="T751" s="61">
        <f>IF(C751="East", IF(B751="Central",F751*'Connecting shares (%)'!$R$16*'Connecting shares (%)'!$F$2/100+H751*'Connecting shares (%)'!$G$2/100*'Connecting shares (%)'!$R$17+J751*'Connecting shares (%)'!$H$2/100*'Connecting shares (%)'!$R$18,0),0)</f>
        <v>0</v>
      </c>
      <c r="U751" s="1">
        <f>IF(C751="East", IF(B751="Decentral",('Connecting shares (%)'!$F$6/100*E751+'Connecting shares (%)'!$G$6/100*G751+'Connecting shares (%)'!$H$6/100*I751)/1000000,0),0)</f>
        <v>0</v>
      </c>
      <c r="V751" s="1">
        <f>IF(C751="East", IF(B751="Decentral",F751*'Connecting shares (%)'!$R$16*'Connecting shares (%)'!$F$6/100+H751*'Connecting shares (%)'!$G$6/100*'Connecting shares (%)'!$R$17+J751*'Connecting shares (%)'!$H$6/100*'Connecting shares (%)'!$R$18,0),0)</f>
        <v>0</v>
      </c>
      <c r="W751" s="1">
        <f>IF(C751="East", IF(B751="Central",('Connecting shares (%)'!$F$4/100*K751+'Connecting shares (%)'!$G$4/100*M751+'Connecting shares (%)'!$H$4/100*O751)/1000000,0),0)</f>
        <v>0</v>
      </c>
      <c r="X751" s="1">
        <f>IF(C751="East", IF(B751="Central",L751*'Connecting shares (%)'!$R$16*'Connecting shares (%)'!$F$4/100+N751*'Connecting shares (%)'!$G$4/100*'Connecting shares (%)'!$R$17+P751*'Connecting shares (%)'!$H$4/100*'Connecting shares (%)'!$R$18,0),0)</f>
        <v>0</v>
      </c>
      <c r="Y751" s="1">
        <f>IF(C751="East", IF(B751="Decentral",('Connecting shares (%)'!$F$4/100*K751+'Connecting shares (%)'!$G$4/100*M751+'Connecting shares (%)'!$H$4/100*O751)/1000000,0),0)</f>
        <v>0</v>
      </c>
      <c r="Z751" s="1">
        <f>IF(C751="East", IF(B751="Decentral",L751*'Connecting shares (%)'!$R$16*'Connecting shares (%)'!$F$8/100+N751*'Connecting shares (%)'!$G$8/100*'Connecting shares (%)'!$R$17+P751*'Connecting shares (%)'!$H$8/100*'Connecting shares (%)'!$R$18,0),0)</f>
        <v>0</v>
      </c>
      <c r="AA751" s="1">
        <f>IF(C751="West", IF(B751="Central",('Connecting shares (%)'!$F$10/100*E751+'Connecting shares (%)'!$G$10/100*G751+'Connecting shares (%)'!$H$10/100*I751)/1000000,0),0)</f>
        <v>0</v>
      </c>
      <c r="AB751" s="1">
        <f>IF(C751="West", IF(B751="Central",F751*'Connecting shares (%)'!$R$16*'Connecting shares (%)'!$F$10/100+H751*'Connecting shares (%)'!$G$10/100*'Connecting shares (%)'!$R$17+J751*'Connecting shares (%)'!$H$10/100*'Connecting shares (%)'!$R$18,0),0)</f>
        <v>0</v>
      </c>
      <c r="AC751" s="1">
        <f>IF(C751="West", IF(B751="Decentral",('Connecting shares (%)'!$F$14/100*E751+'Connecting shares (%)'!$G$14/100*G751+'Connecting shares (%)'!$H$14/100*I751)/1000000,0),0)</f>
        <v>0.46073677999999896</v>
      </c>
      <c r="AD751" s="1">
        <f>IF(C751="west", IF(B751="Decentral",F751*'Connecting shares (%)'!$R$16*'Connecting shares (%)'!$F$14/100+H751*'Connecting shares (%)'!$G$14/100*'Connecting shares (%)'!$R$17+J751*'Connecting shares (%)'!$H$14/100*'Connecting shares (%)'!$R$18,0),0)</f>
        <v>0.59787000000000001</v>
      </c>
      <c r="AE751" s="1">
        <f>IF(C751="west", IF(B751="Central",('Connecting shares (%)'!$F$12/100*K751+'Connecting shares (%)'!$G$12/100*M751+'Connecting shares (%)'!$H$12/100*O751)/1000000,0),0)</f>
        <v>0</v>
      </c>
      <c r="AF751" s="1">
        <f>IF(C751="west", IF(B751="Central",L751*'Connecting shares (%)'!$R$16*'Connecting shares (%)'!$F$12/100+N751*'Connecting shares (%)'!$G$12/100*'Connecting shares (%)'!$R$17+P751*'Connecting shares (%)'!$H$12/100*'Connecting shares (%)'!$R$18,0),0)</f>
        <v>0</v>
      </c>
      <c r="AG751" s="1">
        <f>IF(C751="West", IF(B751="Decentral",(K751*'Connecting shares (%)'!$F$16/100+M751*'Connecting shares (%)'!$G$16/100+O751*'Connecting shares (%)'!$H$16/100)/1000000,0),0)</f>
        <v>2.658922E-2</v>
      </c>
      <c r="AH751" s="1">
        <f>IF(C751="west", IF(B751="Decentral",L751*'Connecting shares (%)'!$R$16*'Connecting shares (%)'!$F$16/100+N751*'Connecting shares (%)'!$G$16/100*'Connecting shares (%)'!$R$17+P751*'Connecting shares (%)'!$H$16/100*'Connecting shares (%)'!$R$18,0),0)</f>
        <v>2.2995000000000002E-2</v>
      </c>
    </row>
    <row r="752" spans="1:34">
      <c r="A752" s="1">
        <v>751</v>
      </c>
      <c r="B752" s="1" t="s">
        <v>21</v>
      </c>
      <c r="C752" s="1" t="s">
        <v>23</v>
      </c>
      <c r="D752" s="1" t="s">
        <v>218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745.23791235041494</v>
      </c>
      <c r="R752" s="1">
        <v>22103.5</v>
      </c>
      <c r="S752" s="61">
        <f>IF(C752="East", IF(B752="Central",('Connecting shares (%)'!$F$2/100*E752+'Connecting shares (%)'!$G$2/100*G752+'Connecting shares (%)'!$H$2/100*I752)/1000000,0),0)</f>
        <v>0</v>
      </c>
      <c r="T752" s="61">
        <f>IF(C752="East", IF(B752="Central",F752*'Connecting shares (%)'!$R$16*'Connecting shares (%)'!$F$2/100+H752*'Connecting shares (%)'!$G$2/100*'Connecting shares (%)'!$R$17+J752*'Connecting shares (%)'!$H$2/100*'Connecting shares (%)'!$R$18,0),0)</f>
        <v>0</v>
      </c>
      <c r="U752" s="1">
        <f>IF(C752="East", IF(B752="Decentral",('Connecting shares (%)'!$F$6/100*E752+'Connecting shares (%)'!$G$6/100*G752+'Connecting shares (%)'!$H$6/100*I752)/1000000,0),0)</f>
        <v>0</v>
      </c>
      <c r="V752" s="1">
        <f>IF(C752="East", IF(B752="Decentral",F752*'Connecting shares (%)'!$R$16*'Connecting shares (%)'!$F$6/100+H752*'Connecting shares (%)'!$G$6/100*'Connecting shares (%)'!$R$17+J752*'Connecting shares (%)'!$H$6/100*'Connecting shares (%)'!$R$18,0),0)</f>
        <v>0</v>
      </c>
      <c r="W752" s="1">
        <f>IF(C752="East", IF(B752="Central",('Connecting shares (%)'!$F$4/100*K752+'Connecting shares (%)'!$G$4/100*M752+'Connecting shares (%)'!$H$4/100*O752)/1000000,0),0)</f>
        <v>0</v>
      </c>
      <c r="X752" s="1">
        <f>IF(C752="East", IF(B752="Central",L752*'Connecting shares (%)'!$R$16*'Connecting shares (%)'!$F$4/100+N752*'Connecting shares (%)'!$G$4/100*'Connecting shares (%)'!$R$17+P752*'Connecting shares (%)'!$H$4/100*'Connecting shares (%)'!$R$18,0),0)</f>
        <v>0</v>
      </c>
      <c r="Y752" s="1">
        <f>IF(C752="East", IF(B752="Decentral",('Connecting shares (%)'!$F$4/100*K752+'Connecting shares (%)'!$G$4/100*M752+'Connecting shares (%)'!$H$4/100*O752)/1000000,0),0)</f>
        <v>0</v>
      </c>
      <c r="Z752" s="1">
        <f>IF(C752="East", IF(B752="Decentral",L752*'Connecting shares (%)'!$R$16*'Connecting shares (%)'!$F$8/100+N752*'Connecting shares (%)'!$G$8/100*'Connecting shares (%)'!$R$17+P752*'Connecting shares (%)'!$H$8/100*'Connecting shares (%)'!$R$18,0),0)</f>
        <v>0</v>
      </c>
      <c r="AA752" s="1">
        <f>IF(C752="West", IF(B752="Central",('Connecting shares (%)'!$F$10/100*E752+'Connecting shares (%)'!$G$10/100*G752+'Connecting shares (%)'!$H$10/100*I752)/1000000,0),0)</f>
        <v>0</v>
      </c>
      <c r="AB752" s="1">
        <f>IF(C752="West", IF(B752="Central",F752*'Connecting shares (%)'!$R$16*'Connecting shares (%)'!$F$10/100+H752*'Connecting shares (%)'!$G$10/100*'Connecting shares (%)'!$R$17+J752*'Connecting shares (%)'!$H$10/100*'Connecting shares (%)'!$R$18,0),0)</f>
        <v>0</v>
      </c>
      <c r="AC752" s="1">
        <f>IF(C752="West", IF(B752="Decentral",('Connecting shares (%)'!$F$14/100*E752+'Connecting shares (%)'!$G$14/100*G752+'Connecting shares (%)'!$H$14/100*I752)/1000000,0),0)</f>
        <v>0</v>
      </c>
      <c r="AD752" s="1">
        <f>IF(C752="west", IF(B752="Decentral",F752*'Connecting shares (%)'!$R$16*'Connecting shares (%)'!$F$14/100+H752*'Connecting shares (%)'!$G$14/100*'Connecting shares (%)'!$R$17+J752*'Connecting shares (%)'!$H$14/100*'Connecting shares (%)'!$R$18,0),0)</f>
        <v>0</v>
      </c>
      <c r="AE752" s="1">
        <f>IF(C752="west", IF(B752="Central",('Connecting shares (%)'!$F$12/100*K752+'Connecting shares (%)'!$G$12/100*M752+'Connecting shares (%)'!$H$12/100*O752)/1000000,0),0)</f>
        <v>0</v>
      </c>
      <c r="AF752" s="1">
        <f>IF(C752="west", IF(B752="Central",L752*'Connecting shares (%)'!$R$16*'Connecting shares (%)'!$F$12/100+N752*'Connecting shares (%)'!$G$12/100*'Connecting shares (%)'!$R$17+P752*'Connecting shares (%)'!$H$12/100*'Connecting shares (%)'!$R$18,0),0)</f>
        <v>0</v>
      </c>
      <c r="AG752" s="1">
        <f>IF(C752="West", IF(B752="Decentral",(K752*'Connecting shares (%)'!$F$16/100+M752*'Connecting shares (%)'!$G$16/100+O752*'Connecting shares (%)'!$H$16/100)/1000000,0),0)</f>
        <v>0</v>
      </c>
      <c r="AH752" s="1">
        <f>IF(C752="west", IF(B752="Decentral",L752*'Connecting shares (%)'!$R$16*'Connecting shares (%)'!$F$16/100+N752*'Connecting shares (%)'!$G$16/100*'Connecting shares (%)'!$R$17+P752*'Connecting shares (%)'!$H$16/100*'Connecting shares (%)'!$R$18,0),0)</f>
        <v>0</v>
      </c>
    </row>
    <row r="753" spans="1:34">
      <c r="A753" s="1">
        <v>752</v>
      </c>
      <c r="B753" s="1" t="s">
        <v>22</v>
      </c>
      <c r="C753" s="1" t="s">
        <v>23</v>
      </c>
      <c r="D753" s="1" t="s">
        <v>217</v>
      </c>
      <c r="E753" s="1">
        <v>435384.4</v>
      </c>
      <c r="F753" s="1">
        <v>30</v>
      </c>
      <c r="G753" s="1">
        <v>0</v>
      </c>
      <c r="H753" s="1">
        <v>0</v>
      </c>
      <c r="I753" s="1">
        <v>0</v>
      </c>
      <c r="J753" s="1">
        <v>0</v>
      </c>
      <c r="K753" s="1">
        <v>28610.79</v>
      </c>
      <c r="L753" s="1">
        <v>6</v>
      </c>
      <c r="M753" s="1">
        <v>0</v>
      </c>
      <c r="N753" s="1">
        <v>0</v>
      </c>
      <c r="O753" s="1">
        <v>0</v>
      </c>
      <c r="P753" s="1">
        <v>0</v>
      </c>
      <c r="Q753" s="1">
        <v>2562.1269385627202</v>
      </c>
      <c r="R753" s="1">
        <v>385371</v>
      </c>
      <c r="S753" s="61">
        <f>IF(C753="East", IF(B753="Central",('Connecting shares (%)'!$F$2/100*E753+'Connecting shares (%)'!$G$2/100*G753+'Connecting shares (%)'!$H$2/100*I753)/1000000,0),0)</f>
        <v>0</v>
      </c>
      <c r="T753" s="61">
        <f>IF(C753="East", IF(B753="Central",F753*'Connecting shares (%)'!$R$16*'Connecting shares (%)'!$F$2/100+H753*'Connecting shares (%)'!$G$2/100*'Connecting shares (%)'!$R$17+J753*'Connecting shares (%)'!$H$2/100*'Connecting shares (%)'!$R$18,0),0)</f>
        <v>0</v>
      </c>
      <c r="U753" s="1">
        <f>IF(C753="East", IF(B753="Decentral",('Connecting shares (%)'!$F$6/100*E753+'Connecting shares (%)'!$G$6/100*G753+'Connecting shares (%)'!$H$6/100*I753)/1000000,0),0)</f>
        <v>0</v>
      </c>
      <c r="V753" s="1">
        <f>IF(C753="East", IF(B753="Decentral",F753*'Connecting shares (%)'!$R$16*'Connecting shares (%)'!$F$6/100+H753*'Connecting shares (%)'!$G$6/100*'Connecting shares (%)'!$R$17+J753*'Connecting shares (%)'!$H$6/100*'Connecting shares (%)'!$R$18,0),0)</f>
        <v>0</v>
      </c>
      <c r="W753" s="1">
        <f>IF(C753="East", IF(B753="Central",('Connecting shares (%)'!$F$4/100*K753+'Connecting shares (%)'!$G$4/100*M753+'Connecting shares (%)'!$H$4/100*O753)/1000000,0),0)</f>
        <v>0</v>
      </c>
      <c r="X753" s="1">
        <f>IF(C753="East", IF(B753="Central",L753*'Connecting shares (%)'!$R$16*'Connecting shares (%)'!$F$4/100+N753*'Connecting shares (%)'!$G$4/100*'Connecting shares (%)'!$R$17+P753*'Connecting shares (%)'!$H$4/100*'Connecting shares (%)'!$R$18,0),0)</f>
        <v>0</v>
      </c>
      <c r="Y753" s="1">
        <f>IF(C753="East", IF(B753="Decentral",('Connecting shares (%)'!$F$4/100*K753+'Connecting shares (%)'!$G$4/100*M753+'Connecting shares (%)'!$H$4/100*O753)/1000000,0),0)</f>
        <v>0</v>
      </c>
      <c r="Z753" s="1">
        <f>IF(C753="East", IF(B753="Decentral",L753*'Connecting shares (%)'!$R$16*'Connecting shares (%)'!$F$8/100+N753*'Connecting shares (%)'!$G$8/100*'Connecting shares (%)'!$R$17+P753*'Connecting shares (%)'!$H$8/100*'Connecting shares (%)'!$R$18,0),0)</f>
        <v>0</v>
      </c>
      <c r="AA753" s="1">
        <f>IF(C753="West", IF(B753="Central",('Connecting shares (%)'!$F$10/100*E753+'Connecting shares (%)'!$G$10/100*G753+'Connecting shares (%)'!$H$10/100*I753)/1000000,0),0)</f>
        <v>0.4353844</v>
      </c>
      <c r="AB753" s="1">
        <f>IF(C753="West", IF(B753="Central",F753*'Connecting shares (%)'!$R$16*'Connecting shares (%)'!$F$10/100+H753*'Connecting shares (%)'!$G$10/100*'Connecting shares (%)'!$R$17+J753*'Connecting shares (%)'!$H$10/100*'Connecting shares (%)'!$R$18,0),0)</f>
        <v>0.68985000000000019</v>
      </c>
      <c r="AC753" s="1">
        <f>IF(C753="West", IF(B753="Decentral",('Connecting shares (%)'!$F$14/100*E753+'Connecting shares (%)'!$G$14/100*G753+'Connecting shares (%)'!$H$14/100*I753)/1000000,0),0)</f>
        <v>0</v>
      </c>
      <c r="AD753" s="1">
        <f>IF(C753="west", IF(B753="Decentral",F753*'Connecting shares (%)'!$R$16*'Connecting shares (%)'!$F$14/100+H753*'Connecting shares (%)'!$G$14/100*'Connecting shares (%)'!$R$17+J753*'Connecting shares (%)'!$H$14/100*'Connecting shares (%)'!$R$18,0),0)</f>
        <v>0</v>
      </c>
      <c r="AE753" s="1">
        <f>IF(C753="west", IF(B753="Central",('Connecting shares (%)'!$F$12/100*K753+'Connecting shares (%)'!$G$12/100*M753+'Connecting shares (%)'!$H$12/100*O753)/1000000,0),0)</f>
        <v>2.8610790000000001E-2</v>
      </c>
      <c r="AF753" s="1">
        <f>IF(C753="west", IF(B753="Central",L753*'Connecting shares (%)'!$R$16*'Connecting shares (%)'!$F$12/100+N753*'Connecting shares (%)'!$G$12/100*'Connecting shares (%)'!$R$17+P753*'Connecting shares (%)'!$H$12/100*'Connecting shares (%)'!$R$18,0),0)</f>
        <v>0.13797000000000001</v>
      </c>
      <c r="AG753" s="1">
        <f>IF(C753="West", IF(B753="Decentral",(K753*'Connecting shares (%)'!$F$16/100+M753*'Connecting shares (%)'!$G$16/100+O753*'Connecting shares (%)'!$H$16/100)/1000000,0),0)</f>
        <v>0</v>
      </c>
      <c r="AH753" s="1">
        <f>IF(C753="west", IF(B753="Decentral",L753*'Connecting shares (%)'!$R$16*'Connecting shares (%)'!$F$16/100+N753*'Connecting shares (%)'!$G$16/100*'Connecting shares (%)'!$R$17+P753*'Connecting shares (%)'!$H$16/100*'Connecting shares (%)'!$R$18,0),0)</f>
        <v>0</v>
      </c>
    </row>
    <row r="754" spans="1:34">
      <c r="A754" s="1">
        <v>753</v>
      </c>
      <c r="B754" s="1" t="s">
        <v>21</v>
      </c>
      <c r="C754" s="1" t="s">
        <v>24</v>
      </c>
      <c r="D754" s="1" t="s">
        <v>216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93374.55</v>
      </c>
      <c r="N754" s="1">
        <v>1</v>
      </c>
      <c r="O754" s="1">
        <v>0</v>
      </c>
      <c r="P754" s="1">
        <v>0</v>
      </c>
      <c r="Q754" s="1">
        <v>471.529457869147</v>
      </c>
      <c r="R754" s="1">
        <v>10576.5</v>
      </c>
      <c r="S754" s="61">
        <f>IF(C754="East", IF(B754="Central",('Connecting shares (%)'!$F$2/100*E754+'Connecting shares (%)'!$G$2/100*G754+'Connecting shares (%)'!$H$2/100*I754)/1000000,0),0)</f>
        <v>0</v>
      </c>
      <c r="T754" s="61">
        <f>IF(C754="East", IF(B754="Central",F754*'Connecting shares (%)'!$R$16*'Connecting shares (%)'!$F$2/100+H754*'Connecting shares (%)'!$G$2/100*'Connecting shares (%)'!$R$17+J754*'Connecting shares (%)'!$H$2/100*'Connecting shares (%)'!$R$18,0),0)</f>
        <v>0</v>
      </c>
      <c r="U754" s="1">
        <f>IF(C754="East", IF(B754="Decentral",('Connecting shares (%)'!$F$6/100*E754+'Connecting shares (%)'!$G$6/100*G754+'Connecting shares (%)'!$H$6/100*I754)/1000000,0),0)</f>
        <v>0</v>
      </c>
      <c r="V754" s="1">
        <f>IF(C754="East", IF(B754="Decentral",F754*'Connecting shares (%)'!$R$16*'Connecting shares (%)'!$F$6/100+H754*'Connecting shares (%)'!$G$6/100*'Connecting shares (%)'!$R$17+J754*'Connecting shares (%)'!$H$6/100*'Connecting shares (%)'!$R$18,0),0)</f>
        <v>0</v>
      </c>
      <c r="W754" s="1">
        <f>IF(C754="East", IF(B754="Central",('Connecting shares (%)'!$F$4/100*K754+'Connecting shares (%)'!$G$4/100*M754+'Connecting shares (%)'!$H$4/100*O754)/1000000,0),0)</f>
        <v>0</v>
      </c>
      <c r="X754" s="1">
        <f>IF(C754="East", IF(B754="Central",L754*'Connecting shares (%)'!$R$16*'Connecting shares (%)'!$F$4/100+N754*'Connecting shares (%)'!$G$4/100*'Connecting shares (%)'!$R$17+P754*'Connecting shares (%)'!$H$4/100*'Connecting shares (%)'!$R$18,0),0)</f>
        <v>0</v>
      </c>
      <c r="Y754" s="1">
        <f>IF(C754="East", IF(B754="Decentral",('Connecting shares (%)'!$F$4/100*K754+'Connecting shares (%)'!$G$4/100*M754+'Connecting shares (%)'!$H$4/100*O754)/1000000,0),0)</f>
        <v>9.3374550000000001E-2</v>
      </c>
      <c r="Z754" s="1">
        <f>IF(C754="East", IF(B754="Decentral",L754*'Connecting shares (%)'!$R$16*'Connecting shares (%)'!$F$8/100+N754*'Connecting shares (%)'!$G$8/100*'Connecting shares (%)'!$R$17+P754*'Connecting shares (%)'!$H$8/100*'Connecting shares (%)'!$R$18,0),0)</f>
        <v>3.0658999999999999E-2</v>
      </c>
      <c r="AA754" s="1">
        <f>IF(C754="West", IF(B754="Central",('Connecting shares (%)'!$F$10/100*E754+'Connecting shares (%)'!$G$10/100*G754+'Connecting shares (%)'!$H$10/100*I754)/1000000,0),0)</f>
        <v>0</v>
      </c>
      <c r="AB754" s="1">
        <f>IF(C754="West", IF(B754="Central",F754*'Connecting shares (%)'!$R$16*'Connecting shares (%)'!$F$10/100+H754*'Connecting shares (%)'!$G$10/100*'Connecting shares (%)'!$R$17+J754*'Connecting shares (%)'!$H$10/100*'Connecting shares (%)'!$R$18,0),0)</f>
        <v>0</v>
      </c>
      <c r="AC754" s="1">
        <f>IF(C754="West", IF(B754="Decentral",('Connecting shares (%)'!$F$14/100*E754+'Connecting shares (%)'!$G$14/100*G754+'Connecting shares (%)'!$H$14/100*I754)/1000000,0),0)</f>
        <v>0</v>
      </c>
      <c r="AD754" s="1">
        <f>IF(C754="west", IF(B754="Decentral",F754*'Connecting shares (%)'!$R$16*'Connecting shares (%)'!$F$14/100+H754*'Connecting shares (%)'!$G$14/100*'Connecting shares (%)'!$R$17+J754*'Connecting shares (%)'!$H$14/100*'Connecting shares (%)'!$R$18,0),0)</f>
        <v>0</v>
      </c>
      <c r="AE754" s="1">
        <f>IF(C754="west", IF(B754="Central",('Connecting shares (%)'!$F$12/100*K754+'Connecting shares (%)'!$G$12/100*M754+'Connecting shares (%)'!$H$12/100*O754)/1000000,0),0)</f>
        <v>0</v>
      </c>
      <c r="AF754" s="1">
        <f>IF(C754="west", IF(B754="Central",L754*'Connecting shares (%)'!$R$16*'Connecting shares (%)'!$F$12/100+N754*'Connecting shares (%)'!$G$12/100*'Connecting shares (%)'!$R$17+P754*'Connecting shares (%)'!$H$12/100*'Connecting shares (%)'!$R$18,0),0)</f>
        <v>0</v>
      </c>
      <c r="AG754" s="1">
        <f>IF(C754="West", IF(B754="Decentral",(K754*'Connecting shares (%)'!$F$16/100+M754*'Connecting shares (%)'!$G$16/100+O754*'Connecting shares (%)'!$H$16/100)/1000000,0),0)</f>
        <v>0</v>
      </c>
      <c r="AH754" s="1">
        <f>IF(C754="west", IF(B754="Decentral",L754*'Connecting shares (%)'!$R$16*'Connecting shares (%)'!$F$16/100+N754*'Connecting shares (%)'!$G$16/100*'Connecting shares (%)'!$R$17+P754*'Connecting shares (%)'!$H$16/100*'Connecting shares (%)'!$R$18,0),0)</f>
        <v>0</v>
      </c>
    </row>
    <row r="755" spans="1:34">
      <c r="A755" s="1">
        <v>754</v>
      </c>
      <c r="B755" s="1" t="s">
        <v>21</v>
      </c>
      <c r="C755" s="1" t="s">
        <v>24</v>
      </c>
      <c r="D755" s="1" t="s">
        <v>211</v>
      </c>
      <c r="E755" s="1">
        <v>56932.289999999899</v>
      </c>
      <c r="F755" s="1">
        <v>5</v>
      </c>
      <c r="G755" s="1">
        <v>0</v>
      </c>
      <c r="H755" s="1">
        <v>0</v>
      </c>
      <c r="I755" s="1">
        <v>0</v>
      </c>
      <c r="J755" s="1">
        <v>0</v>
      </c>
      <c r="K755" s="1">
        <v>227003.92</v>
      </c>
      <c r="L755" s="1">
        <v>11</v>
      </c>
      <c r="M755" s="1">
        <v>234115.1</v>
      </c>
      <c r="N755" s="1">
        <v>3</v>
      </c>
      <c r="O755" s="1">
        <v>0</v>
      </c>
      <c r="P755" s="1">
        <v>0</v>
      </c>
      <c r="Q755" s="1">
        <v>2837.7525343096399</v>
      </c>
      <c r="R755" s="1">
        <v>286569</v>
      </c>
      <c r="S755" s="61">
        <f>IF(C755="East", IF(B755="Central",('Connecting shares (%)'!$F$2/100*E755+'Connecting shares (%)'!$G$2/100*G755+'Connecting shares (%)'!$H$2/100*I755)/1000000,0),0)</f>
        <v>0</v>
      </c>
      <c r="T755" s="61">
        <f>IF(C755="East", IF(B755="Central",F755*'Connecting shares (%)'!$R$16*'Connecting shares (%)'!$F$2/100+H755*'Connecting shares (%)'!$G$2/100*'Connecting shares (%)'!$R$17+J755*'Connecting shares (%)'!$H$2/100*'Connecting shares (%)'!$R$18,0),0)</f>
        <v>0</v>
      </c>
      <c r="U755" s="1">
        <f>IF(C755="East", IF(B755="Decentral",('Connecting shares (%)'!$F$6/100*E755+'Connecting shares (%)'!$G$6/100*G755+'Connecting shares (%)'!$H$6/100*I755)/1000000,0),0)</f>
        <v>5.6932289999999899E-2</v>
      </c>
      <c r="V755" s="1">
        <f>IF(C755="East", IF(B755="Decentral",F755*'Connecting shares (%)'!$R$16*'Connecting shares (%)'!$F$6/100+H755*'Connecting shares (%)'!$G$6/100*'Connecting shares (%)'!$R$17+J755*'Connecting shares (%)'!$H$6/100*'Connecting shares (%)'!$R$18,0),0)</f>
        <v>0.11497500000000001</v>
      </c>
      <c r="W755" s="1">
        <f>IF(C755="East", IF(B755="Central",('Connecting shares (%)'!$F$4/100*K755+'Connecting shares (%)'!$G$4/100*M755+'Connecting shares (%)'!$H$4/100*O755)/1000000,0),0)</f>
        <v>0</v>
      </c>
      <c r="X755" s="1">
        <f>IF(C755="East", IF(B755="Central",L755*'Connecting shares (%)'!$R$16*'Connecting shares (%)'!$F$4/100+N755*'Connecting shares (%)'!$G$4/100*'Connecting shares (%)'!$R$17+P755*'Connecting shares (%)'!$H$4/100*'Connecting shares (%)'!$R$18,0),0)</f>
        <v>0</v>
      </c>
      <c r="Y755" s="1">
        <f>IF(C755="East", IF(B755="Decentral",('Connecting shares (%)'!$F$4/100*K755+'Connecting shares (%)'!$G$4/100*M755+'Connecting shares (%)'!$H$4/100*O755)/1000000,0),0)</f>
        <v>0.46111902000000005</v>
      </c>
      <c r="Z755" s="1">
        <f>IF(C755="East", IF(B755="Decentral",L755*'Connecting shares (%)'!$R$16*'Connecting shares (%)'!$F$8/100+N755*'Connecting shares (%)'!$G$8/100*'Connecting shares (%)'!$R$17+P755*'Connecting shares (%)'!$H$8/100*'Connecting shares (%)'!$R$18,0),0)</f>
        <v>0.34492200000000006</v>
      </c>
      <c r="AA755" s="1">
        <f>IF(C755="West", IF(B755="Central",('Connecting shares (%)'!$F$10/100*E755+'Connecting shares (%)'!$G$10/100*G755+'Connecting shares (%)'!$H$10/100*I755)/1000000,0),0)</f>
        <v>0</v>
      </c>
      <c r="AB755" s="1">
        <f>IF(C755="West", IF(B755="Central",F755*'Connecting shares (%)'!$R$16*'Connecting shares (%)'!$F$10/100+H755*'Connecting shares (%)'!$G$10/100*'Connecting shares (%)'!$R$17+J755*'Connecting shares (%)'!$H$10/100*'Connecting shares (%)'!$R$18,0),0)</f>
        <v>0</v>
      </c>
      <c r="AC755" s="1">
        <f>IF(C755="West", IF(B755="Decentral",('Connecting shares (%)'!$F$14/100*E755+'Connecting shares (%)'!$G$14/100*G755+'Connecting shares (%)'!$H$14/100*I755)/1000000,0),0)</f>
        <v>0</v>
      </c>
      <c r="AD755" s="1">
        <f>IF(C755="west", IF(B755="Decentral",F755*'Connecting shares (%)'!$R$16*'Connecting shares (%)'!$F$14/100+H755*'Connecting shares (%)'!$G$14/100*'Connecting shares (%)'!$R$17+J755*'Connecting shares (%)'!$H$14/100*'Connecting shares (%)'!$R$18,0),0)</f>
        <v>0</v>
      </c>
      <c r="AE755" s="1">
        <f>IF(C755="west", IF(B755="Central",('Connecting shares (%)'!$F$12/100*K755+'Connecting shares (%)'!$G$12/100*M755+'Connecting shares (%)'!$H$12/100*O755)/1000000,0),0)</f>
        <v>0</v>
      </c>
      <c r="AF755" s="1">
        <f>IF(C755="west", IF(B755="Central",L755*'Connecting shares (%)'!$R$16*'Connecting shares (%)'!$F$12/100+N755*'Connecting shares (%)'!$G$12/100*'Connecting shares (%)'!$R$17+P755*'Connecting shares (%)'!$H$12/100*'Connecting shares (%)'!$R$18,0),0)</f>
        <v>0</v>
      </c>
      <c r="AG755" s="1">
        <f>IF(C755="West", IF(B755="Decentral",(K755*'Connecting shares (%)'!$F$16/100+M755*'Connecting shares (%)'!$G$16/100+O755*'Connecting shares (%)'!$H$16/100)/1000000,0),0)</f>
        <v>0</v>
      </c>
      <c r="AH755" s="1">
        <f>IF(C755="west", IF(B755="Decentral",L755*'Connecting shares (%)'!$R$16*'Connecting shares (%)'!$F$16/100+N755*'Connecting shares (%)'!$G$16/100*'Connecting shares (%)'!$R$17+P755*'Connecting shares (%)'!$H$16/100*'Connecting shares (%)'!$R$18,0),0)</f>
        <v>0</v>
      </c>
    </row>
    <row r="756" spans="1:34">
      <c r="A756" s="1">
        <v>755</v>
      </c>
      <c r="B756" s="1" t="s">
        <v>21</v>
      </c>
      <c r="C756" s="1" t="s">
        <v>24</v>
      </c>
      <c r="D756" s="1" t="s">
        <v>211</v>
      </c>
      <c r="E756" s="1">
        <v>108245.07</v>
      </c>
      <c r="F756" s="1">
        <v>7</v>
      </c>
      <c r="G756" s="1">
        <v>0</v>
      </c>
      <c r="H756" s="1">
        <v>0</v>
      </c>
      <c r="I756" s="1">
        <v>0</v>
      </c>
      <c r="J756" s="1">
        <v>0</v>
      </c>
      <c r="K756" s="1">
        <v>40327.410000000003</v>
      </c>
      <c r="L756" s="1">
        <v>1</v>
      </c>
      <c r="M756" s="1">
        <v>0</v>
      </c>
      <c r="N756" s="1">
        <v>0</v>
      </c>
      <c r="O756" s="1">
        <v>0</v>
      </c>
      <c r="P756" s="1">
        <v>0</v>
      </c>
      <c r="Q756" s="1">
        <v>877.60997094985203</v>
      </c>
      <c r="R756" s="1">
        <v>37548.5</v>
      </c>
      <c r="S756" s="61">
        <f>IF(C756="East", IF(B756="Central",('Connecting shares (%)'!$F$2/100*E756+'Connecting shares (%)'!$G$2/100*G756+'Connecting shares (%)'!$H$2/100*I756)/1000000,0),0)</f>
        <v>0</v>
      </c>
      <c r="T756" s="61">
        <f>IF(C756="East", IF(B756="Central",F756*'Connecting shares (%)'!$R$16*'Connecting shares (%)'!$F$2/100+H756*'Connecting shares (%)'!$G$2/100*'Connecting shares (%)'!$R$17+J756*'Connecting shares (%)'!$H$2/100*'Connecting shares (%)'!$R$18,0),0)</f>
        <v>0</v>
      </c>
      <c r="U756" s="1">
        <f>IF(C756="East", IF(B756="Decentral",('Connecting shares (%)'!$F$6/100*E756+'Connecting shares (%)'!$G$6/100*G756+'Connecting shares (%)'!$H$6/100*I756)/1000000,0),0)</f>
        <v>0.10824507000000001</v>
      </c>
      <c r="V756" s="1">
        <f>IF(C756="East", IF(B756="Decentral",F756*'Connecting shares (%)'!$R$16*'Connecting shares (%)'!$F$6/100+H756*'Connecting shares (%)'!$G$6/100*'Connecting shares (%)'!$R$17+J756*'Connecting shares (%)'!$H$6/100*'Connecting shares (%)'!$R$18,0),0)</f>
        <v>0.16096500000000002</v>
      </c>
      <c r="W756" s="1">
        <f>IF(C756="East", IF(B756="Central",('Connecting shares (%)'!$F$4/100*K756+'Connecting shares (%)'!$G$4/100*M756+'Connecting shares (%)'!$H$4/100*O756)/1000000,0),0)</f>
        <v>0</v>
      </c>
      <c r="X756" s="1">
        <f>IF(C756="East", IF(B756="Central",L756*'Connecting shares (%)'!$R$16*'Connecting shares (%)'!$F$4/100+N756*'Connecting shares (%)'!$G$4/100*'Connecting shares (%)'!$R$17+P756*'Connecting shares (%)'!$H$4/100*'Connecting shares (%)'!$R$18,0),0)</f>
        <v>0</v>
      </c>
      <c r="Y756" s="1">
        <f>IF(C756="East", IF(B756="Decentral",('Connecting shares (%)'!$F$4/100*K756+'Connecting shares (%)'!$G$4/100*M756+'Connecting shares (%)'!$H$4/100*O756)/1000000,0),0)</f>
        <v>4.0327410000000001E-2</v>
      </c>
      <c r="Z756" s="1">
        <f>IF(C756="East", IF(B756="Decentral",L756*'Connecting shares (%)'!$R$16*'Connecting shares (%)'!$F$8/100+N756*'Connecting shares (%)'!$G$8/100*'Connecting shares (%)'!$R$17+P756*'Connecting shares (%)'!$H$8/100*'Connecting shares (%)'!$R$18,0),0)</f>
        <v>2.2995000000000002E-2</v>
      </c>
      <c r="AA756" s="1">
        <f>IF(C756="West", IF(B756="Central",('Connecting shares (%)'!$F$10/100*E756+'Connecting shares (%)'!$G$10/100*G756+'Connecting shares (%)'!$H$10/100*I756)/1000000,0),0)</f>
        <v>0</v>
      </c>
      <c r="AB756" s="1">
        <f>IF(C756="West", IF(B756="Central",F756*'Connecting shares (%)'!$R$16*'Connecting shares (%)'!$F$10/100+H756*'Connecting shares (%)'!$G$10/100*'Connecting shares (%)'!$R$17+J756*'Connecting shares (%)'!$H$10/100*'Connecting shares (%)'!$R$18,0),0)</f>
        <v>0</v>
      </c>
      <c r="AC756" s="1">
        <f>IF(C756="West", IF(B756="Decentral",('Connecting shares (%)'!$F$14/100*E756+'Connecting shares (%)'!$G$14/100*G756+'Connecting shares (%)'!$H$14/100*I756)/1000000,0),0)</f>
        <v>0</v>
      </c>
      <c r="AD756" s="1">
        <f>IF(C756="west", IF(B756="Decentral",F756*'Connecting shares (%)'!$R$16*'Connecting shares (%)'!$F$14/100+H756*'Connecting shares (%)'!$G$14/100*'Connecting shares (%)'!$R$17+J756*'Connecting shares (%)'!$H$14/100*'Connecting shares (%)'!$R$18,0),0)</f>
        <v>0</v>
      </c>
      <c r="AE756" s="1">
        <f>IF(C756="west", IF(B756="Central",('Connecting shares (%)'!$F$12/100*K756+'Connecting shares (%)'!$G$12/100*M756+'Connecting shares (%)'!$H$12/100*O756)/1000000,0),0)</f>
        <v>0</v>
      </c>
      <c r="AF756" s="1">
        <f>IF(C756="west", IF(B756="Central",L756*'Connecting shares (%)'!$R$16*'Connecting shares (%)'!$F$12/100+N756*'Connecting shares (%)'!$G$12/100*'Connecting shares (%)'!$R$17+P756*'Connecting shares (%)'!$H$12/100*'Connecting shares (%)'!$R$18,0),0)</f>
        <v>0</v>
      </c>
      <c r="AG756" s="1">
        <f>IF(C756="West", IF(B756="Decentral",(K756*'Connecting shares (%)'!$F$16/100+M756*'Connecting shares (%)'!$G$16/100+O756*'Connecting shares (%)'!$H$16/100)/1000000,0),0)</f>
        <v>0</v>
      </c>
      <c r="AH756" s="1">
        <f>IF(C756="west", IF(B756="Decentral",L756*'Connecting shares (%)'!$R$16*'Connecting shares (%)'!$F$16/100+N756*'Connecting shares (%)'!$G$16/100*'Connecting shares (%)'!$R$17+P756*'Connecting shares (%)'!$H$16/100*'Connecting shares (%)'!$R$18,0),0)</f>
        <v>0</v>
      </c>
    </row>
    <row r="757" spans="1:34">
      <c r="A757" s="1">
        <v>756</v>
      </c>
      <c r="B757" s="1" t="s">
        <v>21</v>
      </c>
      <c r="C757" s="1" t="s">
        <v>24</v>
      </c>
      <c r="D757" s="1" t="s">
        <v>211</v>
      </c>
      <c r="E757" s="1">
        <v>18691.2599999999</v>
      </c>
      <c r="F757" s="1">
        <v>1</v>
      </c>
      <c r="G757" s="1">
        <v>0</v>
      </c>
      <c r="H757" s="1">
        <v>0</v>
      </c>
      <c r="I757" s="1">
        <v>0</v>
      </c>
      <c r="J757" s="1">
        <v>0</v>
      </c>
      <c r="K757" s="1">
        <v>48911.389999999898</v>
      </c>
      <c r="L757" s="1">
        <v>3</v>
      </c>
      <c r="M757" s="1">
        <v>0</v>
      </c>
      <c r="N757" s="1">
        <v>0</v>
      </c>
      <c r="O757" s="1">
        <v>0</v>
      </c>
      <c r="P757" s="1">
        <v>0</v>
      </c>
      <c r="Q757" s="1">
        <v>1856.3576221302101</v>
      </c>
      <c r="R757" s="1">
        <v>20720</v>
      </c>
      <c r="S757" s="61">
        <f>IF(C757="East", IF(B757="Central",('Connecting shares (%)'!$F$2/100*E757+'Connecting shares (%)'!$G$2/100*G757+'Connecting shares (%)'!$H$2/100*I757)/1000000,0),0)</f>
        <v>0</v>
      </c>
      <c r="T757" s="61">
        <f>IF(C757="East", IF(B757="Central",F757*'Connecting shares (%)'!$R$16*'Connecting shares (%)'!$F$2/100+H757*'Connecting shares (%)'!$G$2/100*'Connecting shares (%)'!$R$17+J757*'Connecting shares (%)'!$H$2/100*'Connecting shares (%)'!$R$18,0),0)</f>
        <v>0</v>
      </c>
      <c r="U757" s="1">
        <f>IF(C757="East", IF(B757="Decentral",('Connecting shares (%)'!$F$6/100*E757+'Connecting shares (%)'!$G$6/100*G757+'Connecting shares (%)'!$H$6/100*I757)/1000000,0),0)</f>
        <v>1.8691259999999901E-2</v>
      </c>
      <c r="V757" s="1">
        <f>IF(C757="East", IF(B757="Decentral",F757*'Connecting shares (%)'!$R$16*'Connecting shares (%)'!$F$6/100+H757*'Connecting shares (%)'!$G$6/100*'Connecting shares (%)'!$R$17+J757*'Connecting shares (%)'!$H$6/100*'Connecting shares (%)'!$R$18,0),0)</f>
        <v>2.2995000000000002E-2</v>
      </c>
      <c r="W757" s="1">
        <f>IF(C757="East", IF(B757="Central",('Connecting shares (%)'!$F$4/100*K757+'Connecting shares (%)'!$G$4/100*M757+'Connecting shares (%)'!$H$4/100*O757)/1000000,0),0)</f>
        <v>0</v>
      </c>
      <c r="X757" s="1">
        <f>IF(C757="East", IF(B757="Central",L757*'Connecting shares (%)'!$R$16*'Connecting shares (%)'!$F$4/100+N757*'Connecting shares (%)'!$G$4/100*'Connecting shares (%)'!$R$17+P757*'Connecting shares (%)'!$H$4/100*'Connecting shares (%)'!$R$18,0),0)</f>
        <v>0</v>
      </c>
      <c r="Y757" s="1">
        <f>IF(C757="East", IF(B757="Decentral",('Connecting shares (%)'!$F$4/100*K757+'Connecting shares (%)'!$G$4/100*M757+'Connecting shares (%)'!$H$4/100*O757)/1000000,0),0)</f>
        <v>4.8911389999999895E-2</v>
      </c>
      <c r="Z757" s="1">
        <f>IF(C757="East", IF(B757="Decentral",L757*'Connecting shares (%)'!$R$16*'Connecting shares (%)'!$F$8/100+N757*'Connecting shares (%)'!$G$8/100*'Connecting shares (%)'!$R$17+P757*'Connecting shares (%)'!$H$8/100*'Connecting shares (%)'!$R$18,0),0)</f>
        <v>6.8985000000000005E-2</v>
      </c>
      <c r="AA757" s="1">
        <f>IF(C757="West", IF(B757="Central",('Connecting shares (%)'!$F$10/100*E757+'Connecting shares (%)'!$G$10/100*G757+'Connecting shares (%)'!$H$10/100*I757)/1000000,0),0)</f>
        <v>0</v>
      </c>
      <c r="AB757" s="1">
        <f>IF(C757="West", IF(B757="Central",F757*'Connecting shares (%)'!$R$16*'Connecting shares (%)'!$F$10/100+H757*'Connecting shares (%)'!$G$10/100*'Connecting shares (%)'!$R$17+J757*'Connecting shares (%)'!$H$10/100*'Connecting shares (%)'!$R$18,0),0)</f>
        <v>0</v>
      </c>
      <c r="AC757" s="1">
        <f>IF(C757="West", IF(B757="Decentral",('Connecting shares (%)'!$F$14/100*E757+'Connecting shares (%)'!$G$14/100*G757+'Connecting shares (%)'!$H$14/100*I757)/1000000,0),0)</f>
        <v>0</v>
      </c>
      <c r="AD757" s="1">
        <f>IF(C757="west", IF(B757="Decentral",F757*'Connecting shares (%)'!$R$16*'Connecting shares (%)'!$F$14/100+H757*'Connecting shares (%)'!$G$14/100*'Connecting shares (%)'!$R$17+J757*'Connecting shares (%)'!$H$14/100*'Connecting shares (%)'!$R$18,0),0)</f>
        <v>0</v>
      </c>
      <c r="AE757" s="1">
        <f>IF(C757="west", IF(B757="Central",('Connecting shares (%)'!$F$12/100*K757+'Connecting shares (%)'!$G$12/100*M757+'Connecting shares (%)'!$H$12/100*O757)/1000000,0),0)</f>
        <v>0</v>
      </c>
      <c r="AF757" s="1">
        <f>IF(C757="west", IF(B757="Central",L757*'Connecting shares (%)'!$R$16*'Connecting shares (%)'!$F$12/100+N757*'Connecting shares (%)'!$G$12/100*'Connecting shares (%)'!$R$17+P757*'Connecting shares (%)'!$H$12/100*'Connecting shares (%)'!$R$18,0),0)</f>
        <v>0</v>
      </c>
      <c r="AG757" s="1">
        <f>IF(C757="West", IF(B757="Decentral",(K757*'Connecting shares (%)'!$F$16/100+M757*'Connecting shares (%)'!$G$16/100+O757*'Connecting shares (%)'!$H$16/100)/1000000,0),0)</f>
        <v>0</v>
      </c>
      <c r="AH757" s="1">
        <f>IF(C757="west", IF(B757="Decentral",L757*'Connecting shares (%)'!$R$16*'Connecting shares (%)'!$F$16/100+N757*'Connecting shares (%)'!$G$16/100*'Connecting shares (%)'!$R$17+P757*'Connecting shares (%)'!$H$16/100*'Connecting shares (%)'!$R$18,0),0)</f>
        <v>0</v>
      </c>
    </row>
    <row r="758" spans="1:34">
      <c r="A758" s="1">
        <v>757</v>
      </c>
      <c r="B758" s="1" t="s">
        <v>21</v>
      </c>
      <c r="C758" s="1" t="s">
        <v>24</v>
      </c>
      <c r="D758" s="1" t="s">
        <v>211</v>
      </c>
      <c r="E758" s="1">
        <v>23082.400000000001</v>
      </c>
      <c r="F758" s="1">
        <v>1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211611.91</v>
      </c>
      <c r="N758" s="1">
        <v>2</v>
      </c>
      <c r="O758" s="1">
        <v>0</v>
      </c>
      <c r="P758" s="1">
        <v>0</v>
      </c>
      <c r="Q758" s="1">
        <v>416.89216011969199</v>
      </c>
      <c r="R758" s="1">
        <v>4202.5</v>
      </c>
      <c r="S758" s="61">
        <f>IF(C758="East", IF(B758="Central",('Connecting shares (%)'!$F$2/100*E758+'Connecting shares (%)'!$G$2/100*G758+'Connecting shares (%)'!$H$2/100*I758)/1000000,0),0)</f>
        <v>0</v>
      </c>
      <c r="T758" s="61">
        <f>IF(C758="East", IF(B758="Central",F758*'Connecting shares (%)'!$R$16*'Connecting shares (%)'!$F$2/100+H758*'Connecting shares (%)'!$G$2/100*'Connecting shares (%)'!$R$17+J758*'Connecting shares (%)'!$H$2/100*'Connecting shares (%)'!$R$18,0),0)</f>
        <v>0</v>
      </c>
      <c r="U758" s="1">
        <f>IF(C758="East", IF(B758="Decentral",('Connecting shares (%)'!$F$6/100*E758+'Connecting shares (%)'!$G$6/100*G758+'Connecting shares (%)'!$H$6/100*I758)/1000000,0),0)</f>
        <v>2.3082400000000003E-2</v>
      </c>
      <c r="V758" s="1">
        <f>IF(C758="East", IF(B758="Decentral",F758*'Connecting shares (%)'!$R$16*'Connecting shares (%)'!$F$6/100+H758*'Connecting shares (%)'!$G$6/100*'Connecting shares (%)'!$R$17+J758*'Connecting shares (%)'!$H$6/100*'Connecting shares (%)'!$R$18,0),0)</f>
        <v>2.2995000000000002E-2</v>
      </c>
      <c r="W758" s="1">
        <f>IF(C758="East", IF(B758="Central",('Connecting shares (%)'!$F$4/100*K758+'Connecting shares (%)'!$G$4/100*M758+'Connecting shares (%)'!$H$4/100*O758)/1000000,0),0)</f>
        <v>0</v>
      </c>
      <c r="X758" s="1">
        <f>IF(C758="East", IF(B758="Central",L758*'Connecting shares (%)'!$R$16*'Connecting shares (%)'!$F$4/100+N758*'Connecting shares (%)'!$G$4/100*'Connecting shares (%)'!$R$17+P758*'Connecting shares (%)'!$H$4/100*'Connecting shares (%)'!$R$18,0),0)</f>
        <v>0</v>
      </c>
      <c r="Y758" s="1">
        <f>IF(C758="East", IF(B758="Decentral",('Connecting shares (%)'!$F$4/100*K758+'Connecting shares (%)'!$G$4/100*M758+'Connecting shares (%)'!$H$4/100*O758)/1000000,0),0)</f>
        <v>0.21161191000000001</v>
      </c>
      <c r="Z758" s="1">
        <f>IF(C758="East", IF(B758="Decentral",L758*'Connecting shares (%)'!$R$16*'Connecting shares (%)'!$F$8/100+N758*'Connecting shares (%)'!$G$8/100*'Connecting shares (%)'!$R$17+P758*'Connecting shares (%)'!$H$8/100*'Connecting shares (%)'!$R$18,0),0)</f>
        <v>6.1317999999999998E-2</v>
      </c>
      <c r="AA758" s="1">
        <f>IF(C758="West", IF(B758="Central",('Connecting shares (%)'!$F$10/100*E758+'Connecting shares (%)'!$G$10/100*G758+'Connecting shares (%)'!$H$10/100*I758)/1000000,0),0)</f>
        <v>0</v>
      </c>
      <c r="AB758" s="1">
        <f>IF(C758="West", IF(B758="Central",F758*'Connecting shares (%)'!$R$16*'Connecting shares (%)'!$F$10/100+H758*'Connecting shares (%)'!$G$10/100*'Connecting shares (%)'!$R$17+J758*'Connecting shares (%)'!$H$10/100*'Connecting shares (%)'!$R$18,0),0)</f>
        <v>0</v>
      </c>
      <c r="AC758" s="1">
        <f>IF(C758="West", IF(B758="Decentral",('Connecting shares (%)'!$F$14/100*E758+'Connecting shares (%)'!$G$14/100*G758+'Connecting shares (%)'!$H$14/100*I758)/1000000,0),0)</f>
        <v>0</v>
      </c>
      <c r="AD758" s="1">
        <f>IF(C758="west", IF(B758="Decentral",F758*'Connecting shares (%)'!$R$16*'Connecting shares (%)'!$F$14/100+H758*'Connecting shares (%)'!$G$14/100*'Connecting shares (%)'!$R$17+J758*'Connecting shares (%)'!$H$14/100*'Connecting shares (%)'!$R$18,0),0)</f>
        <v>0</v>
      </c>
      <c r="AE758" s="1">
        <f>IF(C758="west", IF(B758="Central",('Connecting shares (%)'!$F$12/100*K758+'Connecting shares (%)'!$G$12/100*M758+'Connecting shares (%)'!$H$12/100*O758)/1000000,0),0)</f>
        <v>0</v>
      </c>
      <c r="AF758" s="1">
        <f>IF(C758="west", IF(B758="Central",L758*'Connecting shares (%)'!$R$16*'Connecting shares (%)'!$F$12/100+N758*'Connecting shares (%)'!$G$12/100*'Connecting shares (%)'!$R$17+P758*'Connecting shares (%)'!$H$12/100*'Connecting shares (%)'!$R$18,0),0)</f>
        <v>0</v>
      </c>
      <c r="AG758" s="1">
        <f>IF(C758="West", IF(B758="Decentral",(K758*'Connecting shares (%)'!$F$16/100+M758*'Connecting shares (%)'!$G$16/100+O758*'Connecting shares (%)'!$H$16/100)/1000000,0),0)</f>
        <v>0</v>
      </c>
      <c r="AH758" s="1">
        <f>IF(C758="west", IF(B758="Decentral",L758*'Connecting shares (%)'!$R$16*'Connecting shares (%)'!$F$16/100+N758*'Connecting shares (%)'!$G$16/100*'Connecting shares (%)'!$R$17+P758*'Connecting shares (%)'!$H$16/100*'Connecting shares (%)'!$R$18,0),0)</f>
        <v>0</v>
      </c>
    </row>
    <row r="759" spans="1:34">
      <c r="A759" s="1">
        <v>758</v>
      </c>
      <c r="B759" s="1" t="s">
        <v>21</v>
      </c>
      <c r="C759" s="1" t="s">
        <v>24</v>
      </c>
      <c r="D759" s="1" t="s">
        <v>215</v>
      </c>
      <c r="E759" s="1">
        <v>175824.71</v>
      </c>
      <c r="F759" s="1">
        <v>6</v>
      </c>
      <c r="G759" s="1">
        <v>107493.179999999</v>
      </c>
      <c r="H759" s="1">
        <v>2</v>
      </c>
      <c r="I759" s="1">
        <v>0</v>
      </c>
      <c r="J759" s="1">
        <v>0</v>
      </c>
      <c r="K759" s="1">
        <v>0</v>
      </c>
      <c r="L759" s="1">
        <v>0</v>
      </c>
      <c r="M759" s="1">
        <v>384561.02</v>
      </c>
      <c r="N759" s="1">
        <v>2</v>
      </c>
      <c r="O759" s="1">
        <v>0</v>
      </c>
      <c r="P759" s="1">
        <v>0</v>
      </c>
      <c r="Q759" s="1">
        <v>1525.04095830406</v>
      </c>
      <c r="R759" s="1">
        <v>51434</v>
      </c>
      <c r="S759" s="61">
        <f>IF(C759="East", IF(B759="Central",('Connecting shares (%)'!$F$2/100*E759+'Connecting shares (%)'!$G$2/100*G759+'Connecting shares (%)'!$H$2/100*I759)/1000000,0),0)</f>
        <v>0</v>
      </c>
      <c r="T759" s="61">
        <f>IF(C759="East", IF(B759="Central",F759*'Connecting shares (%)'!$R$16*'Connecting shares (%)'!$F$2/100+H759*'Connecting shares (%)'!$G$2/100*'Connecting shares (%)'!$R$17+J759*'Connecting shares (%)'!$H$2/100*'Connecting shares (%)'!$R$18,0),0)</f>
        <v>0</v>
      </c>
      <c r="U759" s="1">
        <f>IF(C759="East", IF(B759="Decentral",('Connecting shares (%)'!$F$6/100*E759+'Connecting shares (%)'!$G$6/100*G759+'Connecting shares (%)'!$H$6/100*I759)/1000000,0),0)</f>
        <v>0.28331788999999896</v>
      </c>
      <c r="V759" s="1">
        <f>IF(C759="East", IF(B759="Decentral",F759*'Connecting shares (%)'!$R$16*'Connecting shares (%)'!$F$6/100+H759*'Connecting shares (%)'!$G$6/100*'Connecting shares (%)'!$R$17+J759*'Connecting shares (%)'!$H$6/100*'Connecting shares (%)'!$R$18,0),0)</f>
        <v>0.19928800000000002</v>
      </c>
      <c r="W759" s="1">
        <f>IF(C759="East", IF(B759="Central",('Connecting shares (%)'!$F$4/100*K759+'Connecting shares (%)'!$G$4/100*M759+'Connecting shares (%)'!$H$4/100*O759)/1000000,0),0)</f>
        <v>0</v>
      </c>
      <c r="X759" s="1">
        <f>IF(C759="East", IF(B759="Central",L759*'Connecting shares (%)'!$R$16*'Connecting shares (%)'!$F$4/100+N759*'Connecting shares (%)'!$G$4/100*'Connecting shares (%)'!$R$17+P759*'Connecting shares (%)'!$H$4/100*'Connecting shares (%)'!$R$18,0),0)</f>
        <v>0</v>
      </c>
      <c r="Y759" s="1">
        <f>IF(C759="East", IF(B759="Decentral",('Connecting shares (%)'!$F$4/100*K759+'Connecting shares (%)'!$G$4/100*M759+'Connecting shares (%)'!$H$4/100*O759)/1000000,0),0)</f>
        <v>0.38456102000000003</v>
      </c>
      <c r="Z759" s="1">
        <f>IF(C759="East", IF(B759="Decentral",L759*'Connecting shares (%)'!$R$16*'Connecting shares (%)'!$F$8/100+N759*'Connecting shares (%)'!$G$8/100*'Connecting shares (%)'!$R$17+P759*'Connecting shares (%)'!$H$8/100*'Connecting shares (%)'!$R$18,0),0)</f>
        <v>6.1317999999999998E-2</v>
      </c>
      <c r="AA759" s="1">
        <f>IF(C759="West", IF(B759="Central",('Connecting shares (%)'!$F$10/100*E759+'Connecting shares (%)'!$G$10/100*G759+'Connecting shares (%)'!$H$10/100*I759)/1000000,0),0)</f>
        <v>0</v>
      </c>
      <c r="AB759" s="1">
        <f>IF(C759="West", IF(B759="Central",F759*'Connecting shares (%)'!$R$16*'Connecting shares (%)'!$F$10/100+H759*'Connecting shares (%)'!$G$10/100*'Connecting shares (%)'!$R$17+J759*'Connecting shares (%)'!$H$10/100*'Connecting shares (%)'!$R$18,0),0)</f>
        <v>0</v>
      </c>
      <c r="AC759" s="1">
        <f>IF(C759="West", IF(B759="Decentral",('Connecting shares (%)'!$F$14/100*E759+'Connecting shares (%)'!$G$14/100*G759+'Connecting shares (%)'!$H$14/100*I759)/1000000,0),0)</f>
        <v>0</v>
      </c>
      <c r="AD759" s="1">
        <f>IF(C759="west", IF(B759="Decentral",F759*'Connecting shares (%)'!$R$16*'Connecting shares (%)'!$F$14/100+H759*'Connecting shares (%)'!$G$14/100*'Connecting shares (%)'!$R$17+J759*'Connecting shares (%)'!$H$14/100*'Connecting shares (%)'!$R$18,0),0)</f>
        <v>0</v>
      </c>
      <c r="AE759" s="1">
        <f>IF(C759="west", IF(B759="Central",('Connecting shares (%)'!$F$12/100*K759+'Connecting shares (%)'!$G$12/100*M759+'Connecting shares (%)'!$H$12/100*O759)/1000000,0),0)</f>
        <v>0</v>
      </c>
      <c r="AF759" s="1">
        <f>IF(C759="west", IF(B759="Central",L759*'Connecting shares (%)'!$R$16*'Connecting shares (%)'!$F$12/100+N759*'Connecting shares (%)'!$G$12/100*'Connecting shares (%)'!$R$17+P759*'Connecting shares (%)'!$H$12/100*'Connecting shares (%)'!$R$18,0),0)</f>
        <v>0</v>
      </c>
      <c r="AG759" s="1">
        <f>IF(C759="West", IF(B759="Decentral",(K759*'Connecting shares (%)'!$F$16/100+M759*'Connecting shares (%)'!$G$16/100+O759*'Connecting shares (%)'!$H$16/100)/1000000,0),0)</f>
        <v>0</v>
      </c>
      <c r="AH759" s="1">
        <f>IF(C759="west", IF(B759="Decentral",L759*'Connecting shares (%)'!$R$16*'Connecting shares (%)'!$F$16/100+N759*'Connecting shares (%)'!$G$16/100*'Connecting shares (%)'!$R$17+P759*'Connecting shares (%)'!$H$16/100*'Connecting shares (%)'!$R$18,0),0)</f>
        <v>0</v>
      </c>
    </row>
    <row r="760" spans="1:34">
      <c r="A760" s="1">
        <v>759</v>
      </c>
      <c r="B760" s="1" t="s">
        <v>21</v>
      </c>
      <c r="C760" s="1" t="s">
        <v>24</v>
      </c>
      <c r="D760" s="1" t="s">
        <v>211</v>
      </c>
      <c r="E760" s="1">
        <v>49187.8</v>
      </c>
      <c r="F760" s="1">
        <v>2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813.50193983189195</v>
      </c>
      <c r="R760" s="1">
        <v>13452</v>
      </c>
      <c r="S760" s="61">
        <f>IF(C760="East", IF(B760="Central",('Connecting shares (%)'!$F$2/100*E760+'Connecting shares (%)'!$G$2/100*G760+'Connecting shares (%)'!$H$2/100*I760)/1000000,0),0)</f>
        <v>0</v>
      </c>
      <c r="T760" s="61">
        <f>IF(C760="East", IF(B760="Central",F760*'Connecting shares (%)'!$R$16*'Connecting shares (%)'!$F$2/100+H760*'Connecting shares (%)'!$G$2/100*'Connecting shares (%)'!$R$17+J760*'Connecting shares (%)'!$H$2/100*'Connecting shares (%)'!$R$18,0),0)</f>
        <v>0</v>
      </c>
      <c r="U760" s="1">
        <f>IF(C760="East", IF(B760="Decentral",('Connecting shares (%)'!$F$6/100*E760+'Connecting shares (%)'!$G$6/100*G760+'Connecting shares (%)'!$H$6/100*I760)/1000000,0),0)</f>
        <v>4.9187800000000004E-2</v>
      </c>
      <c r="V760" s="1">
        <f>IF(C760="East", IF(B760="Decentral",F760*'Connecting shares (%)'!$R$16*'Connecting shares (%)'!$F$6/100+H760*'Connecting shares (%)'!$G$6/100*'Connecting shares (%)'!$R$17+J760*'Connecting shares (%)'!$H$6/100*'Connecting shares (%)'!$R$18,0),0)</f>
        <v>4.5990000000000003E-2</v>
      </c>
      <c r="W760" s="1">
        <f>IF(C760="East", IF(B760="Central",('Connecting shares (%)'!$F$4/100*K760+'Connecting shares (%)'!$G$4/100*M760+'Connecting shares (%)'!$H$4/100*O760)/1000000,0),0)</f>
        <v>0</v>
      </c>
      <c r="X760" s="1">
        <f>IF(C760="East", IF(B760="Central",L760*'Connecting shares (%)'!$R$16*'Connecting shares (%)'!$F$4/100+N760*'Connecting shares (%)'!$G$4/100*'Connecting shares (%)'!$R$17+P760*'Connecting shares (%)'!$H$4/100*'Connecting shares (%)'!$R$18,0),0)</f>
        <v>0</v>
      </c>
      <c r="Y760" s="1">
        <f>IF(C760="East", IF(B760="Decentral",('Connecting shares (%)'!$F$4/100*K760+'Connecting shares (%)'!$G$4/100*M760+'Connecting shares (%)'!$H$4/100*O760)/1000000,0),0)</f>
        <v>0</v>
      </c>
      <c r="Z760" s="1">
        <f>IF(C760="East", IF(B760="Decentral",L760*'Connecting shares (%)'!$R$16*'Connecting shares (%)'!$F$8/100+N760*'Connecting shares (%)'!$G$8/100*'Connecting shares (%)'!$R$17+P760*'Connecting shares (%)'!$H$8/100*'Connecting shares (%)'!$R$18,0),0)</f>
        <v>0</v>
      </c>
      <c r="AA760" s="1">
        <f>IF(C760="West", IF(B760="Central",('Connecting shares (%)'!$F$10/100*E760+'Connecting shares (%)'!$G$10/100*G760+'Connecting shares (%)'!$H$10/100*I760)/1000000,0),0)</f>
        <v>0</v>
      </c>
      <c r="AB760" s="1">
        <f>IF(C760="West", IF(B760="Central",F760*'Connecting shares (%)'!$R$16*'Connecting shares (%)'!$F$10/100+H760*'Connecting shares (%)'!$G$10/100*'Connecting shares (%)'!$R$17+J760*'Connecting shares (%)'!$H$10/100*'Connecting shares (%)'!$R$18,0),0)</f>
        <v>0</v>
      </c>
      <c r="AC760" s="1">
        <f>IF(C760="West", IF(B760="Decentral",('Connecting shares (%)'!$F$14/100*E760+'Connecting shares (%)'!$G$14/100*G760+'Connecting shares (%)'!$H$14/100*I760)/1000000,0),0)</f>
        <v>0</v>
      </c>
      <c r="AD760" s="1">
        <f>IF(C760="west", IF(B760="Decentral",F760*'Connecting shares (%)'!$R$16*'Connecting shares (%)'!$F$14/100+H760*'Connecting shares (%)'!$G$14/100*'Connecting shares (%)'!$R$17+J760*'Connecting shares (%)'!$H$14/100*'Connecting shares (%)'!$R$18,0),0)</f>
        <v>0</v>
      </c>
      <c r="AE760" s="1">
        <f>IF(C760="west", IF(B760="Central",('Connecting shares (%)'!$F$12/100*K760+'Connecting shares (%)'!$G$12/100*M760+'Connecting shares (%)'!$H$12/100*O760)/1000000,0),0)</f>
        <v>0</v>
      </c>
      <c r="AF760" s="1">
        <f>IF(C760="west", IF(B760="Central",L760*'Connecting shares (%)'!$R$16*'Connecting shares (%)'!$F$12/100+N760*'Connecting shares (%)'!$G$12/100*'Connecting shares (%)'!$R$17+P760*'Connecting shares (%)'!$H$12/100*'Connecting shares (%)'!$R$18,0),0)</f>
        <v>0</v>
      </c>
      <c r="AG760" s="1">
        <f>IF(C760="West", IF(B760="Decentral",(K760*'Connecting shares (%)'!$F$16/100+M760*'Connecting shares (%)'!$G$16/100+O760*'Connecting shares (%)'!$H$16/100)/1000000,0),0)</f>
        <v>0</v>
      </c>
      <c r="AH760" s="1">
        <f>IF(C760="west", IF(B760="Decentral",L760*'Connecting shares (%)'!$R$16*'Connecting shares (%)'!$F$16/100+N760*'Connecting shares (%)'!$G$16/100*'Connecting shares (%)'!$R$17+P760*'Connecting shares (%)'!$H$16/100*'Connecting shares (%)'!$R$18,0),0)</f>
        <v>0</v>
      </c>
    </row>
    <row r="761" spans="1:34">
      <c r="A761" s="1">
        <v>760</v>
      </c>
      <c r="B761" s="1" t="s">
        <v>21</v>
      </c>
      <c r="C761" s="1" t="s">
        <v>24</v>
      </c>
      <c r="D761" s="1" t="s">
        <v>214</v>
      </c>
      <c r="E761" s="1">
        <v>347112.25999999902</v>
      </c>
      <c r="F761" s="1">
        <v>18</v>
      </c>
      <c r="G761" s="1">
        <v>0</v>
      </c>
      <c r="H761" s="1">
        <v>0</v>
      </c>
      <c r="I761" s="1">
        <v>0</v>
      </c>
      <c r="J761" s="1">
        <v>0</v>
      </c>
      <c r="K761" s="1">
        <v>39780.339999999902</v>
      </c>
      <c r="L761" s="1">
        <v>2</v>
      </c>
      <c r="M761" s="1">
        <v>0</v>
      </c>
      <c r="N761" s="1">
        <v>0</v>
      </c>
      <c r="O761" s="1">
        <v>0</v>
      </c>
      <c r="P761" s="1">
        <v>0</v>
      </c>
      <c r="Q761" s="1">
        <v>1900.6710802555101</v>
      </c>
      <c r="R761" s="1">
        <v>158729</v>
      </c>
      <c r="S761" s="61">
        <f>IF(C761="East", IF(B761="Central",('Connecting shares (%)'!$F$2/100*E761+'Connecting shares (%)'!$G$2/100*G761+'Connecting shares (%)'!$H$2/100*I761)/1000000,0),0)</f>
        <v>0</v>
      </c>
      <c r="T761" s="61">
        <f>IF(C761="East", IF(B761="Central",F761*'Connecting shares (%)'!$R$16*'Connecting shares (%)'!$F$2/100+H761*'Connecting shares (%)'!$G$2/100*'Connecting shares (%)'!$R$17+J761*'Connecting shares (%)'!$H$2/100*'Connecting shares (%)'!$R$18,0),0)</f>
        <v>0</v>
      </c>
      <c r="U761" s="1">
        <f>IF(C761="East", IF(B761="Decentral",('Connecting shares (%)'!$F$6/100*E761+'Connecting shares (%)'!$G$6/100*G761+'Connecting shares (%)'!$H$6/100*I761)/1000000,0),0)</f>
        <v>0.34711225999999901</v>
      </c>
      <c r="V761" s="1">
        <f>IF(C761="East", IF(B761="Decentral",F761*'Connecting shares (%)'!$R$16*'Connecting shares (%)'!$F$6/100+H761*'Connecting shares (%)'!$G$6/100*'Connecting shares (%)'!$R$17+J761*'Connecting shares (%)'!$H$6/100*'Connecting shares (%)'!$R$18,0),0)</f>
        <v>0.41391</v>
      </c>
      <c r="W761" s="1">
        <f>IF(C761="East", IF(B761="Central",('Connecting shares (%)'!$F$4/100*K761+'Connecting shares (%)'!$G$4/100*M761+'Connecting shares (%)'!$H$4/100*O761)/1000000,0),0)</f>
        <v>0</v>
      </c>
      <c r="X761" s="1">
        <f>IF(C761="East", IF(B761="Central",L761*'Connecting shares (%)'!$R$16*'Connecting shares (%)'!$F$4/100+N761*'Connecting shares (%)'!$G$4/100*'Connecting shares (%)'!$R$17+P761*'Connecting shares (%)'!$H$4/100*'Connecting shares (%)'!$R$18,0),0)</f>
        <v>0</v>
      </c>
      <c r="Y761" s="1">
        <f>IF(C761="East", IF(B761="Decentral",('Connecting shares (%)'!$F$4/100*K761+'Connecting shares (%)'!$G$4/100*M761+'Connecting shares (%)'!$H$4/100*O761)/1000000,0),0)</f>
        <v>3.97803399999999E-2</v>
      </c>
      <c r="Z761" s="1">
        <f>IF(C761="East", IF(B761="Decentral",L761*'Connecting shares (%)'!$R$16*'Connecting shares (%)'!$F$8/100+N761*'Connecting shares (%)'!$G$8/100*'Connecting shares (%)'!$R$17+P761*'Connecting shares (%)'!$H$8/100*'Connecting shares (%)'!$R$18,0),0)</f>
        <v>4.5990000000000003E-2</v>
      </c>
      <c r="AA761" s="1">
        <f>IF(C761="West", IF(B761="Central",('Connecting shares (%)'!$F$10/100*E761+'Connecting shares (%)'!$G$10/100*G761+'Connecting shares (%)'!$H$10/100*I761)/1000000,0),0)</f>
        <v>0</v>
      </c>
      <c r="AB761" s="1">
        <f>IF(C761="West", IF(B761="Central",F761*'Connecting shares (%)'!$R$16*'Connecting shares (%)'!$F$10/100+H761*'Connecting shares (%)'!$G$10/100*'Connecting shares (%)'!$R$17+J761*'Connecting shares (%)'!$H$10/100*'Connecting shares (%)'!$R$18,0),0)</f>
        <v>0</v>
      </c>
      <c r="AC761" s="1">
        <f>IF(C761="West", IF(B761="Decentral",('Connecting shares (%)'!$F$14/100*E761+'Connecting shares (%)'!$G$14/100*G761+'Connecting shares (%)'!$H$14/100*I761)/1000000,0),0)</f>
        <v>0</v>
      </c>
      <c r="AD761" s="1">
        <f>IF(C761="west", IF(B761="Decentral",F761*'Connecting shares (%)'!$R$16*'Connecting shares (%)'!$F$14/100+H761*'Connecting shares (%)'!$G$14/100*'Connecting shares (%)'!$R$17+J761*'Connecting shares (%)'!$H$14/100*'Connecting shares (%)'!$R$18,0),0)</f>
        <v>0</v>
      </c>
      <c r="AE761" s="1">
        <f>IF(C761="west", IF(B761="Central",('Connecting shares (%)'!$F$12/100*K761+'Connecting shares (%)'!$G$12/100*M761+'Connecting shares (%)'!$H$12/100*O761)/1000000,0),0)</f>
        <v>0</v>
      </c>
      <c r="AF761" s="1">
        <f>IF(C761="west", IF(B761="Central",L761*'Connecting shares (%)'!$R$16*'Connecting shares (%)'!$F$12/100+N761*'Connecting shares (%)'!$G$12/100*'Connecting shares (%)'!$R$17+P761*'Connecting shares (%)'!$H$12/100*'Connecting shares (%)'!$R$18,0),0)</f>
        <v>0</v>
      </c>
      <c r="AG761" s="1">
        <f>IF(C761="West", IF(B761="Decentral",(K761*'Connecting shares (%)'!$F$16/100+M761*'Connecting shares (%)'!$G$16/100+O761*'Connecting shares (%)'!$H$16/100)/1000000,0),0)</f>
        <v>0</v>
      </c>
      <c r="AH761" s="1">
        <f>IF(C761="west", IF(B761="Decentral",L761*'Connecting shares (%)'!$R$16*'Connecting shares (%)'!$F$16/100+N761*'Connecting shares (%)'!$G$16/100*'Connecting shares (%)'!$R$17+P761*'Connecting shares (%)'!$H$16/100*'Connecting shares (%)'!$R$18,0),0)</f>
        <v>0</v>
      </c>
    </row>
    <row r="762" spans="1:34">
      <c r="A762" s="1">
        <v>761</v>
      </c>
      <c r="B762" s="1" t="s">
        <v>21</v>
      </c>
      <c r="C762" s="1" t="s">
        <v>23</v>
      </c>
      <c r="D762" s="1" t="s">
        <v>213</v>
      </c>
      <c r="E762" s="1">
        <v>372442.46999999898</v>
      </c>
      <c r="F762" s="1">
        <v>23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2179.7212867819499</v>
      </c>
      <c r="R762" s="1">
        <v>196046.5</v>
      </c>
      <c r="S762" s="61">
        <f>IF(C762="East", IF(B762="Central",('Connecting shares (%)'!$F$2/100*E762+'Connecting shares (%)'!$G$2/100*G762+'Connecting shares (%)'!$H$2/100*I762)/1000000,0),0)</f>
        <v>0</v>
      </c>
      <c r="T762" s="61">
        <f>IF(C762="East", IF(B762="Central",F762*'Connecting shares (%)'!$R$16*'Connecting shares (%)'!$F$2/100+H762*'Connecting shares (%)'!$G$2/100*'Connecting shares (%)'!$R$17+J762*'Connecting shares (%)'!$H$2/100*'Connecting shares (%)'!$R$18,0),0)</f>
        <v>0</v>
      </c>
      <c r="U762" s="1">
        <f>IF(C762="East", IF(B762="Decentral",('Connecting shares (%)'!$F$6/100*E762+'Connecting shares (%)'!$G$6/100*G762+'Connecting shares (%)'!$H$6/100*I762)/1000000,0),0)</f>
        <v>0</v>
      </c>
      <c r="V762" s="1">
        <f>IF(C762="East", IF(B762="Decentral",F762*'Connecting shares (%)'!$R$16*'Connecting shares (%)'!$F$6/100+H762*'Connecting shares (%)'!$G$6/100*'Connecting shares (%)'!$R$17+J762*'Connecting shares (%)'!$H$6/100*'Connecting shares (%)'!$R$18,0),0)</f>
        <v>0</v>
      </c>
      <c r="W762" s="1">
        <f>IF(C762="East", IF(B762="Central",('Connecting shares (%)'!$F$4/100*K762+'Connecting shares (%)'!$G$4/100*M762+'Connecting shares (%)'!$H$4/100*O762)/1000000,0),0)</f>
        <v>0</v>
      </c>
      <c r="X762" s="1">
        <f>IF(C762="East", IF(B762="Central",L762*'Connecting shares (%)'!$R$16*'Connecting shares (%)'!$F$4/100+N762*'Connecting shares (%)'!$G$4/100*'Connecting shares (%)'!$R$17+P762*'Connecting shares (%)'!$H$4/100*'Connecting shares (%)'!$R$18,0),0)</f>
        <v>0</v>
      </c>
      <c r="Y762" s="1">
        <f>IF(C762="East", IF(B762="Decentral",('Connecting shares (%)'!$F$4/100*K762+'Connecting shares (%)'!$G$4/100*M762+'Connecting shares (%)'!$H$4/100*O762)/1000000,0),0)</f>
        <v>0</v>
      </c>
      <c r="Z762" s="1">
        <f>IF(C762="East", IF(B762="Decentral",L762*'Connecting shares (%)'!$R$16*'Connecting shares (%)'!$F$8/100+N762*'Connecting shares (%)'!$G$8/100*'Connecting shares (%)'!$R$17+P762*'Connecting shares (%)'!$H$8/100*'Connecting shares (%)'!$R$18,0),0)</f>
        <v>0</v>
      </c>
      <c r="AA762" s="1">
        <f>IF(C762="West", IF(B762="Central",('Connecting shares (%)'!$F$10/100*E762+'Connecting shares (%)'!$G$10/100*G762+'Connecting shares (%)'!$H$10/100*I762)/1000000,0),0)</f>
        <v>0</v>
      </c>
      <c r="AB762" s="1">
        <f>IF(C762="West", IF(B762="Central",F762*'Connecting shares (%)'!$R$16*'Connecting shares (%)'!$F$10/100+H762*'Connecting shares (%)'!$G$10/100*'Connecting shares (%)'!$R$17+J762*'Connecting shares (%)'!$H$10/100*'Connecting shares (%)'!$R$18,0),0)</f>
        <v>0</v>
      </c>
      <c r="AC762" s="1">
        <f>IF(C762="West", IF(B762="Decentral",('Connecting shares (%)'!$F$14/100*E762+'Connecting shares (%)'!$G$14/100*G762+'Connecting shares (%)'!$H$14/100*I762)/1000000,0),0)</f>
        <v>0.37244246999999897</v>
      </c>
      <c r="AD762" s="1">
        <f>IF(C762="west", IF(B762="Decentral",F762*'Connecting shares (%)'!$R$16*'Connecting shares (%)'!$F$14/100+H762*'Connecting shares (%)'!$G$14/100*'Connecting shares (%)'!$R$17+J762*'Connecting shares (%)'!$H$14/100*'Connecting shares (%)'!$R$18,0),0)</f>
        <v>0.52888500000000005</v>
      </c>
      <c r="AE762" s="1">
        <f>IF(C762="west", IF(B762="Central",('Connecting shares (%)'!$F$12/100*K762+'Connecting shares (%)'!$G$12/100*M762+'Connecting shares (%)'!$H$12/100*O762)/1000000,0),0)</f>
        <v>0</v>
      </c>
      <c r="AF762" s="1">
        <f>IF(C762="west", IF(B762="Central",L762*'Connecting shares (%)'!$R$16*'Connecting shares (%)'!$F$12/100+N762*'Connecting shares (%)'!$G$12/100*'Connecting shares (%)'!$R$17+P762*'Connecting shares (%)'!$H$12/100*'Connecting shares (%)'!$R$18,0),0)</f>
        <v>0</v>
      </c>
      <c r="AG762" s="1">
        <f>IF(C762="West", IF(B762="Decentral",(K762*'Connecting shares (%)'!$F$16/100+M762*'Connecting shares (%)'!$G$16/100+O762*'Connecting shares (%)'!$H$16/100)/1000000,0),0)</f>
        <v>0</v>
      </c>
      <c r="AH762" s="1">
        <f>IF(C762="west", IF(B762="Decentral",L762*'Connecting shares (%)'!$R$16*'Connecting shares (%)'!$F$16/100+N762*'Connecting shares (%)'!$G$16/100*'Connecting shares (%)'!$R$17+P762*'Connecting shares (%)'!$H$16/100*'Connecting shares (%)'!$R$18,0),0)</f>
        <v>0</v>
      </c>
    </row>
    <row r="763" spans="1:34">
      <c r="A763" s="1">
        <v>762</v>
      </c>
      <c r="B763" s="1" t="s">
        <v>21</v>
      </c>
      <c r="C763" s="1" t="s">
        <v>23</v>
      </c>
      <c r="D763" s="1" t="s">
        <v>212</v>
      </c>
      <c r="E763" s="1">
        <v>27773.55</v>
      </c>
      <c r="F763" s="1">
        <v>2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1927.70444772571</v>
      </c>
      <c r="R763" s="1">
        <v>88100.5</v>
      </c>
      <c r="S763" s="61">
        <f>IF(C763="East", IF(B763="Central",('Connecting shares (%)'!$F$2/100*E763+'Connecting shares (%)'!$G$2/100*G763+'Connecting shares (%)'!$H$2/100*I763)/1000000,0),0)</f>
        <v>0</v>
      </c>
      <c r="T763" s="61">
        <f>IF(C763="East", IF(B763="Central",F763*'Connecting shares (%)'!$R$16*'Connecting shares (%)'!$F$2/100+H763*'Connecting shares (%)'!$G$2/100*'Connecting shares (%)'!$R$17+J763*'Connecting shares (%)'!$H$2/100*'Connecting shares (%)'!$R$18,0),0)</f>
        <v>0</v>
      </c>
      <c r="U763" s="1">
        <f>IF(C763="East", IF(B763="Decentral",('Connecting shares (%)'!$F$6/100*E763+'Connecting shares (%)'!$G$6/100*G763+'Connecting shares (%)'!$H$6/100*I763)/1000000,0),0)</f>
        <v>0</v>
      </c>
      <c r="V763" s="1">
        <f>IF(C763="East", IF(B763="Decentral",F763*'Connecting shares (%)'!$R$16*'Connecting shares (%)'!$F$6/100+H763*'Connecting shares (%)'!$G$6/100*'Connecting shares (%)'!$R$17+J763*'Connecting shares (%)'!$H$6/100*'Connecting shares (%)'!$R$18,0),0)</f>
        <v>0</v>
      </c>
      <c r="W763" s="1">
        <f>IF(C763="East", IF(B763="Central",('Connecting shares (%)'!$F$4/100*K763+'Connecting shares (%)'!$G$4/100*M763+'Connecting shares (%)'!$H$4/100*O763)/1000000,0),0)</f>
        <v>0</v>
      </c>
      <c r="X763" s="1">
        <f>IF(C763="East", IF(B763="Central",L763*'Connecting shares (%)'!$R$16*'Connecting shares (%)'!$F$4/100+N763*'Connecting shares (%)'!$G$4/100*'Connecting shares (%)'!$R$17+P763*'Connecting shares (%)'!$H$4/100*'Connecting shares (%)'!$R$18,0),0)</f>
        <v>0</v>
      </c>
      <c r="Y763" s="1">
        <f>IF(C763="East", IF(B763="Decentral",('Connecting shares (%)'!$F$4/100*K763+'Connecting shares (%)'!$G$4/100*M763+'Connecting shares (%)'!$H$4/100*O763)/1000000,0),0)</f>
        <v>0</v>
      </c>
      <c r="Z763" s="1">
        <f>IF(C763="East", IF(B763="Decentral",L763*'Connecting shares (%)'!$R$16*'Connecting shares (%)'!$F$8/100+N763*'Connecting shares (%)'!$G$8/100*'Connecting shares (%)'!$R$17+P763*'Connecting shares (%)'!$H$8/100*'Connecting shares (%)'!$R$18,0),0)</f>
        <v>0</v>
      </c>
      <c r="AA763" s="1">
        <f>IF(C763="West", IF(B763="Central",('Connecting shares (%)'!$F$10/100*E763+'Connecting shares (%)'!$G$10/100*G763+'Connecting shares (%)'!$H$10/100*I763)/1000000,0),0)</f>
        <v>0</v>
      </c>
      <c r="AB763" s="1">
        <f>IF(C763="West", IF(B763="Central",F763*'Connecting shares (%)'!$R$16*'Connecting shares (%)'!$F$10/100+H763*'Connecting shares (%)'!$G$10/100*'Connecting shares (%)'!$R$17+J763*'Connecting shares (%)'!$H$10/100*'Connecting shares (%)'!$R$18,0),0)</f>
        <v>0</v>
      </c>
      <c r="AC763" s="1">
        <f>IF(C763="West", IF(B763="Decentral",('Connecting shares (%)'!$F$14/100*E763+'Connecting shares (%)'!$G$14/100*G763+'Connecting shares (%)'!$H$14/100*I763)/1000000,0),0)</f>
        <v>2.7773549999999998E-2</v>
      </c>
      <c r="AD763" s="1">
        <f>IF(C763="west", IF(B763="Decentral",F763*'Connecting shares (%)'!$R$16*'Connecting shares (%)'!$F$14/100+H763*'Connecting shares (%)'!$G$14/100*'Connecting shares (%)'!$R$17+J763*'Connecting shares (%)'!$H$14/100*'Connecting shares (%)'!$R$18,0),0)</f>
        <v>4.5990000000000003E-2</v>
      </c>
      <c r="AE763" s="1">
        <f>IF(C763="west", IF(B763="Central",('Connecting shares (%)'!$F$12/100*K763+'Connecting shares (%)'!$G$12/100*M763+'Connecting shares (%)'!$H$12/100*O763)/1000000,0),0)</f>
        <v>0</v>
      </c>
      <c r="AF763" s="1">
        <f>IF(C763="west", IF(B763="Central",L763*'Connecting shares (%)'!$R$16*'Connecting shares (%)'!$F$12/100+N763*'Connecting shares (%)'!$G$12/100*'Connecting shares (%)'!$R$17+P763*'Connecting shares (%)'!$H$12/100*'Connecting shares (%)'!$R$18,0),0)</f>
        <v>0</v>
      </c>
      <c r="AG763" s="1">
        <f>IF(C763="West", IF(B763="Decentral",(K763*'Connecting shares (%)'!$F$16/100+M763*'Connecting shares (%)'!$G$16/100+O763*'Connecting shares (%)'!$H$16/100)/1000000,0),0)</f>
        <v>0</v>
      </c>
      <c r="AH763" s="1">
        <f>IF(C763="west", IF(B763="Decentral",L763*'Connecting shares (%)'!$R$16*'Connecting shares (%)'!$F$16/100+N763*'Connecting shares (%)'!$G$16/100*'Connecting shares (%)'!$R$17+P763*'Connecting shares (%)'!$H$16/100*'Connecting shares (%)'!$R$18,0),0)</f>
        <v>0</v>
      </c>
    </row>
    <row r="764" spans="1:34">
      <c r="A764" s="1">
        <v>763</v>
      </c>
      <c r="B764" s="1" t="s">
        <v>21</v>
      </c>
      <c r="C764" s="1" t="s">
        <v>24</v>
      </c>
      <c r="D764" s="1" t="s">
        <v>211</v>
      </c>
      <c r="E764" s="1">
        <v>1148393.98</v>
      </c>
      <c r="F764" s="1">
        <v>63</v>
      </c>
      <c r="G764" s="1">
        <v>143872.75</v>
      </c>
      <c r="H764" s="1">
        <v>2</v>
      </c>
      <c r="I764" s="1">
        <v>0</v>
      </c>
      <c r="J764" s="1">
        <v>0</v>
      </c>
      <c r="K764" s="1">
        <v>296813.07</v>
      </c>
      <c r="L764" s="1">
        <v>36</v>
      </c>
      <c r="M764" s="1">
        <v>263619.65999999997</v>
      </c>
      <c r="N764" s="1">
        <v>4</v>
      </c>
      <c r="O764" s="1">
        <v>353649.58</v>
      </c>
      <c r="P764" s="1">
        <v>1</v>
      </c>
      <c r="Q764" s="1">
        <v>1513.6044995361101</v>
      </c>
      <c r="R764" s="1">
        <v>146223.5</v>
      </c>
      <c r="S764" s="61">
        <f>IF(C764="East", IF(B764="Central",('Connecting shares (%)'!$F$2/100*E764+'Connecting shares (%)'!$G$2/100*G764+'Connecting shares (%)'!$H$2/100*I764)/1000000,0),0)</f>
        <v>0</v>
      </c>
      <c r="T764" s="61">
        <f>IF(C764="East", IF(B764="Central",F764*'Connecting shares (%)'!$R$16*'Connecting shares (%)'!$F$2/100+H764*'Connecting shares (%)'!$G$2/100*'Connecting shares (%)'!$R$17+J764*'Connecting shares (%)'!$H$2/100*'Connecting shares (%)'!$R$18,0),0)</f>
        <v>0</v>
      </c>
      <c r="U764" s="1">
        <f>IF(C764="East", IF(B764="Decentral",('Connecting shares (%)'!$F$6/100*E764+'Connecting shares (%)'!$G$6/100*G764+'Connecting shares (%)'!$H$6/100*I764)/1000000,0),0)</f>
        <v>1.2922667299999999</v>
      </c>
      <c r="V764" s="1">
        <f>IF(C764="East", IF(B764="Decentral",F764*'Connecting shares (%)'!$R$16*'Connecting shares (%)'!$F$6/100+H764*'Connecting shares (%)'!$G$6/100*'Connecting shares (%)'!$R$17+J764*'Connecting shares (%)'!$H$6/100*'Connecting shares (%)'!$R$18,0),0)</f>
        <v>1.5100030000000002</v>
      </c>
      <c r="W764" s="1">
        <f>IF(C764="East", IF(B764="Central",('Connecting shares (%)'!$F$4/100*K764+'Connecting shares (%)'!$G$4/100*M764+'Connecting shares (%)'!$H$4/100*O764)/1000000,0),0)</f>
        <v>0</v>
      </c>
      <c r="X764" s="1">
        <f>IF(C764="East", IF(B764="Central",L764*'Connecting shares (%)'!$R$16*'Connecting shares (%)'!$F$4/100+N764*'Connecting shares (%)'!$G$4/100*'Connecting shares (%)'!$R$17+P764*'Connecting shares (%)'!$H$4/100*'Connecting shares (%)'!$R$18,0),0)</f>
        <v>0</v>
      </c>
      <c r="Y764" s="1">
        <f>IF(C764="East", IF(B764="Decentral",('Connecting shares (%)'!$F$4/100*K764+'Connecting shares (%)'!$G$4/100*M764+'Connecting shares (%)'!$H$4/100*O764)/1000000,0),0)</f>
        <v>0.91408231000000006</v>
      </c>
      <c r="Z764" s="1">
        <f>IF(C764="East", IF(B764="Decentral",L764*'Connecting shares (%)'!$R$16*'Connecting shares (%)'!$F$8/100+N764*'Connecting shares (%)'!$G$8/100*'Connecting shares (%)'!$R$17+P764*'Connecting shares (%)'!$H$8/100*'Connecting shares (%)'!$R$18,0),0)</f>
        <v>0.98111499999999996</v>
      </c>
      <c r="AA764" s="1">
        <f>IF(C764="West", IF(B764="Central",('Connecting shares (%)'!$F$10/100*E764+'Connecting shares (%)'!$G$10/100*G764+'Connecting shares (%)'!$H$10/100*I764)/1000000,0),0)</f>
        <v>0</v>
      </c>
      <c r="AB764" s="1">
        <f>IF(C764="West", IF(B764="Central",F764*'Connecting shares (%)'!$R$16*'Connecting shares (%)'!$F$10/100+H764*'Connecting shares (%)'!$G$10/100*'Connecting shares (%)'!$R$17+J764*'Connecting shares (%)'!$H$10/100*'Connecting shares (%)'!$R$18,0),0)</f>
        <v>0</v>
      </c>
      <c r="AC764" s="1">
        <f>IF(C764="West", IF(B764="Decentral",('Connecting shares (%)'!$F$14/100*E764+'Connecting shares (%)'!$G$14/100*G764+'Connecting shares (%)'!$H$14/100*I764)/1000000,0),0)</f>
        <v>0</v>
      </c>
      <c r="AD764" s="1">
        <f>IF(C764="west", IF(B764="Decentral",F764*'Connecting shares (%)'!$R$16*'Connecting shares (%)'!$F$14/100+H764*'Connecting shares (%)'!$G$14/100*'Connecting shares (%)'!$R$17+J764*'Connecting shares (%)'!$H$14/100*'Connecting shares (%)'!$R$18,0),0)</f>
        <v>0</v>
      </c>
      <c r="AE764" s="1">
        <f>IF(C764="west", IF(B764="Central",('Connecting shares (%)'!$F$12/100*K764+'Connecting shares (%)'!$G$12/100*M764+'Connecting shares (%)'!$H$12/100*O764)/1000000,0),0)</f>
        <v>0</v>
      </c>
      <c r="AF764" s="1">
        <f>IF(C764="west", IF(B764="Central",L764*'Connecting shares (%)'!$R$16*'Connecting shares (%)'!$F$12/100+N764*'Connecting shares (%)'!$G$12/100*'Connecting shares (%)'!$R$17+P764*'Connecting shares (%)'!$H$12/100*'Connecting shares (%)'!$R$18,0),0)</f>
        <v>0</v>
      </c>
      <c r="AG764" s="1">
        <f>IF(C764="West", IF(B764="Decentral",(K764*'Connecting shares (%)'!$F$16/100+M764*'Connecting shares (%)'!$G$16/100+O764*'Connecting shares (%)'!$H$16/100)/1000000,0),0)</f>
        <v>0</v>
      </c>
      <c r="AH764" s="1">
        <f>IF(C764="west", IF(B764="Decentral",L764*'Connecting shares (%)'!$R$16*'Connecting shares (%)'!$F$16/100+N764*'Connecting shares (%)'!$G$16/100*'Connecting shares (%)'!$R$17+P764*'Connecting shares (%)'!$H$16/100*'Connecting shares (%)'!$R$18,0),0)</f>
        <v>0</v>
      </c>
    </row>
    <row r="765" spans="1:34">
      <c r="A765" s="1">
        <v>764</v>
      </c>
      <c r="B765" s="1" t="s">
        <v>21</v>
      </c>
      <c r="C765" s="1" t="s">
        <v>24</v>
      </c>
      <c r="D765" s="1" t="s">
        <v>211</v>
      </c>
      <c r="E765" s="1">
        <v>92152.19</v>
      </c>
      <c r="F765" s="1">
        <v>5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513.70626948370102</v>
      </c>
      <c r="R765" s="1">
        <v>10742</v>
      </c>
      <c r="S765" s="61">
        <f>IF(C765="East", IF(B765="Central",('Connecting shares (%)'!$F$2/100*E765+'Connecting shares (%)'!$G$2/100*G765+'Connecting shares (%)'!$H$2/100*I765)/1000000,0),0)</f>
        <v>0</v>
      </c>
      <c r="T765" s="61">
        <f>IF(C765="East", IF(B765="Central",F765*'Connecting shares (%)'!$R$16*'Connecting shares (%)'!$F$2/100+H765*'Connecting shares (%)'!$G$2/100*'Connecting shares (%)'!$R$17+J765*'Connecting shares (%)'!$H$2/100*'Connecting shares (%)'!$R$18,0),0)</f>
        <v>0</v>
      </c>
      <c r="U765" s="1">
        <f>IF(C765="East", IF(B765="Decentral",('Connecting shares (%)'!$F$6/100*E765+'Connecting shares (%)'!$G$6/100*G765+'Connecting shares (%)'!$H$6/100*I765)/1000000,0),0)</f>
        <v>9.2152190000000009E-2</v>
      </c>
      <c r="V765" s="1">
        <f>IF(C765="East", IF(B765="Decentral",F765*'Connecting shares (%)'!$R$16*'Connecting shares (%)'!$F$6/100+H765*'Connecting shares (%)'!$G$6/100*'Connecting shares (%)'!$R$17+J765*'Connecting shares (%)'!$H$6/100*'Connecting shares (%)'!$R$18,0),0)</f>
        <v>0.11497500000000001</v>
      </c>
      <c r="W765" s="1">
        <f>IF(C765="East", IF(B765="Central",('Connecting shares (%)'!$F$4/100*K765+'Connecting shares (%)'!$G$4/100*M765+'Connecting shares (%)'!$H$4/100*O765)/1000000,0),0)</f>
        <v>0</v>
      </c>
      <c r="X765" s="1">
        <f>IF(C765="East", IF(B765="Central",L765*'Connecting shares (%)'!$R$16*'Connecting shares (%)'!$F$4/100+N765*'Connecting shares (%)'!$G$4/100*'Connecting shares (%)'!$R$17+P765*'Connecting shares (%)'!$H$4/100*'Connecting shares (%)'!$R$18,0),0)</f>
        <v>0</v>
      </c>
      <c r="Y765" s="1">
        <f>IF(C765="East", IF(B765="Decentral",('Connecting shares (%)'!$F$4/100*K765+'Connecting shares (%)'!$G$4/100*M765+'Connecting shares (%)'!$H$4/100*O765)/1000000,0),0)</f>
        <v>0</v>
      </c>
      <c r="Z765" s="1">
        <f>IF(C765="East", IF(B765="Decentral",L765*'Connecting shares (%)'!$R$16*'Connecting shares (%)'!$F$8/100+N765*'Connecting shares (%)'!$G$8/100*'Connecting shares (%)'!$R$17+P765*'Connecting shares (%)'!$H$8/100*'Connecting shares (%)'!$R$18,0),0)</f>
        <v>0</v>
      </c>
      <c r="AA765" s="1">
        <f>IF(C765="West", IF(B765="Central",('Connecting shares (%)'!$F$10/100*E765+'Connecting shares (%)'!$G$10/100*G765+'Connecting shares (%)'!$H$10/100*I765)/1000000,0),0)</f>
        <v>0</v>
      </c>
      <c r="AB765" s="1">
        <f>IF(C765="West", IF(B765="Central",F765*'Connecting shares (%)'!$R$16*'Connecting shares (%)'!$F$10/100+H765*'Connecting shares (%)'!$G$10/100*'Connecting shares (%)'!$R$17+J765*'Connecting shares (%)'!$H$10/100*'Connecting shares (%)'!$R$18,0),0)</f>
        <v>0</v>
      </c>
      <c r="AC765" s="1">
        <f>IF(C765="West", IF(B765="Decentral",('Connecting shares (%)'!$F$14/100*E765+'Connecting shares (%)'!$G$14/100*G765+'Connecting shares (%)'!$H$14/100*I765)/1000000,0),0)</f>
        <v>0</v>
      </c>
      <c r="AD765" s="1">
        <f>IF(C765="west", IF(B765="Decentral",F765*'Connecting shares (%)'!$R$16*'Connecting shares (%)'!$F$14/100+H765*'Connecting shares (%)'!$G$14/100*'Connecting shares (%)'!$R$17+J765*'Connecting shares (%)'!$H$14/100*'Connecting shares (%)'!$R$18,0),0)</f>
        <v>0</v>
      </c>
      <c r="AE765" s="1">
        <f>IF(C765="west", IF(B765="Central",('Connecting shares (%)'!$F$12/100*K765+'Connecting shares (%)'!$G$12/100*M765+'Connecting shares (%)'!$H$12/100*O765)/1000000,0),0)</f>
        <v>0</v>
      </c>
      <c r="AF765" s="1">
        <f>IF(C765="west", IF(B765="Central",L765*'Connecting shares (%)'!$R$16*'Connecting shares (%)'!$F$12/100+N765*'Connecting shares (%)'!$G$12/100*'Connecting shares (%)'!$R$17+P765*'Connecting shares (%)'!$H$12/100*'Connecting shares (%)'!$R$18,0),0)</f>
        <v>0</v>
      </c>
      <c r="AG765" s="1">
        <f>IF(C765="West", IF(B765="Decentral",(K765*'Connecting shares (%)'!$F$16/100+M765*'Connecting shares (%)'!$G$16/100+O765*'Connecting shares (%)'!$H$16/100)/1000000,0),0)</f>
        <v>0</v>
      </c>
      <c r="AH765" s="1">
        <f>IF(C765="west", IF(B765="Decentral",L765*'Connecting shares (%)'!$R$16*'Connecting shares (%)'!$F$16/100+N765*'Connecting shares (%)'!$G$16/100*'Connecting shares (%)'!$R$17+P765*'Connecting shares (%)'!$H$16/100*'Connecting shares (%)'!$R$18,0),0)</f>
        <v>0</v>
      </c>
    </row>
    <row r="766" spans="1:34">
      <c r="A766" s="1">
        <v>765</v>
      </c>
      <c r="B766" s="1" t="s">
        <v>21</v>
      </c>
      <c r="C766" s="1" t="s">
        <v>23</v>
      </c>
      <c r="D766" s="1" t="s">
        <v>210</v>
      </c>
      <c r="E766" s="1">
        <v>504275.72</v>
      </c>
      <c r="F766" s="1">
        <v>29</v>
      </c>
      <c r="G766" s="1">
        <v>0</v>
      </c>
      <c r="H766" s="1">
        <v>0</v>
      </c>
      <c r="I766" s="1">
        <v>0</v>
      </c>
      <c r="J766" s="1">
        <v>0</v>
      </c>
      <c r="K766" s="1">
        <v>20485.63</v>
      </c>
      <c r="L766" s="1">
        <v>1</v>
      </c>
      <c r="M766" s="1">
        <v>0</v>
      </c>
      <c r="N766" s="1">
        <v>0</v>
      </c>
      <c r="O766" s="1">
        <v>0</v>
      </c>
      <c r="P766" s="1">
        <v>0</v>
      </c>
      <c r="Q766" s="1">
        <v>2349.1534104556599</v>
      </c>
      <c r="R766" s="1">
        <v>305098</v>
      </c>
      <c r="S766" s="61">
        <f>IF(C766="East", IF(B766="Central",('Connecting shares (%)'!$F$2/100*E766+'Connecting shares (%)'!$G$2/100*G766+'Connecting shares (%)'!$H$2/100*I766)/1000000,0),0)</f>
        <v>0</v>
      </c>
      <c r="T766" s="61">
        <f>IF(C766="East", IF(B766="Central",F766*'Connecting shares (%)'!$R$16*'Connecting shares (%)'!$F$2/100+H766*'Connecting shares (%)'!$G$2/100*'Connecting shares (%)'!$R$17+J766*'Connecting shares (%)'!$H$2/100*'Connecting shares (%)'!$R$18,0),0)</f>
        <v>0</v>
      </c>
      <c r="U766" s="1">
        <f>IF(C766="East", IF(B766="Decentral",('Connecting shares (%)'!$F$6/100*E766+'Connecting shares (%)'!$G$6/100*G766+'Connecting shares (%)'!$H$6/100*I766)/1000000,0),0)</f>
        <v>0</v>
      </c>
      <c r="V766" s="1">
        <f>IF(C766="East", IF(B766="Decentral",F766*'Connecting shares (%)'!$R$16*'Connecting shares (%)'!$F$6/100+H766*'Connecting shares (%)'!$G$6/100*'Connecting shares (%)'!$R$17+J766*'Connecting shares (%)'!$H$6/100*'Connecting shares (%)'!$R$18,0),0)</f>
        <v>0</v>
      </c>
      <c r="W766" s="1">
        <f>IF(C766="East", IF(B766="Central",('Connecting shares (%)'!$F$4/100*K766+'Connecting shares (%)'!$G$4/100*M766+'Connecting shares (%)'!$H$4/100*O766)/1000000,0),0)</f>
        <v>0</v>
      </c>
      <c r="X766" s="1">
        <f>IF(C766="East", IF(B766="Central",L766*'Connecting shares (%)'!$R$16*'Connecting shares (%)'!$F$4/100+N766*'Connecting shares (%)'!$G$4/100*'Connecting shares (%)'!$R$17+P766*'Connecting shares (%)'!$H$4/100*'Connecting shares (%)'!$R$18,0),0)</f>
        <v>0</v>
      </c>
      <c r="Y766" s="1">
        <f>IF(C766="East", IF(B766="Decentral",('Connecting shares (%)'!$F$4/100*K766+'Connecting shares (%)'!$G$4/100*M766+'Connecting shares (%)'!$H$4/100*O766)/1000000,0),0)</f>
        <v>0</v>
      </c>
      <c r="Z766" s="1">
        <f>IF(C766="East", IF(B766="Decentral",L766*'Connecting shares (%)'!$R$16*'Connecting shares (%)'!$F$8/100+N766*'Connecting shares (%)'!$G$8/100*'Connecting shares (%)'!$R$17+P766*'Connecting shares (%)'!$H$8/100*'Connecting shares (%)'!$R$18,0),0)</f>
        <v>0</v>
      </c>
      <c r="AA766" s="1">
        <f>IF(C766="West", IF(B766="Central",('Connecting shares (%)'!$F$10/100*E766+'Connecting shares (%)'!$G$10/100*G766+'Connecting shares (%)'!$H$10/100*I766)/1000000,0),0)</f>
        <v>0</v>
      </c>
      <c r="AB766" s="1">
        <f>IF(C766="West", IF(B766="Central",F766*'Connecting shares (%)'!$R$16*'Connecting shares (%)'!$F$10/100+H766*'Connecting shares (%)'!$G$10/100*'Connecting shares (%)'!$R$17+J766*'Connecting shares (%)'!$H$10/100*'Connecting shares (%)'!$R$18,0),0)</f>
        <v>0</v>
      </c>
      <c r="AC766" s="1">
        <f>IF(C766="West", IF(B766="Decentral",('Connecting shares (%)'!$F$14/100*E766+'Connecting shares (%)'!$G$14/100*G766+'Connecting shares (%)'!$H$14/100*I766)/1000000,0),0)</f>
        <v>0.50427571999999998</v>
      </c>
      <c r="AD766" s="1">
        <f>IF(C766="west", IF(B766="Decentral",F766*'Connecting shares (%)'!$R$16*'Connecting shares (%)'!$F$14/100+H766*'Connecting shares (%)'!$G$14/100*'Connecting shares (%)'!$R$17+J766*'Connecting shares (%)'!$H$14/100*'Connecting shares (%)'!$R$18,0),0)</f>
        <v>0.66685500000000009</v>
      </c>
      <c r="AE766" s="1">
        <f>IF(C766="west", IF(B766="Central",('Connecting shares (%)'!$F$12/100*K766+'Connecting shares (%)'!$G$12/100*M766+'Connecting shares (%)'!$H$12/100*O766)/1000000,0),0)</f>
        <v>0</v>
      </c>
      <c r="AF766" s="1">
        <f>IF(C766="west", IF(B766="Central",L766*'Connecting shares (%)'!$R$16*'Connecting shares (%)'!$F$12/100+N766*'Connecting shares (%)'!$G$12/100*'Connecting shares (%)'!$R$17+P766*'Connecting shares (%)'!$H$12/100*'Connecting shares (%)'!$R$18,0),0)</f>
        <v>0</v>
      </c>
      <c r="AG766" s="1">
        <f>IF(C766="West", IF(B766="Decentral",(K766*'Connecting shares (%)'!$F$16/100+M766*'Connecting shares (%)'!$G$16/100+O766*'Connecting shares (%)'!$H$16/100)/1000000,0),0)</f>
        <v>2.0485630000000001E-2</v>
      </c>
      <c r="AH766" s="1">
        <f>IF(C766="west", IF(B766="Decentral",L766*'Connecting shares (%)'!$R$16*'Connecting shares (%)'!$F$16/100+N766*'Connecting shares (%)'!$G$16/100*'Connecting shares (%)'!$R$17+P766*'Connecting shares (%)'!$H$16/100*'Connecting shares (%)'!$R$18,0),0)</f>
        <v>2.2995000000000002E-2</v>
      </c>
    </row>
    <row r="767" spans="1:34">
      <c r="A767" s="1">
        <v>766</v>
      </c>
      <c r="B767" s="1" t="s">
        <v>22</v>
      </c>
      <c r="C767" s="1" t="s">
        <v>23</v>
      </c>
      <c r="D767" s="1" t="s">
        <v>209</v>
      </c>
      <c r="E767" s="1">
        <v>415813.739999999</v>
      </c>
      <c r="F767" s="1">
        <v>28</v>
      </c>
      <c r="G767" s="1">
        <v>0</v>
      </c>
      <c r="H767" s="1">
        <v>0</v>
      </c>
      <c r="I767" s="1">
        <v>0</v>
      </c>
      <c r="J767" s="1">
        <v>0</v>
      </c>
      <c r="K767" s="1">
        <v>35148.639999999898</v>
      </c>
      <c r="L767" s="1">
        <v>6</v>
      </c>
      <c r="M767" s="1">
        <v>0</v>
      </c>
      <c r="N767" s="1">
        <v>0</v>
      </c>
      <c r="O767" s="1">
        <v>0</v>
      </c>
      <c r="P767" s="1">
        <v>0</v>
      </c>
      <c r="Q767" s="1">
        <v>2080.0946701877501</v>
      </c>
      <c r="R767" s="1">
        <v>198167</v>
      </c>
      <c r="S767" s="61">
        <f>IF(C767="East", IF(B767="Central",('Connecting shares (%)'!$F$2/100*E767+'Connecting shares (%)'!$G$2/100*G767+'Connecting shares (%)'!$H$2/100*I767)/1000000,0),0)</f>
        <v>0</v>
      </c>
      <c r="T767" s="61">
        <f>IF(C767="East", IF(B767="Central",F767*'Connecting shares (%)'!$R$16*'Connecting shares (%)'!$F$2/100+H767*'Connecting shares (%)'!$G$2/100*'Connecting shares (%)'!$R$17+J767*'Connecting shares (%)'!$H$2/100*'Connecting shares (%)'!$R$18,0),0)</f>
        <v>0</v>
      </c>
      <c r="U767" s="1">
        <f>IF(C767="East", IF(B767="Decentral",('Connecting shares (%)'!$F$6/100*E767+'Connecting shares (%)'!$G$6/100*G767+'Connecting shares (%)'!$H$6/100*I767)/1000000,0),0)</f>
        <v>0</v>
      </c>
      <c r="V767" s="1">
        <f>IF(C767="East", IF(B767="Decentral",F767*'Connecting shares (%)'!$R$16*'Connecting shares (%)'!$F$6/100+H767*'Connecting shares (%)'!$G$6/100*'Connecting shares (%)'!$R$17+J767*'Connecting shares (%)'!$H$6/100*'Connecting shares (%)'!$R$18,0),0)</f>
        <v>0</v>
      </c>
      <c r="W767" s="1">
        <f>IF(C767="East", IF(B767="Central",('Connecting shares (%)'!$F$4/100*K767+'Connecting shares (%)'!$G$4/100*M767+'Connecting shares (%)'!$H$4/100*O767)/1000000,0),0)</f>
        <v>0</v>
      </c>
      <c r="X767" s="1">
        <f>IF(C767="East", IF(B767="Central",L767*'Connecting shares (%)'!$R$16*'Connecting shares (%)'!$F$4/100+N767*'Connecting shares (%)'!$G$4/100*'Connecting shares (%)'!$R$17+P767*'Connecting shares (%)'!$H$4/100*'Connecting shares (%)'!$R$18,0),0)</f>
        <v>0</v>
      </c>
      <c r="Y767" s="1">
        <f>IF(C767="East", IF(B767="Decentral",('Connecting shares (%)'!$F$4/100*K767+'Connecting shares (%)'!$G$4/100*M767+'Connecting shares (%)'!$H$4/100*O767)/1000000,0),0)</f>
        <v>0</v>
      </c>
      <c r="Z767" s="1">
        <f>IF(C767="East", IF(B767="Decentral",L767*'Connecting shares (%)'!$R$16*'Connecting shares (%)'!$F$8/100+N767*'Connecting shares (%)'!$G$8/100*'Connecting shares (%)'!$R$17+P767*'Connecting shares (%)'!$H$8/100*'Connecting shares (%)'!$R$18,0),0)</f>
        <v>0</v>
      </c>
      <c r="AA767" s="1">
        <f>IF(C767="West", IF(B767="Central",('Connecting shares (%)'!$F$10/100*E767+'Connecting shares (%)'!$G$10/100*G767+'Connecting shares (%)'!$H$10/100*I767)/1000000,0),0)</f>
        <v>0.41581373999999899</v>
      </c>
      <c r="AB767" s="1">
        <f>IF(C767="West", IF(B767="Central",F767*'Connecting shares (%)'!$R$16*'Connecting shares (%)'!$F$10/100+H767*'Connecting shares (%)'!$G$10/100*'Connecting shares (%)'!$R$17+J767*'Connecting shares (%)'!$H$10/100*'Connecting shares (%)'!$R$18,0),0)</f>
        <v>0.6438600000000001</v>
      </c>
      <c r="AC767" s="1">
        <f>IF(C767="West", IF(B767="Decentral",('Connecting shares (%)'!$F$14/100*E767+'Connecting shares (%)'!$G$14/100*G767+'Connecting shares (%)'!$H$14/100*I767)/1000000,0),0)</f>
        <v>0</v>
      </c>
      <c r="AD767" s="1">
        <f>IF(C767="west", IF(B767="Decentral",F767*'Connecting shares (%)'!$R$16*'Connecting shares (%)'!$F$14/100+H767*'Connecting shares (%)'!$G$14/100*'Connecting shares (%)'!$R$17+J767*'Connecting shares (%)'!$H$14/100*'Connecting shares (%)'!$R$18,0),0)</f>
        <v>0</v>
      </c>
      <c r="AE767" s="1">
        <f>IF(C767="west", IF(B767="Central",('Connecting shares (%)'!$F$12/100*K767+'Connecting shares (%)'!$G$12/100*M767+'Connecting shares (%)'!$H$12/100*O767)/1000000,0),0)</f>
        <v>3.5148639999999898E-2</v>
      </c>
      <c r="AF767" s="1">
        <f>IF(C767="west", IF(B767="Central",L767*'Connecting shares (%)'!$R$16*'Connecting shares (%)'!$F$12/100+N767*'Connecting shares (%)'!$G$12/100*'Connecting shares (%)'!$R$17+P767*'Connecting shares (%)'!$H$12/100*'Connecting shares (%)'!$R$18,0),0)</f>
        <v>0.13797000000000001</v>
      </c>
      <c r="AG767" s="1">
        <f>IF(C767="West", IF(B767="Decentral",(K767*'Connecting shares (%)'!$F$16/100+M767*'Connecting shares (%)'!$G$16/100+O767*'Connecting shares (%)'!$H$16/100)/1000000,0),0)</f>
        <v>0</v>
      </c>
      <c r="AH767" s="1">
        <f>IF(C767="west", IF(B767="Decentral",L767*'Connecting shares (%)'!$R$16*'Connecting shares (%)'!$F$16/100+N767*'Connecting shares (%)'!$G$16/100*'Connecting shares (%)'!$R$17+P767*'Connecting shares (%)'!$H$16/100*'Connecting shares (%)'!$R$18,0),0)</f>
        <v>0</v>
      </c>
    </row>
    <row r="768" spans="1:34">
      <c r="A768" s="1">
        <v>767</v>
      </c>
      <c r="B768" s="1" t="s">
        <v>21</v>
      </c>
      <c r="C768" s="1" t="s">
        <v>23</v>
      </c>
      <c r="D768" s="1" t="s">
        <v>208</v>
      </c>
      <c r="E768" s="1">
        <v>759697.64999999898</v>
      </c>
      <c r="F768" s="1">
        <v>51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3014.5356004550899</v>
      </c>
      <c r="R768" s="1">
        <v>555622</v>
      </c>
      <c r="S768" s="61">
        <f>IF(C768="East", IF(B768="Central",('Connecting shares (%)'!$F$2/100*E768+'Connecting shares (%)'!$G$2/100*G768+'Connecting shares (%)'!$H$2/100*I768)/1000000,0),0)</f>
        <v>0</v>
      </c>
      <c r="T768" s="61">
        <f>IF(C768="East", IF(B768="Central",F768*'Connecting shares (%)'!$R$16*'Connecting shares (%)'!$F$2/100+H768*'Connecting shares (%)'!$G$2/100*'Connecting shares (%)'!$R$17+J768*'Connecting shares (%)'!$H$2/100*'Connecting shares (%)'!$R$18,0),0)</f>
        <v>0</v>
      </c>
      <c r="U768" s="1">
        <f>IF(C768="East", IF(B768="Decentral",('Connecting shares (%)'!$F$6/100*E768+'Connecting shares (%)'!$G$6/100*G768+'Connecting shares (%)'!$H$6/100*I768)/1000000,0),0)</f>
        <v>0</v>
      </c>
      <c r="V768" s="1">
        <f>IF(C768="East", IF(B768="Decentral",F768*'Connecting shares (%)'!$R$16*'Connecting shares (%)'!$F$6/100+H768*'Connecting shares (%)'!$G$6/100*'Connecting shares (%)'!$R$17+J768*'Connecting shares (%)'!$H$6/100*'Connecting shares (%)'!$R$18,0),0)</f>
        <v>0</v>
      </c>
      <c r="W768" s="1">
        <f>IF(C768="East", IF(B768="Central",('Connecting shares (%)'!$F$4/100*K768+'Connecting shares (%)'!$G$4/100*M768+'Connecting shares (%)'!$H$4/100*O768)/1000000,0),0)</f>
        <v>0</v>
      </c>
      <c r="X768" s="1">
        <f>IF(C768="East", IF(B768="Central",L768*'Connecting shares (%)'!$R$16*'Connecting shares (%)'!$F$4/100+N768*'Connecting shares (%)'!$G$4/100*'Connecting shares (%)'!$R$17+P768*'Connecting shares (%)'!$H$4/100*'Connecting shares (%)'!$R$18,0),0)</f>
        <v>0</v>
      </c>
      <c r="Y768" s="1">
        <f>IF(C768="East", IF(B768="Decentral",('Connecting shares (%)'!$F$4/100*K768+'Connecting shares (%)'!$G$4/100*M768+'Connecting shares (%)'!$H$4/100*O768)/1000000,0),0)</f>
        <v>0</v>
      </c>
      <c r="Z768" s="1">
        <f>IF(C768="East", IF(B768="Decentral",L768*'Connecting shares (%)'!$R$16*'Connecting shares (%)'!$F$8/100+N768*'Connecting shares (%)'!$G$8/100*'Connecting shares (%)'!$R$17+P768*'Connecting shares (%)'!$H$8/100*'Connecting shares (%)'!$R$18,0),0)</f>
        <v>0</v>
      </c>
      <c r="AA768" s="1">
        <f>IF(C768="West", IF(B768="Central",('Connecting shares (%)'!$F$10/100*E768+'Connecting shares (%)'!$G$10/100*G768+'Connecting shares (%)'!$H$10/100*I768)/1000000,0),0)</f>
        <v>0</v>
      </c>
      <c r="AB768" s="1">
        <f>IF(C768="West", IF(B768="Central",F768*'Connecting shares (%)'!$R$16*'Connecting shares (%)'!$F$10/100+H768*'Connecting shares (%)'!$G$10/100*'Connecting shares (%)'!$R$17+J768*'Connecting shares (%)'!$H$10/100*'Connecting shares (%)'!$R$18,0),0)</f>
        <v>0</v>
      </c>
      <c r="AC768" s="1">
        <f>IF(C768="West", IF(B768="Decentral",('Connecting shares (%)'!$F$14/100*E768+'Connecting shares (%)'!$G$14/100*G768+'Connecting shares (%)'!$H$14/100*I768)/1000000,0),0)</f>
        <v>0.759697649999999</v>
      </c>
      <c r="AD768" s="1">
        <f>IF(C768="west", IF(B768="Decentral",F768*'Connecting shares (%)'!$R$16*'Connecting shares (%)'!$F$14/100+H768*'Connecting shares (%)'!$G$14/100*'Connecting shares (%)'!$R$17+J768*'Connecting shares (%)'!$H$14/100*'Connecting shares (%)'!$R$18,0),0)</f>
        <v>1.1727450000000001</v>
      </c>
      <c r="AE768" s="1">
        <f>IF(C768="west", IF(B768="Central",('Connecting shares (%)'!$F$12/100*K768+'Connecting shares (%)'!$G$12/100*M768+'Connecting shares (%)'!$H$12/100*O768)/1000000,0),0)</f>
        <v>0</v>
      </c>
      <c r="AF768" s="1">
        <f>IF(C768="west", IF(B768="Central",L768*'Connecting shares (%)'!$R$16*'Connecting shares (%)'!$F$12/100+N768*'Connecting shares (%)'!$G$12/100*'Connecting shares (%)'!$R$17+P768*'Connecting shares (%)'!$H$12/100*'Connecting shares (%)'!$R$18,0),0)</f>
        <v>0</v>
      </c>
      <c r="AG768" s="1">
        <f>IF(C768="West", IF(B768="Decentral",(K768*'Connecting shares (%)'!$F$16/100+M768*'Connecting shares (%)'!$G$16/100+O768*'Connecting shares (%)'!$H$16/100)/1000000,0),0)</f>
        <v>0</v>
      </c>
      <c r="AH768" s="1">
        <f>IF(C768="west", IF(B768="Decentral",L768*'Connecting shares (%)'!$R$16*'Connecting shares (%)'!$F$16/100+N768*'Connecting shares (%)'!$G$16/100*'Connecting shares (%)'!$R$17+P768*'Connecting shares (%)'!$H$16/100*'Connecting shares (%)'!$R$18,0),0)</f>
        <v>0</v>
      </c>
    </row>
    <row r="769" spans="1:34">
      <c r="A769" s="1">
        <v>768</v>
      </c>
      <c r="B769" s="1" t="s">
        <v>21</v>
      </c>
      <c r="C769" s="1" t="s">
        <v>23</v>
      </c>
      <c r="D769" s="1" t="s">
        <v>207</v>
      </c>
      <c r="E769" s="1">
        <v>103121.75</v>
      </c>
      <c r="F769" s="1">
        <v>7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1019.2782350984</v>
      </c>
      <c r="R769" s="1">
        <v>55377.5</v>
      </c>
      <c r="S769" s="61">
        <f>IF(C769="East", IF(B769="Central",('Connecting shares (%)'!$F$2/100*E769+'Connecting shares (%)'!$G$2/100*G769+'Connecting shares (%)'!$H$2/100*I769)/1000000,0),0)</f>
        <v>0</v>
      </c>
      <c r="T769" s="61">
        <f>IF(C769="East", IF(B769="Central",F769*'Connecting shares (%)'!$R$16*'Connecting shares (%)'!$F$2/100+H769*'Connecting shares (%)'!$G$2/100*'Connecting shares (%)'!$R$17+J769*'Connecting shares (%)'!$H$2/100*'Connecting shares (%)'!$R$18,0),0)</f>
        <v>0</v>
      </c>
      <c r="U769" s="1">
        <f>IF(C769="East", IF(B769="Decentral",('Connecting shares (%)'!$F$6/100*E769+'Connecting shares (%)'!$G$6/100*G769+'Connecting shares (%)'!$H$6/100*I769)/1000000,0),0)</f>
        <v>0</v>
      </c>
      <c r="V769" s="1">
        <f>IF(C769="East", IF(B769="Decentral",F769*'Connecting shares (%)'!$R$16*'Connecting shares (%)'!$F$6/100+H769*'Connecting shares (%)'!$G$6/100*'Connecting shares (%)'!$R$17+J769*'Connecting shares (%)'!$H$6/100*'Connecting shares (%)'!$R$18,0),0)</f>
        <v>0</v>
      </c>
      <c r="W769" s="1">
        <f>IF(C769="East", IF(B769="Central",('Connecting shares (%)'!$F$4/100*K769+'Connecting shares (%)'!$G$4/100*M769+'Connecting shares (%)'!$H$4/100*O769)/1000000,0),0)</f>
        <v>0</v>
      </c>
      <c r="X769" s="1">
        <f>IF(C769="East", IF(B769="Central",L769*'Connecting shares (%)'!$R$16*'Connecting shares (%)'!$F$4/100+N769*'Connecting shares (%)'!$G$4/100*'Connecting shares (%)'!$R$17+P769*'Connecting shares (%)'!$H$4/100*'Connecting shares (%)'!$R$18,0),0)</f>
        <v>0</v>
      </c>
      <c r="Y769" s="1">
        <f>IF(C769="East", IF(B769="Decentral",('Connecting shares (%)'!$F$4/100*K769+'Connecting shares (%)'!$G$4/100*M769+'Connecting shares (%)'!$H$4/100*O769)/1000000,0),0)</f>
        <v>0</v>
      </c>
      <c r="Z769" s="1">
        <f>IF(C769="East", IF(B769="Decentral",L769*'Connecting shares (%)'!$R$16*'Connecting shares (%)'!$F$8/100+N769*'Connecting shares (%)'!$G$8/100*'Connecting shares (%)'!$R$17+P769*'Connecting shares (%)'!$H$8/100*'Connecting shares (%)'!$R$18,0),0)</f>
        <v>0</v>
      </c>
      <c r="AA769" s="1">
        <f>IF(C769="West", IF(B769="Central",('Connecting shares (%)'!$F$10/100*E769+'Connecting shares (%)'!$G$10/100*G769+'Connecting shares (%)'!$H$10/100*I769)/1000000,0),0)</f>
        <v>0</v>
      </c>
      <c r="AB769" s="1">
        <f>IF(C769="West", IF(B769="Central",F769*'Connecting shares (%)'!$R$16*'Connecting shares (%)'!$F$10/100+H769*'Connecting shares (%)'!$G$10/100*'Connecting shares (%)'!$R$17+J769*'Connecting shares (%)'!$H$10/100*'Connecting shares (%)'!$R$18,0),0)</f>
        <v>0</v>
      </c>
      <c r="AC769" s="1">
        <f>IF(C769="West", IF(B769="Decentral",('Connecting shares (%)'!$F$14/100*E769+'Connecting shares (%)'!$G$14/100*G769+'Connecting shares (%)'!$H$14/100*I769)/1000000,0),0)</f>
        <v>0.10312175</v>
      </c>
      <c r="AD769" s="1">
        <f>IF(C769="west", IF(B769="Decentral",F769*'Connecting shares (%)'!$R$16*'Connecting shares (%)'!$F$14/100+H769*'Connecting shares (%)'!$G$14/100*'Connecting shares (%)'!$R$17+J769*'Connecting shares (%)'!$H$14/100*'Connecting shares (%)'!$R$18,0),0)</f>
        <v>0.16096500000000002</v>
      </c>
      <c r="AE769" s="1">
        <f>IF(C769="west", IF(B769="Central",('Connecting shares (%)'!$F$12/100*K769+'Connecting shares (%)'!$G$12/100*M769+'Connecting shares (%)'!$H$12/100*O769)/1000000,0),0)</f>
        <v>0</v>
      </c>
      <c r="AF769" s="1">
        <f>IF(C769="west", IF(B769="Central",L769*'Connecting shares (%)'!$R$16*'Connecting shares (%)'!$F$12/100+N769*'Connecting shares (%)'!$G$12/100*'Connecting shares (%)'!$R$17+P769*'Connecting shares (%)'!$H$12/100*'Connecting shares (%)'!$R$18,0),0)</f>
        <v>0</v>
      </c>
      <c r="AG769" s="1">
        <f>IF(C769="West", IF(B769="Decentral",(K769*'Connecting shares (%)'!$F$16/100+M769*'Connecting shares (%)'!$G$16/100+O769*'Connecting shares (%)'!$H$16/100)/1000000,0),0)</f>
        <v>0</v>
      </c>
      <c r="AH769" s="1">
        <f>IF(C769="west", IF(B769="Decentral",L769*'Connecting shares (%)'!$R$16*'Connecting shares (%)'!$F$16/100+N769*'Connecting shares (%)'!$G$16/100*'Connecting shares (%)'!$R$17+P769*'Connecting shares (%)'!$H$16/100*'Connecting shares (%)'!$R$18,0),0)</f>
        <v>0</v>
      </c>
    </row>
    <row r="770" spans="1:34">
      <c r="A770" s="1">
        <v>769</v>
      </c>
      <c r="B770" s="1" t="s">
        <v>21</v>
      </c>
      <c r="C770" s="1" t="s">
        <v>23</v>
      </c>
      <c r="D770" s="1" t="s">
        <v>206</v>
      </c>
      <c r="E770" s="1">
        <v>657182.84999999905</v>
      </c>
      <c r="F770" s="1">
        <v>42</v>
      </c>
      <c r="G770" s="1">
        <v>0</v>
      </c>
      <c r="H770" s="1">
        <v>0</v>
      </c>
      <c r="I770" s="1">
        <v>0</v>
      </c>
      <c r="J770" s="1">
        <v>0</v>
      </c>
      <c r="K770" s="1">
        <v>40346.459999999897</v>
      </c>
      <c r="L770" s="1">
        <v>5</v>
      </c>
      <c r="M770" s="1">
        <v>99668.429999999906</v>
      </c>
      <c r="N770" s="1">
        <v>1</v>
      </c>
      <c r="O770" s="1">
        <v>0</v>
      </c>
      <c r="P770" s="1">
        <v>0</v>
      </c>
      <c r="Q770" s="1">
        <v>4616.67889420543</v>
      </c>
      <c r="R770" s="1">
        <v>770247.5</v>
      </c>
      <c r="S770" s="61">
        <f>IF(C770="East", IF(B770="Central",('Connecting shares (%)'!$F$2/100*E770+'Connecting shares (%)'!$G$2/100*G770+'Connecting shares (%)'!$H$2/100*I770)/1000000,0),0)</f>
        <v>0</v>
      </c>
      <c r="T770" s="61">
        <f>IF(C770="East", IF(B770="Central",F770*'Connecting shares (%)'!$R$16*'Connecting shares (%)'!$F$2/100+H770*'Connecting shares (%)'!$G$2/100*'Connecting shares (%)'!$R$17+J770*'Connecting shares (%)'!$H$2/100*'Connecting shares (%)'!$R$18,0),0)</f>
        <v>0</v>
      </c>
      <c r="U770" s="1">
        <f>IF(C770="East", IF(B770="Decentral",('Connecting shares (%)'!$F$6/100*E770+'Connecting shares (%)'!$G$6/100*G770+'Connecting shares (%)'!$H$6/100*I770)/1000000,0),0)</f>
        <v>0</v>
      </c>
      <c r="V770" s="1">
        <f>IF(C770="East", IF(B770="Decentral",F770*'Connecting shares (%)'!$R$16*'Connecting shares (%)'!$F$6/100+H770*'Connecting shares (%)'!$G$6/100*'Connecting shares (%)'!$R$17+J770*'Connecting shares (%)'!$H$6/100*'Connecting shares (%)'!$R$18,0),0)</f>
        <v>0</v>
      </c>
      <c r="W770" s="1">
        <f>IF(C770="East", IF(B770="Central",('Connecting shares (%)'!$F$4/100*K770+'Connecting shares (%)'!$G$4/100*M770+'Connecting shares (%)'!$H$4/100*O770)/1000000,0),0)</f>
        <v>0</v>
      </c>
      <c r="X770" s="1">
        <f>IF(C770="East", IF(B770="Central",L770*'Connecting shares (%)'!$R$16*'Connecting shares (%)'!$F$4/100+N770*'Connecting shares (%)'!$G$4/100*'Connecting shares (%)'!$R$17+P770*'Connecting shares (%)'!$H$4/100*'Connecting shares (%)'!$R$18,0),0)</f>
        <v>0</v>
      </c>
      <c r="Y770" s="1">
        <f>IF(C770="East", IF(B770="Decentral",('Connecting shares (%)'!$F$4/100*K770+'Connecting shares (%)'!$G$4/100*M770+'Connecting shares (%)'!$H$4/100*O770)/1000000,0),0)</f>
        <v>0</v>
      </c>
      <c r="Z770" s="1">
        <f>IF(C770="East", IF(B770="Decentral",L770*'Connecting shares (%)'!$R$16*'Connecting shares (%)'!$F$8/100+N770*'Connecting shares (%)'!$G$8/100*'Connecting shares (%)'!$R$17+P770*'Connecting shares (%)'!$H$8/100*'Connecting shares (%)'!$R$18,0),0)</f>
        <v>0</v>
      </c>
      <c r="AA770" s="1">
        <f>IF(C770="West", IF(B770="Central",('Connecting shares (%)'!$F$10/100*E770+'Connecting shares (%)'!$G$10/100*G770+'Connecting shares (%)'!$H$10/100*I770)/1000000,0),0)</f>
        <v>0</v>
      </c>
      <c r="AB770" s="1">
        <f>IF(C770="West", IF(B770="Central",F770*'Connecting shares (%)'!$R$16*'Connecting shares (%)'!$F$10/100+H770*'Connecting shares (%)'!$G$10/100*'Connecting shares (%)'!$R$17+J770*'Connecting shares (%)'!$H$10/100*'Connecting shares (%)'!$R$18,0),0)</f>
        <v>0</v>
      </c>
      <c r="AC770" s="1">
        <f>IF(C770="West", IF(B770="Decentral",('Connecting shares (%)'!$F$14/100*E770+'Connecting shares (%)'!$G$14/100*G770+'Connecting shares (%)'!$H$14/100*I770)/1000000,0),0)</f>
        <v>0.6571828499999991</v>
      </c>
      <c r="AD770" s="1">
        <f>IF(C770="west", IF(B770="Decentral",F770*'Connecting shares (%)'!$R$16*'Connecting shares (%)'!$F$14/100+H770*'Connecting shares (%)'!$G$14/100*'Connecting shares (%)'!$R$17+J770*'Connecting shares (%)'!$H$14/100*'Connecting shares (%)'!$R$18,0),0)</f>
        <v>0.96579000000000004</v>
      </c>
      <c r="AE770" s="1">
        <f>IF(C770="west", IF(B770="Central",('Connecting shares (%)'!$F$12/100*K770+'Connecting shares (%)'!$G$12/100*M770+'Connecting shares (%)'!$H$12/100*O770)/1000000,0),0)</f>
        <v>0</v>
      </c>
      <c r="AF770" s="1">
        <f>IF(C770="west", IF(B770="Central",L770*'Connecting shares (%)'!$R$16*'Connecting shares (%)'!$F$12/100+N770*'Connecting shares (%)'!$G$12/100*'Connecting shares (%)'!$R$17+P770*'Connecting shares (%)'!$H$12/100*'Connecting shares (%)'!$R$18,0),0)</f>
        <v>0</v>
      </c>
      <c r="AG770" s="1">
        <f>IF(C770="West", IF(B770="Decentral",(K770*'Connecting shares (%)'!$F$16/100+M770*'Connecting shares (%)'!$G$16/100+O770*'Connecting shares (%)'!$H$16/100)/1000000,0),0)</f>
        <v>0.14001488999999981</v>
      </c>
      <c r="AH770" s="1">
        <f>IF(C770="west", IF(B770="Decentral",L770*'Connecting shares (%)'!$R$16*'Connecting shares (%)'!$F$16/100+N770*'Connecting shares (%)'!$G$16/100*'Connecting shares (%)'!$R$17+P770*'Connecting shares (%)'!$H$16/100*'Connecting shares (%)'!$R$18,0),0)</f>
        <v>0.14563400000000001</v>
      </c>
    </row>
    <row r="771" spans="1:34">
      <c r="A771" s="1">
        <v>770</v>
      </c>
      <c r="B771" s="1" t="s">
        <v>21</v>
      </c>
      <c r="C771" s="1" t="s">
        <v>23</v>
      </c>
      <c r="D771" s="1" t="s">
        <v>205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91.169147286686595</v>
      </c>
      <c r="R771" s="1">
        <v>168</v>
      </c>
      <c r="S771" s="61">
        <f>IF(C771="East", IF(B771="Central",('Connecting shares (%)'!$F$2/100*E771+'Connecting shares (%)'!$G$2/100*G771+'Connecting shares (%)'!$H$2/100*I771)/1000000,0),0)</f>
        <v>0</v>
      </c>
      <c r="T771" s="61">
        <f>IF(C771="East", IF(B771="Central",F771*'Connecting shares (%)'!$R$16*'Connecting shares (%)'!$F$2/100+H771*'Connecting shares (%)'!$G$2/100*'Connecting shares (%)'!$R$17+J771*'Connecting shares (%)'!$H$2/100*'Connecting shares (%)'!$R$18,0),0)</f>
        <v>0</v>
      </c>
      <c r="U771" s="1">
        <f>IF(C771="East", IF(B771="Decentral",('Connecting shares (%)'!$F$6/100*E771+'Connecting shares (%)'!$G$6/100*G771+'Connecting shares (%)'!$H$6/100*I771)/1000000,0),0)</f>
        <v>0</v>
      </c>
      <c r="V771" s="1">
        <f>IF(C771="East", IF(B771="Decentral",F771*'Connecting shares (%)'!$R$16*'Connecting shares (%)'!$F$6/100+H771*'Connecting shares (%)'!$G$6/100*'Connecting shares (%)'!$R$17+J771*'Connecting shares (%)'!$H$6/100*'Connecting shares (%)'!$R$18,0),0)</f>
        <v>0</v>
      </c>
      <c r="W771" s="1">
        <f>IF(C771="East", IF(B771="Central",('Connecting shares (%)'!$F$4/100*K771+'Connecting shares (%)'!$G$4/100*M771+'Connecting shares (%)'!$H$4/100*O771)/1000000,0),0)</f>
        <v>0</v>
      </c>
      <c r="X771" s="1">
        <f>IF(C771="East", IF(B771="Central",L771*'Connecting shares (%)'!$R$16*'Connecting shares (%)'!$F$4/100+N771*'Connecting shares (%)'!$G$4/100*'Connecting shares (%)'!$R$17+P771*'Connecting shares (%)'!$H$4/100*'Connecting shares (%)'!$R$18,0),0)</f>
        <v>0</v>
      </c>
      <c r="Y771" s="1">
        <f>IF(C771="East", IF(B771="Decentral",('Connecting shares (%)'!$F$4/100*K771+'Connecting shares (%)'!$G$4/100*M771+'Connecting shares (%)'!$H$4/100*O771)/1000000,0),0)</f>
        <v>0</v>
      </c>
      <c r="Z771" s="1">
        <f>IF(C771="East", IF(B771="Decentral",L771*'Connecting shares (%)'!$R$16*'Connecting shares (%)'!$F$8/100+N771*'Connecting shares (%)'!$G$8/100*'Connecting shares (%)'!$R$17+P771*'Connecting shares (%)'!$H$8/100*'Connecting shares (%)'!$R$18,0),0)</f>
        <v>0</v>
      </c>
      <c r="AA771" s="1">
        <f>IF(C771="West", IF(B771="Central",('Connecting shares (%)'!$F$10/100*E771+'Connecting shares (%)'!$G$10/100*G771+'Connecting shares (%)'!$H$10/100*I771)/1000000,0),0)</f>
        <v>0</v>
      </c>
      <c r="AB771" s="1">
        <f>IF(C771="West", IF(B771="Central",F771*'Connecting shares (%)'!$R$16*'Connecting shares (%)'!$F$10/100+H771*'Connecting shares (%)'!$G$10/100*'Connecting shares (%)'!$R$17+J771*'Connecting shares (%)'!$H$10/100*'Connecting shares (%)'!$R$18,0),0)</f>
        <v>0</v>
      </c>
      <c r="AC771" s="1">
        <f>IF(C771="West", IF(B771="Decentral",('Connecting shares (%)'!$F$14/100*E771+'Connecting shares (%)'!$G$14/100*G771+'Connecting shares (%)'!$H$14/100*I771)/1000000,0),0)</f>
        <v>0</v>
      </c>
      <c r="AD771" s="1">
        <f>IF(C771="west", IF(B771="Decentral",F771*'Connecting shares (%)'!$R$16*'Connecting shares (%)'!$F$14/100+H771*'Connecting shares (%)'!$G$14/100*'Connecting shares (%)'!$R$17+J771*'Connecting shares (%)'!$H$14/100*'Connecting shares (%)'!$R$18,0),0)</f>
        <v>0</v>
      </c>
      <c r="AE771" s="1">
        <f>IF(C771="west", IF(B771="Central",('Connecting shares (%)'!$F$12/100*K771+'Connecting shares (%)'!$G$12/100*M771+'Connecting shares (%)'!$H$12/100*O771)/1000000,0),0)</f>
        <v>0</v>
      </c>
      <c r="AF771" s="1">
        <f>IF(C771="west", IF(B771="Central",L771*'Connecting shares (%)'!$R$16*'Connecting shares (%)'!$F$12/100+N771*'Connecting shares (%)'!$G$12/100*'Connecting shares (%)'!$R$17+P771*'Connecting shares (%)'!$H$12/100*'Connecting shares (%)'!$R$18,0),0)</f>
        <v>0</v>
      </c>
      <c r="AG771" s="1">
        <f>IF(C771="West", IF(B771="Decentral",(K771*'Connecting shares (%)'!$F$16/100+M771*'Connecting shares (%)'!$G$16/100+O771*'Connecting shares (%)'!$H$16/100)/1000000,0),0)</f>
        <v>0</v>
      </c>
      <c r="AH771" s="1">
        <f>IF(C771="west", IF(B771="Decentral",L771*'Connecting shares (%)'!$R$16*'Connecting shares (%)'!$F$16/100+N771*'Connecting shares (%)'!$G$16/100*'Connecting shares (%)'!$R$17+P771*'Connecting shares (%)'!$H$16/100*'Connecting shares (%)'!$R$18,0),0)</f>
        <v>0</v>
      </c>
    </row>
    <row r="772" spans="1:34">
      <c r="A772" s="1">
        <v>771</v>
      </c>
      <c r="B772" s="1" t="s">
        <v>21</v>
      </c>
      <c r="C772" s="1" t="s">
        <v>23</v>
      </c>
      <c r="D772" s="1" t="s">
        <v>205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135.99978992859999</v>
      </c>
      <c r="R772" s="1">
        <v>351.5</v>
      </c>
      <c r="S772" s="61">
        <f>IF(C772="East", IF(B772="Central",('Connecting shares (%)'!$F$2/100*E772+'Connecting shares (%)'!$G$2/100*G772+'Connecting shares (%)'!$H$2/100*I772)/1000000,0),0)</f>
        <v>0</v>
      </c>
      <c r="T772" s="61">
        <f>IF(C772="East", IF(B772="Central",F772*'Connecting shares (%)'!$R$16*'Connecting shares (%)'!$F$2/100+H772*'Connecting shares (%)'!$G$2/100*'Connecting shares (%)'!$R$17+J772*'Connecting shares (%)'!$H$2/100*'Connecting shares (%)'!$R$18,0),0)</f>
        <v>0</v>
      </c>
      <c r="U772" s="1">
        <f>IF(C772="East", IF(B772="Decentral",('Connecting shares (%)'!$F$6/100*E772+'Connecting shares (%)'!$G$6/100*G772+'Connecting shares (%)'!$H$6/100*I772)/1000000,0),0)</f>
        <v>0</v>
      </c>
      <c r="V772" s="1">
        <f>IF(C772="East", IF(B772="Decentral",F772*'Connecting shares (%)'!$R$16*'Connecting shares (%)'!$F$6/100+H772*'Connecting shares (%)'!$G$6/100*'Connecting shares (%)'!$R$17+J772*'Connecting shares (%)'!$H$6/100*'Connecting shares (%)'!$R$18,0),0)</f>
        <v>0</v>
      </c>
      <c r="W772" s="1">
        <f>IF(C772="East", IF(B772="Central",('Connecting shares (%)'!$F$4/100*K772+'Connecting shares (%)'!$G$4/100*M772+'Connecting shares (%)'!$H$4/100*O772)/1000000,0),0)</f>
        <v>0</v>
      </c>
      <c r="X772" s="1">
        <f>IF(C772="East", IF(B772="Central",L772*'Connecting shares (%)'!$R$16*'Connecting shares (%)'!$F$4/100+N772*'Connecting shares (%)'!$G$4/100*'Connecting shares (%)'!$R$17+P772*'Connecting shares (%)'!$H$4/100*'Connecting shares (%)'!$R$18,0),0)</f>
        <v>0</v>
      </c>
      <c r="Y772" s="1">
        <f>IF(C772="East", IF(B772="Decentral",('Connecting shares (%)'!$F$4/100*K772+'Connecting shares (%)'!$G$4/100*M772+'Connecting shares (%)'!$H$4/100*O772)/1000000,0),0)</f>
        <v>0</v>
      </c>
      <c r="Z772" s="1">
        <f>IF(C772="East", IF(B772="Decentral",L772*'Connecting shares (%)'!$R$16*'Connecting shares (%)'!$F$8/100+N772*'Connecting shares (%)'!$G$8/100*'Connecting shares (%)'!$R$17+P772*'Connecting shares (%)'!$H$8/100*'Connecting shares (%)'!$R$18,0),0)</f>
        <v>0</v>
      </c>
      <c r="AA772" s="1">
        <f>IF(C772="West", IF(B772="Central",('Connecting shares (%)'!$F$10/100*E772+'Connecting shares (%)'!$G$10/100*G772+'Connecting shares (%)'!$H$10/100*I772)/1000000,0),0)</f>
        <v>0</v>
      </c>
      <c r="AB772" s="1">
        <f>IF(C772="West", IF(B772="Central",F772*'Connecting shares (%)'!$R$16*'Connecting shares (%)'!$F$10/100+H772*'Connecting shares (%)'!$G$10/100*'Connecting shares (%)'!$R$17+J772*'Connecting shares (%)'!$H$10/100*'Connecting shares (%)'!$R$18,0),0)</f>
        <v>0</v>
      </c>
      <c r="AC772" s="1">
        <f>IF(C772="West", IF(B772="Decentral",('Connecting shares (%)'!$F$14/100*E772+'Connecting shares (%)'!$G$14/100*G772+'Connecting shares (%)'!$H$14/100*I772)/1000000,0),0)</f>
        <v>0</v>
      </c>
      <c r="AD772" s="1">
        <f>IF(C772="west", IF(B772="Decentral",F772*'Connecting shares (%)'!$R$16*'Connecting shares (%)'!$F$14/100+H772*'Connecting shares (%)'!$G$14/100*'Connecting shares (%)'!$R$17+J772*'Connecting shares (%)'!$H$14/100*'Connecting shares (%)'!$R$18,0),0)</f>
        <v>0</v>
      </c>
      <c r="AE772" s="1">
        <f>IF(C772="west", IF(B772="Central",('Connecting shares (%)'!$F$12/100*K772+'Connecting shares (%)'!$G$12/100*M772+'Connecting shares (%)'!$H$12/100*O772)/1000000,0),0)</f>
        <v>0</v>
      </c>
      <c r="AF772" s="1">
        <f>IF(C772="west", IF(B772="Central",L772*'Connecting shares (%)'!$R$16*'Connecting shares (%)'!$F$12/100+N772*'Connecting shares (%)'!$G$12/100*'Connecting shares (%)'!$R$17+P772*'Connecting shares (%)'!$H$12/100*'Connecting shares (%)'!$R$18,0),0)</f>
        <v>0</v>
      </c>
      <c r="AG772" s="1">
        <f>IF(C772="West", IF(B772="Decentral",(K772*'Connecting shares (%)'!$F$16/100+M772*'Connecting shares (%)'!$G$16/100+O772*'Connecting shares (%)'!$H$16/100)/1000000,0),0)</f>
        <v>0</v>
      </c>
      <c r="AH772" s="1">
        <f>IF(C772="west", IF(B772="Decentral",L772*'Connecting shares (%)'!$R$16*'Connecting shares (%)'!$F$16/100+N772*'Connecting shares (%)'!$G$16/100*'Connecting shares (%)'!$R$17+P772*'Connecting shares (%)'!$H$16/100*'Connecting shares (%)'!$R$18,0),0)</f>
        <v>0</v>
      </c>
    </row>
    <row r="773" spans="1:34">
      <c r="A773" s="1">
        <v>772</v>
      </c>
      <c r="B773" s="1" t="s">
        <v>21</v>
      </c>
      <c r="C773" s="1" t="s">
        <v>23</v>
      </c>
      <c r="D773" s="1" t="s">
        <v>204</v>
      </c>
      <c r="E773" s="1">
        <v>706561.12999999896</v>
      </c>
      <c r="F773" s="1">
        <v>43</v>
      </c>
      <c r="G773" s="1">
        <v>0</v>
      </c>
      <c r="H773" s="1">
        <v>0</v>
      </c>
      <c r="I773" s="1">
        <v>0</v>
      </c>
      <c r="J773" s="1">
        <v>0</v>
      </c>
      <c r="K773" s="1">
        <v>50884.08</v>
      </c>
      <c r="L773" s="1">
        <v>3</v>
      </c>
      <c r="M773" s="1">
        <v>0</v>
      </c>
      <c r="N773" s="1">
        <v>0</v>
      </c>
      <c r="O773" s="1">
        <v>0</v>
      </c>
      <c r="P773" s="1">
        <v>0</v>
      </c>
      <c r="Q773" s="1">
        <v>2887.0419243650199</v>
      </c>
      <c r="R773" s="1">
        <v>504729.5</v>
      </c>
      <c r="S773" s="61">
        <f>IF(C773="East", IF(B773="Central",('Connecting shares (%)'!$F$2/100*E773+'Connecting shares (%)'!$G$2/100*G773+'Connecting shares (%)'!$H$2/100*I773)/1000000,0),0)</f>
        <v>0</v>
      </c>
      <c r="T773" s="61">
        <f>IF(C773="East", IF(B773="Central",F773*'Connecting shares (%)'!$R$16*'Connecting shares (%)'!$F$2/100+H773*'Connecting shares (%)'!$G$2/100*'Connecting shares (%)'!$R$17+J773*'Connecting shares (%)'!$H$2/100*'Connecting shares (%)'!$R$18,0),0)</f>
        <v>0</v>
      </c>
      <c r="U773" s="1">
        <f>IF(C773="East", IF(B773="Decentral",('Connecting shares (%)'!$F$6/100*E773+'Connecting shares (%)'!$G$6/100*G773+'Connecting shares (%)'!$H$6/100*I773)/1000000,0),0)</f>
        <v>0</v>
      </c>
      <c r="V773" s="1">
        <f>IF(C773="East", IF(B773="Decentral",F773*'Connecting shares (%)'!$R$16*'Connecting shares (%)'!$F$6/100+H773*'Connecting shares (%)'!$G$6/100*'Connecting shares (%)'!$R$17+J773*'Connecting shares (%)'!$H$6/100*'Connecting shares (%)'!$R$18,0),0)</f>
        <v>0</v>
      </c>
      <c r="W773" s="1">
        <f>IF(C773="East", IF(B773="Central",('Connecting shares (%)'!$F$4/100*K773+'Connecting shares (%)'!$G$4/100*M773+'Connecting shares (%)'!$H$4/100*O773)/1000000,0),0)</f>
        <v>0</v>
      </c>
      <c r="X773" s="1">
        <f>IF(C773="East", IF(B773="Central",L773*'Connecting shares (%)'!$R$16*'Connecting shares (%)'!$F$4/100+N773*'Connecting shares (%)'!$G$4/100*'Connecting shares (%)'!$R$17+P773*'Connecting shares (%)'!$H$4/100*'Connecting shares (%)'!$R$18,0),0)</f>
        <v>0</v>
      </c>
      <c r="Y773" s="1">
        <f>IF(C773="East", IF(B773="Decentral",('Connecting shares (%)'!$F$4/100*K773+'Connecting shares (%)'!$G$4/100*M773+'Connecting shares (%)'!$H$4/100*O773)/1000000,0),0)</f>
        <v>0</v>
      </c>
      <c r="Z773" s="1">
        <f>IF(C773="East", IF(B773="Decentral",L773*'Connecting shares (%)'!$R$16*'Connecting shares (%)'!$F$8/100+N773*'Connecting shares (%)'!$G$8/100*'Connecting shares (%)'!$R$17+P773*'Connecting shares (%)'!$H$8/100*'Connecting shares (%)'!$R$18,0),0)</f>
        <v>0</v>
      </c>
      <c r="AA773" s="1">
        <f>IF(C773="West", IF(B773="Central",('Connecting shares (%)'!$F$10/100*E773+'Connecting shares (%)'!$G$10/100*G773+'Connecting shares (%)'!$H$10/100*I773)/1000000,0),0)</f>
        <v>0</v>
      </c>
      <c r="AB773" s="1">
        <f>IF(C773="West", IF(B773="Central",F773*'Connecting shares (%)'!$R$16*'Connecting shares (%)'!$F$10/100+H773*'Connecting shares (%)'!$G$10/100*'Connecting shares (%)'!$R$17+J773*'Connecting shares (%)'!$H$10/100*'Connecting shares (%)'!$R$18,0),0)</f>
        <v>0</v>
      </c>
      <c r="AC773" s="1">
        <f>IF(C773="West", IF(B773="Decentral",('Connecting shares (%)'!$F$14/100*E773+'Connecting shares (%)'!$G$14/100*G773+'Connecting shares (%)'!$H$14/100*I773)/1000000,0),0)</f>
        <v>0.70656112999999898</v>
      </c>
      <c r="AD773" s="1">
        <f>IF(C773="west", IF(B773="Decentral",F773*'Connecting shares (%)'!$R$16*'Connecting shares (%)'!$F$14/100+H773*'Connecting shares (%)'!$G$14/100*'Connecting shares (%)'!$R$17+J773*'Connecting shares (%)'!$H$14/100*'Connecting shares (%)'!$R$18,0),0)</f>
        <v>0.98878500000000003</v>
      </c>
      <c r="AE773" s="1">
        <f>IF(C773="west", IF(B773="Central",('Connecting shares (%)'!$F$12/100*K773+'Connecting shares (%)'!$G$12/100*M773+'Connecting shares (%)'!$H$12/100*O773)/1000000,0),0)</f>
        <v>0</v>
      </c>
      <c r="AF773" s="1">
        <f>IF(C773="west", IF(B773="Central",L773*'Connecting shares (%)'!$R$16*'Connecting shares (%)'!$F$12/100+N773*'Connecting shares (%)'!$G$12/100*'Connecting shares (%)'!$R$17+P773*'Connecting shares (%)'!$H$12/100*'Connecting shares (%)'!$R$18,0),0)</f>
        <v>0</v>
      </c>
      <c r="AG773" s="1">
        <f>IF(C773="West", IF(B773="Decentral",(K773*'Connecting shares (%)'!$F$16/100+M773*'Connecting shares (%)'!$G$16/100+O773*'Connecting shares (%)'!$H$16/100)/1000000,0),0)</f>
        <v>5.0884080000000005E-2</v>
      </c>
      <c r="AH773" s="1">
        <f>IF(C773="west", IF(B773="Decentral",L773*'Connecting shares (%)'!$R$16*'Connecting shares (%)'!$F$16/100+N773*'Connecting shares (%)'!$G$16/100*'Connecting shares (%)'!$R$17+P773*'Connecting shares (%)'!$H$16/100*'Connecting shares (%)'!$R$18,0),0)</f>
        <v>6.8985000000000005E-2</v>
      </c>
    </row>
    <row r="774" spans="1:34">
      <c r="A774" s="1">
        <v>773</v>
      </c>
      <c r="B774" s="1" t="s">
        <v>21</v>
      </c>
      <c r="C774" s="1" t="s">
        <v>23</v>
      </c>
      <c r="D774" s="1" t="s">
        <v>203</v>
      </c>
      <c r="E774" s="1">
        <v>282559.62999999902</v>
      </c>
      <c r="F774" s="1">
        <v>18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1842.4007032873401</v>
      </c>
      <c r="R774" s="1">
        <v>199254.5</v>
      </c>
      <c r="S774" s="61">
        <f>IF(C774="East", IF(B774="Central",('Connecting shares (%)'!$F$2/100*E774+'Connecting shares (%)'!$G$2/100*G774+'Connecting shares (%)'!$H$2/100*I774)/1000000,0),0)</f>
        <v>0</v>
      </c>
      <c r="T774" s="61">
        <f>IF(C774="East", IF(B774="Central",F774*'Connecting shares (%)'!$R$16*'Connecting shares (%)'!$F$2/100+H774*'Connecting shares (%)'!$G$2/100*'Connecting shares (%)'!$R$17+J774*'Connecting shares (%)'!$H$2/100*'Connecting shares (%)'!$R$18,0),0)</f>
        <v>0</v>
      </c>
      <c r="U774" s="1">
        <f>IF(C774="East", IF(B774="Decentral",('Connecting shares (%)'!$F$6/100*E774+'Connecting shares (%)'!$G$6/100*G774+'Connecting shares (%)'!$H$6/100*I774)/1000000,0),0)</f>
        <v>0</v>
      </c>
      <c r="V774" s="1">
        <f>IF(C774="East", IF(B774="Decentral",F774*'Connecting shares (%)'!$R$16*'Connecting shares (%)'!$F$6/100+H774*'Connecting shares (%)'!$G$6/100*'Connecting shares (%)'!$R$17+J774*'Connecting shares (%)'!$H$6/100*'Connecting shares (%)'!$R$18,0),0)</f>
        <v>0</v>
      </c>
      <c r="W774" s="1">
        <f>IF(C774="East", IF(B774="Central",('Connecting shares (%)'!$F$4/100*K774+'Connecting shares (%)'!$G$4/100*M774+'Connecting shares (%)'!$H$4/100*O774)/1000000,0),0)</f>
        <v>0</v>
      </c>
      <c r="X774" s="1">
        <f>IF(C774="East", IF(B774="Central",L774*'Connecting shares (%)'!$R$16*'Connecting shares (%)'!$F$4/100+N774*'Connecting shares (%)'!$G$4/100*'Connecting shares (%)'!$R$17+P774*'Connecting shares (%)'!$H$4/100*'Connecting shares (%)'!$R$18,0),0)</f>
        <v>0</v>
      </c>
      <c r="Y774" s="1">
        <f>IF(C774="East", IF(B774="Decentral",('Connecting shares (%)'!$F$4/100*K774+'Connecting shares (%)'!$G$4/100*M774+'Connecting shares (%)'!$H$4/100*O774)/1000000,0),0)</f>
        <v>0</v>
      </c>
      <c r="Z774" s="1">
        <f>IF(C774="East", IF(B774="Decentral",L774*'Connecting shares (%)'!$R$16*'Connecting shares (%)'!$F$8/100+N774*'Connecting shares (%)'!$G$8/100*'Connecting shares (%)'!$R$17+P774*'Connecting shares (%)'!$H$8/100*'Connecting shares (%)'!$R$18,0),0)</f>
        <v>0</v>
      </c>
      <c r="AA774" s="1">
        <f>IF(C774="West", IF(B774="Central",('Connecting shares (%)'!$F$10/100*E774+'Connecting shares (%)'!$G$10/100*G774+'Connecting shares (%)'!$H$10/100*I774)/1000000,0),0)</f>
        <v>0</v>
      </c>
      <c r="AB774" s="1">
        <f>IF(C774="West", IF(B774="Central",F774*'Connecting shares (%)'!$R$16*'Connecting shares (%)'!$F$10/100+H774*'Connecting shares (%)'!$G$10/100*'Connecting shares (%)'!$R$17+J774*'Connecting shares (%)'!$H$10/100*'Connecting shares (%)'!$R$18,0),0)</f>
        <v>0</v>
      </c>
      <c r="AC774" s="1">
        <f>IF(C774="West", IF(B774="Decentral",('Connecting shares (%)'!$F$14/100*E774+'Connecting shares (%)'!$G$14/100*G774+'Connecting shares (%)'!$H$14/100*I774)/1000000,0),0)</f>
        <v>0.28255962999999901</v>
      </c>
      <c r="AD774" s="1">
        <f>IF(C774="west", IF(B774="Decentral",F774*'Connecting shares (%)'!$R$16*'Connecting shares (%)'!$F$14/100+H774*'Connecting shares (%)'!$G$14/100*'Connecting shares (%)'!$R$17+J774*'Connecting shares (%)'!$H$14/100*'Connecting shares (%)'!$R$18,0),0)</f>
        <v>0.41391</v>
      </c>
      <c r="AE774" s="1">
        <f>IF(C774="west", IF(B774="Central",('Connecting shares (%)'!$F$12/100*K774+'Connecting shares (%)'!$G$12/100*M774+'Connecting shares (%)'!$H$12/100*O774)/1000000,0),0)</f>
        <v>0</v>
      </c>
      <c r="AF774" s="1">
        <f>IF(C774="west", IF(B774="Central",L774*'Connecting shares (%)'!$R$16*'Connecting shares (%)'!$F$12/100+N774*'Connecting shares (%)'!$G$12/100*'Connecting shares (%)'!$R$17+P774*'Connecting shares (%)'!$H$12/100*'Connecting shares (%)'!$R$18,0),0)</f>
        <v>0</v>
      </c>
      <c r="AG774" s="1">
        <f>IF(C774="West", IF(B774="Decentral",(K774*'Connecting shares (%)'!$F$16/100+M774*'Connecting shares (%)'!$G$16/100+O774*'Connecting shares (%)'!$H$16/100)/1000000,0),0)</f>
        <v>0</v>
      </c>
      <c r="AH774" s="1">
        <f>IF(C774="west", IF(B774="Decentral",L774*'Connecting shares (%)'!$R$16*'Connecting shares (%)'!$F$16/100+N774*'Connecting shares (%)'!$G$16/100*'Connecting shares (%)'!$R$17+P774*'Connecting shares (%)'!$H$16/100*'Connecting shares (%)'!$R$18,0),0)</f>
        <v>0</v>
      </c>
    </row>
    <row r="775" spans="1:34">
      <c r="A775" s="1">
        <v>774</v>
      </c>
      <c r="B775" s="1" t="s">
        <v>21</v>
      </c>
      <c r="C775" s="1" t="s">
        <v>23</v>
      </c>
      <c r="D775" s="1" t="s">
        <v>202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311.84270863160299</v>
      </c>
      <c r="R775" s="1">
        <v>3629.5</v>
      </c>
      <c r="S775" s="61">
        <f>IF(C775="East", IF(B775="Central",('Connecting shares (%)'!$F$2/100*E775+'Connecting shares (%)'!$G$2/100*G775+'Connecting shares (%)'!$H$2/100*I775)/1000000,0),0)</f>
        <v>0</v>
      </c>
      <c r="T775" s="61">
        <f>IF(C775="East", IF(B775="Central",F775*'Connecting shares (%)'!$R$16*'Connecting shares (%)'!$F$2/100+H775*'Connecting shares (%)'!$G$2/100*'Connecting shares (%)'!$R$17+J775*'Connecting shares (%)'!$H$2/100*'Connecting shares (%)'!$R$18,0),0)</f>
        <v>0</v>
      </c>
      <c r="U775" s="1">
        <f>IF(C775="East", IF(B775="Decentral",('Connecting shares (%)'!$F$6/100*E775+'Connecting shares (%)'!$G$6/100*G775+'Connecting shares (%)'!$H$6/100*I775)/1000000,0),0)</f>
        <v>0</v>
      </c>
      <c r="V775" s="1">
        <f>IF(C775="East", IF(B775="Decentral",F775*'Connecting shares (%)'!$R$16*'Connecting shares (%)'!$F$6/100+H775*'Connecting shares (%)'!$G$6/100*'Connecting shares (%)'!$R$17+J775*'Connecting shares (%)'!$H$6/100*'Connecting shares (%)'!$R$18,0),0)</f>
        <v>0</v>
      </c>
      <c r="W775" s="1">
        <f>IF(C775="East", IF(B775="Central",('Connecting shares (%)'!$F$4/100*K775+'Connecting shares (%)'!$G$4/100*M775+'Connecting shares (%)'!$H$4/100*O775)/1000000,0),0)</f>
        <v>0</v>
      </c>
      <c r="X775" s="1">
        <f>IF(C775="East", IF(B775="Central",L775*'Connecting shares (%)'!$R$16*'Connecting shares (%)'!$F$4/100+N775*'Connecting shares (%)'!$G$4/100*'Connecting shares (%)'!$R$17+P775*'Connecting shares (%)'!$H$4/100*'Connecting shares (%)'!$R$18,0),0)</f>
        <v>0</v>
      </c>
      <c r="Y775" s="1">
        <f>IF(C775="East", IF(B775="Decentral",('Connecting shares (%)'!$F$4/100*K775+'Connecting shares (%)'!$G$4/100*M775+'Connecting shares (%)'!$H$4/100*O775)/1000000,0),0)</f>
        <v>0</v>
      </c>
      <c r="Z775" s="1">
        <f>IF(C775="East", IF(B775="Decentral",L775*'Connecting shares (%)'!$R$16*'Connecting shares (%)'!$F$8/100+N775*'Connecting shares (%)'!$G$8/100*'Connecting shares (%)'!$R$17+P775*'Connecting shares (%)'!$H$8/100*'Connecting shares (%)'!$R$18,0),0)</f>
        <v>0</v>
      </c>
      <c r="AA775" s="1">
        <f>IF(C775="West", IF(B775="Central",('Connecting shares (%)'!$F$10/100*E775+'Connecting shares (%)'!$G$10/100*G775+'Connecting shares (%)'!$H$10/100*I775)/1000000,0),0)</f>
        <v>0</v>
      </c>
      <c r="AB775" s="1">
        <f>IF(C775="West", IF(B775="Central",F775*'Connecting shares (%)'!$R$16*'Connecting shares (%)'!$F$10/100+H775*'Connecting shares (%)'!$G$10/100*'Connecting shares (%)'!$R$17+J775*'Connecting shares (%)'!$H$10/100*'Connecting shares (%)'!$R$18,0),0)</f>
        <v>0</v>
      </c>
      <c r="AC775" s="1">
        <f>IF(C775="West", IF(B775="Decentral",('Connecting shares (%)'!$F$14/100*E775+'Connecting shares (%)'!$G$14/100*G775+'Connecting shares (%)'!$H$14/100*I775)/1000000,0),0)</f>
        <v>0</v>
      </c>
      <c r="AD775" s="1">
        <f>IF(C775="west", IF(B775="Decentral",F775*'Connecting shares (%)'!$R$16*'Connecting shares (%)'!$F$14/100+H775*'Connecting shares (%)'!$G$14/100*'Connecting shares (%)'!$R$17+J775*'Connecting shares (%)'!$H$14/100*'Connecting shares (%)'!$R$18,0),0)</f>
        <v>0</v>
      </c>
      <c r="AE775" s="1">
        <f>IF(C775="west", IF(B775="Central",('Connecting shares (%)'!$F$12/100*K775+'Connecting shares (%)'!$G$12/100*M775+'Connecting shares (%)'!$H$12/100*O775)/1000000,0),0)</f>
        <v>0</v>
      </c>
      <c r="AF775" s="1">
        <f>IF(C775="west", IF(B775="Central",L775*'Connecting shares (%)'!$R$16*'Connecting shares (%)'!$F$12/100+N775*'Connecting shares (%)'!$G$12/100*'Connecting shares (%)'!$R$17+P775*'Connecting shares (%)'!$H$12/100*'Connecting shares (%)'!$R$18,0),0)</f>
        <v>0</v>
      </c>
      <c r="AG775" s="1">
        <f>IF(C775="West", IF(B775="Decentral",(K775*'Connecting shares (%)'!$F$16/100+M775*'Connecting shares (%)'!$G$16/100+O775*'Connecting shares (%)'!$H$16/100)/1000000,0),0)</f>
        <v>0</v>
      </c>
      <c r="AH775" s="1">
        <f>IF(C775="west", IF(B775="Decentral",L775*'Connecting shares (%)'!$R$16*'Connecting shares (%)'!$F$16/100+N775*'Connecting shares (%)'!$G$16/100*'Connecting shares (%)'!$R$17+P775*'Connecting shares (%)'!$H$16/100*'Connecting shares (%)'!$R$18,0),0)</f>
        <v>0</v>
      </c>
    </row>
    <row r="776" spans="1:34">
      <c r="A776" s="1">
        <v>775</v>
      </c>
      <c r="B776" s="1" t="s">
        <v>21</v>
      </c>
      <c r="C776" s="1" t="s">
        <v>23</v>
      </c>
      <c r="D776" s="1" t="s">
        <v>201</v>
      </c>
      <c r="E776" s="1">
        <v>56783.49</v>
      </c>
      <c r="F776" s="1">
        <v>4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589.40405857465396</v>
      </c>
      <c r="R776" s="1">
        <v>3879.5</v>
      </c>
      <c r="S776" s="61">
        <f>IF(C776="East", IF(B776="Central",('Connecting shares (%)'!$F$2/100*E776+'Connecting shares (%)'!$G$2/100*G776+'Connecting shares (%)'!$H$2/100*I776)/1000000,0),0)</f>
        <v>0</v>
      </c>
      <c r="T776" s="61">
        <f>IF(C776="East", IF(B776="Central",F776*'Connecting shares (%)'!$R$16*'Connecting shares (%)'!$F$2/100+H776*'Connecting shares (%)'!$G$2/100*'Connecting shares (%)'!$R$17+J776*'Connecting shares (%)'!$H$2/100*'Connecting shares (%)'!$R$18,0),0)</f>
        <v>0</v>
      </c>
      <c r="U776" s="1">
        <f>IF(C776="East", IF(B776="Decentral",('Connecting shares (%)'!$F$6/100*E776+'Connecting shares (%)'!$G$6/100*G776+'Connecting shares (%)'!$H$6/100*I776)/1000000,0),0)</f>
        <v>0</v>
      </c>
      <c r="V776" s="1">
        <f>IF(C776="East", IF(B776="Decentral",F776*'Connecting shares (%)'!$R$16*'Connecting shares (%)'!$F$6/100+H776*'Connecting shares (%)'!$G$6/100*'Connecting shares (%)'!$R$17+J776*'Connecting shares (%)'!$H$6/100*'Connecting shares (%)'!$R$18,0),0)</f>
        <v>0</v>
      </c>
      <c r="W776" s="1">
        <f>IF(C776="East", IF(B776="Central",('Connecting shares (%)'!$F$4/100*K776+'Connecting shares (%)'!$G$4/100*M776+'Connecting shares (%)'!$H$4/100*O776)/1000000,0),0)</f>
        <v>0</v>
      </c>
      <c r="X776" s="1">
        <f>IF(C776="East", IF(B776="Central",L776*'Connecting shares (%)'!$R$16*'Connecting shares (%)'!$F$4/100+N776*'Connecting shares (%)'!$G$4/100*'Connecting shares (%)'!$R$17+P776*'Connecting shares (%)'!$H$4/100*'Connecting shares (%)'!$R$18,0),0)</f>
        <v>0</v>
      </c>
      <c r="Y776" s="1">
        <f>IF(C776="East", IF(B776="Decentral",('Connecting shares (%)'!$F$4/100*K776+'Connecting shares (%)'!$G$4/100*M776+'Connecting shares (%)'!$H$4/100*O776)/1000000,0),0)</f>
        <v>0</v>
      </c>
      <c r="Z776" s="1">
        <f>IF(C776="East", IF(B776="Decentral",L776*'Connecting shares (%)'!$R$16*'Connecting shares (%)'!$F$8/100+N776*'Connecting shares (%)'!$G$8/100*'Connecting shares (%)'!$R$17+P776*'Connecting shares (%)'!$H$8/100*'Connecting shares (%)'!$R$18,0),0)</f>
        <v>0</v>
      </c>
      <c r="AA776" s="1">
        <f>IF(C776="West", IF(B776="Central",('Connecting shares (%)'!$F$10/100*E776+'Connecting shares (%)'!$G$10/100*G776+'Connecting shares (%)'!$H$10/100*I776)/1000000,0),0)</f>
        <v>0</v>
      </c>
      <c r="AB776" s="1">
        <f>IF(C776="West", IF(B776="Central",F776*'Connecting shares (%)'!$R$16*'Connecting shares (%)'!$F$10/100+H776*'Connecting shares (%)'!$G$10/100*'Connecting shares (%)'!$R$17+J776*'Connecting shares (%)'!$H$10/100*'Connecting shares (%)'!$R$18,0),0)</f>
        <v>0</v>
      </c>
      <c r="AC776" s="1">
        <f>IF(C776="West", IF(B776="Decentral",('Connecting shares (%)'!$F$14/100*E776+'Connecting shares (%)'!$G$14/100*G776+'Connecting shares (%)'!$H$14/100*I776)/1000000,0),0)</f>
        <v>5.6783489999999999E-2</v>
      </c>
      <c r="AD776" s="1">
        <f>IF(C776="west", IF(B776="Decentral",F776*'Connecting shares (%)'!$R$16*'Connecting shares (%)'!$F$14/100+H776*'Connecting shares (%)'!$G$14/100*'Connecting shares (%)'!$R$17+J776*'Connecting shares (%)'!$H$14/100*'Connecting shares (%)'!$R$18,0),0)</f>
        <v>9.1980000000000006E-2</v>
      </c>
      <c r="AE776" s="1">
        <f>IF(C776="west", IF(B776="Central",('Connecting shares (%)'!$F$12/100*K776+'Connecting shares (%)'!$G$12/100*M776+'Connecting shares (%)'!$H$12/100*O776)/1000000,0),0)</f>
        <v>0</v>
      </c>
      <c r="AF776" s="1">
        <f>IF(C776="west", IF(B776="Central",L776*'Connecting shares (%)'!$R$16*'Connecting shares (%)'!$F$12/100+N776*'Connecting shares (%)'!$G$12/100*'Connecting shares (%)'!$R$17+P776*'Connecting shares (%)'!$H$12/100*'Connecting shares (%)'!$R$18,0),0)</f>
        <v>0</v>
      </c>
      <c r="AG776" s="1">
        <f>IF(C776="West", IF(B776="Decentral",(K776*'Connecting shares (%)'!$F$16/100+M776*'Connecting shares (%)'!$G$16/100+O776*'Connecting shares (%)'!$H$16/100)/1000000,0),0)</f>
        <v>0</v>
      </c>
      <c r="AH776" s="1">
        <f>IF(C776="west", IF(B776="Decentral",L776*'Connecting shares (%)'!$R$16*'Connecting shares (%)'!$F$16/100+N776*'Connecting shares (%)'!$G$16/100*'Connecting shares (%)'!$R$17+P776*'Connecting shares (%)'!$H$16/100*'Connecting shares (%)'!$R$18,0),0)</f>
        <v>0</v>
      </c>
    </row>
    <row r="777" spans="1:34">
      <c r="A777" s="1">
        <v>776</v>
      </c>
      <c r="B777" s="1" t="s">
        <v>22</v>
      </c>
      <c r="C777" s="1" t="s">
        <v>23</v>
      </c>
      <c r="D777" s="1" t="s">
        <v>200</v>
      </c>
      <c r="E777" s="1">
        <v>216088.39</v>
      </c>
      <c r="F777" s="1">
        <v>12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132704.47</v>
      </c>
      <c r="N777" s="1">
        <v>2</v>
      </c>
      <c r="O777" s="1">
        <v>0</v>
      </c>
      <c r="P777" s="1">
        <v>0</v>
      </c>
      <c r="Q777" s="1">
        <v>4697.9589427522396</v>
      </c>
      <c r="R777" s="1">
        <v>1108428</v>
      </c>
      <c r="S777" s="61">
        <f>IF(C777="East", IF(B777="Central",('Connecting shares (%)'!$F$2/100*E777+'Connecting shares (%)'!$G$2/100*G777+'Connecting shares (%)'!$H$2/100*I777)/1000000,0),0)</f>
        <v>0</v>
      </c>
      <c r="T777" s="61">
        <f>IF(C777="East", IF(B777="Central",F777*'Connecting shares (%)'!$R$16*'Connecting shares (%)'!$F$2/100+H777*'Connecting shares (%)'!$G$2/100*'Connecting shares (%)'!$R$17+J777*'Connecting shares (%)'!$H$2/100*'Connecting shares (%)'!$R$18,0),0)</f>
        <v>0</v>
      </c>
      <c r="U777" s="1">
        <f>IF(C777="East", IF(B777="Decentral",('Connecting shares (%)'!$F$6/100*E777+'Connecting shares (%)'!$G$6/100*G777+'Connecting shares (%)'!$H$6/100*I777)/1000000,0),0)</f>
        <v>0</v>
      </c>
      <c r="V777" s="1">
        <f>IF(C777="East", IF(B777="Decentral",F777*'Connecting shares (%)'!$R$16*'Connecting shares (%)'!$F$6/100+H777*'Connecting shares (%)'!$G$6/100*'Connecting shares (%)'!$R$17+J777*'Connecting shares (%)'!$H$6/100*'Connecting shares (%)'!$R$18,0),0)</f>
        <v>0</v>
      </c>
      <c r="W777" s="1">
        <f>IF(C777="East", IF(B777="Central",('Connecting shares (%)'!$F$4/100*K777+'Connecting shares (%)'!$G$4/100*M777+'Connecting shares (%)'!$H$4/100*O777)/1000000,0),0)</f>
        <v>0</v>
      </c>
      <c r="X777" s="1">
        <f>IF(C777="East", IF(B777="Central",L777*'Connecting shares (%)'!$R$16*'Connecting shares (%)'!$F$4/100+N777*'Connecting shares (%)'!$G$4/100*'Connecting shares (%)'!$R$17+P777*'Connecting shares (%)'!$H$4/100*'Connecting shares (%)'!$R$18,0),0)</f>
        <v>0</v>
      </c>
      <c r="Y777" s="1">
        <f>IF(C777="East", IF(B777="Decentral",('Connecting shares (%)'!$F$4/100*K777+'Connecting shares (%)'!$G$4/100*M777+'Connecting shares (%)'!$H$4/100*O777)/1000000,0),0)</f>
        <v>0</v>
      </c>
      <c r="Z777" s="1">
        <f>IF(C777="East", IF(B777="Decentral",L777*'Connecting shares (%)'!$R$16*'Connecting shares (%)'!$F$8/100+N777*'Connecting shares (%)'!$G$8/100*'Connecting shares (%)'!$R$17+P777*'Connecting shares (%)'!$H$8/100*'Connecting shares (%)'!$R$18,0),0)</f>
        <v>0</v>
      </c>
      <c r="AA777" s="1">
        <f>IF(C777="West", IF(B777="Central",('Connecting shares (%)'!$F$10/100*E777+'Connecting shares (%)'!$G$10/100*G777+'Connecting shares (%)'!$H$10/100*I777)/1000000,0),0)</f>
        <v>0.21608839000000002</v>
      </c>
      <c r="AB777" s="1">
        <f>IF(C777="West", IF(B777="Central",F777*'Connecting shares (%)'!$R$16*'Connecting shares (%)'!$F$10/100+H777*'Connecting shares (%)'!$G$10/100*'Connecting shares (%)'!$R$17+J777*'Connecting shares (%)'!$H$10/100*'Connecting shares (%)'!$R$18,0),0)</f>
        <v>0.27594000000000002</v>
      </c>
      <c r="AC777" s="1">
        <f>IF(C777="West", IF(B777="Decentral",('Connecting shares (%)'!$F$14/100*E777+'Connecting shares (%)'!$G$14/100*G777+'Connecting shares (%)'!$H$14/100*I777)/1000000,0),0)</f>
        <v>0</v>
      </c>
      <c r="AD777" s="1">
        <f>IF(C777="west", IF(B777="Decentral",F777*'Connecting shares (%)'!$R$16*'Connecting shares (%)'!$F$14/100+H777*'Connecting shares (%)'!$G$14/100*'Connecting shares (%)'!$R$17+J777*'Connecting shares (%)'!$H$14/100*'Connecting shares (%)'!$R$18,0),0)</f>
        <v>0</v>
      </c>
      <c r="AE777" s="1">
        <f>IF(C777="west", IF(B777="Central",('Connecting shares (%)'!$F$12/100*K777+'Connecting shares (%)'!$G$12/100*M777+'Connecting shares (%)'!$H$12/100*O777)/1000000,0),0)</f>
        <v>0.13270446999999999</v>
      </c>
      <c r="AF777" s="1">
        <f>IF(C777="west", IF(B777="Central",L777*'Connecting shares (%)'!$R$16*'Connecting shares (%)'!$F$12/100+N777*'Connecting shares (%)'!$G$12/100*'Connecting shares (%)'!$R$17+P777*'Connecting shares (%)'!$H$12/100*'Connecting shares (%)'!$R$18,0),0)</f>
        <v>6.1317999999999998E-2</v>
      </c>
      <c r="AG777" s="1">
        <f>IF(C777="West", IF(B777="Decentral",(K777*'Connecting shares (%)'!$F$16/100+M777*'Connecting shares (%)'!$G$16/100+O777*'Connecting shares (%)'!$H$16/100)/1000000,0),0)</f>
        <v>0</v>
      </c>
      <c r="AH777" s="1">
        <f>IF(C777="west", IF(B777="Decentral",L777*'Connecting shares (%)'!$R$16*'Connecting shares (%)'!$F$16/100+N777*'Connecting shares (%)'!$G$16/100*'Connecting shares (%)'!$R$17+P777*'Connecting shares (%)'!$H$16/100*'Connecting shares (%)'!$R$18,0),0)</f>
        <v>0</v>
      </c>
    </row>
    <row r="778" spans="1:34">
      <c r="A778" s="1">
        <v>777</v>
      </c>
      <c r="B778" s="1" t="s">
        <v>21</v>
      </c>
      <c r="C778" s="1" t="s">
        <v>24</v>
      </c>
      <c r="D778" s="1" t="s">
        <v>199</v>
      </c>
      <c r="E778" s="1">
        <v>41548.32</v>
      </c>
      <c r="F778" s="1">
        <v>2</v>
      </c>
      <c r="G778" s="1">
        <v>0</v>
      </c>
      <c r="H778" s="1">
        <v>0</v>
      </c>
      <c r="I778" s="1">
        <v>0</v>
      </c>
      <c r="J778" s="1">
        <v>0</v>
      </c>
      <c r="K778" s="1">
        <v>18300.41</v>
      </c>
      <c r="L778" s="1">
        <v>1</v>
      </c>
      <c r="M778" s="1">
        <v>68077.55</v>
      </c>
      <c r="N778" s="1">
        <v>1</v>
      </c>
      <c r="O778" s="1">
        <v>0</v>
      </c>
      <c r="P778" s="1">
        <v>0</v>
      </c>
      <c r="Q778" s="1">
        <v>749.610847528411</v>
      </c>
      <c r="R778" s="1">
        <v>26769</v>
      </c>
      <c r="S778" s="61">
        <f>IF(C778="East", IF(B778="Central",('Connecting shares (%)'!$F$2/100*E778+'Connecting shares (%)'!$G$2/100*G778+'Connecting shares (%)'!$H$2/100*I778)/1000000,0),0)</f>
        <v>0</v>
      </c>
      <c r="T778" s="61">
        <f>IF(C778="East", IF(B778="Central",F778*'Connecting shares (%)'!$R$16*'Connecting shares (%)'!$F$2/100+H778*'Connecting shares (%)'!$G$2/100*'Connecting shares (%)'!$R$17+J778*'Connecting shares (%)'!$H$2/100*'Connecting shares (%)'!$R$18,0),0)</f>
        <v>0</v>
      </c>
      <c r="U778" s="1">
        <f>IF(C778="East", IF(B778="Decentral",('Connecting shares (%)'!$F$6/100*E778+'Connecting shares (%)'!$G$6/100*G778+'Connecting shares (%)'!$H$6/100*I778)/1000000,0),0)</f>
        <v>4.154832E-2</v>
      </c>
      <c r="V778" s="1">
        <f>IF(C778="East", IF(B778="Decentral",F778*'Connecting shares (%)'!$R$16*'Connecting shares (%)'!$F$6/100+H778*'Connecting shares (%)'!$G$6/100*'Connecting shares (%)'!$R$17+J778*'Connecting shares (%)'!$H$6/100*'Connecting shares (%)'!$R$18,0),0)</f>
        <v>4.5990000000000003E-2</v>
      </c>
      <c r="W778" s="1">
        <f>IF(C778="East", IF(B778="Central",('Connecting shares (%)'!$F$4/100*K778+'Connecting shares (%)'!$G$4/100*M778+'Connecting shares (%)'!$H$4/100*O778)/1000000,0),0)</f>
        <v>0</v>
      </c>
      <c r="X778" s="1">
        <f>IF(C778="East", IF(B778="Central",L778*'Connecting shares (%)'!$R$16*'Connecting shares (%)'!$F$4/100+N778*'Connecting shares (%)'!$G$4/100*'Connecting shares (%)'!$R$17+P778*'Connecting shares (%)'!$H$4/100*'Connecting shares (%)'!$R$18,0),0)</f>
        <v>0</v>
      </c>
      <c r="Y778" s="1">
        <f>IF(C778="East", IF(B778="Decentral",('Connecting shares (%)'!$F$4/100*K778+'Connecting shares (%)'!$G$4/100*M778+'Connecting shares (%)'!$H$4/100*O778)/1000000,0),0)</f>
        <v>8.6377960000000004E-2</v>
      </c>
      <c r="Z778" s="1">
        <f>IF(C778="East", IF(B778="Decentral",L778*'Connecting shares (%)'!$R$16*'Connecting shares (%)'!$F$8/100+N778*'Connecting shares (%)'!$G$8/100*'Connecting shares (%)'!$R$17+P778*'Connecting shares (%)'!$H$8/100*'Connecting shares (%)'!$R$18,0),0)</f>
        <v>5.3654E-2</v>
      </c>
      <c r="AA778" s="1">
        <f>IF(C778="West", IF(B778="Central",('Connecting shares (%)'!$F$10/100*E778+'Connecting shares (%)'!$G$10/100*G778+'Connecting shares (%)'!$H$10/100*I778)/1000000,0),0)</f>
        <v>0</v>
      </c>
      <c r="AB778" s="1">
        <f>IF(C778="West", IF(B778="Central",F778*'Connecting shares (%)'!$R$16*'Connecting shares (%)'!$F$10/100+H778*'Connecting shares (%)'!$G$10/100*'Connecting shares (%)'!$R$17+J778*'Connecting shares (%)'!$H$10/100*'Connecting shares (%)'!$R$18,0),0)</f>
        <v>0</v>
      </c>
      <c r="AC778" s="1">
        <f>IF(C778="West", IF(B778="Decentral",('Connecting shares (%)'!$F$14/100*E778+'Connecting shares (%)'!$G$14/100*G778+'Connecting shares (%)'!$H$14/100*I778)/1000000,0),0)</f>
        <v>0</v>
      </c>
      <c r="AD778" s="1">
        <f>IF(C778="west", IF(B778="Decentral",F778*'Connecting shares (%)'!$R$16*'Connecting shares (%)'!$F$14/100+H778*'Connecting shares (%)'!$G$14/100*'Connecting shares (%)'!$R$17+J778*'Connecting shares (%)'!$H$14/100*'Connecting shares (%)'!$R$18,0),0)</f>
        <v>0</v>
      </c>
      <c r="AE778" s="1">
        <f>IF(C778="west", IF(B778="Central",('Connecting shares (%)'!$F$12/100*K778+'Connecting shares (%)'!$G$12/100*M778+'Connecting shares (%)'!$H$12/100*O778)/1000000,0),0)</f>
        <v>0</v>
      </c>
      <c r="AF778" s="1">
        <f>IF(C778="west", IF(B778="Central",L778*'Connecting shares (%)'!$R$16*'Connecting shares (%)'!$F$12/100+N778*'Connecting shares (%)'!$G$12/100*'Connecting shares (%)'!$R$17+P778*'Connecting shares (%)'!$H$12/100*'Connecting shares (%)'!$R$18,0),0)</f>
        <v>0</v>
      </c>
      <c r="AG778" s="1">
        <f>IF(C778="West", IF(B778="Decentral",(K778*'Connecting shares (%)'!$F$16/100+M778*'Connecting shares (%)'!$G$16/100+O778*'Connecting shares (%)'!$H$16/100)/1000000,0),0)</f>
        <v>0</v>
      </c>
      <c r="AH778" s="1">
        <f>IF(C778="west", IF(B778="Decentral",L778*'Connecting shares (%)'!$R$16*'Connecting shares (%)'!$F$16/100+N778*'Connecting shares (%)'!$G$16/100*'Connecting shares (%)'!$R$17+P778*'Connecting shares (%)'!$H$16/100*'Connecting shares (%)'!$R$18,0),0)</f>
        <v>0</v>
      </c>
    </row>
    <row r="779" spans="1:34">
      <c r="A779" s="1">
        <v>778</v>
      </c>
      <c r="B779" s="1" t="s">
        <v>21</v>
      </c>
      <c r="C779" s="1" t="s">
        <v>23</v>
      </c>
      <c r="D779" s="1" t="s">
        <v>198</v>
      </c>
      <c r="E779" s="1">
        <v>163653.32999999999</v>
      </c>
      <c r="F779" s="1">
        <v>10</v>
      </c>
      <c r="G779" s="1">
        <v>0</v>
      </c>
      <c r="H779" s="1">
        <v>0</v>
      </c>
      <c r="I779" s="1">
        <v>0</v>
      </c>
      <c r="J779" s="1">
        <v>0</v>
      </c>
      <c r="K779" s="1">
        <v>52107.69</v>
      </c>
      <c r="L779" s="1">
        <v>3</v>
      </c>
      <c r="M779" s="1">
        <v>0</v>
      </c>
      <c r="N779" s="1">
        <v>0</v>
      </c>
      <c r="O779" s="1">
        <v>0</v>
      </c>
      <c r="P779" s="1">
        <v>0</v>
      </c>
      <c r="Q779" s="1">
        <v>3043.2403233560799</v>
      </c>
      <c r="R779" s="1">
        <v>377475.5</v>
      </c>
      <c r="S779" s="61">
        <f>IF(C779="East", IF(B779="Central",('Connecting shares (%)'!$F$2/100*E779+'Connecting shares (%)'!$G$2/100*G779+'Connecting shares (%)'!$H$2/100*I779)/1000000,0),0)</f>
        <v>0</v>
      </c>
      <c r="T779" s="61">
        <f>IF(C779="East", IF(B779="Central",F779*'Connecting shares (%)'!$R$16*'Connecting shares (%)'!$F$2/100+H779*'Connecting shares (%)'!$G$2/100*'Connecting shares (%)'!$R$17+J779*'Connecting shares (%)'!$H$2/100*'Connecting shares (%)'!$R$18,0),0)</f>
        <v>0</v>
      </c>
      <c r="U779" s="1">
        <f>IF(C779="East", IF(B779="Decentral",('Connecting shares (%)'!$F$6/100*E779+'Connecting shares (%)'!$G$6/100*G779+'Connecting shares (%)'!$H$6/100*I779)/1000000,0),0)</f>
        <v>0</v>
      </c>
      <c r="V779" s="1">
        <f>IF(C779="East", IF(B779="Decentral",F779*'Connecting shares (%)'!$R$16*'Connecting shares (%)'!$F$6/100+H779*'Connecting shares (%)'!$G$6/100*'Connecting shares (%)'!$R$17+J779*'Connecting shares (%)'!$H$6/100*'Connecting shares (%)'!$R$18,0),0)</f>
        <v>0</v>
      </c>
      <c r="W779" s="1">
        <f>IF(C779="East", IF(B779="Central",('Connecting shares (%)'!$F$4/100*K779+'Connecting shares (%)'!$G$4/100*M779+'Connecting shares (%)'!$H$4/100*O779)/1000000,0),0)</f>
        <v>0</v>
      </c>
      <c r="X779" s="1">
        <f>IF(C779="East", IF(B779="Central",L779*'Connecting shares (%)'!$R$16*'Connecting shares (%)'!$F$4/100+N779*'Connecting shares (%)'!$G$4/100*'Connecting shares (%)'!$R$17+P779*'Connecting shares (%)'!$H$4/100*'Connecting shares (%)'!$R$18,0),0)</f>
        <v>0</v>
      </c>
      <c r="Y779" s="1">
        <f>IF(C779="East", IF(B779="Decentral",('Connecting shares (%)'!$F$4/100*K779+'Connecting shares (%)'!$G$4/100*M779+'Connecting shares (%)'!$H$4/100*O779)/1000000,0),0)</f>
        <v>0</v>
      </c>
      <c r="Z779" s="1">
        <f>IF(C779="East", IF(B779="Decentral",L779*'Connecting shares (%)'!$R$16*'Connecting shares (%)'!$F$8/100+N779*'Connecting shares (%)'!$G$8/100*'Connecting shares (%)'!$R$17+P779*'Connecting shares (%)'!$H$8/100*'Connecting shares (%)'!$R$18,0),0)</f>
        <v>0</v>
      </c>
      <c r="AA779" s="1">
        <f>IF(C779="West", IF(B779="Central",('Connecting shares (%)'!$F$10/100*E779+'Connecting shares (%)'!$G$10/100*G779+'Connecting shares (%)'!$H$10/100*I779)/1000000,0),0)</f>
        <v>0</v>
      </c>
      <c r="AB779" s="1">
        <f>IF(C779="West", IF(B779="Central",F779*'Connecting shares (%)'!$R$16*'Connecting shares (%)'!$F$10/100+H779*'Connecting shares (%)'!$G$10/100*'Connecting shares (%)'!$R$17+J779*'Connecting shares (%)'!$H$10/100*'Connecting shares (%)'!$R$18,0),0)</f>
        <v>0</v>
      </c>
      <c r="AC779" s="1">
        <f>IF(C779="West", IF(B779="Decentral",('Connecting shares (%)'!$F$14/100*E779+'Connecting shares (%)'!$G$14/100*G779+'Connecting shares (%)'!$H$14/100*I779)/1000000,0),0)</f>
        <v>0.16365332999999999</v>
      </c>
      <c r="AD779" s="1">
        <f>IF(C779="west", IF(B779="Decentral",F779*'Connecting shares (%)'!$R$16*'Connecting shares (%)'!$F$14/100+H779*'Connecting shares (%)'!$G$14/100*'Connecting shares (%)'!$R$17+J779*'Connecting shares (%)'!$H$14/100*'Connecting shares (%)'!$R$18,0),0)</f>
        <v>0.22995000000000002</v>
      </c>
      <c r="AE779" s="1">
        <f>IF(C779="west", IF(B779="Central",('Connecting shares (%)'!$F$12/100*K779+'Connecting shares (%)'!$G$12/100*M779+'Connecting shares (%)'!$H$12/100*O779)/1000000,0),0)</f>
        <v>0</v>
      </c>
      <c r="AF779" s="1">
        <f>IF(C779="west", IF(B779="Central",L779*'Connecting shares (%)'!$R$16*'Connecting shares (%)'!$F$12/100+N779*'Connecting shares (%)'!$G$12/100*'Connecting shares (%)'!$R$17+P779*'Connecting shares (%)'!$H$12/100*'Connecting shares (%)'!$R$18,0),0)</f>
        <v>0</v>
      </c>
      <c r="AG779" s="1">
        <f>IF(C779="West", IF(B779="Decentral",(K779*'Connecting shares (%)'!$F$16/100+M779*'Connecting shares (%)'!$G$16/100+O779*'Connecting shares (%)'!$H$16/100)/1000000,0),0)</f>
        <v>5.2107690000000005E-2</v>
      </c>
      <c r="AH779" s="1">
        <f>IF(C779="west", IF(B779="Decentral",L779*'Connecting shares (%)'!$R$16*'Connecting shares (%)'!$F$16/100+N779*'Connecting shares (%)'!$G$16/100*'Connecting shares (%)'!$R$17+P779*'Connecting shares (%)'!$H$16/100*'Connecting shares (%)'!$R$18,0),0)</f>
        <v>6.8985000000000005E-2</v>
      </c>
    </row>
    <row r="780" spans="1:34">
      <c r="A780" s="1">
        <v>779</v>
      </c>
      <c r="B780" s="1" t="s">
        <v>21</v>
      </c>
      <c r="C780" s="1" t="s">
        <v>23</v>
      </c>
      <c r="D780" s="1" t="s">
        <v>197</v>
      </c>
      <c r="E780" s="1">
        <v>188083.07</v>
      </c>
      <c r="F780" s="1">
        <v>10</v>
      </c>
      <c r="G780" s="1">
        <v>0</v>
      </c>
      <c r="H780" s="1">
        <v>0</v>
      </c>
      <c r="I780" s="1">
        <v>0</v>
      </c>
      <c r="J780" s="1">
        <v>0</v>
      </c>
      <c r="K780" s="1">
        <v>81741.959999999905</v>
      </c>
      <c r="L780" s="1">
        <v>4</v>
      </c>
      <c r="M780" s="1">
        <v>0</v>
      </c>
      <c r="N780" s="1">
        <v>0</v>
      </c>
      <c r="O780" s="1">
        <v>0</v>
      </c>
      <c r="P780" s="1">
        <v>0</v>
      </c>
      <c r="Q780" s="1">
        <v>2821.0232852886802</v>
      </c>
      <c r="R780" s="1">
        <v>365097.5</v>
      </c>
      <c r="S780" s="61">
        <f>IF(C780="East", IF(B780="Central",('Connecting shares (%)'!$F$2/100*E780+'Connecting shares (%)'!$G$2/100*G780+'Connecting shares (%)'!$H$2/100*I780)/1000000,0),0)</f>
        <v>0</v>
      </c>
      <c r="T780" s="61">
        <f>IF(C780="East", IF(B780="Central",F780*'Connecting shares (%)'!$R$16*'Connecting shares (%)'!$F$2/100+H780*'Connecting shares (%)'!$G$2/100*'Connecting shares (%)'!$R$17+J780*'Connecting shares (%)'!$H$2/100*'Connecting shares (%)'!$R$18,0),0)</f>
        <v>0</v>
      </c>
      <c r="U780" s="1">
        <f>IF(C780="East", IF(B780="Decentral",('Connecting shares (%)'!$F$6/100*E780+'Connecting shares (%)'!$G$6/100*G780+'Connecting shares (%)'!$H$6/100*I780)/1000000,0),0)</f>
        <v>0</v>
      </c>
      <c r="V780" s="1">
        <f>IF(C780="East", IF(B780="Decentral",F780*'Connecting shares (%)'!$R$16*'Connecting shares (%)'!$F$6/100+H780*'Connecting shares (%)'!$G$6/100*'Connecting shares (%)'!$R$17+J780*'Connecting shares (%)'!$H$6/100*'Connecting shares (%)'!$R$18,0),0)</f>
        <v>0</v>
      </c>
      <c r="W780" s="1">
        <f>IF(C780="East", IF(B780="Central",('Connecting shares (%)'!$F$4/100*K780+'Connecting shares (%)'!$G$4/100*M780+'Connecting shares (%)'!$H$4/100*O780)/1000000,0),0)</f>
        <v>0</v>
      </c>
      <c r="X780" s="1">
        <f>IF(C780="East", IF(B780="Central",L780*'Connecting shares (%)'!$R$16*'Connecting shares (%)'!$F$4/100+N780*'Connecting shares (%)'!$G$4/100*'Connecting shares (%)'!$R$17+P780*'Connecting shares (%)'!$H$4/100*'Connecting shares (%)'!$R$18,0),0)</f>
        <v>0</v>
      </c>
      <c r="Y780" s="1">
        <f>IF(C780="East", IF(B780="Decentral",('Connecting shares (%)'!$F$4/100*K780+'Connecting shares (%)'!$G$4/100*M780+'Connecting shares (%)'!$H$4/100*O780)/1000000,0),0)</f>
        <v>0</v>
      </c>
      <c r="Z780" s="1">
        <f>IF(C780="East", IF(B780="Decentral",L780*'Connecting shares (%)'!$R$16*'Connecting shares (%)'!$F$8/100+N780*'Connecting shares (%)'!$G$8/100*'Connecting shares (%)'!$R$17+P780*'Connecting shares (%)'!$H$8/100*'Connecting shares (%)'!$R$18,0),0)</f>
        <v>0</v>
      </c>
      <c r="AA780" s="1">
        <f>IF(C780="West", IF(B780="Central",('Connecting shares (%)'!$F$10/100*E780+'Connecting shares (%)'!$G$10/100*G780+'Connecting shares (%)'!$H$10/100*I780)/1000000,0),0)</f>
        <v>0</v>
      </c>
      <c r="AB780" s="1">
        <f>IF(C780="West", IF(B780="Central",F780*'Connecting shares (%)'!$R$16*'Connecting shares (%)'!$F$10/100+H780*'Connecting shares (%)'!$G$10/100*'Connecting shares (%)'!$R$17+J780*'Connecting shares (%)'!$H$10/100*'Connecting shares (%)'!$R$18,0),0)</f>
        <v>0</v>
      </c>
      <c r="AC780" s="1">
        <f>IF(C780="West", IF(B780="Decentral",('Connecting shares (%)'!$F$14/100*E780+'Connecting shares (%)'!$G$14/100*G780+'Connecting shares (%)'!$H$14/100*I780)/1000000,0),0)</f>
        <v>0.18808307000000002</v>
      </c>
      <c r="AD780" s="1">
        <f>IF(C780="west", IF(B780="Decentral",F780*'Connecting shares (%)'!$R$16*'Connecting shares (%)'!$F$14/100+H780*'Connecting shares (%)'!$G$14/100*'Connecting shares (%)'!$R$17+J780*'Connecting shares (%)'!$H$14/100*'Connecting shares (%)'!$R$18,0),0)</f>
        <v>0.22995000000000002</v>
      </c>
      <c r="AE780" s="1">
        <f>IF(C780="west", IF(B780="Central",('Connecting shares (%)'!$F$12/100*K780+'Connecting shares (%)'!$G$12/100*M780+'Connecting shares (%)'!$H$12/100*O780)/1000000,0),0)</f>
        <v>0</v>
      </c>
      <c r="AF780" s="1">
        <f>IF(C780="west", IF(B780="Central",L780*'Connecting shares (%)'!$R$16*'Connecting shares (%)'!$F$12/100+N780*'Connecting shares (%)'!$G$12/100*'Connecting shares (%)'!$R$17+P780*'Connecting shares (%)'!$H$12/100*'Connecting shares (%)'!$R$18,0),0)</f>
        <v>0</v>
      </c>
      <c r="AG780" s="1">
        <f>IF(C780="West", IF(B780="Decentral",(K780*'Connecting shares (%)'!$F$16/100+M780*'Connecting shares (%)'!$G$16/100+O780*'Connecting shares (%)'!$H$16/100)/1000000,0),0)</f>
        <v>8.1741959999999905E-2</v>
      </c>
      <c r="AH780" s="1">
        <f>IF(C780="west", IF(B780="Decentral",L780*'Connecting shares (%)'!$R$16*'Connecting shares (%)'!$F$16/100+N780*'Connecting shares (%)'!$G$16/100*'Connecting shares (%)'!$R$17+P780*'Connecting shares (%)'!$H$16/100*'Connecting shares (%)'!$R$18,0),0)</f>
        <v>9.1980000000000006E-2</v>
      </c>
    </row>
    <row r="781" spans="1:34">
      <c r="A781" s="1">
        <v>780</v>
      </c>
      <c r="B781" s="1" t="s">
        <v>21</v>
      </c>
      <c r="C781" s="1" t="s">
        <v>23</v>
      </c>
      <c r="D781" s="1" t="s">
        <v>196</v>
      </c>
      <c r="E781" s="1">
        <v>710926.15</v>
      </c>
      <c r="F781" s="1">
        <v>45</v>
      </c>
      <c r="G781" s="1">
        <v>0</v>
      </c>
      <c r="H781" s="1">
        <v>0</v>
      </c>
      <c r="I781" s="1">
        <v>0</v>
      </c>
      <c r="J781" s="1">
        <v>0</v>
      </c>
      <c r="K781" s="1">
        <v>43826.58</v>
      </c>
      <c r="L781" s="1">
        <v>1</v>
      </c>
      <c r="M781" s="1">
        <v>0</v>
      </c>
      <c r="N781" s="1">
        <v>0</v>
      </c>
      <c r="O781" s="1">
        <v>0</v>
      </c>
      <c r="P781" s="1">
        <v>0</v>
      </c>
      <c r="Q781" s="1">
        <v>3196.9601367680898</v>
      </c>
      <c r="R781" s="1">
        <v>322164.5</v>
      </c>
      <c r="S781" s="61">
        <f>IF(C781="East", IF(B781="Central",('Connecting shares (%)'!$F$2/100*E781+'Connecting shares (%)'!$G$2/100*G781+'Connecting shares (%)'!$H$2/100*I781)/1000000,0),0)</f>
        <v>0</v>
      </c>
      <c r="T781" s="61">
        <f>IF(C781="East", IF(B781="Central",F781*'Connecting shares (%)'!$R$16*'Connecting shares (%)'!$F$2/100+H781*'Connecting shares (%)'!$G$2/100*'Connecting shares (%)'!$R$17+J781*'Connecting shares (%)'!$H$2/100*'Connecting shares (%)'!$R$18,0),0)</f>
        <v>0</v>
      </c>
      <c r="U781" s="1">
        <f>IF(C781="East", IF(B781="Decentral",('Connecting shares (%)'!$F$6/100*E781+'Connecting shares (%)'!$G$6/100*G781+'Connecting shares (%)'!$H$6/100*I781)/1000000,0),0)</f>
        <v>0</v>
      </c>
      <c r="V781" s="1">
        <f>IF(C781="East", IF(B781="Decentral",F781*'Connecting shares (%)'!$R$16*'Connecting shares (%)'!$F$6/100+H781*'Connecting shares (%)'!$G$6/100*'Connecting shares (%)'!$R$17+J781*'Connecting shares (%)'!$H$6/100*'Connecting shares (%)'!$R$18,0),0)</f>
        <v>0</v>
      </c>
      <c r="W781" s="1">
        <f>IF(C781="East", IF(B781="Central",('Connecting shares (%)'!$F$4/100*K781+'Connecting shares (%)'!$G$4/100*M781+'Connecting shares (%)'!$H$4/100*O781)/1000000,0),0)</f>
        <v>0</v>
      </c>
      <c r="X781" s="1">
        <f>IF(C781="East", IF(B781="Central",L781*'Connecting shares (%)'!$R$16*'Connecting shares (%)'!$F$4/100+N781*'Connecting shares (%)'!$G$4/100*'Connecting shares (%)'!$R$17+P781*'Connecting shares (%)'!$H$4/100*'Connecting shares (%)'!$R$18,0),0)</f>
        <v>0</v>
      </c>
      <c r="Y781" s="1">
        <f>IF(C781="East", IF(B781="Decentral",('Connecting shares (%)'!$F$4/100*K781+'Connecting shares (%)'!$G$4/100*M781+'Connecting shares (%)'!$H$4/100*O781)/1000000,0),0)</f>
        <v>0</v>
      </c>
      <c r="Z781" s="1">
        <f>IF(C781="East", IF(B781="Decentral",L781*'Connecting shares (%)'!$R$16*'Connecting shares (%)'!$F$8/100+N781*'Connecting shares (%)'!$G$8/100*'Connecting shares (%)'!$R$17+P781*'Connecting shares (%)'!$H$8/100*'Connecting shares (%)'!$R$18,0),0)</f>
        <v>0</v>
      </c>
      <c r="AA781" s="1">
        <f>IF(C781="West", IF(B781="Central",('Connecting shares (%)'!$F$10/100*E781+'Connecting shares (%)'!$G$10/100*G781+'Connecting shares (%)'!$H$10/100*I781)/1000000,0),0)</f>
        <v>0</v>
      </c>
      <c r="AB781" s="1">
        <f>IF(C781="West", IF(B781="Central",F781*'Connecting shares (%)'!$R$16*'Connecting shares (%)'!$F$10/100+H781*'Connecting shares (%)'!$G$10/100*'Connecting shares (%)'!$R$17+J781*'Connecting shares (%)'!$H$10/100*'Connecting shares (%)'!$R$18,0),0)</f>
        <v>0</v>
      </c>
      <c r="AC781" s="1">
        <f>IF(C781="West", IF(B781="Decentral",('Connecting shares (%)'!$F$14/100*E781+'Connecting shares (%)'!$G$14/100*G781+'Connecting shares (%)'!$H$14/100*I781)/1000000,0),0)</f>
        <v>0.71092615000000003</v>
      </c>
      <c r="AD781" s="1">
        <f>IF(C781="west", IF(B781="Decentral",F781*'Connecting shares (%)'!$R$16*'Connecting shares (%)'!$F$14/100+H781*'Connecting shares (%)'!$G$14/100*'Connecting shares (%)'!$R$17+J781*'Connecting shares (%)'!$H$14/100*'Connecting shares (%)'!$R$18,0),0)</f>
        <v>1.034775</v>
      </c>
      <c r="AE781" s="1">
        <f>IF(C781="west", IF(B781="Central",('Connecting shares (%)'!$F$12/100*K781+'Connecting shares (%)'!$G$12/100*M781+'Connecting shares (%)'!$H$12/100*O781)/1000000,0),0)</f>
        <v>0</v>
      </c>
      <c r="AF781" s="1">
        <f>IF(C781="west", IF(B781="Central",L781*'Connecting shares (%)'!$R$16*'Connecting shares (%)'!$F$12/100+N781*'Connecting shares (%)'!$G$12/100*'Connecting shares (%)'!$R$17+P781*'Connecting shares (%)'!$H$12/100*'Connecting shares (%)'!$R$18,0),0)</f>
        <v>0</v>
      </c>
      <c r="AG781" s="1">
        <f>IF(C781="West", IF(B781="Decentral",(K781*'Connecting shares (%)'!$F$16/100+M781*'Connecting shares (%)'!$G$16/100+O781*'Connecting shares (%)'!$H$16/100)/1000000,0),0)</f>
        <v>4.3826580000000004E-2</v>
      </c>
      <c r="AH781" s="1">
        <f>IF(C781="west", IF(B781="Decentral",L781*'Connecting shares (%)'!$R$16*'Connecting shares (%)'!$F$16/100+N781*'Connecting shares (%)'!$G$16/100*'Connecting shares (%)'!$R$17+P781*'Connecting shares (%)'!$H$16/100*'Connecting shares (%)'!$R$18,0),0)</f>
        <v>2.2995000000000002E-2</v>
      </c>
    </row>
    <row r="782" spans="1:34">
      <c r="A782" s="1">
        <v>781</v>
      </c>
      <c r="B782" s="1" t="s">
        <v>21</v>
      </c>
      <c r="C782" s="1" t="s">
        <v>23</v>
      </c>
      <c r="D782" s="1" t="s">
        <v>195</v>
      </c>
      <c r="E782" s="1">
        <v>36487.440000000002</v>
      </c>
      <c r="F782" s="1">
        <v>2</v>
      </c>
      <c r="G782" s="1">
        <v>0</v>
      </c>
      <c r="H782" s="1">
        <v>0</v>
      </c>
      <c r="I782" s="1">
        <v>0</v>
      </c>
      <c r="J782" s="1">
        <v>0</v>
      </c>
      <c r="K782" s="1">
        <v>12356.02</v>
      </c>
      <c r="L782" s="1">
        <v>1</v>
      </c>
      <c r="M782" s="1">
        <v>0</v>
      </c>
      <c r="N782" s="1">
        <v>0</v>
      </c>
      <c r="O782" s="1">
        <v>0</v>
      </c>
      <c r="P782" s="1">
        <v>0</v>
      </c>
      <c r="Q782" s="1">
        <v>1180.93330133167</v>
      </c>
      <c r="R782" s="1">
        <v>69386.5</v>
      </c>
      <c r="S782" s="61">
        <f>IF(C782="East", IF(B782="Central",('Connecting shares (%)'!$F$2/100*E782+'Connecting shares (%)'!$G$2/100*G782+'Connecting shares (%)'!$H$2/100*I782)/1000000,0),0)</f>
        <v>0</v>
      </c>
      <c r="T782" s="61">
        <f>IF(C782="East", IF(B782="Central",F782*'Connecting shares (%)'!$R$16*'Connecting shares (%)'!$F$2/100+H782*'Connecting shares (%)'!$G$2/100*'Connecting shares (%)'!$R$17+J782*'Connecting shares (%)'!$H$2/100*'Connecting shares (%)'!$R$18,0),0)</f>
        <v>0</v>
      </c>
      <c r="U782" s="1">
        <f>IF(C782="East", IF(B782="Decentral",('Connecting shares (%)'!$F$6/100*E782+'Connecting shares (%)'!$G$6/100*G782+'Connecting shares (%)'!$H$6/100*I782)/1000000,0),0)</f>
        <v>0</v>
      </c>
      <c r="V782" s="1">
        <f>IF(C782="East", IF(B782="Decentral",F782*'Connecting shares (%)'!$R$16*'Connecting shares (%)'!$F$6/100+H782*'Connecting shares (%)'!$G$6/100*'Connecting shares (%)'!$R$17+J782*'Connecting shares (%)'!$H$6/100*'Connecting shares (%)'!$R$18,0),0)</f>
        <v>0</v>
      </c>
      <c r="W782" s="1">
        <f>IF(C782="East", IF(B782="Central",('Connecting shares (%)'!$F$4/100*K782+'Connecting shares (%)'!$G$4/100*M782+'Connecting shares (%)'!$H$4/100*O782)/1000000,0),0)</f>
        <v>0</v>
      </c>
      <c r="X782" s="1">
        <f>IF(C782="East", IF(B782="Central",L782*'Connecting shares (%)'!$R$16*'Connecting shares (%)'!$F$4/100+N782*'Connecting shares (%)'!$G$4/100*'Connecting shares (%)'!$R$17+P782*'Connecting shares (%)'!$H$4/100*'Connecting shares (%)'!$R$18,0),0)</f>
        <v>0</v>
      </c>
      <c r="Y782" s="1">
        <f>IF(C782="East", IF(B782="Decentral",('Connecting shares (%)'!$F$4/100*K782+'Connecting shares (%)'!$G$4/100*M782+'Connecting shares (%)'!$H$4/100*O782)/1000000,0),0)</f>
        <v>0</v>
      </c>
      <c r="Z782" s="1">
        <f>IF(C782="East", IF(B782="Decentral",L782*'Connecting shares (%)'!$R$16*'Connecting shares (%)'!$F$8/100+N782*'Connecting shares (%)'!$G$8/100*'Connecting shares (%)'!$R$17+P782*'Connecting shares (%)'!$H$8/100*'Connecting shares (%)'!$R$18,0),0)</f>
        <v>0</v>
      </c>
      <c r="AA782" s="1">
        <f>IF(C782="West", IF(B782="Central",('Connecting shares (%)'!$F$10/100*E782+'Connecting shares (%)'!$G$10/100*G782+'Connecting shares (%)'!$H$10/100*I782)/1000000,0),0)</f>
        <v>0</v>
      </c>
      <c r="AB782" s="1">
        <f>IF(C782="West", IF(B782="Central",F782*'Connecting shares (%)'!$R$16*'Connecting shares (%)'!$F$10/100+H782*'Connecting shares (%)'!$G$10/100*'Connecting shares (%)'!$R$17+J782*'Connecting shares (%)'!$H$10/100*'Connecting shares (%)'!$R$18,0),0)</f>
        <v>0</v>
      </c>
      <c r="AC782" s="1">
        <f>IF(C782="West", IF(B782="Decentral",('Connecting shares (%)'!$F$14/100*E782+'Connecting shares (%)'!$G$14/100*G782+'Connecting shares (%)'!$H$14/100*I782)/1000000,0),0)</f>
        <v>3.6487440000000003E-2</v>
      </c>
      <c r="AD782" s="1">
        <f>IF(C782="west", IF(B782="Decentral",F782*'Connecting shares (%)'!$R$16*'Connecting shares (%)'!$F$14/100+H782*'Connecting shares (%)'!$G$14/100*'Connecting shares (%)'!$R$17+J782*'Connecting shares (%)'!$H$14/100*'Connecting shares (%)'!$R$18,0),0)</f>
        <v>4.5990000000000003E-2</v>
      </c>
      <c r="AE782" s="1">
        <f>IF(C782="west", IF(B782="Central",('Connecting shares (%)'!$F$12/100*K782+'Connecting shares (%)'!$G$12/100*M782+'Connecting shares (%)'!$H$12/100*O782)/1000000,0),0)</f>
        <v>0</v>
      </c>
      <c r="AF782" s="1">
        <f>IF(C782="west", IF(B782="Central",L782*'Connecting shares (%)'!$R$16*'Connecting shares (%)'!$F$12/100+N782*'Connecting shares (%)'!$G$12/100*'Connecting shares (%)'!$R$17+P782*'Connecting shares (%)'!$H$12/100*'Connecting shares (%)'!$R$18,0),0)</f>
        <v>0</v>
      </c>
      <c r="AG782" s="1">
        <f>IF(C782="West", IF(B782="Decentral",(K782*'Connecting shares (%)'!$F$16/100+M782*'Connecting shares (%)'!$G$16/100+O782*'Connecting shares (%)'!$H$16/100)/1000000,0),0)</f>
        <v>1.2356020000000001E-2</v>
      </c>
      <c r="AH782" s="1">
        <f>IF(C782="west", IF(B782="Decentral",L782*'Connecting shares (%)'!$R$16*'Connecting shares (%)'!$F$16/100+N782*'Connecting shares (%)'!$G$16/100*'Connecting shares (%)'!$R$17+P782*'Connecting shares (%)'!$H$16/100*'Connecting shares (%)'!$R$18,0),0)</f>
        <v>2.2995000000000002E-2</v>
      </c>
    </row>
    <row r="783" spans="1:34">
      <c r="A783" s="1">
        <v>782</v>
      </c>
      <c r="B783" s="1" t="s">
        <v>21</v>
      </c>
      <c r="C783" s="1" t="s">
        <v>24</v>
      </c>
      <c r="D783" s="1" t="s">
        <v>194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502.22391236585401</v>
      </c>
      <c r="R783" s="1">
        <v>17448.5</v>
      </c>
      <c r="S783" s="61">
        <f>IF(C783="East", IF(B783="Central",('Connecting shares (%)'!$F$2/100*E783+'Connecting shares (%)'!$G$2/100*G783+'Connecting shares (%)'!$H$2/100*I783)/1000000,0),0)</f>
        <v>0</v>
      </c>
      <c r="T783" s="61">
        <f>IF(C783="East", IF(B783="Central",F783*'Connecting shares (%)'!$R$16*'Connecting shares (%)'!$F$2/100+H783*'Connecting shares (%)'!$G$2/100*'Connecting shares (%)'!$R$17+J783*'Connecting shares (%)'!$H$2/100*'Connecting shares (%)'!$R$18,0),0)</f>
        <v>0</v>
      </c>
      <c r="U783" s="1">
        <f>IF(C783="East", IF(B783="Decentral",('Connecting shares (%)'!$F$6/100*E783+'Connecting shares (%)'!$G$6/100*G783+'Connecting shares (%)'!$H$6/100*I783)/1000000,0),0)</f>
        <v>0</v>
      </c>
      <c r="V783" s="1">
        <f>IF(C783="East", IF(B783="Decentral",F783*'Connecting shares (%)'!$R$16*'Connecting shares (%)'!$F$6/100+H783*'Connecting shares (%)'!$G$6/100*'Connecting shares (%)'!$R$17+J783*'Connecting shares (%)'!$H$6/100*'Connecting shares (%)'!$R$18,0),0)</f>
        <v>0</v>
      </c>
      <c r="W783" s="1">
        <f>IF(C783="East", IF(B783="Central",('Connecting shares (%)'!$F$4/100*K783+'Connecting shares (%)'!$G$4/100*M783+'Connecting shares (%)'!$H$4/100*O783)/1000000,0),0)</f>
        <v>0</v>
      </c>
      <c r="X783" s="1">
        <f>IF(C783="East", IF(B783="Central",L783*'Connecting shares (%)'!$R$16*'Connecting shares (%)'!$F$4/100+N783*'Connecting shares (%)'!$G$4/100*'Connecting shares (%)'!$R$17+P783*'Connecting shares (%)'!$H$4/100*'Connecting shares (%)'!$R$18,0),0)</f>
        <v>0</v>
      </c>
      <c r="Y783" s="1">
        <f>IF(C783="East", IF(B783="Decentral",('Connecting shares (%)'!$F$4/100*K783+'Connecting shares (%)'!$G$4/100*M783+'Connecting shares (%)'!$H$4/100*O783)/1000000,0),0)</f>
        <v>0</v>
      </c>
      <c r="Z783" s="1">
        <f>IF(C783="East", IF(B783="Decentral",L783*'Connecting shares (%)'!$R$16*'Connecting shares (%)'!$F$8/100+N783*'Connecting shares (%)'!$G$8/100*'Connecting shares (%)'!$R$17+P783*'Connecting shares (%)'!$H$8/100*'Connecting shares (%)'!$R$18,0),0)</f>
        <v>0</v>
      </c>
      <c r="AA783" s="1">
        <f>IF(C783="West", IF(B783="Central",('Connecting shares (%)'!$F$10/100*E783+'Connecting shares (%)'!$G$10/100*G783+'Connecting shares (%)'!$H$10/100*I783)/1000000,0),0)</f>
        <v>0</v>
      </c>
      <c r="AB783" s="1">
        <f>IF(C783="West", IF(B783="Central",F783*'Connecting shares (%)'!$R$16*'Connecting shares (%)'!$F$10/100+H783*'Connecting shares (%)'!$G$10/100*'Connecting shares (%)'!$R$17+J783*'Connecting shares (%)'!$H$10/100*'Connecting shares (%)'!$R$18,0),0)</f>
        <v>0</v>
      </c>
      <c r="AC783" s="1">
        <f>IF(C783="West", IF(B783="Decentral",('Connecting shares (%)'!$F$14/100*E783+'Connecting shares (%)'!$G$14/100*G783+'Connecting shares (%)'!$H$14/100*I783)/1000000,0),0)</f>
        <v>0</v>
      </c>
      <c r="AD783" s="1">
        <f>IF(C783="west", IF(B783="Decentral",F783*'Connecting shares (%)'!$R$16*'Connecting shares (%)'!$F$14/100+H783*'Connecting shares (%)'!$G$14/100*'Connecting shares (%)'!$R$17+J783*'Connecting shares (%)'!$H$14/100*'Connecting shares (%)'!$R$18,0),0)</f>
        <v>0</v>
      </c>
      <c r="AE783" s="1">
        <f>IF(C783="west", IF(B783="Central",('Connecting shares (%)'!$F$12/100*K783+'Connecting shares (%)'!$G$12/100*M783+'Connecting shares (%)'!$H$12/100*O783)/1000000,0),0)</f>
        <v>0</v>
      </c>
      <c r="AF783" s="1">
        <f>IF(C783="west", IF(B783="Central",L783*'Connecting shares (%)'!$R$16*'Connecting shares (%)'!$F$12/100+N783*'Connecting shares (%)'!$G$12/100*'Connecting shares (%)'!$R$17+P783*'Connecting shares (%)'!$H$12/100*'Connecting shares (%)'!$R$18,0),0)</f>
        <v>0</v>
      </c>
      <c r="AG783" s="1">
        <f>IF(C783="West", IF(B783="Decentral",(K783*'Connecting shares (%)'!$F$16/100+M783*'Connecting shares (%)'!$G$16/100+O783*'Connecting shares (%)'!$H$16/100)/1000000,0),0)</f>
        <v>0</v>
      </c>
      <c r="AH783" s="1">
        <f>IF(C783="west", IF(B783="Decentral",L783*'Connecting shares (%)'!$R$16*'Connecting shares (%)'!$F$16/100+N783*'Connecting shares (%)'!$G$16/100*'Connecting shares (%)'!$R$17+P783*'Connecting shares (%)'!$H$16/100*'Connecting shares (%)'!$R$18,0),0)</f>
        <v>0</v>
      </c>
    </row>
    <row r="784" spans="1:34">
      <c r="A784" s="1">
        <v>783</v>
      </c>
      <c r="B784" s="1" t="s">
        <v>21</v>
      </c>
      <c r="C784" s="1" t="s">
        <v>24</v>
      </c>
      <c r="D784" s="1" t="s">
        <v>194</v>
      </c>
      <c r="E784" s="1">
        <v>143339.19</v>
      </c>
      <c r="F784" s="1">
        <v>9</v>
      </c>
      <c r="G784" s="1">
        <v>0</v>
      </c>
      <c r="H784" s="1">
        <v>0</v>
      </c>
      <c r="I784" s="1">
        <v>0</v>
      </c>
      <c r="J784" s="1">
        <v>0</v>
      </c>
      <c r="K784" s="1">
        <v>8262.5799999999908</v>
      </c>
      <c r="L784" s="1">
        <v>1</v>
      </c>
      <c r="M784" s="1">
        <v>0</v>
      </c>
      <c r="N784" s="1">
        <v>0</v>
      </c>
      <c r="O784" s="1">
        <v>0</v>
      </c>
      <c r="P784" s="1">
        <v>0</v>
      </c>
      <c r="Q784" s="1">
        <v>1275.5442119878101</v>
      </c>
      <c r="R784" s="1">
        <v>14436.5</v>
      </c>
      <c r="S784" s="61">
        <f>IF(C784="East", IF(B784="Central",('Connecting shares (%)'!$F$2/100*E784+'Connecting shares (%)'!$G$2/100*G784+'Connecting shares (%)'!$H$2/100*I784)/1000000,0),0)</f>
        <v>0</v>
      </c>
      <c r="T784" s="61">
        <f>IF(C784="East", IF(B784="Central",F784*'Connecting shares (%)'!$R$16*'Connecting shares (%)'!$F$2/100+H784*'Connecting shares (%)'!$G$2/100*'Connecting shares (%)'!$R$17+J784*'Connecting shares (%)'!$H$2/100*'Connecting shares (%)'!$R$18,0),0)</f>
        <v>0</v>
      </c>
      <c r="U784" s="1">
        <f>IF(C784="East", IF(B784="Decentral",('Connecting shares (%)'!$F$6/100*E784+'Connecting shares (%)'!$G$6/100*G784+'Connecting shares (%)'!$H$6/100*I784)/1000000,0),0)</f>
        <v>0.14333919000000001</v>
      </c>
      <c r="V784" s="1">
        <f>IF(C784="East", IF(B784="Decentral",F784*'Connecting shares (%)'!$R$16*'Connecting shares (%)'!$F$6/100+H784*'Connecting shares (%)'!$G$6/100*'Connecting shares (%)'!$R$17+J784*'Connecting shares (%)'!$H$6/100*'Connecting shares (%)'!$R$18,0),0)</f>
        <v>0.206955</v>
      </c>
      <c r="W784" s="1">
        <f>IF(C784="East", IF(B784="Central",('Connecting shares (%)'!$F$4/100*K784+'Connecting shares (%)'!$G$4/100*M784+'Connecting shares (%)'!$H$4/100*O784)/1000000,0),0)</f>
        <v>0</v>
      </c>
      <c r="X784" s="1">
        <f>IF(C784="East", IF(B784="Central",L784*'Connecting shares (%)'!$R$16*'Connecting shares (%)'!$F$4/100+N784*'Connecting shares (%)'!$G$4/100*'Connecting shares (%)'!$R$17+P784*'Connecting shares (%)'!$H$4/100*'Connecting shares (%)'!$R$18,0),0)</f>
        <v>0</v>
      </c>
      <c r="Y784" s="1">
        <f>IF(C784="East", IF(B784="Decentral",('Connecting shares (%)'!$F$4/100*K784+'Connecting shares (%)'!$G$4/100*M784+'Connecting shares (%)'!$H$4/100*O784)/1000000,0),0)</f>
        <v>8.2625799999999916E-3</v>
      </c>
      <c r="Z784" s="1">
        <f>IF(C784="East", IF(B784="Decentral",L784*'Connecting shares (%)'!$R$16*'Connecting shares (%)'!$F$8/100+N784*'Connecting shares (%)'!$G$8/100*'Connecting shares (%)'!$R$17+P784*'Connecting shares (%)'!$H$8/100*'Connecting shares (%)'!$R$18,0),0)</f>
        <v>2.2995000000000002E-2</v>
      </c>
      <c r="AA784" s="1">
        <f>IF(C784="West", IF(B784="Central",('Connecting shares (%)'!$F$10/100*E784+'Connecting shares (%)'!$G$10/100*G784+'Connecting shares (%)'!$H$10/100*I784)/1000000,0),0)</f>
        <v>0</v>
      </c>
      <c r="AB784" s="1">
        <f>IF(C784="West", IF(B784="Central",F784*'Connecting shares (%)'!$R$16*'Connecting shares (%)'!$F$10/100+H784*'Connecting shares (%)'!$G$10/100*'Connecting shares (%)'!$R$17+J784*'Connecting shares (%)'!$H$10/100*'Connecting shares (%)'!$R$18,0),0)</f>
        <v>0</v>
      </c>
      <c r="AC784" s="1">
        <f>IF(C784="West", IF(B784="Decentral",('Connecting shares (%)'!$F$14/100*E784+'Connecting shares (%)'!$G$14/100*G784+'Connecting shares (%)'!$H$14/100*I784)/1000000,0),0)</f>
        <v>0</v>
      </c>
      <c r="AD784" s="1">
        <f>IF(C784="west", IF(B784="Decentral",F784*'Connecting shares (%)'!$R$16*'Connecting shares (%)'!$F$14/100+H784*'Connecting shares (%)'!$G$14/100*'Connecting shares (%)'!$R$17+J784*'Connecting shares (%)'!$H$14/100*'Connecting shares (%)'!$R$18,0),0)</f>
        <v>0</v>
      </c>
      <c r="AE784" s="1">
        <f>IF(C784="west", IF(B784="Central",('Connecting shares (%)'!$F$12/100*K784+'Connecting shares (%)'!$G$12/100*M784+'Connecting shares (%)'!$H$12/100*O784)/1000000,0),0)</f>
        <v>0</v>
      </c>
      <c r="AF784" s="1">
        <f>IF(C784="west", IF(B784="Central",L784*'Connecting shares (%)'!$R$16*'Connecting shares (%)'!$F$12/100+N784*'Connecting shares (%)'!$G$12/100*'Connecting shares (%)'!$R$17+P784*'Connecting shares (%)'!$H$12/100*'Connecting shares (%)'!$R$18,0),0)</f>
        <v>0</v>
      </c>
      <c r="AG784" s="1">
        <f>IF(C784="West", IF(B784="Decentral",(K784*'Connecting shares (%)'!$F$16/100+M784*'Connecting shares (%)'!$G$16/100+O784*'Connecting shares (%)'!$H$16/100)/1000000,0),0)</f>
        <v>0</v>
      </c>
      <c r="AH784" s="1">
        <f>IF(C784="west", IF(B784="Decentral",L784*'Connecting shares (%)'!$R$16*'Connecting shares (%)'!$F$16/100+N784*'Connecting shares (%)'!$G$16/100*'Connecting shares (%)'!$R$17+P784*'Connecting shares (%)'!$H$16/100*'Connecting shares (%)'!$R$18,0),0)</f>
        <v>0</v>
      </c>
    </row>
    <row r="785" spans="1:34">
      <c r="A785" s="1">
        <v>784</v>
      </c>
      <c r="B785" s="1" t="s">
        <v>21</v>
      </c>
      <c r="C785" s="1" t="s">
        <v>24</v>
      </c>
      <c r="D785" s="1" t="s">
        <v>194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68366.710000000006</v>
      </c>
      <c r="L785" s="1">
        <v>7</v>
      </c>
      <c r="M785" s="1">
        <v>0</v>
      </c>
      <c r="N785" s="1">
        <v>0</v>
      </c>
      <c r="O785" s="1">
        <v>0</v>
      </c>
      <c r="P785" s="1">
        <v>0</v>
      </c>
      <c r="Q785" s="1">
        <v>657.58270208808801</v>
      </c>
      <c r="R785" s="1">
        <v>18754</v>
      </c>
      <c r="S785" s="61">
        <f>IF(C785="East", IF(B785="Central",('Connecting shares (%)'!$F$2/100*E785+'Connecting shares (%)'!$G$2/100*G785+'Connecting shares (%)'!$H$2/100*I785)/1000000,0),0)</f>
        <v>0</v>
      </c>
      <c r="T785" s="61">
        <f>IF(C785="East", IF(B785="Central",F785*'Connecting shares (%)'!$R$16*'Connecting shares (%)'!$F$2/100+H785*'Connecting shares (%)'!$G$2/100*'Connecting shares (%)'!$R$17+J785*'Connecting shares (%)'!$H$2/100*'Connecting shares (%)'!$R$18,0),0)</f>
        <v>0</v>
      </c>
      <c r="U785" s="1">
        <f>IF(C785="East", IF(B785="Decentral",('Connecting shares (%)'!$F$6/100*E785+'Connecting shares (%)'!$G$6/100*G785+'Connecting shares (%)'!$H$6/100*I785)/1000000,0),0)</f>
        <v>0</v>
      </c>
      <c r="V785" s="1">
        <f>IF(C785="East", IF(B785="Decentral",F785*'Connecting shares (%)'!$R$16*'Connecting shares (%)'!$F$6/100+H785*'Connecting shares (%)'!$G$6/100*'Connecting shares (%)'!$R$17+J785*'Connecting shares (%)'!$H$6/100*'Connecting shares (%)'!$R$18,0),0)</f>
        <v>0</v>
      </c>
      <c r="W785" s="1">
        <f>IF(C785="East", IF(B785="Central",('Connecting shares (%)'!$F$4/100*K785+'Connecting shares (%)'!$G$4/100*M785+'Connecting shares (%)'!$H$4/100*O785)/1000000,0),0)</f>
        <v>0</v>
      </c>
      <c r="X785" s="1">
        <f>IF(C785="East", IF(B785="Central",L785*'Connecting shares (%)'!$R$16*'Connecting shares (%)'!$F$4/100+N785*'Connecting shares (%)'!$G$4/100*'Connecting shares (%)'!$R$17+P785*'Connecting shares (%)'!$H$4/100*'Connecting shares (%)'!$R$18,0),0)</f>
        <v>0</v>
      </c>
      <c r="Y785" s="1">
        <f>IF(C785="East", IF(B785="Decentral",('Connecting shares (%)'!$F$4/100*K785+'Connecting shares (%)'!$G$4/100*M785+'Connecting shares (%)'!$H$4/100*O785)/1000000,0),0)</f>
        <v>6.8366710000000011E-2</v>
      </c>
      <c r="Z785" s="1">
        <f>IF(C785="East", IF(B785="Decentral",L785*'Connecting shares (%)'!$R$16*'Connecting shares (%)'!$F$8/100+N785*'Connecting shares (%)'!$G$8/100*'Connecting shares (%)'!$R$17+P785*'Connecting shares (%)'!$H$8/100*'Connecting shares (%)'!$R$18,0),0)</f>
        <v>0.16096500000000002</v>
      </c>
      <c r="AA785" s="1">
        <f>IF(C785="West", IF(B785="Central",('Connecting shares (%)'!$F$10/100*E785+'Connecting shares (%)'!$G$10/100*G785+'Connecting shares (%)'!$H$10/100*I785)/1000000,0),0)</f>
        <v>0</v>
      </c>
      <c r="AB785" s="1">
        <f>IF(C785="West", IF(B785="Central",F785*'Connecting shares (%)'!$R$16*'Connecting shares (%)'!$F$10/100+H785*'Connecting shares (%)'!$G$10/100*'Connecting shares (%)'!$R$17+J785*'Connecting shares (%)'!$H$10/100*'Connecting shares (%)'!$R$18,0),0)</f>
        <v>0</v>
      </c>
      <c r="AC785" s="1">
        <f>IF(C785="West", IF(B785="Decentral",('Connecting shares (%)'!$F$14/100*E785+'Connecting shares (%)'!$G$14/100*G785+'Connecting shares (%)'!$H$14/100*I785)/1000000,0),0)</f>
        <v>0</v>
      </c>
      <c r="AD785" s="1">
        <f>IF(C785="west", IF(B785="Decentral",F785*'Connecting shares (%)'!$R$16*'Connecting shares (%)'!$F$14/100+H785*'Connecting shares (%)'!$G$14/100*'Connecting shares (%)'!$R$17+J785*'Connecting shares (%)'!$H$14/100*'Connecting shares (%)'!$R$18,0),0)</f>
        <v>0</v>
      </c>
      <c r="AE785" s="1">
        <f>IF(C785="west", IF(B785="Central",('Connecting shares (%)'!$F$12/100*K785+'Connecting shares (%)'!$G$12/100*M785+'Connecting shares (%)'!$H$12/100*O785)/1000000,0),0)</f>
        <v>0</v>
      </c>
      <c r="AF785" s="1">
        <f>IF(C785="west", IF(B785="Central",L785*'Connecting shares (%)'!$R$16*'Connecting shares (%)'!$F$12/100+N785*'Connecting shares (%)'!$G$12/100*'Connecting shares (%)'!$R$17+P785*'Connecting shares (%)'!$H$12/100*'Connecting shares (%)'!$R$18,0),0)</f>
        <v>0</v>
      </c>
      <c r="AG785" s="1">
        <f>IF(C785="West", IF(B785="Decentral",(K785*'Connecting shares (%)'!$F$16/100+M785*'Connecting shares (%)'!$G$16/100+O785*'Connecting shares (%)'!$H$16/100)/1000000,0),0)</f>
        <v>0</v>
      </c>
      <c r="AH785" s="1">
        <f>IF(C785="west", IF(B785="Decentral",L785*'Connecting shares (%)'!$R$16*'Connecting shares (%)'!$F$16/100+N785*'Connecting shares (%)'!$G$16/100*'Connecting shares (%)'!$R$17+P785*'Connecting shares (%)'!$H$16/100*'Connecting shares (%)'!$R$18,0),0)</f>
        <v>0</v>
      </c>
    </row>
    <row r="786" spans="1:34">
      <c r="A786" s="1">
        <v>785</v>
      </c>
      <c r="B786" s="1" t="s">
        <v>21</v>
      </c>
      <c r="C786" s="1" t="s">
        <v>24</v>
      </c>
      <c r="D786" s="1" t="s">
        <v>194</v>
      </c>
      <c r="E786" s="1">
        <v>109694</v>
      </c>
      <c r="F786" s="1">
        <v>6</v>
      </c>
      <c r="G786" s="1">
        <v>0</v>
      </c>
      <c r="H786" s="1">
        <v>0</v>
      </c>
      <c r="I786" s="1">
        <v>0</v>
      </c>
      <c r="J786" s="1">
        <v>0</v>
      </c>
      <c r="K786" s="1">
        <v>30195.68</v>
      </c>
      <c r="L786" s="1">
        <v>1</v>
      </c>
      <c r="M786" s="1">
        <v>239001.22</v>
      </c>
      <c r="N786" s="1">
        <v>4</v>
      </c>
      <c r="O786" s="1">
        <v>0</v>
      </c>
      <c r="P786" s="1">
        <v>0</v>
      </c>
      <c r="Q786" s="1">
        <v>1414.8917247837101</v>
      </c>
      <c r="R786" s="1">
        <v>38952</v>
      </c>
      <c r="S786" s="61">
        <f>IF(C786="East", IF(B786="Central",('Connecting shares (%)'!$F$2/100*E786+'Connecting shares (%)'!$G$2/100*G786+'Connecting shares (%)'!$H$2/100*I786)/1000000,0),0)</f>
        <v>0</v>
      </c>
      <c r="T786" s="61">
        <f>IF(C786="East", IF(B786="Central",F786*'Connecting shares (%)'!$R$16*'Connecting shares (%)'!$F$2/100+H786*'Connecting shares (%)'!$G$2/100*'Connecting shares (%)'!$R$17+J786*'Connecting shares (%)'!$H$2/100*'Connecting shares (%)'!$R$18,0),0)</f>
        <v>0</v>
      </c>
      <c r="U786" s="1">
        <f>IF(C786="East", IF(B786="Decentral",('Connecting shares (%)'!$F$6/100*E786+'Connecting shares (%)'!$G$6/100*G786+'Connecting shares (%)'!$H$6/100*I786)/1000000,0),0)</f>
        <v>0.109694</v>
      </c>
      <c r="V786" s="1">
        <f>IF(C786="East", IF(B786="Decentral",F786*'Connecting shares (%)'!$R$16*'Connecting shares (%)'!$F$6/100+H786*'Connecting shares (%)'!$G$6/100*'Connecting shares (%)'!$R$17+J786*'Connecting shares (%)'!$H$6/100*'Connecting shares (%)'!$R$18,0),0)</f>
        <v>0.13797000000000001</v>
      </c>
      <c r="W786" s="1">
        <f>IF(C786="East", IF(B786="Central",('Connecting shares (%)'!$F$4/100*K786+'Connecting shares (%)'!$G$4/100*M786+'Connecting shares (%)'!$H$4/100*O786)/1000000,0),0)</f>
        <v>0</v>
      </c>
      <c r="X786" s="1">
        <f>IF(C786="East", IF(B786="Central",L786*'Connecting shares (%)'!$R$16*'Connecting shares (%)'!$F$4/100+N786*'Connecting shares (%)'!$G$4/100*'Connecting shares (%)'!$R$17+P786*'Connecting shares (%)'!$H$4/100*'Connecting shares (%)'!$R$18,0),0)</f>
        <v>0</v>
      </c>
      <c r="Y786" s="1">
        <f>IF(C786="East", IF(B786="Decentral",('Connecting shares (%)'!$F$4/100*K786+'Connecting shares (%)'!$G$4/100*M786+'Connecting shares (%)'!$H$4/100*O786)/1000000,0),0)</f>
        <v>0.26919690000000002</v>
      </c>
      <c r="Z786" s="1">
        <f>IF(C786="East", IF(B786="Decentral",L786*'Connecting shares (%)'!$R$16*'Connecting shares (%)'!$F$8/100+N786*'Connecting shares (%)'!$G$8/100*'Connecting shares (%)'!$R$17+P786*'Connecting shares (%)'!$H$8/100*'Connecting shares (%)'!$R$18,0),0)</f>
        <v>0.14563100000000001</v>
      </c>
      <c r="AA786" s="1">
        <f>IF(C786="West", IF(B786="Central",('Connecting shares (%)'!$F$10/100*E786+'Connecting shares (%)'!$G$10/100*G786+'Connecting shares (%)'!$H$10/100*I786)/1000000,0),0)</f>
        <v>0</v>
      </c>
      <c r="AB786" s="1">
        <f>IF(C786="West", IF(B786="Central",F786*'Connecting shares (%)'!$R$16*'Connecting shares (%)'!$F$10/100+H786*'Connecting shares (%)'!$G$10/100*'Connecting shares (%)'!$R$17+J786*'Connecting shares (%)'!$H$10/100*'Connecting shares (%)'!$R$18,0),0)</f>
        <v>0</v>
      </c>
      <c r="AC786" s="1">
        <f>IF(C786="West", IF(B786="Decentral",('Connecting shares (%)'!$F$14/100*E786+'Connecting shares (%)'!$G$14/100*G786+'Connecting shares (%)'!$H$14/100*I786)/1000000,0),0)</f>
        <v>0</v>
      </c>
      <c r="AD786" s="1">
        <f>IF(C786="west", IF(B786="Decentral",F786*'Connecting shares (%)'!$R$16*'Connecting shares (%)'!$F$14/100+H786*'Connecting shares (%)'!$G$14/100*'Connecting shares (%)'!$R$17+J786*'Connecting shares (%)'!$H$14/100*'Connecting shares (%)'!$R$18,0),0)</f>
        <v>0</v>
      </c>
      <c r="AE786" s="1">
        <f>IF(C786="west", IF(B786="Central",('Connecting shares (%)'!$F$12/100*K786+'Connecting shares (%)'!$G$12/100*M786+'Connecting shares (%)'!$H$12/100*O786)/1000000,0),0)</f>
        <v>0</v>
      </c>
      <c r="AF786" s="1">
        <f>IF(C786="west", IF(B786="Central",L786*'Connecting shares (%)'!$R$16*'Connecting shares (%)'!$F$12/100+N786*'Connecting shares (%)'!$G$12/100*'Connecting shares (%)'!$R$17+P786*'Connecting shares (%)'!$H$12/100*'Connecting shares (%)'!$R$18,0),0)</f>
        <v>0</v>
      </c>
      <c r="AG786" s="1">
        <f>IF(C786="West", IF(B786="Decentral",(K786*'Connecting shares (%)'!$F$16/100+M786*'Connecting shares (%)'!$G$16/100+O786*'Connecting shares (%)'!$H$16/100)/1000000,0),0)</f>
        <v>0</v>
      </c>
      <c r="AH786" s="1">
        <f>IF(C786="west", IF(B786="Decentral",L786*'Connecting shares (%)'!$R$16*'Connecting shares (%)'!$F$16/100+N786*'Connecting shares (%)'!$G$16/100*'Connecting shares (%)'!$R$17+P786*'Connecting shares (%)'!$H$16/100*'Connecting shares (%)'!$R$18,0),0)</f>
        <v>0</v>
      </c>
    </row>
    <row r="787" spans="1:34">
      <c r="A787" s="1">
        <v>786</v>
      </c>
      <c r="B787" s="1" t="s">
        <v>21</v>
      </c>
      <c r="C787" s="1" t="s">
        <v>24</v>
      </c>
      <c r="D787" s="1" t="s">
        <v>194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411253.58999999898</v>
      </c>
      <c r="N787" s="1">
        <v>2</v>
      </c>
      <c r="O787" s="1">
        <v>0</v>
      </c>
      <c r="P787" s="1">
        <v>0</v>
      </c>
      <c r="Q787" s="1">
        <v>1488.15231881246</v>
      </c>
      <c r="R787" s="1">
        <v>32422.5</v>
      </c>
      <c r="S787" s="61">
        <f>IF(C787="East", IF(B787="Central",('Connecting shares (%)'!$F$2/100*E787+'Connecting shares (%)'!$G$2/100*G787+'Connecting shares (%)'!$H$2/100*I787)/1000000,0),0)</f>
        <v>0</v>
      </c>
      <c r="T787" s="61">
        <f>IF(C787="East", IF(B787="Central",F787*'Connecting shares (%)'!$R$16*'Connecting shares (%)'!$F$2/100+H787*'Connecting shares (%)'!$G$2/100*'Connecting shares (%)'!$R$17+J787*'Connecting shares (%)'!$H$2/100*'Connecting shares (%)'!$R$18,0),0)</f>
        <v>0</v>
      </c>
      <c r="U787" s="1">
        <f>IF(C787="East", IF(B787="Decentral",('Connecting shares (%)'!$F$6/100*E787+'Connecting shares (%)'!$G$6/100*G787+'Connecting shares (%)'!$H$6/100*I787)/1000000,0),0)</f>
        <v>0</v>
      </c>
      <c r="V787" s="1">
        <f>IF(C787="East", IF(B787="Decentral",F787*'Connecting shares (%)'!$R$16*'Connecting shares (%)'!$F$6/100+H787*'Connecting shares (%)'!$G$6/100*'Connecting shares (%)'!$R$17+J787*'Connecting shares (%)'!$H$6/100*'Connecting shares (%)'!$R$18,0),0)</f>
        <v>0</v>
      </c>
      <c r="W787" s="1">
        <f>IF(C787="East", IF(B787="Central",('Connecting shares (%)'!$F$4/100*K787+'Connecting shares (%)'!$G$4/100*M787+'Connecting shares (%)'!$H$4/100*O787)/1000000,0),0)</f>
        <v>0</v>
      </c>
      <c r="X787" s="1">
        <f>IF(C787="East", IF(B787="Central",L787*'Connecting shares (%)'!$R$16*'Connecting shares (%)'!$F$4/100+N787*'Connecting shares (%)'!$G$4/100*'Connecting shares (%)'!$R$17+P787*'Connecting shares (%)'!$H$4/100*'Connecting shares (%)'!$R$18,0),0)</f>
        <v>0</v>
      </c>
      <c r="Y787" s="1">
        <f>IF(C787="East", IF(B787="Decentral",('Connecting shares (%)'!$F$4/100*K787+'Connecting shares (%)'!$G$4/100*M787+'Connecting shares (%)'!$H$4/100*O787)/1000000,0),0)</f>
        <v>0.411253589999999</v>
      </c>
      <c r="Z787" s="1">
        <f>IF(C787="East", IF(B787="Decentral",L787*'Connecting shares (%)'!$R$16*'Connecting shares (%)'!$F$8/100+N787*'Connecting shares (%)'!$G$8/100*'Connecting shares (%)'!$R$17+P787*'Connecting shares (%)'!$H$8/100*'Connecting shares (%)'!$R$18,0),0)</f>
        <v>6.1317999999999998E-2</v>
      </c>
      <c r="AA787" s="1">
        <f>IF(C787="West", IF(B787="Central",('Connecting shares (%)'!$F$10/100*E787+'Connecting shares (%)'!$G$10/100*G787+'Connecting shares (%)'!$H$10/100*I787)/1000000,0),0)</f>
        <v>0</v>
      </c>
      <c r="AB787" s="1">
        <f>IF(C787="West", IF(B787="Central",F787*'Connecting shares (%)'!$R$16*'Connecting shares (%)'!$F$10/100+H787*'Connecting shares (%)'!$G$10/100*'Connecting shares (%)'!$R$17+J787*'Connecting shares (%)'!$H$10/100*'Connecting shares (%)'!$R$18,0),0)</f>
        <v>0</v>
      </c>
      <c r="AC787" s="1">
        <f>IF(C787="West", IF(B787="Decentral",('Connecting shares (%)'!$F$14/100*E787+'Connecting shares (%)'!$G$14/100*G787+'Connecting shares (%)'!$H$14/100*I787)/1000000,0),0)</f>
        <v>0</v>
      </c>
      <c r="AD787" s="1">
        <f>IF(C787="west", IF(B787="Decentral",F787*'Connecting shares (%)'!$R$16*'Connecting shares (%)'!$F$14/100+H787*'Connecting shares (%)'!$G$14/100*'Connecting shares (%)'!$R$17+J787*'Connecting shares (%)'!$H$14/100*'Connecting shares (%)'!$R$18,0),0)</f>
        <v>0</v>
      </c>
      <c r="AE787" s="1">
        <f>IF(C787="west", IF(B787="Central",('Connecting shares (%)'!$F$12/100*K787+'Connecting shares (%)'!$G$12/100*M787+'Connecting shares (%)'!$H$12/100*O787)/1000000,0),0)</f>
        <v>0</v>
      </c>
      <c r="AF787" s="1">
        <f>IF(C787="west", IF(B787="Central",L787*'Connecting shares (%)'!$R$16*'Connecting shares (%)'!$F$12/100+N787*'Connecting shares (%)'!$G$12/100*'Connecting shares (%)'!$R$17+P787*'Connecting shares (%)'!$H$12/100*'Connecting shares (%)'!$R$18,0),0)</f>
        <v>0</v>
      </c>
      <c r="AG787" s="1">
        <f>IF(C787="West", IF(B787="Decentral",(K787*'Connecting shares (%)'!$F$16/100+M787*'Connecting shares (%)'!$G$16/100+O787*'Connecting shares (%)'!$H$16/100)/1000000,0),0)</f>
        <v>0</v>
      </c>
      <c r="AH787" s="1">
        <f>IF(C787="west", IF(B787="Decentral",L787*'Connecting shares (%)'!$R$16*'Connecting shares (%)'!$F$16/100+N787*'Connecting shares (%)'!$G$16/100*'Connecting shares (%)'!$R$17+P787*'Connecting shares (%)'!$H$16/100*'Connecting shares (%)'!$R$18,0),0)</f>
        <v>0</v>
      </c>
    </row>
    <row r="788" spans="1:34">
      <c r="A788" s="1">
        <v>787</v>
      </c>
      <c r="B788" s="1" t="s">
        <v>21</v>
      </c>
      <c r="C788" s="1" t="s">
        <v>23</v>
      </c>
      <c r="D788" s="1" t="s">
        <v>76</v>
      </c>
      <c r="E788" s="1">
        <v>997083.57999999903</v>
      </c>
      <c r="F788" s="1">
        <v>61</v>
      </c>
      <c r="G788" s="1">
        <v>0</v>
      </c>
      <c r="H788" s="1">
        <v>0</v>
      </c>
      <c r="I788" s="1">
        <v>0</v>
      </c>
      <c r="J788" s="1">
        <v>0</v>
      </c>
      <c r="K788" s="1">
        <v>12416</v>
      </c>
      <c r="L788" s="1">
        <v>1</v>
      </c>
      <c r="M788" s="1">
        <v>0</v>
      </c>
      <c r="N788" s="1">
        <v>0</v>
      </c>
      <c r="O788" s="1">
        <v>0</v>
      </c>
      <c r="P788" s="1">
        <v>0</v>
      </c>
      <c r="Q788" s="1">
        <v>8888.3427062846495</v>
      </c>
      <c r="R788" s="1">
        <v>3529557.5</v>
      </c>
      <c r="S788" s="61">
        <f>IF(C788="East", IF(B788="Central",('Connecting shares (%)'!$F$2/100*E788+'Connecting shares (%)'!$G$2/100*G788+'Connecting shares (%)'!$H$2/100*I788)/1000000,0),0)</f>
        <v>0</v>
      </c>
      <c r="T788" s="61">
        <f>IF(C788="East", IF(B788="Central",F788*'Connecting shares (%)'!$R$16*'Connecting shares (%)'!$F$2/100+H788*'Connecting shares (%)'!$G$2/100*'Connecting shares (%)'!$R$17+J788*'Connecting shares (%)'!$H$2/100*'Connecting shares (%)'!$R$18,0),0)</f>
        <v>0</v>
      </c>
      <c r="U788" s="1">
        <f>IF(C788="East", IF(B788="Decentral",('Connecting shares (%)'!$F$6/100*E788+'Connecting shares (%)'!$G$6/100*G788+'Connecting shares (%)'!$H$6/100*I788)/1000000,0),0)</f>
        <v>0</v>
      </c>
      <c r="V788" s="1">
        <f>IF(C788="East", IF(B788="Decentral",F788*'Connecting shares (%)'!$R$16*'Connecting shares (%)'!$F$6/100+H788*'Connecting shares (%)'!$G$6/100*'Connecting shares (%)'!$R$17+J788*'Connecting shares (%)'!$H$6/100*'Connecting shares (%)'!$R$18,0),0)</f>
        <v>0</v>
      </c>
      <c r="W788" s="1">
        <f>IF(C788="East", IF(B788="Central",('Connecting shares (%)'!$F$4/100*K788+'Connecting shares (%)'!$G$4/100*M788+'Connecting shares (%)'!$H$4/100*O788)/1000000,0),0)</f>
        <v>0</v>
      </c>
      <c r="X788" s="1">
        <f>IF(C788="East", IF(B788="Central",L788*'Connecting shares (%)'!$R$16*'Connecting shares (%)'!$F$4/100+N788*'Connecting shares (%)'!$G$4/100*'Connecting shares (%)'!$R$17+P788*'Connecting shares (%)'!$H$4/100*'Connecting shares (%)'!$R$18,0),0)</f>
        <v>0</v>
      </c>
      <c r="Y788" s="1">
        <f>IF(C788="East", IF(B788="Decentral",('Connecting shares (%)'!$F$4/100*K788+'Connecting shares (%)'!$G$4/100*M788+'Connecting shares (%)'!$H$4/100*O788)/1000000,0),0)</f>
        <v>0</v>
      </c>
      <c r="Z788" s="1">
        <f>IF(C788="East", IF(B788="Decentral",L788*'Connecting shares (%)'!$R$16*'Connecting shares (%)'!$F$8/100+N788*'Connecting shares (%)'!$G$8/100*'Connecting shares (%)'!$R$17+P788*'Connecting shares (%)'!$H$8/100*'Connecting shares (%)'!$R$18,0),0)</f>
        <v>0</v>
      </c>
      <c r="AA788" s="1">
        <f>IF(C788="West", IF(B788="Central",('Connecting shares (%)'!$F$10/100*E788+'Connecting shares (%)'!$G$10/100*G788+'Connecting shares (%)'!$H$10/100*I788)/1000000,0),0)</f>
        <v>0</v>
      </c>
      <c r="AB788" s="1">
        <f>IF(C788="West", IF(B788="Central",F788*'Connecting shares (%)'!$R$16*'Connecting shares (%)'!$F$10/100+H788*'Connecting shares (%)'!$G$10/100*'Connecting shares (%)'!$R$17+J788*'Connecting shares (%)'!$H$10/100*'Connecting shares (%)'!$R$18,0),0)</f>
        <v>0</v>
      </c>
      <c r="AC788" s="1">
        <f>IF(C788="West", IF(B788="Decentral",('Connecting shares (%)'!$F$14/100*E788+'Connecting shares (%)'!$G$14/100*G788+'Connecting shares (%)'!$H$14/100*I788)/1000000,0),0)</f>
        <v>0.99708357999999908</v>
      </c>
      <c r="AD788" s="1">
        <f>IF(C788="west", IF(B788="Decentral",F788*'Connecting shares (%)'!$R$16*'Connecting shares (%)'!$F$14/100+H788*'Connecting shares (%)'!$G$14/100*'Connecting shares (%)'!$R$17+J788*'Connecting shares (%)'!$H$14/100*'Connecting shares (%)'!$R$18,0),0)</f>
        <v>1.402695</v>
      </c>
      <c r="AE788" s="1">
        <f>IF(C788="west", IF(B788="Central",('Connecting shares (%)'!$F$12/100*K788+'Connecting shares (%)'!$G$12/100*M788+'Connecting shares (%)'!$H$12/100*O788)/1000000,0),0)</f>
        <v>0</v>
      </c>
      <c r="AF788" s="1">
        <f>IF(C788="west", IF(B788="Central",L788*'Connecting shares (%)'!$R$16*'Connecting shares (%)'!$F$12/100+N788*'Connecting shares (%)'!$G$12/100*'Connecting shares (%)'!$R$17+P788*'Connecting shares (%)'!$H$12/100*'Connecting shares (%)'!$R$18,0),0)</f>
        <v>0</v>
      </c>
      <c r="AG788" s="1">
        <f>IF(C788="West", IF(B788="Decentral",(K788*'Connecting shares (%)'!$F$16/100+M788*'Connecting shares (%)'!$G$16/100+O788*'Connecting shares (%)'!$H$16/100)/1000000,0),0)</f>
        <v>1.2416E-2</v>
      </c>
      <c r="AH788" s="1">
        <f>IF(C788="west", IF(B788="Decentral",L788*'Connecting shares (%)'!$R$16*'Connecting shares (%)'!$F$16/100+N788*'Connecting shares (%)'!$G$16/100*'Connecting shares (%)'!$R$17+P788*'Connecting shares (%)'!$H$16/100*'Connecting shares (%)'!$R$18,0),0)</f>
        <v>2.2995000000000002E-2</v>
      </c>
    </row>
    <row r="789" spans="1:34">
      <c r="A789" s="1">
        <v>788</v>
      </c>
      <c r="B789" s="1" t="s">
        <v>21</v>
      </c>
      <c r="C789" s="1" t="s">
        <v>23</v>
      </c>
      <c r="D789" s="1" t="s">
        <v>193</v>
      </c>
      <c r="E789" s="1">
        <v>54801.68</v>
      </c>
      <c r="F789" s="1">
        <v>3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682.93779098416496</v>
      </c>
      <c r="R789" s="1">
        <v>8726</v>
      </c>
      <c r="S789" s="61">
        <f>IF(C789="East", IF(B789="Central",('Connecting shares (%)'!$F$2/100*E789+'Connecting shares (%)'!$G$2/100*G789+'Connecting shares (%)'!$H$2/100*I789)/1000000,0),0)</f>
        <v>0</v>
      </c>
      <c r="T789" s="61">
        <f>IF(C789="East", IF(B789="Central",F789*'Connecting shares (%)'!$R$16*'Connecting shares (%)'!$F$2/100+H789*'Connecting shares (%)'!$G$2/100*'Connecting shares (%)'!$R$17+J789*'Connecting shares (%)'!$H$2/100*'Connecting shares (%)'!$R$18,0),0)</f>
        <v>0</v>
      </c>
      <c r="U789" s="1">
        <f>IF(C789="East", IF(B789="Decentral",('Connecting shares (%)'!$F$6/100*E789+'Connecting shares (%)'!$G$6/100*G789+'Connecting shares (%)'!$H$6/100*I789)/1000000,0),0)</f>
        <v>0</v>
      </c>
      <c r="V789" s="1">
        <f>IF(C789="East", IF(B789="Decentral",F789*'Connecting shares (%)'!$R$16*'Connecting shares (%)'!$F$6/100+H789*'Connecting shares (%)'!$G$6/100*'Connecting shares (%)'!$R$17+J789*'Connecting shares (%)'!$H$6/100*'Connecting shares (%)'!$R$18,0),0)</f>
        <v>0</v>
      </c>
      <c r="W789" s="1">
        <f>IF(C789="East", IF(B789="Central",('Connecting shares (%)'!$F$4/100*K789+'Connecting shares (%)'!$G$4/100*M789+'Connecting shares (%)'!$H$4/100*O789)/1000000,0),0)</f>
        <v>0</v>
      </c>
      <c r="X789" s="1">
        <f>IF(C789="East", IF(B789="Central",L789*'Connecting shares (%)'!$R$16*'Connecting shares (%)'!$F$4/100+N789*'Connecting shares (%)'!$G$4/100*'Connecting shares (%)'!$R$17+P789*'Connecting shares (%)'!$H$4/100*'Connecting shares (%)'!$R$18,0),0)</f>
        <v>0</v>
      </c>
      <c r="Y789" s="1">
        <f>IF(C789="East", IF(B789="Decentral",('Connecting shares (%)'!$F$4/100*K789+'Connecting shares (%)'!$G$4/100*M789+'Connecting shares (%)'!$H$4/100*O789)/1000000,0),0)</f>
        <v>0</v>
      </c>
      <c r="Z789" s="1">
        <f>IF(C789="East", IF(B789="Decentral",L789*'Connecting shares (%)'!$R$16*'Connecting shares (%)'!$F$8/100+N789*'Connecting shares (%)'!$G$8/100*'Connecting shares (%)'!$R$17+P789*'Connecting shares (%)'!$H$8/100*'Connecting shares (%)'!$R$18,0),0)</f>
        <v>0</v>
      </c>
      <c r="AA789" s="1">
        <f>IF(C789="West", IF(B789="Central",('Connecting shares (%)'!$F$10/100*E789+'Connecting shares (%)'!$G$10/100*G789+'Connecting shares (%)'!$H$10/100*I789)/1000000,0),0)</f>
        <v>0</v>
      </c>
      <c r="AB789" s="1">
        <f>IF(C789="West", IF(B789="Central",F789*'Connecting shares (%)'!$R$16*'Connecting shares (%)'!$F$10/100+H789*'Connecting shares (%)'!$G$10/100*'Connecting shares (%)'!$R$17+J789*'Connecting shares (%)'!$H$10/100*'Connecting shares (%)'!$R$18,0),0)</f>
        <v>0</v>
      </c>
      <c r="AC789" s="1">
        <f>IF(C789="West", IF(B789="Decentral",('Connecting shares (%)'!$F$14/100*E789+'Connecting shares (%)'!$G$14/100*G789+'Connecting shares (%)'!$H$14/100*I789)/1000000,0),0)</f>
        <v>5.4801679999999998E-2</v>
      </c>
      <c r="AD789" s="1">
        <f>IF(C789="west", IF(B789="Decentral",F789*'Connecting shares (%)'!$R$16*'Connecting shares (%)'!$F$14/100+H789*'Connecting shares (%)'!$G$14/100*'Connecting shares (%)'!$R$17+J789*'Connecting shares (%)'!$H$14/100*'Connecting shares (%)'!$R$18,0),0)</f>
        <v>6.8985000000000005E-2</v>
      </c>
      <c r="AE789" s="1">
        <f>IF(C789="west", IF(B789="Central",('Connecting shares (%)'!$F$12/100*K789+'Connecting shares (%)'!$G$12/100*M789+'Connecting shares (%)'!$H$12/100*O789)/1000000,0),0)</f>
        <v>0</v>
      </c>
      <c r="AF789" s="1">
        <f>IF(C789="west", IF(B789="Central",L789*'Connecting shares (%)'!$R$16*'Connecting shares (%)'!$F$12/100+N789*'Connecting shares (%)'!$G$12/100*'Connecting shares (%)'!$R$17+P789*'Connecting shares (%)'!$H$12/100*'Connecting shares (%)'!$R$18,0),0)</f>
        <v>0</v>
      </c>
      <c r="AG789" s="1">
        <f>IF(C789="West", IF(B789="Decentral",(K789*'Connecting shares (%)'!$F$16/100+M789*'Connecting shares (%)'!$G$16/100+O789*'Connecting shares (%)'!$H$16/100)/1000000,0),0)</f>
        <v>0</v>
      </c>
      <c r="AH789" s="1">
        <f>IF(C789="west", IF(B789="Decentral",L789*'Connecting shares (%)'!$R$16*'Connecting shares (%)'!$F$16/100+N789*'Connecting shares (%)'!$G$16/100*'Connecting shares (%)'!$R$17+P789*'Connecting shares (%)'!$H$16/100*'Connecting shares (%)'!$R$18,0),0)</f>
        <v>0</v>
      </c>
    </row>
    <row r="790" spans="1:34">
      <c r="A790" s="1">
        <v>789</v>
      </c>
      <c r="B790" s="1" t="s">
        <v>21</v>
      </c>
      <c r="C790" s="1" t="s">
        <v>23</v>
      </c>
      <c r="D790" s="1" t="s">
        <v>192</v>
      </c>
      <c r="E790" s="1">
        <v>519708.82</v>
      </c>
      <c r="F790" s="1">
        <v>32</v>
      </c>
      <c r="G790" s="1">
        <v>0</v>
      </c>
      <c r="H790" s="1">
        <v>0</v>
      </c>
      <c r="I790" s="1">
        <v>0</v>
      </c>
      <c r="J790" s="1">
        <v>0</v>
      </c>
      <c r="K790" s="1">
        <v>30290.23</v>
      </c>
      <c r="L790" s="1">
        <v>3</v>
      </c>
      <c r="M790" s="1">
        <v>0</v>
      </c>
      <c r="N790" s="1">
        <v>0</v>
      </c>
      <c r="O790" s="1">
        <v>0</v>
      </c>
      <c r="P790" s="1">
        <v>0</v>
      </c>
      <c r="Q790" s="1">
        <v>4870.0586763942401</v>
      </c>
      <c r="R790" s="1">
        <v>485266</v>
      </c>
      <c r="S790" s="61">
        <f>IF(C790="East", IF(B790="Central",('Connecting shares (%)'!$F$2/100*E790+'Connecting shares (%)'!$G$2/100*G790+'Connecting shares (%)'!$H$2/100*I790)/1000000,0),0)</f>
        <v>0</v>
      </c>
      <c r="T790" s="61">
        <f>IF(C790="East", IF(B790="Central",F790*'Connecting shares (%)'!$R$16*'Connecting shares (%)'!$F$2/100+H790*'Connecting shares (%)'!$G$2/100*'Connecting shares (%)'!$R$17+J790*'Connecting shares (%)'!$H$2/100*'Connecting shares (%)'!$R$18,0),0)</f>
        <v>0</v>
      </c>
      <c r="U790" s="1">
        <f>IF(C790="East", IF(B790="Decentral",('Connecting shares (%)'!$F$6/100*E790+'Connecting shares (%)'!$G$6/100*G790+'Connecting shares (%)'!$H$6/100*I790)/1000000,0),0)</f>
        <v>0</v>
      </c>
      <c r="V790" s="1">
        <f>IF(C790="East", IF(B790="Decentral",F790*'Connecting shares (%)'!$R$16*'Connecting shares (%)'!$F$6/100+H790*'Connecting shares (%)'!$G$6/100*'Connecting shares (%)'!$R$17+J790*'Connecting shares (%)'!$H$6/100*'Connecting shares (%)'!$R$18,0),0)</f>
        <v>0</v>
      </c>
      <c r="W790" s="1">
        <f>IF(C790="East", IF(B790="Central",('Connecting shares (%)'!$F$4/100*K790+'Connecting shares (%)'!$G$4/100*M790+'Connecting shares (%)'!$H$4/100*O790)/1000000,0),0)</f>
        <v>0</v>
      </c>
      <c r="X790" s="1">
        <f>IF(C790="East", IF(B790="Central",L790*'Connecting shares (%)'!$R$16*'Connecting shares (%)'!$F$4/100+N790*'Connecting shares (%)'!$G$4/100*'Connecting shares (%)'!$R$17+P790*'Connecting shares (%)'!$H$4/100*'Connecting shares (%)'!$R$18,0),0)</f>
        <v>0</v>
      </c>
      <c r="Y790" s="1">
        <f>IF(C790="East", IF(B790="Decentral",('Connecting shares (%)'!$F$4/100*K790+'Connecting shares (%)'!$G$4/100*M790+'Connecting shares (%)'!$H$4/100*O790)/1000000,0),0)</f>
        <v>0</v>
      </c>
      <c r="Z790" s="1">
        <f>IF(C790="East", IF(B790="Decentral",L790*'Connecting shares (%)'!$R$16*'Connecting shares (%)'!$F$8/100+N790*'Connecting shares (%)'!$G$8/100*'Connecting shares (%)'!$R$17+P790*'Connecting shares (%)'!$H$8/100*'Connecting shares (%)'!$R$18,0),0)</f>
        <v>0</v>
      </c>
      <c r="AA790" s="1">
        <f>IF(C790="West", IF(B790="Central",('Connecting shares (%)'!$F$10/100*E790+'Connecting shares (%)'!$G$10/100*G790+'Connecting shares (%)'!$H$10/100*I790)/1000000,0),0)</f>
        <v>0</v>
      </c>
      <c r="AB790" s="1">
        <f>IF(C790="West", IF(B790="Central",F790*'Connecting shares (%)'!$R$16*'Connecting shares (%)'!$F$10/100+H790*'Connecting shares (%)'!$G$10/100*'Connecting shares (%)'!$R$17+J790*'Connecting shares (%)'!$H$10/100*'Connecting shares (%)'!$R$18,0),0)</f>
        <v>0</v>
      </c>
      <c r="AC790" s="1">
        <f>IF(C790="West", IF(B790="Decentral",('Connecting shares (%)'!$F$14/100*E790+'Connecting shares (%)'!$G$14/100*G790+'Connecting shares (%)'!$H$14/100*I790)/1000000,0),0)</f>
        <v>0.51970881999999996</v>
      </c>
      <c r="AD790" s="1">
        <f>IF(C790="west", IF(B790="Decentral",F790*'Connecting shares (%)'!$R$16*'Connecting shares (%)'!$F$14/100+H790*'Connecting shares (%)'!$G$14/100*'Connecting shares (%)'!$R$17+J790*'Connecting shares (%)'!$H$14/100*'Connecting shares (%)'!$R$18,0),0)</f>
        <v>0.73584000000000005</v>
      </c>
      <c r="AE790" s="1">
        <f>IF(C790="west", IF(B790="Central",('Connecting shares (%)'!$F$12/100*K790+'Connecting shares (%)'!$G$12/100*M790+'Connecting shares (%)'!$H$12/100*O790)/1000000,0),0)</f>
        <v>0</v>
      </c>
      <c r="AF790" s="1">
        <f>IF(C790="west", IF(B790="Central",L790*'Connecting shares (%)'!$R$16*'Connecting shares (%)'!$F$12/100+N790*'Connecting shares (%)'!$G$12/100*'Connecting shares (%)'!$R$17+P790*'Connecting shares (%)'!$H$12/100*'Connecting shares (%)'!$R$18,0),0)</f>
        <v>0</v>
      </c>
      <c r="AG790" s="1">
        <f>IF(C790="West", IF(B790="Decentral",(K790*'Connecting shares (%)'!$F$16/100+M790*'Connecting shares (%)'!$G$16/100+O790*'Connecting shares (%)'!$H$16/100)/1000000,0),0)</f>
        <v>3.0290229999999998E-2</v>
      </c>
      <c r="AH790" s="1">
        <f>IF(C790="west", IF(B790="Decentral",L790*'Connecting shares (%)'!$R$16*'Connecting shares (%)'!$F$16/100+N790*'Connecting shares (%)'!$G$16/100*'Connecting shares (%)'!$R$17+P790*'Connecting shares (%)'!$H$16/100*'Connecting shares (%)'!$R$18,0),0)</f>
        <v>6.8985000000000005E-2</v>
      </c>
    </row>
    <row r="791" spans="1:34">
      <c r="A791" s="1">
        <v>790</v>
      </c>
      <c r="B791" s="1" t="s">
        <v>21</v>
      </c>
      <c r="C791" s="1" t="s">
        <v>24</v>
      </c>
      <c r="D791" s="1" t="s">
        <v>191</v>
      </c>
      <c r="E791" s="1">
        <v>859354.44999999902</v>
      </c>
      <c r="F791" s="1">
        <v>61</v>
      </c>
      <c r="G791" s="1">
        <v>0</v>
      </c>
      <c r="H791" s="1">
        <v>0</v>
      </c>
      <c r="I791" s="1">
        <v>0</v>
      </c>
      <c r="J791" s="1">
        <v>0</v>
      </c>
      <c r="K791" s="1">
        <v>256848.36</v>
      </c>
      <c r="L791" s="1">
        <v>33</v>
      </c>
      <c r="M791" s="1">
        <v>0</v>
      </c>
      <c r="N791" s="1">
        <v>0</v>
      </c>
      <c r="O791" s="1">
        <v>0</v>
      </c>
      <c r="P791" s="1">
        <v>0</v>
      </c>
      <c r="Q791" s="1">
        <v>2588.3774024941699</v>
      </c>
      <c r="R791" s="1">
        <v>468505.5</v>
      </c>
      <c r="S791" s="61">
        <f>IF(C791="East", IF(B791="Central",('Connecting shares (%)'!$F$2/100*E791+'Connecting shares (%)'!$G$2/100*G791+'Connecting shares (%)'!$H$2/100*I791)/1000000,0),0)</f>
        <v>0</v>
      </c>
      <c r="T791" s="61">
        <f>IF(C791="East", IF(B791="Central",F791*'Connecting shares (%)'!$R$16*'Connecting shares (%)'!$F$2/100+H791*'Connecting shares (%)'!$G$2/100*'Connecting shares (%)'!$R$17+J791*'Connecting shares (%)'!$H$2/100*'Connecting shares (%)'!$R$18,0),0)</f>
        <v>0</v>
      </c>
      <c r="U791" s="1">
        <f>IF(C791="East", IF(B791="Decentral",('Connecting shares (%)'!$F$6/100*E791+'Connecting shares (%)'!$G$6/100*G791+'Connecting shares (%)'!$H$6/100*I791)/1000000,0),0)</f>
        <v>0.85935444999999899</v>
      </c>
      <c r="V791" s="1">
        <f>IF(C791="East", IF(B791="Decentral",F791*'Connecting shares (%)'!$R$16*'Connecting shares (%)'!$F$6/100+H791*'Connecting shares (%)'!$G$6/100*'Connecting shares (%)'!$R$17+J791*'Connecting shares (%)'!$H$6/100*'Connecting shares (%)'!$R$18,0),0)</f>
        <v>1.402695</v>
      </c>
      <c r="W791" s="1">
        <f>IF(C791="East", IF(B791="Central",('Connecting shares (%)'!$F$4/100*K791+'Connecting shares (%)'!$G$4/100*M791+'Connecting shares (%)'!$H$4/100*O791)/1000000,0),0)</f>
        <v>0</v>
      </c>
      <c r="X791" s="1">
        <f>IF(C791="East", IF(B791="Central",L791*'Connecting shares (%)'!$R$16*'Connecting shares (%)'!$F$4/100+N791*'Connecting shares (%)'!$G$4/100*'Connecting shares (%)'!$R$17+P791*'Connecting shares (%)'!$H$4/100*'Connecting shares (%)'!$R$18,0),0)</f>
        <v>0</v>
      </c>
      <c r="Y791" s="1">
        <f>IF(C791="East", IF(B791="Decentral",('Connecting shares (%)'!$F$4/100*K791+'Connecting shares (%)'!$G$4/100*M791+'Connecting shares (%)'!$H$4/100*O791)/1000000,0),0)</f>
        <v>0.25684836</v>
      </c>
      <c r="Z791" s="1">
        <f>IF(C791="East", IF(B791="Decentral",L791*'Connecting shares (%)'!$R$16*'Connecting shares (%)'!$F$8/100+N791*'Connecting shares (%)'!$G$8/100*'Connecting shares (%)'!$R$17+P791*'Connecting shares (%)'!$H$8/100*'Connecting shares (%)'!$R$18,0),0)</f>
        <v>0.75883499999999993</v>
      </c>
      <c r="AA791" s="1">
        <f>IF(C791="West", IF(B791="Central",('Connecting shares (%)'!$F$10/100*E791+'Connecting shares (%)'!$G$10/100*G791+'Connecting shares (%)'!$H$10/100*I791)/1000000,0),0)</f>
        <v>0</v>
      </c>
      <c r="AB791" s="1">
        <f>IF(C791="West", IF(B791="Central",F791*'Connecting shares (%)'!$R$16*'Connecting shares (%)'!$F$10/100+H791*'Connecting shares (%)'!$G$10/100*'Connecting shares (%)'!$R$17+J791*'Connecting shares (%)'!$H$10/100*'Connecting shares (%)'!$R$18,0),0)</f>
        <v>0</v>
      </c>
      <c r="AC791" s="1">
        <f>IF(C791="West", IF(B791="Decentral",('Connecting shares (%)'!$F$14/100*E791+'Connecting shares (%)'!$G$14/100*G791+'Connecting shares (%)'!$H$14/100*I791)/1000000,0),0)</f>
        <v>0</v>
      </c>
      <c r="AD791" s="1">
        <f>IF(C791="west", IF(B791="Decentral",F791*'Connecting shares (%)'!$R$16*'Connecting shares (%)'!$F$14/100+H791*'Connecting shares (%)'!$G$14/100*'Connecting shares (%)'!$R$17+J791*'Connecting shares (%)'!$H$14/100*'Connecting shares (%)'!$R$18,0),0)</f>
        <v>0</v>
      </c>
      <c r="AE791" s="1">
        <f>IF(C791="west", IF(B791="Central",('Connecting shares (%)'!$F$12/100*K791+'Connecting shares (%)'!$G$12/100*M791+'Connecting shares (%)'!$H$12/100*O791)/1000000,0),0)</f>
        <v>0</v>
      </c>
      <c r="AF791" s="1">
        <f>IF(C791="west", IF(B791="Central",L791*'Connecting shares (%)'!$R$16*'Connecting shares (%)'!$F$12/100+N791*'Connecting shares (%)'!$G$12/100*'Connecting shares (%)'!$R$17+P791*'Connecting shares (%)'!$H$12/100*'Connecting shares (%)'!$R$18,0),0)</f>
        <v>0</v>
      </c>
      <c r="AG791" s="1">
        <f>IF(C791="West", IF(B791="Decentral",(K791*'Connecting shares (%)'!$F$16/100+M791*'Connecting shares (%)'!$G$16/100+O791*'Connecting shares (%)'!$H$16/100)/1000000,0),0)</f>
        <v>0</v>
      </c>
      <c r="AH791" s="1">
        <f>IF(C791="west", IF(B791="Decentral",L791*'Connecting shares (%)'!$R$16*'Connecting shares (%)'!$F$16/100+N791*'Connecting shares (%)'!$G$16/100*'Connecting shares (%)'!$R$17+P791*'Connecting shares (%)'!$H$16/100*'Connecting shares (%)'!$R$18,0),0)</f>
        <v>0</v>
      </c>
    </row>
    <row r="792" spans="1:34">
      <c r="A792" s="1">
        <v>791</v>
      </c>
      <c r="B792" s="1" t="s">
        <v>21</v>
      </c>
      <c r="C792" s="1" t="s">
        <v>24</v>
      </c>
      <c r="D792" s="1" t="s">
        <v>190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1153.5337935442201</v>
      </c>
      <c r="R792" s="1">
        <v>69049.5</v>
      </c>
      <c r="S792" s="61">
        <f>IF(C792="East", IF(B792="Central",('Connecting shares (%)'!$F$2/100*E792+'Connecting shares (%)'!$G$2/100*G792+'Connecting shares (%)'!$H$2/100*I792)/1000000,0),0)</f>
        <v>0</v>
      </c>
      <c r="T792" s="61">
        <f>IF(C792="East", IF(B792="Central",F792*'Connecting shares (%)'!$R$16*'Connecting shares (%)'!$F$2/100+H792*'Connecting shares (%)'!$G$2/100*'Connecting shares (%)'!$R$17+J792*'Connecting shares (%)'!$H$2/100*'Connecting shares (%)'!$R$18,0),0)</f>
        <v>0</v>
      </c>
      <c r="U792" s="1">
        <f>IF(C792="East", IF(B792="Decentral",('Connecting shares (%)'!$F$6/100*E792+'Connecting shares (%)'!$G$6/100*G792+'Connecting shares (%)'!$H$6/100*I792)/1000000,0),0)</f>
        <v>0</v>
      </c>
      <c r="V792" s="1">
        <f>IF(C792="East", IF(B792="Decentral",F792*'Connecting shares (%)'!$R$16*'Connecting shares (%)'!$F$6/100+H792*'Connecting shares (%)'!$G$6/100*'Connecting shares (%)'!$R$17+J792*'Connecting shares (%)'!$H$6/100*'Connecting shares (%)'!$R$18,0),0)</f>
        <v>0</v>
      </c>
      <c r="W792" s="1">
        <f>IF(C792="East", IF(B792="Central",('Connecting shares (%)'!$F$4/100*K792+'Connecting shares (%)'!$G$4/100*M792+'Connecting shares (%)'!$H$4/100*O792)/1000000,0),0)</f>
        <v>0</v>
      </c>
      <c r="X792" s="1">
        <f>IF(C792="East", IF(B792="Central",L792*'Connecting shares (%)'!$R$16*'Connecting shares (%)'!$F$4/100+N792*'Connecting shares (%)'!$G$4/100*'Connecting shares (%)'!$R$17+P792*'Connecting shares (%)'!$H$4/100*'Connecting shares (%)'!$R$18,0),0)</f>
        <v>0</v>
      </c>
      <c r="Y792" s="1">
        <f>IF(C792="East", IF(B792="Decentral",('Connecting shares (%)'!$F$4/100*K792+'Connecting shares (%)'!$G$4/100*M792+'Connecting shares (%)'!$H$4/100*O792)/1000000,0),0)</f>
        <v>0</v>
      </c>
      <c r="Z792" s="1">
        <f>IF(C792="East", IF(B792="Decentral",L792*'Connecting shares (%)'!$R$16*'Connecting shares (%)'!$F$8/100+N792*'Connecting shares (%)'!$G$8/100*'Connecting shares (%)'!$R$17+P792*'Connecting shares (%)'!$H$8/100*'Connecting shares (%)'!$R$18,0),0)</f>
        <v>0</v>
      </c>
      <c r="AA792" s="1">
        <f>IF(C792="West", IF(B792="Central",('Connecting shares (%)'!$F$10/100*E792+'Connecting shares (%)'!$G$10/100*G792+'Connecting shares (%)'!$H$10/100*I792)/1000000,0),0)</f>
        <v>0</v>
      </c>
      <c r="AB792" s="1">
        <f>IF(C792="West", IF(B792="Central",F792*'Connecting shares (%)'!$R$16*'Connecting shares (%)'!$F$10/100+H792*'Connecting shares (%)'!$G$10/100*'Connecting shares (%)'!$R$17+J792*'Connecting shares (%)'!$H$10/100*'Connecting shares (%)'!$R$18,0),0)</f>
        <v>0</v>
      </c>
      <c r="AC792" s="1">
        <f>IF(C792="West", IF(B792="Decentral",('Connecting shares (%)'!$F$14/100*E792+'Connecting shares (%)'!$G$14/100*G792+'Connecting shares (%)'!$H$14/100*I792)/1000000,0),0)</f>
        <v>0</v>
      </c>
      <c r="AD792" s="1">
        <f>IF(C792="west", IF(B792="Decentral",F792*'Connecting shares (%)'!$R$16*'Connecting shares (%)'!$F$14/100+H792*'Connecting shares (%)'!$G$14/100*'Connecting shares (%)'!$R$17+J792*'Connecting shares (%)'!$H$14/100*'Connecting shares (%)'!$R$18,0),0)</f>
        <v>0</v>
      </c>
      <c r="AE792" s="1">
        <f>IF(C792="west", IF(B792="Central",('Connecting shares (%)'!$F$12/100*K792+'Connecting shares (%)'!$G$12/100*M792+'Connecting shares (%)'!$H$12/100*O792)/1000000,0),0)</f>
        <v>0</v>
      </c>
      <c r="AF792" s="1">
        <f>IF(C792="west", IF(B792="Central",L792*'Connecting shares (%)'!$R$16*'Connecting shares (%)'!$F$12/100+N792*'Connecting shares (%)'!$G$12/100*'Connecting shares (%)'!$R$17+P792*'Connecting shares (%)'!$H$12/100*'Connecting shares (%)'!$R$18,0),0)</f>
        <v>0</v>
      </c>
      <c r="AG792" s="1">
        <f>IF(C792="West", IF(B792="Decentral",(K792*'Connecting shares (%)'!$F$16/100+M792*'Connecting shares (%)'!$G$16/100+O792*'Connecting shares (%)'!$H$16/100)/1000000,0),0)</f>
        <v>0</v>
      </c>
      <c r="AH792" s="1">
        <f>IF(C792="west", IF(B792="Decentral",L792*'Connecting shares (%)'!$R$16*'Connecting shares (%)'!$F$16/100+N792*'Connecting shares (%)'!$G$16/100*'Connecting shares (%)'!$R$17+P792*'Connecting shares (%)'!$H$16/100*'Connecting shares (%)'!$R$18,0),0)</f>
        <v>0</v>
      </c>
    </row>
    <row r="793" spans="1:34">
      <c r="A793" s="1">
        <v>792</v>
      </c>
      <c r="B793" s="1" t="s">
        <v>21</v>
      </c>
      <c r="C793" s="1" t="s">
        <v>24</v>
      </c>
      <c r="D793" s="1" t="s">
        <v>189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701.43784316214999</v>
      </c>
      <c r="R793" s="1">
        <v>12463</v>
      </c>
      <c r="S793" s="61">
        <f>IF(C793="East", IF(B793="Central",('Connecting shares (%)'!$F$2/100*E793+'Connecting shares (%)'!$G$2/100*G793+'Connecting shares (%)'!$H$2/100*I793)/1000000,0),0)</f>
        <v>0</v>
      </c>
      <c r="T793" s="61">
        <f>IF(C793="East", IF(B793="Central",F793*'Connecting shares (%)'!$R$16*'Connecting shares (%)'!$F$2/100+H793*'Connecting shares (%)'!$G$2/100*'Connecting shares (%)'!$R$17+J793*'Connecting shares (%)'!$H$2/100*'Connecting shares (%)'!$R$18,0),0)</f>
        <v>0</v>
      </c>
      <c r="U793" s="1">
        <f>IF(C793="East", IF(B793="Decentral",('Connecting shares (%)'!$F$6/100*E793+'Connecting shares (%)'!$G$6/100*G793+'Connecting shares (%)'!$H$6/100*I793)/1000000,0),0)</f>
        <v>0</v>
      </c>
      <c r="V793" s="1">
        <f>IF(C793="East", IF(B793="Decentral",F793*'Connecting shares (%)'!$R$16*'Connecting shares (%)'!$F$6/100+H793*'Connecting shares (%)'!$G$6/100*'Connecting shares (%)'!$R$17+J793*'Connecting shares (%)'!$H$6/100*'Connecting shares (%)'!$R$18,0),0)</f>
        <v>0</v>
      </c>
      <c r="W793" s="1">
        <f>IF(C793="East", IF(B793="Central",('Connecting shares (%)'!$F$4/100*K793+'Connecting shares (%)'!$G$4/100*M793+'Connecting shares (%)'!$H$4/100*O793)/1000000,0),0)</f>
        <v>0</v>
      </c>
      <c r="X793" s="1">
        <f>IF(C793="East", IF(B793="Central",L793*'Connecting shares (%)'!$R$16*'Connecting shares (%)'!$F$4/100+N793*'Connecting shares (%)'!$G$4/100*'Connecting shares (%)'!$R$17+P793*'Connecting shares (%)'!$H$4/100*'Connecting shares (%)'!$R$18,0),0)</f>
        <v>0</v>
      </c>
      <c r="Y793" s="1">
        <f>IF(C793="East", IF(B793="Decentral",('Connecting shares (%)'!$F$4/100*K793+'Connecting shares (%)'!$G$4/100*M793+'Connecting shares (%)'!$H$4/100*O793)/1000000,0),0)</f>
        <v>0</v>
      </c>
      <c r="Z793" s="1">
        <f>IF(C793="East", IF(B793="Decentral",L793*'Connecting shares (%)'!$R$16*'Connecting shares (%)'!$F$8/100+N793*'Connecting shares (%)'!$G$8/100*'Connecting shares (%)'!$R$17+P793*'Connecting shares (%)'!$H$8/100*'Connecting shares (%)'!$R$18,0),0)</f>
        <v>0</v>
      </c>
      <c r="AA793" s="1">
        <f>IF(C793="West", IF(B793="Central",('Connecting shares (%)'!$F$10/100*E793+'Connecting shares (%)'!$G$10/100*G793+'Connecting shares (%)'!$H$10/100*I793)/1000000,0),0)</f>
        <v>0</v>
      </c>
      <c r="AB793" s="1">
        <f>IF(C793="West", IF(B793="Central",F793*'Connecting shares (%)'!$R$16*'Connecting shares (%)'!$F$10/100+H793*'Connecting shares (%)'!$G$10/100*'Connecting shares (%)'!$R$17+J793*'Connecting shares (%)'!$H$10/100*'Connecting shares (%)'!$R$18,0),0)</f>
        <v>0</v>
      </c>
      <c r="AC793" s="1">
        <f>IF(C793="West", IF(B793="Decentral",('Connecting shares (%)'!$F$14/100*E793+'Connecting shares (%)'!$G$14/100*G793+'Connecting shares (%)'!$H$14/100*I793)/1000000,0),0)</f>
        <v>0</v>
      </c>
      <c r="AD793" s="1">
        <f>IF(C793="west", IF(B793="Decentral",F793*'Connecting shares (%)'!$R$16*'Connecting shares (%)'!$F$14/100+H793*'Connecting shares (%)'!$G$14/100*'Connecting shares (%)'!$R$17+J793*'Connecting shares (%)'!$H$14/100*'Connecting shares (%)'!$R$18,0),0)</f>
        <v>0</v>
      </c>
      <c r="AE793" s="1">
        <f>IF(C793="west", IF(B793="Central",('Connecting shares (%)'!$F$12/100*K793+'Connecting shares (%)'!$G$12/100*M793+'Connecting shares (%)'!$H$12/100*O793)/1000000,0),0)</f>
        <v>0</v>
      </c>
      <c r="AF793" s="1">
        <f>IF(C793="west", IF(B793="Central",L793*'Connecting shares (%)'!$R$16*'Connecting shares (%)'!$F$12/100+N793*'Connecting shares (%)'!$G$12/100*'Connecting shares (%)'!$R$17+P793*'Connecting shares (%)'!$H$12/100*'Connecting shares (%)'!$R$18,0),0)</f>
        <v>0</v>
      </c>
      <c r="AG793" s="1">
        <f>IF(C793="West", IF(B793="Decentral",(K793*'Connecting shares (%)'!$F$16/100+M793*'Connecting shares (%)'!$G$16/100+O793*'Connecting shares (%)'!$H$16/100)/1000000,0),0)</f>
        <v>0</v>
      </c>
      <c r="AH793" s="1">
        <f>IF(C793="west", IF(B793="Decentral",L793*'Connecting shares (%)'!$R$16*'Connecting shares (%)'!$F$16/100+N793*'Connecting shares (%)'!$G$16/100*'Connecting shares (%)'!$R$17+P793*'Connecting shares (%)'!$H$16/100*'Connecting shares (%)'!$R$18,0),0)</f>
        <v>0</v>
      </c>
    </row>
    <row r="794" spans="1:34">
      <c r="A794" s="1">
        <v>793</v>
      </c>
      <c r="B794" s="1" t="s">
        <v>21</v>
      </c>
      <c r="C794" s="1" t="s">
        <v>24</v>
      </c>
      <c r="D794" s="1" t="s">
        <v>188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110.057607858083</v>
      </c>
      <c r="R794" s="1">
        <v>201</v>
      </c>
      <c r="S794" s="61">
        <f>IF(C794="East", IF(B794="Central",('Connecting shares (%)'!$F$2/100*E794+'Connecting shares (%)'!$G$2/100*G794+'Connecting shares (%)'!$H$2/100*I794)/1000000,0),0)</f>
        <v>0</v>
      </c>
      <c r="T794" s="61">
        <f>IF(C794="East", IF(B794="Central",F794*'Connecting shares (%)'!$R$16*'Connecting shares (%)'!$F$2/100+H794*'Connecting shares (%)'!$G$2/100*'Connecting shares (%)'!$R$17+J794*'Connecting shares (%)'!$H$2/100*'Connecting shares (%)'!$R$18,0),0)</f>
        <v>0</v>
      </c>
      <c r="U794" s="1">
        <f>IF(C794="East", IF(B794="Decentral",('Connecting shares (%)'!$F$6/100*E794+'Connecting shares (%)'!$G$6/100*G794+'Connecting shares (%)'!$H$6/100*I794)/1000000,0),0)</f>
        <v>0</v>
      </c>
      <c r="V794" s="1">
        <f>IF(C794="East", IF(B794="Decentral",F794*'Connecting shares (%)'!$R$16*'Connecting shares (%)'!$F$6/100+H794*'Connecting shares (%)'!$G$6/100*'Connecting shares (%)'!$R$17+J794*'Connecting shares (%)'!$H$6/100*'Connecting shares (%)'!$R$18,0),0)</f>
        <v>0</v>
      </c>
      <c r="W794" s="1">
        <f>IF(C794="East", IF(B794="Central",('Connecting shares (%)'!$F$4/100*K794+'Connecting shares (%)'!$G$4/100*M794+'Connecting shares (%)'!$H$4/100*O794)/1000000,0),0)</f>
        <v>0</v>
      </c>
      <c r="X794" s="1">
        <f>IF(C794="East", IF(B794="Central",L794*'Connecting shares (%)'!$R$16*'Connecting shares (%)'!$F$4/100+N794*'Connecting shares (%)'!$G$4/100*'Connecting shares (%)'!$R$17+P794*'Connecting shares (%)'!$H$4/100*'Connecting shares (%)'!$R$18,0),0)</f>
        <v>0</v>
      </c>
      <c r="Y794" s="1">
        <f>IF(C794="East", IF(B794="Decentral",('Connecting shares (%)'!$F$4/100*K794+'Connecting shares (%)'!$G$4/100*M794+'Connecting shares (%)'!$H$4/100*O794)/1000000,0),0)</f>
        <v>0</v>
      </c>
      <c r="Z794" s="1">
        <f>IF(C794="East", IF(B794="Decentral",L794*'Connecting shares (%)'!$R$16*'Connecting shares (%)'!$F$8/100+N794*'Connecting shares (%)'!$G$8/100*'Connecting shares (%)'!$R$17+P794*'Connecting shares (%)'!$H$8/100*'Connecting shares (%)'!$R$18,0),0)</f>
        <v>0</v>
      </c>
      <c r="AA794" s="1">
        <f>IF(C794="West", IF(B794="Central",('Connecting shares (%)'!$F$10/100*E794+'Connecting shares (%)'!$G$10/100*G794+'Connecting shares (%)'!$H$10/100*I794)/1000000,0),0)</f>
        <v>0</v>
      </c>
      <c r="AB794" s="1">
        <f>IF(C794="West", IF(B794="Central",F794*'Connecting shares (%)'!$R$16*'Connecting shares (%)'!$F$10/100+H794*'Connecting shares (%)'!$G$10/100*'Connecting shares (%)'!$R$17+J794*'Connecting shares (%)'!$H$10/100*'Connecting shares (%)'!$R$18,0),0)</f>
        <v>0</v>
      </c>
      <c r="AC794" s="1">
        <f>IF(C794="West", IF(B794="Decentral",('Connecting shares (%)'!$F$14/100*E794+'Connecting shares (%)'!$G$14/100*G794+'Connecting shares (%)'!$H$14/100*I794)/1000000,0),0)</f>
        <v>0</v>
      </c>
      <c r="AD794" s="1">
        <f>IF(C794="west", IF(B794="Decentral",F794*'Connecting shares (%)'!$R$16*'Connecting shares (%)'!$F$14/100+H794*'Connecting shares (%)'!$G$14/100*'Connecting shares (%)'!$R$17+J794*'Connecting shares (%)'!$H$14/100*'Connecting shares (%)'!$R$18,0),0)</f>
        <v>0</v>
      </c>
      <c r="AE794" s="1">
        <f>IF(C794="west", IF(B794="Central",('Connecting shares (%)'!$F$12/100*K794+'Connecting shares (%)'!$G$12/100*M794+'Connecting shares (%)'!$H$12/100*O794)/1000000,0),0)</f>
        <v>0</v>
      </c>
      <c r="AF794" s="1">
        <f>IF(C794="west", IF(B794="Central",L794*'Connecting shares (%)'!$R$16*'Connecting shares (%)'!$F$12/100+N794*'Connecting shares (%)'!$G$12/100*'Connecting shares (%)'!$R$17+P794*'Connecting shares (%)'!$H$12/100*'Connecting shares (%)'!$R$18,0),0)</f>
        <v>0</v>
      </c>
      <c r="AG794" s="1">
        <f>IF(C794="West", IF(B794="Decentral",(K794*'Connecting shares (%)'!$F$16/100+M794*'Connecting shares (%)'!$G$16/100+O794*'Connecting shares (%)'!$H$16/100)/1000000,0),0)</f>
        <v>0</v>
      </c>
      <c r="AH794" s="1">
        <f>IF(C794="west", IF(B794="Decentral",L794*'Connecting shares (%)'!$R$16*'Connecting shares (%)'!$F$16/100+N794*'Connecting shares (%)'!$G$16/100*'Connecting shares (%)'!$R$17+P794*'Connecting shares (%)'!$H$16/100*'Connecting shares (%)'!$R$18,0),0)</f>
        <v>0</v>
      </c>
    </row>
    <row r="795" spans="1:34">
      <c r="A795" s="1">
        <v>794</v>
      </c>
      <c r="B795" s="1" t="s">
        <v>21</v>
      </c>
      <c r="C795" s="1" t="s">
        <v>24</v>
      </c>
      <c r="D795" s="1" t="s">
        <v>187</v>
      </c>
      <c r="E795" s="1">
        <v>3685544.0399999898</v>
      </c>
      <c r="F795" s="1">
        <v>257</v>
      </c>
      <c r="G795" s="1">
        <v>0</v>
      </c>
      <c r="H795" s="1">
        <v>0</v>
      </c>
      <c r="I795" s="1">
        <v>0</v>
      </c>
      <c r="J795" s="1">
        <v>0</v>
      </c>
      <c r="K795" s="1">
        <v>509822.43</v>
      </c>
      <c r="L795" s="1">
        <v>56</v>
      </c>
      <c r="M795" s="1">
        <v>73077.100000000006</v>
      </c>
      <c r="N795" s="1">
        <v>1</v>
      </c>
      <c r="O795" s="1">
        <v>0</v>
      </c>
      <c r="P795" s="1">
        <v>0</v>
      </c>
      <c r="Q795" s="1">
        <v>10773.688429788301</v>
      </c>
      <c r="R795" s="1">
        <v>2344085.5</v>
      </c>
      <c r="S795" s="61">
        <f>IF(C795="East", IF(B795="Central",('Connecting shares (%)'!$F$2/100*E795+'Connecting shares (%)'!$G$2/100*G795+'Connecting shares (%)'!$H$2/100*I795)/1000000,0),0)</f>
        <v>0</v>
      </c>
      <c r="T795" s="61">
        <f>IF(C795="East", IF(B795="Central",F795*'Connecting shares (%)'!$R$16*'Connecting shares (%)'!$F$2/100+H795*'Connecting shares (%)'!$G$2/100*'Connecting shares (%)'!$R$17+J795*'Connecting shares (%)'!$H$2/100*'Connecting shares (%)'!$R$18,0),0)</f>
        <v>0</v>
      </c>
      <c r="U795" s="1">
        <f>IF(C795="East", IF(B795="Decentral",('Connecting shares (%)'!$F$6/100*E795+'Connecting shares (%)'!$G$6/100*G795+'Connecting shares (%)'!$H$6/100*I795)/1000000,0),0)</f>
        <v>3.6855440399999897</v>
      </c>
      <c r="V795" s="1">
        <f>IF(C795="East", IF(B795="Decentral",F795*'Connecting shares (%)'!$R$16*'Connecting shares (%)'!$F$6/100+H795*'Connecting shares (%)'!$G$6/100*'Connecting shares (%)'!$R$17+J795*'Connecting shares (%)'!$H$6/100*'Connecting shares (%)'!$R$18,0),0)</f>
        <v>5.9097150000000003</v>
      </c>
      <c r="W795" s="1">
        <f>IF(C795="East", IF(B795="Central",('Connecting shares (%)'!$F$4/100*K795+'Connecting shares (%)'!$G$4/100*M795+'Connecting shares (%)'!$H$4/100*O795)/1000000,0),0)</f>
        <v>0</v>
      </c>
      <c r="X795" s="1">
        <f>IF(C795="East", IF(B795="Central",L795*'Connecting shares (%)'!$R$16*'Connecting shares (%)'!$F$4/100+N795*'Connecting shares (%)'!$G$4/100*'Connecting shares (%)'!$R$17+P795*'Connecting shares (%)'!$H$4/100*'Connecting shares (%)'!$R$18,0),0)</f>
        <v>0</v>
      </c>
      <c r="Y795" s="1">
        <f>IF(C795="East", IF(B795="Decentral",('Connecting shares (%)'!$F$4/100*K795+'Connecting shares (%)'!$G$4/100*M795+'Connecting shares (%)'!$H$4/100*O795)/1000000,0),0)</f>
        <v>0.58289953000000005</v>
      </c>
      <c r="Z795" s="1">
        <f>IF(C795="East", IF(B795="Decentral",L795*'Connecting shares (%)'!$R$16*'Connecting shares (%)'!$F$8/100+N795*'Connecting shares (%)'!$G$8/100*'Connecting shares (%)'!$R$17+P795*'Connecting shares (%)'!$H$8/100*'Connecting shares (%)'!$R$18,0),0)</f>
        <v>1.3183790000000002</v>
      </c>
      <c r="AA795" s="1">
        <f>IF(C795="West", IF(B795="Central",('Connecting shares (%)'!$F$10/100*E795+'Connecting shares (%)'!$G$10/100*G795+'Connecting shares (%)'!$H$10/100*I795)/1000000,0),0)</f>
        <v>0</v>
      </c>
      <c r="AB795" s="1">
        <f>IF(C795="West", IF(B795="Central",F795*'Connecting shares (%)'!$R$16*'Connecting shares (%)'!$F$10/100+H795*'Connecting shares (%)'!$G$10/100*'Connecting shares (%)'!$R$17+J795*'Connecting shares (%)'!$H$10/100*'Connecting shares (%)'!$R$18,0),0)</f>
        <v>0</v>
      </c>
      <c r="AC795" s="1">
        <f>IF(C795="West", IF(B795="Decentral",('Connecting shares (%)'!$F$14/100*E795+'Connecting shares (%)'!$G$14/100*G795+'Connecting shares (%)'!$H$14/100*I795)/1000000,0),0)</f>
        <v>0</v>
      </c>
      <c r="AD795" s="1">
        <f>IF(C795="west", IF(B795="Decentral",F795*'Connecting shares (%)'!$R$16*'Connecting shares (%)'!$F$14/100+H795*'Connecting shares (%)'!$G$14/100*'Connecting shares (%)'!$R$17+J795*'Connecting shares (%)'!$H$14/100*'Connecting shares (%)'!$R$18,0),0)</f>
        <v>0</v>
      </c>
      <c r="AE795" s="1">
        <f>IF(C795="west", IF(B795="Central",('Connecting shares (%)'!$F$12/100*K795+'Connecting shares (%)'!$G$12/100*M795+'Connecting shares (%)'!$H$12/100*O795)/1000000,0),0)</f>
        <v>0</v>
      </c>
      <c r="AF795" s="1">
        <f>IF(C795="west", IF(B795="Central",L795*'Connecting shares (%)'!$R$16*'Connecting shares (%)'!$F$12/100+N795*'Connecting shares (%)'!$G$12/100*'Connecting shares (%)'!$R$17+P795*'Connecting shares (%)'!$H$12/100*'Connecting shares (%)'!$R$18,0),0)</f>
        <v>0</v>
      </c>
      <c r="AG795" s="1">
        <f>IF(C795="West", IF(B795="Decentral",(K795*'Connecting shares (%)'!$F$16/100+M795*'Connecting shares (%)'!$G$16/100+O795*'Connecting shares (%)'!$H$16/100)/1000000,0),0)</f>
        <v>0</v>
      </c>
      <c r="AH795" s="1">
        <f>IF(C795="west", IF(B795="Decentral",L795*'Connecting shares (%)'!$R$16*'Connecting shares (%)'!$F$16/100+N795*'Connecting shares (%)'!$G$16/100*'Connecting shares (%)'!$R$17+P795*'Connecting shares (%)'!$H$16/100*'Connecting shares (%)'!$R$18,0),0)</f>
        <v>0</v>
      </c>
    </row>
    <row r="796" spans="1:34">
      <c r="A796" s="1">
        <v>795</v>
      </c>
      <c r="B796" s="1" t="s">
        <v>21</v>
      </c>
      <c r="C796" s="1" t="s">
        <v>24</v>
      </c>
      <c r="D796" s="1" t="s">
        <v>186</v>
      </c>
      <c r="E796" s="1">
        <v>998534.35999999905</v>
      </c>
      <c r="F796" s="1">
        <v>69</v>
      </c>
      <c r="G796" s="1">
        <v>0</v>
      </c>
      <c r="H796" s="1">
        <v>0</v>
      </c>
      <c r="I796" s="1">
        <v>0</v>
      </c>
      <c r="J796" s="1">
        <v>0</v>
      </c>
      <c r="K796" s="1">
        <v>1591978.47999999</v>
      </c>
      <c r="L796" s="1">
        <v>155</v>
      </c>
      <c r="M796" s="1">
        <v>0</v>
      </c>
      <c r="N796" s="1">
        <v>0</v>
      </c>
      <c r="O796" s="1">
        <v>0</v>
      </c>
      <c r="P796" s="1">
        <v>0</v>
      </c>
      <c r="Q796" s="1">
        <v>3463.5207742099801</v>
      </c>
      <c r="R796" s="1">
        <v>312601.5</v>
      </c>
      <c r="S796" s="61">
        <f>IF(C796="East", IF(B796="Central",('Connecting shares (%)'!$F$2/100*E796+'Connecting shares (%)'!$G$2/100*G796+'Connecting shares (%)'!$H$2/100*I796)/1000000,0),0)</f>
        <v>0</v>
      </c>
      <c r="T796" s="61">
        <f>IF(C796="East", IF(B796="Central",F796*'Connecting shares (%)'!$R$16*'Connecting shares (%)'!$F$2/100+H796*'Connecting shares (%)'!$G$2/100*'Connecting shares (%)'!$R$17+J796*'Connecting shares (%)'!$H$2/100*'Connecting shares (%)'!$R$18,0),0)</f>
        <v>0</v>
      </c>
      <c r="U796" s="1">
        <f>IF(C796="East", IF(B796="Decentral",('Connecting shares (%)'!$F$6/100*E796+'Connecting shares (%)'!$G$6/100*G796+'Connecting shares (%)'!$H$6/100*I796)/1000000,0),0)</f>
        <v>0.99853435999999907</v>
      </c>
      <c r="V796" s="1">
        <f>IF(C796="East", IF(B796="Decentral",F796*'Connecting shares (%)'!$R$16*'Connecting shares (%)'!$F$6/100+H796*'Connecting shares (%)'!$G$6/100*'Connecting shares (%)'!$R$17+J796*'Connecting shares (%)'!$H$6/100*'Connecting shares (%)'!$R$18,0),0)</f>
        <v>1.5866550000000001</v>
      </c>
      <c r="W796" s="1">
        <f>IF(C796="East", IF(B796="Central",('Connecting shares (%)'!$F$4/100*K796+'Connecting shares (%)'!$G$4/100*M796+'Connecting shares (%)'!$H$4/100*O796)/1000000,0),0)</f>
        <v>0</v>
      </c>
      <c r="X796" s="1">
        <f>IF(C796="East", IF(B796="Central",L796*'Connecting shares (%)'!$R$16*'Connecting shares (%)'!$F$4/100+N796*'Connecting shares (%)'!$G$4/100*'Connecting shares (%)'!$R$17+P796*'Connecting shares (%)'!$H$4/100*'Connecting shares (%)'!$R$18,0),0)</f>
        <v>0</v>
      </c>
      <c r="Y796" s="1">
        <f>IF(C796="East", IF(B796="Decentral",('Connecting shares (%)'!$F$4/100*K796+'Connecting shares (%)'!$G$4/100*M796+'Connecting shares (%)'!$H$4/100*O796)/1000000,0),0)</f>
        <v>1.5919784799999899</v>
      </c>
      <c r="Z796" s="1">
        <f>IF(C796="East", IF(B796="Decentral",L796*'Connecting shares (%)'!$R$16*'Connecting shares (%)'!$F$8/100+N796*'Connecting shares (%)'!$G$8/100*'Connecting shares (%)'!$R$17+P796*'Connecting shares (%)'!$H$8/100*'Connecting shares (%)'!$R$18,0),0)</f>
        <v>3.564225</v>
      </c>
      <c r="AA796" s="1">
        <f>IF(C796="West", IF(B796="Central",('Connecting shares (%)'!$F$10/100*E796+'Connecting shares (%)'!$G$10/100*G796+'Connecting shares (%)'!$H$10/100*I796)/1000000,0),0)</f>
        <v>0</v>
      </c>
      <c r="AB796" s="1">
        <f>IF(C796="West", IF(B796="Central",F796*'Connecting shares (%)'!$R$16*'Connecting shares (%)'!$F$10/100+H796*'Connecting shares (%)'!$G$10/100*'Connecting shares (%)'!$R$17+J796*'Connecting shares (%)'!$H$10/100*'Connecting shares (%)'!$R$18,0),0)</f>
        <v>0</v>
      </c>
      <c r="AC796" s="1">
        <f>IF(C796="West", IF(B796="Decentral",('Connecting shares (%)'!$F$14/100*E796+'Connecting shares (%)'!$G$14/100*G796+'Connecting shares (%)'!$H$14/100*I796)/1000000,0),0)</f>
        <v>0</v>
      </c>
      <c r="AD796" s="1">
        <f>IF(C796="west", IF(B796="Decentral",F796*'Connecting shares (%)'!$R$16*'Connecting shares (%)'!$F$14/100+H796*'Connecting shares (%)'!$G$14/100*'Connecting shares (%)'!$R$17+J796*'Connecting shares (%)'!$H$14/100*'Connecting shares (%)'!$R$18,0),0)</f>
        <v>0</v>
      </c>
      <c r="AE796" s="1">
        <f>IF(C796="west", IF(B796="Central",('Connecting shares (%)'!$F$12/100*K796+'Connecting shares (%)'!$G$12/100*M796+'Connecting shares (%)'!$H$12/100*O796)/1000000,0),0)</f>
        <v>0</v>
      </c>
      <c r="AF796" s="1">
        <f>IF(C796="west", IF(B796="Central",L796*'Connecting shares (%)'!$R$16*'Connecting shares (%)'!$F$12/100+N796*'Connecting shares (%)'!$G$12/100*'Connecting shares (%)'!$R$17+P796*'Connecting shares (%)'!$H$12/100*'Connecting shares (%)'!$R$18,0),0)</f>
        <v>0</v>
      </c>
      <c r="AG796" s="1">
        <f>IF(C796="West", IF(B796="Decentral",(K796*'Connecting shares (%)'!$F$16/100+M796*'Connecting shares (%)'!$G$16/100+O796*'Connecting shares (%)'!$H$16/100)/1000000,0),0)</f>
        <v>0</v>
      </c>
      <c r="AH796" s="1">
        <f>IF(C796="west", IF(B796="Decentral",L796*'Connecting shares (%)'!$R$16*'Connecting shares (%)'!$F$16/100+N796*'Connecting shares (%)'!$G$16/100*'Connecting shares (%)'!$R$17+P796*'Connecting shares (%)'!$H$16/100*'Connecting shares (%)'!$R$18,0),0)</f>
        <v>0</v>
      </c>
    </row>
    <row r="797" spans="1:34">
      <c r="A797" s="1">
        <v>796</v>
      </c>
      <c r="B797" s="1" t="s">
        <v>21</v>
      </c>
      <c r="C797" s="1" t="s">
        <v>24</v>
      </c>
      <c r="D797" s="1" t="s">
        <v>185</v>
      </c>
      <c r="E797" s="1">
        <v>2006845.45999999</v>
      </c>
      <c r="F797" s="1">
        <v>138</v>
      </c>
      <c r="G797" s="1">
        <v>0</v>
      </c>
      <c r="H797" s="1">
        <v>0</v>
      </c>
      <c r="I797" s="1">
        <v>0</v>
      </c>
      <c r="J797" s="1">
        <v>0</v>
      </c>
      <c r="K797" s="1">
        <v>636637.72999999905</v>
      </c>
      <c r="L797" s="1">
        <v>49</v>
      </c>
      <c r="M797" s="1">
        <v>0</v>
      </c>
      <c r="N797" s="1">
        <v>0</v>
      </c>
      <c r="O797" s="1">
        <v>0</v>
      </c>
      <c r="P797" s="1">
        <v>0</v>
      </c>
      <c r="Q797" s="1">
        <v>3292.0047887389401</v>
      </c>
      <c r="R797" s="1">
        <v>248111.5</v>
      </c>
      <c r="S797" s="61">
        <f>IF(C797="East", IF(B797="Central",('Connecting shares (%)'!$F$2/100*E797+'Connecting shares (%)'!$G$2/100*G797+'Connecting shares (%)'!$H$2/100*I797)/1000000,0),0)</f>
        <v>0</v>
      </c>
      <c r="T797" s="61">
        <f>IF(C797="East", IF(B797="Central",F797*'Connecting shares (%)'!$R$16*'Connecting shares (%)'!$F$2/100+H797*'Connecting shares (%)'!$G$2/100*'Connecting shares (%)'!$R$17+J797*'Connecting shares (%)'!$H$2/100*'Connecting shares (%)'!$R$18,0),0)</f>
        <v>0</v>
      </c>
      <c r="U797" s="1">
        <f>IF(C797="East", IF(B797="Decentral",('Connecting shares (%)'!$F$6/100*E797+'Connecting shares (%)'!$G$6/100*G797+'Connecting shares (%)'!$H$6/100*I797)/1000000,0),0)</f>
        <v>2.0068454599999899</v>
      </c>
      <c r="V797" s="1">
        <f>IF(C797="East", IF(B797="Decentral",F797*'Connecting shares (%)'!$R$16*'Connecting shares (%)'!$F$6/100+H797*'Connecting shares (%)'!$G$6/100*'Connecting shares (%)'!$R$17+J797*'Connecting shares (%)'!$H$6/100*'Connecting shares (%)'!$R$18,0),0)</f>
        <v>3.1733100000000003</v>
      </c>
      <c r="W797" s="1">
        <f>IF(C797="East", IF(B797="Central",('Connecting shares (%)'!$F$4/100*K797+'Connecting shares (%)'!$G$4/100*M797+'Connecting shares (%)'!$H$4/100*O797)/1000000,0),0)</f>
        <v>0</v>
      </c>
      <c r="X797" s="1">
        <f>IF(C797="East", IF(B797="Central",L797*'Connecting shares (%)'!$R$16*'Connecting shares (%)'!$F$4/100+N797*'Connecting shares (%)'!$G$4/100*'Connecting shares (%)'!$R$17+P797*'Connecting shares (%)'!$H$4/100*'Connecting shares (%)'!$R$18,0),0)</f>
        <v>0</v>
      </c>
      <c r="Y797" s="1">
        <f>IF(C797="East", IF(B797="Decentral",('Connecting shares (%)'!$F$4/100*K797+'Connecting shares (%)'!$G$4/100*M797+'Connecting shares (%)'!$H$4/100*O797)/1000000,0),0)</f>
        <v>0.63663772999999901</v>
      </c>
      <c r="Z797" s="1">
        <f>IF(C797="East", IF(B797="Decentral",L797*'Connecting shares (%)'!$R$16*'Connecting shares (%)'!$F$8/100+N797*'Connecting shares (%)'!$G$8/100*'Connecting shares (%)'!$R$17+P797*'Connecting shares (%)'!$H$8/100*'Connecting shares (%)'!$R$18,0),0)</f>
        <v>1.1267550000000002</v>
      </c>
      <c r="AA797" s="1">
        <f>IF(C797="West", IF(B797="Central",('Connecting shares (%)'!$F$10/100*E797+'Connecting shares (%)'!$G$10/100*G797+'Connecting shares (%)'!$H$10/100*I797)/1000000,0),0)</f>
        <v>0</v>
      </c>
      <c r="AB797" s="1">
        <f>IF(C797="West", IF(B797="Central",F797*'Connecting shares (%)'!$R$16*'Connecting shares (%)'!$F$10/100+H797*'Connecting shares (%)'!$G$10/100*'Connecting shares (%)'!$R$17+J797*'Connecting shares (%)'!$H$10/100*'Connecting shares (%)'!$R$18,0),0)</f>
        <v>0</v>
      </c>
      <c r="AC797" s="1">
        <f>IF(C797="West", IF(B797="Decentral",('Connecting shares (%)'!$F$14/100*E797+'Connecting shares (%)'!$G$14/100*G797+'Connecting shares (%)'!$H$14/100*I797)/1000000,0),0)</f>
        <v>0</v>
      </c>
      <c r="AD797" s="1">
        <f>IF(C797="west", IF(B797="Decentral",F797*'Connecting shares (%)'!$R$16*'Connecting shares (%)'!$F$14/100+H797*'Connecting shares (%)'!$G$14/100*'Connecting shares (%)'!$R$17+J797*'Connecting shares (%)'!$H$14/100*'Connecting shares (%)'!$R$18,0),0)</f>
        <v>0</v>
      </c>
      <c r="AE797" s="1">
        <f>IF(C797="west", IF(B797="Central",('Connecting shares (%)'!$F$12/100*K797+'Connecting shares (%)'!$G$12/100*M797+'Connecting shares (%)'!$H$12/100*O797)/1000000,0),0)</f>
        <v>0</v>
      </c>
      <c r="AF797" s="1">
        <f>IF(C797="west", IF(B797="Central",L797*'Connecting shares (%)'!$R$16*'Connecting shares (%)'!$F$12/100+N797*'Connecting shares (%)'!$G$12/100*'Connecting shares (%)'!$R$17+P797*'Connecting shares (%)'!$H$12/100*'Connecting shares (%)'!$R$18,0),0)</f>
        <v>0</v>
      </c>
      <c r="AG797" s="1">
        <f>IF(C797="West", IF(B797="Decentral",(K797*'Connecting shares (%)'!$F$16/100+M797*'Connecting shares (%)'!$G$16/100+O797*'Connecting shares (%)'!$H$16/100)/1000000,0),0)</f>
        <v>0</v>
      </c>
      <c r="AH797" s="1">
        <f>IF(C797="west", IF(B797="Decentral",L797*'Connecting shares (%)'!$R$16*'Connecting shares (%)'!$F$16/100+N797*'Connecting shares (%)'!$G$16/100*'Connecting shares (%)'!$R$17+P797*'Connecting shares (%)'!$H$16/100*'Connecting shares (%)'!$R$18,0),0)</f>
        <v>0</v>
      </c>
    </row>
    <row r="798" spans="1:34">
      <c r="A798" s="1">
        <v>797</v>
      </c>
      <c r="B798" s="1" t="s">
        <v>21</v>
      </c>
      <c r="C798" s="1" t="s">
        <v>24</v>
      </c>
      <c r="D798" s="1" t="s">
        <v>184</v>
      </c>
      <c r="E798" s="1">
        <v>442287.63999999902</v>
      </c>
      <c r="F798" s="1">
        <v>32</v>
      </c>
      <c r="G798" s="1">
        <v>0</v>
      </c>
      <c r="H798" s="1">
        <v>0</v>
      </c>
      <c r="I798" s="1">
        <v>0</v>
      </c>
      <c r="J798" s="1">
        <v>0</v>
      </c>
      <c r="K798" s="1">
        <v>545698.48</v>
      </c>
      <c r="L798" s="1">
        <v>35</v>
      </c>
      <c r="M798" s="1">
        <v>0</v>
      </c>
      <c r="N798" s="1">
        <v>0</v>
      </c>
      <c r="O798" s="1">
        <v>0</v>
      </c>
      <c r="P798" s="1">
        <v>0</v>
      </c>
      <c r="Q798" s="1">
        <v>3690.0447597900402</v>
      </c>
      <c r="R798" s="1">
        <v>737057</v>
      </c>
      <c r="S798" s="61">
        <f>IF(C798="East", IF(B798="Central",('Connecting shares (%)'!$F$2/100*E798+'Connecting shares (%)'!$G$2/100*G798+'Connecting shares (%)'!$H$2/100*I798)/1000000,0),0)</f>
        <v>0</v>
      </c>
      <c r="T798" s="61">
        <f>IF(C798="East", IF(B798="Central",F798*'Connecting shares (%)'!$R$16*'Connecting shares (%)'!$F$2/100+H798*'Connecting shares (%)'!$G$2/100*'Connecting shares (%)'!$R$17+J798*'Connecting shares (%)'!$H$2/100*'Connecting shares (%)'!$R$18,0),0)</f>
        <v>0</v>
      </c>
      <c r="U798" s="1">
        <f>IF(C798="East", IF(B798="Decentral",('Connecting shares (%)'!$F$6/100*E798+'Connecting shares (%)'!$G$6/100*G798+'Connecting shares (%)'!$H$6/100*I798)/1000000,0),0)</f>
        <v>0.44228763999999904</v>
      </c>
      <c r="V798" s="1">
        <f>IF(C798="East", IF(B798="Decentral",F798*'Connecting shares (%)'!$R$16*'Connecting shares (%)'!$F$6/100+H798*'Connecting shares (%)'!$G$6/100*'Connecting shares (%)'!$R$17+J798*'Connecting shares (%)'!$H$6/100*'Connecting shares (%)'!$R$18,0),0)</f>
        <v>0.73584000000000005</v>
      </c>
      <c r="W798" s="1">
        <f>IF(C798="East", IF(B798="Central",('Connecting shares (%)'!$F$4/100*K798+'Connecting shares (%)'!$G$4/100*M798+'Connecting shares (%)'!$H$4/100*O798)/1000000,0),0)</f>
        <v>0</v>
      </c>
      <c r="X798" s="1">
        <f>IF(C798="East", IF(B798="Central",L798*'Connecting shares (%)'!$R$16*'Connecting shares (%)'!$F$4/100+N798*'Connecting shares (%)'!$G$4/100*'Connecting shares (%)'!$R$17+P798*'Connecting shares (%)'!$H$4/100*'Connecting shares (%)'!$R$18,0),0)</f>
        <v>0</v>
      </c>
      <c r="Y798" s="1">
        <f>IF(C798="East", IF(B798="Decentral",('Connecting shares (%)'!$F$4/100*K798+'Connecting shares (%)'!$G$4/100*M798+'Connecting shares (%)'!$H$4/100*O798)/1000000,0),0)</f>
        <v>0.54569847999999999</v>
      </c>
      <c r="Z798" s="1">
        <f>IF(C798="East", IF(B798="Decentral",L798*'Connecting shares (%)'!$R$16*'Connecting shares (%)'!$F$8/100+N798*'Connecting shares (%)'!$G$8/100*'Connecting shares (%)'!$R$17+P798*'Connecting shares (%)'!$H$8/100*'Connecting shares (%)'!$R$18,0),0)</f>
        <v>0.80482500000000001</v>
      </c>
      <c r="AA798" s="1">
        <f>IF(C798="West", IF(B798="Central",('Connecting shares (%)'!$F$10/100*E798+'Connecting shares (%)'!$G$10/100*G798+'Connecting shares (%)'!$H$10/100*I798)/1000000,0),0)</f>
        <v>0</v>
      </c>
      <c r="AB798" s="1">
        <f>IF(C798="West", IF(B798="Central",F798*'Connecting shares (%)'!$R$16*'Connecting shares (%)'!$F$10/100+H798*'Connecting shares (%)'!$G$10/100*'Connecting shares (%)'!$R$17+J798*'Connecting shares (%)'!$H$10/100*'Connecting shares (%)'!$R$18,0),0)</f>
        <v>0</v>
      </c>
      <c r="AC798" s="1">
        <f>IF(C798="West", IF(B798="Decentral",('Connecting shares (%)'!$F$14/100*E798+'Connecting shares (%)'!$G$14/100*G798+'Connecting shares (%)'!$H$14/100*I798)/1000000,0),0)</f>
        <v>0</v>
      </c>
      <c r="AD798" s="1">
        <f>IF(C798="west", IF(B798="Decentral",F798*'Connecting shares (%)'!$R$16*'Connecting shares (%)'!$F$14/100+H798*'Connecting shares (%)'!$G$14/100*'Connecting shares (%)'!$R$17+J798*'Connecting shares (%)'!$H$14/100*'Connecting shares (%)'!$R$18,0),0)</f>
        <v>0</v>
      </c>
      <c r="AE798" s="1">
        <f>IF(C798="west", IF(B798="Central",('Connecting shares (%)'!$F$12/100*K798+'Connecting shares (%)'!$G$12/100*M798+'Connecting shares (%)'!$H$12/100*O798)/1000000,0),0)</f>
        <v>0</v>
      </c>
      <c r="AF798" s="1">
        <f>IF(C798="west", IF(B798="Central",L798*'Connecting shares (%)'!$R$16*'Connecting shares (%)'!$F$12/100+N798*'Connecting shares (%)'!$G$12/100*'Connecting shares (%)'!$R$17+P798*'Connecting shares (%)'!$H$12/100*'Connecting shares (%)'!$R$18,0),0)</f>
        <v>0</v>
      </c>
      <c r="AG798" s="1">
        <f>IF(C798="West", IF(B798="Decentral",(K798*'Connecting shares (%)'!$F$16/100+M798*'Connecting shares (%)'!$G$16/100+O798*'Connecting shares (%)'!$H$16/100)/1000000,0),0)</f>
        <v>0</v>
      </c>
      <c r="AH798" s="1">
        <f>IF(C798="west", IF(B798="Decentral",L798*'Connecting shares (%)'!$R$16*'Connecting shares (%)'!$F$16/100+N798*'Connecting shares (%)'!$G$16/100*'Connecting shares (%)'!$R$17+P798*'Connecting shares (%)'!$H$16/100*'Connecting shares (%)'!$R$18,0),0)</f>
        <v>0</v>
      </c>
    </row>
    <row r="799" spans="1:34">
      <c r="A799" s="1">
        <v>798</v>
      </c>
      <c r="B799" s="1" t="s">
        <v>21</v>
      </c>
      <c r="C799" s="1" t="s">
        <v>24</v>
      </c>
      <c r="D799" s="1" t="s">
        <v>179</v>
      </c>
      <c r="E799" s="1">
        <v>5061829.68</v>
      </c>
      <c r="F799" s="1">
        <v>387</v>
      </c>
      <c r="G799" s="1">
        <v>0</v>
      </c>
      <c r="H799" s="1">
        <v>0</v>
      </c>
      <c r="I799" s="1">
        <v>0</v>
      </c>
      <c r="J799" s="1">
        <v>0</v>
      </c>
      <c r="K799" s="1">
        <v>374244.47</v>
      </c>
      <c r="L799" s="1">
        <v>24</v>
      </c>
      <c r="M799" s="1">
        <v>467607.97999999899</v>
      </c>
      <c r="N799" s="1">
        <v>3</v>
      </c>
      <c r="O799" s="1">
        <v>0</v>
      </c>
      <c r="P799" s="1">
        <v>0</v>
      </c>
      <c r="Q799" s="1">
        <v>7595.20949266758</v>
      </c>
      <c r="R799" s="1">
        <v>2134648.5</v>
      </c>
      <c r="S799" s="61">
        <f>IF(C799="East", IF(B799="Central",('Connecting shares (%)'!$F$2/100*E799+'Connecting shares (%)'!$G$2/100*G799+'Connecting shares (%)'!$H$2/100*I799)/1000000,0),0)</f>
        <v>0</v>
      </c>
      <c r="T799" s="61">
        <f>IF(C799="East", IF(B799="Central",F799*'Connecting shares (%)'!$R$16*'Connecting shares (%)'!$F$2/100+H799*'Connecting shares (%)'!$G$2/100*'Connecting shares (%)'!$R$17+J799*'Connecting shares (%)'!$H$2/100*'Connecting shares (%)'!$R$18,0),0)</f>
        <v>0</v>
      </c>
      <c r="U799" s="1">
        <f>IF(C799="East", IF(B799="Decentral",('Connecting shares (%)'!$F$6/100*E799+'Connecting shares (%)'!$G$6/100*G799+'Connecting shares (%)'!$H$6/100*I799)/1000000,0),0)</f>
        <v>5.0618296799999998</v>
      </c>
      <c r="V799" s="1">
        <f>IF(C799="East", IF(B799="Decentral",F799*'Connecting shares (%)'!$R$16*'Connecting shares (%)'!$F$6/100+H799*'Connecting shares (%)'!$G$6/100*'Connecting shares (%)'!$R$17+J799*'Connecting shares (%)'!$H$6/100*'Connecting shares (%)'!$R$18,0),0)</f>
        <v>8.8990650000000002</v>
      </c>
      <c r="W799" s="1">
        <f>IF(C799="East", IF(B799="Central",('Connecting shares (%)'!$F$4/100*K799+'Connecting shares (%)'!$G$4/100*M799+'Connecting shares (%)'!$H$4/100*O799)/1000000,0),0)</f>
        <v>0</v>
      </c>
      <c r="X799" s="1">
        <f>IF(C799="East", IF(B799="Central",L799*'Connecting shares (%)'!$R$16*'Connecting shares (%)'!$F$4/100+N799*'Connecting shares (%)'!$G$4/100*'Connecting shares (%)'!$R$17+P799*'Connecting shares (%)'!$H$4/100*'Connecting shares (%)'!$R$18,0),0)</f>
        <v>0</v>
      </c>
      <c r="Y799" s="1">
        <f>IF(C799="East", IF(B799="Decentral",('Connecting shares (%)'!$F$4/100*K799+'Connecting shares (%)'!$G$4/100*M799+'Connecting shares (%)'!$H$4/100*O799)/1000000,0),0)</f>
        <v>0.84185244999999898</v>
      </c>
      <c r="Z799" s="1">
        <f>IF(C799="East", IF(B799="Decentral",L799*'Connecting shares (%)'!$R$16*'Connecting shares (%)'!$F$8/100+N799*'Connecting shares (%)'!$G$8/100*'Connecting shares (%)'!$R$17+P799*'Connecting shares (%)'!$H$8/100*'Connecting shares (%)'!$R$18,0),0)</f>
        <v>0.64385700000000001</v>
      </c>
      <c r="AA799" s="1">
        <f>IF(C799="West", IF(B799="Central",('Connecting shares (%)'!$F$10/100*E799+'Connecting shares (%)'!$G$10/100*G799+'Connecting shares (%)'!$H$10/100*I799)/1000000,0),0)</f>
        <v>0</v>
      </c>
      <c r="AB799" s="1">
        <f>IF(C799="West", IF(B799="Central",F799*'Connecting shares (%)'!$R$16*'Connecting shares (%)'!$F$10/100+H799*'Connecting shares (%)'!$G$10/100*'Connecting shares (%)'!$R$17+J799*'Connecting shares (%)'!$H$10/100*'Connecting shares (%)'!$R$18,0),0)</f>
        <v>0</v>
      </c>
      <c r="AC799" s="1">
        <f>IF(C799="West", IF(B799="Decentral",('Connecting shares (%)'!$F$14/100*E799+'Connecting shares (%)'!$G$14/100*G799+'Connecting shares (%)'!$H$14/100*I799)/1000000,0),0)</f>
        <v>0</v>
      </c>
      <c r="AD799" s="1">
        <f>IF(C799="west", IF(B799="Decentral",F799*'Connecting shares (%)'!$R$16*'Connecting shares (%)'!$F$14/100+H799*'Connecting shares (%)'!$G$14/100*'Connecting shares (%)'!$R$17+J799*'Connecting shares (%)'!$H$14/100*'Connecting shares (%)'!$R$18,0),0)</f>
        <v>0</v>
      </c>
      <c r="AE799" s="1">
        <f>IF(C799="west", IF(B799="Central",('Connecting shares (%)'!$F$12/100*K799+'Connecting shares (%)'!$G$12/100*M799+'Connecting shares (%)'!$H$12/100*O799)/1000000,0),0)</f>
        <v>0</v>
      </c>
      <c r="AF799" s="1">
        <f>IF(C799="west", IF(B799="Central",L799*'Connecting shares (%)'!$R$16*'Connecting shares (%)'!$F$12/100+N799*'Connecting shares (%)'!$G$12/100*'Connecting shares (%)'!$R$17+P799*'Connecting shares (%)'!$H$12/100*'Connecting shares (%)'!$R$18,0),0)</f>
        <v>0</v>
      </c>
      <c r="AG799" s="1">
        <f>IF(C799="West", IF(B799="Decentral",(K799*'Connecting shares (%)'!$F$16/100+M799*'Connecting shares (%)'!$G$16/100+O799*'Connecting shares (%)'!$H$16/100)/1000000,0),0)</f>
        <v>0</v>
      </c>
      <c r="AH799" s="1">
        <f>IF(C799="west", IF(B799="Decentral",L799*'Connecting shares (%)'!$R$16*'Connecting shares (%)'!$F$16/100+N799*'Connecting shares (%)'!$G$16/100*'Connecting shares (%)'!$R$17+P799*'Connecting shares (%)'!$H$16/100*'Connecting shares (%)'!$R$18,0),0)</f>
        <v>0</v>
      </c>
    </row>
    <row r="800" spans="1:34">
      <c r="A800" s="1">
        <v>799</v>
      </c>
      <c r="B800" s="1" t="s">
        <v>21</v>
      </c>
      <c r="C800" s="1" t="s">
        <v>24</v>
      </c>
      <c r="D800" s="1" t="s">
        <v>183</v>
      </c>
      <c r="E800" s="1">
        <v>6019687.7599999998</v>
      </c>
      <c r="F800" s="1">
        <v>433</v>
      </c>
      <c r="G800" s="1">
        <v>0</v>
      </c>
      <c r="H800" s="1">
        <v>0</v>
      </c>
      <c r="I800" s="1">
        <v>0</v>
      </c>
      <c r="J800" s="1">
        <v>0</v>
      </c>
      <c r="K800" s="1">
        <v>298348.40999999898</v>
      </c>
      <c r="L800" s="1">
        <v>25</v>
      </c>
      <c r="M800" s="1">
        <v>53915.19</v>
      </c>
      <c r="N800" s="1">
        <v>1</v>
      </c>
      <c r="O800" s="1">
        <v>0</v>
      </c>
      <c r="P800" s="1">
        <v>0</v>
      </c>
      <c r="Q800" s="1">
        <v>22845.080511583899</v>
      </c>
      <c r="R800" s="1">
        <v>6536086</v>
      </c>
      <c r="S800" s="61">
        <f>IF(C800="East", IF(B800="Central",('Connecting shares (%)'!$F$2/100*E800+'Connecting shares (%)'!$G$2/100*G800+'Connecting shares (%)'!$H$2/100*I800)/1000000,0),0)</f>
        <v>0</v>
      </c>
      <c r="T800" s="61">
        <f>IF(C800="East", IF(B800="Central",F800*'Connecting shares (%)'!$R$16*'Connecting shares (%)'!$F$2/100+H800*'Connecting shares (%)'!$G$2/100*'Connecting shares (%)'!$R$17+J800*'Connecting shares (%)'!$H$2/100*'Connecting shares (%)'!$R$18,0),0)</f>
        <v>0</v>
      </c>
      <c r="U800" s="1">
        <f>IF(C800="East", IF(B800="Decentral",('Connecting shares (%)'!$F$6/100*E800+'Connecting shares (%)'!$G$6/100*G800+'Connecting shares (%)'!$H$6/100*I800)/1000000,0),0)</f>
        <v>6.0196877600000001</v>
      </c>
      <c r="V800" s="1">
        <f>IF(C800="East", IF(B800="Decentral",F800*'Connecting shares (%)'!$R$16*'Connecting shares (%)'!$F$6/100+H800*'Connecting shares (%)'!$G$6/100*'Connecting shares (%)'!$R$17+J800*'Connecting shares (%)'!$H$6/100*'Connecting shares (%)'!$R$18,0),0)</f>
        <v>9.9568349999999999</v>
      </c>
      <c r="W800" s="1">
        <f>IF(C800="East", IF(B800="Central",('Connecting shares (%)'!$F$4/100*K800+'Connecting shares (%)'!$G$4/100*M800+'Connecting shares (%)'!$H$4/100*O800)/1000000,0),0)</f>
        <v>0</v>
      </c>
      <c r="X800" s="1">
        <f>IF(C800="East", IF(B800="Central",L800*'Connecting shares (%)'!$R$16*'Connecting shares (%)'!$F$4/100+N800*'Connecting shares (%)'!$G$4/100*'Connecting shares (%)'!$R$17+P800*'Connecting shares (%)'!$H$4/100*'Connecting shares (%)'!$R$18,0),0)</f>
        <v>0</v>
      </c>
      <c r="Y800" s="1">
        <f>IF(C800="East", IF(B800="Decentral",('Connecting shares (%)'!$F$4/100*K800+'Connecting shares (%)'!$G$4/100*M800+'Connecting shares (%)'!$H$4/100*O800)/1000000,0),0)</f>
        <v>0.35226359999999901</v>
      </c>
      <c r="Z800" s="1">
        <f>IF(C800="East", IF(B800="Decentral",L800*'Connecting shares (%)'!$R$16*'Connecting shares (%)'!$F$8/100+N800*'Connecting shares (%)'!$G$8/100*'Connecting shares (%)'!$R$17+P800*'Connecting shares (%)'!$H$8/100*'Connecting shares (%)'!$R$18,0),0)</f>
        <v>0.60553400000000002</v>
      </c>
      <c r="AA800" s="1">
        <f>IF(C800="West", IF(B800="Central",('Connecting shares (%)'!$F$10/100*E800+'Connecting shares (%)'!$G$10/100*G800+'Connecting shares (%)'!$H$10/100*I800)/1000000,0),0)</f>
        <v>0</v>
      </c>
      <c r="AB800" s="1">
        <f>IF(C800="West", IF(B800="Central",F800*'Connecting shares (%)'!$R$16*'Connecting shares (%)'!$F$10/100+H800*'Connecting shares (%)'!$G$10/100*'Connecting shares (%)'!$R$17+J800*'Connecting shares (%)'!$H$10/100*'Connecting shares (%)'!$R$18,0),0)</f>
        <v>0</v>
      </c>
      <c r="AC800" s="1">
        <f>IF(C800="West", IF(B800="Decentral",('Connecting shares (%)'!$F$14/100*E800+'Connecting shares (%)'!$G$14/100*G800+'Connecting shares (%)'!$H$14/100*I800)/1000000,0),0)</f>
        <v>0</v>
      </c>
      <c r="AD800" s="1">
        <f>IF(C800="west", IF(B800="Decentral",F800*'Connecting shares (%)'!$R$16*'Connecting shares (%)'!$F$14/100+H800*'Connecting shares (%)'!$G$14/100*'Connecting shares (%)'!$R$17+J800*'Connecting shares (%)'!$H$14/100*'Connecting shares (%)'!$R$18,0),0)</f>
        <v>0</v>
      </c>
      <c r="AE800" s="1">
        <f>IF(C800="west", IF(B800="Central",('Connecting shares (%)'!$F$12/100*K800+'Connecting shares (%)'!$G$12/100*M800+'Connecting shares (%)'!$H$12/100*O800)/1000000,0),0)</f>
        <v>0</v>
      </c>
      <c r="AF800" s="1">
        <f>IF(C800="west", IF(B800="Central",L800*'Connecting shares (%)'!$R$16*'Connecting shares (%)'!$F$12/100+N800*'Connecting shares (%)'!$G$12/100*'Connecting shares (%)'!$R$17+P800*'Connecting shares (%)'!$H$12/100*'Connecting shares (%)'!$R$18,0),0)</f>
        <v>0</v>
      </c>
      <c r="AG800" s="1">
        <f>IF(C800="West", IF(B800="Decentral",(K800*'Connecting shares (%)'!$F$16/100+M800*'Connecting shares (%)'!$G$16/100+O800*'Connecting shares (%)'!$H$16/100)/1000000,0),0)</f>
        <v>0</v>
      </c>
      <c r="AH800" s="1">
        <f>IF(C800="west", IF(B800="Decentral",L800*'Connecting shares (%)'!$R$16*'Connecting shares (%)'!$F$16/100+N800*'Connecting shares (%)'!$G$16/100*'Connecting shares (%)'!$R$17+P800*'Connecting shares (%)'!$H$16/100*'Connecting shares (%)'!$R$18,0),0)</f>
        <v>0</v>
      </c>
    </row>
    <row r="801" spans="1:34">
      <c r="A801" s="1">
        <v>800</v>
      </c>
      <c r="B801" s="1" t="s">
        <v>21</v>
      </c>
      <c r="C801" s="1" t="s">
        <v>24</v>
      </c>
      <c r="D801" s="1" t="s">
        <v>163</v>
      </c>
      <c r="E801" s="1">
        <v>255378.84</v>
      </c>
      <c r="F801" s="1">
        <v>14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1978.3290984433099</v>
      </c>
      <c r="R801" s="1">
        <v>163967</v>
      </c>
      <c r="S801" s="61">
        <f>IF(C801="East", IF(B801="Central",('Connecting shares (%)'!$F$2/100*E801+'Connecting shares (%)'!$G$2/100*G801+'Connecting shares (%)'!$H$2/100*I801)/1000000,0),0)</f>
        <v>0</v>
      </c>
      <c r="T801" s="61">
        <f>IF(C801="East", IF(B801="Central",F801*'Connecting shares (%)'!$R$16*'Connecting shares (%)'!$F$2/100+H801*'Connecting shares (%)'!$G$2/100*'Connecting shares (%)'!$R$17+J801*'Connecting shares (%)'!$H$2/100*'Connecting shares (%)'!$R$18,0),0)</f>
        <v>0</v>
      </c>
      <c r="U801" s="1">
        <f>IF(C801="East", IF(B801="Decentral",('Connecting shares (%)'!$F$6/100*E801+'Connecting shares (%)'!$G$6/100*G801+'Connecting shares (%)'!$H$6/100*I801)/1000000,0),0)</f>
        <v>0.25537884</v>
      </c>
      <c r="V801" s="1">
        <f>IF(C801="East", IF(B801="Decentral",F801*'Connecting shares (%)'!$R$16*'Connecting shares (%)'!$F$6/100+H801*'Connecting shares (%)'!$G$6/100*'Connecting shares (%)'!$R$17+J801*'Connecting shares (%)'!$H$6/100*'Connecting shares (%)'!$R$18,0),0)</f>
        <v>0.32193000000000005</v>
      </c>
      <c r="W801" s="1">
        <f>IF(C801="East", IF(B801="Central",('Connecting shares (%)'!$F$4/100*K801+'Connecting shares (%)'!$G$4/100*M801+'Connecting shares (%)'!$H$4/100*O801)/1000000,0),0)</f>
        <v>0</v>
      </c>
      <c r="X801" s="1">
        <f>IF(C801="East", IF(B801="Central",L801*'Connecting shares (%)'!$R$16*'Connecting shares (%)'!$F$4/100+N801*'Connecting shares (%)'!$G$4/100*'Connecting shares (%)'!$R$17+P801*'Connecting shares (%)'!$H$4/100*'Connecting shares (%)'!$R$18,0),0)</f>
        <v>0</v>
      </c>
      <c r="Y801" s="1">
        <f>IF(C801="East", IF(B801="Decentral",('Connecting shares (%)'!$F$4/100*K801+'Connecting shares (%)'!$G$4/100*M801+'Connecting shares (%)'!$H$4/100*O801)/1000000,0),0)</f>
        <v>0</v>
      </c>
      <c r="Z801" s="1">
        <f>IF(C801="East", IF(B801="Decentral",L801*'Connecting shares (%)'!$R$16*'Connecting shares (%)'!$F$8/100+N801*'Connecting shares (%)'!$G$8/100*'Connecting shares (%)'!$R$17+P801*'Connecting shares (%)'!$H$8/100*'Connecting shares (%)'!$R$18,0),0)</f>
        <v>0</v>
      </c>
      <c r="AA801" s="1">
        <f>IF(C801="West", IF(B801="Central",('Connecting shares (%)'!$F$10/100*E801+'Connecting shares (%)'!$G$10/100*G801+'Connecting shares (%)'!$H$10/100*I801)/1000000,0),0)</f>
        <v>0</v>
      </c>
      <c r="AB801" s="1">
        <f>IF(C801="West", IF(B801="Central",F801*'Connecting shares (%)'!$R$16*'Connecting shares (%)'!$F$10/100+H801*'Connecting shares (%)'!$G$10/100*'Connecting shares (%)'!$R$17+J801*'Connecting shares (%)'!$H$10/100*'Connecting shares (%)'!$R$18,0),0)</f>
        <v>0</v>
      </c>
      <c r="AC801" s="1">
        <f>IF(C801="West", IF(B801="Decentral",('Connecting shares (%)'!$F$14/100*E801+'Connecting shares (%)'!$G$14/100*G801+'Connecting shares (%)'!$H$14/100*I801)/1000000,0),0)</f>
        <v>0</v>
      </c>
      <c r="AD801" s="1">
        <f>IF(C801="west", IF(B801="Decentral",F801*'Connecting shares (%)'!$R$16*'Connecting shares (%)'!$F$14/100+H801*'Connecting shares (%)'!$G$14/100*'Connecting shares (%)'!$R$17+J801*'Connecting shares (%)'!$H$14/100*'Connecting shares (%)'!$R$18,0),0)</f>
        <v>0</v>
      </c>
      <c r="AE801" s="1">
        <f>IF(C801="west", IF(B801="Central",('Connecting shares (%)'!$F$12/100*K801+'Connecting shares (%)'!$G$12/100*M801+'Connecting shares (%)'!$H$12/100*O801)/1000000,0),0)</f>
        <v>0</v>
      </c>
      <c r="AF801" s="1">
        <f>IF(C801="west", IF(B801="Central",L801*'Connecting shares (%)'!$R$16*'Connecting shares (%)'!$F$12/100+N801*'Connecting shares (%)'!$G$12/100*'Connecting shares (%)'!$R$17+P801*'Connecting shares (%)'!$H$12/100*'Connecting shares (%)'!$R$18,0),0)</f>
        <v>0</v>
      </c>
      <c r="AG801" s="1">
        <f>IF(C801="West", IF(B801="Decentral",(K801*'Connecting shares (%)'!$F$16/100+M801*'Connecting shares (%)'!$G$16/100+O801*'Connecting shares (%)'!$H$16/100)/1000000,0),0)</f>
        <v>0</v>
      </c>
      <c r="AH801" s="1">
        <f>IF(C801="west", IF(B801="Decentral",L801*'Connecting shares (%)'!$R$16*'Connecting shares (%)'!$F$16/100+N801*'Connecting shares (%)'!$G$16/100*'Connecting shares (%)'!$R$17+P801*'Connecting shares (%)'!$H$16/100*'Connecting shares (%)'!$R$18,0),0)</f>
        <v>0</v>
      </c>
    </row>
    <row r="802" spans="1:34">
      <c r="A802" s="1">
        <v>801</v>
      </c>
      <c r="B802" s="1" t="s">
        <v>21</v>
      </c>
      <c r="C802" s="1" t="s">
        <v>24</v>
      </c>
      <c r="D802" s="1" t="s">
        <v>182</v>
      </c>
      <c r="E802" s="1">
        <v>2077721.61</v>
      </c>
      <c r="F802" s="1">
        <v>142</v>
      </c>
      <c r="G802" s="1">
        <v>0</v>
      </c>
      <c r="H802" s="1">
        <v>0</v>
      </c>
      <c r="I802" s="1">
        <v>0</v>
      </c>
      <c r="J802" s="1">
        <v>0</v>
      </c>
      <c r="K802" s="1">
        <v>525504.479999998</v>
      </c>
      <c r="L802" s="1">
        <v>112</v>
      </c>
      <c r="M802" s="1">
        <v>53437.209999999897</v>
      </c>
      <c r="N802" s="1">
        <v>1</v>
      </c>
      <c r="O802" s="1">
        <v>0</v>
      </c>
      <c r="P802" s="1">
        <v>0</v>
      </c>
      <c r="Q802" s="1">
        <v>6244.9142854810598</v>
      </c>
      <c r="R802" s="1">
        <v>1083287</v>
      </c>
      <c r="S802" s="61">
        <f>IF(C802="East", IF(B802="Central",('Connecting shares (%)'!$F$2/100*E802+'Connecting shares (%)'!$G$2/100*G802+'Connecting shares (%)'!$H$2/100*I802)/1000000,0),0)</f>
        <v>0</v>
      </c>
      <c r="T802" s="61">
        <f>IF(C802="East", IF(B802="Central",F802*'Connecting shares (%)'!$R$16*'Connecting shares (%)'!$F$2/100+H802*'Connecting shares (%)'!$G$2/100*'Connecting shares (%)'!$R$17+J802*'Connecting shares (%)'!$H$2/100*'Connecting shares (%)'!$R$18,0),0)</f>
        <v>0</v>
      </c>
      <c r="U802" s="1">
        <f>IF(C802="East", IF(B802="Decentral",('Connecting shares (%)'!$F$6/100*E802+'Connecting shares (%)'!$G$6/100*G802+'Connecting shares (%)'!$H$6/100*I802)/1000000,0),0)</f>
        <v>2.0777216100000002</v>
      </c>
      <c r="V802" s="1">
        <f>IF(C802="East", IF(B802="Decentral",F802*'Connecting shares (%)'!$R$16*'Connecting shares (%)'!$F$6/100+H802*'Connecting shares (%)'!$G$6/100*'Connecting shares (%)'!$R$17+J802*'Connecting shares (%)'!$H$6/100*'Connecting shares (%)'!$R$18,0),0)</f>
        <v>3.2652899999999998</v>
      </c>
      <c r="W802" s="1">
        <f>IF(C802="East", IF(B802="Central",('Connecting shares (%)'!$F$4/100*K802+'Connecting shares (%)'!$G$4/100*M802+'Connecting shares (%)'!$H$4/100*O802)/1000000,0),0)</f>
        <v>0</v>
      </c>
      <c r="X802" s="1">
        <f>IF(C802="East", IF(B802="Central",L802*'Connecting shares (%)'!$R$16*'Connecting shares (%)'!$F$4/100+N802*'Connecting shares (%)'!$G$4/100*'Connecting shares (%)'!$R$17+P802*'Connecting shares (%)'!$H$4/100*'Connecting shares (%)'!$R$18,0),0)</f>
        <v>0</v>
      </c>
      <c r="Y802" s="1">
        <f>IF(C802="East", IF(B802="Decentral",('Connecting shares (%)'!$F$4/100*K802+'Connecting shares (%)'!$G$4/100*M802+'Connecting shares (%)'!$H$4/100*O802)/1000000,0),0)</f>
        <v>0.57894168999999784</v>
      </c>
      <c r="Z802" s="1">
        <f>IF(C802="East", IF(B802="Decentral",L802*'Connecting shares (%)'!$R$16*'Connecting shares (%)'!$F$8/100+N802*'Connecting shares (%)'!$G$8/100*'Connecting shares (%)'!$R$17+P802*'Connecting shares (%)'!$H$8/100*'Connecting shares (%)'!$R$18,0),0)</f>
        <v>2.6060990000000004</v>
      </c>
      <c r="AA802" s="1">
        <f>IF(C802="West", IF(B802="Central",('Connecting shares (%)'!$F$10/100*E802+'Connecting shares (%)'!$G$10/100*G802+'Connecting shares (%)'!$H$10/100*I802)/1000000,0),0)</f>
        <v>0</v>
      </c>
      <c r="AB802" s="1">
        <f>IF(C802="West", IF(B802="Central",F802*'Connecting shares (%)'!$R$16*'Connecting shares (%)'!$F$10/100+H802*'Connecting shares (%)'!$G$10/100*'Connecting shares (%)'!$R$17+J802*'Connecting shares (%)'!$H$10/100*'Connecting shares (%)'!$R$18,0),0)</f>
        <v>0</v>
      </c>
      <c r="AC802" s="1">
        <f>IF(C802="West", IF(B802="Decentral",('Connecting shares (%)'!$F$14/100*E802+'Connecting shares (%)'!$G$14/100*G802+'Connecting shares (%)'!$H$14/100*I802)/1000000,0),0)</f>
        <v>0</v>
      </c>
      <c r="AD802" s="1">
        <f>IF(C802="west", IF(B802="Decentral",F802*'Connecting shares (%)'!$R$16*'Connecting shares (%)'!$F$14/100+H802*'Connecting shares (%)'!$G$14/100*'Connecting shares (%)'!$R$17+J802*'Connecting shares (%)'!$H$14/100*'Connecting shares (%)'!$R$18,0),0)</f>
        <v>0</v>
      </c>
      <c r="AE802" s="1">
        <f>IF(C802="west", IF(B802="Central",('Connecting shares (%)'!$F$12/100*K802+'Connecting shares (%)'!$G$12/100*M802+'Connecting shares (%)'!$H$12/100*O802)/1000000,0),0)</f>
        <v>0</v>
      </c>
      <c r="AF802" s="1">
        <f>IF(C802="west", IF(B802="Central",L802*'Connecting shares (%)'!$R$16*'Connecting shares (%)'!$F$12/100+N802*'Connecting shares (%)'!$G$12/100*'Connecting shares (%)'!$R$17+P802*'Connecting shares (%)'!$H$12/100*'Connecting shares (%)'!$R$18,0),0)</f>
        <v>0</v>
      </c>
      <c r="AG802" s="1">
        <f>IF(C802="West", IF(B802="Decentral",(K802*'Connecting shares (%)'!$F$16/100+M802*'Connecting shares (%)'!$G$16/100+O802*'Connecting shares (%)'!$H$16/100)/1000000,0),0)</f>
        <v>0</v>
      </c>
      <c r="AH802" s="1">
        <f>IF(C802="west", IF(B802="Decentral",L802*'Connecting shares (%)'!$R$16*'Connecting shares (%)'!$F$16/100+N802*'Connecting shares (%)'!$G$16/100*'Connecting shares (%)'!$R$17+P802*'Connecting shares (%)'!$H$16/100*'Connecting shares (%)'!$R$18,0),0)</f>
        <v>0</v>
      </c>
    </row>
    <row r="803" spans="1:34">
      <c r="A803" s="1">
        <v>802</v>
      </c>
      <c r="B803" s="1" t="s">
        <v>21</v>
      </c>
      <c r="C803" s="1" t="s">
        <v>23</v>
      </c>
      <c r="D803" s="1" t="s">
        <v>181</v>
      </c>
      <c r="E803" s="1">
        <v>364652.609999999</v>
      </c>
      <c r="F803" s="1">
        <v>26</v>
      </c>
      <c r="G803" s="1">
        <v>0</v>
      </c>
      <c r="H803" s="1">
        <v>0</v>
      </c>
      <c r="I803" s="1">
        <v>0</v>
      </c>
      <c r="J803" s="1">
        <v>0</v>
      </c>
      <c r="K803" s="1">
        <v>33097.07</v>
      </c>
      <c r="L803" s="1">
        <v>1</v>
      </c>
      <c r="M803" s="1">
        <v>66380.08</v>
      </c>
      <c r="N803" s="1">
        <v>1</v>
      </c>
      <c r="O803" s="1">
        <v>0</v>
      </c>
      <c r="P803" s="1">
        <v>0</v>
      </c>
      <c r="Q803" s="1">
        <v>1632.14009825117</v>
      </c>
      <c r="R803" s="1">
        <v>155396</v>
      </c>
      <c r="S803" s="61">
        <f>IF(C803="East", IF(B803="Central",('Connecting shares (%)'!$F$2/100*E803+'Connecting shares (%)'!$G$2/100*G803+'Connecting shares (%)'!$H$2/100*I803)/1000000,0),0)</f>
        <v>0</v>
      </c>
      <c r="T803" s="61">
        <f>IF(C803="East", IF(B803="Central",F803*'Connecting shares (%)'!$R$16*'Connecting shares (%)'!$F$2/100+H803*'Connecting shares (%)'!$G$2/100*'Connecting shares (%)'!$R$17+J803*'Connecting shares (%)'!$H$2/100*'Connecting shares (%)'!$R$18,0),0)</f>
        <v>0</v>
      </c>
      <c r="U803" s="1">
        <f>IF(C803="East", IF(B803="Decentral",('Connecting shares (%)'!$F$6/100*E803+'Connecting shares (%)'!$G$6/100*G803+'Connecting shares (%)'!$H$6/100*I803)/1000000,0),0)</f>
        <v>0</v>
      </c>
      <c r="V803" s="1">
        <f>IF(C803="East", IF(B803="Decentral",F803*'Connecting shares (%)'!$R$16*'Connecting shares (%)'!$F$6/100+H803*'Connecting shares (%)'!$G$6/100*'Connecting shares (%)'!$R$17+J803*'Connecting shares (%)'!$H$6/100*'Connecting shares (%)'!$R$18,0),0)</f>
        <v>0</v>
      </c>
      <c r="W803" s="1">
        <f>IF(C803="East", IF(B803="Central",('Connecting shares (%)'!$F$4/100*K803+'Connecting shares (%)'!$G$4/100*M803+'Connecting shares (%)'!$H$4/100*O803)/1000000,0),0)</f>
        <v>0</v>
      </c>
      <c r="X803" s="1">
        <f>IF(C803="East", IF(B803="Central",L803*'Connecting shares (%)'!$R$16*'Connecting shares (%)'!$F$4/100+N803*'Connecting shares (%)'!$G$4/100*'Connecting shares (%)'!$R$17+P803*'Connecting shares (%)'!$H$4/100*'Connecting shares (%)'!$R$18,0),0)</f>
        <v>0</v>
      </c>
      <c r="Y803" s="1">
        <f>IF(C803="East", IF(B803="Decentral",('Connecting shares (%)'!$F$4/100*K803+'Connecting shares (%)'!$G$4/100*M803+'Connecting shares (%)'!$H$4/100*O803)/1000000,0),0)</f>
        <v>0</v>
      </c>
      <c r="Z803" s="1">
        <f>IF(C803="East", IF(B803="Decentral",L803*'Connecting shares (%)'!$R$16*'Connecting shares (%)'!$F$8/100+N803*'Connecting shares (%)'!$G$8/100*'Connecting shares (%)'!$R$17+P803*'Connecting shares (%)'!$H$8/100*'Connecting shares (%)'!$R$18,0),0)</f>
        <v>0</v>
      </c>
      <c r="AA803" s="1">
        <f>IF(C803="West", IF(B803="Central",('Connecting shares (%)'!$F$10/100*E803+'Connecting shares (%)'!$G$10/100*G803+'Connecting shares (%)'!$H$10/100*I803)/1000000,0),0)</f>
        <v>0</v>
      </c>
      <c r="AB803" s="1">
        <f>IF(C803="West", IF(B803="Central",F803*'Connecting shares (%)'!$R$16*'Connecting shares (%)'!$F$10/100+H803*'Connecting shares (%)'!$G$10/100*'Connecting shares (%)'!$R$17+J803*'Connecting shares (%)'!$H$10/100*'Connecting shares (%)'!$R$18,0),0)</f>
        <v>0</v>
      </c>
      <c r="AC803" s="1">
        <f>IF(C803="West", IF(B803="Decentral",('Connecting shares (%)'!$F$14/100*E803+'Connecting shares (%)'!$G$14/100*G803+'Connecting shares (%)'!$H$14/100*I803)/1000000,0),0)</f>
        <v>0.36465260999999899</v>
      </c>
      <c r="AD803" s="1">
        <f>IF(C803="west", IF(B803="Decentral",F803*'Connecting shares (%)'!$R$16*'Connecting shares (%)'!$F$14/100+H803*'Connecting shares (%)'!$G$14/100*'Connecting shares (%)'!$R$17+J803*'Connecting shares (%)'!$H$14/100*'Connecting shares (%)'!$R$18,0),0)</f>
        <v>0.59787000000000001</v>
      </c>
      <c r="AE803" s="1">
        <f>IF(C803="west", IF(B803="Central",('Connecting shares (%)'!$F$12/100*K803+'Connecting shares (%)'!$G$12/100*M803+'Connecting shares (%)'!$H$12/100*O803)/1000000,0),0)</f>
        <v>0</v>
      </c>
      <c r="AF803" s="1">
        <f>IF(C803="west", IF(B803="Central",L803*'Connecting shares (%)'!$R$16*'Connecting shares (%)'!$F$12/100+N803*'Connecting shares (%)'!$G$12/100*'Connecting shares (%)'!$R$17+P803*'Connecting shares (%)'!$H$12/100*'Connecting shares (%)'!$R$18,0),0)</f>
        <v>0</v>
      </c>
      <c r="AG803" s="1">
        <f>IF(C803="West", IF(B803="Decentral",(K803*'Connecting shares (%)'!$F$16/100+M803*'Connecting shares (%)'!$G$16/100+O803*'Connecting shares (%)'!$H$16/100)/1000000,0),0)</f>
        <v>9.947715E-2</v>
      </c>
      <c r="AH803" s="1">
        <f>IF(C803="west", IF(B803="Decentral",L803*'Connecting shares (%)'!$R$16*'Connecting shares (%)'!$F$16/100+N803*'Connecting shares (%)'!$G$16/100*'Connecting shares (%)'!$R$17+P803*'Connecting shares (%)'!$H$16/100*'Connecting shares (%)'!$R$18,0),0)</f>
        <v>5.3654E-2</v>
      </c>
    </row>
    <row r="804" spans="1:34">
      <c r="A804" s="1">
        <v>803</v>
      </c>
      <c r="B804" s="1" t="s">
        <v>21</v>
      </c>
      <c r="C804" s="1" t="s">
        <v>24</v>
      </c>
      <c r="D804" s="1" t="s">
        <v>180</v>
      </c>
      <c r="E804" s="1">
        <v>12477.24</v>
      </c>
      <c r="F804" s="1">
        <v>1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585.10728216969801</v>
      </c>
      <c r="R804" s="1">
        <v>13953.5</v>
      </c>
      <c r="S804" s="61">
        <f>IF(C804="East", IF(B804="Central",('Connecting shares (%)'!$F$2/100*E804+'Connecting shares (%)'!$G$2/100*G804+'Connecting shares (%)'!$H$2/100*I804)/1000000,0),0)</f>
        <v>0</v>
      </c>
      <c r="T804" s="61">
        <f>IF(C804="East", IF(B804="Central",F804*'Connecting shares (%)'!$R$16*'Connecting shares (%)'!$F$2/100+H804*'Connecting shares (%)'!$G$2/100*'Connecting shares (%)'!$R$17+J804*'Connecting shares (%)'!$H$2/100*'Connecting shares (%)'!$R$18,0),0)</f>
        <v>0</v>
      </c>
      <c r="U804" s="1">
        <f>IF(C804="East", IF(B804="Decentral",('Connecting shares (%)'!$F$6/100*E804+'Connecting shares (%)'!$G$6/100*G804+'Connecting shares (%)'!$H$6/100*I804)/1000000,0),0)</f>
        <v>1.2477240000000001E-2</v>
      </c>
      <c r="V804" s="1">
        <f>IF(C804="East", IF(B804="Decentral",F804*'Connecting shares (%)'!$R$16*'Connecting shares (%)'!$F$6/100+H804*'Connecting shares (%)'!$G$6/100*'Connecting shares (%)'!$R$17+J804*'Connecting shares (%)'!$H$6/100*'Connecting shares (%)'!$R$18,0),0)</f>
        <v>2.2995000000000002E-2</v>
      </c>
      <c r="W804" s="1">
        <f>IF(C804="East", IF(B804="Central",('Connecting shares (%)'!$F$4/100*K804+'Connecting shares (%)'!$G$4/100*M804+'Connecting shares (%)'!$H$4/100*O804)/1000000,0),0)</f>
        <v>0</v>
      </c>
      <c r="X804" s="1">
        <f>IF(C804="East", IF(B804="Central",L804*'Connecting shares (%)'!$R$16*'Connecting shares (%)'!$F$4/100+N804*'Connecting shares (%)'!$G$4/100*'Connecting shares (%)'!$R$17+P804*'Connecting shares (%)'!$H$4/100*'Connecting shares (%)'!$R$18,0),0)</f>
        <v>0</v>
      </c>
      <c r="Y804" s="1">
        <f>IF(C804="East", IF(B804="Decentral",('Connecting shares (%)'!$F$4/100*K804+'Connecting shares (%)'!$G$4/100*M804+'Connecting shares (%)'!$H$4/100*O804)/1000000,0),0)</f>
        <v>0</v>
      </c>
      <c r="Z804" s="1">
        <f>IF(C804="East", IF(B804="Decentral",L804*'Connecting shares (%)'!$R$16*'Connecting shares (%)'!$F$8/100+N804*'Connecting shares (%)'!$G$8/100*'Connecting shares (%)'!$R$17+P804*'Connecting shares (%)'!$H$8/100*'Connecting shares (%)'!$R$18,0),0)</f>
        <v>0</v>
      </c>
      <c r="AA804" s="1">
        <f>IF(C804="West", IF(B804="Central",('Connecting shares (%)'!$F$10/100*E804+'Connecting shares (%)'!$G$10/100*G804+'Connecting shares (%)'!$H$10/100*I804)/1000000,0),0)</f>
        <v>0</v>
      </c>
      <c r="AB804" s="1">
        <f>IF(C804="West", IF(B804="Central",F804*'Connecting shares (%)'!$R$16*'Connecting shares (%)'!$F$10/100+H804*'Connecting shares (%)'!$G$10/100*'Connecting shares (%)'!$R$17+J804*'Connecting shares (%)'!$H$10/100*'Connecting shares (%)'!$R$18,0),0)</f>
        <v>0</v>
      </c>
      <c r="AC804" s="1">
        <f>IF(C804="West", IF(B804="Decentral",('Connecting shares (%)'!$F$14/100*E804+'Connecting shares (%)'!$G$14/100*G804+'Connecting shares (%)'!$H$14/100*I804)/1000000,0),0)</f>
        <v>0</v>
      </c>
      <c r="AD804" s="1">
        <f>IF(C804="west", IF(B804="Decentral",F804*'Connecting shares (%)'!$R$16*'Connecting shares (%)'!$F$14/100+H804*'Connecting shares (%)'!$G$14/100*'Connecting shares (%)'!$R$17+J804*'Connecting shares (%)'!$H$14/100*'Connecting shares (%)'!$R$18,0),0)</f>
        <v>0</v>
      </c>
      <c r="AE804" s="1">
        <f>IF(C804="west", IF(B804="Central",('Connecting shares (%)'!$F$12/100*K804+'Connecting shares (%)'!$G$12/100*M804+'Connecting shares (%)'!$H$12/100*O804)/1000000,0),0)</f>
        <v>0</v>
      </c>
      <c r="AF804" s="1">
        <f>IF(C804="west", IF(B804="Central",L804*'Connecting shares (%)'!$R$16*'Connecting shares (%)'!$F$12/100+N804*'Connecting shares (%)'!$G$12/100*'Connecting shares (%)'!$R$17+P804*'Connecting shares (%)'!$H$12/100*'Connecting shares (%)'!$R$18,0),0)</f>
        <v>0</v>
      </c>
      <c r="AG804" s="1">
        <f>IF(C804="West", IF(B804="Decentral",(K804*'Connecting shares (%)'!$F$16/100+M804*'Connecting shares (%)'!$G$16/100+O804*'Connecting shares (%)'!$H$16/100)/1000000,0),0)</f>
        <v>0</v>
      </c>
      <c r="AH804" s="1">
        <f>IF(C804="west", IF(B804="Decentral",L804*'Connecting shares (%)'!$R$16*'Connecting shares (%)'!$F$16/100+N804*'Connecting shares (%)'!$G$16/100*'Connecting shares (%)'!$R$17+P804*'Connecting shares (%)'!$H$16/100*'Connecting shares (%)'!$R$18,0),0)</f>
        <v>0</v>
      </c>
    </row>
    <row r="805" spans="1:34">
      <c r="A805" s="1">
        <v>804</v>
      </c>
      <c r="B805" s="1" t="s">
        <v>21</v>
      </c>
      <c r="C805" s="1" t="s">
        <v>24</v>
      </c>
      <c r="D805" s="1" t="s">
        <v>179</v>
      </c>
      <c r="E805" s="1">
        <v>66236.72</v>
      </c>
      <c r="F805" s="1">
        <v>6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509.13737956505099</v>
      </c>
      <c r="R805" s="1">
        <v>5404</v>
      </c>
      <c r="S805" s="61">
        <f>IF(C805="East", IF(B805="Central",('Connecting shares (%)'!$F$2/100*E805+'Connecting shares (%)'!$G$2/100*G805+'Connecting shares (%)'!$H$2/100*I805)/1000000,0),0)</f>
        <v>0</v>
      </c>
      <c r="T805" s="61">
        <f>IF(C805="East", IF(B805="Central",F805*'Connecting shares (%)'!$R$16*'Connecting shares (%)'!$F$2/100+H805*'Connecting shares (%)'!$G$2/100*'Connecting shares (%)'!$R$17+J805*'Connecting shares (%)'!$H$2/100*'Connecting shares (%)'!$R$18,0),0)</f>
        <v>0</v>
      </c>
      <c r="U805" s="1">
        <f>IF(C805="East", IF(B805="Decentral",('Connecting shares (%)'!$F$6/100*E805+'Connecting shares (%)'!$G$6/100*G805+'Connecting shares (%)'!$H$6/100*I805)/1000000,0),0)</f>
        <v>6.6236719999999999E-2</v>
      </c>
      <c r="V805" s="1">
        <f>IF(C805="East", IF(B805="Decentral",F805*'Connecting shares (%)'!$R$16*'Connecting shares (%)'!$F$6/100+H805*'Connecting shares (%)'!$G$6/100*'Connecting shares (%)'!$R$17+J805*'Connecting shares (%)'!$H$6/100*'Connecting shares (%)'!$R$18,0),0)</f>
        <v>0.13797000000000001</v>
      </c>
      <c r="W805" s="1">
        <f>IF(C805="East", IF(B805="Central",('Connecting shares (%)'!$F$4/100*K805+'Connecting shares (%)'!$G$4/100*M805+'Connecting shares (%)'!$H$4/100*O805)/1000000,0),0)</f>
        <v>0</v>
      </c>
      <c r="X805" s="1">
        <f>IF(C805="East", IF(B805="Central",L805*'Connecting shares (%)'!$R$16*'Connecting shares (%)'!$F$4/100+N805*'Connecting shares (%)'!$G$4/100*'Connecting shares (%)'!$R$17+P805*'Connecting shares (%)'!$H$4/100*'Connecting shares (%)'!$R$18,0),0)</f>
        <v>0</v>
      </c>
      <c r="Y805" s="1">
        <f>IF(C805="East", IF(B805="Decentral",('Connecting shares (%)'!$F$4/100*K805+'Connecting shares (%)'!$G$4/100*M805+'Connecting shares (%)'!$H$4/100*O805)/1000000,0),0)</f>
        <v>0</v>
      </c>
      <c r="Z805" s="1">
        <f>IF(C805="East", IF(B805="Decentral",L805*'Connecting shares (%)'!$R$16*'Connecting shares (%)'!$F$8/100+N805*'Connecting shares (%)'!$G$8/100*'Connecting shares (%)'!$R$17+P805*'Connecting shares (%)'!$H$8/100*'Connecting shares (%)'!$R$18,0),0)</f>
        <v>0</v>
      </c>
      <c r="AA805" s="1">
        <f>IF(C805="West", IF(B805="Central",('Connecting shares (%)'!$F$10/100*E805+'Connecting shares (%)'!$G$10/100*G805+'Connecting shares (%)'!$H$10/100*I805)/1000000,0),0)</f>
        <v>0</v>
      </c>
      <c r="AB805" s="1">
        <f>IF(C805="West", IF(B805="Central",F805*'Connecting shares (%)'!$R$16*'Connecting shares (%)'!$F$10/100+H805*'Connecting shares (%)'!$G$10/100*'Connecting shares (%)'!$R$17+J805*'Connecting shares (%)'!$H$10/100*'Connecting shares (%)'!$R$18,0),0)</f>
        <v>0</v>
      </c>
      <c r="AC805" s="1">
        <f>IF(C805="West", IF(B805="Decentral",('Connecting shares (%)'!$F$14/100*E805+'Connecting shares (%)'!$G$14/100*G805+'Connecting shares (%)'!$H$14/100*I805)/1000000,0),0)</f>
        <v>0</v>
      </c>
      <c r="AD805" s="1">
        <f>IF(C805="west", IF(B805="Decentral",F805*'Connecting shares (%)'!$R$16*'Connecting shares (%)'!$F$14/100+H805*'Connecting shares (%)'!$G$14/100*'Connecting shares (%)'!$R$17+J805*'Connecting shares (%)'!$H$14/100*'Connecting shares (%)'!$R$18,0),0)</f>
        <v>0</v>
      </c>
      <c r="AE805" s="1">
        <f>IF(C805="west", IF(B805="Central",('Connecting shares (%)'!$F$12/100*K805+'Connecting shares (%)'!$G$12/100*M805+'Connecting shares (%)'!$H$12/100*O805)/1000000,0),0)</f>
        <v>0</v>
      </c>
      <c r="AF805" s="1">
        <f>IF(C805="west", IF(B805="Central",L805*'Connecting shares (%)'!$R$16*'Connecting shares (%)'!$F$12/100+N805*'Connecting shares (%)'!$G$12/100*'Connecting shares (%)'!$R$17+P805*'Connecting shares (%)'!$H$12/100*'Connecting shares (%)'!$R$18,0),0)</f>
        <v>0</v>
      </c>
      <c r="AG805" s="1">
        <f>IF(C805="West", IF(B805="Decentral",(K805*'Connecting shares (%)'!$F$16/100+M805*'Connecting shares (%)'!$G$16/100+O805*'Connecting shares (%)'!$H$16/100)/1000000,0),0)</f>
        <v>0</v>
      </c>
      <c r="AH805" s="1">
        <f>IF(C805="west", IF(B805="Decentral",L805*'Connecting shares (%)'!$R$16*'Connecting shares (%)'!$F$16/100+N805*'Connecting shares (%)'!$G$16/100*'Connecting shares (%)'!$R$17+P805*'Connecting shares (%)'!$H$16/100*'Connecting shares (%)'!$R$18,0),0)</f>
        <v>0</v>
      </c>
    </row>
    <row r="806" spans="1:34">
      <c r="A806" s="1">
        <v>805</v>
      </c>
      <c r="B806" s="1" t="s">
        <v>21</v>
      </c>
      <c r="C806" s="1" t="s">
        <v>24</v>
      </c>
      <c r="D806" s="1" t="s">
        <v>178</v>
      </c>
      <c r="E806" s="1">
        <v>1079407.1100000001</v>
      </c>
      <c r="F806" s="1">
        <v>69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50769.889999999898</v>
      </c>
      <c r="N806" s="1">
        <v>1</v>
      </c>
      <c r="O806" s="1">
        <v>0</v>
      </c>
      <c r="P806" s="1">
        <v>0</v>
      </c>
      <c r="Q806" s="1">
        <v>2879.4938054818799</v>
      </c>
      <c r="R806" s="1">
        <v>362226</v>
      </c>
      <c r="S806" s="61">
        <f>IF(C806="East", IF(B806="Central",('Connecting shares (%)'!$F$2/100*E806+'Connecting shares (%)'!$G$2/100*G806+'Connecting shares (%)'!$H$2/100*I806)/1000000,0),0)</f>
        <v>0</v>
      </c>
      <c r="T806" s="61">
        <f>IF(C806="East", IF(B806="Central",F806*'Connecting shares (%)'!$R$16*'Connecting shares (%)'!$F$2/100+H806*'Connecting shares (%)'!$G$2/100*'Connecting shares (%)'!$R$17+J806*'Connecting shares (%)'!$H$2/100*'Connecting shares (%)'!$R$18,0),0)</f>
        <v>0</v>
      </c>
      <c r="U806" s="1">
        <f>IF(C806="East", IF(B806="Decentral",('Connecting shares (%)'!$F$6/100*E806+'Connecting shares (%)'!$G$6/100*G806+'Connecting shares (%)'!$H$6/100*I806)/1000000,0),0)</f>
        <v>1.07940711</v>
      </c>
      <c r="V806" s="1">
        <f>IF(C806="East", IF(B806="Decentral",F806*'Connecting shares (%)'!$R$16*'Connecting shares (%)'!$F$6/100+H806*'Connecting shares (%)'!$G$6/100*'Connecting shares (%)'!$R$17+J806*'Connecting shares (%)'!$H$6/100*'Connecting shares (%)'!$R$18,0),0)</f>
        <v>1.5866550000000001</v>
      </c>
      <c r="W806" s="1">
        <f>IF(C806="East", IF(B806="Central",('Connecting shares (%)'!$F$4/100*K806+'Connecting shares (%)'!$G$4/100*M806+'Connecting shares (%)'!$H$4/100*O806)/1000000,0),0)</f>
        <v>0</v>
      </c>
      <c r="X806" s="1">
        <f>IF(C806="East", IF(B806="Central",L806*'Connecting shares (%)'!$R$16*'Connecting shares (%)'!$F$4/100+N806*'Connecting shares (%)'!$G$4/100*'Connecting shares (%)'!$R$17+P806*'Connecting shares (%)'!$H$4/100*'Connecting shares (%)'!$R$18,0),0)</f>
        <v>0</v>
      </c>
      <c r="Y806" s="1">
        <f>IF(C806="East", IF(B806="Decentral",('Connecting shares (%)'!$F$4/100*K806+'Connecting shares (%)'!$G$4/100*M806+'Connecting shares (%)'!$H$4/100*O806)/1000000,0),0)</f>
        <v>5.0769889999999901E-2</v>
      </c>
      <c r="Z806" s="1">
        <f>IF(C806="East", IF(B806="Decentral",L806*'Connecting shares (%)'!$R$16*'Connecting shares (%)'!$F$8/100+N806*'Connecting shares (%)'!$G$8/100*'Connecting shares (%)'!$R$17+P806*'Connecting shares (%)'!$H$8/100*'Connecting shares (%)'!$R$18,0),0)</f>
        <v>3.0658999999999999E-2</v>
      </c>
      <c r="AA806" s="1">
        <f>IF(C806="West", IF(B806="Central",('Connecting shares (%)'!$F$10/100*E806+'Connecting shares (%)'!$G$10/100*G806+'Connecting shares (%)'!$H$10/100*I806)/1000000,0),0)</f>
        <v>0</v>
      </c>
      <c r="AB806" s="1">
        <f>IF(C806="West", IF(B806="Central",F806*'Connecting shares (%)'!$R$16*'Connecting shares (%)'!$F$10/100+H806*'Connecting shares (%)'!$G$10/100*'Connecting shares (%)'!$R$17+J806*'Connecting shares (%)'!$H$10/100*'Connecting shares (%)'!$R$18,0),0)</f>
        <v>0</v>
      </c>
      <c r="AC806" s="1">
        <f>IF(C806="West", IF(B806="Decentral",('Connecting shares (%)'!$F$14/100*E806+'Connecting shares (%)'!$G$14/100*G806+'Connecting shares (%)'!$H$14/100*I806)/1000000,0),0)</f>
        <v>0</v>
      </c>
      <c r="AD806" s="1">
        <f>IF(C806="west", IF(B806="Decentral",F806*'Connecting shares (%)'!$R$16*'Connecting shares (%)'!$F$14/100+H806*'Connecting shares (%)'!$G$14/100*'Connecting shares (%)'!$R$17+J806*'Connecting shares (%)'!$H$14/100*'Connecting shares (%)'!$R$18,0),0)</f>
        <v>0</v>
      </c>
      <c r="AE806" s="1">
        <f>IF(C806="west", IF(B806="Central",('Connecting shares (%)'!$F$12/100*K806+'Connecting shares (%)'!$G$12/100*M806+'Connecting shares (%)'!$H$12/100*O806)/1000000,0),0)</f>
        <v>0</v>
      </c>
      <c r="AF806" s="1">
        <f>IF(C806="west", IF(B806="Central",L806*'Connecting shares (%)'!$R$16*'Connecting shares (%)'!$F$12/100+N806*'Connecting shares (%)'!$G$12/100*'Connecting shares (%)'!$R$17+P806*'Connecting shares (%)'!$H$12/100*'Connecting shares (%)'!$R$18,0),0)</f>
        <v>0</v>
      </c>
      <c r="AG806" s="1">
        <f>IF(C806="West", IF(B806="Decentral",(K806*'Connecting shares (%)'!$F$16/100+M806*'Connecting shares (%)'!$G$16/100+O806*'Connecting shares (%)'!$H$16/100)/1000000,0),0)</f>
        <v>0</v>
      </c>
      <c r="AH806" s="1">
        <f>IF(C806="west", IF(B806="Decentral",L806*'Connecting shares (%)'!$R$16*'Connecting shares (%)'!$F$16/100+N806*'Connecting shares (%)'!$G$16/100*'Connecting shares (%)'!$R$17+P806*'Connecting shares (%)'!$H$16/100*'Connecting shares (%)'!$R$18,0),0)</f>
        <v>0</v>
      </c>
    </row>
    <row r="807" spans="1:34">
      <c r="A807" s="1">
        <v>806</v>
      </c>
      <c r="B807" s="1" t="s">
        <v>22</v>
      </c>
      <c r="C807" s="1" t="s">
        <v>23</v>
      </c>
      <c r="D807" s="1" t="s">
        <v>173</v>
      </c>
      <c r="E807" s="1">
        <v>369402.88</v>
      </c>
      <c r="F807" s="1">
        <v>22</v>
      </c>
      <c r="G807" s="1">
        <v>0</v>
      </c>
      <c r="H807" s="1">
        <v>0</v>
      </c>
      <c r="I807" s="1">
        <v>0</v>
      </c>
      <c r="J807" s="1">
        <v>0</v>
      </c>
      <c r="K807" s="1">
        <v>77957.289999999994</v>
      </c>
      <c r="L807" s="1">
        <v>8</v>
      </c>
      <c r="M807" s="1">
        <v>0</v>
      </c>
      <c r="N807" s="1">
        <v>0</v>
      </c>
      <c r="O807" s="1">
        <v>0</v>
      </c>
      <c r="P807" s="1">
        <v>0</v>
      </c>
      <c r="Q807" s="1">
        <v>2063.3109890272899</v>
      </c>
      <c r="R807" s="1">
        <v>249229.5</v>
      </c>
      <c r="S807" s="61">
        <f>IF(C807="East", IF(B807="Central",('Connecting shares (%)'!$F$2/100*E807+'Connecting shares (%)'!$G$2/100*G807+'Connecting shares (%)'!$H$2/100*I807)/1000000,0),0)</f>
        <v>0</v>
      </c>
      <c r="T807" s="61">
        <f>IF(C807="East", IF(B807="Central",F807*'Connecting shares (%)'!$R$16*'Connecting shares (%)'!$F$2/100+H807*'Connecting shares (%)'!$G$2/100*'Connecting shares (%)'!$R$17+J807*'Connecting shares (%)'!$H$2/100*'Connecting shares (%)'!$R$18,0),0)</f>
        <v>0</v>
      </c>
      <c r="U807" s="1">
        <f>IF(C807="East", IF(B807="Decentral",('Connecting shares (%)'!$F$6/100*E807+'Connecting shares (%)'!$G$6/100*G807+'Connecting shares (%)'!$H$6/100*I807)/1000000,0),0)</f>
        <v>0</v>
      </c>
      <c r="V807" s="1">
        <f>IF(C807="East", IF(B807="Decentral",F807*'Connecting shares (%)'!$R$16*'Connecting shares (%)'!$F$6/100+H807*'Connecting shares (%)'!$G$6/100*'Connecting shares (%)'!$R$17+J807*'Connecting shares (%)'!$H$6/100*'Connecting shares (%)'!$R$18,0),0)</f>
        <v>0</v>
      </c>
      <c r="W807" s="1">
        <f>IF(C807="East", IF(B807="Central",('Connecting shares (%)'!$F$4/100*K807+'Connecting shares (%)'!$G$4/100*M807+'Connecting shares (%)'!$H$4/100*O807)/1000000,0),0)</f>
        <v>0</v>
      </c>
      <c r="X807" s="1">
        <f>IF(C807="East", IF(B807="Central",L807*'Connecting shares (%)'!$R$16*'Connecting shares (%)'!$F$4/100+N807*'Connecting shares (%)'!$G$4/100*'Connecting shares (%)'!$R$17+P807*'Connecting shares (%)'!$H$4/100*'Connecting shares (%)'!$R$18,0),0)</f>
        <v>0</v>
      </c>
      <c r="Y807" s="1">
        <f>IF(C807="East", IF(B807="Decentral",('Connecting shares (%)'!$F$4/100*K807+'Connecting shares (%)'!$G$4/100*M807+'Connecting shares (%)'!$H$4/100*O807)/1000000,0),0)</f>
        <v>0</v>
      </c>
      <c r="Z807" s="1">
        <f>IF(C807="East", IF(B807="Decentral",L807*'Connecting shares (%)'!$R$16*'Connecting shares (%)'!$F$8/100+N807*'Connecting shares (%)'!$G$8/100*'Connecting shares (%)'!$R$17+P807*'Connecting shares (%)'!$H$8/100*'Connecting shares (%)'!$R$18,0),0)</f>
        <v>0</v>
      </c>
      <c r="AA807" s="1">
        <f>IF(C807="West", IF(B807="Central",('Connecting shares (%)'!$F$10/100*E807+'Connecting shares (%)'!$G$10/100*G807+'Connecting shares (%)'!$H$10/100*I807)/1000000,0),0)</f>
        <v>0.36940287999999999</v>
      </c>
      <c r="AB807" s="1">
        <f>IF(C807="West", IF(B807="Central",F807*'Connecting shares (%)'!$R$16*'Connecting shares (%)'!$F$10/100+H807*'Connecting shares (%)'!$G$10/100*'Connecting shares (%)'!$R$17+J807*'Connecting shares (%)'!$H$10/100*'Connecting shares (%)'!$R$18,0),0)</f>
        <v>0.50589000000000006</v>
      </c>
      <c r="AC807" s="1">
        <f>IF(C807="West", IF(B807="Decentral",('Connecting shares (%)'!$F$14/100*E807+'Connecting shares (%)'!$G$14/100*G807+'Connecting shares (%)'!$H$14/100*I807)/1000000,0),0)</f>
        <v>0</v>
      </c>
      <c r="AD807" s="1">
        <f>IF(C807="west", IF(B807="Decentral",F807*'Connecting shares (%)'!$R$16*'Connecting shares (%)'!$F$14/100+H807*'Connecting shares (%)'!$G$14/100*'Connecting shares (%)'!$R$17+J807*'Connecting shares (%)'!$H$14/100*'Connecting shares (%)'!$R$18,0),0)</f>
        <v>0</v>
      </c>
      <c r="AE807" s="1">
        <f>IF(C807="west", IF(B807="Central",('Connecting shares (%)'!$F$12/100*K807+'Connecting shares (%)'!$G$12/100*M807+'Connecting shares (%)'!$H$12/100*O807)/1000000,0),0)</f>
        <v>7.7957289999999999E-2</v>
      </c>
      <c r="AF807" s="1">
        <f>IF(C807="west", IF(B807="Central",L807*'Connecting shares (%)'!$R$16*'Connecting shares (%)'!$F$12/100+N807*'Connecting shares (%)'!$G$12/100*'Connecting shares (%)'!$R$17+P807*'Connecting shares (%)'!$H$12/100*'Connecting shares (%)'!$R$18,0),0)</f>
        <v>0.18396000000000001</v>
      </c>
      <c r="AG807" s="1">
        <f>IF(C807="West", IF(B807="Decentral",(K807*'Connecting shares (%)'!$F$16/100+M807*'Connecting shares (%)'!$G$16/100+O807*'Connecting shares (%)'!$H$16/100)/1000000,0),0)</f>
        <v>0</v>
      </c>
      <c r="AH807" s="1">
        <f>IF(C807="west", IF(B807="Decentral",L807*'Connecting shares (%)'!$R$16*'Connecting shares (%)'!$F$16/100+N807*'Connecting shares (%)'!$G$16/100*'Connecting shares (%)'!$R$17+P807*'Connecting shares (%)'!$H$16/100*'Connecting shares (%)'!$R$18,0),0)</f>
        <v>0</v>
      </c>
    </row>
    <row r="808" spans="1:34">
      <c r="A808" s="1">
        <v>807</v>
      </c>
      <c r="B808" s="1" t="s">
        <v>22</v>
      </c>
      <c r="C808" s="1" t="s">
        <v>23</v>
      </c>
      <c r="D808" s="1" t="s">
        <v>177</v>
      </c>
      <c r="E808" s="1">
        <v>613545.12999999896</v>
      </c>
      <c r="F808" s="1">
        <v>44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5235.9591636980904</v>
      </c>
      <c r="R808" s="1">
        <v>1356400</v>
      </c>
      <c r="S808" s="61">
        <f>IF(C808="East", IF(B808="Central",('Connecting shares (%)'!$F$2/100*E808+'Connecting shares (%)'!$G$2/100*G808+'Connecting shares (%)'!$H$2/100*I808)/1000000,0),0)</f>
        <v>0</v>
      </c>
      <c r="T808" s="61">
        <f>IF(C808="East", IF(B808="Central",F808*'Connecting shares (%)'!$R$16*'Connecting shares (%)'!$F$2/100+H808*'Connecting shares (%)'!$G$2/100*'Connecting shares (%)'!$R$17+J808*'Connecting shares (%)'!$H$2/100*'Connecting shares (%)'!$R$18,0),0)</f>
        <v>0</v>
      </c>
      <c r="U808" s="1">
        <f>IF(C808="East", IF(B808="Decentral",('Connecting shares (%)'!$F$6/100*E808+'Connecting shares (%)'!$G$6/100*G808+'Connecting shares (%)'!$H$6/100*I808)/1000000,0),0)</f>
        <v>0</v>
      </c>
      <c r="V808" s="1">
        <f>IF(C808="East", IF(B808="Decentral",F808*'Connecting shares (%)'!$R$16*'Connecting shares (%)'!$F$6/100+H808*'Connecting shares (%)'!$G$6/100*'Connecting shares (%)'!$R$17+J808*'Connecting shares (%)'!$H$6/100*'Connecting shares (%)'!$R$18,0),0)</f>
        <v>0</v>
      </c>
      <c r="W808" s="1">
        <f>IF(C808="East", IF(B808="Central",('Connecting shares (%)'!$F$4/100*K808+'Connecting shares (%)'!$G$4/100*M808+'Connecting shares (%)'!$H$4/100*O808)/1000000,0),0)</f>
        <v>0</v>
      </c>
      <c r="X808" s="1">
        <f>IF(C808="East", IF(B808="Central",L808*'Connecting shares (%)'!$R$16*'Connecting shares (%)'!$F$4/100+N808*'Connecting shares (%)'!$G$4/100*'Connecting shares (%)'!$R$17+P808*'Connecting shares (%)'!$H$4/100*'Connecting shares (%)'!$R$18,0),0)</f>
        <v>0</v>
      </c>
      <c r="Y808" s="1">
        <f>IF(C808="East", IF(B808="Decentral",('Connecting shares (%)'!$F$4/100*K808+'Connecting shares (%)'!$G$4/100*M808+'Connecting shares (%)'!$H$4/100*O808)/1000000,0),0)</f>
        <v>0</v>
      </c>
      <c r="Z808" s="1">
        <f>IF(C808="East", IF(B808="Decentral",L808*'Connecting shares (%)'!$R$16*'Connecting shares (%)'!$F$8/100+N808*'Connecting shares (%)'!$G$8/100*'Connecting shares (%)'!$R$17+P808*'Connecting shares (%)'!$H$8/100*'Connecting shares (%)'!$R$18,0),0)</f>
        <v>0</v>
      </c>
      <c r="AA808" s="1">
        <f>IF(C808="West", IF(B808="Central",('Connecting shares (%)'!$F$10/100*E808+'Connecting shares (%)'!$G$10/100*G808+'Connecting shares (%)'!$H$10/100*I808)/1000000,0),0)</f>
        <v>0.61354512999999899</v>
      </c>
      <c r="AB808" s="1">
        <f>IF(C808="West", IF(B808="Central",F808*'Connecting shares (%)'!$R$16*'Connecting shares (%)'!$F$10/100+H808*'Connecting shares (%)'!$G$10/100*'Connecting shares (%)'!$R$17+J808*'Connecting shares (%)'!$H$10/100*'Connecting shares (%)'!$R$18,0),0)</f>
        <v>1.0117800000000001</v>
      </c>
      <c r="AC808" s="1">
        <f>IF(C808="West", IF(B808="Decentral",('Connecting shares (%)'!$F$14/100*E808+'Connecting shares (%)'!$G$14/100*G808+'Connecting shares (%)'!$H$14/100*I808)/1000000,0),0)</f>
        <v>0</v>
      </c>
      <c r="AD808" s="1">
        <f>IF(C808="west", IF(B808="Decentral",F808*'Connecting shares (%)'!$R$16*'Connecting shares (%)'!$F$14/100+H808*'Connecting shares (%)'!$G$14/100*'Connecting shares (%)'!$R$17+J808*'Connecting shares (%)'!$H$14/100*'Connecting shares (%)'!$R$18,0),0)</f>
        <v>0</v>
      </c>
      <c r="AE808" s="1">
        <f>IF(C808="west", IF(B808="Central",('Connecting shares (%)'!$F$12/100*K808+'Connecting shares (%)'!$G$12/100*M808+'Connecting shares (%)'!$H$12/100*O808)/1000000,0),0)</f>
        <v>0</v>
      </c>
      <c r="AF808" s="1">
        <f>IF(C808="west", IF(B808="Central",L808*'Connecting shares (%)'!$R$16*'Connecting shares (%)'!$F$12/100+N808*'Connecting shares (%)'!$G$12/100*'Connecting shares (%)'!$R$17+P808*'Connecting shares (%)'!$H$12/100*'Connecting shares (%)'!$R$18,0),0)</f>
        <v>0</v>
      </c>
      <c r="AG808" s="1">
        <f>IF(C808="West", IF(B808="Decentral",(K808*'Connecting shares (%)'!$F$16/100+M808*'Connecting shares (%)'!$G$16/100+O808*'Connecting shares (%)'!$H$16/100)/1000000,0),0)</f>
        <v>0</v>
      </c>
      <c r="AH808" s="1">
        <f>IF(C808="west", IF(B808="Decentral",L808*'Connecting shares (%)'!$R$16*'Connecting shares (%)'!$F$16/100+N808*'Connecting shares (%)'!$G$16/100*'Connecting shares (%)'!$R$17+P808*'Connecting shares (%)'!$H$16/100*'Connecting shares (%)'!$R$18,0),0)</f>
        <v>0</v>
      </c>
    </row>
    <row r="809" spans="1:34">
      <c r="A809" s="1">
        <v>808</v>
      </c>
      <c r="B809" s="1" t="s">
        <v>22</v>
      </c>
      <c r="C809" s="1" t="s">
        <v>23</v>
      </c>
      <c r="D809" s="1" t="s">
        <v>176</v>
      </c>
      <c r="E809" s="1">
        <v>287531.40999999898</v>
      </c>
      <c r="F809" s="1">
        <v>19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1760.11727177342</v>
      </c>
      <c r="R809" s="1">
        <v>149910.5</v>
      </c>
      <c r="S809" s="61">
        <f>IF(C809="East", IF(B809="Central",('Connecting shares (%)'!$F$2/100*E809+'Connecting shares (%)'!$G$2/100*G809+'Connecting shares (%)'!$H$2/100*I809)/1000000,0),0)</f>
        <v>0</v>
      </c>
      <c r="T809" s="61">
        <f>IF(C809="East", IF(B809="Central",F809*'Connecting shares (%)'!$R$16*'Connecting shares (%)'!$F$2/100+H809*'Connecting shares (%)'!$G$2/100*'Connecting shares (%)'!$R$17+J809*'Connecting shares (%)'!$H$2/100*'Connecting shares (%)'!$R$18,0),0)</f>
        <v>0</v>
      </c>
      <c r="U809" s="1">
        <f>IF(C809="East", IF(B809="Decentral",('Connecting shares (%)'!$F$6/100*E809+'Connecting shares (%)'!$G$6/100*G809+'Connecting shares (%)'!$H$6/100*I809)/1000000,0),0)</f>
        <v>0</v>
      </c>
      <c r="V809" s="1">
        <f>IF(C809="East", IF(B809="Decentral",F809*'Connecting shares (%)'!$R$16*'Connecting shares (%)'!$F$6/100+H809*'Connecting shares (%)'!$G$6/100*'Connecting shares (%)'!$R$17+J809*'Connecting shares (%)'!$H$6/100*'Connecting shares (%)'!$R$18,0),0)</f>
        <v>0</v>
      </c>
      <c r="W809" s="1">
        <f>IF(C809="East", IF(B809="Central",('Connecting shares (%)'!$F$4/100*K809+'Connecting shares (%)'!$G$4/100*M809+'Connecting shares (%)'!$H$4/100*O809)/1000000,0),0)</f>
        <v>0</v>
      </c>
      <c r="X809" s="1">
        <f>IF(C809="East", IF(B809="Central",L809*'Connecting shares (%)'!$R$16*'Connecting shares (%)'!$F$4/100+N809*'Connecting shares (%)'!$G$4/100*'Connecting shares (%)'!$R$17+P809*'Connecting shares (%)'!$H$4/100*'Connecting shares (%)'!$R$18,0),0)</f>
        <v>0</v>
      </c>
      <c r="Y809" s="1">
        <f>IF(C809="East", IF(B809="Decentral",('Connecting shares (%)'!$F$4/100*K809+'Connecting shares (%)'!$G$4/100*M809+'Connecting shares (%)'!$H$4/100*O809)/1000000,0),0)</f>
        <v>0</v>
      </c>
      <c r="Z809" s="1">
        <f>IF(C809="East", IF(B809="Decentral",L809*'Connecting shares (%)'!$R$16*'Connecting shares (%)'!$F$8/100+N809*'Connecting shares (%)'!$G$8/100*'Connecting shares (%)'!$R$17+P809*'Connecting shares (%)'!$H$8/100*'Connecting shares (%)'!$R$18,0),0)</f>
        <v>0</v>
      </c>
      <c r="AA809" s="1">
        <f>IF(C809="West", IF(B809="Central",('Connecting shares (%)'!$F$10/100*E809+'Connecting shares (%)'!$G$10/100*G809+'Connecting shares (%)'!$H$10/100*I809)/1000000,0),0)</f>
        <v>0.28753140999999899</v>
      </c>
      <c r="AB809" s="1">
        <f>IF(C809="West", IF(B809="Central",F809*'Connecting shares (%)'!$R$16*'Connecting shares (%)'!$F$10/100+H809*'Connecting shares (%)'!$G$10/100*'Connecting shares (%)'!$R$17+J809*'Connecting shares (%)'!$H$10/100*'Connecting shares (%)'!$R$18,0),0)</f>
        <v>0.4369050000000001</v>
      </c>
      <c r="AC809" s="1">
        <f>IF(C809="West", IF(B809="Decentral",('Connecting shares (%)'!$F$14/100*E809+'Connecting shares (%)'!$G$14/100*G809+'Connecting shares (%)'!$H$14/100*I809)/1000000,0),0)</f>
        <v>0</v>
      </c>
      <c r="AD809" s="1">
        <f>IF(C809="west", IF(B809="Decentral",F809*'Connecting shares (%)'!$R$16*'Connecting shares (%)'!$F$14/100+H809*'Connecting shares (%)'!$G$14/100*'Connecting shares (%)'!$R$17+J809*'Connecting shares (%)'!$H$14/100*'Connecting shares (%)'!$R$18,0),0)</f>
        <v>0</v>
      </c>
      <c r="AE809" s="1">
        <f>IF(C809="west", IF(B809="Central",('Connecting shares (%)'!$F$12/100*K809+'Connecting shares (%)'!$G$12/100*M809+'Connecting shares (%)'!$H$12/100*O809)/1000000,0),0)</f>
        <v>0</v>
      </c>
      <c r="AF809" s="1">
        <f>IF(C809="west", IF(B809="Central",L809*'Connecting shares (%)'!$R$16*'Connecting shares (%)'!$F$12/100+N809*'Connecting shares (%)'!$G$12/100*'Connecting shares (%)'!$R$17+P809*'Connecting shares (%)'!$H$12/100*'Connecting shares (%)'!$R$18,0),0)</f>
        <v>0</v>
      </c>
      <c r="AG809" s="1">
        <f>IF(C809="West", IF(B809="Decentral",(K809*'Connecting shares (%)'!$F$16/100+M809*'Connecting shares (%)'!$G$16/100+O809*'Connecting shares (%)'!$H$16/100)/1000000,0),0)</f>
        <v>0</v>
      </c>
      <c r="AH809" s="1">
        <f>IF(C809="west", IF(B809="Decentral",L809*'Connecting shares (%)'!$R$16*'Connecting shares (%)'!$F$16/100+N809*'Connecting shares (%)'!$G$16/100*'Connecting shares (%)'!$R$17+P809*'Connecting shares (%)'!$H$16/100*'Connecting shares (%)'!$R$18,0),0)</f>
        <v>0</v>
      </c>
    </row>
    <row r="810" spans="1:34">
      <c r="A810" s="1">
        <v>809</v>
      </c>
      <c r="B810" s="1" t="s">
        <v>21</v>
      </c>
      <c r="C810" s="1" t="s">
        <v>23</v>
      </c>
      <c r="D810" s="1" t="s">
        <v>175</v>
      </c>
      <c r="E810" s="1">
        <v>340490.08999999898</v>
      </c>
      <c r="F810" s="1">
        <v>22</v>
      </c>
      <c r="G810" s="1">
        <v>0</v>
      </c>
      <c r="H810" s="1">
        <v>0</v>
      </c>
      <c r="I810" s="1">
        <v>0</v>
      </c>
      <c r="J810" s="1">
        <v>0</v>
      </c>
      <c r="K810" s="1">
        <v>123059.25</v>
      </c>
      <c r="L810" s="1">
        <v>8</v>
      </c>
      <c r="M810" s="1">
        <v>0</v>
      </c>
      <c r="N810" s="1">
        <v>0</v>
      </c>
      <c r="O810" s="1">
        <v>0</v>
      </c>
      <c r="P810" s="1">
        <v>0</v>
      </c>
      <c r="Q810" s="1">
        <v>2516.2472250697701</v>
      </c>
      <c r="R810" s="1">
        <v>428750.5</v>
      </c>
      <c r="S810" s="61">
        <f>IF(C810="East", IF(B810="Central",('Connecting shares (%)'!$F$2/100*E810+'Connecting shares (%)'!$G$2/100*G810+'Connecting shares (%)'!$H$2/100*I810)/1000000,0),0)</f>
        <v>0</v>
      </c>
      <c r="T810" s="61">
        <f>IF(C810="East", IF(B810="Central",F810*'Connecting shares (%)'!$R$16*'Connecting shares (%)'!$F$2/100+H810*'Connecting shares (%)'!$G$2/100*'Connecting shares (%)'!$R$17+J810*'Connecting shares (%)'!$H$2/100*'Connecting shares (%)'!$R$18,0),0)</f>
        <v>0</v>
      </c>
      <c r="U810" s="1">
        <f>IF(C810="East", IF(B810="Decentral",('Connecting shares (%)'!$F$6/100*E810+'Connecting shares (%)'!$G$6/100*G810+'Connecting shares (%)'!$H$6/100*I810)/1000000,0),0)</f>
        <v>0</v>
      </c>
      <c r="V810" s="1">
        <f>IF(C810="East", IF(B810="Decentral",F810*'Connecting shares (%)'!$R$16*'Connecting shares (%)'!$F$6/100+H810*'Connecting shares (%)'!$G$6/100*'Connecting shares (%)'!$R$17+J810*'Connecting shares (%)'!$H$6/100*'Connecting shares (%)'!$R$18,0),0)</f>
        <v>0</v>
      </c>
      <c r="W810" s="1">
        <f>IF(C810="East", IF(B810="Central",('Connecting shares (%)'!$F$4/100*K810+'Connecting shares (%)'!$G$4/100*M810+'Connecting shares (%)'!$H$4/100*O810)/1000000,0),0)</f>
        <v>0</v>
      </c>
      <c r="X810" s="1">
        <f>IF(C810="East", IF(B810="Central",L810*'Connecting shares (%)'!$R$16*'Connecting shares (%)'!$F$4/100+N810*'Connecting shares (%)'!$G$4/100*'Connecting shares (%)'!$R$17+P810*'Connecting shares (%)'!$H$4/100*'Connecting shares (%)'!$R$18,0),0)</f>
        <v>0</v>
      </c>
      <c r="Y810" s="1">
        <f>IF(C810="East", IF(B810="Decentral",('Connecting shares (%)'!$F$4/100*K810+'Connecting shares (%)'!$G$4/100*M810+'Connecting shares (%)'!$H$4/100*O810)/1000000,0),0)</f>
        <v>0</v>
      </c>
      <c r="Z810" s="1">
        <f>IF(C810="East", IF(B810="Decentral",L810*'Connecting shares (%)'!$R$16*'Connecting shares (%)'!$F$8/100+N810*'Connecting shares (%)'!$G$8/100*'Connecting shares (%)'!$R$17+P810*'Connecting shares (%)'!$H$8/100*'Connecting shares (%)'!$R$18,0),0)</f>
        <v>0</v>
      </c>
      <c r="AA810" s="1">
        <f>IF(C810="West", IF(B810="Central",('Connecting shares (%)'!$F$10/100*E810+'Connecting shares (%)'!$G$10/100*G810+'Connecting shares (%)'!$H$10/100*I810)/1000000,0),0)</f>
        <v>0</v>
      </c>
      <c r="AB810" s="1">
        <f>IF(C810="West", IF(B810="Central",F810*'Connecting shares (%)'!$R$16*'Connecting shares (%)'!$F$10/100+H810*'Connecting shares (%)'!$G$10/100*'Connecting shares (%)'!$R$17+J810*'Connecting shares (%)'!$H$10/100*'Connecting shares (%)'!$R$18,0),0)</f>
        <v>0</v>
      </c>
      <c r="AC810" s="1">
        <f>IF(C810="West", IF(B810="Decentral",('Connecting shares (%)'!$F$14/100*E810+'Connecting shares (%)'!$G$14/100*G810+'Connecting shares (%)'!$H$14/100*I810)/1000000,0),0)</f>
        <v>0.34049008999999897</v>
      </c>
      <c r="AD810" s="1">
        <f>IF(C810="west", IF(B810="Decentral",F810*'Connecting shares (%)'!$R$16*'Connecting shares (%)'!$F$14/100+H810*'Connecting shares (%)'!$G$14/100*'Connecting shares (%)'!$R$17+J810*'Connecting shares (%)'!$H$14/100*'Connecting shares (%)'!$R$18,0),0)</f>
        <v>0.50589000000000006</v>
      </c>
      <c r="AE810" s="1">
        <f>IF(C810="west", IF(B810="Central",('Connecting shares (%)'!$F$12/100*K810+'Connecting shares (%)'!$G$12/100*M810+'Connecting shares (%)'!$H$12/100*O810)/1000000,0),0)</f>
        <v>0</v>
      </c>
      <c r="AF810" s="1">
        <f>IF(C810="west", IF(B810="Central",L810*'Connecting shares (%)'!$R$16*'Connecting shares (%)'!$F$12/100+N810*'Connecting shares (%)'!$G$12/100*'Connecting shares (%)'!$R$17+P810*'Connecting shares (%)'!$H$12/100*'Connecting shares (%)'!$R$18,0),0)</f>
        <v>0</v>
      </c>
      <c r="AG810" s="1">
        <f>IF(C810="West", IF(B810="Decentral",(K810*'Connecting shares (%)'!$F$16/100+M810*'Connecting shares (%)'!$G$16/100+O810*'Connecting shares (%)'!$H$16/100)/1000000,0),0)</f>
        <v>0.12305925</v>
      </c>
      <c r="AH810" s="1">
        <f>IF(C810="west", IF(B810="Decentral",L810*'Connecting shares (%)'!$R$16*'Connecting shares (%)'!$F$16/100+N810*'Connecting shares (%)'!$G$16/100*'Connecting shares (%)'!$R$17+P810*'Connecting shares (%)'!$H$16/100*'Connecting shares (%)'!$R$18,0),0)</f>
        <v>0.18396000000000001</v>
      </c>
    </row>
    <row r="811" spans="1:34">
      <c r="A811" s="1">
        <v>810</v>
      </c>
      <c r="B811" s="1" t="s">
        <v>21</v>
      </c>
      <c r="C811" s="1" t="s">
        <v>23</v>
      </c>
      <c r="D811" s="1" t="s">
        <v>174</v>
      </c>
      <c r="E811" s="1">
        <v>15479.62</v>
      </c>
      <c r="F811" s="1">
        <v>1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652.51932291918797</v>
      </c>
      <c r="R811" s="1">
        <v>12004.5</v>
      </c>
      <c r="S811" s="61">
        <f>IF(C811="East", IF(B811="Central",('Connecting shares (%)'!$F$2/100*E811+'Connecting shares (%)'!$G$2/100*G811+'Connecting shares (%)'!$H$2/100*I811)/1000000,0),0)</f>
        <v>0</v>
      </c>
      <c r="T811" s="61">
        <f>IF(C811="East", IF(B811="Central",F811*'Connecting shares (%)'!$R$16*'Connecting shares (%)'!$F$2/100+H811*'Connecting shares (%)'!$G$2/100*'Connecting shares (%)'!$R$17+J811*'Connecting shares (%)'!$H$2/100*'Connecting shares (%)'!$R$18,0),0)</f>
        <v>0</v>
      </c>
      <c r="U811" s="1">
        <f>IF(C811="East", IF(B811="Decentral",('Connecting shares (%)'!$F$6/100*E811+'Connecting shares (%)'!$G$6/100*G811+'Connecting shares (%)'!$H$6/100*I811)/1000000,0),0)</f>
        <v>0</v>
      </c>
      <c r="V811" s="1">
        <f>IF(C811="East", IF(B811="Decentral",F811*'Connecting shares (%)'!$R$16*'Connecting shares (%)'!$F$6/100+H811*'Connecting shares (%)'!$G$6/100*'Connecting shares (%)'!$R$17+J811*'Connecting shares (%)'!$H$6/100*'Connecting shares (%)'!$R$18,0),0)</f>
        <v>0</v>
      </c>
      <c r="W811" s="1">
        <f>IF(C811="East", IF(B811="Central",('Connecting shares (%)'!$F$4/100*K811+'Connecting shares (%)'!$G$4/100*M811+'Connecting shares (%)'!$H$4/100*O811)/1000000,0),0)</f>
        <v>0</v>
      </c>
      <c r="X811" s="1">
        <f>IF(C811="East", IF(B811="Central",L811*'Connecting shares (%)'!$R$16*'Connecting shares (%)'!$F$4/100+N811*'Connecting shares (%)'!$G$4/100*'Connecting shares (%)'!$R$17+P811*'Connecting shares (%)'!$H$4/100*'Connecting shares (%)'!$R$18,0),0)</f>
        <v>0</v>
      </c>
      <c r="Y811" s="1">
        <f>IF(C811="East", IF(B811="Decentral",('Connecting shares (%)'!$F$4/100*K811+'Connecting shares (%)'!$G$4/100*M811+'Connecting shares (%)'!$H$4/100*O811)/1000000,0),0)</f>
        <v>0</v>
      </c>
      <c r="Z811" s="1">
        <f>IF(C811="East", IF(B811="Decentral",L811*'Connecting shares (%)'!$R$16*'Connecting shares (%)'!$F$8/100+N811*'Connecting shares (%)'!$G$8/100*'Connecting shares (%)'!$R$17+P811*'Connecting shares (%)'!$H$8/100*'Connecting shares (%)'!$R$18,0),0)</f>
        <v>0</v>
      </c>
      <c r="AA811" s="1">
        <f>IF(C811="West", IF(B811="Central",('Connecting shares (%)'!$F$10/100*E811+'Connecting shares (%)'!$G$10/100*G811+'Connecting shares (%)'!$H$10/100*I811)/1000000,0),0)</f>
        <v>0</v>
      </c>
      <c r="AB811" s="1">
        <f>IF(C811="West", IF(B811="Central",F811*'Connecting shares (%)'!$R$16*'Connecting shares (%)'!$F$10/100+H811*'Connecting shares (%)'!$G$10/100*'Connecting shares (%)'!$R$17+J811*'Connecting shares (%)'!$H$10/100*'Connecting shares (%)'!$R$18,0),0)</f>
        <v>0</v>
      </c>
      <c r="AC811" s="1">
        <f>IF(C811="West", IF(B811="Decentral",('Connecting shares (%)'!$F$14/100*E811+'Connecting shares (%)'!$G$14/100*G811+'Connecting shares (%)'!$H$14/100*I811)/1000000,0),0)</f>
        <v>1.5479620000000001E-2</v>
      </c>
      <c r="AD811" s="1">
        <f>IF(C811="west", IF(B811="Decentral",F811*'Connecting shares (%)'!$R$16*'Connecting shares (%)'!$F$14/100+H811*'Connecting shares (%)'!$G$14/100*'Connecting shares (%)'!$R$17+J811*'Connecting shares (%)'!$H$14/100*'Connecting shares (%)'!$R$18,0),0)</f>
        <v>2.2995000000000002E-2</v>
      </c>
      <c r="AE811" s="1">
        <f>IF(C811="west", IF(B811="Central",('Connecting shares (%)'!$F$12/100*K811+'Connecting shares (%)'!$G$12/100*M811+'Connecting shares (%)'!$H$12/100*O811)/1000000,0),0)</f>
        <v>0</v>
      </c>
      <c r="AF811" s="1">
        <f>IF(C811="west", IF(B811="Central",L811*'Connecting shares (%)'!$R$16*'Connecting shares (%)'!$F$12/100+N811*'Connecting shares (%)'!$G$12/100*'Connecting shares (%)'!$R$17+P811*'Connecting shares (%)'!$H$12/100*'Connecting shares (%)'!$R$18,0),0)</f>
        <v>0</v>
      </c>
      <c r="AG811" s="1">
        <f>IF(C811="West", IF(B811="Decentral",(K811*'Connecting shares (%)'!$F$16/100+M811*'Connecting shares (%)'!$G$16/100+O811*'Connecting shares (%)'!$H$16/100)/1000000,0),0)</f>
        <v>0</v>
      </c>
      <c r="AH811" s="1">
        <f>IF(C811="west", IF(B811="Decentral",L811*'Connecting shares (%)'!$R$16*'Connecting shares (%)'!$F$16/100+N811*'Connecting shares (%)'!$G$16/100*'Connecting shares (%)'!$R$17+P811*'Connecting shares (%)'!$H$16/100*'Connecting shares (%)'!$R$18,0),0)</f>
        <v>0</v>
      </c>
    </row>
    <row r="812" spans="1:34">
      <c r="A812" s="1">
        <v>811</v>
      </c>
      <c r="B812" s="1" t="s">
        <v>22</v>
      </c>
      <c r="C812" s="1" t="s">
        <v>23</v>
      </c>
      <c r="D812" s="1" t="s">
        <v>173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539.72840341589597</v>
      </c>
      <c r="R812" s="1">
        <v>11051.5</v>
      </c>
      <c r="S812" s="61">
        <f>IF(C812="East", IF(B812="Central",('Connecting shares (%)'!$F$2/100*E812+'Connecting shares (%)'!$G$2/100*G812+'Connecting shares (%)'!$H$2/100*I812)/1000000,0),0)</f>
        <v>0</v>
      </c>
      <c r="T812" s="61">
        <f>IF(C812="East", IF(B812="Central",F812*'Connecting shares (%)'!$R$16*'Connecting shares (%)'!$F$2/100+H812*'Connecting shares (%)'!$G$2/100*'Connecting shares (%)'!$R$17+J812*'Connecting shares (%)'!$H$2/100*'Connecting shares (%)'!$R$18,0),0)</f>
        <v>0</v>
      </c>
      <c r="U812" s="1">
        <f>IF(C812="East", IF(B812="Decentral",('Connecting shares (%)'!$F$6/100*E812+'Connecting shares (%)'!$G$6/100*G812+'Connecting shares (%)'!$H$6/100*I812)/1000000,0),0)</f>
        <v>0</v>
      </c>
      <c r="V812" s="1">
        <f>IF(C812="East", IF(B812="Decentral",F812*'Connecting shares (%)'!$R$16*'Connecting shares (%)'!$F$6/100+H812*'Connecting shares (%)'!$G$6/100*'Connecting shares (%)'!$R$17+J812*'Connecting shares (%)'!$H$6/100*'Connecting shares (%)'!$R$18,0),0)</f>
        <v>0</v>
      </c>
      <c r="W812" s="1">
        <f>IF(C812="East", IF(B812="Central",('Connecting shares (%)'!$F$4/100*K812+'Connecting shares (%)'!$G$4/100*M812+'Connecting shares (%)'!$H$4/100*O812)/1000000,0),0)</f>
        <v>0</v>
      </c>
      <c r="X812" s="1">
        <f>IF(C812="East", IF(B812="Central",L812*'Connecting shares (%)'!$R$16*'Connecting shares (%)'!$F$4/100+N812*'Connecting shares (%)'!$G$4/100*'Connecting shares (%)'!$R$17+P812*'Connecting shares (%)'!$H$4/100*'Connecting shares (%)'!$R$18,0),0)</f>
        <v>0</v>
      </c>
      <c r="Y812" s="1">
        <f>IF(C812="East", IF(B812="Decentral",('Connecting shares (%)'!$F$4/100*K812+'Connecting shares (%)'!$G$4/100*M812+'Connecting shares (%)'!$H$4/100*O812)/1000000,0),0)</f>
        <v>0</v>
      </c>
      <c r="Z812" s="1">
        <f>IF(C812="East", IF(B812="Decentral",L812*'Connecting shares (%)'!$R$16*'Connecting shares (%)'!$F$8/100+N812*'Connecting shares (%)'!$G$8/100*'Connecting shares (%)'!$R$17+P812*'Connecting shares (%)'!$H$8/100*'Connecting shares (%)'!$R$18,0),0)</f>
        <v>0</v>
      </c>
      <c r="AA812" s="1">
        <f>IF(C812="West", IF(B812="Central",('Connecting shares (%)'!$F$10/100*E812+'Connecting shares (%)'!$G$10/100*G812+'Connecting shares (%)'!$H$10/100*I812)/1000000,0),0)</f>
        <v>0</v>
      </c>
      <c r="AB812" s="1">
        <f>IF(C812="West", IF(B812="Central",F812*'Connecting shares (%)'!$R$16*'Connecting shares (%)'!$F$10/100+H812*'Connecting shares (%)'!$G$10/100*'Connecting shares (%)'!$R$17+J812*'Connecting shares (%)'!$H$10/100*'Connecting shares (%)'!$R$18,0),0)</f>
        <v>0</v>
      </c>
      <c r="AC812" s="1">
        <f>IF(C812="West", IF(B812="Decentral",('Connecting shares (%)'!$F$14/100*E812+'Connecting shares (%)'!$G$14/100*G812+'Connecting shares (%)'!$H$14/100*I812)/1000000,0),0)</f>
        <v>0</v>
      </c>
      <c r="AD812" s="1">
        <f>IF(C812="west", IF(B812="Decentral",F812*'Connecting shares (%)'!$R$16*'Connecting shares (%)'!$F$14/100+H812*'Connecting shares (%)'!$G$14/100*'Connecting shares (%)'!$R$17+J812*'Connecting shares (%)'!$H$14/100*'Connecting shares (%)'!$R$18,0),0)</f>
        <v>0</v>
      </c>
      <c r="AE812" s="1">
        <f>IF(C812="west", IF(B812="Central",('Connecting shares (%)'!$F$12/100*K812+'Connecting shares (%)'!$G$12/100*M812+'Connecting shares (%)'!$H$12/100*O812)/1000000,0),0)</f>
        <v>0</v>
      </c>
      <c r="AF812" s="1">
        <f>IF(C812="west", IF(B812="Central",L812*'Connecting shares (%)'!$R$16*'Connecting shares (%)'!$F$12/100+N812*'Connecting shares (%)'!$G$12/100*'Connecting shares (%)'!$R$17+P812*'Connecting shares (%)'!$H$12/100*'Connecting shares (%)'!$R$18,0),0)</f>
        <v>0</v>
      </c>
      <c r="AG812" s="1">
        <f>IF(C812="West", IF(B812="Decentral",(K812*'Connecting shares (%)'!$F$16/100+M812*'Connecting shares (%)'!$G$16/100+O812*'Connecting shares (%)'!$H$16/100)/1000000,0),0)</f>
        <v>0</v>
      </c>
      <c r="AH812" s="1">
        <f>IF(C812="west", IF(B812="Decentral",L812*'Connecting shares (%)'!$R$16*'Connecting shares (%)'!$F$16/100+N812*'Connecting shares (%)'!$G$16/100*'Connecting shares (%)'!$R$17+P812*'Connecting shares (%)'!$H$16/100*'Connecting shares (%)'!$R$18,0),0)</f>
        <v>0</v>
      </c>
    </row>
    <row r="813" spans="1:34">
      <c r="A813" s="1">
        <v>812</v>
      </c>
      <c r="B813" s="1" t="s">
        <v>22</v>
      </c>
      <c r="C813" s="1" t="s">
        <v>23</v>
      </c>
      <c r="D813" s="1" t="s">
        <v>172</v>
      </c>
      <c r="E813" s="1">
        <v>425652.239999999</v>
      </c>
      <c r="F813" s="1">
        <v>26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2884.6439597856101</v>
      </c>
      <c r="R813" s="1">
        <v>449533</v>
      </c>
      <c r="S813" s="61">
        <f>IF(C813="East", IF(B813="Central",('Connecting shares (%)'!$F$2/100*E813+'Connecting shares (%)'!$G$2/100*G813+'Connecting shares (%)'!$H$2/100*I813)/1000000,0),0)</f>
        <v>0</v>
      </c>
      <c r="T813" s="61">
        <f>IF(C813="East", IF(B813="Central",F813*'Connecting shares (%)'!$R$16*'Connecting shares (%)'!$F$2/100+H813*'Connecting shares (%)'!$G$2/100*'Connecting shares (%)'!$R$17+J813*'Connecting shares (%)'!$H$2/100*'Connecting shares (%)'!$R$18,0),0)</f>
        <v>0</v>
      </c>
      <c r="U813" s="1">
        <f>IF(C813="East", IF(B813="Decentral",('Connecting shares (%)'!$F$6/100*E813+'Connecting shares (%)'!$G$6/100*G813+'Connecting shares (%)'!$H$6/100*I813)/1000000,0),0)</f>
        <v>0</v>
      </c>
      <c r="V813" s="1">
        <f>IF(C813="East", IF(B813="Decentral",F813*'Connecting shares (%)'!$R$16*'Connecting shares (%)'!$F$6/100+H813*'Connecting shares (%)'!$G$6/100*'Connecting shares (%)'!$R$17+J813*'Connecting shares (%)'!$H$6/100*'Connecting shares (%)'!$R$18,0),0)</f>
        <v>0</v>
      </c>
      <c r="W813" s="1">
        <f>IF(C813="East", IF(B813="Central",('Connecting shares (%)'!$F$4/100*K813+'Connecting shares (%)'!$G$4/100*M813+'Connecting shares (%)'!$H$4/100*O813)/1000000,0),0)</f>
        <v>0</v>
      </c>
      <c r="X813" s="1">
        <f>IF(C813="East", IF(B813="Central",L813*'Connecting shares (%)'!$R$16*'Connecting shares (%)'!$F$4/100+N813*'Connecting shares (%)'!$G$4/100*'Connecting shares (%)'!$R$17+P813*'Connecting shares (%)'!$H$4/100*'Connecting shares (%)'!$R$18,0),0)</f>
        <v>0</v>
      </c>
      <c r="Y813" s="1">
        <f>IF(C813="East", IF(B813="Decentral",('Connecting shares (%)'!$F$4/100*K813+'Connecting shares (%)'!$G$4/100*M813+'Connecting shares (%)'!$H$4/100*O813)/1000000,0),0)</f>
        <v>0</v>
      </c>
      <c r="Z813" s="1">
        <f>IF(C813="East", IF(B813="Decentral",L813*'Connecting shares (%)'!$R$16*'Connecting shares (%)'!$F$8/100+N813*'Connecting shares (%)'!$G$8/100*'Connecting shares (%)'!$R$17+P813*'Connecting shares (%)'!$H$8/100*'Connecting shares (%)'!$R$18,0),0)</f>
        <v>0</v>
      </c>
      <c r="AA813" s="1">
        <f>IF(C813="West", IF(B813="Central",('Connecting shares (%)'!$F$10/100*E813+'Connecting shares (%)'!$G$10/100*G813+'Connecting shares (%)'!$H$10/100*I813)/1000000,0),0)</f>
        <v>0.42565223999999902</v>
      </c>
      <c r="AB813" s="1">
        <f>IF(C813="West", IF(B813="Central",F813*'Connecting shares (%)'!$R$16*'Connecting shares (%)'!$F$10/100+H813*'Connecting shares (%)'!$G$10/100*'Connecting shares (%)'!$R$17+J813*'Connecting shares (%)'!$H$10/100*'Connecting shares (%)'!$R$18,0),0)</f>
        <v>0.59787000000000001</v>
      </c>
      <c r="AC813" s="1">
        <f>IF(C813="West", IF(B813="Decentral",('Connecting shares (%)'!$F$14/100*E813+'Connecting shares (%)'!$G$14/100*G813+'Connecting shares (%)'!$H$14/100*I813)/1000000,0),0)</f>
        <v>0</v>
      </c>
      <c r="AD813" s="1">
        <f>IF(C813="west", IF(B813="Decentral",F813*'Connecting shares (%)'!$R$16*'Connecting shares (%)'!$F$14/100+H813*'Connecting shares (%)'!$G$14/100*'Connecting shares (%)'!$R$17+J813*'Connecting shares (%)'!$H$14/100*'Connecting shares (%)'!$R$18,0),0)</f>
        <v>0</v>
      </c>
      <c r="AE813" s="1">
        <f>IF(C813="west", IF(B813="Central",('Connecting shares (%)'!$F$12/100*K813+'Connecting shares (%)'!$G$12/100*M813+'Connecting shares (%)'!$H$12/100*O813)/1000000,0),0)</f>
        <v>0</v>
      </c>
      <c r="AF813" s="1">
        <f>IF(C813="west", IF(B813="Central",L813*'Connecting shares (%)'!$R$16*'Connecting shares (%)'!$F$12/100+N813*'Connecting shares (%)'!$G$12/100*'Connecting shares (%)'!$R$17+P813*'Connecting shares (%)'!$H$12/100*'Connecting shares (%)'!$R$18,0),0)</f>
        <v>0</v>
      </c>
      <c r="AG813" s="1">
        <f>IF(C813="West", IF(B813="Decentral",(K813*'Connecting shares (%)'!$F$16/100+M813*'Connecting shares (%)'!$G$16/100+O813*'Connecting shares (%)'!$H$16/100)/1000000,0),0)</f>
        <v>0</v>
      </c>
      <c r="AH813" s="1">
        <f>IF(C813="west", IF(B813="Decentral",L813*'Connecting shares (%)'!$R$16*'Connecting shares (%)'!$F$16/100+N813*'Connecting shares (%)'!$G$16/100*'Connecting shares (%)'!$R$17+P813*'Connecting shares (%)'!$H$16/100*'Connecting shares (%)'!$R$18,0),0)</f>
        <v>0</v>
      </c>
    </row>
    <row r="814" spans="1:34">
      <c r="A814" s="1">
        <v>813</v>
      </c>
      <c r="B814" s="1" t="s">
        <v>21</v>
      </c>
      <c r="C814" s="1" t="s">
        <v>24</v>
      </c>
      <c r="D814" s="1" t="s">
        <v>171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295.08357849849898</v>
      </c>
      <c r="R814" s="1">
        <v>4160</v>
      </c>
      <c r="S814" s="61">
        <f>IF(C814="East", IF(B814="Central",('Connecting shares (%)'!$F$2/100*E814+'Connecting shares (%)'!$G$2/100*G814+'Connecting shares (%)'!$H$2/100*I814)/1000000,0),0)</f>
        <v>0</v>
      </c>
      <c r="T814" s="61">
        <f>IF(C814="East", IF(B814="Central",F814*'Connecting shares (%)'!$R$16*'Connecting shares (%)'!$F$2/100+H814*'Connecting shares (%)'!$G$2/100*'Connecting shares (%)'!$R$17+J814*'Connecting shares (%)'!$H$2/100*'Connecting shares (%)'!$R$18,0),0)</f>
        <v>0</v>
      </c>
      <c r="U814" s="1">
        <f>IF(C814="East", IF(B814="Decentral",('Connecting shares (%)'!$F$6/100*E814+'Connecting shares (%)'!$G$6/100*G814+'Connecting shares (%)'!$H$6/100*I814)/1000000,0),0)</f>
        <v>0</v>
      </c>
      <c r="V814" s="1">
        <f>IF(C814="East", IF(B814="Decentral",F814*'Connecting shares (%)'!$R$16*'Connecting shares (%)'!$F$6/100+H814*'Connecting shares (%)'!$G$6/100*'Connecting shares (%)'!$R$17+J814*'Connecting shares (%)'!$H$6/100*'Connecting shares (%)'!$R$18,0),0)</f>
        <v>0</v>
      </c>
      <c r="W814" s="1">
        <f>IF(C814="East", IF(B814="Central",('Connecting shares (%)'!$F$4/100*K814+'Connecting shares (%)'!$G$4/100*M814+'Connecting shares (%)'!$H$4/100*O814)/1000000,0),0)</f>
        <v>0</v>
      </c>
      <c r="X814" s="1">
        <f>IF(C814="East", IF(B814="Central",L814*'Connecting shares (%)'!$R$16*'Connecting shares (%)'!$F$4/100+N814*'Connecting shares (%)'!$G$4/100*'Connecting shares (%)'!$R$17+P814*'Connecting shares (%)'!$H$4/100*'Connecting shares (%)'!$R$18,0),0)</f>
        <v>0</v>
      </c>
      <c r="Y814" s="1">
        <f>IF(C814="East", IF(B814="Decentral",('Connecting shares (%)'!$F$4/100*K814+'Connecting shares (%)'!$G$4/100*M814+'Connecting shares (%)'!$H$4/100*O814)/1000000,0),0)</f>
        <v>0</v>
      </c>
      <c r="Z814" s="1">
        <f>IF(C814="East", IF(B814="Decentral",L814*'Connecting shares (%)'!$R$16*'Connecting shares (%)'!$F$8/100+N814*'Connecting shares (%)'!$G$8/100*'Connecting shares (%)'!$R$17+P814*'Connecting shares (%)'!$H$8/100*'Connecting shares (%)'!$R$18,0),0)</f>
        <v>0</v>
      </c>
      <c r="AA814" s="1">
        <f>IF(C814="West", IF(B814="Central",('Connecting shares (%)'!$F$10/100*E814+'Connecting shares (%)'!$G$10/100*G814+'Connecting shares (%)'!$H$10/100*I814)/1000000,0),0)</f>
        <v>0</v>
      </c>
      <c r="AB814" s="1">
        <f>IF(C814="West", IF(B814="Central",F814*'Connecting shares (%)'!$R$16*'Connecting shares (%)'!$F$10/100+H814*'Connecting shares (%)'!$G$10/100*'Connecting shares (%)'!$R$17+J814*'Connecting shares (%)'!$H$10/100*'Connecting shares (%)'!$R$18,0),0)</f>
        <v>0</v>
      </c>
      <c r="AC814" s="1">
        <f>IF(C814="West", IF(B814="Decentral",('Connecting shares (%)'!$F$14/100*E814+'Connecting shares (%)'!$G$14/100*G814+'Connecting shares (%)'!$H$14/100*I814)/1000000,0),0)</f>
        <v>0</v>
      </c>
      <c r="AD814" s="1">
        <f>IF(C814="west", IF(B814="Decentral",F814*'Connecting shares (%)'!$R$16*'Connecting shares (%)'!$F$14/100+H814*'Connecting shares (%)'!$G$14/100*'Connecting shares (%)'!$R$17+J814*'Connecting shares (%)'!$H$14/100*'Connecting shares (%)'!$R$18,0),0)</f>
        <v>0</v>
      </c>
      <c r="AE814" s="1">
        <f>IF(C814="west", IF(B814="Central",('Connecting shares (%)'!$F$12/100*K814+'Connecting shares (%)'!$G$12/100*M814+'Connecting shares (%)'!$H$12/100*O814)/1000000,0),0)</f>
        <v>0</v>
      </c>
      <c r="AF814" s="1">
        <f>IF(C814="west", IF(B814="Central",L814*'Connecting shares (%)'!$R$16*'Connecting shares (%)'!$F$12/100+N814*'Connecting shares (%)'!$G$12/100*'Connecting shares (%)'!$R$17+P814*'Connecting shares (%)'!$H$12/100*'Connecting shares (%)'!$R$18,0),0)</f>
        <v>0</v>
      </c>
      <c r="AG814" s="1">
        <f>IF(C814="West", IF(B814="Decentral",(K814*'Connecting shares (%)'!$F$16/100+M814*'Connecting shares (%)'!$G$16/100+O814*'Connecting shares (%)'!$H$16/100)/1000000,0),0)</f>
        <v>0</v>
      </c>
      <c r="AH814" s="1">
        <f>IF(C814="west", IF(B814="Decentral",L814*'Connecting shares (%)'!$R$16*'Connecting shares (%)'!$F$16/100+N814*'Connecting shares (%)'!$G$16/100*'Connecting shares (%)'!$R$17+P814*'Connecting shares (%)'!$H$16/100*'Connecting shares (%)'!$R$18,0),0)</f>
        <v>0</v>
      </c>
    </row>
    <row r="815" spans="1:34">
      <c r="A815" s="1">
        <v>814</v>
      </c>
      <c r="B815" s="1" t="s">
        <v>21</v>
      </c>
      <c r="C815" s="1" t="s">
        <v>23</v>
      </c>
      <c r="D815" s="1" t="s">
        <v>170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1255.1899572943</v>
      </c>
      <c r="R815" s="1">
        <v>68956</v>
      </c>
      <c r="S815" s="61">
        <f>IF(C815="East", IF(B815="Central",('Connecting shares (%)'!$F$2/100*E815+'Connecting shares (%)'!$G$2/100*G815+'Connecting shares (%)'!$H$2/100*I815)/1000000,0),0)</f>
        <v>0</v>
      </c>
      <c r="T815" s="61">
        <f>IF(C815="East", IF(B815="Central",F815*'Connecting shares (%)'!$R$16*'Connecting shares (%)'!$F$2/100+H815*'Connecting shares (%)'!$G$2/100*'Connecting shares (%)'!$R$17+J815*'Connecting shares (%)'!$H$2/100*'Connecting shares (%)'!$R$18,0),0)</f>
        <v>0</v>
      </c>
      <c r="U815" s="1">
        <f>IF(C815="East", IF(B815="Decentral",('Connecting shares (%)'!$F$6/100*E815+'Connecting shares (%)'!$G$6/100*G815+'Connecting shares (%)'!$H$6/100*I815)/1000000,0),0)</f>
        <v>0</v>
      </c>
      <c r="V815" s="1">
        <f>IF(C815="East", IF(B815="Decentral",F815*'Connecting shares (%)'!$R$16*'Connecting shares (%)'!$F$6/100+H815*'Connecting shares (%)'!$G$6/100*'Connecting shares (%)'!$R$17+J815*'Connecting shares (%)'!$H$6/100*'Connecting shares (%)'!$R$18,0),0)</f>
        <v>0</v>
      </c>
      <c r="W815" s="1">
        <f>IF(C815="East", IF(B815="Central",('Connecting shares (%)'!$F$4/100*K815+'Connecting shares (%)'!$G$4/100*M815+'Connecting shares (%)'!$H$4/100*O815)/1000000,0),0)</f>
        <v>0</v>
      </c>
      <c r="X815" s="1">
        <f>IF(C815="East", IF(B815="Central",L815*'Connecting shares (%)'!$R$16*'Connecting shares (%)'!$F$4/100+N815*'Connecting shares (%)'!$G$4/100*'Connecting shares (%)'!$R$17+P815*'Connecting shares (%)'!$H$4/100*'Connecting shares (%)'!$R$18,0),0)</f>
        <v>0</v>
      </c>
      <c r="Y815" s="1">
        <f>IF(C815="East", IF(B815="Decentral",('Connecting shares (%)'!$F$4/100*K815+'Connecting shares (%)'!$G$4/100*M815+'Connecting shares (%)'!$H$4/100*O815)/1000000,0),0)</f>
        <v>0</v>
      </c>
      <c r="Z815" s="1">
        <f>IF(C815="East", IF(B815="Decentral",L815*'Connecting shares (%)'!$R$16*'Connecting shares (%)'!$F$8/100+N815*'Connecting shares (%)'!$G$8/100*'Connecting shares (%)'!$R$17+P815*'Connecting shares (%)'!$H$8/100*'Connecting shares (%)'!$R$18,0),0)</f>
        <v>0</v>
      </c>
      <c r="AA815" s="1">
        <f>IF(C815="West", IF(B815="Central",('Connecting shares (%)'!$F$10/100*E815+'Connecting shares (%)'!$G$10/100*G815+'Connecting shares (%)'!$H$10/100*I815)/1000000,0),0)</f>
        <v>0</v>
      </c>
      <c r="AB815" s="1">
        <f>IF(C815="West", IF(B815="Central",F815*'Connecting shares (%)'!$R$16*'Connecting shares (%)'!$F$10/100+H815*'Connecting shares (%)'!$G$10/100*'Connecting shares (%)'!$R$17+J815*'Connecting shares (%)'!$H$10/100*'Connecting shares (%)'!$R$18,0),0)</f>
        <v>0</v>
      </c>
      <c r="AC815" s="1">
        <f>IF(C815="West", IF(B815="Decentral",('Connecting shares (%)'!$F$14/100*E815+'Connecting shares (%)'!$G$14/100*G815+'Connecting shares (%)'!$H$14/100*I815)/1000000,0),0)</f>
        <v>0</v>
      </c>
      <c r="AD815" s="1">
        <f>IF(C815="west", IF(B815="Decentral",F815*'Connecting shares (%)'!$R$16*'Connecting shares (%)'!$F$14/100+H815*'Connecting shares (%)'!$G$14/100*'Connecting shares (%)'!$R$17+J815*'Connecting shares (%)'!$H$14/100*'Connecting shares (%)'!$R$18,0),0)</f>
        <v>0</v>
      </c>
      <c r="AE815" s="1">
        <f>IF(C815="west", IF(B815="Central",('Connecting shares (%)'!$F$12/100*K815+'Connecting shares (%)'!$G$12/100*M815+'Connecting shares (%)'!$H$12/100*O815)/1000000,0),0)</f>
        <v>0</v>
      </c>
      <c r="AF815" s="1">
        <f>IF(C815="west", IF(B815="Central",L815*'Connecting shares (%)'!$R$16*'Connecting shares (%)'!$F$12/100+N815*'Connecting shares (%)'!$G$12/100*'Connecting shares (%)'!$R$17+P815*'Connecting shares (%)'!$H$12/100*'Connecting shares (%)'!$R$18,0),0)</f>
        <v>0</v>
      </c>
      <c r="AG815" s="1">
        <f>IF(C815="West", IF(B815="Decentral",(K815*'Connecting shares (%)'!$F$16/100+M815*'Connecting shares (%)'!$G$16/100+O815*'Connecting shares (%)'!$H$16/100)/1000000,0),0)</f>
        <v>0</v>
      </c>
      <c r="AH815" s="1">
        <f>IF(C815="west", IF(B815="Decentral",L815*'Connecting shares (%)'!$R$16*'Connecting shares (%)'!$F$16/100+N815*'Connecting shares (%)'!$G$16/100*'Connecting shares (%)'!$R$17+P815*'Connecting shares (%)'!$H$16/100*'Connecting shares (%)'!$R$18,0),0)</f>
        <v>0</v>
      </c>
    </row>
    <row r="816" spans="1:34">
      <c r="A816" s="1">
        <v>815</v>
      </c>
      <c r="B816" s="1" t="s">
        <v>21</v>
      </c>
      <c r="C816" s="1" t="s">
        <v>24</v>
      </c>
      <c r="D816" s="1" t="s">
        <v>169</v>
      </c>
      <c r="E816" s="1">
        <v>238041.959999999</v>
      </c>
      <c r="F816" s="1">
        <v>19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1772.4760264996701</v>
      </c>
      <c r="R816" s="1">
        <v>92269.5</v>
      </c>
      <c r="S816" s="61">
        <f>IF(C816="East", IF(B816="Central",('Connecting shares (%)'!$F$2/100*E816+'Connecting shares (%)'!$G$2/100*G816+'Connecting shares (%)'!$H$2/100*I816)/1000000,0),0)</f>
        <v>0</v>
      </c>
      <c r="T816" s="61">
        <f>IF(C816="East", IF(B816="Central",F816*'Connecting shares (%)'!$R$16*'Connecting shares (%)'!$F$2/100+H816*'Connecting shares (%)'!$G$2/100*'Connecting shares (%)'!$R$17+J816*'Connecting shares (%)'!$H$2/100*'Connecting shares (%)'!$R$18,0),0)</f>
        <v>0</v>
      </c>
      <c r="U816" s="1">
        <f>IF(C816="East", IF(B816="Decentral",('Connecting shares (%)'!$F$6/100*E816+'Connecting shares (%)'!$G$6/100*G816+'Connecting shares (%)'!$H$6/100*I816)/1000000,0),0)</f>
        <v>0.238041959999999</v>
      </c>
      <c r="V816" s="1">
        <f>IF(C816="East", IF(B816="Decentral",F816*'Connecting shares (%)'!$R$16*'Connecting shares (%)'!$F$6/100+H816*'Connecting shares (%)'!$G$6/100*'Connecting shares (%)'!$R$17+J816*'Connecting shares (%)'!$H$6/100*'Connecting shares (%)'!$R$18,0),0)</f>
        <v>0.4369050000000001</v>
      </c>
      <c r="W816" s="1">
        <f>IF(C816="East", IF(B816="Central",('Connecting shares (%)'!$F$4/100*K816+'Connecting shares (%)'!$G$4/100*M816+'Connecting shares (%)'!$H$4/100*O816)/1000000,0),0)</f>
        <v>0</v>
      </c>
      <c r="X816" s="1">
        <f>IF(C816="East", IF(B816="Central",L816*'Connecting shares (%)'!$R$16*'Connecting shares (%)'!$F$4/100+N816*'Connecting shares (%)'!$G$4/100*'Connecting shares (%)'!$R$17+P816*'Connecting shares (%)'!$H$4/100*'Connecting shares (%)'!$R$18,0),0)</f>
        <v>0</v>
      </c>
      <c r="Y816" s="1">
        <f>IF(C816="East", IF(B816="Decentral",('Connecting shares (%)'!$F$4/100*K816+'Connecting shares (%)'!$G$4/100*M816+'Connecting shares (%)'!$H$4/100*O816)/1000000,0),0)</f>
        <v>0</v>
      </c>
      <c r="Z816" s="1">
        <f>IF(C816="East", IF(B816="Decentral",L816*'Connecting shares (%)'!$R$16*'Connecting shares (%)'!$F$8/100+N816*'Connecting shares (%)'!$G$8/100*'Connecting shares (%)'!$R$17+P816*'Connecting shares (%)'!$H$8/100*'Connecting shares (%)'!$R$18,0),0)</f>
        <v>0</v>
      </c>
      <c r="AA816" s="1">
        <f>IF(C816="West", IF(B816="Central",('Connecting shares (%)'!$F$10/100*E816+'Connecting shares (%)'!$G$10/100*G816+'Connecting shares (%)'!$H$10/100*I816)/1000000,0),0)</f>
        <v>0</v>
      </c>
      <c r="AB816" s="1">
        <f>IF(C816="West", IF(B816="Central",F816*'Connecting shares (%)'!$R$16*'Connecting shares (%)'!$F$10/100+H816*'Connecting shares (%)'!$G$10/100*'Connecting shares (%)'!$R$17+J816*'Connecting shares (%)'!$H$10/100*'Connecting shares (%)'!$R$18,0),0)</f>
        <v>0</v>
      </c>
      <c r="AC816" s="1">
        <f>IF(C816="West", IF(B816="Decentral",('Connecting shares (%)'!$F$14/100*E816+'Connecting shares (%)'!$G$14/100*G816+'Connecting shares (%)'!$H$14/100*I816)/1000000,0),0)</f>
        <v>0</v>
      </c>
      <c r="AD816" s="1">
        <f>IF(C816="west", IF(B816="Decentral",F816*'Connecting shares (%)'!$R$16*'Connecting shares (%)'!$F$14/100+H816*'Connecting shares (%)'!$G$14/100*'Connecting shares (%)'!$R$17+J816*'Connecting shares (%)'!$H$14/100*'Connecting shares (%)'!$R$18,0),0)</f>
        <v>0</v>
      </c>
      <c r="AE816" s="1">
        <f>IF(C816="west", IF(B816="Central",('Connecting shares (%)'!$F$12/100*K816+'Connecting shares (%)'!$G$12/100*M816+'Connecting shares (%)'!$H$12/100*O816)/1000000,0),0)</f>
        <v>0</v>
      </c>
      <c r="AF816" s="1">
        <f>IF(C816="west", IF(B816="Central",L816*'Connecting shares (%)'!$R$16*'Connecting shares (%)'!$F$12/100+N816*'Connecting shares (%)'!$G$12/100*'Connecting shares (%)'!$R$17+P816*'Connecting shares (%)'!$H$12/100*'Connecting shares (%)'!$R$18,0),0)</f>
        <v>0</v>
      </c>
      <c r="AG816" s="1">
        <f>IF(C816="West", IF(B816="Decentral",(K816*'Connecting shares (%)'!$F$16/100+M816*'Connecting shares (%)'!$G$16/100+O816*'Connecting shares (%)'!$H$16/100)/1000000,0),0)</f>
        <v>0</v>
      </c>
      <c r="AH816" s="1">
        <f>IF(C816="west", IF(B816="Decentral",L816*'Connecting shares (%)'!$R$16*'Connecting shares (%)'!$F$16/100+N816*'Connecting shares (%)'!$G$16/100*'Connecting shares (%)'!$R$17+P816*'Connecting shares (%)'!$H$16/100*'Connecting shares (%)'!$R$18,0),0)</f>
        <v>0</v>
      </c>
    </row>
    <row r="817" spans="1:34">
      <c r="A817" s="1">
        <v>816</v>
      </c>
      <c r="B817" s="1" t="s">
        <v>22</v>
      </c>
      <c r="C817" s="1" t="s">
        <v>23</v>
      </c>
      <c r="D817" s="1" t="s">
        <v>166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1509.9783386674701</v>
      </c>
      <c r="R817" s="1">
        <v>124220</v>
      </c>
      <c r="S817" s="61">
        <f>IF(C817="East", IF(B817="Central",('Connecting shares (%)'!$F$2/100*E817+'Connecting shares (%)'!$G$2/100*G817+'Connecting shares (%)'!$H$2/100*I817)/1000000,0),0)</f>
        <v>0</v>
      </c>
      <c r="T817" s="61">
        <f>IF(C817="East", IF(B817="Central",F817*'Connecting shares (%)'!$R$16*'Connecting shares (%)'!$F$2/100+H817*'Connecting shares (%)'!$G$2/100*'Connecting shares (%)'!$R$17+J817*'Connecting shares (%)'!$H$2/100*'Connecting shares (%)'!$R$18,0),0)</f>
        <v>0</v>
      </c>
      <c r="U817" s="1">
        <f>IF(C817="East", IF(B817="Decentral",('Connecting shares (%)'!$F$6/100*E817+'Connecting shares (%)'!$G$6/100*G817+'Connecting shares (%)'!$H$6/100*I817)/1000000,0),0)</f>
        <v>0</v>
      </c>
      <c r="V817" s="1">
        <f>IF(C817="East", IF(B817="Decentral",F817*'Connecting shares (%)'!$R$16*'Connecting shares (%)'!$F$6/100+H817*'Connecting shares (%)'!$G$6/100*'Connecting shares (%)'!$R$17+J817*'Connecting shares (%)'!$H$6/100*'Connecting shares (%)'!$R$18,0),0)</f>
        <v>0</v>
      </c>
      <c r="W817" s="1">
        <f>IF(C817="East", IF(B817="Central",('Connecting shares (%)'!$F$4/100*K817+'Connecting shares (%)'!$G$4/100*M817+'Connecting shares (%)'!$H$4/100*O817)/1000000,0),0)</f>
        <v>0</v>
      </c>
      <c r="X817" s="1">
        <f>IF(C817="East", IF(B817="Central",L817*'Connecting shares (%)'!$R$16*'Connecting shares (%)'!$F$4/100+N817*'Connecting shares (%)'!$G$4/100*'Connecting shares (%)'!$R$17+P817*'Connecting shares (%)'!$H$4/100*'Connecting shares (%)'!$R$18,0),0)</f>
        <v>0</v>
      </c>
      <c r="Y817" s="1">
        <f>IF(C817="East", IF(B817="Decentral",('Connecting shares (%)'!$F$4/100*K817+'Connecting shares (%)'!$G$4/100*M817+'Connecting shares (%)'!$H$4/100*O817)/1000000,0),0)</f>
        <v>0</v>
      </c>
      <c r="Z817" s="1">
        <f>IF(C817="East", IF(B817="Decentral",L817*'Connecting shares (%)'!$R$16*'Connecting shares (%)'!$F$8/100+N817*'Connecting shares (%)'!$G$8/100*'Connecting shares (%)'!$R$17+P817*'Connecting shares (%)'!$H$8/100*'Connecting shares (%)'!$R$18,0),0)</f>
        <v>0</v>
      </c>
      <c r="AA817" s="1">
        <f>IF(C817="West", IF(B817="Central",('Connecting shares (%)'!$F$10/100*E817+'Connecting shares (%)'!$G$10/100*G817+'Connecting shares (%)'!$H$10/100*I817)/1000000,0),0)</f>
        <v>0</v>
      </c>
      <c r="AB817" s="1">
        <f>IF(C817="West", IF(B817="Central",F817*'Connecting shares (%)'!$R$16*'Connecting shares (%)'!$F$10/100+H817*'Connecting shares (%)'!$G$10/100*'Connecting shares (%)'!$R$17+J817*'Connecting shares (%)'!$H$10/100*'Connecting shares (%)'!$R$18,0),0)</f>
        <v>0</v>
      </c>
      <c r="AC817" s="1">
        <f>IF(C817="West", IF(B817="Decentral",('Connecting shares (%)'!$F$14/100*E817+'Connecting shares (%)'!$G$14/100*G817+'Connecting shares (%)'!$H$14/100*I817)/1000000,0),0)</f>
        <v>0</v>
      </c>
      <c r="AD817" s="1">
        <f>IF(C817="west", IF(B817="Decentral",F817*'Connecting shares (%)'!$R$16*'Connecting shares (%)'!$F$14/100+H817*'Connecting shares (%)'!$G$14/100*'Connecting shares (%)'!$R$17+J817*'Connecting shares (%)'!$H$14/100*'Connecting shares (%)'!$R$18,0),0)</f>
        <v>0</v>
      </c>
      <c r="AE817" s="1">
        <f>IF(C817="west", IF(B817="Central",('Connecting shares (%)'!$F$12/100*K817+'Connecting shares (%)'!$G$12/100*M817+'Connecting shares (%)'!$H$12/100*O817)/1000000,0),0)</f>
        <v>0</v>
      </c>
      <c r="AF817" s="1">
        <f>IF(C817="west", IF(B817="Central",L817*'Connecting shares (%)'!$R$16*'Connecting shares (%)'!$F$12/100+N817*'Connecting shares (%)'!$G$12/100*'Connecting shares (%)'!$R$17+P817*'Connecting shares (%)'!$H$12/100*'Connecting shares (%)'!$R$18,0),0)</f>
        <v>0</v>
      </c>
      <c r="AG817" s="1">
        <f>IF(C817="West", IF(B817="Decentral",(K817*'Connecting shares (%)'!$F$16/100+M817*'Connecting shares (%)'!$G$16/100+O817*'Connecting shares (%)'!$H$16/100)/1000000,0),0)</f>
        <v>0</v>
      </c>
      <c r="AH817" s="1">
        <f>IF(C817="west", IF(B817="Decentral",L817*'Connecting shares (%)'!$R$16*'Connecting shares (%)'!$F$16/100+N817*'Connecting shares (%)'!$G$16/100*'Connecting shares (%)'!$R$17+P817*'Connecting shares (%)'!$H$16/100*'Connecting shares (%)'!$R$18,0),0)</f>
        <v>0</v>
      </c>
    </row>
    <row r="818" spans="1:34">
      <c r="A818" s="1">
        <v>817</v>
      </c>
      <c r="B818" s="1" t="s">
        <v>21</v>
      </c>
      <c r="C818" s="1" t="s">
        <v>24</v>
      </c>
      <c r="D818" s="1" t="s">
        <v>168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4521.67</v>
      </c>
      <c r="L818" s="1">
        <v>1</v>
      </c>
      <c r="M818" s="1">
        <v>0</v>
      </c>
      <c r="N818" s="1">
        <v>0</v>
      </c>
      <c r="O818" s="1">
        <v>0</v>
      </c>
      <c r="P818" s="1">
        <v>0</v>
      </c>
      <c r="Q818" s="1">
        <v>1083.9119328491399</v>
      </c>
      <c r="R818" s="1">
        <v>48197.5</v>
      </c>
      <c r="S818" s="61">
        <f>IF(C818="East", IF(B818="Central",('Connecting shares (%)'!$F$2/100*E818+'Connecting shares (%)'!$G$2/100*G818+'Connecting shares (%)'!$H$2/100*I818)/1000000,0),0)</f>
        <v>0</v>
      </c>
      <c r="T818" s="61">
        <f>IF(C818="East", IF(B818="Central",F818*'Connecting shares (%)'!$R$16*'Connecting shares (%)'!$F$2/100+H818*'Connecting shares (%)'!$G$2/100*'Connecting shares (%)'!$R$17+J818*'Connecting shares (%)'!$H$2/100*'Connecting shares (%)'!$R$18,0),0)</f>
        <v>0</v>
      </c>
      <c r="U818" s="1">
        <f>IF(C818="East", IF(B818="Decentral",('Connecting shares (%)'!$F$6/100*E818+'Connecting shares (%)'!$G$6/100*G818+'Connecting shares (%)'!$H$6/100*I818)/1000000,0),0)</f>
        <v>0</v>
      </c>
      <c r="V818" s="1">
        <f>IF(C818="East", IF(B818="Decentral",F818*'Connecting shares (%)'!$R$16*'Connecting shares (%)'!$F$6/100+H818*'Connecting shares (%)'!$G$6/100*'Connecting shares (%)'!$R$17+J818*'Connecting shares (%)'!$H$6/100*'Connecting shares (%)'!$R$18,0),0)</f>
        <v>0</v>
      </c>
      <c r="W818" s="1">
        <f>IF(C818="East", IF(B818="Central",('Connecting shares (%)'!$F$4/100*K818+'Connecting shares (%)'!$G$4/100*M818+'Connecting shares (%)'!$H$4/100*O818)/1000000,0),0)</f>
        <v>0</v>
      </c>
      <c r="X818" s="1">
        <f>IF(C818="East", IF(B818="Central",L818*'Connecting shares (%)'!$R$16*'Connecting shares (%)'!$F$4/100+N818*'Connecting shares (%)'!$G$4/100*'Connecting shares (%)'!$R$17+P818*'Connecting shares (%)'!$H$4/100*'Connecting shares (%)'!$R$18,0),0)</f>
        <v>0</v>
      </c>
      <c r="Y818" s="1">
        <f>IF(C818="East", IF(B818="Decentral",('Connecting shares (%)'!$F$4/100*K818+'Connecting shares (%)'!$G$4/100*M818+'Connecting shares (%)'!$H$4/100*O818)/1000000,0),0)</f>
        <v>4.5216700000000002E-3</v>
      </c>
      <c r="Z818" s="1">
        <f>IF(C818="East", IF(B818="Decentral",L818*'Connecting shares (%)'!$R$16*'Connecting shares (%)'!$F$8/100+N818*'Connecting shares (%)'!$G$8/100*'Connecting shares (%)'!$R$17+P818*'Connecting shares (%)'!$H$8/100*'Connecting shares (%)'!$R$18,0),0)</f>
        <v>2.2995000000000002E-2</v>
      </c>
      <c r="AA818" s="1">
        <f>IF(C818="West", IF(B818="Central",('Connecting shares (%)'!$F$10/100*E818+'Connecting shares (%)'!$G$10/100*G818+'Connecting shares (%)'!$H$10/100*I818)/1000000,0),0)</f>
        <v>0</v>
      </c>
      <c r="AB818" s="1">
        <f>IF(C818="West", IF(B818="Central",F818*'Connecting shares (%)'!$R$16*'Connecting shares (%)'!$F$10/100+H818*'Connecting shares (%)'!$G$10/100*'Connecting shares (%)'!$R$17+J818*'Connecting shares (%)'!$H$10/100*'Connecting shares (%)'!$R$18,0),0)</f>
        <v>0</v>
      </c>
      <c r="AC818" s="1">
        <f>IF(C818="West", IF(B818="Decentral",('Connecting shares (%)'!$F$14/100*E818+'Connecting shares (%)'!$G$14/100*G818+'Connecting shares (%)'!$H$14/100*I818)/1000000,0),0)</f>
        <v>0</v>
      </c>
      <c r="AD818" s="1">
        <f>IF(C818="west", IF(B818="Decentral",F818*'Connecting shares (%)'!$R$16*'Connecting shares (%)'!$F$14/100+H818*'Connecting shares (%)'!$G$14/100*'Connecting shares (%)'!$R$17+J818*'Connecting shares (%)'!$H$14/100*'Connecting shares (%)'!$R$18,0),0)</f>
        <v>0</v>
      </c>
      <c r="AE818" s="1">
        <f>IF(C818="west", IF(B818="Central",('Connecting shares (%)'!$F$12/100*K818+'Connecting shares (%)'!$G$12/100*M818+'Connecting shares (%)'!$H$12/100*O818)/1000000,0),0)</f>
        <v>0</v>
      </c>
      <c r="AF818" s="1">
        <f>IF(C818="west", IF(B818="Central",L818*'Connecting shares (%)'!$R$16*'Connecting shares (%)'!$F$12/100+N818*'Connecting shares (%)'!$G$12/100*'Connecting shares (%)'!$R$17+P818*'Connecting shares (%)'!$H$12/100*'Connecting shares (%)'!$R$18,0),0)</f>
        <v>0</v>
      </c>
      <c r="AG818" s="1">
        <f>IF(C818="West", IF(B818="Decentral",(K818*'Connecting shares (%)'!$F$16/100+M818*'Connecting shares (%)'!$G$16/100+O818*'Connecting shares (%)'!$H$16/100)/1000000,0),0)</f>
        <v>0</v>
      </c>
      <c r="AH818" s="1">
        <f>IF(C818="west", IF(B818="Decentral",L818*'Connecting shares (%)'!$R$16*'Connecting shares (%)'!$F$16/100+N818*'Connecting shares (%)'!$G$16/100*'Connecting shares (%)'!$R$17+P818*'Connecting shares (%)'!$H$16/100*'Connecting shares (%)'!$R$18,0),0)</f>
        <v>0</v>
      </c>
    </row>
    <row r="819" spans="1:34">
      <c r="A819" s="1">
        <v>818</v>
      </c>
      <c r="B819" s="1" t="s">
        <v>21</v>
      </c>
      <c r="C819" s="1" t="s">
        <v>24</v>
      </c>
      <c r="D819" s="1" t="s">
        <v>167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822.70942970157705</v>
      </c>
      <c r="R819" s="1">
        <v>5150</v>
      </c>
      <c r="S819" s="61">
        <f>IF(C819="East", IF(B819="Central",('Connecting shares (%)'!$F$2/100*E819+'Connecting shares (%)'!$G$2/100*G819+'Connecting shares (%)'!$H$2/100*I819)/1000000,0),0)</f>
        <v>0</v>
      </c>
      <c r="T819" s="61">
        <f>IF(C819="East", IF(B819="Central",F819*'Connecting shares (%)'!$R$16*'Connecting shares (%)'!$F$2/100+H819*'Connecting shares (%)'!$G$2/100*'Connecting shares (%)'!$R$17+J819*'Connecting shares (%)'!$H$2/100*'Connecting shares (%)'!$R$18,0),0)</f>
        <v>0</v>
      </c>
      <c r="U819" s="1">
        <f>IF(C819="East", IF(B819="Decentral",('Connecting shares (%)'!$F$6/100*E819+'Connecting shares (%)'!$G$6/100*G819+'Connecting shares (%)'!$H$6/100*I819)/1000000,0),0)</f>
        <v>0</v>
      </c>
      <c r="V819" s="1">
        <f>IF(C819="East", IF(B819="Decentral",F819*'Connecting shares (%)'!$R$16*'Connecting shares (%)'!$F$6/100+H819*'Connecting shares (%)'!$G$6/100*'Connecting shares (%)'!$R$17+J819*'Connecting shares (%)'!$H$6/100*'Connecting shares (%)'!$R$18,0),0)</f>
        <v>0</v>
      </c>
      <c r="W819" s="1">
        <f>IF(C819="East", IF(B819="Central",('Connecting shares (%)'!$F$4/100*K819+'Connecting shares (%)'!$G$4/100*M819+'Connecting shares (%)'!$H$4/100*O819)/1000000,0),0)</f>
        <v>0</v>
      </c>
      <c r="X819" s="1">
        <f>IF(C819="East", IF(B819="Central",L819*'Connecting shares (%)'!$R$16*'Connecting shares (%)'!$F$4/100+N819*'Connecting shares (%)'!$G$4/100*'Connecting shares (%)'!$R$17+P819*'Connecting shares (%)'!$H$4/100*'Connecting shares (%)'!$R$18,0),0)</f>
        <v>0</v>
      </c>
      <c r="Y819" s="1">
        <f>IF(C819="East", IF(B819="Decentral",('Connecting shares (%)'!$F$4/100*K819+'Connecting shares (%)'!$G$4/100*M819+'Connecting shares (%)'!$H$4/100*O819)/1000000,0),0)</f>
        <v>0</v>
      </c>
      <c r="Z819" s="1">
        <f>IF(C819="East", IF(B819="Decentral",L819*'Connecting shares (%)'!$R$16*'Connecting shares (%)'!$F$8/100+N819*'Connecting shares (%)'!$G$8/100*'Connecting shares (%)'!$R$17+P819*'Connecting shares (%)'!$H$8/100*'Connecting shares (%)'!$R$18,0),0)</f>
        <v>0</v>
      </c>
      <c r="AA819" s="1">
        <f>IF(C819="West", IF(B819="Central",('Connecting shares (%)'!$F$10/100*E819+'Connecting shares (%)'!$G$10/100*G819+'Connecting shares (%)'!$H$10/100*I819)/1000000,0),0)</f>
        <v>0</v>
      </c>
      <c r="AB819" s="1">
        <f>IF(C819="West", IF(B819="Central",F819*'Connecting shares (%)'!$R$16*'Connecting shares (%)'!$F$10/100+H819*'Connecting shares (%)'!$G$10/100*'Connecting shares (%)'!$R$17+J819*'Connecting shares (%)'!$H$10/100*'Connecting shares (%)'!$R$18,0),0)</f>
        <v>0</v>
      </c>
      <c r="AC819" s="1">
        <f>IF(C819="West", IF(B819="Decentral",('Connecting shares (%)'!$F$14/100*E819+'Connecting shares (%)'!$G$14/100*G819+'Connecting shares (%)'!$H$14/100*I819)/1000000,0),0)</f>
        <v>0</v>
      </c>
      <c r="AD819" s="1">
        <f>IF(C819="west", IF(B819="Decentral",F819*'Connecting shares (%)'!$R$16*'Connecting shares (%)'!$F$14/100+H819*'Connecting shares (%)'!$G$14/100*'Connecting shares (%)'!$R$17+J819*'Connecting shares (%)'!$H$14/100*'Connecting shares (%)'!$R$18,0),0)</f>
        <v>0</v>
      </c>
      <c r="AE819" s="1">
        <f>IF(C819="west", IF(B819="Central",('Connecting shares (%)'!$F$12/100*K819+'Connecting shares (%)'!$G$12/100*M819+'Connecting shares (%)'!$H$12/100*O819)/1000000,0),0)</f>
        <v>0</v>
      </c>
      <c r="AF819" s="1">
        <f>IF(C819="west", IF(B819="Central",L819*'Connecting shares (%)'!$R$16*'Connecting shares (%)'!$F$12/100+N819*'Connecting shares (%)'!$G$12/100*'Connecting shares (%)'!$R$17+P819*'Connecting shares (%)'!$H$12/100*'Connecting shares (%)'!$R$18,0),0)</f>
        <v>0</v>
      </c>
      <c r="AG819" s="1">
        <f>IF(C819="West", IF(B819="Decentral",(K819*'Connecting shares (%)'!$F$16/100+M819*'Connecting shares (%)'!$G$16/100+O819*'Connecting shares (%)'!$H$16/100)/1000000,0),0)</f>
        <v>0</v>
      </c>
      <c r="AH819" s="1">
        <f>IF(C819="west", IF(B819="Decentral",L819*'Connecting shares (%)'!$R$16*'Connecting shares (%)'!$F$16/100+N819*'Connecting shares (%)'!$G$16/100*'Connecting shares (%)'!$R$17+P819*'Connecting shares (%)'!$H$16/100*'Connecting shares (%)'!$R$18,0),0)</f>
        <v>0</v>
      </c>
    </row>
    <row r="820" spans="1:34">
      <c r="A820" s="1">
        <v>819</v>
      </c>
      <c r="B820" s="1" t="s">
        <v>21</v>
      </c>
      <c r="C820" s="1" t="s">
        <v>23</v>
      </c>
      <c r="D820" s="1" t="s">
        <v>63</v>
      </c>
      <c r="E820" s="1">
        <v>26723.63</v>
      </c>
      <c r="F820" s="1">
        <v>3</v>
      </c>
      <c r="G820" s="1">
        <v>0</v>
      </c>
      <c r="H820" s="1">
        <v>0</v>
      </c>
      <c r="I820" s="1">
        <v>0</v>
      </c>
      <c r="J820" s="1">
        <v>0</v>
      </c>
      <c r="K820" s="1">
        <v>100647.56</v>
      </c>
      <c r="L820" s="1">
        <v>11</v>
      </c>
      <c r="M820" s="1">
        <v>173640.769999999</v>
      </c>
      <c r="N820" s="1">
        <v>1</v>
      </c>
      <c r="O820" s="1">
        <v>0</v>
      </c>
      <c r="P820" s="1">
        <v>0</v>
      </c>
      <c r="Q820" s="1">
        <v>933.40680886791802</v>
      </c>
      <c r="R820" s="1">
        <v>32530</v>
      </c>
      <c r="S820" s="61">
        <f>IF(C820="East", IF(B820="Central",('Connecting shares (%)'!$F$2/100*E820+'Connecting shares (%)'!$G$2/100*G820+'Connecting shares (%)'!$H$2/100*I820)/1000000,0),0)</f>
        <v>0</v>
      </c>
      <c r="T820" s="61">
        <f>IF(C820="East", IF(B820="Central",F820*'Connecting shares (%)'!$R$16*'Connecting shares (%)'!$F$2/100+H820*'Connecting shares (%)'!$G$2/100*'Connecting shares (%)'!$R$17+J820*'Connecting shares (%)'!$H$2/100*'Connecting shares (%)'!$R$18,0),0)</f>
        <v>0</v>
      </c>
      <c r="U820" s="1">
        <f>IF(C820="East", IF(B820="Decentral",('Connecting shares (%)'!$F$6/100*E820+'Connecting shares (%)'!$G$6/100*G820+'Connecting shares (%)'!$H$6/100*I820)/1000000,0),0)</f>
        <v>0</v>
      </c>
      <c r="V820" s="1">
        <f>IF(C820="East", IF(B820="Decentral",F820*'Connecting shares (%)'!$R$16*'Connecting shares (%)'!$F$6/100+H820*'Connecting shares (%)'!$G$6/100*'Connecting shares (%)'!$R$17+J820*'Connecting shares (%)'!$H$6/100*'Connecting shares (%)'!$R$18,0),0)</f>
        <v>0</v>
      </c>
      <c r="W820" s="1">
        <f>IF(C820="East", IF(B820="Central",('Connecting shares (%)'!$F$4/100*K820+'Connecting shares (%)'!$G$4/100*M820+'Connecting shares (%)'!$H$4/100*O820)/1000000,0),0)</f>
        <v>0</v>
      </c>
      <c r="X820" s="1">
        <f>IF(C820="East", IF(B820="Central",L820*'Connecting shares (%)'!$R$16*'Connecting shares (%)'!$F$4/100+N820*'Connecting shares (%)'!$G$4/100*'Connecting shares (%)'!$R$17+P820*'Connecting shares (%)'!$H$4/100*'Connecting shares (%)'!$R$18,0),0)</f>
        <v>0</v>
      </c>
      <c r="Y820" s="1">
        <f>IF(C820="East", IF(B820="Decentral",('Connecting shares (%)'!$F$4/100*K820+'Connecting shares (%)'!$G$4/100*M820+'Connecting shares (%)'!$H$4/100*O820)/1000000,0),0)</f>
        <v>0</v>
      </c>
      <c r="Z820" s="1">
        <f>IF(C820="East", IF(B820="Decentral",L820*'Connecting shares (%)'!$R$16*'Connecting shares (%)'!$F$8/100+N820*'Connecting shares (%)'!$G$8/100*'Connecting shares (%)'!$R$17+P820*'Connecting shares (%)'!$H$8/100*'Connecting shares (%)'!$R$18,0),0)</f>
        <v>0</v>
      </c>
      <c r="AA820" s="1">
        <f>IF(C820="West", IF(B820="Central",('Connecting shares (%)'!$F$10/100*E820+'Connecting shares (%)'!$G$10/100*G820+'Connecting shares (%)'!$H$10/100*I820)/1000000,0),0)</f>
        <v>0</v>
      </c>
      <c r="AB820" s="1">
        <f>IF(C820="West", IF(B820="Central",F820*'Connecting shares (%)'!$R$16*'Connecting shares (%)'!$F$10/100+H820*'Connecting shares (%)'!$G$10/100*'Connecting shares (%)'!$R$17+J820*'Connecting shares (%)'!$H$10/100*'Connecting shares (%)'!$R$18,0),0)</f>
        <v>0</v>
      </c>
      <c r="AC820" s="1">
        <f>IF(C820="West", IF(B820="Decentral",('Connecting shares (%)'!$F$14/100*E820+'Connecting shares (%)'!$G$14/100*G820+'Connecting shares (%)'!$H$14/100*I820)/1000000,0),0)</f>
        <v>2.6723630000000002E-2</v>
      </c>
      <c r="AD820" s="1">
        <f>IF(C820="west", IF(B820="Decentral",F820*'Connecting shares (%)'!$R$16*'Connecting shares (%)'!$F$14/100+H820*'Connecting shares (%)'!$G$14/100*'Connecting shares (%)'!$R$17+J820*'Connecting shares (%)'!$H$14/100*'Connecting shares (%)'!$R$18,0),0)</f>
        <v>6.8985000000000005E-2</v>
      </c>
      <c r="AE820" s="1">
        <f>IF(C820="west", IF(B820="Central",('Connecting shares (%)'!$F$12/100*K820+'Connecting shares (%)'!$G$12/100*M820+'Connecting shares (%)'!$H$12/100*O820)/1000000,0),0)</f>
        <v>0</v>
      </c>
      <c r="AF820" s="1">
        <f>IF(C820="west", IF(B820="Central",L820*'Connecting shares (%)'!$R$16*'Connecting shares (%)'!$F$12/100+N820*'Connecting shares (%)'!$G$12/100*'Connecting shares (%)'!$R$17+P820*'Connecting shares (%)'!$H$12/100*'Connecting shares (%)'!$R$18,0),0)</f>
        <v>0</v>
      </c>
      <c r="AG820" s="1">
        <f>IF(C820="West", IF(B820="Decentral",(K820*'Connecting shares (%)'!$F$16/100+M820*'Connecting shares (%)'!$G$16/100+O820*'Connecting shares (%)'!$H$16/100)/1000000,0),0)</f>
        <v>0.27428832999999903</v>
      </c>
      <c r="AH820" s="1">
        <f>IF(C820="west", IF(B820="Decentral",L820*'Connecting shares (%)'!$R$16*'Connecting shares (%)'!$F$16/100+N820*'Connecting shares (%)'!$G$16/100*'Connecting shares (%)'!$R$17+P820*'Connecting shares (%)'!$H$16/100*'Connecting shares (%)'!$R$18,0),0)</f>
        <v>0.28360400000000002</v>
      </c>
    </row>
    <row r="821" spans="1:34">
      <c r="A821" s="1">
        <v>820</v>
      </c>
      <c r="B821" s="1" t="s">
        <v>21</v>
      </c>
      <c r="C821" s="1" t="s">
        <v>23</v>
      </c>
      <c r="D821" s="1" t="s">
        <v>77</v>
      </c>
      <c r="E821" s="1">
        <v>175680.269999999</v>
      </c>
      <c r="F821" s="1">
        <v>18</v>
      </c>
      <c r="G821" s="1">
        <v>0</v>
      </c>
      <c r="H821" s="1">
        <v>0</v>
      </c>
      <c r="I821" s="1">
        <v>0</v>
      </c>
      <c r="J821" s="1">
        <v>0</v>
      </c>
      <c r="K821" s="1">
        <v>49582.01</v>
      </c>
      <c r="L821" s="1">
        <v>5</v>
      </c>
      <c r="M821" s="1">
        <v>0</v>
      </c>
      <c r="N821" s="1">
        <v>0</v>
      </c>
      <c r="O821" s="1">
        <v>0</v>
      </c>
      <c r="P821" s="1">
        <v>0</v>
      </c>
      <c r="Q821" s="1">
        <v>1212.4484835599601</v>
      </c>
      <c r="R821" s="1">
        <v>75081</v>
      </c>
      <c r="S821" s="61">
        <f>IF(C821="East", IF(B821="Central",('Connecting shares (%)'!$F$2/100*E821+'Connecting shares (%)'!$G$2/100*G821+'Connecting shares (%)'!$H$2/100*I821)/1000000,0),0)</f>
        <v>0</v>
      </c>
      <c r="T821" s="61">
        <f>IF(C821="East", IF(B821="Central",F821*'Connecting shares (%)'!$R$16*'Connecting shares (%)'!$F$2/100+H821*'Connecting shares (%)'!$G$2/100*'Connecting shares (%)'!$R$17+J821*'Connecting shares (%)'!$H$2/100*'Connecting shares (%)'!$R$18,0),0)</f>
        <v>0</v>
      </c>
      <c r="U821" s="1">
        <f>IF(C821="East", IF(B821="Decentral",('Connecting shares (%)'!$F$6/100*E821+'Connecting shares (%)'!$G$6/100*G821+'Connecting shares (%)'!$H$6/100*I821)/1000000,0),0)</f>
        <v>0</v>
      </c>
      <c r="V821" s="1">
        <f>IF(C821="East", IF(B821="Decentral",F821*'Connecting shares (%)'!$R$16*'Connecting shares (%)'!$F$6/100+H821*'Connecting shares (%)'!$G$6/100*'Connecting shares (%)'!$R$17+J821*'Connecting shares (%)'!$H$6/100*'Connecting shares (%)'!$R$18,0),0)</f>
        <v>0</v>
      </c>
      <c r="W821" s="1">
        <f>IF(C821="East", IF(B821="Central",('Connecting shares (%)'!$F$4/100*K821+'Connecting shares (%)'!$G$4/100*M821+'Connecting shares (%)'!$H$4/100*O821)/1000000,0),0)</f>
        <v>0</v>
      </c>
      <c r="X821" s="1">
        <f>IF(C821="East", IF(B821="Central",L821*'Connecting shares (%)'!$R$16*'Connecting shares (%)'!$F$4/100+N821*'Connecting shares (%)'!$G$4/100*'Connecting shares (%)'!$R$17+P821*'Connecting shares (%)'!$H$4/100*'Connecting shares (%)'!$R$18,0),0)</f>
        <v>0</v>
      </c>
      <c r="Y821" s="1">
        <f>IF(C821="East", IF(B821="Decentral",('Connecting shares (%)'!$F$4/100*K821+'Connecting shares (%)'!$G$4/100*M821+'Connecting shares (%)'!$H$4/100*O821)/1000000,0),0)</f>
        <v>0</v>
      </c>
      <c r="Z821" s="1">
        <f>IF(C821="East", IF(B821="Decentral",L821*'Connecting shares (%)'!$R$16*'Connecting shares (%)'!$F$8/100+N821*'Connecting shares (%)'!$G$8/100*'Connecting shares (%)'!$R$17+P821*'Connecting shares (%)'!$H$8/100*'Connecting shares (%)'!$R$18,0),0)</f>
        <v>0</v>
      </c>
      <c r="AA821" s="1">
        <f>IF(C821="West", IF(B821="Central",('Connecting shares (%)'!$F$10/100*E821+'Connecting shares (%)'!$G$10/100*G821+'Connecting shares (%)'!$H$10/100*I821)/1000000,0),0)</f>
        <v>0</v>
      </c>
      <c r="AB821" s="1">
        <f>IF(C821="West", IF(B821="Central",F821*'Connecting shares (%)'!$R$16*'Connecting shares (%)'!$F$10/100+H821*'Connecting shares (%)'!$G$10/100*'Connecting shares (%)'!$R$17+J821*'Connecting shares (%)'!$H$10/100*'Connecting shares (%)'!$R$18,0),0)</f>
        <v>0</v>
      </c>
      <c r="AC821" s="1">
        <f>IF(C821="West", IF(B821="Decentral",('Connecting shares (%)'!$F$14/100*E821+'Connecting shares (%)'!$G$14/100*G821+'Connecting shares (%)'!$H$14/100*I821)/1000000,0),0)</f>
        <v>0.175680269999999</v>
      </c>
      <c r="AD821" s="1">
        <f>IF(C821="west", IF(B821="Decentral",F821*'Connecting shares (%)'!$R$16*'Connecting shares (%)'!$F$14/100+H821*'Connecting shares (%)'!$G$14/100*'Connecting shares (%)'!$R$17+J821*'Connecting shares (%)'!$H$14/100*'Connecting shares (%)'!$R$18,0),0)</f>
        <v>0.41391</v>
      </c>
      <c r="AE821" s="1">
        <f>IF(C821="west", IF(B821="Central",('Connecting shares (%)'!$F$12/100*K821+'Connecting shares (%)'!$G$12/100*M821+'Connecting shares (%)'!$H$12/100*O821)/1000000,0),0)</f>
        <v>0</v>
      </c>
      <c r="AF821" s="1">
        <f>IF(C821="west", IF(B821="Central",L821*'Connecting shares (%)'!$R$16*'Connecting shares (%)'!$F$12/100+N821*'Connecting shares (%)'!$G$12/100*'Connecting shares (%)'!$R$17+P821*'Connecting shares (%)'!$H$12/100*'Connecting shares (%)'!$R$18,0),0)</f>
        <v>0</v>
      </c>
      <c r="AG821" s="1">
        <f>IF(C821="West", IF(B821="Decentral",(K821*'Connecting shares (%)'!$F$16/100+M821*'Connecting shares (%)'!$G$16/100+O821*'Connecting shares (%)'!$H$16/100)/1000000,0),0)</f>
        <v>4.9582010000000003E-2</v>
      </c>
      <c r="AH821" s="1">
        <f>IF(C821="west", IF(B821="Decentral",L821*'Connecting shares (%)'!$R$16*'Connecting shares (%)'!$F$16/100+N821*'Connecting shares (%)'!$G$16/100*'Connecting shares (%)'!$R$17+P821*'Connecting shares (%)'!$H$16/100*'Connecting shares (%)'!$R$18,0),0)</f>
        <v>0.11497500000000001</v>
      </c>
    </row>
    <row r="822" spans="1:34">
      <c r="A822" s="1">
        <v>821</v>
      </c>
      <c r="B822" s="1" t="s">
        <v>22</v>
      </c>
      <c r="C822" s="1" t="s">
        <v>23</v>
      </c>
      <c r="D822" s="1" t="s">
        <v>166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1778.2014885466699</v>
      </c>
      <c r="R822" s="1">
        <v>84480</v>
      </c>
      <c r="S822" s="61">
        <f>IF(C822="East", IF(B822="Central",('Connecting shares (%)'!$F$2/100*E822+'Connecting shares (%)'!$G$2/100*G822+'Connecting shares (%)'!$H$2/100*I822)/1000000,0),0)</f>
        <v>0</v>
      </c>
      <c r="T822" s="61">
        <f>IF(C822="East", IF(B822="Central",F822*'Connecting shares (%)'!$R$16*'Connecting shares (%)'!$F$2/100+H822*'Connecting shares (%)'!$G$2/100*'Connecting shares (%)'!$R$17+J822*'Connecting shares (%)'!$H$2/100*'Connecting shares (%)'!$R$18,0),0)</f>
        <v>0</v>
      </c>
      <c r="U822" s="1">
        <f>IF(C822="East", IF(B822="Decentral",('Connecting shares (%)'!$F$6/100*E822+'Connecting shares (%)'!$G$6/100*G822+'Connecting shares (%)'!$H$6/100*I822)/1000000,0),0)</f>
        <v>0</v>
      </c>
      <c r="V822" s="1">
        <f>IF(C822="East", IF(B822="Decentral",F822*'Connecting shares (%)'!$R$16*'Connecting shares (%)'!$F$6/100+H822*'Connecting shares (%)'!$G$6/100*'Connecting shares (%)'!$R$17+J822*'Connecting shares (%)'!$H$6/100*'Connecting shares (%)'!$R$18,0),0)</f>
        <v>0</v>
      </c>
      <c r="W822" s="1">
        <f>IF(C822="East", IF(B822="Central",('Connecting shares (%)'!$F$4/100*K822+'Connecting shares (%)'!$G$4/100*M822+'Connecting shares (%)'!$H$4/100*O822)/1000000,0),0)</f>
        <v>0</v>
      </c>
      <c r="X822" s="1">
        <f>IF(C822="East", IF(B822="Central",L822*'Connecting shares (%)'!$R$16*'Connecting shares (%)'!$F$4/100+N822*'Connecting shares (%)'!$G$4/100*'Connecting shares (%)'!$R$17+P822*'Connecting shares (%)'!$H$4/100*'Connecting shares (%)'!$R$18,0),0)</f>
        <v>0</v>
      </c>
      <c r="Y822" s="1">
        <f>IF(C822="East", IF(B822="Decentral",('Connecting shares (%)'!$F$4/100*K822+'Connecting shares (%)'!$G$4/100*M822+'Connecting shares (%)'!$H$4/100*O822)/1000000,0),0)</f>
        <v>0</v>
      </c>
      <c r="Z822" s="1">
        <f>IF(C822="East", IF(B822="Decentral",L822*'Connecting shares (%)'!$R$16*'Connecting shares (%)'!$F$8/100+N822*'Connecting shares (%)'!$G$8/100*'Connecting shares (%)'!$R$17+P822*'Connecting shares (%)'!$H$8/100*'Connecting shares (%)'!$R$18,0),0)</f>
        <v>0</v>
      </c>
      <c r="AA822" s="1">
        <f>IF(C822="West", IF(B822="Central",('Connecting shares (%)'!$F$10/100*E822+'Connecting shares (%)'!$G$10/100*G822+'Connecting shares (%)'!$H$10/100*I822)/1000000,0),0)</f>
        <v>0</v>
      </c>
      <c r="AB822" s="1">
        <f>IF(C822="West", IF(B822="Central",F822*'Connecting shares (%)'!$R$16*'Connecting shares (%)'!$F$10/100+H822*'Connecting shares (%)'!$G$10/100*'Connecting shares (%)'!$R$17+J822*'Connecting shares (%)'!$H$10/100*'Connecting shares (%)'!$R$18,0),0)</f>
        <v>0</v>
      </c>
      <c r="AC822" s="1">
        <f>IF(C822="West", IF(B822="Decentral",('Connecting shares (%)'!$F$14/100*E822+'Connecting shares (%)'!$G$14/100*G822+'Connecting shares (%)'!$H$14/100*I822)/1000000,0),0)</f>
        <v>0</v>
      </c>
      <c r="AD822" s="1">
        <f>IF(C822="west", IF(B822="Decentral",F822*'Connecting shares (%)'!$R$16*'Connecting shares (%)'!$F$14/100+H822*'Connecting shares (%)'!$G$14/100*'Connecting shares (%)'!$R$17+J822*'Connecting shares (%)'!$H$14/100*'Connecting shares (%)'!$R$18,0),0)</f>
        <v>0</v>
      </c>
      <c r="AE822" s="1">
        <f>IF(C822="west", IF(B822="Central",('Connecting shares (%)'!$F$12/100*K822+'Connecting shares (%)'!$G$12/100*M822+'Connecting shares (%)'!$H$12/100*O822)/1000000,0),0)</f>
        <v>0</v>
      </c>
      <c r="AF822" s="1">
        <f>IF(C822="west", IF(B822="Central",L822*'Connecting shares (%)'!$R$16*'Connecting shares (%)'!$F$12/100+N822*'Connecting shares (%)'!$G$12/100*'Connecting shares (%)'!$R$17+P822*'Connecting shares (%)'!$H$12/100*'Connecting shares (%)'!$R$18,0),0)</f>
        <v>0</v>
      </c>
      <c r="AG822" s="1">
        <f>IF(C822="West", IF(B822="Decentral",(K822*'Connecting shares (%)'!$F$16/100+M822*'Connecting shares (%)'!$G$16/100+O822*'Connecting shares (%)'!$H$16/100)/1000000,0),0)</f>
        <v>0</v>
      </c>
      <c r="AH822" s="1">
        <f>IF(C822="west", IF(B822="Decentral",L822*'Connecting shares (%)'!$R$16*'Connecting shares (%)'!$F$16/100+N822*'Connecting shares (%)'!$G$16/100*'Connecting shares (%)'!$R$17+P822*'Connecting shares (%)'!$H$16/100*'Connecting shares (%)'!$R$18,0),0)</f>
        <v>0</v>
      </c>
    </row>
    <row r="823" spans="1:34">
      <c r="A823" s="1">
        <v>822</v>
      </c>
      <c r="B823" s="1" t="s">
        <v>22</v>
      </c>
      <c r="C823" s="1" t="s">
        <v>23</v>
      </c>
      <c r="D823" s="1" t="s">
        <v>165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925.11662109208305</v>
      </c>
      <c r="R823" s="1">
        <v>10593.5</v>
      </c>
      <c r="S823" s="61">
        <f>IF(C823="East", IF(B823="Central",('Connecting shares (%)'!$F$2/100*E823+'Connecting shares (%)'!$G$2/100*G823+'Connecting shares (%)'!$H$2/100*I823)/1000000,0),0)</f>
        <v>0</v>
      </c>
      <c r="T823" s="61">
        <f>IF(C823="East", IF(B823="Central",F823*'Connecting shares (%)'!$R$16*'Connecting shares (%)'!$F$2/100+H823*'Connecting shares (%)'!$G$2/100*'Connecting shares (%)'!$R$17+J823*'Connecting shares (%)'!$H$2/100*'Connecting shares (%)'!$R$18,0),0)</f>
        <v>0</v>
      </c>
      <c r="U823" s="1">
        <f>IF(C823="East", IF(B823="Decentral",('Connecting shares (%)'!$F$6/100*E823+'Connecting shares (%)'!$G$6/100*G823+'Connecting shares (%)'!$H$6/100*I823)/1000000,0),0)</f>
        <v>0</v>
      </c>
      <c r="V823" s="1">
        <f>IF(C823="East", IF(B823="Decentral",F823*'Connecting shares (%)'!$R$16*'Connecting shares (%)'!$F$6/100+H823*'Connecting shares (%)'!$G$6/100*'Connecting shares (%)'!$R$17+J823*'Connecting shares (%)'!$H$6/100*'Connecting shares (%)'!$R$18,0),0)</f>
        <v>0</v>
      </c>
      <c r="W823" s="1">
        <f>IF(C823="East", IF(B823="Central",('Connecting shares (%)'!$F$4/100*K823+'Connecting shares (%)'!$G$4/100*M823+'Connecting shares (%)'!$H$4/100*O823)/1000000,0),0)</f>
        <v>0</v>
      </c>
      <c r="X823" s="1">
        <f>IF(C823="East", IF(B823="Central",L823*'Connecting shares (%)'!$R$16*'Connecting shares (%)'!$F$4/100+N823*'Connecting shares (%)'!$G$4/100*'Connecting shares (%)'!$R$17+P823*'Connecting shares (%)'!$H$4/100*'Connecting shares (%)'!$R$18,0),0)</f>
        <v>0</v>
      </c>
      <c r="Y823" s="1">
        <f>IF(C823="East", IF(B823="Decentral",('Connecting shares (%)'!$F$4/100*K823+'Connecting shares (%)'!$G$4/100*M823+'Connecting shares (%)'!$H$4/100*O823)/1000000,0),0)</f>
        <v>0</v>
      </c>
      <c r="Z823" s="1">
        <f>IF(C823="East", IF(B823="Decentral",L823*'Connecting shares (%)'!$R$16*'Connecting shares (%)'!$F$8/100+N823*'Connecting shares (%)'!$G$8/100*'Connecting shares (%)'!$R$17+P823*'Connecting shares (%)'!$H$8/100*'Connecting shares (%)'!$R$18,0),0)</f>
        <v>0</v>
      </c>
      <c r="AA823" s="1">
        <f>IF(C823="West", IF(B823="Central",('Connecting shares (%)'!$F$10/100*E823+'Connecting shares (%)'!$G$10/100*G823+'Connecting shares (%)'!$H$10/100*I823)/1000000,0),0)</f>
        <v>0</v>
      </c>
      <c r="AB823" s="1">
        <f>IF(C823="West", IF(B823="Central",F823*'Connecting shares (%)'!$R$16*'Connecting shares (%)'!$F$10/100+H823*'Connecting shares (%)'!$G$10/100*'Connecting shares (%)'!$R$17+J823*'Connecting shares (%)'!$H$10/100*'Connecting shares (%)'!$R$18,0),0)</f>
        <v>0</v>
      </c>
      <c r="AC823" s="1">
        <f>IF(C823="West", IF(B823="Decentral",('Connecting shares (%)'!$F$14/100*E823+'Connecting shares (%)'!$G$14/100*G823+'Connecting shares (%)'!$H$14/100*I823)/1000000,0),0)</f>
        <v>0</v>
      </c>
      <c r="AD823" s="1">
        <f>IF(C823="west", IF(B823="Decentral",F823*'Connecting shares (%)'!$R$16*'Connecting shares (%)'!$F$14/100+H823*'Connecting shares (%)'!$G$14/100*'Connecting shares (%)'!$R$17+J823*'Connecting shares (%)'!$H$14/100*'Connecting shares (%)'!$R$18,0),0)</f>
        <v>0</v>
      </c>
      <c r="AE823" s="1">
        <f>IF(C823="west", IF(B823="Central",('Connecting shares (%)'!$F$12/100*K823+'Connecting shares (%)'!$G$12/100*M823+'Connecting shares (%)'!$H$12/100*O823)/1000000,0),0)</f>
        <v>0</v>
      </c>
      <c r="AF823" s="1">
        <f>IF(C823="west", IF(B823="Central",L823*'Connecting shares (%)'!$R$16*'Connecting shares (%)'!$F$12/100+N823*'Connecting shares (%)'!$G$12/100*'Connecting shares (%)'!$R$17+P823*'Connecting shares (%)'!$H$12/100*'Connecting shares (%)'!$R$18,0),0)</f>
        <v>0</v>
      </c>
      <c r="AG823" s="1">
        <f>IF(C823="West", IF(B823="Decentral",(K823*'Connecting shares (%)'!$F$16/100+M823*'Connecting shares (%)'!$G$16/100+O823*'Connecting shares (%)'!$H$16/100)/1000000,0),0)</f>
        <v>0</v>
      </c>
      <c r="AH823" s="1">
        <f>IF(C823="west", IF(B823="Decentral",L823*'Connecting shares (%)'!$R$16*'Connecting shares (%)'!$F$16/100+N823*'Connecting shares (%)'!$G$16/100*'Connecting shares (%)'!$R$17+P823*'Connecting shares (%)'!$H$16/100*'Connecting shares (%)'!$R$18,0),0)</f>
        <v>0</v>
      </c>
    </row>
    <row r="824" spans="1:34">
      <c r="A824" s="1">
        <v>823</v>
      </c>
      <c r="B824" s="1" t="s">
        <v>21</v>
      </c>
      <c r="C824" s="1" t="s">
        <v>24</v>
      </c>
      <c r="D824" s="1" t="s">
        <v>164</v>
      </c>
      <c r="E824" s="1">
        <v>64845.75</v>
      </c>
      <c r="F824" s="1">
        <v>2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2002.80441131931</v>
      </c>
      <c r="R824" s="1">
        <v>242405</v>
      </c>
      <c r="S824" s="61">
        <f>IF(C824="East", IF(B824="Central",('Connecting shares (%)'!$F$2/100*E824+'Connecting shares (%)'!$G$2/100*G824+'Connecting shares (%)'!$H$2/100*I824)/1000000,0),0)</f>
        <v>0</v>
      </c>
      <c r="T824" s="61">
        <f>IF(C824="East", IF(B824="Central",F824*'Connecting shares (%)'!$R$16*'Connecting shares (%)'!$F$2/100+H824*'Connecting shares (%)'!$G$2/100*'Connecting shares (%)'!$R$17+J824*'Connecting shares (%)'!$H$2/100*'Connecting shares (%)'!$R$18,0),0)</f>
        <v>0</v>
      </c>
      <c r="U824" s="1">
        <f>IF(C824="East", IF(B824="Decentral",('Connecting shares (%)'!$F$6/100*E824+'Connecting shares (%)'!$G$6/100*G824+'Connecting shares (%)'!$H$6/100*I824)/1000000,0),0)</f>
        <v>6.4845749999999994E-2</v>
      </c>
      <c r="V824" s="1">
        <f>IF(C824="East", IF(B824="Decentral",F824*'Connecting shares (%)'!$R$16*'Connecting shares (%)'!$F$6/100+H824*'Connecting shares (%)'!$G$6/100*'Connecting shares (%)'!$R$17+J824*'Connecting shares (%)'!$H$6/100*'Connecting shares (%)'!$R$18,0),0)</f>
        <v>4.5990000000000003E-2</v>
      </c>
      <c r="W824" s="1">
        <f>IF(C824="East", IF(B824="Central",('Connecting shares (%)'!$F$4/100*K824+'Connecting shares (%)'!$G$4/100*M824+'Connecting shares (%)'!$H$4/100*O824)/1000000,0),0)</f>
        <v>0</v>
      </c>
      <c r="X824" s="1">
        <f>IF(C824="East", IF(B824="Central",L824*'Connecting shares (%)'!$R$16*'Connecting shares (%)'!$F$4/100+N824*'Connecting shares (%)'!$G$4/100*'Connecting shares (%)'!$R$17+P824*'Connecting shares (%)'!$H$4/100*'Connecting shares (%)'!$R$18,0),0)</f>
        <v>0</v>
      </c>
      <c r="Y824" s="1">
        <f>IF(C824="East", IF(B824="Decentral",('Connecting shares (%)'!$F$4/100*K824+'Connecting shares (%)'!$G$4/100*M824+'Connecting shares (%)'!$H$4/100*O824)/1000000,0),0)</f>
        <v>0</v>
      </c>
      <c r="Z824" s="1">
        <f>IF(C824="East", IF(B824="Decentral",L824*'Connecting shares (%)'!$R$16*'Connecting shares (%)'!$F$8/100+N824*'Connecting shares (%)'!$G$8/100*'Connecting shares (%)'!$R$17+P824*'Connecting shares (%)'!$H$8/100*'Connecting shares (%)'!$R$18,0),0)</f>
        <v>0</v>
      </c>
      <c r="AA824" s="1">
        <f>IF(C824="West", IF(B824="Central",('Connecting shares (%)'!$F$10/100*E824+'Connecting shares (%)'!$G$10/100*G824+'Connecting shares (%)'!$H$10/100*I824)/1000000,0),0)</f>
        <v>0</v>
      </c>
      <c r="AB824" s="1">
        <f>IF(C824="West", IF(B824="Central",F824*'Connecting shares (%)'!$R$16*'Connecting shares (%)'!$F$10/100+H824*'Connecting shares (%)'!$G$10/100*'Connecting shares (%)'!$R$17+J824*'Connecting shares (%)'!$H$10/100*'Connecting shares (%)'!$R$18,0),0)</f>
        <v>0</v>
      </c>
      <c r="AC824" s="1">
        <f>IF(C824="West", IF(B824="Decentral",('Connecting shares (%)'!$F$14/100*E824+'Connecting shares (%)'!$G$14/100*G824+'Connecting shares (%)'!$H$14/100*I824)/1000000,0),0)</f>
        <v>0</v>
      </c>
      <c r="AD824" s="1">
        <f>IF(C824="west", IF(B824="Decentral",F824*'Connecting shares (%)'!$R$16*'Connecting shares (%)'!$F$14/100+H824*'Connecting shares (%)'!$G$14/100*'Connecting shares (%)'!$R$17+J824*'Connecting shares (%)'!$H$14/100*'Connecting shares (%)'!$R$18,0),0)</f>
        <v>0</v>
      </c>
      <c r="AE824" s="1">
        <f>IF(C824="west", IF(B824="Central",('Connecting shares (%)'!$F$12/100*K824+'Connecting shares (%)'!$G$12/100*M824+'Connecting shares (%)'!$H$12/100*O824)/1000000,0),0)</f>
        <v>0</v>
      </c>
      <c r="AF824" s="1">
        <f>IF(C824="west", IF(B824="Central",L824*'Connecting shares (%)'!$R$16*'Connecting shares (%)'!$F$12/100+N824*'Connecting shares (%)'!$G$12/100*'Connecting shares (%)'!$R$17+P824*'Connecting shares (%)'!$H$12/100*'Connecting shares (%)'!$R$18,0),0)</f>
        <v>0</v>
      </c>
      <c r="AG824" s="1">
        <f>IF(C824="West", IF(B824="Decentral",(K824*'Connecting shares (%)'!$F$16/100+M824*'Connecting shares (%)'!$G$16/100+O824*'Connecting shares (%)'!$H$16/100)/1000000,0),0)</f>
        <v>0</v>
      </c>
      <c r="AH824" s="1">
        <f>IF(C824="west", IF(B824="Decentral",L824*'Connecting shares (%)'!$R$16*'Connecting shares (%)'!$F$16/100+N824*'Connecting shares (%)'!$G$16/100*'Connecting shares (%)'!$R$17+P824*'Connecting shares (%)'!$H$16/100*'Connecting shares (%)'!$R$18,0),0)</f>
        <v>0</v>
      </c>
    </row>
    <row r="825" spans="1:34">
      <c r="A825" s="1">
        <v>824</v>
      </c>
      <c r="B825" s="1" t="s">
        <v>21</v>
      </c>
      <c r="C825" s="1" t="s">
        <v>24</v>
      </c>
      <c r="D825" s="1" t="s">
        <v>163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695.96730334902998</v>
      </c>
      <c r="R825" s="1">
        <v>12781.5</v>
      </c>
      <c r="S825" s="61">
        <f>IF(C825="East", IF(B825="Central",('Connecting shares (%)'!$F$2/100*E825+'Connecting shares (%)'!$G$2/100*G825+'Connecting shares (%)'!$H$2/100*I825)/1000000,0),0)</f>
        <v>0</v>
      </c>
      <c r="T825" s="61">
        <f>IF(C825="East", IF(B825="Central",F825*'Connecting shares (%)'!$R$16*'Connecting shares (%)'!$F$2/100+H825*'Connecting shares (%)'!$G$2/100*'Connecting shares (%)'!$R$17+J825*'Connecting shares (%)'!$H$2/100*'Connecting shares (%)'!$R$18,0),0)</f>
        <v>0</v>
      </c>
      <c r="U825" s="1">
        <f>IF(C825="East", IF(B825="Decentral",('Connecting shares (%)'!$F$6/100*E825+'Connecting shares (%)'!$G$6/100*G825+'Connecting shares (%)'!$H$6/100*I825)/1000000,0),0)</f>
        <v>0</v>
      </c>
      <c r="V825" s="1">
        <f>IF(C825="East", IF(B825="Decentral",F825*'Connecting shares (%)'!$R$16*'Connecting shares (%)'!$F$6/100+H825*'Connecting shares (%)'!$G$6/100*'Connecting shares (%)'!$R$17+J825*'Connecting shares (%)'!$H$6/100*'Connecting shares (%)'!$R$18,0),0)</f>
        <v>0</v>
      </c>
      <c r="W825" s="1">
        <f>IF(C825="East", IF(B825="Central",('Connecting shares (%)'!$F$4/100*K825+'Connecting shares (%)'!$G$4/100*M825+'Connecting shares (%)'!$H$4/100*O825)/1000000,0),0)</f>
        <v>0</v>
      </c>
      <c r="X825" s="1">
        <f>IF(C825="East", IF(B825="Central",L825*'Connecting shares (%)'!$R$16*'Connecting shares (%)'!$F$4/100+N825*'Connecting shares (%)'!$G$4/100*'Connecting shares (%)'!$R$17+P825*'Connecting shares (%)'!$H$4/100*'Connecting shares (%)'!$R$18,0),0)</f>
        <v>0</v>
      </c>
      <c r="Y825" s="1">
        <f>IF(C825="East", IF(B825="Decentral",('Connecting shares (%)'!$F$4/100*K825+'Connecting shares (%)'!$G$4/100*M825+'Connecting shares (%)'!$H$4/100*O825)/1000000,0),0)</f>
        <v>0</v>
      </c>
      <c r="Z825" s="1">
        <f>IF(C825="East", IF(B825="Decentral",L825*'Connecting shares (%)'!$R$16*'Connecting shares (%)'!$F$8/100+N825*'Connecting shares (%)'!$G$8/100*'Connecting shares (%)'!$R$17+P825*'Connecting shares (%)'!$H$8/100*'Connecting shares (%)'!$R$18,0),0)</f>
        <v>0</v>
      </c>
      <c r="AA825" s="1">
        <f>IF(C825="West", IF(B825="Central",('Connecting shares (%)'!$F$10/100*E825+'Connecting shares (%)'!$G$10/100*G825+'Connecting shares (%)'!$H$10/100*I825)/1000000,0),0)</f>
        <v>0</v>
      </c>
      <c r="AB825" s="1">
        <f>IF(C825="West", IF(B825="Central",F825*'Connecting shares (%)'!$R$16*'Connecting shares (%)'!$F$10/100+H825*'Connecting shares (%)'!$G$10/100*'Connecting shares (%)'!$R$17+J825*'Connecting shares (%)'!$H$10/100*'Connecting shares (%)'!$R$18,0),0)</f>
        <v>0</v>
      </c>
      <c r="AC825" s="1">
        <f>IF(C825="West", IF(B825="Decentral",('Connecting shares (%)'!$F$14/100*E825+'Connecting shares (%)'!$G$14/100*G825+'Connecting shares (%)'!$H$14/100*I825)/1000000,0),0)</f>
        <v>0</v>
      </c>
      <c r="AD825" s="1">
        <f>IF(C825="west", IF(B825="Decentral",F825*'Connecting shares (%)'!$R$16*'Connecting shares (%)'!$F$14/100+H825*'Connecting shares (%)'!$G$14/100*'Connecting shares (%)'!$R$17+J825*'Connecting shares (%)'!$H$14/100*'Connecting shares (%)'!$R$18,0),0)</f>
        <v>0</v>
      </c>
      <c r="AE825" s="1">
        <f>IF(C825="west", IF(B825="Central",('Connecting shares (%)'!$F$12/100*K825+'Connecting shares (%)'!$G$12/100*M825+'Connecting shares (%)'!$H$12/100*O825)/1000000,0),0)</f>
        <v>0</v>
      </c>
      <c r="AF825" s="1">
        <f>IF(C825="west", IF(B825="Central",L825*'Connecting shares (%)'!$R$16*'Connecting shares (%)'!$F$12/100+N825*'Connecting shares (%)'!$G$12/100*'Connecting shares (%)'!$R$17+P825*'Connecting shares (%)'!$H$12/100*'Connecting shares (%)'!$R$18,0),0)</f>
        <v>0</v>
      </c>
      <c r="AG825" s="1">
        <f>IF(C825="West", IF(B825="Decentral",(K825*'Connecting shares (%)'!$F$16/100+M825*'Connecting shares (%)'!$G$16/100+O825*'Connecting shares (%)'!$H$16/100)/1000000,0),0)</f>
        <v>0</v>
      </c>
      <c r="AH825" s="1">
        <f>IF(C825="west", IF(B825="Decentral",L825*'Connecting shares (%)'!$R$16*'Connecting shares (%)'!$F$16/100+N825*'Connecting shares (%)'!$G$16/100*'Connecting shares (%)'!$R$17+P825*'Connecting shares (%)'!$H$16/100*'Connecting shares (%)'!$R$18,0),0)</f>
        <v>0</v>
      </c>
    </row>
    <row r="826" spans="1:34">
      <c r="A826" s="1">
        <v>825</v>
      </c>
      <c r="B826" s="1" t="s">
        <v>21</v>
      </c>
      <c r="C826" s="1" t="s">
        <v>24</v>
      </c>
      <c r="D826" s="1" t="s">
        <v>162</v>
      </c>
      <c r="E826" s="1">
        <v>2601836.0299999998</v>
      </c>
      <c r="F826" s="1">
        <v>165</v>
      </c>
      <c r="G826" s="1">
        <v>66157.059999999896</v>
      </c>
      <c r="H826" s="1">
        <v>1</v>
      </c>
      <c r="I826" s="1">
        <v>0</v>
      </c>
      <c r="J826" s="1">
        <v>0</v>
      </c>
      <c r="K826" s="1">
        <v>194119.61</v>
      </c>
      <c r="L826" s="1">
        <v>15</v>
      </c>
      <c r="M826" s="1">
        <v>0</v>
      </c>
      <c r="N826" s="1">
        <v>0</v>
      </c>
      <c r="O826" s="1">
        <v>0</v>
      </c>
      <c r="P826" s="1">
        <v>0</v>
      </c>
      <c r="Q826" s="1">
        <v>3563.5712716400299</v>
      </c>
      <c r="R826" s="1">
        <v>507255.5</v>
      </c>
      <c r="S826" s="61">
        <f>IF(C826="East", IF(B826="Central",('Connecting shares (%)'!$F$2/100*E826+'Connecting shares (%)'!$G$2/100*G826+'Connecting shares (%)'!$H$2/100*I826)/1000000,0),0)</f>
        <v>0</v>
      </c>
      <c r="T826" s="61">
        <f>IF(C826="East", IF(B826="Central",F826*'Connecting shares (%)'!$R$16*'Connecting shares (%)'!$F$2/100+H826*'Connecting shares (%)'!$G$2/100*'Connecting shares (%)'!$R$17+J826*'Connecting shares (%)'!$H$2/100*'Connecting shares (%)'!$R$18,0),0)</f>
        <v>0</v>
      </c>
      <c r="U826" s="1">
        <f>IF(C826="East", IF(B826="Decentral",('Connecting shares (%)'!$F$6/100*E826+'Connecting shares (%)'!$G$6/100*G826+'Connecting shares (%)'!$H$6/100*I826)/1000000,0),0)</f>
        <v>2.66799309</v>
      </c>
      <c r="V826" s="1">
        <f>IF(C826="East", IF(B826="Decentral",F826*'Connecting shares (%)'!$R$16*'Connecting shares (%)'!$F$6/100+H826*'Connecting shares (%)'!$G$6/100*'Connecting shares (%)'!$R$17+J826*'Connecting shares (%)'!$H$6/100*'Connecting shares (%)'!$R$18,0),0)</f>
        <v>3.8248340000000001</v>
      </c>
      <c r="W826" s="1">
        <f>IF(C826="East", IF(B826="Central",('Connecting shares (%)'!$F$4/100*K826+'Connecting shares (%)'!$G$4/100*M826+'Connecting shares (%)'!$H$4/100*O826)/1000000,0),0)</f>
        <v>0</v>
      </c>
      <c r="X826" s="1">
        <f>IF(C826="East", IF(B826="Central",L826*'Connecting shares (%)'!$R$16*'Connecting shares (%)'!$F$4/100+N826*'Connecting shares (%)'!$G$4/100*'Connecting shares (%)'!$R$17+P826*'Connecting shares (%)'!$H$4/100*'Connecting shares (%)'!$R$18,0),0)</f>
        <v>0</v>
      </c>
      <c r="Y826" s="1">
        <f>IF(C826="East", IF(B826="Decentral",('Connecting shares (%)'!$F$4/100*K826+'Connecting shares (%)'!$G$4/100*M826+'Connecting shares (%)'!$H$4/100*O826)/1000000,0),0)</f>
        <v>0.19411961</v>
      </c>
      <c r="Z826" s="1">
        <f>IF(C826="East", IF(B826="Decentral",L826*'Connecting shares (%)'!$R$16*'Connecting shares (%)'!$F$8/100+N826*'Connecting shares (%)'!$G$8/100*'Connecting shares (%)'!$R$17+P826*'Connecting shares (%)'!$H$8/100*'Connecting shares (%)'!$R$18,0),0)</f>
        <v>0.34492500000000009</v>
      </c>
      <c r="AA826" s="1">
        <f>IF(C826="West", IF(B826="Central",('Connecting shares (%)'!$F$10/100*E826+'Connecting shares (%)'!$G$10/100*G826+'Connecting shares (%)'!$H$10/100*I826)/1000000,0),0)</f>
        <v>0</v>
      </c>
      <c r="AB826" s="1">
        <f>IF(C826="West", IF(B826="Central",F826*'Connecting shares (%)'!$R$16*'Connecting shares (%)'!$F$10/100+H826*'Connecting shares (%)'!$G$10/100*'Connecting shares (%)'!$R$17+J826*'Connecting shares (%)'!$H$10/100*'Connecting shares (%)'!$R$18,0),0)</f>
        <v>0</v>
      </c>
      <c r="AC826" s="1">
        <f>IF(C826="West", IF(B826="Decentral",('Connecting shares (%)'!$F$14/100*E826+'Connecting shares (%)'!$G$14/100*G826+'Connecting shares (%)'!$H$14/100*I826)/1000000,0),0)</f>
        <v>0</v>
      </c>
      <c r="AD826" s="1">
        <f>IF(C826="west", IF(B826="Decentral",F826*'Connecting shares (%)'!$R$16*'Connecting shares (%)'!$F$14/100+H826*'Connecting shares (%)'!$G$14/100*'Connecting shares (%)'!$R$17+J826*'Connecting shares (%)'!$H$14/100*'Connecting shares (%)'!$R$18,0),0)</f>
        <v>0</v>
      </c>
      <c r="AE826" s="1">
        <f>IF(C826="west", IF(B826="Central",('Connecting shares (%)'!$F$12/100*K826+'Connecting shares (%)'!$G$12/100*M826+'Connecting shares (%)'!$H$12/100*O826)/1000000,0),0)</f>
        <v>0</v>
      </c>
      <c r="AF826" s="1">
        <f>IF(C826="west", IF(B826="Central",L826*'Connecting shares (%)'!$R$16*'Connecting shares (%)'!$F$12/100+N826*'Connecting shares (%)'!$G$12/100*'Connecting shares (%)'!$R$17+P826*'Connecting shares (%)'!$H$12/100*'Connecting shares (%)'!$R$18,0),0)</f>
        <v>0</v>
      </c>
      <c r="AG826" s="1">
        <f>IF(C826="West", IF(B826="Decentral",(K826*'Connecting shares (%)'!$F$16/100+M826*'Connecting shares (%)'!$G$16/100+O826*'Connecting shares (%)'!$H$16/100)/1000000,0),0)</f>
        <v>0</v>
      </c>
      <c r="AH826" s="1">
        <f>IF(C826="west", IF(B826="Decentral",L826*'Connecting shares (%)'!$R$16*'Connecting shares (%)'!$F$16/100+N826*'Connecting shares (%)'!$G$16/100*'Connecting shares (%)'!$R$17+P826*'Connecting shares (%)'!$H$16/100*'Connecting shares (%)'!$R$18,0),0)</f>
        <v>0</v>
      </c>
    </row>
    <row r="827" spans="1:34">
      <c r="A827" s="1">
        <v>826</v>
      </c>
      <c r="B827" s="1" t="s">
        <v>21</v>
      </c>
      <c r="C827" s="1" t="s">
        <v>24</v>
      </c>
      <c r="D827" s="1" t="s">
        <v>161</v>
      </c>
      <c r="E827" s="1">
        <v>323155.75</v>
      </c>
      <c r="F827" s="1">
        <v>27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2753.7063797351502</v>
      </c>
      <c r="R827" s="1">
        <v>239740.5</v>
      </c>
      <c r="S827" s="61">
        <f>IF(C827="East", IF(B827="Central",('Connecting shares (%)'!$F$2/100*E827+'Connecting shares (%)'!$G$2/100*G827+'Connecting shares (%)'!$H$2/100*I827)/1000000,0),0)</f>
        <v>0</v>
      </c>
      <c r="T827" s="61">
        <f>IF(C827="East", IF(B827="Central",F827*'Connecting shares (%)'!$R$16*'Connecting shares (%)'!$F$2/100+H827*'Connecting shares (%)'!$G$2/100*'Connecting shares (%)'!$R$17+J827*'Connecting shares (%)'!$H$2/100*'Connecting shares (%)'!$R$18,0),0)</f>
        <v>0</v>
      </c>
      <c r="U827" s="1">
        <f>IF(C827="East", IF(B827="Decentral",('Connecting shares (%)'!$F$6/100*E827+'Connecting shares (%)'!$G$6/100*G827+'Connecting shares (%)'!$H$6/100*I827)/1000000,0),0)</f>
        <v>0.32315575000000002</v>
      </c>
      <c r="V827" s="1">
        <f>IF(C827="East", IF(B827="Decentral",F827*'Connecting shares (%)'!$R$16*'Connecting shares (%)'!$F$6/100+H827*'Connecting shares (%)'!$G$6/100*'Connecting shares (%)'!$R$17+J827*'Connecting shares (%)'!$H$6/100*'Connecting shares (%)'!$R$18,0),0)</f>
        <v>0.620865</v>
      </c>
      <c r="W827" s="1">
        <f>IF(C827="East", IF(B827="Central",('Connecting shares (%)'!$F$4/100*K827+'Connecting shares (%)'!$G$4/100*M827+'Connecting shares (%)'!$H$4/100*O827)/1000000,0),0)</f>
        <v>0</v>
      </c>
      <c r="X827" s="1">
        <f>IF(C827="East", IF(B827="Central",L827*'Connecting shares (%)'!$R$16*'Connecting shares (%)'!$F$4/100+N827*'Connecting shares (%)'!$G$4/100*'Connecting shares (%)'!$R$17+P827*'Connecting shares (%)'!$H$4/100*'Connecting shares (%)'!$R$18,0),0)</f>
        <v>0</v>
      </c>
      <c r="Y827" s="1">
        <f>IF(C827="East", IF(B827="Decentral",('Connecting shares (%)'!$F$4/100*K827+'Connecting shares (%)'!$G$4/100*M827+'Connecting shares (%)'!$H$4/100*O827)/1000000,0),0)</f>
        <v>0</v>
      </c>
      <c r="Z827" s="1">
        <f>IF(C827="East", IF(B827="Decentral",L827*'Connecting shares (%)'!$R$16*'Connecting shares (%)'!$F$8/100+N827*'Connecting shares (%)'!$G$8/100*'Connecting shares (%)'!$R$17+P827*'Connecting shares (%)'!$H$8/100*'Connecting shares (%)'!$R$18,0),0)</f>
        <v>0</v>
      </c>
      <c r="AA827" s="1">
        <f>IF(C827="West", IF(B827="Central",('Connecting shares (%)'!$F$10/100*E827+'Connecting shares (%)'!$G$10/100*G827+'Connecting shares (%)'!$H$10/100*I827)/1000000,0),0)</f>
        <v>0</v>
      </c>
      <c r="AB827" s="1">
        <f>IF(C827="West", IF(B827="Central",F827*'Connecting shares (%)'!$R$16*'Connecting shares (%)'!$F$10/100+H827*'Connecting shares (%)'!$G$10/100*'Connecting shares (%)'!$R$17+J827*'Connecting shares (%)'!$H$10/100*'Connecting shares (%)'!$R$18,0),0)</f>
        <v>0</v>
      </c>
      <c r="AC827" s="1">
        <f>IF(C827="West", IF(B827="Decentral",('Connecting shares (%)'!$F$14/100*E827+'Connecting shares (%)'!$G$14/100*G827+'Connecting shares (%)'!$H$14/100*I827)/1000000,0),0)</f>
        <v>0</v>
      </c>
      <c r="AD827" s="1">
        <f>IF(C827="west", IF(B827="Decentral",F827*'Connecting shares (%)'!$R$16*'Connecting shares (%)'!$F$14/100+H827*'Connecting shares (%)'!$G$14/100*'Connecting shares (%)'!$R$17+J827*'Connecting shares (%)'!$H$14/100*'Connecting shares (%)'!$R$18,0),0)</f>
        <v>0</v>
      </c>
      <c r="AE827" s="1">
        <f>IF(C827="west", IF(B827="Central",('Connecting shares (%)'!$F$12/100*K827+'Connecting shares (%)'!$G$12/100*M827+'Connecting shares (%)'!$H$12/100*O827)/1000000,0),0)</f>
        <v>0</v>
      </c>
      <c r="AF827" s="1">
        <f>IF(C827="west", IF(B827="Central",L827*'Connecting shares (%)'!$R$16*'Connecting shares (%)'!$F$12/100+N827*'Connecting shares (%)'!$G$12/100*'Connecting shares (%)'!$R$17+P827*'Connecting shares (%)'!$H$12/100*'Connecting shares (%)'!$R$18,0),0)</f>
        <v>0</v>
      </c>
      <c r="AG827" s="1">
        <f>IF(C827="West", IF(B827="Decentral",(K827*'Connecting shares (%)'!$F$16/100+M827*'Connecting shares (%)'!$G$16/100+O827*'Connecting shares (%)'!$H$16/100)/1000000,0),0)</f>
        <v>0</v>
      </c>
      <c r="AH827" s="1">
        <f>IF(C827="west", IF(B827="Decentral",L827*'Connecting shares (%)'!$R$16*'Connecting shares (%)'!$F$16/100+N827*'Connecting shares (%)'!$G$16/100*'Connecting shares (%)'!$R$17+P827*'Connecting shares (%)'!$H$16/100*'Connecting shares (%)'!$R$18,0),0)</f>
        <v>0</v>
      </c>
    </row>
    <row r="828" spans="1:34">
      <c r="A828" s="1">
        <v>827</v>
      </c>
      <c r="B828" s="1" t="s">
        <v>22</v>
      </c>
      <c r="C828" s="1" t="s">
        <v>24</v>
      </c>
      <c r="D828" s="1" t="s">
        <v>160</v>
      </c>
      <c r="E828" s="1">
        <v>1509035.81</v>
      </c>
      <c r="F828" s="1">
        <v>89</v>
      </c>
      <c r="G828" s="1">
        <v>0</v>
      </c>
      <c r="H828" s="1">
        <v>0</v>
      </c>
      <c r="I828" s="1">
        <v>0</v>
      </c>
      <c r="J828" s="1">
        <v>0</v>
      </c>
      <c r="K828" s="1">
        <v>63233.309999999903</v>
      </c>
      <c r="L828" s="1">
        <v>6</v>
      </c>
      <c r="M828" s="1">
        <v>0</v>
      </c>
      <c r="N828" s="1">
        <v>0</v>
      </c>
      <c r="O828" s="1">
        <v>0</v>
      </c>
      <c r="P828" s="1">
        <v>0</v>
      </c>
      <c r="Q828" s="1">
        <v>5685.1710028775396</v>
      </c>
      <c r="R828" s="1">
        <v>1775082.5</v>
      </c>
      <c r="S828" s="61">
        <f>IF(C828="East", IF(B828="Central",('Connecting shares (%)'!$F$2/100*E828+'Connecting shares (%)'!$G$2/100*G828+'Connecting shares (%)'!$H$2/100*I828)/1000000,0),0)</f>
        <v>1.5090358100000001</v>
      </c>
      <c r="T828" s="61">
        <f>IF(C828="East", IF(B828="Central",F828*'Connecting shares (%)'!$R$16*'Connecting shares (%)'!$F$2/100+H828*'Connecting shares (%)'!$G$2/100*'Connecting shares (%)'!$R$17+J828*'Connecting shares (%)'!$H$2/100*'Connecting shares (%)'!$R$18,0),0)</f>
        <v>2.0465550000000001</v>
      </c>
      <c r="U828" s="1">
        <f>IF(C828="East", IF(B828="Decentral",('Connecting shares (%)'!$F$6/100*E828+'Connecting shares (%)'!$G$6/100*G828+'Connecting shares (%)'!$H$6/100*I828)/1000000,0),0)</f>
        <v>0</v>
      </c>
      <c r="V828" s="1">
        <f>IF(C828="East", IF(B828="Decentral",F828*'Connecting shares (%)'!$R$16*'Connecting shares (%)'!$F$6/100+H828*'Connecting shares (%)'!$G$6/100*'Connecting shares (%)'!$R$17+J828*'Connecting shares (%)'!$H$6/100*'Connecting shares (%)'!$R$18,0),0)</f>
        <v>0</v>
      </c>
      <c r="W828" s="1">
        <f>IF(C828="East", IF(B828="Central",('Connecting shares (%)'!$F$4/100*K828+'Connecting shares (%)'!$G$4/100*M828+'Connecting shares (%)'!$H$4/100*O828)/1000000,0),0)</f>
        <v>6.3233309999999904E-2</v>
      </c>
      <c r="X828" s="1">
        <f>IF(C828="East", IF(B828="Central",L828*'Connecting shares (%)'!$R$16*'Connecting shares (%)'!$F$4/100+N828*'Connecting shares (%)'!$G$4/100*'Connecting shares (%)'!$R$17+P828*'Connecting shares (%)'!$H$4/100*'Connecting shares (%)'!$R$18,0),0)</f>
        <v>0.13797000000000001</v>
      </c>
      <c r="Y828" s="1">
        <f>IF(C828="East", IF(B828="Decentral",('Connecting shares (%)'!$F$4/100*K828+'Connecting shares (%)'!$G$4/100*M828+'Connecting shares (%)'!$H$4/100*O828)/1000000,0),0)</f>
        <v>0</v>
      </c>
      <c r="Z828" s="1">
        <f>IF(C828="East", IF(B828="Decentral",L828*'Connecting shares (%)'!$R$16*'Connecting shares (%)'!$F$8/100+N828*'Connecting shares (%)'!$G$8/100*'Connecting shares (%)'!$R$17+P828*'Connecting shares (%)'!$H$8/100*'Connecting shares (%)'!$R$18,0),0)</f>
        <v>0</v>
      </c>
      <c r="AA828" s="1">
        <f>IF(C828="West", IF(B828="Central",('Connecting shares (%)'!$F$10/100*E828+'Connecting shares (%)'!$G$10/100*G828+'Connecting shares (%)'!$H$10/100*I828)/1000000,0),0)</f>
        <v>0</v>
      </c>
      <c r="AB828" s="1">
        <f>IF(C828="West", IF(B828="Central",F828*'Connecting shares (%)'!$R$16*'Connecting shares (%)'!$F$10/100+H828*'Connecting shares (%)'!$G$10/100*'Connecting shares (%)'!$R$17+J828*'Connecting shares (%)'!$H$10/100*'Connecting shares (%)'!$R$18,0),0)</f>
        <v>0</v>
      </c>
      <c r="AC828" s="1">
        <f>IF(C828="West", IF(B828="Decentral",('Connecting shares (%)'!$F$14/100*E828+'Connecting shares (%)'!$G$14/100*G828+'Connecting shares (%)'!$H$14/100*I828)/1000000,0),0)</f>
        <v>0</v>
      </c>
      <c r="AD828" s="1">
        <f>IF(C828="west", IF(B828="Decentral",F828*'Connecting shares (%)'!$R$16*'Connecting shares (%)'!$F$14/100+H828*'Connecting shares (%)'!$G$14/100*'Connecting shares (%)'!$R$17+J828*'Connecting shares (%)'!$H$14/100*'Connecting shares (%)'!$R$18,0),0)</f>
        <v>0</v>
      </c>
      <c r="AE828" s="1">
        <f>IF(C828="west", IF(B828="Central",('Connecting shares (%)'!$F$12/100*K828+'Connecting shares (%)'!$G$12/100*M828+'Connecting shares (%)'!$H$12/100*O828)/1000000,0),0)</f>
        <v>0</v>
      </c>
      <c r="AF828" s="1">
        <f>IF(C828="west", IF(B828="Central",L828*'Connecting shares (%)'!$R$16*'Connecting shares (%)'!$F$12/100+N828*'Connecting shares (%)'!$G$12/100*'Connecting shares (%)'!$R$17+P828*'Connecting shares (%)'!$H$12/100*'Connecting shares (%)'!$R$18,0),0)</f>
        <v>0</v>
      </c>
      <c r="AG828" s="1">
        <f>IF(C828="West", IF(B828="Decentral",(K828*'Connecting shares (%)'!$F$16/100+M828*'Connecting shares (%)'!$G$16/100+O828*'Connecting shares (%)'!$H$16/100)/1000000,0),0)</f>
        <v>0</v>
      </c>
      <c r="AH828" s="1">
        <f>IF(C828="west", IF(B828="Decentral",L828*'Connecting shares (%)'!$R$16*'Connecting shares (%)'!$F$16/100+N828*'Connecting shares (%)'!$G$16/100*'Connecting shares (%)'!$R$17+P828*'Connecting shares (%)'!$H$16/100*'Connecting shares (%)'!$R$18,0),0)</f>
        <v>0</v>
      </c>
    </row>
    <row r="829" spans="1:34">
      <c r="A829" s="1">
        <v>828</v>
      </c>
      <c r="B829" s="1" t="s">
        <v>21</v>
      </c>
      <c r="C829" s="1" t="s">
        <v>24</v>
      </c>
      <c r="D829" s="1" t="s">
        <v>159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2417.5241365898401</v>
      </c>
      <c r="R829" s="1">
        <v>236892</v>
      </c>
      <c r="S829" s="61">
        <f>IF(C829="East", IF(B829="Central",('Connecting shares (%)'!$F$2/100*E829+'Connecting shares (%)'!$G$2/100*G829+'Connecting shares (%)'!$H$2/100*I829)/1000000,0),0)</f>
        <v>0</v>
      </c>
      <c r="T829" s="61">
        <f>IF(C829="East", IF(B829="Central",F829*'Connecting shares (%)'!$R$16*'Connecting shares (%)'!$F$2/100+H829*'Connecting shares (%)'!$G$2/100*'Connecting shares (%)'!$R$17+J829*'Connecting shares (%)'!$H$2/100*'Connecting shares (%)'!$R$18,0),0)</f>
        <v>0</v>
      </c>
      <c r="U829" s="1">
        <f>IF(C829="East", IF(B829="Decentral",('Connecting shares (%)'!$F$6/100*E829+'Connecting shares (%)'!$G$6/100*G829+'Connecting shares (%)'!$H$6/100*I829)/1000000,0),0)</f>
        <v>0</v>
      </c>
      <c r="V829" s="1">
        <f>IF(C829="East", IF(B829="Decentral",F829*'Connecting shares (%)'!$R$16*'Connecting shares (%)'!$F$6/100+H829*'Connecting shares (%)'!$G$6/100*'Connecting shares (%)'!$R$17+J829*'Connecting shares (%)'!$H$6/100*'Connecting shares (%)'!$R$18,0),0)</f>
        <v>0</v>
      </c>
      <c r="W829" s="1">
        <f>IF(C829="East", IF(B829="Central",('Connecting shares (%)'!$F$4/100*K829+'Connecting shares (%)'!$G$4/100*M829+'Connecting shares (%)'!$H$4/100*O829)/1000000,0),0)</f>
        <v>0</v>
      </c>
      <c r="X829" s="1">
        <f>IF(C829="East", IF(B829="Central",L829*'Connecting shares (%)'!$R$16*'Connecting shares (%)'!$F$4/100+N829*'Connecting shares (%)'!$G$4/100*'Connecting shares (%)'!$R$17+P829*'Connecting shares (%)'!$H$4/100*'Connecting shares (%)'!$R$18,0),0)</f>
        <v>0</v>
      </c>
      <c r="Y829" s="1">
        <f>IF(C829="East", IF(B829="Decentral",('Connecting shares (%)'!$F$4/100*K829+'Connecting shares (%)'!$G$4/100*M829+'Connecting shares (%)'!$H$4/100*O829)/1000000,0),0)</f>
        <v>0</v>
      </c>
      <c r="Z829" s="1">
        <f>IF(C829="East", IF(B829="Decentral",L829*'Connecting shares (%)'!$R$16*'Connecting shares (%)'!$F$8/100+N829*'Connecting shares (%)'!$G$8/100*'Connecting shares (%)'!$R$17+P829*'Connecting shares (%)'!$H$8/100*'Connecting shares (%)'!$R$18,0),0)</f>
        <v>0</v>
      </c>
      <c r="AA829" s="1">
        <f>IF(C829="West", IF(B829="Central",('Connecting shares (%)'!$F$10/100*E829+'Connecting shares (%)'!$G$10/100*G829+'Connecting shares (%)'!$H$10/100*I829)/1000000,0),0)</f>
        <v>0</v>
      </c>
      <c r="AB829" s="1">
        <f>IF(C829="West", IF(B829="Central",F829*'Connecting shares (%)'!$R$16*'Connecting shares (%)'!$F$10/100+H829*'Connecting shares (%)'!$G$10/100*'Connecting shares (%)'!$R$17+J829*'Connecting shares (%)'!$H$10/100*'Connecting shares (%)'!$R$18,0),0)</f>
        <v>0</v>
      </c>
      <c r="AC829" s="1">
        <f>IF(C829="West", IF(B829="Decentral",('Connecting shares (%)'!$F$14/100*E829+'Connecting shares (%)'!$G$14/100*G829+'Connecting shares (%)'!$H$14/100*I829)/1000000,0),0)</f>
        <v>0</v>
      </c>
      <c r="AD829" s="1">
        <f>IF(C829="west", IF(B829="Decentral",F829*'Connecting shares (%)'!$R$16*'Connecting shares (%)'!$F$14/100+H829*'Connecting shares (%)'!$G$14/100*'Connecting shares (%)'!$R$17+J829*'Connecting shares (%)'!$H$14/100*'Connecting shares (%)'!$R$18,0),0)</f>
        <v>0</v>
      </c>
      <c r="AE829" s="1">
        <f>IF(C829="west", IF(B829="Central",('Connecting shares (%)'!$F$12/100*K829+'Connecting shares (%)'!$G$12/100*M829+'Connecting shares (%)'!$H$12/100*O829)/1000000,0),0)</f>
        <v>0</v>
      </c>
      <c r="AF829" s="1">
        <f>IF(C829="west", IF(B829="Central",L829*'Connecting shares (%)'!$R$16*'Connecting shares (%)'!$F$12/100+N829*'Connecting shares (%)'!$G$12/100*'Connecting shares (%)'!$R$17+P829*'Connecting shares (%)'!$H$12/100*'Connecting shares (%)'!$R$18,0),0)</f>
        <v>0</v>
      </c>
      <c r="AG829" s="1">
        <f>IF(C829="West", IF(B829="Decentral",(K829*'Connecting shares (%)'!$F$16/100+M829*'Connecting shares (%)'!$G$16/100+O829*'Connecting shares (%)'!$H$16/100)/1000000,0),0)</f>
        <v>0</v>
      </c>
      <c r="AH829" s="1">
        <f>IF(C829="west", IF(B829="Decentral",L829*'Connecting shares (%)'!$R$16*'Connecting shares (%)'!$F$16/100+N829*'Connecting shares (%)'!$G$16/100*'Connecting shares (%)'!$R$17+P829*'Connecting shares (%)'!$H$16/100*'Connecting shares (%)'!$R$18,0),0)</f>
        <v>0</v>
      </c>
    </row>
    <row r="830" spans="1:34">
      <c r="A830" s="1">
        <v>829</v>
      </c>
      <c r="B830" s="1" t="s">
        <v>21</v>
      </c>
      <c r="C830" s="1" t="s">
        <v>24</v>
      </c>
      <c r="D830" s="1" t="s">
        <v>158</v>
      </c>
      <c r="E830" s="1">
        <v>1226851.1699999899</v>
      </c>
      <c r="F830" s="1">
        <v>80</v>
      </c>
      <c r="G830" s="1">
        <v>0</v>
      </c>
      <c r="H830" s="1">
        <v>0</v>
      </c>
      <c r="I830" s="1">
        <v>0</v>
      </c>
      <c r="J830" s="1">
        <v>0</v>
      </c>
      <c r="K830" s="1">
        <v>103137.8</v>
      </c>
      <c r="L830" s="1">
        <v>6</v>
      </c>
      <c r="M830" s="1">
        <v>0</v>
      </c>
      <c r="N830" s="1">
        <v>0</v>
      </c>
      <c r="O830" s="1">
        <v>0</v>
      </c>
      <c r="P830" s="1">
        <v>0</v>
      </c>
      <c r="Q830" s="1">
        <v>2971.02757237682</v>
      </c>
      <c r="R830" s="1">
        <v>253612</v>
      </c>
      <c r="S830" s="61">
        <f>IF(C830="East", IF(B830="Central",('Connecting shares (%)'!$F$2/100*E830+'Connecting shares (%)'!$G$2/100*G830+'Connecting shares (%)'!$H$2/100*I830)/1000000,0),0)</f>
        <v>0</v>
      </c>
      <c r="T830" s="61">
        <f>IF(C830="East", IF(B830="Central",F830*'Connecting shares (%)'!$R$16*'Connecting shares (%)'!$F$2/100+H830*'Connecting shares (%)'!$G$2/100*'Connecting shares (%)'!$R$17+J830*'Connecting shares (%)'!$H$2/100*'Connecting shares (%)'!$R$18,0),0)</f>
        <v>0</v>
      </c>
      <c r="U830" s="1">
        <f>IF(C830="East", IF(B830="Decentral",('Connecting shares (%)'!$F$6/100*E830+'Connecting shares (%)'!$G$6/100*G830+'Connecting shares (%)'!$H$6/100*I830)/1000000,0),0)</f>
        <v>1.22685116999999</v>
      </c>
      <c r="V830" s="1">
        <f>IF(C830="East", IF(B830="Decentral",F830*'Connecting shares (%)'!$R$16*'Connecting shares (%)'!$F$6/100+H830*'Connecting shares (%)'!$G$6/100*'Connecting shares (%)'!$R$17+J830*'Connecting shares (%)'!$H$6/100*'Connecting shares (%)'!$R$18,0),0)</f>
        <v>1.8396000000000001</v>
      </c>
      <c r="W830" s="1">
        <f>IF(C830="East", IF(B830="Central",('Connecting shares (%)'!$F$4/100*K830+'Connecting shares (%)'!$G$4/100*M830+'Connecting shares (%)'!$H$4/100*O830)/1000000,0),0)</f>
        <v>0</v>
      </c>
      <c r="X830" s="1">
        <f>IF(C830="East", IF(B830="Central",L830*'Connecting shares (%)'!$R$16*'Connecting shares (%)'!$F$4/100+N830*'Connecting shares (%)'!$G$4/100*'Connecting shares (%)'!$R$17+P830*'Connecting shares (%)'!$H$4/100*'Connecting shares (%)'!$R$18,0),0)</f>
        <v>0</v>
      </c>
      <c r="Y830" s="1">
        <f>IF(C830="East", IF(B830="Decentral",('Connecting shares (%)'!$F$4/100*K830+'Connecting shares (%)'!$G$4/100*M830+'Connecting shares (%)'!$H$4/100*O830)/1000000,0),0)</f>
        <v>0.1031378</v>
      </c>
      <c r="Z830" s="1">
        <f>IF(C830="East", IF(B830="Decentral",L830*'Connecting shares (%)'!$R$16*'Connecting shares (%)'!$F$8/100+N830*'Connecting shares (%)'!$G$8/100*'Connecting shares (%)'!$R$17+P830*'Connecting shares (%)'!$H$8/100*'Connecting shares (%)'!$R$18,0),0)</f>
        <v>0.13797000000000001</v>
      </c>
      <c r="AA830" s="1">
        <f>IF(C830="West", IF(B830="Central",('Connecting shares (%)'!$F$10/100*E830+'Connecting shares (%)'!$G$10/100*G830+'Connecting shares (%)'!$H$10/100*I830)/1000000,0),0)</f>
        <v>0</v>
      </c>
      <c r="AB830" s="1">
        <f>IF(C830="West", IF(B830="Central",F830*'Connecting shares (%)'!$R$16*'Connecting shares (%)'!$F$10/100+H830*'Connecting shares (%)'!$G$10/100*'Connecting shares (%)'!$R$17+J830*'Connecting shares (%)'!$H$10/100*'Connecting shares (%)'!$R$18,0),0)</f>
        <v>0</v>
      </c>
      <c r="AC830" s="1">
        <f>IF(C830="West", IF(B830="Decentral",('Connecting shares (%)'!$F$14/100*E830+'Connecting shares (%)'!$G$14/100*G830+'Connecting shares (%)'!$H$14/100*I830)/1000000,0),0)</f>
        <v>0</v>
      </c>
      <c r="AD830" s="1">
        <f>IF(C830="west", IF(B830="Decentral",F830*'Connecting shares (%)'!$R$16*'Connecting shares (%)'!$F$14/100+H830*'Connecting shares (%)'!$G$14/100*'Connecting shares (%)'!$R$17+J830*'Connecting shares (%)'!$H$14/100*'Connecting shares (%)'!$R$18,0),0)</f>
        <v>0</v>
      </c>
      <c r="AE830" s="1">
        <f>IF(C830="west", IF(B830="Central",('Connecting shares (%)'!$F$12/100*K830+'Connecting shares (%)'!$G$12/100*M830+'Connecting shares (%)'!$H$12/100*O830)/1000000,0),0)</f>
        <v>0</v>
      </c>
      <c r="AF830" s="1">
        <f>IF(C830="west", IF(B830="Central",L830*'Connecting shares (%)'!$R$16*'Connecting shares (%)'!$F$12/100+N830*'Connecting shares (%)'!$G$12/100*'Connecting shares (%)'!$R$17+P830*'Connecting shares (%)'!$H$12/100*'Connecting shares (%)'!$R$18,0),0)</f>
        <v>0</v>
      </c>
      <c r="AG830" s="1">
        <f>IF(C830="West", IF(B830="Decentral",(K830*'Connecting shares (%)'!$F$16/100+M830*'Connecting shares (%)'!$G$16/100+O830*'Connecting shares (%)'!$H$16/100)/1000000,0),0)</f>
        <v>0</v>
      </c>
      <c r="AH830" s="1">
        <f>IF(C830="west", IF(B830="Decentral",L830*'Connecting shares (%)'!$R$16*'Connecting shares (%)'!$F$16/100+N830*'Connecting shares (%)'!$G$16/100*'Connecting shares (%)'!$R$17+P830*'Connecting shares (%)'!$H$16/100*'Connecting shares (%)'!$R$18,0),0)</f>
        <v>0</v>
      </c>
    </row>
    <row r="831" spans="1:34">
      <c r="A831" s="1">
        <v>830</v>
      </c>
      <c r="B831" s="1" t="s">
        <v>21</v>
      </c>
      <c r="C831" s="1" t="s">
        <v>24</v>
      </c>
      <c r="D831" s="1" t="s">
        <v>158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293.91301118742302</v>
      </c>
      <c r="R831" s="1">
        <v>3423.5</v>
      </c>
      <c r="S831" s="61">
        <f>IF(C831="East", IF(B831="Central",('Connecting shares (%)'!$F$2/100*E831+'Connecting shares (%)'!$G$2/100*G831+'Connecting shares (%)'!$H$2/100*I831)/1000000,0),0)</f>
        <v>0</v>
      </c>
      <c r="T831" s="61">
        <f>IF(C831="East", IF(B831="Central",F831*'Connecting shares (%)'!$R$16*'Connecting shares (%)'!$F$2/100+H831*'Connecting shares (%)'!$G$2/100*'Connecting shares (%)'!$R$17+J831*'Connecting shares (%)'!$H$2/100*'Connecting shares (%)'!$R$18,0),0)</f>
        <v>0</v>
      </c>
      <c r="U831" s="1">
        <f>IF(C831="East", IF(B831="Decentral",('Connecting shares (%)'!$F$6/100*E831+'Connecting shares (%)'!$G$6/100*G831+'Connecting shares (%)'!$H$6/100*I831)/1000000,0),0)</f>
        <v>0</v>
      </c>
      <c r="V831" s="1">
        <f>IF(C831="East", IF(B831="Decentral",F831*'Connecting shares (%)'!$R$16*'Connecting shares (%)'!$F$6/100+H831*'Connecting shares (%)'!$G$6/100*'Connecting shares (%)'!$R$17+J831*'Connecting shares (%)'!$H$6/100*'Connecting shares (%)'!$R$18,0),0)</f>
        <v>0</v>
      </c>
      <c r="W831" s="1">
        <f>IF(C831="East", IF(B831="Central",('Connecting shares (%)'!$F$4/100*K831+'Connecting shares (%)'!$G$4/100*M831+'Connecting shares (%)'!$H$4/100*O831)/1000000,0),0)</f>
        <v>0</v>
      </c>
      <c r="X831" s="1">
        <f>IF(C831="East", IF(B831="Central",L831*'Connecting shares (%)'!$R$16*'Connecting shares (%)'!$F$4/100+N831*'Connecting shares (%)'!$G$4/100*'Connecting shares (%)'!$R$17+P831*'Connecting shares (%)'!$H$4/100*'Connecting shares (%)'!$R$18,0),0)</f>
        <v>0</v>
      </c>
      <c r="Y831" s="1">
        <f>IF(C831="East", IF(B831="Decentral",('Connecting shares (%)'!$F$4/100*K831+'Connecting shares (%)'!$G$4/100*M831+'Connecting shares (%)'!$H$4/100*O831)/1000000,0),0)</f>
        <v>0</v>
      </c>
      <c r="Z831" s="1">
        <f>IF(C831="East", IF(B831="Decentral",L831*'Connecting shares (%)'!$R$16*'Connecting shares (%)'!$F$8/100+N831*'Connecting shares (%)'!$G$8/100*'Connecting shares (%)'!$R$17+P831*'Connecting shares (%)'!$H$8/100*'Connecting shares (%)'!$R$18,0),0)</f>
        <v>0</v>
      </c>
      <c r="AA831" s="1">
        <f>IF(C831="West", IF(B831="Central",('Connecting shares (%)'!$F$10/100*E831+'Connecting shares (%)'!$G$10/100*G831+'Connecting shares (%)'!$H$10/100*I831)/1000000,0),0)</f>
        <v>0</v>
      </c>
      <c r="AB831" s="1">
        <f>IF(C831="West", IF(B831="Central",F831*'Connecting shares (%)'!$R$16*'Connecting shares (%)'!$F$10/100+H831*'Connecting shares (%)'!$G$10/100*'Connecting shares (%)'!$R$17+J831*'Connecting shares (%)'!$H$10/100*'Connecting shares (%)'!$R$18,0),0)</f>
        <v>0</v>
      </c>
      <c r="AC831" s="1">
        <f>IF(C831="West", IF(B831="Decentral",('Connecting shares (%)'!$F$14/100*E831+'Connecting shares (%)'!$G$14/100*G831+'Connecting shares (%)'!$H$14/100*I831)/1000000,0),0)</f>
        <v>0</v>
      </c>
      <c r="AD831" s="1">
        <f>IF(C831="west", IF(B831="Decentral",F831*'Connecting shares (%)'!$R$16*'Connecting shares (%)'!$F$14/100+H831*'Connecting shares (%)'!$G$14/100*'Connecting shares (%)'!$R$17+J831*'Connecting shares (%)'!$H$14/100*'Connecting shares (%)'!$R$18,0),0)</f>
        <v>0</v>
      </c>
      <c r="AE831" s="1">
        <f>IF(C831="west", IF(B831="Central",('Connecting shares (%)'!$F$12/100*K831+'Connecting shares (%)'!$G$12/100*M831+'Connecting shares (%)'!$H$12/100*O831)/1000000,0),0)</f>
        <v>0</v>
      </c>
      <c r="AF831" s="1">
        <f>IF(C831="west", IF(B831="Central",L831*'Connecting shares (%)'!$R$16*'Connecting shares (%)'!$F$12/100+N831*'Connecting shares (%)'!$G$12/100*'Connecting shares (%)'!$R$17+P831*'Connecting shares (%)'!$H$12/100*'Connecting shares (%)'!$R$18,0),0)</f>
        <v>0</v>
      </c>
      <c r="AG831" s="1">
        <f>IF(C831="West", IF(B831="Decentral",(K831*'Connecting shares (%)'!$F$16/100+M831*'Connecting shares (%)'!$G$16/100+O831*'Connecting shares (%)'!$H$16/100)/1000000,0),0)</f>
        <v>0</v>
      </c>
      <c r="AH831" s="1">
        <f>IF(C831="west", IF(B831="Decentral",L831*'Connecting shares (%)'!$R$16*'Connecting shares (%)'!$F$16/100+N831*'Connecting shares (%)'!$G$16/100*'Connecting shares (%)'!$R$17+P831*'Connecting shares (%)'!$H$16/100*'Connecting shares (%)'!$R$18,0),0)</f>
        <v>0</v>
      </c>
    </row>
    <row r="832" spans="1:34">
      <c r="A832" s="1">
        <v>831</v>
      </c>
      <c r="B832" s="1" t="s">
        <v>21</v>
      </c>
      <c r="C832" s="1" t="s">
        <v>24</v>
      </c>
      <c r="D832" s="1" t="s">
        <v>47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21957.040000000001</v>
      </c>
      <c r="L832" s="1">
        <v>1</v>
      </c>
      <c r="M832" s="1">
        <v>0</v>
      </c>
      <c r="N832" s="1">
        <v>0</v>
      </c>
      <c r="O832" s="1">
        <v>0</v>
      </c>
      <c r="P832" s="1">
        <v>0</v>
      </c>
      <c r="Q832" s="1">
        <v>331.21788283916499</v>
      </c>
      <c r="R832" s="1">
        <v>5080.5</v>
      </c>
      <c r="S832" s="61">
        <f>IF(C832="East", IF(B832="Central",('Connecting shares (%)'!$F$2/100*E832+'Connecting shares (%)'!$G$2/100*G832+'Connecting shares (%)'!$H$2/100*I832)/1000000,0),0)</f>
        <v>0</v>
      </c>
      <c r="T832" s="61">
        <f>IF(C832="East", IF(B832="Central",F832*'Connecting shares (%)'!$R$16*'Connecting shares (%)'!$F$2/100+H832*'Connecting shares (%)'!$G$2/100*'Connecting shares (%)'!$R$17+J832*'Connecting shares (%)'!$H$2/100*'Connecting shares (%)'!$R$18,0),0)</f>
        <v>0</v>
      </c>
      <c r="U832" s="1">
        <f>IF(C832="East", IF(B832="Decentral",('Connecting shares (%)'!$F$6/100*E832+'Connecting shares (%)'!$G$6/100*G832+'Connecting shares (%)'!$H$6/100*I832)/1000000,0),0)</f>
        <v>0</v>
      </c>
      <c r="V832" s="1">
        <f>IF(C832="East", IF(B832="Decentral",F832*'Connecting shares (%)'!$R$16*'Connecting shares (%)'!$F$6/100+H832*'Connecting shares (%)'!$G$6/100*'Connecting shares (%)'!$R$17+J832*'Connecting shares (%)'!$H$6/100*'Connecting shares (%)'!$R$18,0),0)</f>
        <v>0</v>
      </c>
      <c r="W832" s="1">
        <f>IF(C832="East", IF(B832="Central",('Connecting shares (%)'!$F$4/100*K832+'Connecting shares (%)'!$G$4/100*M832+'Connecting shares (%)'!$H$4/100*O832)/1000000,0),0)</f>
        <v>0</v>
      </c>
      <c r="X832" s="1">
        <f>IF(C832="East", IF(B832="Central",L832*'Connecting shares (%)'!$R$16*'Connecting shares (%)'!$F$4/100+N832*'Connecting shares (%)'!$G$4/100*'Connecting shares (%)'!$R$17+P832*'Connecting shares (%)'!$H$4/100*'Connecting shares (%)'!$R$18,0),0)</f>
        <v>0</v>
      </c>
      <c r="Y832" s="1">
        <f>IF(C832="East", IF(B832="Decentral",('Connecting shares (%)'!$F$4/100*K832+'Connecting shares (%)'!$G$4/100*M832+'Connecting shares (%)'!$H$4/100*O832)/1000000,0),0)</f>
        <v>2.1957040000000001E-2</v>
      </c>
      <c r="Z832" s="1">
        <f>IF(C832="East", IF(B832="Decentral",L832*'Connecting shares (%)'!$R$16*'Connecting shares (%)'!$F$8/100+N832*'Connecting shares (%)'!$G$8/100*'Connecting shares (%)'!$R$17+P832*'Connecting shares (%)'!$H$8/100*'Connecting shares (%)'!$R$18,0),0)</f>
        <v>2.2995000000000002E-2</v>
      </c>
      <c r="AA832" s="1">
        <f>IF(C832="West", IF(B832="Central",('Connecting shares (%)'!$F$10/100*E832+'Connecting shares (%)'!$G$10/100*G832+'Connecting shares (%)'!$H$10/100*I832)/1000000,0),0)</f>
        <v>0</v>
      </c>
      <c r="AB832" s="1">
        <f>IF(C832="West", IF(B832="Central",F832*'Connecting shares (%)'!$R$16*'Connecting shares (%)'!$F$10/100+H832*'Connecting shares (%)'!$G$10/100*'Connecting shares (%)'!$R$17+J832*'Connecting shares (%)'!$H$10/100*'Connecting shares (%)'!$R$18,0),0)</f>
        <v>0</v>
      </c>
      <c r="AC832" s="1">
        <f>IF(C832="West", IF(B832="Decentral",('Connecting shares (%)'!$F$14/100*E832+'Connecting shares (%)'!$G$14/100*G832+'Connecting shares (%)'!$H$14/100*I832)/1000000,0),0)</f>
        <v>0</v>
      </c>
      <c r="AD832" s="1">
        <f>IF(C832="west", IF(B832="Decentral",F832*'Connecting shares (%)'!$R$16*'Connecting shares (%)'!$F$14/100+H832*'Connecting shares (%)'!$G$14/100*'Connecting shares (%)'!$R$17+J832*'Connecting shares (%)'!$H$14/100*'Connecting shares (%)'!$R$18,0),0)</f>
        <v>0</v>
      </c>
      <c r="AE832" s="1">
        <f>IF(C832="west", IF(B832="Central",('Connecting shares (%)'!$F$12/100*K832+'Connecting shares (%)'!$G$12/100*M832+'Connecting shares (%)'!$H$12/100*O832)/1000000,0),0)</f>
        <v>0</v>
      </c>
      <c r="AF832" s="1">
        <f>IF(C832="west", IF(B832="Central",L832*'Connecting shares (%)'!$R$16*'Connecting shares (%)'!$F$12/100+N832*'Connecting shares (%)'!$G$12/100*'Connecting shares (%)'!$R$17+P832*'Connecting shares (%)'!$H$12/100*'Connecting shares (%)'!$R$18,0),0)</f>
        <v>0</v>
      </c>
      <c r="AG832" s="1">
        <f>IF(C832="West", IF(B832="Decentral",(K832*'Connecting shares (%)'!$F$16/100+M832*'Connecting shares (%)'!$G$16/100+O832*'Connecting shares (%)'!$H$16/100)/1000000,0),0)</f>
        <v>0</v>
      </c>
      <c r="AH832" s="1">
        <f>IF(C832="west", IF(B832="Decentral",L832*'Connecting shares (%)'!$R$16*'Connecting shares (%)'!$F$16/100+N832*'Connecting shares (%)'!$G$16/100*'Connecting shares (%)'!$R$17+P832*'Connecting shares (%)'!$H$16/100*'Connecting shares (%)'!$R$18,0),0)</f>
        <v>0</v>
      </c>
    </row>
    <row r="833" spans="1:34">
      <c r="A833" s="1">
        <v>832</v>
      </c>
      <c r="B833" s="1" t="s">
        <v>21</v>
      </c>
      <c r="C833" s="1" t="s">
        <v>24</v>
      </c>
      <c r="D833" s="1" t="s">
        <v>83</v>
      </c>
      <c r="E833" s="1">
        <v>1538560.78</v>
      </c>
      <c r="F833" s="1">
        <v>116</v>
      </c>
      <c r="G833" s="1">
        <v>0</v>
      </c>
      <c r="H833" s="1">
        <v>0</v>
      </c>
      <c r="I833" s="1">
        <v>0</v>
      </c>
      <c r="J833" s="1">
        <v>0</v>
      </c>
      <c r="K833" s="1">
        <v>1437548.97</v>
      </c>
      <c r="L833" s="1">
        <v>101</v>
      </c>
      <c r="M833" s="1">
        <v>3121889.6399999899</v>
      </c>
      <c r="N833" s="1">
        <v>27</v>
      </c>
      <c r="O833" s="1">
        <v>1444796.26</v>
      </c>
      <c r="P833" s="1">
        <v>3</v>
      </c>
      <c r="Q833" s="1">
        <v>3717.8950293385401</v>
      </c>
      <c r="R833" s="1">
        <v>323625.5</v>
      </c>
      <c r="S833" s="61">
        <f>IF(C833="East", IF(B833="Central",('Connecting shares (%)'!$F$2/100*E833+'Connecting shares (%)'!$G$2/100*G833+'Connecting shares (%)'!$H$2/100*I833)/1000000,0),0)</f>
        <v>0</v>
      </c>
      <c r="T833" s="61">
        <f>IF(C833="East", IF(B833="Central",F833*'Connecting shares (%)'!$R$16*'Connecting shares (%)'!$F$2/100+H833*'Connecting shares (%)'!$G$2/100*'Connecting shares (%)'!$R$17+J833*'Connecting shares (%)'!$H$2/100*'Connecting shares (%)'!$R$18,0),0)</f>
        <v>0</v>
      </c>
      <c r="U833" s="1">
        <f>IF(C833="East", IF(B833="Decentral",('Connecting shares (%)'!$F$6/100*E833+'Connecting shares (%)'!$G$6/100*G833+'Connecting shares (%)'!$H$6/100*I833)/1000000,0),0)</f>
        <v>1.5385607800000001</v>
      </c>
      <c r="V833" s="1">
        <f>IF(C833="East", IF(B833="Decentral",F833*'Connecting shares (%)'!$R$16*'Connecting shares (%)'!$F$6/100+H833*'Connecting shares (%)'!$G$6/100*'Connecting shares (%)'!$R$17+J833*'Connecting shares (%)'!$H$6/100*'Connecting shares (%)'!$R$18,0),0)</f>
        <v>2.6674200000000003</v>
      </c>
      <c r="W833" s="1">
        <f>IF(C833="East", IF(B833="Central",('Connecting shares (%)'!$F$4/100*K833+'Connecting shares (%)'!$G$4/100*M833+'Connecting shares (%)'!$H$4/100*O833)/1000000,0),0)</f>
        <v>0</v>
      </c>
      <c r="X833" s="1">
        <f>IF(C833="East", IF(B833="Central",L833*'Connecting shares (%)'!$R$16*'Connecting shares (%)'!$F$4/100+N833*'Connecting shares (%)'!$G$4/100*'Connecting shares (%)'!$R$17+P833*'Connecting shares (%)'!$H$4/100*'Connecting shares (%)'!$R$18,0),0)</f>
        <v>0</v>
      </c>
      <c r="Y833" s="1">
        <f>IF(C833="East", IF(B833="Decentral",('Connecting shares (%)'!$F$4/100*K833+'Connecting shares (%)'!$G$4/100*M833+'Connecting shares (%)'!$H$4/100*O833)/1000000,0),0)</f>
        <v>6.0042348699999897</v>
      </c>
      <c r="Z833" s="1">
        <f>IF(C833="East", IF(B833="Decentral",L833*'Connecting shares (%)'!$R$16*'Connecting shares (%)'!$F$8/100+N833*'Connecting shares (%)'!$G$8/100*'Connecting shares (%)'!$R$17+P833*'Connecting shares (%)'!$H$8/100*'Connecting shares (%)'!$R$18,0),0)</f>
        <v>3.2422649999999997</v>
      </c>
      <c r="AA833" s="1">
        <f>IF(C833="West", IF(B833="Central",('Connecting shares (%)'!$F$10/100*E833+'Connecting shares (%)'!$G$10/100*G833+'Connecting shares (%)'!$H$10/100*I833)/1000000,0),0)</f>
        <v>0</v>
      </c>
      <c r="AB833" s="1">
        <f>IF(C833="West", IF(B833="Central",F833*'Connecting shares (%)'!$R$16*'Connecting shares (%)'!$F$10/100+H833*'Connecting shares (%)'!$G$10/100*'Connecting shares (%)'!$R$17+J833*'Connecting shares (%)'!$H$10/100*'Connecting shares (%)'!$R$18,0),0)</f>
        <v>0</v>
      </c>
      <c r="AC833" s="1">
        <f>IF(C833="West", IF(B833="Decentral",('Connecting shares (%)'!$F$14/100*E833+'Connecting shares (%)'!$G$14/100*G833+'Connecting shares (%)'!$H$14/100*I833)/1000000,0),0)</f>
        <v>0</v>
      </c>
      <c r="AD833" s="1">
        <f>IF(C833="west", IF(B833="Decentral",F833*'Connecting shares (%)'!$R$16*'Connecting shares (%)'!$F$14/100+H833*'Connecting shares (%)'!$G$14/100*'Connecting shares (%)'!$R$17+J833*'Connecting shares (%)'!$H$14/100*'Connecting shares (%)'!$R$18,0),0)</f>
        <v>0</v>
      </c>
      <c r="AE833" s="1">
        <f>IF(C833="west", IF(B833="Central",('Connecting shares (%)'!$F$12/100*K833+'Connecting shares (%)'!$G$12/100*M833+'Connecting shares (%)'!$H$12/100*O833)/1000000,0),0)</f>
        <v>0</v>
      </c>
      <c r="AF833" s="1">
        <f>IF(C833="west", IF(B833="Central",L833*'Connecting shares (%)'!$R$16*'Connecting shares (%)'!$F$12/100+N833*'Connecting shares (%)'!$G$12/100*'Connecting shares (%)'!$R$17+P833*'Connecting shares (%)'!$H$12/100*'Connecting shares (%)'!$R$18,0),0)</f>
        <v>0</v>
      </c>
      <c r="AG833" s="1">
        <f>IF(C833="West", IF(B833="Decentral",(K833*'Connecting shares (%)'!$F$16/100+M833*'Connecting shares (%)'!$G$16/100+O833*'Connecting shares (%)'!$H$16/100)/1000000,0),0)</f>
        <v>0</v>
      </c>
      <c r="AH833" s="1">
        <f>IF(C833="west", IF(B833="Decentral",L833*'Connecting shares (%)'!$R$16*'Connecting shares (%)'!$F$16/100+N833*'Connecting shares (%)'!$G$16/100*'Connecting shares (%)'!$R$17+P833*'Connecting shares (%)'!$H$16/100*'Connecting shares (%)'!$R$18,0),0)</f>
        <v>0</v>
      </c>
    </row>
    <row r="834" spans="1:34">
      <c r="A834" s="1">
        <v>833</v>
      </c>
      <c r="B834" s="1" t="s">
        <v>21</v>
      </c>
      <c r="C834" s="1" t="s">
        <v>24</v>
      </c>
      <c r="D834" s="1" t="s">
        <v>156</v>
      </c>
      <c r="E834" s="1">
        <v>31771.4399999999</v>
      </c>
      <c r="F834" s="1">
        <v>2</v>
      </c>
      <c r="G834" s="1">
        <v>0</v>
      </c>
      <c r="H834" s="1">
        <v>0</v>
      </c>
      <c r="I834" s="1">
        <v>0</v>
      </c>
      <c r="J834" s="1">
        <v>0</v>
      </c>
      <c r="K834" s="1">
        <v>54651.339999999902</v>
      </c>
      <c r="L834" s="1">
        <v>5</v>
      </c>
      <c r="M834" s="1">
        <v>262757.179999999</v>
      </c>
      <c r="N834" s="1">
        <v>1</v>
      </c>
      <c r="O834" s="1">
        <v>0</v>
      </c>
      <c r="P834" s="1">
        <v>0</v>
      </c>
      <c r="Q834" s="1">
        <v>1061.98398520816</v>
      </c>
      <c r="R834" s="1">
        <v>22978.5</v>
      </c>
      <c r="S834" s="61">
        <f>IF(C834="East", IF(B834="Central",('Connecting shares (%)'!$F$2/100*E834+'Connecting shares (%)'!$G$2/100*G834+'Connecting shares (%)'!$H$2/100*I834)/1000000,0),0)</f>
        <v>0</v>
      </c>
      <c r="T834" s="61">
        <f>IF(C834="East", IF(B834="Central",F834*'Connecting shares (%)'!$R$16*'Connecting shares (%)'!$F$2/100+H834*'Connecting shares (%)'!$G$2/100*'Connecting shares (%)'!$R$17+J834*'Connecting shares (%)'!$H$2/100*'Connecting shares (%)'!$R$18,0),0)</f>
        <v>0</v>
      </c>
      <c r="U834" s="1">
        <f>IF(C834="East", IF(B834="Decentral",('Connecting shares (%)'!$F$6/100*E834+'Connecting shares (%)'!$G$6/100*G834+'Connecting shares (%)'!$H$6/100*I834)/1000000,0),0)</f>
        <v>3.1771439999999901E-2</v>
      </c>
      <c r="V834" s="1">
        <f>IF(C834="East", IF(B834="Decentral",F834*'Connecting shares (%)'!$R$16*'Connecting shares (%)'!$F$6/100+H834*'Connecting shares (%)'!$G$6/100*'Connecting shares (%)'!$R$17+J834*'Connecting shares (%)'!$H$6/100*'Connecting shares (%)'!$R$18,0),0)</f>
        <v>4.5990000000000003E-2</v>
      </c>
      <c r="W834" s="1">
        <f>IF(C834="East", IF(B834="Central",('Connecting shares (%)'!$F$4/100*K834+'Connecting shares (%)'!$G$4/100*M834+'Connecting shares (%)'!$H$4/100*O834)/1000000,0),0)</f>
        <v>0</v>
      </c>
      <c r="X834" s="1">
        <f>IF(C834="East", IF(B834="Central",L834*'Connecting shares (%)'!$R$16*'Connecting shares (%)'!$F$4/100+N834*'Connecting shares (%)'!$G$4/100*'Connecting shares (%)'!$R$17+P834*'Connecting shares (%)'!$H$4/100*'Connecting shares (%)'!$R$18,0),0)</f>
        <v>0</v>
      </c>
      <c r="Y834" s="1">
        <f>IF(C834="East", IF(B834="Decentral",('Connecting shares (%)'!$F$4/100*K834+'Connecting shares (%)'!$G$4/100*M834+'Connecting shares (%)'!$H$4/100*O834)/1000000,0),0)</f>
        <v>0.31740851999999892</v>
      </c>
      <c r="Z834" s="1">
        <f>IF(C834="East", IF(B834="Decentral",L834*'Connecting shares (%)'!$R$16*'Connecting shares (%)'!$F$8/100+N834*'Connecting shares (%)'!$G$8/100*'Connecting shares (%)'!$R$17+P834*'Connecting shares (%)'!$H$8/100*'Connecting shares (%)'!$R$18,0),0)</f>
        <v>0.14563400000000001</v>
      </c>
      <c r="AA834" s="1">
        <f>IF(C834="West", IF(B834="Central",('Connecting shares (%)'!$F$10/100*E834+'Connecting shares (%)'!$G$10/100*G834+'Connecting shares (%)'!$H$10/100*I834)/1000000,0),0)</f>
        <v>0</v>
      </c>
      <c r="AB834" s="1">
        <f>IF(C834="West", IF(B834="Central",F834*'Connecting shares (%)'!$R$16*'Connecting shares (%)'!$F$10/100+H834*'Connecting shares (%)'!$G$10/100*'Connecting shares (%)'!$R$17+J834*'Connecting shares (%)'!$H$10/100*'Connecting shares (%)'!$R$18,0),0)</f>
        <v>0</v>
      </c>
      <c r="AC834" s="1">
        <f>IF(C834="West", IF(B834="Decentral",('Connecting shares (%)'!$F$14/100*E834+'Connecting shares (%)'!$G$14/100*G834+'Connecting shares (%)'!$H$14/100*I834)/1000000,0),0)</f>
        <v>0</v>
      </c>
      <c r="AD834" s="1">
        <f>IF(C834="west", IF(B834="Decentral",F834*'Connecting shares (%)'!$R$16*'Connecting shares (%)'!$F$14/100+H834*'Connecting shares (%)'!$G$14/100*'Connecting shares (%)'!$R$17+J834*'Connecting shares (%)'!$H$14/100*'Connecting shares (%)'!$R$18,0),0)</f>
        <v>0</v>
      </c>
      <c r="AE834" s="1">
        <f>IF(C834="west", IF(B834="Central",('Connecting shares (%)'!$F$12/100*K834+'Connecting shares (%)'!$G$12/100*M834+'Connecting shares (%)'!$H$12/100*O834)/1000000,0),0)</f>
        <v>0</v>
      </c>
      <c r="AF834" s="1">
        <f>IF(C834="west", IF(B834="Central",L834*'Connecting shares (%)'!$R$16*'Connecting shares (%)'!$F$12/100+N834*'Connecting shares (%)'!$G$12/100*'Connecting shares (%)'!$R$17+P834*'Connecting shares (%)'!$H$12/100*'Connecting shares (%)'!$R$18,0),0)</f>
        <v>0</v>
      </c>
      <c r="AG834" s="1">
        <f>IF(C834="West", IF(B834="Decentral",(K834*'Connecting shares (%)'!$F$16/100+M834*'Connecting shares (%)'!$G$16/100+O834*'Connecting shares (%)'!$H$16/100)/1000000,0),0)</f>
        <v>0</v>
      </c>
      <c r="AH834" s="1">
        <f>IF(C834="west", IF(B834="Decentral",L834*'Connecting shares (%)'!$R$16*'Connecting shares (%)'!$F$16/100+N834*'Connecting shares (%)'!$G$16/100*'Connecting shares (%)'!$R$17+P834*'Connecting shares (%)'!$H$16/100*'Connecting shares (%)'!$R$18,0),0)</f>
        <v>0</v>
      </c>
    </row>
    <row r="835" spans="1:34">
      <c r="A835" s="1">
        <v>834</v>
      </c>
      <c r="B835" s="1" t="s">
        <v>21</v>
      </c>
      <c r="C835" s="1" t="s">
        <v>24</v>
      </c>
      <c r="D835" s="1" t="s">
        <v>156</v>
      </c>
      <c r="E835" s="1">
        <v>13111.84</v>
      </c>
      <c r="F835" s="1">
        <v>1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408909.44</v>
      </c>
      <c r="N835" s="1">
        <v>2</v>
      </c>
      <c r="O835" s="1">
        <v>0</v>
      </c>
      <c r="P835" s="1">
        <v>0</v>
      </c>
      <c r="Q835" s="1">
        <v>573.89911102499696</v>
      </c>
      <c r="R835" s="1">
        <v>7869.5</v>
      </c>
      <c r="S835" s="61">
        <f>IF(C835="East", IF(B835="Central",('Connecting shares (%)'!$F$2/100*E835+'Connecting shares (%)'!$G$2/100*G835+'Connecting shares (%)'!$H$2/100*I835)/1000000,0),0)</f>
        <v>0</v>
      </c>
      <c r="T835" s="61">
        <f>IF(C835="East", IF(B835="Central",F835*'Connecting shares (%)'!$R$16*'Connecting shares (%)'!$F$2/100+H835*'Connecting shares (%)'!$G$2/100*'Connecting shares (%)'!$R$17+J835*'Connecting shares (%)'!$H$2/100*'Connecting shares (%)'!$R$18,0),0)</f>
        <v>0</v>
      </c>
      <c r="U835" s="1">
        <f>IF(C835="East", IF(B835="Decentral",('Connecting shares (%)'!$F$6/100*E835+'Connecting shares (%)'!$G$6/100*G835+'Connecting shares (%)'!$H$6/100*I835)/1000000,0),0)</f>
        <v>1.311184E-2</v>
      </c>
      <c r="V835" s="1">
        <f>IF(C835="East", IF(B835="Decentral",F835*'Connecting shares (%)'!$R$16*'Connecting shares (%)'!$F$6/100+H835*'Connecting shares (%)'!$G$6/100*'Connecting shares (%)'!$R$17+J835*'Connecting shares (%)'!$H$6/100*'Connecting shares (%)'!$R$18,0),0)</f>
        <v>2.2995000000000002E-2</v>
      </c>
      <c r="W835" s="1">
        <f>IF(C835="East", IF(B835="Central",('Connecting shares (%)'!$F$4/100*K835+'Connecting shares (%)'!$G$4/100*M835+'Connecting shares (%)'!$H$4/100*O835)/1000000,0),0)</f>
        <v>0</v>
      </c>
      <c r="X835" s="1">
        <f>IF(C835="East", IF(B835="Central",L835*'Connecting shares (%)'!$R$16*'Connecting shares (%)'!$F$4/100+N835*'Connecting shares (%)'!$G$4/100*'Connecting shares (%)'!$R$17+P835*'Connecting shares (%)'!$H$4/100*'Connecting shares (%)'!$R$18,0),0)</f>
        <v>0</v>
      </c>
      <c r="Y835" s="1">
        <f>IF(C835="East", IF(B835="Decentral",('Connecting shares (%)'!$F$4/100*K835+'Connecting shares (%)'!$G$4/100*M835+'Connecting shares (%)'!$H$4/100*O835)/1000000,0),0)</f>
        <v>0.40890944000000001</v>
      </c>
      <c r="Z835" s="1">
        <f>IF(C835="East", IF(B835="Decentral",L835*'Connecting shares (%)'!$R$16*'Connecting shares (%)'!$F$8/100+N835*'Connecting shares (%)'!$G$8/100*'Connecting shares (%)'!$R$17+P835*'Connecting shares (%)'!$H$8/100*'Connecting shares (%)'!$R$18,0),0)</f>
        <v>6.1317999999999998E-2</v>
      </c>
      <c r="AA835" s="1">
        <f>IF(C835="West", IF(B835="Central",('Connecting shares (%)'!$F$10/100*E835+'Connecting shares (%)'!$G$10/100*G835+'Connecting shares (%)'!$H$10/100*I835)/1000000,0),0)</f>
        <v>0</v>
      </c>
      <c r="AB835" s="1">
        <f>IF(C835="West", IF(B835="Central",F835*'Connecting shares (%)'!$R$16*'Connecting shares (%)'!$F$10/100+H835*'Connecting shares (%)'!$G$10/100*'Connecting shares (%)'!$R$17+J835*'Connecting shares (%)'!$H$10/100*'Connecting shares (%)'!$R$18,0),0)</f>
        <v>0</v>
      </c>
      <c r="AC835" s="1">
        <f>IF(C835="West", IF(B835="Decentral",('Connecting shares (%)'!$F$14/100*E835+'Connecting shares (%)'!$G$14/100*G835+'Connecting shares (%)'!$H$14/100*I835)/1000000,0),0)</f>
        <v>0</v>
      </c>
      <c r="AD835" s="1">
        <f>IF(C835="west", IF(B835="Decentral",F835*'Connecting shares (%)'!$R$16*'Connecting shares (%)'!$F$14/100+H835*'Connecting shares (%)'!$G$14/100*'Connecting shares (%)'!$R$17+J835*'Connecting shares (%)'!$H$14/100*'Connecting shares (%)'!$R$18,0),0)</f>
        <v>0</v>
      </c>
      <c r="AE835" s="1">
        <f>IF(C835="west", IF(B835="Central",('Connecting shares (%)'!$F$12/100*K835+'Connecting shares (%)'!$G$12/100*M835+'Connecting shares (%)'!$H$12/100*O835)/1000000,0),0)</f>
        <v>0</v>
      </c>
      <c r="AF835" s="1">
        <f>IF(C835="west", IF(B835="Central",L835*'Connecting shares (%)'!$R$16*'Connecting shares (%)'!$F$12/100+N835*'Connecting shares (%)'!$G$12/100*'Connecting shares (%)'!$R$17+P835*'Connecting shares (%)'!$H$12/100*'Connecting shares (%)'!$R$18,0),0)</f>
        <v>0</v>
      </c>
      <c r="AG835" s="1">
        <f>IF(C835="West", IF(B835="Decentral",(K835*'Connecting shares (%)'!$F$16/100+M835*'Connecting shares (%)'!$G$16/100+O835*'Connecting shares (%)'!$H$16/100)/1000000,0),0)</f>
        <v>0</v>
      </c>
      <c r="AH835" s="1">
        <f>IF(C835="west", IF(B835="Decentral",L835*'Connecting shares (%)'!$R$16*'Connecting shares (%)'!$F$16/100+N835*'Connecting shares (%)'!$G$16/100*'Connecting shares (%)'!$R$17+P835*'Connecting shares (%)'!$H$16/100*'Connecting shares (%)'!$R$18,0),0)</f>
        <v>0</v>
      </c>
    </row>
    <row r="836" spans="1:34">
      <c r="A836" s="1">
        <v>835</v>
      </c>
      <c r="B836" s="1" t="s">
        <v>21</v>
      </c>
      <c r="C836" s="1" t="s">
        <v>24</v>
      </c>
      <c r="D836" s="1" t="s">
        <v>157</v>
      </c>
      <c r="E836" s="1">
        <v>6880838.1600000001</v>
      </c>
      <c r="F836" s="1">
        <v>451</v>
      </c>
      <c r="G836" s="1">
        <v>62026.86</v>
      </c>
      <c r="H836" s="1">
        <v>1</v>
      </c>
      <c r="I836" s="1">
        <v>0</v>
      </c>
      <c r="J836" s="1">
        <v>0</v>
      </c>
      <c r="K836" s="1">
        <v>806896.05999999901</v>
      </c>
      <c r="L836" s="1">
        <v>67</v>
      </c>
      <c r="M836" s="1">
        <v>753603.38</v>
      </c>
      <c r="N836" s="1">
        <v>8</v>
      </c>
      <c r="O836" s="1">
        <v>0</v>
      </c>
      <c r="P836" s="1">
        <v>0</v>
      </c>
      <c r="Q836" s="1">
        <v>8750.6726883260908</v>
      </c>
      <c r="R836" s="1">
        <v>3325258</v>
      </c>
      <c r="S836" s="61">
        <f>IF(C836="East", IF(B836="Central",('Connecting shares (%)'!$F$2/100*E836+'Connecting shares (%)'!$G$2/100*G836+'Connecting shares (%)'!$H$2/100*I836)/1000000,0),0)</f>
        <v>0</v>
      </c>
      <c r="T836" s="61">
        <f>IF(C836="East", IF(B836="Central",F836*'Connecting shares (%)'!$R$16*'Connecting shares (%)'!$F$2/100+H836*'Connecting shares (%)'!$G$2/100*'Connecting shares (%)'!$R$17+J836*'Connecting shares (%)'!$H$2/100*'Connecting shares (%)'!$R$18,0),0)</f>
        <v>0</v>
      </c>
      <c r="U836" s="1">
        <f>IF(C836="East", IF(B836="Decentral",('Connecting shares (%)'!$F$6/100*E836+'Connecting shares (%)'!$G$6/100*G836+'Connecting shares (%)'!$H$6/100*I836)/1000000,0),0)</f>
        <v>6.9428650200000002</v>
      </c>
      <c r="V836" s="1">
        <f>IF(C836="East", IF(B836="Decentral",F836*'Connecting shares (%)'!$R$16*'Connecting shares (%)'!$F$6/100+H836*'Connecting shares (%)'!$G$6/100*'Connecting shares (%)'!$R$17+J836*'Connecting shares (%)'!$H$6/100*'Connecting shares (%)'!$R$18,0),0)</f>
        <v>10.401404000000001</v>
      </c>
      <c r="W836" s="1">
        <f>IF(C836="East", IF(B836="Central",('Connecting shares (%)'!$F$4/100*K836+'Connecting shares (%)'!$G$4/100*M836+'Connecting shares (%)'!$H$4/100*O836)/1000000,0),0)</f>
        <v>0</v>
      </c>
      <c r="X836" s="1">
        <f>IF(C836="East", IF(B836="Central",L836*'Connecting shares (%)'!$R$16*'Connecting shares (%)'!$F$4/100+N836*'Connecting shares (%)'!$G$4/100*'Connecting shares (%)'!$R$17+P836*'Connecting shares (%)'!$H$4/100*'Connecting shares (%)'!$R$18,0),0)</f>
        <v>0</v>
      </c>
      <c r="Y836" s="1">
        <f>IF(C836="East", IF(B836="Decentral",('Connecting shares (%)'!$F$4/100*K836+'Connecting shares (%)'!$G$4/100*M836+'Connecting shares (%)'!$H$4/100*O836)/1000000,0),0)</f>
        <v>1.560499439999999</v>
      </c>
      <c r="Z836" s="1">
        <f>IF(C836="East", IF(B836="Decentral",L836*'Connecting shares (%)'!$R$16*'Connecting shares (%)'!$F$8/100+N836*'Connecting shares (%)'!$G$8/100*'Connecting shares (%)'!$R$17+P836*'Connecting shares (%)'!$H$8/100*'Connecting shares (%)'!$R$18,0),0)</f>
        <v>1.7859370000000001</v>
      </c>
      <c r="AA836" s="1">
        <f>IF(C836="West", IF(B836="Central",('Connecting shares (%)'!$F$10/100*E836+'Connecting shares (%)'!$G$10/100*G836+'Connecting shares (%)'!$H$10/100*I836)/1000000,0),0)</f>
        <v>0</v>
      </c>
      <c r="AB836" s="1">
        <f>IF(C836="West", IF(B836="Central",F836*'Connecting shares (%)'!$R$16*'Connecting shares (%)'!$F$10/100+H836*'Connecting shares (%)'!$G$10/100*'Connecting shares (%)'!$R$17+J836*'Connecting shares (%)'!$H$10/100*'Connecting shares (%)'!$R$18,0),0)</f>
        <v>0</v>
      </c>
      <c r="AC836" s="1">
        <f>IF(C836="West", IF(B836="Decentral",('Connecting shares (%)'!$F$14/100*E836+'Connecting shares (%)'!$G$14/100*G836+'Connecting shares (%)'!$H$14/100*I836)/1000000,0),0)</f>
        <v>0</v>
      </c>
      <c r="AD836" s="1">
        <f>IF(C836="west", IF(B836="Decentral",F836*'Connecting shares (%)'!$R$16*'Connecting shares (%)'!$F$14/100+H836*'Connecting shares (%)'!$G$14/100*'Connecting shares (%)'!$R$17+J836*'Connecting shares (%)'!$H$14/100*'Connecting shares (%)'!$R$18,0),0)</f>
        <v>0</v>
      </c>
      <c r="AE836" s="1">
        <f>IF(C836="west", IF(B836="Central",('Connecting shares (%)'!$F$12/100*K836+'Connecting shares (%)'!$G$12/100*M836+'Connecting shares (%)'!$H$12/100*O836)/1000000,0),0)</f>
        <v>0</v>
      </c>
      <c r="AF836" s="1">
        <f>IF(C836="west", IF(B836="Central",L836*'Connecting shares (%)'!$R$16*'Connecting shares (%)'!$F$12/100+N836*'Connecting shares (%)'!$G$12/100*'Connecting shares (%)'!$R$17+P836*'Connecting shares (%)'!$H$12/100*'Connecting shares (%)'!$R$18,0),0)</f>
        <v>0</v>
      </c>
      <c r="AG836" s="1">
        <f>IF(C836="West", IF(B836="Decentral",(K836*'Connecting shares (%)'!$F$16/100+M836*'Connecting shares (%)'!$G$16/100+O836*'Connecting shares (%)'!$H$16/100)/1000000,0),0)</f>
        <v>0</v>
      </c>
      <c r="AH836" s="1">
        <f>IF(C836="west", IF(B836="Decentral",L836*'Connecting shares (%)'!$R$16*'Connecting shares (%)'!$F$16/100+N836*'Connecting shares (%)'!$G$16/100*'Connecting shares (%)'!$R$17+P836*'Connecting shares (%)'!$H$16/100*'Connecting shares (%)'!$R$18,0),0)</f>
        <v>0</v>
      </c>
    </row>
    <row r="837" spans="1:34">
      <c r="A837" s="1">
        <v>836</v>
      </c>
      <c r="B837" s="1" t="s">
        <v>21</v>
      </c>
      <c r="C837" s="1" t="s">
        <v>24</v>
      </c>
      <c r="D837" s="1" t="s">
        <v>156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376.26643642499403</v>
      </c>
      <c r="R837" s="1">
        <v>8559</v>
      </c>
      <c r="S837" s="61">
        <f>IF(C837="East", IF(B837="Central",('Connecting shares (%)'!$F$2/100*E837+'Connecting shares (%)'!$G$2/100*G837+'Connecting shares (%)'!$H$2/100*I837)/1000000,0),0)</f>
        <v>0</v>
      </c>
      <c r="T837" s="61">
        <f>IF(C837="East", IF(B837="Central",F837*'Connecting shares (%)'!$R$16*'Connecting shares (%)'!$F$2/100+H837*'Connecting shares (%)'!$G$2/100*'Connecting shares (%)'!$R$17+J837*'Connecting shares (%)'!$H$2/100*'Connecting shares (%)'!$R$18,0),0)</f>
        <v>0</v>
      </c>
      <c r="U837" s="1">
        <f>IF(C837="East", IF(B837="Decentral",('Connecting shares (%)'!$F$6/100*E837+'Connecting shares (%)'!$G$6/100*G837+'Connecting shares (%)'!$H$6/100*I837)/1000000,0),0)</f>
        <v>0</v>
      </c>
      <c r="V837" s="1">
        <f>IF(C837="East", IF(B837="Decentral",F837*'Connecting shares (%)'!$R$16*'Connecting shares (%)'!$F$6/100+H837*'Connecting shares (%)'!$G$6/100*'Connecting shares (%)'!$R$17+J837*'Connecting shares (%)'!$H$6/100*'Connecting shares (%)'!$R$18,0),0)</f>
        <v>0</v>
      </c>
      <c r="W837" s="1">
        <f>IF(C837="East", IF(B837="Central",('Connecting shares (%)'!$F$4/100*K837+'Connecting shares (%)'!$G$4/100*M837+'Connecting shares (%)'!$H$4/100*O837)/1000000,0),0)</f>
        <v>0</v>
      </c>
      <c r="X837" s="1">
        <f>IF(C837="East", IF(B837="Central",L837*'Connecting shares (%)'!$R$16*'Connecting shares (%)'!$F$4/100+N837*'Connecting shares (%)'!$G$4/100*'Connecting shares (%)'!$R$17+P837*'Connecting shares (%)'!$H$4/100*'Connecting shares (%)'!$R$18,0),0)</f>
        <v>0</v>
      </c>
      <c r="Y837" s="1">
        <f>IF(C837="East", IF(B837="Decentral",('Connecting shares (%)'!$F$4/100*K837+'Connecting shares (%)'!$G$4/100*M837+'Connecting shares (%)'!$H$4/100*O837)/1000000,0),0)</f>
        <v>0</v>
      </c>
      <c r="Z837" s="1">
        <f>IF(C837="East", IF(B837="Decentral",L837*'Connecting shares (%)'!$R$16*'Connecting shares (%)'!$F$8/100+N837*'Connecting shares (%)'!$G$8/100*'Connecting shares (%)'!$R$17+P837*'Connecting shares (%)'!$H$8/100*'Connecting shares (%)'!$R$18,0),0)</f>
        <v>0</v>
      </c>
      <c r="AA837" s="1">
        <f>IF(C837="West", IF(B837="Central",('Connecting shares (%)'!$F$10/100*E837+'Connecting shares (%)'!$G$10/100*G837+'Connecting shares (%)'!$H$10/100*I837)/1000000,0),0)</f>
        <v>0</v>
      </c>
      <c r="AB837" s="1">
        <f>IF(C837="West", IF(B837="Central",F837*'Connecting shares (%)'!$R$16*'Connecting shares (%)'!$F$10/100+H837*'Connecting shares (%)'!$G$10/100*'Connecting shares (%)'!$R$17+J837*'Connecting shares (%)'!$H$10/100*'Connecting shares (%)'!$R$18,0),0)</f>
        <v>0</v>
      </c>
      <c r="AC837" s="1">
        <f>IF(C837="West", IF(B837="Decentral",('Connecting shares (%)'!$F$14/100*E837+'Connecting shares (%)'!$G$14/100*G837+'Connecting shares (%)'!$H$14/100*I837)/1000000,0),0)</f>
        <v>0</v>
      </c>
      <c r="AD837" s="1">
        <f>IF(C837="west", IF(B837="Decentral",F837*'Connecting shares (%)'!$R$16*'Connecting shares (%)'!$F$14/100+H837*'Connecting shares (%)'!$G$14/100*'Connecting shares (%)'!$R$17+J837*'Connecting shares (%)'!$H$14/100*'Connecting shares (%)'!$R$18,0),0)</f>
        <v>0</v>
      </c>
      <c r="AE837" s="1">
        <f>IF(C837="west", IF(B837="Central",('Connecting shares (%)'!$F$12/100*K837+'Connecting shares (%)'!$G$12/100*M837+'Connecting shares (%)'!$H$12/100*O837)/1000000,0),0)</f>
        <v>0</v>
      </c>
      <c r="AF837" s="1">
        <f>IF(C837="west", IF(B837="Central",L837*'Connecting shares (%)'!$R$16*'Connecting shares (%)'!$F$12/100+N837*'Connecting shares (%)'!$G$12/100*'Connecting shares (%)'!$R$17+P837*'Connecting shares (%)'!$H$12/100*'Connecting shares (%)'!$R$18,0),0)</f>
        <v>0</v>
      </c>
      <c r="AG837" s="1">
        <f>IF(C837="West", IF(B837="Decentral",(K837*'Connecting shares (%)'!$F$16/100+M837*'Connecting shares (%)'!$G$16/100+O837*'Connecting shares (%)'!$H$16/100)/1000000,0),0)</f>
        <v>0</v>
      </c>
      <c r="AH837" s="1">
        <f>IF(C837="west", IF(B837="Decentral",L837*'Connecting shares (%)'!$R$16*'Connecting shares (%)'!$F$16/100+N837*'Connecting shares (%)'!$G$16/100*'Connecting shares (%)'!$R$17+P837*'Connecting shares (%)'!$H$16/100*'Connecting shares (%)'!$R$18,0),0)</f>
        <v>0</v>
      </c>
    </row>
    <row r="838" spans="1:34">
      <c r="A838" s="1">
        <v>837</v>
      </c>
      <c r="B838" s="1" t="s">
        <v>21</v>
      </c>
      <c r="C838" s="1" t="s">
        <v>24</v>
      </c>
      <c r="D838" s="1" t="s">
        <v>155</v>
      </c>
      <c r="E838" s="1">
        <v>242857.98</v>
      </c>
      <c r="F838" s="1">
        <v>18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1231.7956765978299</v>
      </c>
      <c r="R838" s="1">
        <v>81217</v>
      </c>
      <c r="S838" s="61">
        <f>IF(C838="East", IF(B838="Central",('Connecting shares (%)'!$F$2/100*E838+'Connecting shares (%)'!$G$2/100*G838+'Connecting shares (%)'!$H$2/100*I838)/1000000,0),0)</f>
        <v>0</v>
      </c>
      <c r="T838" s="61">
        <f>IF(C838="East", IF(B838="Central",F838*'Connecting shares (%)'!$R$16*'Connecting shares (%)'!$F$2/100+H838*'Connecting shares (%)'!$G$2/100*'Connecting shares (%)'!$R$17+J838*'Connecting shares (%)'!$H$2/100*'Connecting shares (%)'!$R$18,0),0)</f>
        <v>0</v>
      </c>
      <c r="U838" s="1">
        <f>IF(C838="East", IF(B838="Decentral",('Connecting shares (%)'!$F$6/100*E838+'Connecting shares (%)'!$G$6/100*G838+'Connecting shares (%)'!$H$6/100*I838)/1000000,0),0)</f>
        <v>0.24285798</v>
      </c>
      <c r="V838" s="1">
        <f>IF(C838="East", IF(B838="Decentral",F838*'Connecting shares (%)'!$R$16*'Connecting shares (%)'!$F$6/100+H838*'Connecting shares (%)'!$G$6/100*'Connecting shares (%)'!$R$17+J838*'Connecting shares (%)'!$H$6/100*'Connecting shares (%)'!$R$18,0),0)</f>
        <v>0.41391</v>
      </c>
      <c r="W838" s="1">
        <f>IF(C838="East", IF(B838="Central",('Connecting shares (%)'!$F$4/100*K838+'Connecting shares (%)'!$G$4/100*M838+'Connecting shares (%)'!$H$4/100*O838)/1000000,0),0)</f>
        <v>0</v>
      </c>
      <c r="X838" s="1">
        <f>IF(C838="East", IF(B838="Central",L838*'Connecting shares (%)'!$R$16*'Connecting shares (%)'!$F$4/100+N838*'Connecting shares (%)'!$G$4/100*'Connecting shares (%)'!$R$17+P838*'Connecting shares (%)'!$H$4/100*'Connecting shares (%)'!$R$18,0),0)</f>
        <v>0</v>
      </c>
      <c r="Y838" s="1">
        <f>IF(C838="East", IF(B838="Decentral",('Connecting shares (%)'!$F$4/100*K838+'Connecting shares (%)'!$G$4/100*M838+'Connecting shares (%)'!$H$4/100*O838)/1000000,0),0)</f>
        <v>0</v>
      </c>
      <c r="Z838" s="1">
        <f>IF(C838="East", IF(B838="Decentral",L838*'Connecting shares (%)'!$R$16*'Connecting shares (%)'!$F$8/100+N838*'Connecting shares (%)'!$G$8/100*'Connecting shares (%)'!$R$17+P838*'Connecting shares (%)'!$H$8/100*'Connecting shares (%)'!$R$18,0),0)</f>
        <v>0</v>
      </c>
      <c r="AA838" s="1">
        <f>IF(C838="West", IF(B838="Central",('Connecting shares (%)'!$F$10/100*E838+'Connecting shares (%)'!$G$10/100*G838+'Connecting shares (%)'!$H$10/100*I838)/1000000,0),0)</f>
        <v>0</v>
      </c>
      <c r="AB838" s="1">
        <f>IF(C838="West", IF(B838="Central",F838*'Connecting shares (%)'!$R$16*'Connecting shares (%)'!$F$10/100+H838*'Connecting shares (%)'!$G$10/100*'Connecting shares (%)'!$R$17+J838*'Connecting shares (%)'!$H$10/100*'Connecting shares (%)'!$R$18,0),0)</f>
        <v>0</v>
      </c>
      <c r="AC838" s="1">
        <f>IF(C838="West", IF(B838="Decentral",('Connecting shares (%)'!$F$14/100*E838+'Connecting shares (%)'!$G$14/100*G838+'Connecting shares (%)'!$H$14/100*I838)/1000000,0),0)</f>
        <v>0</v>
      </c>
      <c r="AD838" s="1">
        <f>IF(C838="west", IF(B838="Decentral",F838*'Connecting shares (%)'!$R$16*'Connecting shares (%)'!$F$14/100+H838*'Connecting shares (%)'!$G$14/100*'Connecting shares (%)'!$R$17+J838*'Connecting shares (%)'!$H$14/100*'Connecting shares (%)'!$R$18,0),0)</f>
        <v>0</v>
      </c>
      <c r="AE838" s="1">
        <f>IF(C838="west", IF(B838="Central",('Connecting shares (%)'!$F$12/100*K838+'Connecting shares (%)'!$G$12/100*M838+'Connecting shares (%)'!$H$12/100*O838)/1000000,0),0)</f>
        <v>0</v>
      </c>
      <c r="AF838" s="1">
        <f>IF(C838="west", IF(B838="Central",L838*'Connecting shares (%)'!$R$16*'Connecting shares (%)'!$F$12/100+N838*'Connecting shares (%)'!$G$12/100*'Connecting shares (%)'!$R$17+P838*'Connecting shares (%)'!$H$12/100*'Connecting shares (%)'!$R$18,0),0)</f>
        <v>0</v>
      </c>
      <c r="AG838" s="1">
        <f>IF(C838="West", IF(B838="Decentral",(K838*'Connecting shares (%)'!$F$16/100+M838*'Connecting shares (%)'!$G$16/100+O838*'Connecting shares (%)'!$H$16/100)/1000000,0),0)</f>
        <v>0</v>
      </c>
      <c r="AH838" s="1">
        <f>IF(C838="west", IF(B838="Decentral",L838*'Connecting shares (%)'!$R$16*'Connecting shares (%)'!$F$16/100+N838*'Connecting shares (%)'!$G$16/100*'Connecting shares (%)'!$R$17+P838*'Connecting shares (%)'!$H$16/100*'Connecting shares (%)'!$R$18,0),0)</f>
        <v>0</v>
      </c>
    </row>
    <row r="839" spans="1:34">
      <c r="A839" s="1">
        <v>838</v>
      </c>
      <c r="B839" s="1" t="s">
        <v>21</v>
      </c>
      <c r="C839" s="1" t="s">
        <v>24</v>
      </c>
      <c r="D839" s="1" t="s">
        <v>154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119.943004868118</v>
      </c>
      <c r="R839" s="1">
        <v>470</v>
      </c>
      <c r="S839" s="61">
        <f>IF(C839="East", IF(B839="Central",('Connecting shares (%)'!$F$2/100*E839+'Connecting shares (%)'!$G$2/100*G839+'Connecting shares (%)'!$H$2/100*I839)/1000000,0),0)</f>
        <v>0</v>
      </c>
      <c r="T839" s="61">
        <f>IF(C839="East", IF(B839="Central",F839*'Connecting shares (%)'!$R$16*'Connecting shares (%)'!$F$2/100+H839*'Connecting shares (%)'!$G$2/100*'Connecting shares (%)'!$R$17+J839*'Connecting shares (%)'!$H$2/100*'Connecting shares (%)'!$R$18,0),0)</f>
        <v>0</v>
      </c>
      <c r="U839" s="1">
        <f>IF(C839="East", IF(B839="Decentral",('Connecting shares (%)'!$F$6/100*E839+'Connecting shares (%)'!$G$6/100*G839+'Connecting shares (%)'!$H$6/100*I839)/1000000,0),0)</f>
        <v>0</v>
      </c>
      <c r="V839" s="1">
        <f>IF(C839="East", IF(B839="Decentral",F839*'Connecting shares (%)'!$R$16*'Connecting shares (%)'!$F$6/100+H839*'Connecting shares (%)'!$G$6/100*'Connecting shares (%)'!$R$17+J839*'Connecting shares (%)'!$H$6/100*'Connecting shares (%)'!$R$18,0),0)</f>
        <v>0</v>
      </c>
      <c r="W839" s="1">
        <f>IF(C839="East", IF(B839="Central",('Connecting shares (%)'!$F$4/100*K839+'Connecting shares (%)'!$G$4/100*M839+'Connecting shares (%)'!$H$4/100*O839)/1000000,0),0)</f>
        <v>0</v>
      </c>
      <c r="X839" s="1">
        <f>IF(C839="East", IF(B839="Central",L839*'Connecting shares (%)'!$R$16*'Connecting shares (%)'!$F$4/100+N839*'Connecting shares (%)'!$G$4/100*'Connecting shares (%)'!$R$17+P839*'Connecting shares (%)'!$H$4/100*'Connecting shares (%)'!$R$18,0),0)</f>
        <v>0</v>
      </c>
      <c r="Y839" s="1">
        <f>IF(C839="East", IF(B839="Decentral",('Connecting shares (%)'!$F$4/100*K839+'Connecting shares (%)'!$G$4/100*M839+'Connecting shares (%)'!$H$4/100*O839)/1000000,0),0)</f>
        <v>0</v>
      </c>
      <c r="Z839" s="1">
        <f>IF(C839="East", IF(B839="Decentral",L839*'Connecting shares (%)'!$R$16*'Connecting shares (%)'!$F$8/100+N839*'Connecting shares (%)'!$G$8/100*'Connecting shares (%)'!$R$17+P839*'Connecting shares (%)'!$H$8/100*'Connecting shares (%)'!$R$18,0),0)</f>
        <v>0</v>
      </c>
      <c r="AA839" s="1">
        <f>IF(C839="West", IF(B839="Central",('Connecting shares (%)'!$F$10/100*E839+'Connecting shares (%)'!$G$10/100*G839+'Connecting shares (%)'!$H$10/100*I839)/1000000,0),0)</f>
        <v>0</v>
      </c>
      <c r="AB839" s="1">
        <f>IF(C839="West", IF(B839="Central",F839*'Connecting shares (%)'!$R$16*'Connecting shares (%)'!$F$10/100+H839*'Connecting shares (%)'!$G$10/100*'Connecting shares (%)'!$R$17+J839*'Connecting shares (%)'!$H$10/100*'Connecting shares (%)'!$R$18,0),0)</f>
        <v>0</v>
      </c>
      <c r="AC839" s="1">
        <f>IF(C839="West", IF(B839="Decentral",('Connecting shares (%)'!$F$14/100*E839+'Connecting shares (%)'!$G$14/100*G839+'Connecting shares (%)'!$H$14/100*I839)/1000000,0),0)</f>
        <v>0</v>
      </c>
      <c r="AD839" s="1">
        <f>IF(C839="west", IF(B839="Decentral",F839*'Connecting shares (%)'!$R$16*'Connecting shares (%)'!$F$14/100+H839*'Connecting shares (%)'!$G$14/100*'Connecting shares (%)'!$R$17+J839*'Connecting shares (%)'!$H$14/100*'Connecting shares (%)'!$R$18,0),0)</f>
        <v>0</v>
      </c>
      <c r="AE839" s="1">
        <f>IF(C839="west", IF(B839="Central",('Connecting shares (%)'!$F$12/100*K839+'Connecting shares (%)'!$G$12/100*M839+'Connecting shares (%)'!$H$12/100*O839)/1000000,0),0)</f>
        <v>0</v>
      </c>
      <c r="AF839" s="1">
        <f>IF(C839="west", IF(B839="Central",L839*'Connecting shares (%)'!$R$16*'Connecting shares (%)'!$F$12/100+N839*'Connecting shares (%)'!$G$12/100*'Connecting shares (%)'!$R$17+P839*'Connecting shares (%)'!$H$12/100*'Connecting shares (%)'!$R$18,0),0)</f>
        <v>0</v>
      </c>
      <c r="AG839" s="1">
        <f>IF(C839="West", IF(B839="Decentral",(K839*'Connecting shares (%)'!$F$16/100+M839*'Connecting shares (%)'!$G$16/100+O839*'Connecting shares (%)'!$H$16/100)/1000000,0),0)</f>
        <v>0</v>
      </c>
      <c r="AH839" s="1">
        <f>IF(C839="west", IF(B839="Decentral",L839*'Connecting shares (%)'!$R$16*'Connecting shares (%)'!$F$16/100+N839*'Connecting shares (%)'!$G$16/100*'Connecting shares (%)'!$R$17+P839*'Connecting shares (%)'!$H$16/100*'Connecting shares (%)'!$R$18,0),0)</f>
        <v>0</v>
      </c>
    </row>
    <row r="840" spans="1:34">
      <c r="A840" s="1">
        <v>839</v>
      </c>
      <c r="B840" s="1" t="s">
        <v>22</v>
      </c>
      <c r="C840" s="1" t="s">
        <v>24</v>
      </c>
      <c r="D840" s="1" t="s">
        <v>59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1642.2243758760501</v>
      </c>
      <c r="R840" s="1">
        <v>56640</v>
      </c>
      <c r="S840" s="61">
        <f>IF(C840="East", IF(B840="Central",('Connecting shares (%)'!$F$2/100*E840+'Connecting shares (%)'!$G$2/100*G840+'Connecting shares (%)'!$H$2/100*I840)/1000000,0),0)</f>
        <v>0</v>
      </c>
      <c r="T840" s="61">
        <f>IF(C840="East", IF(B840="Central",F840*'Connecting shares (%)'!$R$16*'Connecting shares (%)'!$F$2/100+H840*'Connecting shares (%)'!$G$2/100*'Connecting shares (%)'!$R$17+J840*'Connecting shares (%)'!$H$2/100*'Connecting shares (%)'!$R$18,0),0)</f>
        <v>0</v>
      </c>
      <c r="U840" s="1">
        <f>IF(C840="East", IF(B840="Decentral",('Connecting shares (%)'!$F$6/100*E840+'Connecting shares (%)'!$G$6/100*G840+'Connecting shares (%)'!$H$6/100*I840)/1000000,0),0)</f>
        <v>0</v>
      </c>
      <c r="V840" s="1">
        <f>IF(C840="East", IF(B840="Decentral",F840*'Connecting shares (%)'!$R$16*'Connecting shares (%)'!$F$6/100+H840*'Connecting shares (%)'!$G$6/100*'Connecting shares (%)'!$R$17+J840*'Connecting shares (%)'!$H$6/100*'Connecting shares (%)'!$R$18,0),0)</f>
        <v>0</v>
      </c>
      <c r="W840" s="1">
        <f>IF(C840="East", IF(B840="Central",('Connecting shares (%)'!$F$4/100*K840+'Connecting shares (%)'!$G$4/100*M840+'Connecting shares (%)'!$H$4/100*O840)/1000000,0),0)</f>
        <v>0</v>
      </c>
      <c r="X840" s="1">
        <f>IF(C840="East", IF(B840="Central",L840*'Connecting shares (%)'!$R$16*'Connecting shares (%)'!$F$4/100+N840*'Connecting shares (%)'!$G$4/100*'Connecting shares (%)'!$R$17+P840*'Connecting shares (%)'!$H$4/100*'Connecting shares (%)'!$R$18,0),0)</f>
        <v>0</v>
      </c>
      <c r="Y840" s="1">
        <f>IF(C840="East", IF(B840="Decentral",('Connecting shares (%)'!$F$4/100*K840+'Connecting shares (%)'!$G$4/100*M840+'Connecting shares (%)'!$H$4/100*O840)/1000000,0),0)</f>
        <v>0</v>
      </c>
      <c r="Z840" s="1">
        <f>IF(C840="East", IF(B840="Decentral",L840*'Connecting shares (%)'!$R$16*'Connecting shares (%)'!$F$8/100+N840*'Connecting shares (%)'!$G$8/100*'Connecting shares (%)'!$R$17+P840*'Connecting shares (%)'!$H$8/100*'Connecting shares (%)'!$R$18,0),0)</f>
        <v>0</v>
      </c>
      <c r="AA840" s="1">
        <f>IF(C840="West", IF(B840="Central",('Connecting shares (%)'!$F$10/100*E840+'Connecting shares (%)'!$G$10/100*G840+'Connecting shares (%)'!$H$10/100*I840)/1000000,0),0)</f>
        <v>0</v>
      </c>
      <c r="AB840" s="1">
        <f>IF(C840="West", IF(B840="Central",F840*'Connecting shares (%)'!$R$16*'Connecting shares (%)'!$F$10/100+H840*'Connecting shares (%)'!$G$10/100*'Connecting shares (%)'!$R$17+J840*'Connecting shares (%)'!$H$10/100*'Connecting shares (%)'!$R$18,0),0)</f>
        <v>0</v>
      </c>
      <c r="AC840" s="1">
        <f>IF(C840="West", IF(B840="Decentral",('Connecting shares (%)'!$F$14/100*E840+'Connecting shares (%)'!$G$14/100*G840+'Connecting shares (%)'!$H$14/100*I840)/1000000,0),0)</f>
        <v>0</v>
      </c>
      <c r="AD840" s="1">
        <f>IF(C840="west", IF(B840="Decentral",F840*'Connecting shares (%)'!$R$16*'Connecting shares (%)'!$F$14/100+H840*'Connecting shares (%)'!$G$14/100*'Connecting shares (%)'!$R$17+J840*'Connecting shares (%)'!$H$14/100*'Connecting shares (%)'!$R$18,0),0)</f>
        <v>0</v>
      </c>
      <c r="AE840" s="1">
        <f>IF(C840="west", IF(B840="Central",('Connecting shares (%)'!$F$12/100*K840+'Connecting shares (%)'!$G$12/100*M840+'Connecting shares (%)'!$H$12/100*O840)/1000000,0),0)</f>
        <v>0</v>
      </c>
      <c r="AF840" s="1">
        <f>IF(C840="west", IF(B840="Central",L840*'Connecting shares (%)'!$R$16*'Connecting shares (%)'!$F$12/100+N840*'Connecting shares (%)'!$G$12/100*'Connecting shares (%)'!$R$17+P840*'Connecting shares (%)'!$H$12/100*'Connecting shares (%)'!$R$18,0),0)</f>
        <v>0</v>
      </c>
      <c r="AG840" s="1">
        <f>IF(C840="West", IF(B840="Decentral",(K840*'Connecting shares (%)'!$F$16/100+M840*'Connecting shares (%)'!$G$16/100+O840*'Connecting shares (%)'!$H$16/100)/1000000,0),0)</f>
        <v>0</v>
      </c>
      <c r="AH840" s="1">
        <f>IF(C840="west", IF(B840="Decentral",L840*'Connecting shares (%)'!$R$16*'Connecting shares (%)'!$F$16/100+N840*'Connecting shares (%)'!$G$16/100*'Connecting shares (%)'!$R$17+P840*'Connecting shares (%)'!$H$16/100*'Connecting shares (%)'!$R$18,0),0)</f>
        <v>0</v>
      </c>
    </row>
    <row r="841" spans="1:34">
      <c r="A841" s="1">
        <v>840</v>
      </c>
      <c r="B841" s="1" t="s">
        <v>22</v>
      </c>
      <c r="C841" s="1" t="s">
        <v>24</v>
      </c>
      <c r="D841" s="1" t="s">
        <v>59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1409.8083636777701</v>
      </c>
      <c r="R841" s="1">
        <v>87096</v>
      </c>
      <c r="S841" s="61">
        <f>IF(C841="East", IF(B841="Central",('Connecting shares (%)'!$F$2/100*E841+'Connecting shares (%)'!$G$2/100*G841+'Connecting shares (%)'!$H$2/100*I841)/1000000,0),0)</f>
        <v>0</v>
      </c>
      <c r="T841" s="61">
        <f>IF(C841="East", IF(B841="Central",F841*'Connecting shares (%)'!$R$16*'Connecting shares (%)'!$F$2/100+H841*'Connecting shares (%)'!$G$2/100*'Connecting shares (%)'!$R$17+J841*'Connecting shares (%)'!$H$2/100*'Connecting shares (%)'!$R$18,0),0)</f>
        <v>0</v>
      </c>
      <c r="U841" s="1">
        <f>IF(C841="East", IF(B841="Decentral",('Connecting shares (%)'!$F$6/100*E841+'Connecting shares (%)'!$G$6/100*G841+'Connecting shares (%)'!$H$6/100*I841)/1000000,0),0)</f>
        <v>0</v>
      </c>
      <c r="V841" s="1">
        <f>IF(C841="East", IF(B841="Decentral",F841*'Connecting shares (%)'!$R$16*'Connecting shares (%)'!$F$6/100+H841*'Connecting shares (%)'!$G$6/100*'Connecting shares (%)'!$R$17+J841*'Connecting shares (%)'!$H$6/100*'Connecting shares (%)'!$R$18,0),0)</f>
        <v>0</v>
      </c>
      <c r="W841" s="1">
        <f>IF(C841="East", IF(B841="Central",('Connecting shares (%)'!$F$4/100*K841+'Connecting shares (%)'!$G$4/100*M841+'Connecting shares (%)'!$H$4/100*O841)/1000000,0),0)</f>
        <v>0</v>
      </c>
      <c r="X841" s="1">
        <f>IF(C841="East", IF(B841="Central",L841*'Connecting shares (%)'!$R$16*'Connecting shares (%)'!$F$4/100+N841*'Connecting shares (%)'!$G$4/100*'Connecting shares (%)'!$R$17+P841*'Connecting shares (%)'!$H$4/100*'Connecting shares (%)'!$R$18,0),0)</f>
        <v>0</v>
      </c>
      <c r="Y841" s="1">
        <f>IF(C841="East", IF(B841="Decentral",('Connecting shares (%)'!$F$4/100*K841+'Connecting shares (%)'!$G$4/100*M841+'Connecting shares (%)'!$H$4/100*O841)/1000000,0),0)</f>
        <v>0</v>
      </c>
      <c r="Z841" s="1">
        <f>IF(C841="East", IF(B841="Decentral",L841*'Connecting shares (%)'!$R$16*'Connecting shares (%)'!$F$8/100+N841*'Connecting shares (%)'!$G$8/100*'Connecting shares (%)'!$R$17+P841*'Connecting shares (%)'!$H$8/100*'Connecting shares (%)'!$R$18,0),0)</f>
        <v>0</v>
      </c>
      <c r="AA841" s="1">
        <f>IF(C841="West", IF(B841="Central",('Connecting shares (%)'!$F$10/100*E841+'Connecting shares (%)'!$G$10/100*G841+'Connecting shares (%)'!$H$10/100*I841)/1000000,0),0)</f>
        <v>0</v>
      </c>
      <c r="AB841" s="1">
        <f>IF(C841="West", IF(B841="Central",F841*'Connecting shares (%)'!$R$16*'Connecting shares (%)'!$F$10/100+H841*'Connecting shares (%)'!$G$10/100*'Connecting shares (%)'!$R$17+J841*'Connecting shares (%)'!$H$10/100*'Connecting shares (%)'!$R$18,0),0)</f>
        <v>0</v>
      </c>
      <c r="AC841" s="1">
        <f>IF(C841="West", IF(B841="Decentral",('Connecting shares (%)'!$F$14/100*E841+'Connecting shares (%)'!$G$14/100*G841+'Connecting shares (%)'!$H$14/100*I841)/1000000,0),0)</f>
        <v>0</v>
      </c>
      <c r="AD841" s="1">
        <f>IF(C841="west", IF(B841="Decentral",F841*'Connecting shares (%)'!$R$16*'Connecting shares (%)'!$F$14/100+H841*'Connecting shares (%)'!$G$14/100*'Connecting shares (%)'!$R$17+J841*'Connecting shares (%)'!$H$14/100*'Connecting shares (%)'!$R$18,0),0)</f>
        <v>0</v>
      </c>
      <c r="AE841" s="1">
        <f>IF(C841="west", IF(B841="Central",('Connecting shares (%)'!$F$12/100*K841+'Connecting shares (%)'!$G$12/100*M841+'Connecting shares (%)'!$H$12/100*O841)/1000000,0),0)</f>
        <v>0</v>
      </c>
      <c r="AF841" s="1">
        <f>IF(C841="west", IF(B841="Central",L841*'Connecting shares (%)'!$R$16*'Connecting shares (%)'!$F$12/100+N841*'Connecting shares (%)'!$G$12/100*'Connecting shares (%)'!$R$17+P841*'Connecting shares (%)'!$H$12/100*'Connecting shares (%)'!$R$18,0),0)</f>
        <v>0</v>
      </c>
      <c r="AG841" s="1">
        <f>IF(C841="West", IF(B841="Decentral",(K841*'Connecting shares (%)'!$F$16/100+M841*'Connecting shares (%)'!$G$16/100+O841*'Connecting shares (%)'!$H$16/100)/1000000,0),0)</f>
        <v>0</v>
      </c>
      <c r="AH841" s="1">
        <f>IF(C841="west", IF(B841="Decentral",L841*'Connecting shares (%)'!$R$16*'Connecting shares (%)'!$F$16/100+N841*'Connecting shares (%)'!$G$16/100*'Connecting shares (%)'!$R$17+P841*'Connecting shares (%)'!$H$16/100*'Connecting shares (%)'!$R$18,0),0)</f>
        <v>0</v>
      </c>
    </row>
    <row r="842" spans="1:34">
      <c r="A842" s="1">
        <v>841</v>
      </c>
      <c r="B842" s="1" t="s">
        <v>21</v>
      </c>
      <c r="C842" s="1" t="s">
        <v>24</v>
      </c>
      <c r="D842" s="1" t="s">
        <v>153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227.01309477753199</v>
      </c>
      <c r="R842" s="1">
        <v>2231</v>
      </c>
      <c r="S842" s="61">
        <f>IF(C842="East", IF(B842="Central",('Connecting shares (%)'!$F$2/100*E842+'Connecting shares (%)'!$G$2/100*G842+'Connecting shares (%)'!$H$2/100*I842)/1000000,0),0)</f>
        <v>0</v>
      </c>
      <c r="T842" s="61">
        <f>IF(C842="East", IF(B842="Central",F842*'Connecting shares (%)'!$R$16*'Connecting shares (%)'!$F$2/100+H842*'Connecting shares (%)'!$G$2/100*'Connecting shares (%)'!$R$17+J842*'Connecting shares (%)'!$H$2/100*'Connecting shares (%)'!$R$18,0),0)</f>
        <v>0</v>
      </c>
      <c r="U842" s="1">
        <f>IF(C842="East", IF(B842="Decentral",('Connecting shares (%)'!$F$6/100*E842+'Connecting shares (%)'!$G$6/100*G842+'Connecting shares (%)'!$H$6/100*I842)/1000000,0),0)</f>
        <v>0</v>
      </c>
      <c r="V842" s="1">
        <f>IF(C842="East", IF(B842="Decentral",F842*'Connecting shares (%)'!$R$16*'Connecting shares (%)'!$F$6/100+H842*'Connecting shares (%)'!$G$6/100*'Connecting shares (%)'!$R$17+J842*'Connecting shares (%)'!$H$6/100*'Connecting shares (%)'!$R$18,0),0)</f>
        <v>0</v>
      </c>
      <c r="W842" s="1">
        <f>IF(C842="East", IF(B842="Central",('Connecting shares (%)'!$F$4/100*K842+'Connecting shares (%)'!$G$4/100*M842+'Connecting shares (%)'!$H$4/100*O842)/1000000,0),0)</f>
        <v>0</v>
      </c>
      <c r="X842" s="1">
        <f>IF(C842="East", IF(B842="Central",L842*'Connecting shares (%)'!$R$16*'Connecting shares (%)'!$F$4/100+N842*'Connecting shares (%)'!$G$4/100*'Connecting shares (%)'!$R$17+P842*'Connecting shares (%)'!$H$4/100*'Connecting shares (%)'!$R$18,0),0)</f>
        <v>0</v>
      </c>
      <c r="Y842" s="1">
        <f>IF(C842="East", IF(B842="Decentral",('Connecting shares (%)'!$F$4/100*K842+'Connecting shares (%)'!$G$4/100*M842+'Connecting shares (%)'!$H$4/100*O842)/1000000,0),0)</f>
        <v>0</v>
      </c>
      <c r="Z842" s="1">
        <f>IF(C842="East", IF(B842="Decentral",L842*'Connecting shares (%)'!$R$16*'Connecting shares (%)'!$F$8/100+N842*'Connecting shares (%)'!$G$8/100*'Connecting shares (%)'!$R$17+P842*'Connecting shares (%)'!$H$8/100*'Connecting shares (%)'!$R$18,0),0)</f>
        <v>0</v>
      </c>
      <c r="AA842" s="1">
        <f>IF(C842="West", IF(B842="Central",('Connecting shares (%)'!$F$10/100*E842+'Connecting shares (%)'!$G$10/100*G842+'Connecting shares (%)'!$H$10/100*I842)/1000000,0),0)</f>
        <v>0</v>
      </c>
      <c r="AB842" s="1">
        <f>IF(C842="West", IF(B842="Central",F842*'Connecting shares (%)'!$R$16*'Connecting shares (%)'!$F$10/100+H842*'Connecting shares (%)'!$G$10/100*'Connecting shares (%)'!$R$17+J842*'Connecting shares (%)'!$H$10/100*'Connecting shares (%)'!$R$18,0),0)</f>
        <v>0</v>
      </c>
      <c r="AC842" s="1">
        <f>IF(C842="West", IF(B842="Decentral",('Connecting shares (%)'!$F$14/100*E842+'Connecting shares (%)'!$G$14/100*G842+'Connecting shares (%)'!$H$14/100*I842)/1000000,0),0)</f>
        <v>0</v>
      </c>
      <c r="AD842" s="1">
        <f>IF(C842="west", IF(B842="Decentral",F842*'Connecting shares (%)'!$R$16*'Connecting shares (%)'!$F$14/100+H842*'Connecting shares (%)'!$G$14/100*'Connecting shares (%)'!$R$17+J842*'Connecting shares (%)'!$H$14/100*'Connecting shares (%)'!$R$18,0),0)</f>
        <v>0</v>
      </c>
      <c r="AE842" s="1">
        <f>IF(C842="west", IF(B842="Central",('Connecting shares (%)'!$F$12/100*K842+'Connecting shares (%)'!$G$12/100*M842+'Connecting shares (%)'!$H$12/100*O842)/1000000,0),0)</f>
        <v>0</v>
      </c>
      <c r="AF842" s="1">
        <f>IF(C842="west", IF(B842="Central",L842*'Connecting shares (%)'!$R$16*'Connecting shares (%)'!$F$12/100+N842*'Connecting shares (%)'!$G$12/100*'Connecting shares (%)'!$R$17+P842*'Connecting shares (%)'!$H$12/100*'Connecting shares (%)'!$R$18,0),0)</f>
        <v>0</v>
      </c>
      <c r="AG842" s="1">
        <f>IF(C842="West", IF(B842="Decentral",(K842*'Connecting shares (%)'!$F$16/100+M842*'Connecting shares (%)'!$G$16/100+O842*'Connecting shares (%)'!$H$16/100)/1000000,0),0)</f>
        <v>0</v>
      </c>
      <c r="AH842" s="1">
        <f>IF(C842="west", IF(B842="Decentral",L842*'Connecting shares (%)'!$R$16*'Connecting shares (%)'!$F$16/100+N842*'Connecting shares (%)'!$G$16/100*'Connecting shares (%)'!$R$17+P842*'Connecting shares (%)'!$H$16/100*'Connecting shares (%)'!$R$18,0),0)</f>
        <v>0</v>
      </c>
    </row>
    <row r="843" spans="1:34">
      <c r="A843" s="1">
        <v>842</v>
      </c>
      <c r="B843" s="1" t="s">
        <v>21</v>
      </c>
      <c r="C843" s="1" t="s">
        <v>24</v>
      </c>
      <c r="D843" s="1" t="s">
        <v>152</v>
      </c>
      <c r="E843" s="1">
        <v>623406.15</v>
      </c>
      <c r="F843" s="1">
        <v>42</v>
      </c>
      <c r="G843" s="1">
        <v>0</v>
      </c>
      <c r="H843" s="1">
        <v>0</v>
      </c>
      <c r="I843" s="1">
        <v>0</v>
      </c>
      <c r="J843" s="1">
        <v>0</v>
      </c>
      <c r="K843" s="1">
        <v>111824.12</v>
      </c>
      <c r="L843" s="1">
        <v>5</v>
      </c>
      <c r="M843" s="1">
        <v>176216.78</v>
      </c>
      <c r="N843" s="1">
        <v>2</v>
      </c>
      <c r="O843" s="1">
        <v>0</v>
      </c>
      <c r="P843" s="1">
        <v>0</v>
      </c>
      <c r="Q843" s="1">
        <v>4348.6525523171404</v>
      </c>
      <c r="R843" s="1">
        <v>990456</v>
      </c>
      <c r="S843" s="61">
        <f>IF(C843="East", IF(B843="Central",('Connecting shares (%)'!$F$2/100*E843+'Connecting shares (%)'!$G$2/100*G843+'Connecting shares (%)'!$H$2/100*I843)/1000000,0),0)</f>
        <v>0</v>
      </c>
      <c r="T843" s="61">
        <f>IF(C843="East", IF(B843="Central",F843*'Connecting shares (%)'!$R$16*'Connecting shares (%)'!$F$2/100+H843*'Connecting shares (%)'!$G$2/100*'Connecting shares (%)'!$R$17+J843*'Connecting shares (%)'!$H$2/100*'Connecting shares (%)'!$R$18,0),0)</f>
        <v>0</v>
      </c>
      <c r="U843" s="1">
        <f>IF(C843="East", IF(B843="Decentral",('Connecting shares (%)'!$F$6/100*E843+'Connecting shares (%)'!$G$6/100*G843+'Connecting shares (%)'!$H$6/100*I843)/1000000,0),0)</f>
        <v>0.62340614999999999</v>
      </c>
      <c r="V843" s="1">
        <f>IF(C843="East", IF(B843="Decentral",F843*'Connecting shares (%)'!$R$16*'Connecting shares (%)'!$F$6/100+H843*'Connecting shares (%)'!$G$6/100*'Connecting shares (%)'!$R$17+J843*'Connecting shares (%)'!$H$6/100*'Connecting shares (%)'!$R$18,0),0)</f>
        <v>0.96579000000000004</v>
      </c>
      <c r="W843" s="1">
        <f>IF(C843="East", IF(B843="Central",('Connecting shares (%)'!$F$4/100*K843+'Connecting shares (%)'!$G$4/100*M843+'Connecting shares (%)'!$H$4/100*O843)/1000000,0),0)</f>
        <v>0</v>
      </c>
      <c r="X843" s="1">
        <f>IF(C843="East", IF(B843="Central",L843*'Connecting shares (%)'!$R$16*'Connecting shares (%)'!$F$4/100+N843*'Connecting shares (%)'!$G$4/100*'Connecting shares (%)'!$R$17+P843*'Connecting shares (%)'!$H$4/100*'Connecting shares (%)'!$R$18,0),0)</f>
        <v>0</v>
      </c>
      <c r="Y843" s="1">
        <f>IF(C843="East", IF(B843="Decentral",('Connecting shares (%)'!$F$4/100*K843+'Connecting shares (%)'!$G$4/100*M843+'Connecting shares (%)'!$H$4/100*O843)/1000000,0),0)</f>
        <v>0.28804090000000004</v>
      </c>
      <c r="Z843" s="1">
        <f>IF(C843="East", IF(B843="Decentral",L843*'Connecting shares (%)'!$R$16*'Connecting shares (%)'!$F$8/100+N843*'Connecting shares (%)'!$G$8/100*'Connecting shares (%)'!$R$17+P843*'Connecting shares (%)'!$H$8/100*'Connecting shares (%)'!$R$18,0),0)</f>
        <v>0.17629300000000001</v>
      </c>
      <c r="AA843" s="1">
        <f>IF(C843="West", IF(B843="Central",('Connecting shares (%)'!$F$10/100*E843+'Connecting shares (%)'!$G$10/100*G843+'Connecting shares (%)'!$H$10/100*I843)/1000000,0),0)</f>
        <v>0</v>
      </c>
      <c r="AB843" s="1">
        <f>IF(C843="West", IF(B843="Central",F843*'Connecting shares (%)'!$R$16*'Connecting shares (%)'!$F$10/100+H843*'Connecting shares (%)'!$G$10/100*'Connecting shares (%)'!$R$17+J843*'Connecting shares (%)'!$H$10/100*'Connecting shares (%)'!$R$18,0),0)</f>
        <v>0</v>
      </c>
      <c r="AC843" s="1">
        <f>IF(C843="West", IF(B843="Decentral",('Connecting shares (%)'!$F$14/100*E843+'Connecting shares (%)'!$G$14/100*G843+'Connecting shares (%)'!$H$14/100*I843)/1000000,0),0)</f>
        <v>0</v>
      </c>
      <c r="AD843" s="1">
        <f>IF(C843="west", IF(B843="Decentral",F843*'Connecting shares (%)'!$R$16*'Connecting shares (%)'!$F$14/100+H843*'Connecting shares (%)'!$G$14/100*'Connecting shares (%)'!$R$17+J843*'Connecting shares (%)'!$H$14/100*'Connecting shares (%)'!$R$18,0),0)</f>
        <v>0</v>
      </c>
      <c r="AE843" s="1">
        <f>IF(C843="west", IF(B843="Central",('Connecting shares (%)'!$F$12/100*K843+'Connecting shares (%)'!$G$12/100*M843+'Connecting shares (%)'!$H$12/100*O843)/1000000,0),0)</f>
        <v>0</v>
      </c>
      <c r="AF843" s="1">
        <f>IF(C843="west", IF(B843="Central",L843*'Connecting shares (%)'!$R$16*'Connecting shares (%)'!$F$12/100+N843*'Connecting shares (%)'!$G$12/100*'Connecting shares (%)'!$R$17+P843*'Connecting shares (%)'!$H$12/100*'Connecting shares (%)'!$R$18,0),0)</f>
        <v>0</v>
      </c>
      <c r="AG843" s="1">
        <f>IF(C843="West", IF(B843="Decentral",(K843*'Connecting shares (%)'!$F$16/100+M843*'Connecting shares (%)'!$G$16/100+O843*'Connecting shares (%)'!$H$16/100)/1000000,0),0)</f>
        <v>0</v>
      </c>
      <c r="AH843" s="1">
        <f>IF(C843="west", IF(B843="Decentral",L843*'Connecting shares (%)'!$R$16*'Connecting shares (%)'!$F$16/100+N843*'Connecting shares (%)'!$G$16/100*'Connecting shares (%)'!$R$17+P843*'Connecting shares (%)'!$H$16/100*'Connecting shares (%)'!$R$18,0),0)</f>
        <v>0</v>
      </c>
    </row>
    <row r="844" spans="1:34">
      <c r="A844" s="1">
        <v>843</v>
      </c>
      <c r="B844" s="1" t="s">
        <v>21</v>
      </c>
      <c r="C844" s="1" t="s">
        <v>24</v>
      </c>
      <c r="D844" s="1" t="s">
        <v>151</v>
      </c>
      <c r="E844" s="1">
        <v>689789.35999999905</v>
      </c>
      <c r="F844" s="1">
        <v>48</v>
      </c>
      <c r="G844" s="1">
        <v>0</v>
      </c>
      <c r="H844" s="1">
        <v>0</v>
      </c>
      <c r="I844" s="1">
        <v>0</v>
      </c>
      <c r="J844" s="1">
        <v>0</v>
      </c>
      <c r="K844" s="1">
        <v>131044.769999999</v>
      </c>
      <c r="L844" s="1">
        <v>23</v>
      </c>
      <c r="M844" s="1">
        <v>0</v>
      </c>
      <c r="N844" s="1">
        <v>0</v>
      </c>
      <c r="O844" s="1">
        <v>0</v>
      </c>
      <c r="P844" s="1">
        <v>0</v>
      </c>
      <c r="Q844" s="1">
        <v>2528.96951904448</v>
      </c>
      <c r="R844" s="1">
        <v>320717.5</v>
      </c>
      <c r="S844" s="61">
        <f>IF(C844="East", IF(B844="Central",('Connecting shares (%)'!$F$2/100*E844+'Connecting shares (%)'!$G$2/100*G844+'Connecting shares (%)'!$H$2/100*I844)/1000000,0),0)</f>
        <v>0</v>
      </c>
      <c r="T844" s="61">
        <f>IF(C844="East", IF(B844="Central",F844*'Connecting shares (%)'!$R$16*'Connecting shares (%)'!$F$2/100+H844*'Connecting shares (%)'!$G$2/100*'Connecting shares (%)'!$R$17+J844*'Connecting shares (%)'!$H$2/100*'Connecting shares (%)'!$R$18,0),0)</f>
        <v>0</v>
      </c>
      <c r="U844" s="1">
        <f>IF(C844="East", IF(B844="Decentral",('Connecting shares (%)'!$F$6/100*E844+'Connecting shares (%)'!$G$6/100*G844+'Connecting shares (%)'!$H$6/100*I844)/1000000,0),0)</f>
        <v>0.68978935999999902</v>
      </c>
      <c r="V844" s="1">
        <f>IF(C844="East", IF(B844="Decentral",F844*'Connecting shares (%)'!$R$16*'Connecting shares (%)'!$F$6/100+H844*'Connecting shares (%)'!$G$6/100*'Connecting shares (%)'!$R$17+J844*'Connecting shares (%)'!$H$6/100*'Connecting shares (%)'!$R$18,0),0)</f>
        <v>1.1037600000000001</v>
      </c>
      <c r="W844" s="1">
        <f>IF(C844="East", IF(B844="Central",('Connecting shares (%)'!$F$4/100*K844+'Connecting shares (%)'!$G$4/100*M844+'Connecting shares (%)'!$H$4/100*O844)/1000000,0),0)</f>
        <v>0</v>
      </c>
      <c r="X844" s="1">
        <f>IF(C844="East", IF(B844="Central",L844*'Connecting shares (%)'!$R$16*'Connecting shares (%)'!$F$4/100+N844*'Connecting shares (%)'!$G$4/100*'Connecting shares (%)'!$R$17+P844*'Connecting shares (%)'!$H$4/100*'Connecting shares (%)'!$R$18,0),0)</f>
        <v>0</v>
      </c>
      <c r="Y844" s="1">
        <f>IF(C844="East", IF(B844="Decentral",('Connecting shares (%)'!$F$4/100*K844+'Connecting shares (%)'!$G$4/100*M844+'Connecting shares (%)'!$H$4/100*O844)/1000000,0),0)</f>
        <v>0.13104476999999901</v>
      </c>
      <c r="Z844" s="1">
        <f>IF(C844="East", IF(B844="Decentral",L844*'Connecting shares (%)'!$R$16*'Connecting shares (%)'!$F$8/100+N844*'Connecting shares (%)'!$G$8/100*'Connecting shares (%)'!$R$17+P844*'Connecting shares (%)'!$H$8/100*'Connecting shares (%)'!$R$18,0),0)</f>
        <v>0.52888500000000005</v>
      </c>
      <c r="AA844" s="1">
        <f>IF(C844="West", IF(B844="Central",('Connecting shares (%)'!$F$10/100*E844+'Connecting shares (%)'!$G$10/100*G844+'Connecting shares (%)'!$H$10/100*I844)/1000000,0),0)</f>
        <v>0</v>
      </c>
      <c r="AB844" s="1">
        <f>IF(C844="West", IF(B844="Central",F844*'Connecting shares (%)'!$R$16*'Connecting shares (%)'!$F$10/100+H844*'Connecting shares (%)'!$G$10/100*'Connecting shares (%)'!$R$17+J844*'Connecting shares (%)'!$H$10/100*'Connecting shares (%)'!$R$18,0),0)</f>
        <v>0</v>
      </c>
      <c r="AC844" s="1">
        <f>IF(C844="West", IF(B844="Decentral",('Connecting shares (%)'!$F$14/100*E844+'Connecting shares (%)'!$G$14/100*G844+'Connecting shares (%)'!$H$14/100*I844)/1000000,0),0)</f>
        <v>0</v>
      </c>
      <c r="AD844" s="1">
        <f>IF(C844="west", IF(B844="Decentral",F844*'Connecting shares (%)'!$R$16*'Connecting shares (%)'!$F$14/100+H844*'Connecting shares (%)'!$G$14/100*'Connecting shares (%)'!$R$17+J844*'Connecting shares (%)'!$H$14/100*'Connecting shares (%)'!$R$18,0),0)</f>
        <v>0</v>
      </c>
      <c r="AE844" s="1">
        <f>IF(C844="west", IF(B844="Central",('Connecting shares (%)'!$F$12/100*K844+'Connecting shares (%)'!$G$12/100*M844+'Connecting shares (%)'!$H$12/100*O844)/1000000,0),0)</f>
        <v>0</v>
      </c>
      <c r="AF844" s="1">
        <f>IF(C844="west", IF(B844="Central",L844*'Connecting shares (%)'!$R$16*'Connecting shares (%)'!$F$12/100+N844*'Connecting shares (%)'!$G$12/100*'Connecting shares (%)'!$R$17+P844*'Connecting shares (%)'!$H$12/100*'Connecting shares (%)'!$R$18,0),0)</f>
        <v>0</v>
      </c>
      <c r="AG844" s="1">
        <f>IF(C844="West", IF(B844="Decentral",(K844*'Connecting shares (%)'!$F$16/100+M844*'Connecting shares (%)'!$G$16/100+O844*'Connecting shares (%)'!$H$16/100)/1000000,0),0)</f>
        <v>0</v>
      </c>
      <c r="AH844" s="1">
        <f>IF(C844="west", IF(B844="Decentral",L844*'Connecting shares (%)'!$R$16*'Connecting shares (%)'!$F$16/100+N844*'Connecting shares (%)'!$G$16/100*'Connecting shares (%)'!$R$17+P844*'Connecting shares (%)'!$H$16/100*'Connecting shares (%)'!$R$18,0),0)</f>
        <v>0</v>
      </c>
    </row>
    <row r="845" spans="1:34">
      <c r="A845" s="1">
        <v>844</v>
      </c>
      <c r="B845" s="1" t="s">
        <v>21</v>
      </c>
      <c r="C845" s="1" t="s">
        <v>24</v>
      </c>
      <c r="D845" s="1" t="s">
        <v>150</v>
      </c>
      <c r="E845" s="1">
        <v>734845.6</v>
      </c>
      <c r="F845" s="1">
        <v>55</v>
      </c>
      <c r="G845" s="1">
        <v>58281.279999999897</v>
      </c>
      <c r="H845" s="1">
        <v>1</v>
      </c>
      <c r="I845" s="1">
        <v>0</v>
      </c>
      <c r="J845" s="1">
        <v>0</v>
      </c>
      <c r="K845" s="1">
        <v>66225.25</v>
      </c>
      <c r="L845" s="1">
        <v>6</v>
      </c>
      <c r="M845" s="1">
        <v>0</v>
      </c>
      <c r="N845" s="1">
        <v>0</v>
      </c>
      <c r="O845" s="1">
        <v>0</v>
      </c>
      <c r="P845" s="1">
        <v>0</v>
      </c>
      <c r="Q845" s="1">
        <v>2898.16894821703</v>
      </c>
      <c r="R845" s="1">
        <v>341816.5</v>
      </c>
      <c r="S845" s="61">
        <f>IF(C845="East", IF(B845="Central",('Connecting shares (%)'!$F$2/100*E845+'Connecting shares (%)'!$G$2/100*G845+'Connecting shares (%)'!$H$2/100*I845)/1000000,0),0)</f>
        <v>0</v>
      </c>
      <c r="T845" s="61">
        <f>IF(C845="East", IF(B845="Central",F845*'Connecting shares (%)'!$R$16*'Connecting shares (%)'!$F$2/100+H845*'Connecting shares (%)'!$G$2/100*'Connecting shares (%)'!$R$17+J845*'Connecting shares (%)'!$H$2/100*'Connecting shares (%)'!$R$18,0),0)</f>
        <v>0</v>
      </c>
      <c r="U845" s="1">
        <f>IF(C845="East", IF(B845="Decentral",('Connecting shares (%)'!$F$6/100*E845+'Connecting shares (%)'!$G$6/100*G845+'Connecting shares (%)'!$H$6/100*I845)/1000000,0),0)</f>
        <v>0.79312687999999987</v>
      </c>
      <c r="V845" s="1">
        <f>IF(C845="East", IF(B845="Decentral",F845*'Connecting shares (%)'!$R$16*'Connecting shares (%)'!$F$6/100+H845*'Connecting shares (%)'!$G$6/100*'Connecting shares (%)'!$R$17+J845*'Connecting shares (%)'!$H$6/100*'Connecting shares (%)'!$R$18,0),0)</f>
        <v>1.2953840000000001</v>
      </c>
      <c r="W845" s="1">
        <f>IF(C845="East", IF(B845="Central",('Connecting shares (%)'!$F$4/100*K845+'Connecting shares (%)'!$G$4/100*M845+'Connecting shares (%)'!$H$4/100*O845)/1000000,0),0)</f>
        <v>0</v>
      </c>
      <c r="X845" s="1">
        <f>IF(C845="East", IF(B845="Central",L845*'Connecting shares (%)'!$R$16*'Connecting shares (%)'!$F$4/100+N845*'Connecting shares (%)'!$G$4/100*'Connecting shares (%)'!$R$17+P845*'Connecting shares (%)'!$H$4/100*'Connecting shares (%)'!$R$18,0),0)</f>
        <v>0</v>
      </c>
      <c r="Y845" s="1">
        <f>IF(C845="East", IF(B845="Decentral",('Connecting shares (%)'!$F$4/100*K845+'Connecting shares (%)'!$G$4/100*M845+'Connecting shares (%)'!$H$4/100*O845)/1000000,0),0)</f>
        <v>6.6225249999999999E-2</v>
      </c>
      <c r="Z845" s="1">
        <f>IF(C845="East", IF(B845="Decentral",L845*'Connecting shares (%)'!$R$16*'Connecting shares (%)'!$F$8/100+N845*'Connecting shares (%)'!$G$8/100*'Connecting shares (%)'!$R$17+P845*'Connecting shares (%)'!$H$8/100*'Connecting shares (%)'!$R$18,0),0)</f>
        <v>0.13797000000000001</v>
      </c>
      <c r="AA845" s="1">
        <f>IF(C845="West", IF(B845="Central",('Connecting shares (%)'!$F$10/100*E845+'Connecting shares (%)'!$G$10/100*G845+'Connecting shares (%)'!$H$10/100*I845)/1000000,0),0)</f>
        <v>0</v>
      </c>
      <c r="AB845" s="1">
        <f>IF(C845="West", IF(B845="Central",F845*'Connecting shares (%)'!$R$16*'Connecting shares (%)'!$F$10/100+H845*'Connecting shares (%)'!$G$10/100*'Connecting shares (%)'!$R$17+J845*'Connecting shares (%)'!$H$10/100*'Connecting shares (%)'!$R$18,0),0)</f>
        <v>0</v>
      </c>
      <c r="AC845" s="1">
        <f>IF(C845="West", IF(B845="Decentral",('Connecting shares (%)'!$F$14/100*E845+'Connecting shares (%)'!$G$14/100*G845+'Connecting shares (%)'!$H$14/100*I845)/1000000,0),0)</f>
        <v>0</v>
      </c>
      <c r="AD845" s="1">
        <f>IF(C845="west", IF(B845="Decentral",F845*'Connecting shares (%)'!$R$16*'Connecting shares (%)'!$F$14/100+H845*'Connecting shares (%)'!$G$14/100*'Connecting shares (%)'!$R$17+J845*'Connecting shares (%)'!$H$14/100*'Connecting shares (%)'!$R$18,0),0)</f>
        <v>0</v>
      </c>
      <c r="AE845" s="1">
        <f>IF(C845="west", IF(B845="Central",('Connecting shares (%)'!$F$12/100*K845+'Connecting shares (%)'!$G$12/100*M845+'Connecting shares (%)'!$H$12/100*O845)/1000000,0),0)</f>
        <v>0</v>
      </c>
      <c r="AF845" s="1">
        <f>IF(C845="west", IF(B845="Central",L845*'Connecting shares (%)'!$R$16*'Connecting shares (%)'!$F$12/100+N845*'Connecting shares (%)'!$G$12/100*'Connecting shares (%)'!$R$17+P845*'Connecting shares (%)'!$H$12/100*'Connecting shares (%)'!$R$18,0),0)</f>
        <v>0</v>
      </c>
      <c r="AG845" s="1">
        <f>IF(C845="West", IF(B845="Decentral",(K845*'Connecting shares (%)'!$F$16/100+M845*'Connecting shares (%)'!$G$16/100+O845*'Connecting shares (%)'!$H$16/100)/1000000,0),0)</f>
        <v>0</v>
      </c>
      <c r="AH845" s="1">
        <f>IF(C845="west", IF(B845="Decentral",L845*'Connecting shares (%)'!$R$16*'Connecting shares (%)'!$F$16/100+N845*'Connecting shares (%)'!$G$16/100*'Connecting shares (%)'!$R$17+P845*'Connecting shares (%)'!$H$16/100*'Connecting shares (%)'!$R$18,0),0)</f>
        <v>0</v>
      </c>
    </row>
    <row r="846" spans="1:34">
      <c r="A846" s="1">
        <v>845</v>
      </c>
      <c r="B846" s="1" t="s">
        <v>21</v>
      </c>
      <c r="C846" s="1" t="s">
        <v>24</v>
      </c>
      <c r="D846" s="1" t="s">
        <v>149</v>
      </c>
      <c r="E846" s="1">
        <v>2381147.33</v>
      </c>
      <c r="F846" s="1">
        <v>157</v>
      </c>
      <c r="G846" s="1">
        <v>0</v>
      </c>
      <c r="H846" s="1">
        <v>0</v>
      </c>
      <c r="I846" s="1">
        <v>0</v>
      </c>
      <c r="J846" s="1">
        <v>0</v>
      </c>
      <c r="K846" s="1">
        <v>192171.04</v>
      </c>
      <c r="L846" s="1">
        <v>18</v>
      </c>
      <c r="M846" s="1">
        <v>105235.84</v>
      </c>
      <c r="N846" s="1">
        <v>2</v>
      </c>
      <c r="O846" s="1">
        <v>0</v>
      </c>
      <c r="P846" s="1">
        <v>0</v>
      </c>
      <c r="Q846" s="1">
        <v>4804.70289099604</v>
      </c>
      <c r="R846" s="1">
        <v>956029</v>
      </c>
      <c r="S846" s="61">
        <f>IF(C846="East", IF(B846="Central",('Connecting shares (%)'!$F$2/100*E846+'Connecting shares (%)'!$G$2/100*G846+'Connecting shares (%)'!$H$2/100*I846)/1000000,0),0)</f>
        <v>0</v>
      </c>
      <c r="T846" s="61">
        <f>IF(C846="East", IF(B846="Central",F846*'Connecting shares (%)'!$R$16*'Connecting shares (%)'!$F$2/100+H846*'Connecting shares (%)'!$G$2/100*'Connecting shares (%)'!$R$17+J846*'Connecting shares (%)'!$H$2/100*'Connecting shares (%)'!$R$18,0),0)</f>
        <v>0</v>
      </c>
      <c r="U846" s="1">
        <f>IF(C846="East", IF(B846="Decentral",('Connecting shares (%)'!$F$6/100*E846+'Connecting shares (%)'!$G$6/100*G846+'Connecting shares (%)'!$H$6/100*I846)/1000000,0),0)</f>
        <v>2.3811473300000001</v>
      </c>
      <c r="V846" s="1">
        <f>IF(C846="East", IF(B846="Decentral",F846*'Connecting shares (%)'!$R$16*'Connecting shares (%)'!$F$6/100+H846*'Connecting shares (%)'!$G$6/100*'Connecting shares (%)'!$R$17+J846*'Connecting shares (%)'!$H$6/100*'Connecting shares (%)'!$R$18,0),0)</f>
        <v>3.6102150000000002</v>
      </c>
      <c r="W846" s="1">
        <f>IF(C846="East", IF(B846="Central",('Connecting shares (%)'!$F$4/100*K846+'Connecting shares (%)'!$G$4/100*M846+'Connecting shares (%)'!$H$4/100*O846)/1000000,0),0)</f>
        <v>0</v>
      </c>
      <c r="X846" s="1">
        <f>IF(C846="East", IF(B846="Central",L846*'Connecting shares (%)'!$R$16*'Connecting shares (%)'!$F$4/100+N846*'Connecting shares (%)'!$G$4/100*'Connecting shares (%)'!$R$17+P846*'Connecting shares (%)'!$H$4/100*'Connecting shares (%)'!$R$18,0),0)</f>
        <v>0</v>
      </c>
      <c r="Y846" s="1">
        <f>IF(C846="East", IF(B846="Decentral",('Connecting shares (%)'!$F$4/100*K846+'Connecting shares (%)'!$G$4/100*M846+'Connecting shares (%)'!$H$4/100*O846)/1000000,0),0)</f>
        <v>0.29740687999999998</v>
      </c>
      <c r="Z846" s="1">
        <f>IF(C846="East", IF(B846="Decentral",L846*'Connecting shares (%)'!$R$16*'Connecting shares (%)'!$F$8/100+N846*'Connecting shares (%)'!$G$8/100*'Connecting shares (%)'!$R$17+P846*'Connecting shares (%)'!$H$8/100*'Connecting shares (%)'!$R$18,0),0)</f>
        <v>0.47522799999999998</v>
      </c>
      <c r="AA846" s="1">
        <f>IF(C846="West", IF(B846="Central",('Connecting shares (%)'!$F$10/100*E846+'Connecting shares (%)'!$G$10/100*G846+'Connecting shares (%)'!$H$10/100*I846)/1000000,0),0)</f>
        <v>0</v>
      </c>
      <c r="AB846" s="1">
        <f>IF(C846="West", IF(B846="Central",F846*'Connecting shares (%)'!$R$16*'Connecting shares (%)'!$F$10/100+H846*'Connecting shares (%)'!$G$10/100*'Connecting shares (%)'!$R$17+J846*'Connecting shares (%)'!$H$10/100*'Connecting shares (%)'!$R$18,0),0)</f>
        <v>0</v>
      </c>
      <c r="AC846" s="1">
        <f>IF(C846="West", IF(B846="Decentral",('Connecting shares (%)'!$F$14/100*E846+'Connecting shares (%)'!$G$14/100*G846+'Connecting shares (%)'!$H$14/100*I846)/1000000,0),0)</f>
        <v>0</v>
      </c>
      <c r="AD846" s="1">
        <f>IF(C846="west", IF(B846="Decentral",F846*'Connecting shares (%)'!$R$16*'Connecting shares (%)'!$F$14/100+H846*'Connecting shares (%)'!$G$14/100*'Connecting shares (%)'!$R$17+J846*'Connecting shares (%)'!$H$14/100*'Connecting shares (%)'!$R$18,0),0)</f>
        <v>0</v>
      </c>
      <c r="AE846" s="1">
        <f>IF(C846="west", IF(B846="Central",('Connecting shares (%)'!$F$12/100*K846+'Connecting shares (%)'!$G$12/100*M846+'Connecting shares (%)'!$H$12/100*O846)/1000000,0),0)</f>
        <v>0</v>
      </c>
      <c r="AF846" s="1">
        <f>IF(C846="west", IF(B846="Central",L846*'Connecting shares (%)'!$R$16*'Connecting shares (%)'!$F$12/100+N846*'Connecting shares (%)'!$G$12/100*'Connecting shares (%)'!$R$17+P846*'Connecting shares (%)'!$H$12/100*'Connecting shares (%)'!$R$18,0),0)</f>
        <v>0</v>
      </c>
      <c r="AG846" s="1">
        <f>IF(C846="West", IF(B846="Decentral",(K846*'Connecting shares (%)'!$F$16/100+M846*'Connecting shares (%)'!$G$16/100+O846*'Connecting shares (%)'!$H$16/100)/1000000,0),0)</f>
        <v>0</v>
      </c>
      <c r="AH846" s="1">
        <f>IF(C846="west", IF(B846="Decentral",L846*'Connecting shares (%)'!$R$16*'Connecting shares (%)'!$F$16/100+N846*'Connecting shares (%)'!$G$16/100*'Connecting shares (%)'!$R$17+P846*'Connecting shares (%)'!$H$16/100*'Connecting shares (%)'!$R$18,0),0)</f>
        <v>0</v>
      </c>
    </row>
    <row r="847" spans="1:34">
      <c r="A847" s="1">
        <v>846</v>
      </c>
      <c r="B847" s="1" t="s">
        <v>22</v>
      </c>
      <c r="C847" s="1" t="s">
        <v>24</v>
      </c>
      <c r="D847" s="1" t="s">
        <v>148</v>
      </c>
      <c r="E847" s="1">
        <v>323146.489999999</v>
      </c>
      <c r="F847" s="1">
        <v>24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4160.6720449222203</v>
      </c>
      <c r="R847" s="1">
        <v>488159</v>
      </c>
      <c r="S847" s="61">
        <f>IF(C847="East", IF(B847="Central",('Connecting shares (%)'!$F$2/100*E847+'Connecting shares (%)'!$G$2/100*G847+'Connecting shares (%)'!$H$2/100*I847)/1000000,0),0)</f>
        <v>0.32314648999999901</v>
      </c>
      <c r="T847" s="61">
        <f>IF(C847="East", IF(B847="Central",F847*'Connecting shares (%)'!$R$16*'Connecting shares (%)'!$F$2/100+H847*'Connecting shares (%)'!$G$2/100*'Connecting shares (%)'!$R$17+J847*'Connecting shares (%)'!$H$2/100*'Connecting shares (%)'!$R$18,0),0)</f>
        <v>0.55188000000000004</v>
      </c>
      <c r="U847" s="1">
        <f>IF(C847="East", IF(B847="Decentral",('Connecting shares (%)'!$F$6/100*E847+'Connecting shares (%)'!$G$6/100*G847+'Connecting shares (%)'!$H$6/100*I847)/1000000,0),0)</f>
        <v>0</v>
      </c>
      <c r="V847" s="1">
        <f>IF(C847="East", IF(B847="Decentral",F847*'Connecting shares (%)'!$R$16*'Connecting shares (%)'!$F$6/100+H847*'Connecting shares (%)'!$G$6/100*'Connecting shares (%)'!$R$17+J847*'Connecting shares (%)'!$H$6/100*'Connecting shares (%)'!$R$18,0),0)</f>
        <v>0</v>
      </c>
      <c r="W847" s="1">
        <f>IF(C847="East", IF(B847="Central",('Connecting shares (%)'!$F$4/100*K847+'Connecting shares (%)'!$G$4/100*M847+'Connecting shares (%)'!$H$4/100*O847)/1000000,0),0)</f>
        <v>0</v>
      </c>
      <c r="X847" s="1">
        <f>IF(C847="East", IF(B847="Central",L847*'Connecting shares (%)'!$R$16*'Connecting shares (%)'!$F$4/100+N847*'Connecting shares (%)'!$G$4/100*'Connecting shares (%)'!$R$17+P847*'Connecting shares (%)'!$H$4/100*'Connecting shares (%)'!$R$18,0),0)</f>
        <v>0</v>
      </c>
      <c r="Y847" s="1">
        <f>IF(C847="East", IF(B847="Decentral",('Connecting shares (%)'!$F$4/100*K847+'Connecting shares (%)'!$G$4/100*M847+'Connecting shares (%)'!$H$4/100*O847)/1000000,0),0)</f>
        <v>0</v>
      </c>
      <c r="Z847" s="1">
        <f>IF(C847="East", IF(B847="Decentral",L847*'Connecting shares (%)'!$R$16*'Connecting shares (%)'!$F$8/100+N847*'Connecting shares (%)'!$G$8/100*'Connecting shares (%)'!$R$17+P847*'Connecting shares (%)'!$H$8/100*'Connecting shares (%)'!$R$18,0),0)</f>
        <v>0</v>
      </c>
      <c r="AA847" s="1">
        <f>IF(C847="West", IF(B847="Central",('Connecting shares (%)'!$F$10/100*E847+'Connecting shares (%)'!$G$10/100*G847+'Connecting shares (%)'!$H$10/100*I847)/1000000,0),0)</f>
        <v>0</v>
      </c>
      <c r="AB847" s="1">
        <f>IF(C847="West", IF(B847="Central",F847*'Connecting shares (%)'!$R$16*'Connecting shares (%)'!$F$10/100+H847*'Connecting shares (%)'!$G$10/100*'Connecting shares (%)'!$R$17+J847*'Connecting shares (%)'!$H$10/100*'Connecting shares (%)'!$R$18,0),0)</f>
        <v>0</v>
      </c>
      <c r="AC847" s="1">
        <f>IF(C847="West", IF(B847="Decentral",('Connecting shares (%)'!$F$14/100*E847+'Connecting shares (%)'!$G$14/100*G847+'Connecting shares (%)'!$H$14/100*I847)/1000000,0),0)</f>
        <v>0</v>
      </c>
      <c r="AD847" s="1">
        <f>IF(C847="west", IF(B847="Decentral",F847*'Connecting shares (%)'!$R$16*'Connecting shares (%)'!$F$14/100+H847*'Connecting shares (%)'!$G$14/100*'Connecting shares (%)'!$R$17+J847*'Connecting shares (%)'!$H$14/100*'Connecting shares (%)'!$R$18,0),0)</f>
        <v>0</v>
      </c>
      <c r="AE847" s="1">
        <f>IF(C847="west", IF(B847="Central",('Connecting shares (%)'!$F$12/100*K847+'Connecting shares (%)'!$G$12/100*M847+'Connecting shares (%)'!$H$12/100*O847)/1000000,0),0)</f>
        <v>0</v>
      </c>
      <c r="AF847" s="1">
        <f>IF(C847="west", IF(B847="Central",L847*'Connecting shares (%)'!$R$16*'Connecting shares (%)'!$F$12/100+N847*'Connecting shares (%)'!$G$12/100*'Connecting shares (%)'!$R$17+P847*'Connecting shares (%)'!$H$12/100*'Connecting shares (%)'!$R$18,0),0)</f>
        <v>0</v>
      </c>
      <c r="AG847" s="1">
        <f>IF(C847="West", IF(B847="Decentral",(K847*'Connecting shares (%)'!$F$16/100+M847*'Connecting shares (%)'!$G$16/100+O847*'Connecting shares (%)'!$H$16/100)/1000000,0),0)</f>
        <v>0</v>
      </c>
      <c r="AH847" s="1">
        <f>IF(C847="west", IF(B847="Decentral",L847*'Connecting shares (%)'!$R$16*'Connecting shares (%)'!$F$16/100+N847*'Connecting shares (%)'!$G$16/100*'Connecting shares (%)'!$R$17+P847*'Connecting shares (%)'!$H$16/100*'Connecting shares (%)'!$R$18,0),0)</f>
        <v>0</v>
      </c>
    </row>
    <row r="848" spans="1:34">
      <c r="A848" s="1">
        <v>847</v>
      </c>
      <c r="B848" s="1" t="s">
        <v>21</v>
      </c>
      <c r="C848" s="1" t="s">
        <v>24</v>
      </c>
      <c r="D848" s="1" t="s">
        <v>147</v>
      </c>
      <c r="E848" s="1">
        <v>671581.39</v>
      </c>
      <c r="F848" s="1">
        <v>46</v>
      </c>
      <c r="G848" s="1">
        <v>0</v>
      </c>
      <c r="H848" s="1">
        <v>0</v>
      </c>
      <c r="I848" s="1">
        <v>0</v>
      </c>
      <c r="J848" s="1">
        <v>0</v>
      </c>
      <c r="K848" s="1">
        <v>17429.98</v>
      </c>
      <c r="L848" s="1">
        <v>3</v>
      </c>
      <c r="M848" s="1">
        <v>0</v>
      </c>
      <c r="N848" s="1">
        <v>0</v>
      </c>
      <c r="O848" s="1">
        <v>0</v>
      </c>
      <c r="P848" s="1">
        <v>0</v>
      </c>
      <c r="Q848" s="1">
        <v>3514.3127472261899</v>
      </c>
      <c r="R848" s="1">
        <v>512683</v>
      </c>
      <c r="S848" s="61">
        <f>IF(C848="East", IF(B848="Central",('Connecting shares (%)'!$F$2/100*E848+'Connecting shares (%)'!$G$2/100*G848+'Connecting shares (%)'!$H$2/100*I848)/1000000,0),0)</f>
        <v>0</v>
      </c>
      <c r="T848" s="61">
        <f>IF(C848="East", IF(B848="Central",F848*'Connecting shares (%)'!$R$16*'Connecting shares (%)'!$F$2/100+H848*'Connecting shares (%)'!$G$2/100*'Connecting shares (%)'!$R$17+J848*'Connecting shares (%)'!$H$2/100*'Connecting shares (%)'!$R$18,0),0)</f>
        <v>0</v>
      </c>
      <c r="U848" s="1">
        <f>IF(C848="East", IF(B848="Decentral",('Connecting shares (%)'!$F$6/100*E848+'Connecting shares (%)'!$G$6/100*G848+'Connecting shares (%)'!$H$6/100*I848)/1000000,0),0)</f>
        <v>0.67158139000000006</v>
      </c>
      <c r="V848" s="1">
        <f>IF(C848="East", IF(B848="Decentral",F848*'Connecting shares (%)'!$R$16*'Connecting shares (%)'!$F$6/100+H848*'Connecting shares (%)'!$G$6/100*'Connecting shares (%)'!$R$17+J848*'Connecting shares (%)'!$H$6/100*'Connecting shares (%)'!$R$18,0),0)</f>
        <v>1.0577700000000001</v>
      </c>
      <c r="W848" s="1">
        <f>IF(C848="East", IF(B848="Central",('Connecting shares (%)'!$F$4/100*K848+'Connecting shares (%)'!$G$4/100*M848+'Connecting shares (%)'!$H$4/100*O848)/1000000,0),0)</f>
        <v>0</v>
      </c>
      <c r="X848" s="1">
        <f>IF(C848="East", IF(B848="Central",L848*'Connecting shares (%)'!$R$16*'Connecting shares (%)'!$F$4/100+N848*'Connecting shares (%)'!$G$4/100*'Connecting shares (%)'!$R$17+P848*'Connecting shares (%)'!$H$4/100*'Connecting shares (%)'!$R$18,0),0)</f>
        <v>0</v>
      </c>
      <c r="Y848" s="1">
        <f>IF(C848="East", IF(B848="Decentral",('Connecting shares (%)'!$F$4/100*K848+'Connecting shares (%)'!$G$4/100*M848+'Connecting shares (%)'!$H$4/100*O848)/1000000,0),0)</f>
        <v>1.7429980000000001E-2</v>
      </c>
      <c r="Z848" s="1">
        <f>IF(C848="East", IF(B848="Decentral",L848*'Connecting shares (%)'!$R$16*'Connecting shares (%)'!$F$8/100+N848*'Connecting shares (%)'!$G$8/100*'Connecting shares (%)'!$R$17+P848*'Connecting shares (%)'!$H$8/100*'Connecting shares (%)'!$R$18,0),0)</f>
        <v>6.8985000000000005E-2</v>
      </c>
      <c r="AA848" s="1">
        <f>IF(C848="West", IF(B848="Central",('Connecting shares (%)'!$F$10/100*E848+'Connecting shares (%)'!$G$10/100*G848+'Connecting shares (%)'!$H$10/100*I848)/1000000,0),0)</f>
        <v>0</v>
      </c>
      <c r="AB848" s="1">
        <f>IF(C848="West", IF(B848="Central",F848*'Connecting shares (%)'!$R$16*'Connecting shares (%)'!$F$10/100+H848*'Connecting shares (%)'!$G$10/100*'Connecting shares (%)'!$R$17+J848*'Connecting shares (%)'!$H$10/100*'Connecting shares (%)'!$R$18,0),0)</f>
        <v>0</v>
      </c>
      <c r="AC848" s="1">
        <f>IF(C848="West", IF(B848="Decentral",('Connecting shares (%)'!$F$14/100*E848+'Connecting shares (%)'!$G$14/100*G848+'Connecting shares (%)'!$H$14/100*I848)/1000000,0),0)</f>
        <v>0</v>
      </c>
      <c r="AD848" s="1">
        <f>IF(C848="west", IF(B848="Decentral",F848*'Connecting shares (%)'!$R$16*'Connecting shares (%)'!$F$14/100+H848*'Connecting shares (%)'!$G$14/100*'Connecting shares (%)'!$R$17+J848*'Connecting shares (%)'!$H$14/100*'Connecting shares (%)'!$R$18,0),0)</f>
        <v>0</v>
      </c>
      <c r="AE848" s="1">
        <f>IF(C848="west", IF(B848="Central",('Connecting shares (%)'!$F$12/100*K848+'Connecting shares (%)'!$G$12/100*M848+'Connecting shares (%)'!$H$12/100*O848)/1000000,0),0)</f>
        <v>0</v>
      </c>
      <c r="AF848" s="1">
        <f>IF(C848="west", IF(B848="Central",L848*'Connecting shares (%)'!$R$16*'Connecting shares (%)'!$F$12/100+N848*'Connecting shares (%)'!$G$12/100*'Connecting shares (%)'!$R$17+P848*'Connecting shares (%)'!$H$12/100*'Connecting shares (%)'!$R$18,0),0)</f>
        <v>0</v>
      </c>
      <c r="AG848" s="1">
        <f>IF(C848="West", IF(B848="Decentral",(K848*'Connecting shares (%)'!$F$16/100+M848*'Connecting shares (%)'!$G$16/100+O848*'Connecting shares (%)'!$H$16/100)/1000000,0),0)</f>
        <v>0</v>
      </c>
      <c r="AH848" s="1">
        <f>IF(C848="west", IF(B848="Decentral",L848*'Connecting shares (%)'!$R$16*'Connecting shares (%)'!$F$16/100+N848*'Connecting shares (%)'!$G$16/100*'Connecting shares (%)'!$R$17+P848*'Connecting shares (%)'!$H$16/100*'Connecting shares (%)'!$R$18,0),0)</f>
        <v>0</v>
      </c>
    </row>
    <row r="849" spans="1:34">
      <c r="A849" s="1">
        <v>848</v>
      </c>
      <c r="B849" s="1" t="s">
        <v>21</v>
      </c>
      <c r="C849" s="1" t="s">
        <v>24</v>
      </c>
      <c r="D849" s="1" t="s">
        <v>146</v>
      </c>
      <c r="E849" s="1">
        <v>16231.799999999899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598.14386398602699</v>
      </c>
      <c r="R849" s="1">
        <v>6837.5</v>
      </c>
      <c r="S849" s="61">
        <f>IF(C849="East", IF(B849="Central",('Connecting shares (%)'!$F$2/100*E849+'Connecting shares (%)'!$G$2/100*G849+'Connecting shares (%)'!$H$2/100*I849)/1000000,0),0)</f>
        <v>0</v>
      </c>
      <c r="T849" s="61">
        <f>IF(C849="East", IF(B849="Central",F849*'Connecting shares (%)'!$R$16*'Connecting shares (%)'!$F$2/100+H849*'Connecting shares (%)'!$G$2/100*'Connecting shares (%)'!$R$17+J849*'Connecting shares (%)'!$H$2/100*'Connecting shares (%)'!$R$18,0),0)</f>
        <v>0</v>
      </c>
      <c r="U849" s="1">
        <f>IF(C849="East", IF(B849="Decentral",('Connecting shares (%)'!$F$6/100*E849+'Connecting shares (%)'!$G$6/100*G849+'Connecting shares (%)'!$H$6/100*I849)/1000000,0),0)</f>
        <v>1.62317999999999E-2</v>
      </c>
      <c r="V849" s="1">
        <f>IF(C849="East", IF(B849="Decentral",F849*'Connecting shares (%)'!$R$16*'Connecting shares (%)'!$F$6/100+H849*'Connecting shares (%)'!$G$6/100*'Connecting shares (%)'!$R$17+J849*'Connecting shares (%)'!$H$6/100*'Connecting shares (%)'!$R$18,0),0)</f>
        <v>2.2995000000000002E-2</v>
      </c>
      <c r="W849" s="1">
        <f>IF(C849="East", IF(B849="Central",('Connecting shares (%)'!$F$4/100*K849+'Connecting shares (%)'!$G$4/100*M849+'Connecting shares (%)'!$H$4/100*O849)/1000000,0),0)</f>
        <v>0</v>
      </c>
      <c r="X849" s="1">
        <f>IF(C849="East", IF(B849="Central",L849*'Connecting shares (%)'!$R$16*'Connecting shares (%)'!$F$4/100+N849*'Connecting shares (%)'!$G$4/100*'Connecting shares (%)'!$R$17+P849*'Connecting shares (%)'!$H$4/100*'Connecting shares (%)'!$R$18,0),0)</f>
        <v>0</v>
      </c>
      <c r="Y849" s="1">
        <f>IF(C849="East", IF(B849="Decentral",('Connecting shares (%)'!$F$4/100*K849+'Connecting shares (%)'!$G$4/100*M849+'Connecting shares (%)'!$H$4/100*O849)/1000000,0),0)</f>
        <v>0</v>
      </c>
      <c r="Z849" s="1">
        <f>IF(C849="East", IF(B849="Decentral",L849*'Connecting shares (%)'!$R$16*'Connecting shares (%)'!$F$8/100+N849*'Connecting shares (%)'!$G$8/100*'Connecting shares (%)'!$R$17+P849*'Connecting shares (%)'!$H$8/100*'Connecting shares (%)'!$R$18,0),0)</f>
        <v>0</v>
      </c>
      <c r="AA849" s="1">
        <f>IF(C849="West", IF(B849="Central",('Connecting shares (%)'!$F$10/100*E849+'Connecting shares (%)'!$G$10/100*G849+'Connecting shares (%)'!$H$10/100*I849)/1000000,0),0)</f>
        <v>0</v>
      </c>
      <c r="AB849" s="1">
        <f>IF(C849="West", IF(B849="Central",F849*'Connecting shares (%)'!$R$16*'Connecting shares (%)'!$F$10/100+H849*'Connecting shares (%)'!$G$10/100*'Connecting shares (%)'!$R$17+J849*'Connecting shares (%)'!$H$10/100*'Connecting shares (%)'!$R$18,0),0)</f>
        <v>0</v>
      </c>
      <c r="AC849" s="1">
        <f>IF(C849="West", IF(B849="Decentral",('Connecting shares (%)'!$F$14/100*E849+'Connecting shares (%)'!$G$14/100*G849+'Connecting shares (%)'!$H$14/100*I849)/1000000,0),0)</f>
        <v>0</v>
      </c>
      <c r="AD849" s="1">
        <f>IF(C849="west", IF(B849="Decentral",F849*'Connecting shares (%)'!$R$16*'Connecting shares (%)'!$F$14/100+H849*'Connecting shares (%)'!$G$14/100*'Connecting shares (%)'!$R$17+J849*'Connecting shares (%)'!$H$14/100*'Connecting shares (%)'!$R$18,0),0)</f>
        <v>0</v>
      </c>
      <c r="AE849" s="1">
        <f>IF(C849="west", IF(B849="Central",('Connecting shares (%)'!$F$12/100*K849+'Connecting shares (%)'!$G$12/100*M849+'Connecting shares (%)'!$H$12/100*O849)/1000000,0),0)</f>
        <v>0</v>
      </c>
      <c r="AF849" s="1">
        <f>IF(C849="west", IF(B849="Central",L849*'Connecting shares (%)'!$R$16*'Connecting shares (%)'!$F$12/100+N849*'Connecting shares (%)'!$G$12/100*'Connecting shares (%)'!$R$17+P849*'Connecting shares (%)'!$H$12/100*'Connecting shares (%)'!$R$18,0),0)</f>
        <v>0</v>
      </c>
      <c r="AG849" s="1">
        <f>IF(C849="West", IF(B849="Decentral",(K849*'Connecting shares (%)'!$F$16/100+M849*'Connecting shares (%)'!$G$16/100+O849*'Connecting shares (%)'!$H$16/100)/1000000,0),0)</f>
        <v>0</v>
      </c>
      <c r="AH849" s="1">
        <f>IF(C849="west", IF(B849="Decentral",L849*'Connecting shares (%)'!$R$16*'Connecting shares (%)'!$F$16/100+N849*'Connecting shares (%)'!$G$16/100*'Connecting shares (%)'!$R$17+P849*'Connecting shares (%)'!$H$16/100*'Connecting shares (%)'!$R$18,0),0)</f>
        <v>0</v>
      </c>
    </row>
    <row r="850" spans="1:34">
      <c r="A850" s="1">
        <v>849</v>
      </c>
      <c r="B850" s="1" t="s">
        <v>21</v>
      </c>
      <c r="C850" s="1" t="s">
        <v>24</v>
      </c>
      <c r="D850" s="1" t="s">
        <v>145</v>
      </c>
      <c r="E850" s="1">
        <v>1451763.1599999899</v>
      </c>
      <c r="F850" s="1">
        <v>94</v>
      </c>
      <c r="G850" s="1">
        <v>65941.679999999906</v>
      </c>
      <c r="H850" s="1">
        <v>1</v>
      </c>
      <c r="I850" s="1">
        <v>0</v>
      </c>
      <c r="J850" s="1">
        <v>0</v>
      </c>
      <c r="K850" s="1">
        <v>62824.05</v>
      </c>
      <c r="L850" s="1">
        <v>3</v>
      </c>
      <c r="M850" s="1">
        <v>84001.639999999898</v>
      </c>
      <c r="N850" s="1">
        <v>1</v>
      </c>
      <c r="O850" s="1">
        <v>0</v>
      </c>
      <c r="P850" s="1">
        <v>0</v>
      </c>
      <c r="Q850" s="1">
        <v>6968.5947485777397</v>
      </c>
      <c r="R850" s="1">
        <v>2541034.5</v>
      </c>
      <c r="S850" s="61">
        <f>IF(C850="East", IF(B850="Central",('Connecting shares (%)'!$F$2/100*E850+'Connecting shares (%)'!$G$2/100*G850+'Connecting shares (%)'!$H$2/100*I850)/1000000,0),0)</f>
        <v>0</v>
      </c>
      <c r="T850" s="61">
        <f>IF(C850="East", IF(B850="Central",F850*'Connecting shares (%)'!$R$16*'Connecting shares (%)'!$F$2/100+H850*'Connecting shares (%)'!$G$2/100*'Connecting shares (%)'!$R$17+J850*'Connecting shares (%)'!$H$2/100*'Connecting shares (%)'!$R$18,0),0)</f>
        <v>0</v>
      </c>
      <c r="U850" s="1">
        <f>IF(C850="East", IF(B850="Decentral",('Connecting shares (%)'!$F$6/100*E850+'Connecting shares (%)'!$G$6/100*G850+'Connecting shares (%)'!$H$6/100*I850)/1000000,0),0)</f>
        <v>1.5177048399999897</v>
      </c>
      <c r="V850" s="1">
        <f>IF(C850="East", IF(B850="Decentral",F850*'Connecting shares (%)'!$R$16*'Connecting shares (%)'!$F$6/100+H850*'Connecting shares (%)'!$G$6/100*'Connecting shares (%)'!$R$17+J850*'Connecting shares (%)'!$H$6/100*'Connecting shares (%)'!$R$18,0),0)</f>
        <v>2.1921889999999999</v>
      </c>
      <c r="W850" s="1">
        <f>IF(C850="East", IF(B850="Central",('Connecting shares (%)'!$F$4/100*K850+'Connecting shares (%)'!$G$4/100*M850+'Connecting shares (%)'!$H$4/100*O850)/1000000,0),0)</f>
        <v>0</v>
      </c>
      <c r="X850" s="1">
        <f>IF(C850="East", IF(B850="Central",L850*'Connecting shares (%)'!$R$16*'Connecting shares (%)'!$F$4/100+N850*'Connecting shares (%)'!$G$4/100*'Connecting shares (%)'!$R$17+P850*'Connecting shares (%)'!$H$4/100*'Connecting shares (%)'!$R$18,0),0)</f>
        <v>0</v>
      </c>
      <c r="Y850" s="1">
        <f>IF(C850="East", IF(B850="Decentral",('Connecting shares (%)'!$F$4/100*K850+'Connecting shares (%)'!$G$4/100*M850+'Connecting shares (%)'!$H$4/100*O850)/1000000,0),0)</f>
        <v>0.1468256899999999</v>
      </c>
      <c r="Z850" s="1">
        <f>IF(C850="East", IF(B850="Decentral",L850*'Connecting shares (%)'!$R$16*'Connecting shares (%)'!$F$8/100+N850*'Connecting shares (%)'!$G$8/100*'Connecting shares (%)'!$R$17+P850*'Connecting shares (%)'!$H$8/100*'Connecting shares (%)'!$R$18,0),0)</f>
        <v>9.964400000000001E-2</v>
      </c>
      <c r="AA850" s="1">
        <f>IF(C850="West", IF(B850="Central",('Connecting shares (%)'!$F$10/100*E850+'Connecting shares (%)'!$G$10/100*G850+'Connecting shares (%)'!$H$10/100*I850)/1000000,0),0)</f>
        <v>0</v>
      </c>
      <c r="AB850" s="1">
        <f>IF(C850="West", IF(B850="Central",F850*'Connecting shares (%)'!$R$16*'Connecting shares (%)'!$F$10/100+H850*'Connecting shares (%)'!$G$10/100*'Connecting shares (%)'!$R$17+J850*'Connecting shares (%)'!$H$10/100*'Connecting shares (%)'!$R$18,0),0)</f>
        <v>0</v>
      </c>
      <c r="AC850" s="1">
        <f>IF(C850="West", IF(B850="Decentral",('Connecting shares (%)'!$F$14/100*E850+'Connecting shares (%)'!$G$14/100*G850+'Connecting shares (%)'!$H$14/100*I850)/1000000,0),0)</f>
        <v>0</v>
      </c>
      <c r="AD850" s="1">
        <f>IF(C850="west", IF(B850="Decentral",F850*'Connecting shares (%)'!$R$16*'Connecting shares (%)'!$F$14/100+H850*'Connecting shares (%)'!$G$14/100*'Connecting shares (%)'!$R$17+J850*'Connecting shares (%)'!$H$14/100*'Connecting shares (%)'!$R$18,0),0)</f>
        <v>0</v>
      </c>
      <c r="AE850" s="1">
        <f>IF(C850="west", IF(B850="Central",('Connecting shares (%)'!$F$12/100*K850+'Connecting shares (%)'!$G$12/100*M850+'Connecting shares (%)'!$H$12/100*O850)/1000000,0),0)</f>
        <v>0</v>
      </c>
      <c r="AF850" s="1">
        <f>IF(C850="west", IF(B850="Central",L850*'Connecting shares (%)'!$R$16*'Connecting shares (%)'!$F$12/100+N850*'Connecting shares (%)'!$G$12/100*'Connecting shares (%)'!$R$17+P850*'Connecting shares (%)'!$H$12/100*'Connecting shares (%)'!$R$18,0),0)</f>
        <v>0</v>
      </c>
      <c r="AG850" s="1">
        <f>IF(C850="West", IF(B850="Decentral",(K850*'Connecting shares (%)'!$F$16/100+M850*'Connecting shares (%)'!$G$16/100+O850*'Connecting shares (%)'!$H$16/100)/1000000,0),0)</f>
        <v>0</v>
      </c>
      <c r="AH850" s="1">
        <f>IF(C850="west", IF(B850="Decentral",L850*'Connecting shares (%)'!$R$16*'Connecting shares (%)'!$F$16/100+N850*'Connecting shares (%)'!$G$16/100*'Connecting shares (%)'!$R$17+P850*'Connecting shares (%)'!$H$16/100*'Connecting shares (%)'!$R$18,0),0)</f>
        <v>0</v>
      </c>
    </row>
    <row r="851" spans="1:34">
      <c r="A851" s="1">
        <v>850</v>
      </c>
      <c r="B851" s="1" t="s">
        <v>21</v>
      </c>
      <c r="C851" s="1" t="s">
        <v>24</v>
      </c>
      <c r="D851" s="1" t="s">
        <v>144</v>
      </c>
      <c r="E851" s="1">
        <v>1527412.03</v>
      </c>
      <c r="F851" s="1">
        <v>107</v>
      </c>
      <c r="G851" s="1">
        <v>76891.240000000005</v>
      </c>
      <c r="H851" s="1">
        <v>1</v>
      </c>
      <c r="I851" s="1">
        <v>0</v>
      </c>
      <c r="J851" s="1">
        <v>0</v>
      </c>
      <c r="K851" s="1">
        <v>216782.63</v>
      </c>
      <c r="L851" s="1">
        <v>20</v>
      </c>
      <c r="M851" s="1">
        <v>0</v>
      </c>
      <c r="N851" s="1">
        <v>0</v>
      </c>
      <c r="O851" s="1">
        <v>0</v>
      </c>
      <c r="P851" s="1">
        <v>0</v>
      </c>
      <c r="Q851" s="1">
        <v>6360.8794995504604</v>
      </c>
      <c r="R851" s="1">
        <v>1383164</v>
      </c>
      <c r="S851" s="61">
        <f>IF(C851="East", IF(B851="Central",('Connecting shares (%)'!$F$2/100*E851+'Connecting shares (%)'!$G$2/100*G851+'Connecting shares (%)'!$H$2/100*I851)/1000000,0),0)</f>
        <v>0</v>
      </c>
      <c r="T851" s="61">
        <f>IF(C851="East", IF(B851="Central",F851*'Connecting shares (%)'!$R$16*'Connecting shares (%)'!$F$2/100+H851*'Connecting shares (%)'!$G$2/100*'Connecting shares (%)'!$R$17+J851*'Connecting shares (%)'!$H$2/100*'Connecting shares (%)'!$R$18,0),0)</f>
        <v>0</v>
      </c>
      <c r="U851" s="1">
        <f>IF(C851="East", IF(B851="Decentral",('Connecting shares (%)'!$F$6/100*E851+'Connecting shares (%)'!$G$6/100*G851+'Connecting shares (%)'!$H$6/100*I851)/1000000,0),0)</f>
        <v>1.6043032699999999</v>
      </c>
      <c r="V851" s="1">
        <f>IF(C851="East", IF(B851="Decentral",F851*'Connecting shares (%)'!$R$16*'Connecting shares (%)'!$F$6/100+H851*'Connecting shares (%)'!$G$6/100*'Connecting shares (%)'!$R$17+J851*'Connecting shares (%)'!$H$6/100*'Connecting shares (%)'!$R$18,0),0)</f>
        <v>2.4911240000000001</v>
      </c>
      <c r="W851" s="1">
        <f>IF(C851="East", IF(B851="Central",('Connecting shares (%)'!$F$4/100*K851+'Connecting shares (%)'!$G$4/100*M851+'Connecting shares (%)'!$H$4/100*O851)/1000000,0),0)</f>
        <v>0</v>
      </c>
      <c r="X851" s="1">
        <f>IF(C851="East", IF(B851="Central",L851*'Connecting shares (%)'!$R$16*'Connecting shares (%)'!$F$4/100+N851*'Connecting shares (%)'!$G$4/100*'Connecting shares (%)'!$R$17+P851*'Connecting shares (%)'!$H$4/100*'Connecting shares (%)'!$R$18,0),0)</f>
        <v>0</v>
      </c>
      <c r="Y851" s="1">
        <f>IF(C851="East", IF(B851="Decentral",('Connecting shares (%)'!$F$4/100*K851+'Connecting shares (%)'!$G$4/100*M851+'Connecting shares (%)'!$H$4/100*O851)/1000000,0),0)</f>
        <v>0.21678263</v>
      </c>
      <c r="Z851" s="1">
        <f>IF(C851="East", IF(B851="Decentral",L851*'Connecting shares (%)'!$R$16*'Connecting shares (%)'!$F$8/100+N851*'Connecting shares (%)'!$G$8/100*'Connecting shares (%)'!$R$17+P851*'Connecting shares (%)'!$H$8/100*'Connecting shares (%)'!$R$18,0),0)</f>
        <v>0.45990000000000003</v>
      </c>
      <c r="AA851" s="1">
        <f>IF(C851="West", IF(B851="Central",('Connecting shares (%)'!$F$10/100*E851+'Connecting shares (%)'!$G$10/100*G851+'Connecting shares (%)'!$H$10/100*I851)/1000000,0),0)</f>
        <v>0</v>
      </c>
      <c r="AB851" s="1">
        <f>IF(C851="West", IF(B851="Central",F851*'Connecting shares (%)'!$R$16*'Connecting shares (%)'!$F$10/100+H851*'Connecting shares (%)'!$G$10/100*'Connecting shares (%)'!$R$17+J851*'Connecting shares (%)'!$H$10/100*'Connecting shares (%)'!$R$18,0),0)</f>
        <v>0</v>
      </c>
      <c r="AC851" s="1">
        <f>IF(C851="West", IF(B851="Decentral",('Connecting shares (%)'!$F$14/100*E851+'Connecting shares (%)'!$G$14/100*G851+'Connecting shares (%)'!$H$14/100*I851)/1000000,0),0)</f>
        <v>0</v>
      </c>
      <c r="AD851" s="1">
        <f>IF(C851="west", IF(B851="Decentral",F851*'Connecting shares (%)'!$R$16*'Connecting shares (%)'!$F$14/100+H851*'Connecting shares (%)'!$G$14/100*'Connecting shares (%)'!$R$17+J851*'Connecting shares (%)'!$H$14/100*'Connecting shares (%)'!$R$18,0),0)</f>
        <v>0</v>
      </c>
      <c r="AE851" s="1">
        <f>IF(C851="west", IF(B851="Central",('Connecting shares (%)'!$F$12/100*K851+'Connecting shares (%)'!$G$12/100*M851+'Connecting shares (%)'!$H$12/100*O851)/1000000,0),0)</f>
        <v>0</v>
      </c>
      <c r="AF851" s="1">
        <f>IF(C851="west", IF(B851="Central",L851*'Connecting shares (%)'!$R$16*'Connecting shares (%)'!$F$12/100+N851*'Connecting shares (%)'!$G$12/100*'Connecting shares (%)'!$R$17+P851*'Connecting shares (%)'!$H$12/100*'Connecting shares (%)'!$R$18,0),0)</f>
        <v>0</v>
      </c>
      <c r="AG851" s="1">
        <f>IF(C851="West", IF(B851="Decentral",(K851*'Connecting shares (%)'!$F$16/100+M851*'Connecting shares (%)'!$G$16/100+O851*'Connecting shares (%)'!$H$16/100)/1000000,0),0)</f>
        <v>0</v>
      </c>
      <c r="AH851" s="1">
        <f>IF(C851="west", IF(B851="Decentral",L851*'Connecting shares (%)'!$R$16*'Connecting shares (%)'!$F$16/100+N851*'Connecting shares (%)'!$G$16/100*'Connecting shares (%)'!$R$17+P851*'Connecting shares (%)'!$H$16/100*'Connecting shares (%)'!$R$18,0),0)</f>
        <v>0</v>
      </c>
    </row>
    <row r="852" spans="1:34">
      <c r="A852" s="1">
        <v>851</v>
      </c>
      <c r="B852" s="1" t="s">
        <v>21</v>
      </c>
      <c r="C852" s="1" t="s">
        <v>24</v>
      </c>
      <c r="D852" s="1" t="s">
        <v>128</v>
      </c>
      <c r="E852" s="1">
        <v>131823.56999999899</v>
      </c>
      <c r="F852" s="1">
        <v>9</v>
      </c>
      <c r="G852" s="1">
        <v>0</v>
      </c>
      <c r="H852" s="1">
        <v>0</v>
      </c>
      <c r="I852" s="1">
        <v>0</v>
      </c>
      <c r="J852" s="1">
        <v>0</v>
      </c>
      <c r="K852" s="1">
        <v>128445.25</v>
      </c>
      <c r="L852" s="1">
        <v>6</v>
      </c>
      <c r="M852" s="1">
        <v>137794.14000000001</v>
      </c>
      <c r="N852" s="1">
        <v>1</v>
      </c>
      <c r="O852" s="1">
        <v>0</v>
      </c>
      <c r="P852" s="1">
        <v>0</v>
      </c>
      <c r="Q852" s="1">
        <v>1611.15790609488</v>
      </c>
      <c r="R852" s="1">
        <v>90292.5</v>
      </c>
      <c r="S852" s="61">
        <f>IF(C852="East", IF(B852="Central",('Connecting shares (%)'!$F$2/100*E852+'Connecting shares (%)'!$G$2/100*G852+'Connecting shares (%)'!$H$2/100*I852)/1000000,0),0)</f>
        <v>0</v>
      </c>
      <c r="T852" s="61">
        <f>IF(C852="East", IF(B852="Central",F852*'Connecting shares (%)'!$R$16*'Connecting shares (%)'!$F$2/100+H852*'Connecting shares (%)'!$G$2/100*'Connecting shares (%)'!$R$17+J852*'Connecting shares (%)'!$H$2/100*'Connecting shares (%)'!$R$18,0),0)</f>
        <v>0</v>
      </c>
      <c r="U852" s="1">
        <f>IF(C852="East", IF(B852="Decentral",('Connecting shares (%)'!$F$6/100*E852+'Connecting shares (%)'!$G$6/100*G852+'Connecting shares (%)'!$H$6/100*I852)/1000000,0),0)</f>
        <v>0.131823569999999</v>
      </c>
      <c r="V852" s="1">
        <f>IF(C852="East", IF(B852="Decentral",F852*'Connecting shares (%)'!$R$16*'Connecting shares (%)'!$F$6/100+H852*'Connecting shares (%)'!$G$6/100*'Connecting shares (%)'!$R$17+J852*'Connecting shares (%)'!$H$6/100*'Connecting shares (%)'!$R$18,0),0)</f>
        <v>0.206955</v>
      </c>
      <c r="W852" s="1">
        <f>IF(C852="East", IF(B852="Central",('Connecting shares (%)'!$F$4/100*K852+'Connecting shares (%)'!$G$4/100*M852+'Connecting shares (%)'!$H$4/100*O852)/1000000,0),0)</f>
        <v>0</v>
      </c>
      <c r="X852" s="1">
        <f>IF(C852="East", IF(B852="Central",L852*'Connecting shares (%)'!$R$16*'Connecting shares (%)'!$F$4/100+N852*'Connecting shares (%)'!$G$4/100*'Connecting shares (%)'!$R$17+P852*'Connecting shares (%)'!$H$4/100*'Connecting shares (%)'!$R$18,0),0)</f>
        <v>0</v>
      </c>
      <c r="Y852" s="1">
        <f>IF(C852="East", IF(B852="Decentral",('Connecting shares (%)'!$F$4/100*K852+'Connecting shares (%)'!$G$4/100*M852+'Connecting shares (%)'!$H$4/100*O852)/1000000,0),0)</f>
        <v>0.26623939000000002</v>
      </c>
      <c r="Z852" s="1">
        <f>IF(C852="East", IF(B852="Decentral",L852*'Connecting shares (%)'!$R$16*'Connecting shares (%)'!$F$8/100+N852*'Connecting shares (%)'!$G$8/100*'Connecting shares (%)'!$R$17+P852*'Connecting shares (%)'!$H$8/100*'Connecting shares (%)'!$R$18,0),0)</f>
        <v>0.168629</v>
      </c>
      <c r="AA852" s="1">
        <f>IF(C852="West", IF(B852="Central",('Connecting shares (%)'!$F$10/100*E852+'Connecting shares (%)'!$G$10/100*G852+'Connecting shares (%)'!$H$10/100*I852)/1000000,0),0)</f>
        <v>0</v>
      </c>
      <c r="AB852" s="1">
        <f>IF(C852="West", IF(B852="Central",F852*'Connecting shares (%)'!$R$16*'Connecting shares (%)'!$F$10/100+H852*'Connecting shares (%)'!$G$10/100*'Connecting shares (%)'!$R$17+J852*'Connecting shares (%)'!$H$10/100*'Connecting shares (%)'!$R$18,0),0)</f>
        <v>0</v>
      </c>
      <c r="AC852" s="1">
        <f>IF(C852="West", IF(B852="Decentral",('Connecting shares (%)'!$F$14/100*E852+'Connecting shares (%)'!$G$14/100*G852+'Connecting shares (%)'!$H$14/100*I852)/1000000,0),0)</f>
        <v>0</v>
      </c>
      <c r="AD852" s="1">
        <f>IF(C852="west", IF(B852="Decentral",F852*'Connecting shares (%)'!$R$16*'Connecting shares (%)'!$F$14/100+H852*'Connecting shares (%)'!$G$14/100*'Connecting shares (%)'!$R$17+J852*'Connecting shares (%)'!$H$14/100*'Connecting shares (%)'!$R$18,0),0)</f>
        <v>0</v>
      </c>
      <c r="AE852" s="1">
        <f>IF(C852="west", IF(B852="Central",('Connecting shares (%)'!$F$12/100*K852+'Connecting shares (%)'!$G$12/100*M852+'Connecting shares (%)'!$H$12/100*O852)/1000000,0),0)</f>
        <v>0</v>
      </c>
      <c r="AF852" s="1">
        <f>IF(C852="west", IF(B852="Central",L852*'Connecting shares (%)'!$R$16*'Connecting shares (%)'!$F$12/100+N852*'Connecting shares (%)'!$G$12/100*'Connecting shares (%)'!$R$17+P852*'Connecting shares (%)'!$H$12/100*'Connecting shares (%)'!$R$18,0),0)</f>
        <v>0</v>
      </c>
      <c r="AG852" s="1">
        <f>IF(C852="West", IF(B852="Decentral",(K852*'Connecting shares (%)'!$F$16/100+M852*'Connecting shares (%)'!$G$16/100+O852*'Connecting shares (%)'!$H$16/100)/1000000,0),0)</f>
        <v>0</v>
      </c>
      <c r="AH852" s="1">
        <f>IF(C852="west", IF(B852="Decentral",L852*'Connecting shares (%)'!$R$16*'Connecting shares (%)'!$F$16/100+N852*'Connecting shares (%)'!$G$16/100*'Connecting shares (%)'!$R$17+P852*'Connecting shares (%)'!$H$16/100*'Connecting shares (%)'!$R$18,0),0)</f>
        <v>0</v>
      </c>
    </row>
    <row r="853" spans="1:34">
      <c r="A853" s="1">
        <v>852</v>
      </c>
      <c r="B853" s="1" t="s">
        <v>21</v>
      </c>
      <c r="C853" s="1" t="s">
        <v>24</v>
      </c>
      <c r="D853" s="1" t="s">
        <v>143</v>
      </c>
      <c r="E853" s="1">
        <v>4101779.79</v>
      </c>
      <c r="F853" s="1">
        <v>254</v>
      </c>
      <c r="G853" s="1">
        <v>52138.519999999902</v>
      </c>
      <c r="H853" s="1">
        <v>1</v>
      </c>
      <c r="I853" s="1">
        <v>0</v>
      </c>
      <c r="J853" s="1">
        <v>0</v>
      </c>
      <c r="K853" s="1">
        <v>1533076.52</v>
      </c>
      <c r="L853" s="1">
        <v>119</v>
      </c>
      <c r="M853" s="1">
        <v>663650.31000000006</v>
      </c>
      <c r="N853" s="1">
        <v>9</v>
      </c>
      <c r="O853" s="1">
        <v>0</v>
      </c>
      <c r="P853" s="1">
        <v>0</v>
      </c>
      <c r="Q853" s="1">
        <v>7295.3002892762797</v>
      </c>
      <c r="R853" s="1">
        <v>1624490.5</v>
      </c>
      <c r="S853" s="61">
        <f>IF(C853="East", IF(B853="Central",('Connecting shares (%)'!$F$2/100*E853+'Connecting shares (%)'!$G$2/100*G853+'Connecting shares (%)'!$H$2/100*I853)/1000000,0),0)</f>
        <v>0</v>
      </c>
      <c r="T853" s="61">
        <f>IF(C853="East", IF(B853="Central",F853*'Connecting shares (%)'!$R$16*'Connecting shares (%)'!$F$2/100+H853*'Connecting shares (%)'!$G$2/100*'Connecting shares (%)'!$R$17+J853*'Connecting shares (%)'!$H$2/100*'Connecting shares (%)'!$R$18,0),0)</f>
        <v>0</v>
      </c>
      <c r="U853" s="1">
        <f>IF(C853="East", IF(B853="Decentral",('Connecting shares (%)'!$F$6/100*E853+'Connecting shares (%)'!$G$6/100*G853+'Connecting shares (%)'!$H$6/100*I853)/1000000,0),0)</f>
        <v>4.1539183099999999</v>
      </c>
      <c r="V853" s="1">
        <f>IF(C853="East", IF(B853="Decentral",F853*'Connecting shares (%)'!$R$16*'Connecting shares (%)'!$F$6/100+H853*'Connecting shares (%)'!$G$6/100*'Connecting shares (%)'!$R$17+J853*'Connecting shares (%)'!$H$6/100*'Connecting shares (%)'!$R$18,0),0)</f>
        <v>5.8713890000000006</v>
      </c>
      <c r="W853" s="1">
        <f>IF(C853="East", IF(B853="Central",('Connecting shares (%)'!$F$4/100*K853+'Connecting shares (%)'!$G$4/100*M853+'Connecting shares (%)'!$H$4/100*O853)/1000000,0),0)</f>
        <v>0</v>
      </c>
      <c r="X853" s="1">
        <f>IF(C853="East", IF(B853="Central",L853*'Connecting shares (%)'!$R$16*'Connecting shares (%)'!$F$4/100+N853*'Connecting shares (%)'!$G$4/100*'Connecting shares (%)'!$R$17+P853*'Connecting shares (%)'!$H$4/100*'Connecting shares (%)'!$R$18,0),0)</f>
        <v>0</v>
      </c>
      <c r="Y853" s="1">
        <f>IF(C853="East", IF(B853="Decentral",('Connecting shares (%)'!$F$4/100*K853+'Connecting shares (%)'!$G$4/100*M853+'Connecting shares (%)'!$H$4/100*O853)/1000000,0),0)</f>
        <v>2.1967268300000002</v>
      </c>
      <c r="Z853" s="1">
        <f>IF(C853="East", IF(B853="Decentral",L853*'Connecting shares (%)'!$R$16*'Connecting shares (%)'!$F$8/100+N853*'Connecting shares (%)'!$G$8/100*'Connecting shares (%)'!$R$17+P853*'Connecting shares (%)'!$H$8/100*'Connecting shares (%)'!$R$18,0),0)</f>
        <v>3.0123359999999995</v>
      </c>
      <c r="AA853" s="1">
        <f>IF(C853="West", IF(B853="Central",('Connecting shares (%)'!$F$10/100*E853+'Connecting shares (%)'!$G$10/100*G853+'Connecting shares (%)'!$H$10/100*I853)/1000000,0),0)</f>
        <v>0</v>
      </c>
      <c r="AB853" s="1">
        <f>IF(C853="West", IF(B853="Central",F853*'Connecting shares (%)'!$R$16*'Connecting shares (%)'!$F$10/100+H853*'Connecting shares (%)'!$G$10/100*'Connecting shares (%)'!$R$17+J853*'Connecting shares (%)'!$H$10/100*'Connecting shares (%)'!$R$18,0),0)</f>
        <v>0</v>
      </c>
      <c r="AC853" s="1">
        <f>IF(C853="West", IF(B853="Decentral",('Connecting shares (%)'!$F$14/100*E853+'Connecting shares (%)'!$G$14/100*G853+'Connecting shares (%)'!$H$14/100*I853)/1000000,0),0)</f>
        <v>0</v>
      </c>
      <c r="AD853" s="1">
        <f>IF(C853="west", IF(B853="Decentral",F853*'Connecting shares (%)'!$R$16*'Connecting shares (%)'!$F$14/100+H853*'Connecting shares (%)'!$G$14/100*'Connecting shares (%)'!$R$17+J853*'Connecting shares (%)'!$H$14/100*'Connecting shares (%)'!$R$18,0),0)</f>
        <v>0</v>
      </c>
      <c r="AE853" s="1">
        <f>IF(C853="west", IF(B853="Central",('Connecting shares (%)'!$F$12/100*K853+'Connecting shares (%)'!$G$12/100*M853+'Connecting shares (%)'!$H$12/100*O853)/1000000,0),0)</f>
        <v>0</v>
      </c>
      <c r="AF853" s="1">
        <f>IF(C853="west", IF(B853="Central",L853*'Connecting shares (%)'!$R$16*'Connecting shares (%)'!$F$12/100+N853*'Connecting shares (%)'!$G$12/100*'Connecting shares (%)'!$R$17+P853*'Connecting shares (%)'!$H$12/100*'Connecting shares (%)'!$R$18,0),0)</f>
        <v>0</v>
      </c>
      <c r="AG853" s="1">
        <f>IF(C853="West", IF(B853="Decentral",(K853*'Connecting shares (%)'!$F$16/100+M853*'Connecting shares (%)'!$G$16/100+O853*'Connecting shares (%)'!$H$16/100)/1000000,0),0)</f>
        <v>0</v>
      </c>
      <c r="AH853" s="1">
        <f>IF(C853="west", IF(B853="Decentral",L853*'Connecting shares (%)'!$R$16*'Connecting shares (%)'!$F$16/100+N853*'Connecting shares (%)'!$G$16/100*'Connecting shares (%)'!$R$17+P853*'Connecting shares (%)'!$H$16/100*'Connecting shares (%)'!$R$18,0),0)</f>
        <v>0</v>
      </c>
    </row>
    <row r="854" spans="1:34">
      <c r="A854" s="1">
        <v>853</v>
      </c>
      <c r="B854" s="1" t="s">
        <v>21</v>
      </c>
      <c r="C854" s="1" t="s">
        <v>24</v>
      </c>
      <c r="D854" s="1" t="s">
        <v>83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232812.94</v>
      </c>
      <c r="L854" s="1">
        <v>17</v>
      </c>
      <c r="M854" s="1">
        <v>0</v>
      </c>
      <c r="N854" s="1">
        <v>0</v>
      </c>
      <c r="O854" s="1">
        <v>0</v>
      </c>
      <c r="P854" s="1">
        <v>0</v>
      </c>
      <c r="Q854" s="1">
        <v>1366.3937606330701</v>
      </c>
      <c r="R854" s="1">
        <v>94374.5</v>
      </c>
      <c r="S854" s="61">
        <f>IF(C854="East", IF(B854="Central",('Connecting shares (%)'!$F$2/100*E854+'Connecting shares (%)'!$G$2/100*G854+'Connecting shares (%)'!$H$2/100*I854)/1000000,0),0)</f>
        <v>0</v>
      </c>
      <c r="T854" s="61">
        <f>IF(C854="East", IF(B854="Central",F854*'Connecting shares (%)'!$R$16*'Connecting shares (%)'!$F$2/100+H854*'Connecting shares (%)'!$G$2/100*'Connecting shares (%)'!$R$17+J854*'Connecting shares (%)'!$H$2/100*'Connecting shares (%)'!$R$18,0),0)</f>
        <v>0</v>
      </c>
      <c r="U854" s="1">
        <f>IF(C854="East", IF(B854="Decentral",('Connecting shares (%)'!$F$6/100*E854+'Connecting shares (%)'!$G$6/100*G854+'Connecting shares (%)'!$H$6/100*I854)/1000000,0),0)</f>
        <v>0</v>
      </c>
      <c r="V854" s="1">
        <f>IF(C854="East", IF(B854="Decentral",F854*'Connecting shares (%)'!$R$16*'Connecting shares (%)'!$F$6/100+H854*'Connecting shares (%)'!$G$6/100*'Connecting shares (%)'!$R$17+J854*'Connecting shares (%)'!$H$6/100*'Connecting shares (%)'!$R$18,0),0)</f>
        <v>0</v>
      </c>
      <c r="W854" s="1">
        <f>IF(C854="East", IF(B854="Central",('Connecting shares (%)'!$F$4/100*K854+'Connecting shares (%)'!$G$4/100*M854+'Connecting shares (%)'!$H$4/100*O854)/1000000,0),0)</f>
        <v>0</v>
      </c>
      <c r="X854" s="1">
        <f>IF(C854="East", IF(B854="Central",L854*'Connecting shares (%)'!$R$16*'Connecting shares (%)'!$F$4/100+N854*'Connecting shares (%)'!$G$4/100*'Connecting shares (%)'!$R$17+P854*'Connecting shares (%)'!$H$4/100*'Connecting shares (%)'!$R$18,0),0)</f>
        <v>0</v>
      </c>
      <c r="Y854" s="1">
        <f>IF(C854="East", IF(B854="Decentral",('Connecting shares (%)'!$F$4/100*K854+'Connecting shares (%)'!$G$4/100*M854+'Connecting shares (%)'!$H$4/100*O854)/1000000,0),0)</f>
        <v>0.23281294</v>
      </c>
      <c r="Z854" s="1">
        <f>IF(C854="East", IF(B854="Decentral",L854*'Connecting shares (%)'!$R$16*'Connecting shares (%)'!$F$8/100+N854*'Connecting shares (%)'!$G$8/100*'Connecting shares (%)'!$R$17+P854*'Connecting shares (%)'!$H$8/100*'Connecting shares (%)'!$R$18,0),0)</f>
        <v>0.39091500000000001</v>
      </c>
      <c r="AA854" s="1">
        <f>IF(C854="West", IF(B854="Central",('Connecting shares (%)'!$F$10/100*E854+'Connecting shares (%)'!$G$10/100*G854+'Connecting shares (%)'!$H$10/100*I854)/1000000,0),0)</f>
        <v>0</v>
      </c>
      <c r="AB854" s="1">
        <f>IF(C854="West", IF(B854="Central",F854*'Connecting shares (%)'!$R$16*'Connecting shares (%)'!$F$10/100+H854*'Connecting shares (%)'!$G$10/100*'Connecting shares (%)'!$R$17+J854*'Connecting shares (%)'!$H$10/100*'Connecting shares (%)'!$R$18,0),0)</f>
        <v>0</v>
      </c>
      <c r="AC854" s="1">
        <f>IF(C854="West", IF(B854="Decentral",('Connecting shares (%)'!$F$14/100*E854+'Connecting shares (%)'!$G$14/100*G854+'Connecting shares (%)'!$H$14/100*I854)/1000000,0),0)</f>
        <v>0</v>
      </c>
      <c r="AD854" s="1">
        <f>IF(C854="west", IF(B854="Decentral",F854*'Connecting shares (%)'!$R$16*'Connecting shares (%)'!$F$14/100+H854*'Connecting shares (%)'!$G$14/100*'Connecting shares (%)'!$R$17+J854*'Connecting shares (%)'!$H$14/100*'Connecting shares (%)'!$R$18,0),0)</f>
        <v>0</v>
      </c>
      <c r="AE854" s="1">
        <f>IF(C854="west", IF(B854="Central",('Connecting shares (%)'!$F$12/100*K854+'Connecting shares (%)'!$G$12/100*M854+'Connecting shares (%)'!$H$12/100*O854)/1000000,0),0)</f>
        <v>0</v>
      </c>
      <c r="AF854" s="1">
        <f>IF(C854="west", IF(B854="Central",L854*'Connecting shares (%)'!$R$16*'Connecting shares (%)'!$F$12/100+N854*'Connecting shares (%)'!$G$12/100*'Connecting shares (%)'!$R$17+P854*'Connecting shares (%)'!$H$12/100*'Connecting shares (%)'!$R$18,0),0)</f>
        <v>0</v>
      </c>
      <c r="AG854" s="1">
        <f>IF(C854="West", IF(B854="Decentral",(K854*'Connecting shares (%)'!$F$16/100+M854*'Connecting shares (%)'!$G$16/100+O854*'Connecting shares (%)'!$H$16/100)/1000000,0),0)</f>
        <v>0</v>
      </c>
      <c r="AH854" s="1">
        <f>IF(C854="west", IF(B854="Decentral",L854*'Connecting shares (%)'!$R$16*'Connecting shares (%)'!$F$16/100+N854*'Connecting shares (%)'!$G$16/100*'Connecting shares (%)'!$R$17+P854*'Connecting shares (%)'!$H$16/100*'Connecting shares (%)'!$R$18,0),0)</f>
        <v>0</v>
      </c>
    </row>
    <row r="855" spans="1:34">
      <c r="A855" s="1">
        <v>854</v>
      </c>
      <c r="B855" s="1" t="s">
        <v>21</v>
      </c>
      <c r="C855" s="1" t="s">
        <v>24</v>
      </c>
      <c r="D855" s="1" t="s">
        <v>142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1226.35892812937</v>
      </c>
      <c r="R855" s="1">
        <v>40652</v>
      </c>
      <c r="S855" s="61">
        <f>IF(C855="East", IF(B855="Central",('Connecting shares (%)'!$F$2/100*E855+'Connecting shares (%)'!$G$2/100*G855+'Connecting shares (%)'!$H$2/100*I855)/1000000,0),0)</f>
        <v>0</v>
      </c>
      <c r="T855" s="61">
        <f>IF(C855="East", IF(B855="Central",F855*'Connecting shares (%)'!$R$16*'Connecting shares (%)'!$F$2/100+H855*'Connecting shares (%)'!$G$2/100*'Connecting shares (%)'!$R$17+J855*'Connecting shares (%)'!$H$2/100*'Connecting shares (%)'!$R$18,0),0)</f>
        <v>0</v>
      </c>
      <c r="U855" s="1">
        <f>IF(C855="East", IF(B855="Decentral",('Connecting shares (%)'!$F$6/100*E855+'Connecting shares (%)'!$G$6/100*G855+'Connecting shares (%)'!$H$6/100*I855)/1000000,0),0)</f>
        <v>0</v>
      </c>
      <c r="V855" s="1">
        <f>IF(C855="East", IF(B855="Decentral",F855*'Connecting shares (%)'!$R$16*'Connecting shares (%)'!$F$6/100+H855*'Connecting shares (%)'!$G$6/100*'Connecting shares (%)'!$R$17+J855*'Connecting shares (%)'!$H$6/100*'Connecting shares (%)'!$R$18,0),0)</f>
        <v>0</v>
      </c>
      <c r="W855" s="1">
        <f>IF(C855="East", IF(B855="Central",('Connecting shares (%)'!$F$4/100*K855+'Connecting shares (%)'!$G$4/100*M855+'Connecting shares (%)'!$H$4/100*O855)/1000000,0),0)</f>
        <v>0</v>
      </c>
      <c r="X855" s="1">
        <f>IF(C855="East", IF(B855="Central",L855*'Connecting shares (%)'!$R$16*'Connecting shares (%)'!$F$4/100+N855*'Connecting shares (%)'!$G$4/100*'Connecting shares (%)'!$R$17+P855*'Connecting shares (%)'!$H$4/100*'Connecting shares (%)'!$R$18,0),0)</f>
        <v>0</v>
      </c>
      <c r="Y855" s="1">
        <f>IF(C855="East", IF(B855="Decentral",('Connecting shares (%)'!$F$4/100*K855+'Connecting shares (%)'!$G$4/100*M855+'Connecting shares (%)'!$H$4/100*O855)/1000000,0),0)</f>
        <v>0</v>
      </c>
      <c r="Z855" s="1">
        <f>IF(C855="East", IF(B855="Decentral",L855*'Connecting shares (%)'!$R$16*'Connecting shares (%)'!$F$8/100+N855*'Connecting shares (%)'!$G$8/100*'Connecting shares (%)'!$R$17+P855*'Connecting shares (%)'!$H$8/100*'Connecting shares (%)'!$R$18,0),0)</f>
        <v>0</v>
      </c>
      <c r="AA855" s="1">
        <f>IF(C855="West", IF(B855="Central",('Connecting shares (%)'!$F$10/100*E855+'Connecting shares (%)'!$G$10/100*G855+'Connecting shares (%)'!$H$10/100*I855)/1000000,0),0)</f>
        <v>0</v>
      </c>
      <c r="AB855" s="1">
        <f>IF(C855="West", IF(B855="Central",F855*'Connecting shares (%)'!$R$16*'Connecting shares (%)'!$F$10/100+H855*'Connecting shares (%)'!$G$10/100*'Connecting shares (%)'!$R$17+J855*'Connecting shares (%)'!$H$10/100*'Connecting shares (%)'!$R$18,0),0)</f>
        <v>0</v>
      </c>
      <c r="AC855" s="1">
        <f>IF(C855="West", IF(B855="Decentral",('Connecting shares (%)'!$F$14/100*E855+'Connecting shares (%)'!$G$14/100*G855+'Connecting shares (%)'!$H$14/100*I855)/1000000,0),0)</f>
        <v>0</v>
      </c>
      <c r="AD855" s="1">
        <f>IF(C855="west", IF(B855="Decentral",F855*'Connecting shares (%)'!$R$16*'Connecting shares (%)'!$F$14/100+H855*'Connecting shares (%)'!$G$14/100*'Connecting shares (%)'!$R$17+J855*'Connecting shares (%)'!$H$14/100*'Connecting shares (%)'!$R$18,0),0)</f>
        <v>0</v>
      </c>
      <c r="AE855" s="1">
        <f>IF(C855="west", IF(B855="Central",('Connecting shares (%)'!$F$12/100*K855+'Connecting shares (%)'!$G$12/100*M855+'Connecting shares (%)'!$H$12/100*O855)/1000000,0),0)</f>
        <v>0</v>
      </c>
      <c r="AF855" s="1">
        <f>IF(C855="west", IF(B855="Central",L855*'Connecting shares (%)'!$R$16*'Connecting shares (%)'!$F$12/100+N855*'Connecting shares (%)'!$G$12/100*'Connecting shares (%)'!$R$17+P855*'Connecting shares (%)'!$H$12/100*'Connecting shares (%)'!$R$18,0),0)</f>
        <v>0</v>
      </c>
      <c r="AG855" s="1">
        <f>IF(C855="West", IF(B855="Decentral",(K855*'Connecting shares (%)'!$F$16/100+M855*'Connecting shares (%)'!$G$16/100+O855*'Connecting shares (%)'!$H$16/100)/1000000,0),0)</f>
        <v>0</v>
      </c>
      <c r="AH855" s="1">
        <f>IF(C855="west", IF(B855="Decentral",L855*'Connecting shares (%)'!$R$16*'Connecting shares (%)'!$F$16/100+N855*'Connecting shares (%)'!$G$16/100*'Connecting shares (%)'!$R$17+P855*'Connecting shares (%)'!$H$16/100*'Connecting shares (%)'!$R$18,0),0)</f>
        <v>0</v>
      </c>
    </row>
    <row r="856" spans="1:34">
      <c r="A856" s="1">
        <v>855</v>
      </c>
      <c r="B856" s="1" t="s">
        <v>21</v>
      </c>
      <c r="C856" s="1" t="s">
        <v>24</v>
      </c>
      <c r="D856" s="1" t="s">
        <v>141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2182.57625143933</v>
      </c>
      <c r="R856" s="1">
        <v>237456</v>
      </c>
      <c r="S856" s="61">
        <f>IF(C856="East", IF(B856="Central",('Connecting shares (%)'!$F$2/100*E856+'Connecting shares (%)'!$G$2/100*G856+'Connecting shares (%)'!$H$2/100*I856)/1000000,0),0)</f>
        <v>0</v>
      </c>
      <c r="T856" s="61">
        <f>IF(C856="East", IF(B856="Central",F856*'Connecting shares (%)'!$R$16*'Connecting shares (%)'!$F$2/100+H856*'Connecting shares (%)'!$G$2/100*'Connecting shares (%)'!$R$17+J856*'Connecting shares (%)'!$H$2/100*'Connecting shares (%)'!$R$18,0),0)</f>
        <v>0</v>
      </c>
      <c r="U856" s="1">
        <f>IF(C856="East", IF(B856="Decentral",('Connecting shares (%)'!$F$6/100*E856+'Connecting shares (%)'!$G$6/100*G856+'Connecting shares (%)'!$H$6/100*I856)/1000000,0),0)</f>
        <v>0</v>
      </c>
      <c r="V856" s="1">
        <f>IF(C856="East", IF(B856="Decentral",F856*'Connecting shares (%)'!$R$16*'Connecting shares (%)'!$F$6/100+H856*'Connecting shares (%)'!$G$6/100*'Connecting shares (%)'!$R$17+J856*'Connecting shares (%)'!$H$6/100*'Connecting shares (%)'!$R$18,0),0)</f>
        <v>0</v>
      </c>
      <c r="W856" s="1">
        <f>IF(C856="East", IF(B856="Central",('Connecting shares (%)'!$F$4/100*K856+'Connecting shares (%)'!$G$4/100*M856+'Connecting shares (%)'!$H$4/100*O856)/1000000,0),0)</f>
        <v>0</v>
      </c>
      <c r="X856" s="1">
        <f>IF(C856="East", IF(B856="Central",L856*'Connecting shares (%)'!$R$16*'Connecting shares (%)'!$F$4/100+N856*'Connecting shares (%)'!$G$4/100*'Connecting shares (%)'!$R$17+P856*'Connecting shares (%)'!$H$4/100*'Connecting shares (%)'!$R$18,0),0)</f>
        <v>0</v>
      </c>
      <c r="Y856" s="1">
        <f>IF(C856="East", IF(B856="Decentral",('Connecting shares (%)'!$F$4/100*K856+'Connecting shares (%)'!$G$4/100*M856+'Connecting shares (%)'!$H$4/100*O856)/1000000,0),0)</f>
        <v>0</v>
      </c>
      <c r="Z856" s="1">
        <f>IF(C856="East", IF(B856="Decentral",L856*'Connecting shares (%)'!$R$16*'Connecting shares (%)'!$F$8/100+N856*'Connecting shares (%)'!$G$8/100*'Connecting shares (%)'!$R$17+P856*'Connecting shares (%)'!$H$8/100*'Connecting shares (%)'!$R$18,0),0)</f>
        <v>0</v>
      </c>
      <c r="AA856" s="1">
        <f>IF(C856="West", IF(B856="Central",('Connecting shares (%)'!$F$10/100*E856+'Connecting shares (%)'!$G$10/100*G856+'Connecting shares (%)'!$H$10/100*I856)/1000000,0),0)</f>
        <v>0</v>
      </c>
      <c r="AB856" s="1">
        <f>IF(C856="West", IF(B856="Central",F856*'Connecting shares (%)'!$R$16*'Connecting shares (%)'!$F$10/100+H856*'Connecting shares (%)'!$G$10/100*'Connecting shares (%)'!$R$17+J856*'Connecting shares (%)'!$H$10/100*'Connecting shares (%)'!$R$18,0),0)</f>
        <v>0</v>
      </c>
      <c r="AC856" s="1">
        <f>IF(C856="West", IF(B856="Decentral",('Connecting shares (%)'!$F$14/100*E856+'Connecting shares (%)'!$G$14/100*G856+'Connecting shares (%)'!$H$14/100*I856)/1000000,0),0)</f>
        <v>0</v>
      </c>
      <c r="AD856" s="1">
        <f>IF(C856="west", IF(B856="Decentral",F856*'Connecting shares (%)'!$R$16*'Connecting shares (%)'!$F$14/100+H856*'Connecting shares (%)'!$G$14/100*'Connecting shares (%)'!$R$17+J856*'Connecting shares (%)'!$H$14/100*'Connecting shares (%)'!$R$18,0),0)</f>
        <v>0</v>
      </c>
      <c r="AE856" s="1">
        <f>IF(C856="west", IF(B856="Central",('Connecting shares (%)'!$F$12/100*K856+'Connecting shares (%)'!$G$12/100*M856+'Connecting shares (%)'!$H$12/100*O856)/1000000,0),0)</f>
        <v>0</v>
      </c>
      <c r="AF856" s="1">
        <f>IF(C856="west", IF(B856="Central",L856*'Connecting shares (%)'!$R$16*'Connecting shares (%)'!$F$12/100+N856*'Connecting shares (%)'!$G$12/100*'Connecting shares (%)'!$R$17+P856*'Connecting shares (%)'!$H$12/100*'Connecting shares (%)'!$R$18,0),0)</f>
        <v>0</v>
      </c>
      <c r="AG856" s="1">
        <f>IF(C856="West", IF(B856="Decentral",(K856*'Connecting shares (%)'!$F$16/100+M856*'Connecting shares (%)'!$G$16/100+O856*'Connecting shares (%)'!$H$16/100)/1000000,0),0)</f>
        <v>0</v>
      </c>
      <c r="AH856" s="1">
        <f>IF(C856="west", IF(B856="Decentral",L856*'Connecting shares (%)'!$R$16*'Connecting shares (%)'!$F$16/100+N856*'Connecting shares (%)'!$G$16/100*'Connecting shares (%)'!$R$17+P856*'Connecting shares (%)'!$H$16/100*'Connecting shares (%)'!$R$18,0),0)</f>
        <v>0</v>
      </c>
    </row>
    <row r="857" spans="1:34">
      <c r="A857" s="1">
        <v>856</v>
      </c>
      <c r="B857" s="1" t="s">
        <v>21</v>
      </c>
      <c r="C857" s="1" t="s">
        <v>24</v>
      </c>
      <c r="D857" s="1" t="s">
        <v>140</v>
      </c>
      <c r="E857" s="1">
        <v>86585.27</v>
      </c>
      <c r="F857" s="1">
        <v>4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1863.4699935820099</v>
      </c>
      <c r="R857" s="1">
        <v>43591.5</v>
      </c>
      <c r="S857" s="61">
        <f>IF(C857="East", IF(B857="Central",('Connecting shares (%)'!$F$2/100*E857+'Connecting shares (%)'!$G$2/100*G857+'Connecting shares (%)'!$H$2/100*I857)/1000000,0),0)</f>
        <v>0</v>
      </c>
      <c r="T857" s="61">
        <f>IF(C857="East", IF(B857="Central",F857*'Connecting shares (%)'!$R$16*'Connecting shares (%)'!$F$2/100+H857*'Connecting shares (%)'!$G$2/100*'Connecting shares (%)'!$R$17+J857*'Connecting shares (%)'!$H$2/100*'Connecting shares (%)'!$R$18,0),0)</f>
        <v>0</v>
      </c>
      <c r="U857" s="1">
        <f>IF(C857="East", IF(B857="Decentral",('Connecting shares (%)'!$F$6/100*E857+'Connecting shares (%)'!$G$6/100*G857+'Connecting shares (%)'!$H$6/100*I857)/1000000,0),0)</f>
        <v>8.6585270000000006E-2</v>
      </c>
      <c r="V857" s="1">
        <f>IF(C857="East", IF(B857="Decentral",F857*'Connecting shares (%)'!$R$16*'Connecting shares (%)'!$F$6/100+H857*'Connecting shares (%)'!$G$6/100*'Connecting shares (%)'!$R$17+J857*'Connecting shares (%)'!$H$6/100*'Connecting shares (%)'!$R$18,0),0)</f>
        <v>9.1980000000000006E-2</v>
      </c>
      <c r="W857" s="1">
        <f>IF(C857="East", IF(B857="Central",('Connecting shares (%)'!$F$4/100*K857+'Connecting shares (%)'!$G$4/100*M857+'Connecting shares (%)'!$H$4/100*O857)/1000000,0),0)</f>
        <v>0</v>
      </c>
      <c r="X857" s="1">
        <f>IF(C857="East", IF(B857="Central",L857*'Connecting shares (%)'!$R$16*'Connecting shares (%)'!$F$4/100+N857*'Connecting shares (%)'!$G$4/100*'Connecting shares (%)'!$R$17+P857*'Connecting shares (%)'!$H$4/100*'Connecting shares (%)'!$R$18,0),0)</f>
        <v>0</v>
      </c>
      <c r="Y857" s="1">
        <f>IF(C857="East", IF(B857="Decentral",('Connecting shares (%)'!$F$4/100*K857+'Connecting shares (%)'!$G$4/100*M857+'Connecting shares (%)'!$H$4/100*O857)/1000000,0),0)</f>
        <v>0</v>
      </c>
      <c r="Z857" s="1">
        <f>IF(C857="East", IF(B857="Decentral",L857*'Connecting shares (%)'!$R$16*'Connecting shares (%)'!$F$8/100+N857*'Connecting shares (%)'!$G$8/100*'Connecting shares (%)'!$R$17+P857*'Connecting shares (%)'!$H$8/100*'Connecting shares (%)'!$R$18,0),0)</f>
        <v>0</v>
      </c>
      <c r="AA857" s="1">
        <f>IF(C857="West", IF(B857="Central",('Connecting shares (%)'!$F$10/100*E857+'Connecting shares (%)'!$G$10/100*G857+'Connecting shares (%)'!$H$10/100*I857)/1000000,0),0)</f>
        <v>0</v>
      </c>
      <c r="AB857" s="1">
        <f>IF(C857="West", IF(B857="Central",F857*'Connecting shares (%)'!$R$16*'Connecting shares (%)'!$F$10/100+H857*'Connecting shares (%)'!$G$10/100*'Connecting shares (%)'!$R$17+J857*'Connecting shares (%)'!$H$10/100*'Connecting shares (%)'!$R$18,0),0)</f>
        <v>0</v>
      </c>
      <c r="AC857" s="1">
        <f>IF(C857="West", IF(B857="Decentral",('Connecting shares (%)'!$F$14/100*E857+'Connecting shares (%)'!$G$14/100*G857+'Connecting shares (%)'!$H$14/100*I857)/1000000,0),0)</f>
        <v>0</v>
      </c>
      <c r="AD857" s="1">
        <f>IF(C857="west", IF(B857="Decentral",F857*'Connecting shares (%)'!$R$16*'Connecting shares (%)'!$F$14/100+H857*'Connecting shares (%)'!$G$14/100*'Connecting shares (%)'!$R$17+J857*'Connecting shares (%)'!$H$14/100*'Connecting shares (%)'!$R$18,0),0)</f>
        <v>0</v>
      </c>
      <c r="AE857" s="1">
        <f>IF(C857="west", IF(B857="Central",('Connecting shares (%)'!$F$12/100*K857+'Connecting shares (%)'!$G$12/100*M857+'Connecting shares (%)'!$H$12/100*O857)/1000000,0),0)</f>
        <v>0</v>
      </c>
      <c r="AF857" s="1">
        <f>IF(C857="west", IF(B857="Central",L857*'Connecting shares (%)'!$R$16*'Connecting shares (%)'!$F$12/100+N857*'Connecting shares (%)'!$G$12/100*'Connecting shares (%)'!$R$17+P857*'Connecting shares (%)'!$H$12/100*'Connecting shares (%)'!$R$18,0),0)</f>
        <v>0</v>
      </c>
      <c r="AG857" s="1">
        <f>IF(C857="West", IF(B857="Decentral",(K857*'Connecting shares (%)'!$F$16/100+M857*'Connecting shares (%)'!$G$16/100+O857*'Connecting shares (%)'!$H$16/100)/1000000,0),0)</f>
        <v>0</v>
      </c>
      <c r="AH857" s="1">
        <f>IF(C857="west", IF(B857="Decentral",L857*'Connecting shares (%)'!$R$16*'Connecting shares (%)'!$F$16/100+N857*'Connecting shares (%)'!$G$16/100*'Connecting shares (%)'!$R$17+P857*'Connecting shares (%)'!$H$16/100*'Connecting shares (%)'!$R$18,0),0)</f>
        <v>0</v>
      </c>
    </row>
    <row r="858" spans="1:34">
      <c r="A858" s="1">
        <v>857</v>
      </c>
      <c r="B858" s="1" t="s">
        <v>21</v>
      </c>
      <c r="C858" s="1" t="s">
        <v>24</v>
      </c>
      <c r="D858" s="1" t="s">
        <v>139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302.34953529808001</v>
      </c>
      <c r="R858" s="1">
        <v>4988</v>
      </c>
      <c r="S858" s="61">
        <f>IF(C858="East", IF(B858="Central",('Connecting shares (%)'!$F$2/100*E858+'Connecting shares (%)'!$G$2/100*G858+'Connecting shares (%)'!$H$2/100*I858)/1000000,0),0)</f>
        <v>0</v>
      </c>
      <c r="T858" s="61">
        <f>IF(C858="East", IF(B858="Central",F858*'Connecting shares (%)'!$R$16*'Connecting shares (%)'!$F$2/100+H858*'Connecting shares (%)'!$G$2/100*'Connecting shares (%)'!$R$17+J858*'Connecting shares (%)'!$H$2/100*'Connecting shares (%)'!$R$18,0),0)</f>
        <v>0</v>
      </c>
      <c r="U858" s="1">
        <f>IF(C858="East", IF(B858="Decentral",('Connecting shares (%)'!$F$6/100*E858+'Connecting shares (%)'!$G$6/100*G858+'Connecting shares (%)'!$H$6/100*I858)/1000000,0),0)</f>
        <v>0</v>
      </c>
      <c r="V858" s="1">
        <f>IF(C858="East", IF(B858="Decentral",F858*'Connecting shares (%)'!$R$16*'Connecting shares (%)'!$F$6/100+H858*'Connecting shares (%)'!$G$6/100*'Connecting shares (%)'!$R$17+J858*'Connecting shares (%)'!$H$6/100*'Connecting shares (%)'!$R$18,0),0)</f>
        <v>0</v>
      </c>
      <c r="W858" s="1">
        <f>IF(C858="East", IF(B858="Central",('Connecting shares (%)'!$F$4/100*K858+'Connecting shares (%)'!$G$4/100*M858+'Connecting shares (%)'!$H$4/100*O858)/1000000,0),0)</f>
        <v>0</v>
      </c>
      <c r="X858" s="1">
        <f>IF(C858="East", IF(B858="Central",L858*'Connecting shares (%)'!$R$16*'Connecting shares (%)'!$F$4/100+N858*'Connecting shares (%)'!$G$4/100*'Connecting shares (%)'!$R$17+P858*'Connecting shares (%)'!$H$4/100*'Connecting shares (%)'!$R$18,0),0)</f>
        <v>0</v>
      </c>
      <c r="Y858" s="1">
        <f>IF(C858="East", IF(B858="Decentral",('Connecting shares (%)'!$F$4/100*K858+'Connecting shares (%)'!$G$4/100*M858+'Connecting shares (%)'!$H$4/100*O858)/1000000,0),0)</f>
        <v>0</v>
      </c>
      <c r="Z858" s="1">
        <f>IF(C858="East", IF(B858="Decentral",L858*'Connecting shares (%)'!$R$16*'Connecting shares (%)'!$F$8/100+N858*'Connecting shares (%)'!$G$8/100*'Connecting shares (%)'!$R$17+P858*'Connecting shares (%)'!$H$8/100*'Connecting shares (%)'!$R$18,0),0)</f>
        <v>0</v>
      </c>
      <c r="AA858" s="1">
        <f>IF(C858="West", IF(B858="Central",('Connecting shares (%)'!$F$10/100*E858+'Connecting shares (%)'!$G$10/100*G858+'Connecting shares (%)'!$H$10/100*I858)/1000000,0),0)</f>
        <v>0</v>
      </c>
      <c r="AB858" s="1">
        <f>IF(C858="West", IF(B858="Central",F858*'Connecting shares (%)'!$R$16*'Connecting shares (%)'!$F$10/100+H858*'Connecting shares (%)'!$G$10/100*'Connecting shares (%)'!$R$17+J858*'Connecting shares (%)'!$H$10/100*'Connecting shares (%)'!$R$18,0),0)</f>
        <v>0</v>
      </c>
      <c r="AC858" s="1">
        <f>IF(C858="West", IF(B858="Decentral",('Connecting shares (%)'!$F$14/100*E858+'Connecting shares (%)'!$G$14/100*G858+'Connecting shares (%)'!$H$14/100*I858)/1000000,0),0)</f>
        <v>0</v>
      </c>
      <c r="AD858" s="1">
        <f>IF(C858="west", IF(B858="Decentral",F858*'Connecting shares (%)'!$R$16*'Connecting shares (%)'!$F$14/100+H858*'Connecting shares (%)'!$G$14/100*'Connecting shares (%)'!$R$17+J858*'Connecting shares (%)'!$H$14/100*'Connecting shares (%)'!$R$18,0),0)</f>
        <v>0</v>
      </c>
      <c r="AE858" s="1">
        <f>IF(C858="west", IF(B858="Central",('Connecting shares (%)'!$F$12/100*K858+'Connecting shares (%)'!$G$12/100*M858+'Connecting shares (%)'!$H$12/100*O858)/1000000,0),0)</f>
        <v>0</v>
      </c>
      <c r="AF858" s="1">
        <f>IF(C858="west", IF(B858="Central",L858*'Connecting shares (%)'!$R$16*'Connecting shares (%)'!$F$12/100+N858*'Connecting shares (%)'!$G$12/100*'Connecting shares (%)'!$R$17+P858*'Connecting shares (%)'!$H$12/100*'Connecting shares (%)'!$R$18,0),0)</f>
        <v>0</v>
      </c>
      <c r="AG858" s="1">
        <f>IF(C858="West", IF(B858="Decentral",(K858*'Connecting shares (%)'!$F$16/100+M858*'Connecting shares (%)'!$G$16/100+O858*'Connecting shares (%)'!$H$16/100)/1000000,0),0)</f>
        <v>0</v>
      </c>
      <c r="AH858" s="1">
        <f>IF(C858="west", IF(B858="Decentral",L858*'Connecting shares (%)'!$R$16*'Connecting shares (%)'!$F$16/100+N858*'Connecting shares (%)'!$G$16/100*'Connecting shares (%)'!$R$17+P858*'Connecting shares (%)'!$H$16/100*'Connecting shares (%)'!$R$18,0),0)</f>
        <v>0</v>
      </c>
    </row>
    <row r="859" spans="1:34">
      <c r="A859" s="1">
        <v>858</v>
      </c>
      <c r="B859" s="1" t="s">
        <v>21</v>
      </c>
      <c r="C859" s="1" t="s">
        <v>24</v>
      </c>
      <c r="D859" s="1" t="s">
        <v>138</v>
      </c>
      <c r="E859" s="1">
        <v>2847879.91</v>
      </c>
      <c r="F859" s="1">
        <v>196</v>
      </c>
      <c r="G859" s="1">
        <v>0</v>
      </c>
      <c r="H859" s="1">
        <v>0</v>
      </c>
      <c r="I859" s="1">
        <v>0</v>
      </c>
      <c r="J859" s="1">
        <v>0</v>
      </c>
      <c r="K859" s="1">
        <v>731783.18999999901</v>
      </c>
      <c r="L859" s="1">
        <v>87</v>
      </c>
      <c r="M859" s="1">
        <v>202212.47999999899</v>
      </c>
      <c r="N859" s="1">
        <v>3</v>
      </c>
      <c r="O859" s="1">
        <v>0</v>
      </c>
      <c r="P859" s="1">
        <v>0</v>
      </c>
      <c r="Q859" s="1">
        <v>4489.3537661260698</v>
      </c>
      <c r="R859" s="1">
        <v>894559.5</v>
      </c>
      <c r="S859" s="61">
        <f>IF(C859="East", IF(B859="Central",('Connecting shares (%)'!$F$2/100*E859+'Connecting shares (%)'!$G$2/100*G859+'Connecting shares (%)'!$H$2/100*I859)/1000000,0),0)</f>
        <v>0</v>
      </c>
      <c r="T859" s="61">
        <f>IF(C859="East", IF(B859="Central",F859*'Connecting shares (%)'!$R$16*'Connecting shares (%)'!$F$2/100+H859*'Connecting shares (%)'!$G$2/100*'Connecting shares (%)'!$R$17+J859*'Connecting shares (%)'!$H$2/100*'Connecting shares (%)'!$R$18,0),0)</f>
        <v>0</v>
      </c>
      <c r="U859" s="1">
        <f>IF(C859="East", IF(B859="Decentral",('Connecting shares (%)'!$F$6/100*E859+'Connecting shares (%)'!$G$6/100*G859+'Connecting shares (%)'!$H$6/100*I859)/1000000,0),0)</f>
        <v>2.8478799100000001</v>
      </c>
      <c r="V859" s="1">
        <f>IF(C859="East", IF(B859="Decentral",F859*'Connecting shares (%)'!$R$16*'Connecting shares (%)'!$F$6/100+H859*'Connecting shares (%)'!$G$6/100*'Connecting shares (%)'!$R$17+J859*'Connecting shares (%)'!$H$6/100*'Connecting shares (%)'!$R$18,0),0)</f>
        <v>4.5070200000000007</v>
      </c>
      <c r="W859" s="1">
        <f>IF(C859="East", IF(B859="Central",('Connecting shares (%)'!$F$4/100*K859+'Connecting shares (%)'!$G$4/100*M859+'Connecting shares (%)'!$H$4/100*O859)/1000000,0),0)</f>
        <v>0</v>
      </c>
      <c r="X859" s="1">
        <f>IF(C859="East", IF(B859="Central",L859*'Connecting shares (%)'!$R$16*'Connecting shares (%)'!$F$4/100+N859*'Connecting shares (%)'!$G$4/100*'Connecting shares (%)'!$R$17+P859*'Connecting shares (%)'!$H$4/100*'Connecting shares (%)'!$R$18,0),0)</f>
        <v>0</v>
      </c>
      <c r="Y859" s="1">
        <f>IF(C859="East", IF(B859="Decentral",('Connecting shares (%)'!$F$4/100*K859+'Connecting shares (%)'!$G$4/100*M859+'Connecting shares (%)'!$H$4/100*O859)/1000000,0),0)</f>
        <v>0.93399566999999806</v>
      </c>
      <c r="Z859" s="1">
        <f>IF(C859="East", IF(B859="Decentral",L859*'Connecting shares (%)'!$R$16*'Connecting shares (%)'!$F$8/100+N859*'Connecting shares (%)'!$G$8/100*'Connecting shares (%)'!$R$17+P859*'Connecting shares (%)'!$H$8/100*'Connecting shares (%)'!$R$18,0),0)</f>
        <v>2.0925419999999999</v>
      </c>
      <c r="AA859" s="1">
        <f>IF(C859="West", IF(B859="Central",('Connecting shares (%)'!$F$10/100*E859+'Connecting shares (%)'!$G$10/100*G859+'Connecting shares (%)'!$H$10/100*I859)/1000000,0),0)</f>
        <v>0</v>
      </c>
      <c r="AB859" s="1">
        <f>IF(C859="West", IF(B859="Central",F859*'Connecting shares (%)'!$R$16*'Connecting shares (%)'!$F$10/100+H859*'Connecting shares (%)'!$G$10/100*'Connecting shares (%)'!$R$17+J859*'Connecting shares (%)'!$H$10/100*'Connecting shares (%)'!$R$18,0),0)</f>
        <v>0</v>
      </c>
      <c r="AC859" s="1">
        <f>IF(C859="West", IF(B859="Decentral",('Connecting shares (%)'!$F$14/100*E859+'Connecting shares (%)'!$G$14/100*G859+'Connecting shares (%)'!$H$14/100*I859)/1000000,0),0)</f>
        <v>0</v>
      </c>
      <c r="AD859" s="1">
        <f>IF(C859="west", IF(B859="Decentral",F859*'Connecting shares (%)'!$R$16*'Connecting shares (%)'!$F$14/100+H859*'Connecting shares (%)'!$G$14/100*'Connecting shares (%)'!$R$17+J859*'Connecting shares (%)'!$H$14/100*'Connecting shares (%)'!$R$18,0),0)</f>
        <v>0</v>
      </c>
      <c r="AE859" s="1">
        <f>IF(C859="west", IF(B859="Central",('Connecting shares (%)'!$F$12/100*K859+'Connecting shares (%)'!$G$12/100*M859+'Connecting shares (%)'!$H$12/100*O859)/1000000,0),0)</f>
        <v>0</v>
      </c>
      <c r="AF859" s="1">
        <f>IF(C859="west", IF(B859="Central",L859*'Connecting shares (%)'!$R$16*'Connecting shares (%)'!$F$12/100+N859*'Connecting shares (%)'!$G$12/100*'Connecting shares (%)'!$R$17+P859*'Connecting shares (%)'!$H$12/100*'Connecting shares (%)'!$R$18,0),0)</f>
        <v>0</v>
      </c>
      <c r="AG859" s="1">
        <f>IF(C859="West", IF(B859="Decentral",(K859*'Connecting shares (%)'!$F$16/100+M859*'Connecting shares (%)'!$G$16/100+O859*'Connecting shares (%)'!$H$16/100)/1000000,0),0)</f>
        <v>0</v>
      </c>
      <c r="AH859" s="1">
        <f>IF(C859="west", IF(B859="Decentral",L859*'Connecting shares (%)'!$R$16*'Connecting shares (%)'!$F$16/100+N859*'Connecting shares (%)'!$G$16/100*'Connecting shares (%)'!$R$17+P859*'Connecting shares (%)'!$H$16/100*'Connecting shares (%)'!$R$18,0),0)</f>
        <v>0</v>
      </c>
    </row>
    <row r="860" spans="1:34">
      <c r="A860" s="1">
        <v>859</v>
      </c>
      <c r="B860" s="1" t="s">
        <v>21</v>
      </c>
      <c r="C860" s="1" t="s">
        <v>24</v>
      </c>
      <c r="D860" s="1" t="s">
        <v>137</v>
      </c>
      <c r="E860" s="1">
        <v>2053836.64</v>
      </c>
      <c r="F860" s="1">
        <v>152</v>
      </c>
      <c r="G860" s="1">
        <v>0</v>
      </c>
      <c r="H860" s="1">
        <v>0</v>
      </c>
      <c r="I860" s="1">
        <v>0</v>
      </c>
      <c r="J860" s="1">
        <v>0</v>
      </c>
      <c r="K860" s="1">
        <v>861541.47</v>
      </c>
      <c r="L860" s="1">
        <v>109</v>
      </c>
      <c r="M860" s="1">
        <v>256174.51</v>
      </c>
      <c r="N860" s="1">
        <v>3</v>
      </c>
      <c r="O860" s="1">
        <v>0</v>
      </c>
      <c r="P860" s="1">
        <v>0</v>
      </c>
      <c r="Q860" s="1">
        <v>4325.4694313051596</v>
      </c>
      <c r="R860" s="1">
        <v>768055</v>
      </c>
      <c r="S860" s="61">
        <f>IF(C860="East", IF(B860="Central",('Connecting shares (%)'!$F$2/100*E860+'Connecting shares (%)'!$G$2/100*G860+'Connecting shares (%)'!$H$2/100*I860)/1000000,0),0)</f>
        <v>0</v>
      </c>
      <c r="T860" s="61">
        <f>IF(C860="East", IF(B860="Central",F860*'Connecting shares (%)'!$R$16*'Connecting shares (%)'!$F$2/100+H860*'Connecting shares (%)'!$G$2/100*'Connecting shares (%)'!$R$17+J860*'Connecting shares (%)'!$H$2/100*'Connecting shares (%)'!$R$18,0),0)</f>
        <v>0</v>
      </c>
      <c r="U860" s="1">
        <f>IF(C860="East", IF(B860="Decentral",('Connecting shares (%)'!$F$6/100*E860+'Connecting shares (%)'!$G$6/100*G860+'Connecting shares (%)'!$H$6/100*I860)/1000000,0),0)</f>
        <v>2.0538366400000001</v>
      </c>
      <c r="V860" s="1">
        <f>IF(C860="East", IF(B860="Decentral",F860*'Connecting shares (%)'!$R$16*'Connecting shares (%)'!$F$6/100+H860*'Connecting shares (%)'!$G$6/100*'Connecting shares (%)'!$R$17+J860*'Connecting shares (%)'!$H$6/100*'Connecting shares (%)'!$R$18,0),0)</f>
        <v>3.4952400000000008</v>
      </c>
      <c r="W860" s="1">
        <f>IF(C860="East", IF(B860="Central",('Connecting shares (%)'!$F$4/100*K860+'Connecting shares (%)'!$G$4/100*M860+'Connecting shares (%)'!$H$4/100*O860)/1000000,0),0)</f>
        <v>0</v>
      </c>
      <c r="X860" s="1">
        <f>IF(C860="East", IF(B860="Central",L860*'Connecting shares (%)'!$R$16*'Connecting shares (%)'!$F$4/100+N860*'Connecting shares (%)'!$G$4/100*'Connecting shares (%)'!$R$17+P860*'Connecting shares (%)'!$H$4/100*'Connecting shares (%)'!$R$18,0),0)</f>
        <v>0</v>
      </c>
      <c r="Y860" s="1">
        <f>IF(C860="East", IF(B860="Decentral",('Connecting shares (%)'!$F$4/100*K860+'Connecting shares (%)'!$G$4/100*M860+'Connecting shares (%)'!$H$4/100*O860)/1000000,0),0)</f>
        <v>1.1177159800000001</v>
      </c>
      <c r="Z860" s="1">
        <f>IF(C860="East", IF(B860="Decentral",L860*'Connecting shares (%)'!$R$16*'Connecting shares (%)'!$F$8/100+N860*'Connecting shares (%)'!$G$8/100*'Connecting shares (%)'!$R$17+P860*'Connecting shares (%)'!$H$8/100*'Connecting shares (%)'!$R$18,0),0)</f>
        <v>2.5984320000000003</v>
      </c>
      <c r="AA860" s="1">
        <f>IF(C860="West", IF(B860="Central",('Connecting shares (%)'!$F$10/100*E860+'Connecting shares (%)'!$G$10/100*G860+'Connecting shares (%)'!$H$10/100*I860)/1000000,0),0)</f>
        <v>0</v>
      </c>
      <c r="AB860" s="1">
        <f>IF(C860="West", IF(B860="Central",F860*'Connecting shares (%)'!$R$16*'Connecting shares (%)'!$F$10/100+H860*'Connecting shares (%)'!$G$10/100*'Connecting shares (%)'!$R$17+J860*'Connecting shares (%)'!$H$10/100*'Connecting shares (%)'!$R$18,0),0)</f>
        <v>0</v>
      </c>
      <c r="AC860" s="1">
        <f>IF(C860="West", IF(B860="Decentral",('Connecting shares (%)'!$F$14/100*E860+'Connecting shares (%)'!$G$14/100*G860+'Connecting shares (%)'!$H$14/100*I860)/1000000,0),0)</f>
        <v>0</v>
      </c>
      <c r="AD860" s="1">
        <f>IF(C860="west", IF(B860="Decentral",F860*'Connecting shares (%)'!$R$16*'Connecting shares (%)'!$F$14/100+H860*'Connecting shares (%)'!$G$14/100*'Connecting shares (%)'!$R$17+J860*'Connecting shares (%)'!$H$14/100*'Connecting shares (%)'!$R$18,0),0)</f>
        <v>0</v>
      </c>
      <c r="AE860" s="1">
        <f>IF(C860="west", IF(B860="Central",('Connecting shares (%)'!$F$12/100*K860+'Connecting shares (%)'!$G$12/100*M860+'Connecting shares (%)'!$H$12/100*O860)/1000000,0),0)</f>
        <v>0</v>
      </c>
      <c r="AF860" s="1">
        <f>IF(C860="west", IF(B860="Central",L860*'Connecting shares (%)'!$R$16*'Connecting shares (%)'!$F$12/100+N860*'Connecting shares (%)'!$G$12/100*'Connecting shares (%)'!$R$17+P860*'Connecting shares (%)'!$H$12/100*'Connecting shares (%)'!$R$18,0),0)</f>
        <v>0</v>
      </c>
      <c r="AG860" s="1">
        <f>IF(C860="West", IF(B860="Decentral",(K860*'Connecting shares (%)'!$F$16/100+M860*'Connecting shares (%)'!$G$16/100+O860*'Connecting shares (%)'!$H$16/100)/1000000,0),0)</f>
        <v>0</v>
      </c>
      <c r="AH860" s="1">
        <f>IF(C860="west", IF(B860="Decentral",L860*'Connecting shares (%)'!$R$16*'Connecting shares (%)'!$F$16/100+N860*'Connecting shares (%)'!$G$16/100*'Connecting shares (%)'!$R$17+P860*'Connecting shares (%)'!$H$16/100*'Connecting shares (%)'!$R$18,0),0)</f>
        <v>0</v>
      </c>
    </row>
    <row r="861" spans="1:34">
      <c r="A861" s="1">
        <v>860</v>
      </c>
      <c r="B861" s="1" t="s">
        <v>21</v>
      </c>
      <c r="C861" s="1" t="s">
        <v>24</v>
      </c>
      <c r="D861" s="1" t="s">
        <v>136</v>
      </c>
      <c r="E861" s="1">
        <v>639653.049999999</v>
      </c>
      <c r="F861" s="1">
        <v>42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3669.6448322144402</v>
      </c>
      <c r="R861" s="1">
        <v>298225.5</v>
      </c>
      <c r="S861" s="61">
        <f>IF(C861="East", IF(B861="Central",('Connecting shares (%)'!$F$2/100*E861+'Connecting shares (%)'!$G$2/100*G861+'Connecting shares (%)'!$H$2/100*I861)/1000000,0),0)</f>
        <v>0</v>
      </c>
      <c r="T861" s="61">
        <f>IF(C861="East", IF(B861="Central",F861*'Connecting shares (%)'!$R$16*'Connecting shares (%)'!$F$2/100+H861*'Connecting shares (%)'!$G$2/100*'Connecting shares (%)'!$R$17+J861*'Connecting shares (%)'!$H$2/100*'Connecting shares (%)'!$R$18,0),0)</f>
        <v>0</v>
      </c>
      <c r="U861" s="1">
        <f>IF(C861="East", IF(B861="Decentral",('Connecting shares (%)'!$F$6/100*E861+'Connecting shares (%)'!$G$6/100*G861+'Connecting shares (%)'!$H$6/100*I861)/1000000,0),0)</f>
        <v>0.63965304999999895</v>
      </c>
      <c r="V861" s="1">
        <f>IF(C861="East", IF(B861="Decentral",F861*'Connecting shares (%)'!$R$16*'Connecting shares (%)'!$F$6/100+H861*'Connecting shares (%)'!$G$6/100*'Connecting shares (%)'!$R$17+J861*'Connecting shares (%)'!$H$6/100*'Connecting shares (%)'!$R$18,0),0)</f>
        <v>0.96579000000000004</v>
      </c>
      <c r="W861" s="1">
        <f>IF(C861="East", IF(B861="Central",('Connecting shares (%)'!$F$4/100*K861+'Connecting shares (%)'!$G$4/100*M861+'Connecting shares (%)'!$H$4/100*O861)/1000000,0),0)</f>
        <v>0</v>
      </c>
      <c r="X861" s="1">
        <f>IF(C861="East", IF(B861="Central",L861*'Connecting shares (%)'!$R$16*'Connecting shares (%)'!$F$4/100+N861*'Connecting shares (%)'!$G$4/100*'Connecting shares (%)'!$R$17+P861*'Connecting shares (%)'!$H$4/100*'Connecting shares (%)'!$R$18,0),0)</f>
        <v>0</v>
      </c>
      <c r="Y861" s="1">
        <f>IF(C861="East", IF(B861="Decentral",('Connecting shares (%)'!$F$4/100*K861+'Connecting shares (%)'!$G$4/100*M861+'Connecting shares (%)'!$H$4/100*O861)/1000000,0),0)</f>
        <v>0</v>
      </c>
      <c r="Z861" s="1">
        <f>IF(C861="East", IF(B861="Decentral",L861*'Connecting shares (%)'!$R$16*'Connecting shares (%)'!$F$8/100+N861*'Connecting shares (%)'!$G$8/100*'Connecting shares (%)'!$R$17+P861*'Connecting shares (%)'!$H$8/100*'Connecting shares (%)'!$R$18,0),0)</f>
        <v>0</v>
      </c>
      <c r="AA861" s="1">
        <f>IF(C861="West", IF(B861="Central",('Connecting shares (%)'!$F$10/100*E861+'Connecting shares (%)'!$G$10/100*G861+'Connecting shares (%)'!$H$10/100*I861)/1000000,0),0)</f>
        <v>0</v>
      </c>
      <c r="AB861" s="1">
        <f>IF(C861="West", IF(B861="Central",F861*'Connecting shares (%)'!$R$16*'Connecting shares (%)'!$F$10/100+H861*'Connecting shares (%)'!$G$10/100*'Connecting shares (%)'!$R$17+J861*'Connecting shares (%)'!$H$10/100*'Connecting shares (%)'!$R$18,0),0)</f>
        <v>0</v>
      </c>
      <c r="AC861" s="1">
        <f>IF(C861="West", IF(B861="Decentral",('Connecting shares (%)'!$F$14/100*E861+'Connecting shares (%)'!$G$14/100*G861+'Connecting shares (%)'!$H$14/100*I861)/1000000,0),0)</f>
        <v>0</v>
      </c>
      <c r="AD861" s="1">
        <f>IF(C861="west", IF(B861="Decentral",F861*'Connecting shares (%)'!$R$16*'Connecting shares (%)'!$F$14/100+H861*'Connecting shares (%)'!$G$14/100*'Connecting shares (%)'!$R$17+J861*'Connecting shares (%)'!$H$14/100*'Connecting shares (%)'!$R$18,0),0)</f>
        <v>0</v>
      </c>
      <c r="AE861" s="1">
        <f>IF(C861="west", IF(B861="Central",('Connecting shares (%)'!$F$12/100*K861+'Connecting shares (%)'!$G$12/100*M861+'Connecting shares (%)'!$H$12/100*O861)/1000000,0),0)</f>
        <v>0</v>
      </c>
      <c r="AF861" s="1">
        <f>IF(C861="west", IF(B861="Central",L861*'Connecting shares (%)'!$R$16*'Connecting shares (%)'!$F$12/100+N861*'Connecting shares (%)'!$G$12/100*'Connecting shares (%)'!$R$17+P861*'Connecting shares (%)'!$H$12/100*'Connecting shares (%)'!$R$18,0),0)</f>
        <v>0</v>
      </c>
      <c r="AG861" s="1">
        <f>IF(C861="West", IF(B861="Decentral",(K861*'Connecting shares (%)'!$F$16/100+M861*'Connecting shares (%)'!$G$16/100+O861*'Connecting shares (%)'!$H$16/100)/1000000,0),0)</f>
        <v>0</v>
      </c>
      <c r="AH861" s="1">
        <f>IF(C861="west", IF(B861="Decentral",L861*'Connecting shares (%)'!$R$16*'Connecting shares (%)'!$F$16/100+N861*'Connecting shares (%)'!$G$16/100*'Connecting shares (%)'!$R$17+P861*'Connecting shares (%)'!$H$16/100*'Connecting shares (%)'!$R$18,0),0)</f>
        <v>0</v>
      </c>
    </row>
    <row r="862" spans="1:34">
      <c r="A862" s="1">
        <v>861</v>
      </c>
      <c r="B862" s="1" t="s">
        <v>21</v>
      </c>
      <c r="C862" s="1" t="s">
        <v>24</v>
      </c>
      <c r="D862" s="1" t="s">
        <v>135</v>
      </c>
      <c r="E862" s="1">
        <v>777862.74999999895</v>
      </c>
      <c r="F862" s="1">
        <v>50</v>
      </c>
      <c r="G862" s="1">
        <v>0</v>
      </c>
      <c r="H862" s="1">
        <v>0</v>
      </c>
      <c r="I862" s="1">
        <v>0</v>
      </c>
      <c r="J862" s="1">
        <v>0</v>
      </c>
      <c r="K862" s="1">
        <v>95107.94</v>
      </c>
      <c r="L862" s="1">
        <v>12</v>
      </c>
      <c r="M862" s="1">
        <v>50774.33</v>
      </c>
      <c r="N862" s="1">
        <v>1</v>
      </c>
      <c r="O862" s="1">
        <v>0</v>
      </c>
      <c r="P862" s="1">
        <v>0</v>
      </c>
      <c r="Q862" s="1">
        <v>4293.3296834838302</v>
      </c>
      <c r="R862" s="1">
        <v>683093.5</v>
      </c>
      <c r="S862" s="61">
        <f>IF(C862="East", IF(B862="Central",('Connecting shares (%)'!$F$2/100*E862+'Connecting shares (%)'!$G$2/100*G862+'Connecting shares (%)'!$H$2/100*I862)/1000000,0),0)</f>
        <v>0</v>
      </c>
      <c r="T862" s="61">
        <f>IF(C862="East", IF(B862="Central",F862*'Connecting shares (%)'!$R$16*'Connecting shares (%)'!$F$2/100+H862*'Connecting shares (%)'!$G$2/100*'Connecting shares (%)'!$R$17+J862*'Connecting shares (%)'!$H$2/100*'Connecting shares (%)'!$R$18,0),0)</f>
        <v>0</v>
      </c>
      <c r="U862" s="1">
        <f>IF(C862="East", IF(B862="Decentral",('Connecting shares (%)'!$F$6/100*E862+'Connecting shares (%)'!$G$6/100*G862+'Connecting shares (%)'!$H$6/100*I862)/1000000,0),0)</f>
        <v>0.77786274999999894</v>
      </c>
      <c r="V862" s="1">
        <f>IF(C862="East", IF(B862="Decentral",F862*'Connecting shares (%)'!$R$16*'Connecting shares (%)'!$F$6/100+H862*'Connecting shares (%)'!$G$6/100*'Connecting shares (%)'!$R$17+J862*'Connecting shares (%)'!$H$6/100*'Connecting shares (%)'!$R$18,0),0)</f>
        <v>1.14975</v>
      </c>
      <c r="W862" s="1">
        <f>IF(C862="East", IF(B862="Central",('Connecting shares (%)'!$F$4/100*K862+'Connecting shares (%)'!$G$4/100*M862+'Connecting shares (%)'!$H$4/100*O862)/1000000,0),0)</f>
        <v>0</v>
      </c>
      <c r="X862" s="1">
        <f>IF(C862="East", IF(B862="Central",L862*'Connecting shares (%)'!$R$16*'Connecting shares (%)'!$F$4/100+N862*'Connecting shares (%)'!$G$4/100*'Connecting shares (%)'!$R$17+P862*'Connecting shares (%)'!$H$4/100*'Connecting shares (%)'!$R$18,0),0)</f>
        <v>0</v>
      </c>
      <c r="Y862" s="1">
        <f>IF(C862="East", IF(B862="Decentral",('Connecting shares (%)'!$F$4/100*K862+'Connecting shares (%)'!$G$4/100*M862+'Connecting shares (%)'!$H$4/100*O862)/1000000,0),0)</f>
        <v>0.14588227000000001</v>
      </c>
      <c r="Z862" s="1">
        <f>IF(C862="East", IF(B862="Decentral",L862*'Connecting shares (%)'!$R$16*'Connecting shares (%)'!$F$8/100+N862*'Connecting shares (%)'!$G$8/100*'Connecting shares (%)'!$R$17+P862*'Connecting shares (%)'!$H$8/100*'Connecting shares (%)'!$R$18,0),0)</f>
        <v>0.30659900000000001</v>
      </c>
      <c r="AA862" s="1">
        <f>IF(C862="West", IF(B862="Central",('Connecting shares (%)'!$F$10/100*E862+'Connecting shares (%)'!$G$10/100*G862+'Connecting shares (%)'!$H$10/100*I862)/1000000,0),0)</f>
        <v>0</v>
      </c>
      <c r="AB862" s="1">
        <f>IF(C862="West", IF(B862="Central",F862*'Connecting shares (%)'!$R$16*'Connecting shares (%)'!$F$10/100+H862*'Connecting shares (%)'!$G$10/100*'Connecting shares (%)'!$R$17+J862*'Connecting shares (%)'!$H$10/100*'Connecting shares (%)'!$R$18,0),0)</f>
        <v>0</v>
      </c>
      <c r="AC862" s="1">
        <f>IF(C862="West", IF(B862="Decentral",('Connecting shares (%)'!$F$14/100*E862+'Connecting shares (%)'!$G$14/100*G862+'Connecting shares (%)'!$H$14/100*I862)/1000000,0),0)</f>
        <v>0</v>
      </c>
      <c r="AD862" s="1">
        <f>IF(C862="west", IF(B862="Decentral",F862*'Connecting shares (%)'!$R$16*'Connecting shares (%)'!$F$14/100+H862*'Connecting shares (%)'!$G$14/100*'Connecting shares (%)'!$R$17+J862*'Connecting shares (%)'!$H$14/100*'Connecting shares (%)'!$R$18,0),0)</f>
        <v>0</v>
      </c>
      <c r="AE862" s="1">
        <f>IF(C862="west", IF(B862="Central",('Connecting shares (%)'!$F$12/100*K862+'Connecting shares (%)'!$G$12/100*M862+'Connecting shares (%)'!$H$12/100*O862)/1000000,0),0)</f>
        <v>0</v>
      </c>
      <c r="AF862" s="1">
        <f>IF(C862="west", IF(B862="Central",L862*'Connecting shares (%)'!$R$16*'Connecting shares (%)'!$F$12/100+N862*'Connecting shares (%)'!$G$12/100*'Connecting shares (%)'!$R$17+P862*'Connecting shares (%)'!$H$12/100*'Connecting shares (%)'!$R$18,0),0)</f>
        <v>0</v>
      </c>
      <c r="AG862" s="1">
        <f>IF(C862="West", IF(B862="Decentral",(K862*'Connecting shares (%)'!$F$16/100+M862*'Connecting shares (%)'!$G$16/100+O862*'Connecting shares (%)'!$H$16/100)/1000000,0),0)</f>
        <v>0</v>
      </c>
      <c r="AH862" s="1">
        <f>IF(C862="west", IF(B862="Decentral",L862*'Connecting shares (%)'!$R$16*'Connecting shares (%)'!$F$16/100+N862*'Connecting shares (%)'!$G$16/100*'Connecting shares (%)'!$R$17+P862*'Connecting shares (%)'!$H$16/100*'Connecting shares (%)'!$R$18,0),0)</f>
        <v>0</v>
      </c>
    </row>
    <row r="863" spans="1:34">
      <c r="A863" s="1">
        <v>862</v>
      </c>
      <c r="B863" s="1" t="s">
        <v>21</v>
      </c>
      <c r="C863" s="1" t="s">
        <v>24</v>
      </c>
      <c r="D863" s="1" t="s">
        <v>123</v>
      </c>
      <c r="E863" s="1">
        <v>219680.12999999899</v>
      </c>
      <c r="F863" s="1">
        <v>16</v>
      </c>
      <c r="G863" s="1">
        <v>0</v>
      </c>
      <c r="H863" s="1">
        <v>0</v>
      </c>
      <c r="I863" s="1">
        <v>0</v>
      </c>
      <c r="J863" s="1">
        <v>0</v>
      </c>
      <c r="K863" s="1">
        <v>137603.00999999899</v>
      </c>
      <c r="L863" s="1">
        <v>7</v>
      </c>
      <c r="M863" s="1">
        <v>0</v>
      </c>
      <c r="N863" s="1">
        <v>0</v>
      </c>
      <c r="O863" s="1">
        <v>0</v>
      </c>
      <c r="P863" s="1">
        <v>0</v>
      </c>
      <c r="Q863" s="1">
        <v>1275.44002291793</v>
      </c>
      <c r="R863" s="1">
        <v>51102.5</v>
      </c>
      <c r="S863" s="61">
        <f>IF(C863="East", IF(B863="Central",('Connecting shares (%)'!$F$2/100*E863+'Connecting shares (%)'!$G$2/100*G863+'Connecting shares (%)'!$H$2/100*I863)/1000000,0),0)</f>
        <v>0</v>
      </c>
      <c r="T863" s="61">
        <f>IF(C863="East", IF(B863="Central",F863*'Connecting shares (%)'!$R$16*'Connecting shares (%)'!$F$2/100+H863*'Connecting shares (%)'!$G$2/100*'Connecting shares (%)'!$R$17+J863*'Connecting shares (%)'!$H$2/100*'Connecting shares (%)'!$R$18,0),0)</f>
        <v>0</v>
      </c>
      <c r="U863" s="1">
        <f>IF(C863="East", IF(B863="Decentral",('Connecting shares (%)'!$F$6/100*E863+'Connecting shares (%)'!$G$6/100*G863+'Connecting shares (%)'!$H$6/100*I863)/1000000,0),0)</f>
        <v>0.21968012999999897</v>
      </c>
      <c r="V863" s="1">
        <f>IF(C863="East", IF(B863="Decentral",F863*'Connecting shares (%)'!$R$16*'Connecting shares (%)'!$F$6/100+H863*'Connecting shares (%)'!$G$6/100*'Connecting shares (%)'!$R$17+J863*'Connecting shares (%)'!$H$6/100*'Connecting shares (%)'!$R$18,0),0)</f>
        <v>0.36792000000000002</v>
      </c>
      <c r="W863" s="1">
        <f>IF(C863="East", IF(B863="Central",('Connecting shares (%)'!$F$4/100*K863+'Connecting shares (%)'!$G$4/100*M863+'Connecting shares (%)'!$H$4/100*O863)/1000000,0),0)</f>
        <v>0</v>
      </c>
      <c r="X863" s="1">
        <f>IF(C863="East", IF(B863="Central",L863*'Connecting shares (%)'!$R$16*'Connecting shares (%)'!$F$4/100+N863*'Connecting shares (%)'!$G$4/100*'Connecting shares (%)'!$R$17+P863*'Connecting shares (%)'!$H$4/100*'Connecting shares (%)'!$R$18,0),0)</f>
        <v>0</v>
      </c>
      <c r="Y863" s="1">
        <f>IF(C863="East", IF(B863="Decentral",('Connecting shares (%)'!$F$4/100*K863+'Connecting shares (%)'!$G$4/100*M863+'Connecting shares (%)'!$H$4/100*O863)/1000000,0),0)</f>
        <v>0.137603009999999</v>
      </c>
      <c r="Z863" s="1">
        <f>IF(C863="East", IF(B863="Decentral",L863*'Connecting shares (%)'!$R$16*'Connecting shares (%)'!$F$8/100+N863*'Connecting shares (%)'!$G$8/100*'Connecting shares (%)'!$R$17+P863*'Connecting shares (%)'!$H$8/100*'Connecting shares (%)'!$R$18,0),0)</f>
        <v>0.16096500000000002</v>
      </c>
      <c r="AA863" s="1">
        <f>IF(C863="West", IF(B863="Central",('Connecting shares (%)'!$F$10/100*E863+'Connecting shares (%)'!$G$10/100*G863+'Connecting shares (%)'!$H$10/100*I863)/1000000,0),0)</f>
        <v>0</v>
      </c>
      <c r="AB863" s="1">
        <f>IF(C863="West", IF(B863="Central",F863*'Connecting shares (%)'!$R$16*'Connecting shares (%)'!$F$10/100+H863*'Connecting shares (%)'!$G$10/100*'Connecting shares (%)'!$R$17+J863*'Connecting shares (%)'!$H$10/100*'Connecting shares (%)'!$R$18,0),0)</f>
        <v>0</v>
      </c>
      <c r="AC863" s="1">
        <f>IF(C863="West", IF(B863="Decentral",('Connecting shares (%)'!$F$14/100*E863+'Connecting shares (%)'!$G$14/100*G863+'Connecting shares (%)'!$H$14/100*I863)/1000000,0),0)</f>
        <v>0</v>
      </c>
      <c r="AD863" s="1">
        <f>IF(C863="west", IF(B863="Decentral",F863*'Connecting shares (%)'!$R$16*'Connecting shares (%)'!$F$14/100+H863*'Connecting shares (%)'!$G$14/100*'Connecting shares (%)'!$R$17+J863*'Connecting shares (%)'!$H$14/100*'Connecting shares (%)'!$R$18,0),0)</f>
        <v>0</v>
      </c>
      <c r="AE863" s="1">
        <f>IF(C863="west", IF(B863="Central",('Connecting shares (%)'!$F$12/100*K863+'Connecting shares (%)'!$G$12/100*M863+'Connecting shares (%)'!$H$12/100*O863)/1000000,0),0)</f>
        <v>0</v>
      </c>
      <c r="AF863" s="1">
        <f>IF(C863="west", IF(B863="Central",L863*'Connecting shares (%)'!$R$16*'Connecting shares (%)'!$F$12/100+N863*'Connecting shares (%)'!$G$12/100*'Connecting shares (%)'!$R$17+P863*'Connecting shares (%)'!$H$12/100*'Connecting shares (%)'!$R$18,0),0)</f>
        <v>0</v>
      </c>
      <c r="AG863" s="1">
        <f>IF(C863="West", IF(B863="Decentral",(K863*'Connecting shares (%)'!$F$16/100+M863*'Connecting shares (%)'!$G$16/100+O863*'Connecting shares (%)'!$H$16/100)/1000000,0),0)</f>
        <v>0</v>
      </c>
      <c r="AH863" s="1">
        <f>IF(C863="west", IF(B863="Decentral",L863*'Connecting shares (%)'!$R$16*'Connecting shares (%)'!$F$16/100+N863*'Connecting shares (%)'!$G$16/100*'Connecting shares (%)'!$R$17+P863*'Connecting shares (%)'!$H$16/100*'Connecting shares (%)'!$R$18,0),0)</f>
        <v>0</v>
      </c>
    </row>
    <row r="864" spans="1:34">
      <c r="A864" s="1">
        <v>863</v>
      </c>
      <c r="B864" s="1" t="s">
        <v>21</v>
      </c>
      <c r="C864" s="1" t="s">
        <v>24</v>
      </c>
      <c r="D864" s="1" t="s">
        <v>134</v>
      </c>
      <c r="E864" s="1">
        <v>3327979.9499999899</v>
      </c>
      <c r="F864" s="1">
        <v>200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7228.6168957768796</v>
      </c>
      <c r="R864" s="1">
        <v>1610016.5</v>
      </c>
      <c r="S864" s="61">
        <f>IF(C864="East", IF(B864="Central",('Connecting shares (%)'!$F$2/100*E864+'Connecting shares (%)'!$G$2/100*G864+'Connecting shares (%)'!$H$2/100*I864)/1000000,0),0)</f>
        <v>0</v>
      </c>
      <c r="T864" s="61">
        <f>IF(C864="East", IF(B864="Central",F864*'Connecting shares (%)'!$R$16*'Connecting shares (%)'!$F$2/100+H864*'Connecting shares (%)'!$G$2/100*'Connecting shares (%)'!$R$17+J864*'Connecting shares (%)'!$H$2/100*'Connecting shares (%)'!$R$18,0),0)</f>
        <v>0</v>
      </c>
      <c r="U864" s="1">
        <f>IF(C864="East", IF(B864="Decentral",('Connecting shares (%)'!$F$6/100*E864+'Connecting shares (%)'!$G$6/100*G864+'Connecting shares (%)'!$H$6/100*I864)/1000000,0),0)</f>
        <v>3.3279799499999898</v>
      </c>
      <c r="V864" s="1">
        <f>IF(C864="East", IF(B864="Decentral",F864*'Connecting shares (%)'!$R$16*'Connecting shares (%)'!$F$6/100+H864*'Connecting shares (%)'!$G$6/100*'Connecting shares (%)'!$R$17+J864*'Connecting shares (%)'!$H$6/100*'Connecting shares (%)'!$R$18,0),0)</f>
        <v>4.5990000000000002</v>
      </c>
      <c r="W864" s="1">
        <f>IF(C864="East", IF(B864="Central",('Connecting shares (%)'!$F$4/100*K864+'Connecting shares (%)'!$G$4/100*M864+'Connecting shares (%)'!$H$4/100*O864)/1000000,0),0)</f>
        <v>0</v>
      </c>
      <c r="X864" s="1">
        <f>IF(C864="East", IF(B864="Central",L864*'Connecting shares (%)'!$R$16*'Connecting shares (%)'!$F$4/100+N864*'Connecting shares (%)'!$G$4/100*'Connecting shares (%)'!$R$17+P864*'Connecting shares (%)'!$H$4/100*'Connecting shares (%)'!$R$18,0),0)</f>
        <v>0</v>
      </c>
      <c r="Y864" s="1">
        <f>IF(C864="East", IF(B864="Decentral",('Connecting shares (%)'!$F$4/100*K864+'Connecting shares (%)'!$G$4/100*M864+'Connecting shares (%)'!$H$4/100*O864)/1000000,0),0)</f>
        <v>0</v>
      </c>
      <c r="Z864" s="1">
        <f>IF(C864="East", IF(B864="Decentral",L864*'Connecting shares (%)'!$R$16*'Connecting shares (%)'!$F$8/100+N864*'Connecting shares (%)'!$G$8/100*'Connecting shares (%)'!$R$17+P864*'Connecting shares (%)'!$H$8/100*'Connecting shares (%)'!$R$18,0),0)</f>
        <v>0</v>
      </c>
      <c r="AA864" s="1">
        <f>IF(C864="West", IF(B864="Central",('Connecting shares (%)'!$F$10/100*E864+'Connecting shares (%)'!$G$10/100*G864+'Connecting shares (%)'!$H$10/100*I864)/1000000,0),0)</f>
        <v>0</v>
      </c>
      <c r="AB864" s="1">
        <f>IF(C864="West", IF(B864="Central",F864*'Connecting shares (%)'!$R$16*'Connecting shares (%)'!$F$10/100+H864*'Connecting shares (%)'!$G$10/100*'Connecting shares (%)'!$R$17+J864*'Connecting shares (%)'!$H$10/100*'Connecting shares (%)'!$R$18,0),0)</f>
        <v>0</v>
      </c>
      <c r="AC864" s="1">
        <f>IF(C864="West", IF(B864="Decentral",('Connecting shares (%)'!$F$14/100*E864+'Connecting shares (%)'!$G$14/100*G864+'Connecting shares (%)'!$H$14/100*I864)/1000000,0),0)</f>
        <v>0</v>
      </c>
      <c r="AD864" s="1">
        <f>IF(C864="west", IF(B864="Decentral",F864*'Connecting shares (%)'!$R$16*'Connecting shares (%)'!$F$14/100+H864*'Connecting shares (%)'!$G$14/100*'Connecting shares (%)'!$R$17+J864*'Connecting shares (%)'!$H$14/100*'Connecting shares (%)'!$R$18,0),0)</f>
        <v>0</v>
      </c>
      <c r="AE864" s="1">
        <f>IF(C864="west", IF(B864="Central",('Connecting shares (%)'!$F$12/100*K864+'Connecting shares (%)'!$G$12/100*M864+'Connecting shares (%)'!$H$12/100*O864)/1000000,0),0)</f>
        <v>0</v>
      </c>
      <c r="AF864" s="1">
        <f>IF(C864="west", IF(B864="Central",L864*'Connecting shares (%)'!$R$16*'Connecting shares (%)'!$F$12/100+N864*'Connecting shares (%)'!$G$12/100*'Connecting shares (%)'!$R$17+P864*'Connecting shares (%)'!$H$12/100*'Connecting shares (%)'!$R$18,0),0)</f>
        <v>0</v>
      </c>
      <c r="AG864" s="1">
        <f>IF(C864="West", IF(B864="Decentral",(K864*'Connecting shares (%)'!$F$16/100+M864*'Connecting shares (%)'!$G$16/100+O864*'Connecting shares (%)'!$H$16/100)/1000000,0),0)</f>
        <v>0</v>
      </c>
      <c r="AH864" s="1">
        <f>IF(C864="west", IF(B864="Decentral",L864*'Connecting shares (%)'!$R$16*'Connecting shares (%)'!$F$16/100+N864*'Connecting shares (%)'!$G$16/100*'Connecting shares (%)'!$R$17+P864*'Connecting shares (%)'!$H$16/100*'Connecting shares (%)'!$R$18,0),0)</f>
        <v>0</v>
      </c>
    </row>
    <row r="865" spans="1:34">
      <c r="A865" s="1">
        <v>864</v>
      </c>
      <c r="B865" s="1" t="s">
        <v>21</v>
      </c>
      <c r="C865" s="1" t="s">
        <v>24</v>
      </c>
      <c r="D865" s="1" t="s">
        <v>133</v>
      </c>
      <c r="E865" s="1">
        <v>741950.66</v>
      </c>
      <c r="F865" s="1">
        <v>48</v>
      </c>
      <c r="G865" s="1">
        <v>60228.98</v>
      </c>
      <c r="H865" s="1">
        <v>1</v>
      </c>
      <c r="I865" s="1">
        <v>0</v>
      </c>
      <c r="J865" s="1">
        <v>0</v>
      </c>
      <c r="K865" s="1">
        <v>53993.769999999902</v>
      </c>
      <c r="L865" s="1">
        <v>9</v>
      </c>
      <c r="M865" s="1">
        <v>0</v>
      </c>
      <c r="N865" s="1">
        <v>0</v>
      </c>
      <c r="O865" s="1">
        <v>0</v>
      </c>
      <c r="P865" s="1">
        <v>0</v>
      </c>
      <c r="Q865" s="1">
        <v>2951.9717198749299</v>
      </c>
      <c r="R865" s="1">
        <v>401703.5</v>
      </c>
      <c r="S865" s="61">
        <f>IF(C865="East", IF(B865="Central",('Connecting shares (%)'!$F$2/100*E865+'Connecting shares (%)'!$G$2/100*G865+'Connecting shares (%)'!$H$2/100*I865)/1000000,0),0)</f>
        <v>0</v>
      </c>
      <c r="T865" s="61">
        <f>IF(C865="East", IF(B865="Central",F865*'Connecting shares (%)'!$R$16*'Connecting shares (%)'!$F$2/100+H865*'Connecting shares (%)'!$G$2/100*'Connecting shares (%)'!$R$17+J865*'Connecting shares (%)'!$H$2/100*'Connecting shares (%)'!$R$18,0),0)</f>
        <v>0</v>
      </c>
      <c r="U865" s="1">
        <f>IF(C865="East", IF(B865="Decentral",('Connecting shares (%)'!$F$6/100*E865+'Connecting shares (%)'!$G$6/100*G865+'Connecting shares (%)'!$H$6/100*I865)/1000000,0),0)</f>
        <v>0.80217963999999997</v>
      </c>
      <c r="V865" s="1">
        <f>IF(C865="East", IF(B865="Decentral",F865*'Connecting shares (%)'!$R$16*'Connecting shares (%)'!$F$6/100+H865*'Connecting shares (%)'!$G$6/100*'Connecting shares (%)'!$R$17+J865*'Connecting shares (%)'!$H$6/100*'Connecting shares (%)'!$R$18,0),0)</f>
        <v>1.1344190000000001</v>
      </c>
      <c r="W865" s="1">
        <f>IF(C865="East", IF(B865="Central",('Connecting shares (%)'!$F$4/100*K865+'Connecting shares (%)'!$G$4/100*M865+'Connecting shares (%)'!$H$4/100*O865)/1000000,0),0)</f>
        <v>0</v>
      </c>
      <c r="X865" s="1">
        <f>IF(C865="East", IF(B865="Central",L865*'Connecting shares (%)'!$R$16*'Connecting shares (%)'!$F$4/100+N865*'Connecting shares (%)'!$G$4/100*'Connecting shares (%)'!$R$17+P865*'Connecting shares (%)'!$H$4/100*'Connecting shares (%)'!$R$18,0),0)</f>
        <v>0</v>
      </c>
      <c r="Y865" s="1">
        <f>IF(C865="East", IF(B865="Decentral",('Connecting shares (%)'!$F$4/100*K865+'Connecting shares (%)'!$G$4/100*M865+'Connecting shares (%)'!$H$4/100*O865)/1000000,0),0)</f>
        <v>5.3993769999999899E-2</v>
      </c>
      <c r="Z865" s="1">
        <f>IF(C865="East", IF(B865="Decentral",L865*'Connecting shares (%)'!$R$16*'Connecting shares (%)'!$F$8/100+N865*'Connecting shares (%)'!$G$8/100*'Connecting shares (%)'!$R$17+P865*'Connecting shares (%)'!$H$8/100*'Connecting shares (%)'!$R$18,0),0)</f>
        <v>0.206955</v>
      </c>
      <c r="AA865" s="1">
        <f>IF(C865="West", IF(B865="Central",('Connecting shares (%)'!$F$10/100*E865+'Connecting shares (%)'!$G$10/100*G865+'Connecting shares (%)'!$H$10/100*I865)/1000000,0),0)</f>
        <v>0</v>
      </c>
      <c r="AB865" s="1">
        <f>IF(C865="West", IF(B865="Central",F865*'Connecting shares (%)'!$R$16*'Connecting shares (%)'!$F$10/100+H865*'Connecting shares (%)'!$G$10/100*'Connecting shares (%)'!$R$17+J865*'Connecting shares (%)'!$H$10/100*'Connecting shares (%)'!$R$18,0),0)</f>
        <v>0</v>
      </c>
      <c r="AC865" s="1">
        <f>IF(C865="West", IF(B865="Decentral",('Connecting shares (%)'!$F$14/100*E865+'Connecting shares (%)'!$G$14/100*G865+'Connecting shares (%)'!$H$14/100*I865)/1000000,0),0)</f>
        <v>0</v>
      </c>
      <c r="AD865" s="1">
        <f>IF(C865="west", IF(B865="Decentral",F865*'Connecting shares (%)'!$R$16*'Connecting shares (%)'!$F$14/100+H865*'Connecting shares (%)'!$G$14/100*'Connecting shares (%)'!$R$17+J865*'Connecting shares (%)'!$H$14/100*'Connecting shares (%)'!$R$18,0),0)</f>
        <v>0</v>
      </c>
      <c r="AE865" s="1">
        <f>IF(C865="west", IF(B865="Central",('Connecting shares (%)'!$F$12/100*K865+'Connecting shares (%)'!$G$12/100*M865+'Connecting shares (%)'!$H$12/100*O865)/1000000,0),0)</f>
        <v>0</v>
      </c>
      <c r="AF865" s="1">
        <f>IF(C865="west", IF(B865="Central",L865*'Connecting shares (%)'!$R$16*'Connecting shares (%)'!$F$12/100+N865*'Connecting shares (%)'!$G$12/100*'Connecting shares (%)'!$R$17+P865*'Connecting shares (%)'!$H$12/100*'Connecting shares (%)'!$R$18,0),0)</f>
        <v>0</v>
      </c>
      <c r="AG865" s="1">
        <f>IF(C865="West", IF(B865="Decentral",(K865*'Connecting shares (%)'!$F$16/100+M865*'Connecting shares (%)'!$G$16/100+O865*'Connecting shares (%)'!$H$16/100)/1000000,0),0)</f>
        <v>0</v>
      </c>
      <c r="AH865" s="1">
        <f>IF(C865="west", IF(B865="Decentral",L865*'Connecting shares (%)'!$R$16*'Connecting shares (%)'!$F$16/100+N865*'Connecting shares (%)'!$G$16/100*'Connecting shares (%)'!$R$17+P865*'Connecting shares (%)'!$H$16/100*'Connecting shares (%)'!$R$18,0),0)</f>
        <v>0</v>
      </c>
    </row>
    <row r="866" spans="1:34">
      <c r="A866" s="1">
        <v>865</v>
      </c>
      <c r="B866" s="1" t="s">
        <v>21</v>
      </c>
      <c r="C866" s="1" t="s">
        <v>24</v>
      </c>
      <c r="D866" s="1" t="s">
        <v>132</v>
      </c>
      <c r="E866" s="1">
        <v>13027146.109999901</v>
      </c>
      <c r="F866" s="1">
        <v>893</v>
      </c>
      <c r="G866" s="1">
        <v>0</v>
      </c>
      <c r="H866" s="1">
        <v>0</v>
      </c>
      <c r="I866" s="1">
        <v>0</v>
      </c>
      <c r="J866" s="1">
        <v>0</v>
      </c>
      <c r="K866" s="1">
        <v>993276.07999999903</v>
      </c>
      <c r="L866" s="1">
        <v>100</v>
      </c>
      <c r="M866" s="1">
        <v>3604757.7699999898</v>
      </c>
      <c r="N866" s="1">
        <v>31</v>
      </c>
      <c r="O866" s="1">
        <v>514276.76</v>
      </c>
      <c r="P866" s="1">
        <v>1</v>
      </c>
      <c r="Q866" s="1">
        <v>19817.8239823843</v>
      </c>
      <c r="R866" s="1">
        <v>8129584.5</v>
      </c>
      <c r="S866" s="61">
        <f>IF(C866="East", IF(B866="Central",('Connecting shares (%)'!$F$2/100*E866+'Connecting shares (%)'!$G$2/100*G866+'Connecting shares (%)'!$H$2/100*I866)/1000000,0),0)</f>
        <v>0</v>
      </c>
      <c r="T866" s="61">
        <f>IF(C866="East", IF(B866="Central",F866*'Connecting shares (%)'!$R$16*'Connecting shares (%)'!$F$2/100+H866*'Connecting shares (%)'!$G$2/100*'Connecting shares (%)'!$R$17+J866*'Connecting shares (%)'!$H$2/100*'Connecting shares (%)'!$R$18,0),0)</f>
        <v>0</v>
      </c>
      <c r="U866" s="1">
        <f>IF(C866="East", IF(B866="Decentral",('Connecting shares (%)'!$F$6/100*E866+'Connecting shares (%)'!$G$6/100*G866+'Connecting shares (%)'!$H$6/100*I866)/1000000,0),0)</f>
        <v>13.027146109999901</v>
      </c>
      <c r="V866" s="1">
        <f>IF(C866="East", IF(B866="Decentral",F866*'Connecting shares (%)'!$R$16*'Connecting shares (%)'!$F$6/100+H866*'Connecting shares (%)'!$G$6/100*'Connecting shares (%)'!$R$17+J866*'Connecting shares (%)'!$H$6/100*'Connecting shares (%)'!$R$18,0),0)</f>
        <v>20.534535000000002</v>
      </c>
      <c r="W866" s="1">
        <f>IF(C866="East", IF(B866="Central",('Connecting shares (%)'!$F$4/100*K866+'Connecting shares (%)'!$G$4/100*M866+'Connecting shares (%)'!$H$4/100*O866)/1000000,0),0)</f>
        <v>0</v>
      </c>
      <c r="X866" s="1">
        <f>IF(C866="East", IF(B866="Central",L866*'Connecting shares (%)'!$R$16*'Connecting shares (%)'!$F$4/100+N866*'Connecting shares (%)'!$G$4/100*'Connecting shares (%)'!$R$17+P866*'Connecting shares (%)'!$H$4/100*'Connecting shares (%)'!$R$18,0),0)</f>
        <v>0</v>
      </c>
      <c r="Y866" s="1">
        <f>IF(C866="East", IF(B866="Decentral",('Connecting shares (%)'!$F$4/100*K866+'Connecting shares (%)'!$G$4/100*M866+'Connecting shares (%)'!$H$4/100*O866)/1000000,0),0)</f>
        <v>5.1123106099999882</v>
      </c>
      <c r="Z866" s="1">
        <f>IF(C866="East", IF(B866="Decentral",L866*'Connecting shares (%)'!$R$16*'Connecting shares (%)'!$F$8/100+N866*'Connecting shares (%)'!$G$8/100*'Connecting shares (%)'!$R$17+P866*'Connecting shares (%)'!$H$8/100*'Connecting shares (%)'!$R$18,0),0)</f>
        <v>3.2805879999999998</v>
      </c>
      <c r="AA866" s="1">
        <f>IF(C866="West", IF(B866="Central",('Connecting shares (%)'!$F$10/100*E866+'Connecting shares (%)'!$G$10/100*G866+'Connecting shares (%)'!$H$10/100*I866)/1000000,0),0)</f>
        <v>0</v>
      </c>
      <c r="AB866" s="1">
        <f>IF(C866="West", IF(B866="Central",F866*'Connecting shares (%)'!$R$16*'Connecting shares (%)'!$F$10/100+H866*'Connecting shares (%)'!$G$10/100*'Connecting shares (%)'!$R$17+J866*'Connecting shares (%)'!$H$10/100*'Connecting shares (%)'!$R$18,0),0)</f>
        <v>0</v>
      </c>
      <c r="AC866" s="1">
        <f>IF(C866="West", IF(B866="Decentral",('Connecting shares (%)'!$F$14/100*E866+'Connecting shares (%)'!$G$14/100*G866+'Connecting shares (%)'!$H$14/100*I866)/1000000,0),0)</f>
        <v>0</v>
      </c>
      <c r="AD866" s="1">
        <f>IF(C866="west", IF(B866="Decentral",F866*'Connecting shares (%)'!$R$16*'Connecting shares (%)'!$F$14/100+H866*'Connecting shares (%)'!$G$14/100*'Connecting shares (%)'!$R$17+J866*'Connecting shares (%)'!$H$14/100*'Connecting shares (%)'!$R$18,0),0)</f>
        <v>0</v>
      </c>
      <c r="AE866" s="1">
        <f>IF(C866="west", IF(B866="Central",('Connecting shares (%)'!$F$12/100*K866+'Connecting shares (%)'!$G$12/100*M866+'Connecting shares (%)'!$H$12/100*O866)/1000000,0),0)</f>
        <v>0</v>
      </c>
      <c r="AF866" s="1">
        <f>IF(C866="west", IF(B866="Central",L866*'Connecting shares (%)'!$R$16*'Connecting shares (%)'!$F$12/100+N866*'Connecting shares (%)'!$G$12/100*'Connecting shares (%)'!$R$17+P866*'Connecting shares (%)'!$H$12/100*'Connecting shares (%)'!$R$18,0),0)</f>
        <v>0</v>
      </c>
      <c r="AG866" s="1">
        <f>IF(C866="West", IF(B866="Decentral",(K866*'Connecting shares (%)'!$F$16/100+M866*'Connecting shares (%)'!$G$16/100+O866*'Connecting shares (%)'!$H$16/100)/1000000,0),0)</f>
        <v>0</v>
      </c>
      <c r="AH866" s="1">
        <f>IF(C866="west", IF(B866="Decentral",L866*'Connecting shares (%)'!$R$16*'Connecting shares (%)'!$F$16/100+N866*'Connecting shares (%)'!$G$16/100*'Connecting shares (%)'!$R$17+P866*'Connecting shares (%)'!$H$16/100*'Connecting shares (%)'!$R$18,0),0)</f>
        <v>0</v>
      </c>
    </row>
    <row r="867" spans="1:34">
      <c r="A867" s="1">
        <v>866</v>
      </c>
      <c r="B867" s="1" t="s">
        <v>21</v>
      </c>
      <c r="C867" s="1" t="s">
        <v>24</v>
      </c>
      <c r="D867" s="1" t="s">
        <v>131</v>
      </c>
      <c r="E867" s="1">
        <v>28166.779999999901</v>
      </c>
      <c r="F867" s="1">
        <v>2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2260.75760227617</v>
      </c>
      <c r="R867" s="1">
        <v>247207</v>
      </c>
      <c r="S867" s="61">
        <f>IF(C867="East", IF(B867="Central",('Connecting shares (%)'!$F$2/100*E867+'Connecting shares (%)'!$G$2/100*G867+'Connecting shares (%)'!$H$2/100*I867)/1000000,0),0)</f>
        <v>0</v>
      </c>
      <c r="T867" s="61">
        <f>IF(C867="East", IF(B867="Central",F867*'Connecting shares (%)'!$R$16*'Connecting shares (%)'!$F$2/100+H867*'Connecting shares (%)'!$G$2/100*'Connecting shares (%)'!$R$17+J867*'Connecting shares (%)'!$H$2/100*'Connecting shares (%)'!$R$18,0),0)</f>
        <v>0</v>
      </c>
      <c r="U867" s="1">
        <f>IF(C867="East", IF(B867="Decentral",('Connecting shares (%)'!$F$6/100*E867+'Connecting shares (%)'!$G$6/100*G867+'Connecting shares (%)'!$H$6/100*I867)/1000000,0),0)</f>
        <v>2.8166779999999902E-2</v>
      </c>
      <c r="V867" s="1">
        <f>IF(C867="East", IF(B867="Decentral",F867*'Connecting shares (%)'!$R$16*'Connecting shares (%)'!$F$6/100+H867*'Connecting shares (%)'!$G$6/100*'Connecting shares (%)'!$R$17+J867*'Connecting shares (%)'!$H$6/100*'Connecting shares (%)'!$R$18,0),0)</f>
        <v>4.5990000000000003E-2</v>
      </c>
      <c r="W867" s="1">
        <f>IF(C867="East", IF(B867="Central",('Connecting shares (%)'!$F$4/100*K867+'Connecting shares (%)'!$G$4/100*M867+'Connecting shares (%)'!$H$4/100*O867)/1000000,0),0)</f>
        <v>0</v>
      </c>
      <c r="X867" s="1">
        <f>IF(C867="East", IF(B867="Central",L867*'Connecting shares (%)'!$R$16*'Connecting shares (%)'!$F$4/100+N867*'Connecting shares (%)'!$G$4/100*'Connecting shares (%)'!$R$17+P867*'Connecting shares (%)'!$H$4/100*'Connecting shares (%)'!$R$18,0),0)</f>
        <v>0</v>
      </c>
      <c r="Y867" s="1">
        <f>IF(C867="East", IF(B867="Decentral",('Connecting shares (%)'!$F$4/100*K867+'Connecting shares (%)'!$G$4/100*M867+'Connecting shares (%)'!$H$4/100*O867)/1000000,0),0)</f>
        <v>0</v>
      </c>
      <c r="Z867" s="1">
        <f>IF(C867="East", IF(B867="Decentral",L867*'Connecting shares (%)'!$R$16*'Connecting shares (%)'!$F$8/100+N867*'Connecting shares (%)'!$G$8/100*'Connecting shares (%)'!$R$17+P867*'Connecting shares (%)'!$H$8/100*'Connecting shares (%)'!$R$18,0),0)</f>
        <v>0</v>
      </c>
      <c r="AA867" s="1">
        <f>IF(C867="West", IF(B867="Central",('Connecting shares (%)'!$F$10/100*E867+'Connecting shares (%)'!$G$10/100*G867+'Connecting shares (%)'!$H$10/100*I867)/1000000,0),0)</f>
        <v>0</v>
      </c>
      <c r="AB867" s="1">
        <f>IF(C867="West", IF(B867="Central",F867*'Connecting shares (%)'!$R$16*'Connecting shares (%)'!$F$10/100+H867*'Connecting shares (%)'!$G$10/100*'Connecting shares (%)'!$R$17+J867*'Connecting shares (%)'!$H$10/100*'Connecting shares (%)'!$R$18,0),0)</f>
        <v>0</v>
      </c>
      <c r="AC867" s="1">
        <f>IF(C867="West", IF(B867="Decentral",('Connecting shares (%)'!$F$14/100*E867+'Connecting shares (%)'!$G$14/100*G867+'Connecting shares (%)'!$H$14/100*I867)/1000000,0),0)</f>
        <v>0</v>
      </c>
      <c r="AD867" s="1">
        <f>IF(C867="west", IF(B867="Decentral",F867*'Connecting shares (%)'!$R$16*'Connecting shares (%)'!$F$14/100+H867*'Connecting shares (%)'!$G$14/100*'Connecting shares (%)'!$R$17+J867*'Connecting shares (%)'!$H$14/100*'Connecting shares (%)'!$R$18,0),0)</f>
        <v>0</v>
      </c>
      <c r="AE867" s="1">
        <f>IF(C867="west", IF(B867="Central",('Connecting shares (%)'!$F$12/100*K867+'Connecting shares (%)'!$G$12/100*M867+'Connecting shares (%)'!$H$12/100*O867)/1000000,0),0)</f>
        <v>0</v>
      </c>
      <c r="AF867" s="1">
        <f>IF(C867="west", IF(B867="Central",L867*'Connecting shares (%)'!$R$16*'Connecting shares (%)'!$F$12/100+N867*'Connecting shares (%)'!$G$12/100*'Connecting shares (%)'!$R$17+P867*'Connecting shares (%)'!$H$12/100*'Connecting shares (%)'!$R$18,0),0)</f>
        <v>0</v>
      </c>
      <c r="AG867" s="1">
        <f>IF(C867="West", IF(B867="Decentral",(K867*'Connecting shares (%)'!$F$16/100+M867*'Connecting shares (%)'!$G$16/100+O867*'Connecting shares (%)'!$H$16/100)/1000000,0),0)</f>
        <v>0</v>
      </c>
      <c r="AH867" s="1">
        <f>IF(C867="west", IF(B867="Decentral",L867*'Connecting shares (%)'!$R$16*'Connecting shares (%)'!$F$16/100+N867*'Connecting shares (%)'!$G$16/100*'Connecting shares (%)'!$R$17+P867*'Connecting shares (%)'!$H$16/100*'Connecting shares (%)'!$R$18,0),0)</f>
        <v>0</v>
      </c>
    </row>
    <row r="868" spans="1:34">
      <c r="A868" s="1">
        <v>867</v>
      </c>
      <c r="B868" s="1" t="s">
        <v>21</v>
      </c>
      <c r="C868" s="1" t="s">
        <v>24</v>
      </c>
      <c r="D868" s="1" t="s">
        <v>130</v>
      </c>
      <c r="E868" s="1">
        <v>134799.1</v>
      </c>
      <c r="F868" s="1">
        <v>17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2106.1011402290301</v>
      </c>
      <c r="R868" s="1">
        <v>259392</v>
      </c>
      <c r="S868" s="61">
        <f>IF(C868="East", IF(B868="Central",('Connecting shares (%)'!$F$2/100*E868+'Connecting shares (%)'!$G$2/100*G868+'Connecting shares (%)'!$H$2/100*I868)/1000000,0),0)</f>
        <v>0</v>
      </c>
      <c r="T868" s="61">
        <f>IF(C868="East", IF(B868="Central",F868*'Connecting shares (%)'!$R$16*'Connecting shares (%)'!$F$2/100+H868*'Connecting shares (%)'!$G$2/100*'Connecting shares (%)'!$R$17+J868*'Connecting shares (%)'!$H$2/100*'Connecting shares (%)'!$R$18,0),0)</f>
        <v>0</v>
      </c>
      <c r="U868" s="1">
        <f>IF(C868="East", IF(B868="Decentral",('Connecting shares (%)'!$F$6/100*E868+'Connecting shares (%)'!$G$6/100*G868+'Connecting shares (%)'!$H$6/100*I868)/1000000,0),0)</f>
        <v>0.13479910000000001</v>
      </c>
      <c r="V868" s="1">
        <f>IF(C868="East", IF(B868="Decentral",F868*'Connecting shares (%)'!$R$16*'Connecting shares (%)'!$F$6/100+H868*'Connecting shares (%)'!$G$6/100*'Connecting shares (%)'!$R$17+J868*'Connecting shares (%)'!$H$6/100*'Connecting shares (%)'!$R$18,0),0)</f>
        <v>0.39091500000000001</v>
      </c>
      <c r="W868" s="1">
        <f>IF(C868="East", IF(B868="Central",('Connecting shares (%)'!$F$4/100*K868+'Connecting shares (%)'!$G$4/100*M868+'Connecting shares (%)'!$H$4/100*O868)/1000000,0),0)</f>
        <v>0</v>
      </c>
      <c r="X868" s="1">
        <f>IF(C868="East", IF(B868="Central",L868*'Connecting shares (%)'!$R$16*'Connecting shares (%)'!$F$4/100+N868*'Connecting shares (%)'!$G$4/100*'Connecting shares (%)'!$R$17+P868*'Connecting shares (%)'!$H$4/100*'Connecting shares (%)'!$R$18,0),0)</f>
        <v>0</v>
      </c>
      <c r="Y868" s="1">
        <f>IF(C868="East", IF(B868="Decentral",('Connecting shares (%)'!$F$4/100*K868+'Connecting shares (%)'!$G$4/100*M868+'Connecting shares (%)'!$H$4/100*O868)/1000000,0),0)</f>
        <v>0</v>
      </c>
      <c r="Z868" s="1">
        <f>IF(C868="East", IF(B868="Decentral",L868*'Connecting shares (%)'!$R$16*'Connecting shares (%)'!$F$8/100+N868*'Connecting shares (%)'!$G$8/100*'Connecting shares (%)'!$R$17+P868*'Connecting shares (%)'!$H$8/100*'Connecting shares (%)'!$R$18,0),0)</f>
        <v>0</v>
      </c>
      <c r="AA868" s="1">
        <f>IF(C868="West", IF(B868="Central",('Connecting shares (%)'!$F$10/100*E868+'Connecting shares (%)'!$G$10/100*G868+'Connecting shares (%)'!$H$10/100*I868)/1000000,0),0)</f>
        <v>0</v>
      </c>
      <c r="AB868" s="1">
        <f>IF(C868="West", IF(B868="Central",F868*'Connecting shares (%)'!$R$16*'Connecting shares (%)'!$F$10/100+H868*'Connecting shares (%)'!$G$10/100*'Connecting shares (%)'!$R$17+J868*'Connecting shares (%)'!$H$10/100*'Connecting shares (%)'!$R$18,0),0)</f>
        <v>0</v>
      </c>
      <c r="AC868" s="1">
        <f>IF(C868="West", IF(B868="Decentral",('Connecting shares (%)'!$F$14/100*E868+'Connecting shares (%)'!$G$14/100*G868+'Connecting shares (%)'!$H$14/100*I868)/1000000,0),0)</f>
        <v>0</v>
      </c>
      <c r="AD868" s="1">
        <f>IF(C868="west", IF(B868="Decentral",F868*'Connecting shares (%)'!$R$16*'Connecting shares (%)'!$F$14/100+H868*'Connecting shares (%)'!$G$14/100*'Connecting shares (%)'!$R$17+J868*'Connecting shares (%)'!$H$14/100*'Connecting shares (%)'!$R$18,0),0)</f>
        <v>0</v>
      </c>
      <c r="AE868" s="1">
        <f>IF(C868="west", IF(B868="Central",('Connecting shares (%)'!$F$12/100*K868+'Connecting shares (%)'!$G$12/100*M868+'Connecting shares (%)'!$H$12/100*O868)/1000000,0),0)</f>
        <v>0</v>
      </c>
      <c r="AF868" s="1">
        <f>IF(C868="west", IF(B868="Central",L868*'Connecting shares (%)'!$R$16*'Connecting shares (%)'!$F$12/100+N868*'Connecting shares (%)'!$G$12/100*'Connecting shares (%)'!$R$17+P868*'Connecting shares (%)'!$H$12/100*'Connecting shares (%)'!$R$18,0),0)</f>
        <v>0</v>
      </c>
      <c r="AG868" s="1">
        <f>IF(C868="West", IF(B868="Decentral",(K868*'Connecting shares (%)'!$F$16/100+M868*'Connecting shares (%)'!$G$16/100+O868*'Connecting shares (%)'!$H$16/100)/1000000,0),0)</f>
        <v>0</v>
      </c>
      <c r="AH868" s="1">
        <f>IF(C868="west", IF(B868="Decentral",L868*'Connecting shares (%)'!$R$16*'Connecting shares (%)'!$F$16/100+N868*'Connecting shares (%)'!$G$16/100*'Connecting shares (%)'!$R$17+P868*'Connecting shares (%)'!$H$16/100*'Connecting shares (%)'!$R$18,0),0)</f>
        <v>0</v>
      </c>
    </row>
    <row r="869" spans="1:34">
      <c r="A869" s="1">
        <v>868</v>
      </c>
      <c r="B869" s="1" t="s">
        <v>21</v>
      </c>
      <c r="C869" s="1" t="s">
        <v>24</v>
      </c>
      <c r="D869" s="1" t="s">
        <v>83</v>
      </c>
      <c r="E869" s="1">
        <v>122481.289999999</v>
      </c>
      <c r="F869" s="1">
        <v>12</v>
      </c>
      <c r="G869" s="1">
        <v>0</v>
      </c>
      <c r="H869" s="1">
        <v>0</v>
      </c>
      <c r="I869" s="1">
        <v>0</v>
      </c>
      <c r="J869" s="1">
        <v>0</v>
      </c>
      <c r="K869" s="1">
        <v>610020.93999999901</v>
      </c>
      <c r="L869" s="1">
        <v>34</v>
      </c>
      <c r="M869" s="1">
        <v>2043173.28999999</v>
      </c>
      <c r="N869" s="1">
        <v>13</v>
      </c>
      <c r="O869" s="1">
        <v>1131598.7</v>
      </c>
      <c r="P869" s="1">
        <v>2</v>
      </c>
      <c r="Q869" s="1">
        <v>1756.84685927737</v>
      </c>
      <c r="R869" s="1">
        <v>81748.5</v>
      </c>
      <c r="S869" s="61">
        <f>IF(C869="East", IF(B869="Central",('Connecting shares (%)'!$F$2/100*E869+'Connecting shares (%)'!$G$2/100*G869+'Connecting shares (%)'!$H$2/100*I869)/1000000,0),0)</f>
        <v>0</v>
      </c>
      <c r="T869" s="61">
        <f>IF(C869="East", IF(B869="Central",F869*'Connecting shares (%)'!$R$16*'Connecting shares (%)'!$F$2/100+H869*'Connecting shares (%)'!$G$2/100*'Connecting shares (%)'!$R$17+J869*'Connecting shares (%)'!$H$2/100*'Connecting shares (%)'!$R$18,0),0)</f>
        <v>0</v>
      </c>
      <c r="U869" s="1">
        <f>IF(C869="East", IF(B869="Decentral",('Connecting shares (%)'!$F$6/100*E869+'Connecting shares (%)'!$G$6/100*G869+'Connecting shares (%)'!$H$6/100*I869)/1000000,0),0)</f>
        <v>0.12248128999999901</v>
      </c>
      <c r="V869" s="1">
        <f>IF(C869="East", IF(B869="Decentral",F869*'Connecting shares (%)'!$R$16*'Connecting shares (%)'!$F$6/100+H869*'Connecting shares (%)'!$G$6/100*'Connecting shares (%)'!$R$17+J869*'Connecting shares (%)'!$H$6/100*'Connecting shares (%)'!$R$18,0),0)</f>
        <v>0.27594000000000002</v>
      </c>
      <c r="W869" s="1">
        <f>IF(C869="East", IF(B869="Central",('Connecting shares (%)'!$F$4/100*K869+'Connecting shares (%)'!$G$4/100*M869+'Connecting shares (%)'!$H$4/100*O869)/1000000,0),0)</f>
        <v>0</v>
      </c>
      <c r="X869" s="1">
        <f>IF(C869="East", IF(B869="Central",L869*'Connecting shares (%)'!$R$16*'Connecting shares (%)'!$F$4/100+N869*'Connecting shares (%)'!$G$4/100*'Connecting shares (%)'!$R$17+P869*'Connecting shares (%)'!$H$4/100*'Connecting shares (%)'!$R$18,0),0)</f>
        <v>0</v>
      </c>
      <c r="Y869" s="1">
        <f>IF(C869="East", IF(B869="Decentral",('Connecting shares (%)'!$F$4/100*K869+'Connecting shares (%)'!$G$4/100*M869+'Connecting shares (%)'!$H$4/100*O869)/1000000,0),0)</f>
        <v>3.7847929299999894</v>
      </c>
      <c r="Z869" s="1">
        <f>IF(C869="East", IF(B869="Decentral",L869*'Connecting shares (%)'!$R$16*'Connecting shares (%)'!$F$8/100+N869*'Connecting shares (%)'!$G$8/100*'Connecting shares (%)'!$R$17+P869*'Connecting shares (%)'!$H$8/100*'Connecting shares (%)'!$R$18,0),0)</f>
        <v>1.2417150000000001</v>
      </c>
      <c r="AA869" s="1">
        <f>IF(C869="West", IF(B869="Central",('Connecting shares (%)'!$F$10/100*E869+'Connecting shares (%)'!$G$10/100*G869+'Connecting shares (%)'!$H$10/100*I869)/1000000,0),0)</f>
        <v>0</v>
      </c>
      <c r="AB869" s="1">
        <f>IF(C869="West", IF(B869="Central",F869*'Connecting shares (%)'!$R$16*'Connecting shares (%)'!$F$10/100+H869*'Connecting shares (%)'!$G$10/100*'Connecting shares (%)'!$R$17+J869*'Connecting shares (%)'!$H$10/100*'Connecting shares (%)'!$R$18,0),0)</f>
        <v>0</v>
      </c>
      <c r="AC869" s="1">
        <f>IF(C869="West", IF(B869="Decentral",('Connecting shares (%)'!$F$14/100*E869+'Connecting shares (%)'!$G$14/100*G869+'Connecting shares (%)'!$H$14/100*I869)/1000000,0),0)</f>
        <v>0</v>
      </c>
      <c r="AD869" s="1">
        <f>IF(C869="west", IF(B869="Decentral",F869*'Connecting shares (%)'!$R$16*'Connecting shares (%)'!$F$14/100+H869*'Connecting shares (%)'!$G$14/100*'Connecting shares (%)'!$R$17+J869*'Connecting shares (%)'!$H$14/100*'Connecting shares (%)'!$R$18,0),0)</f>
        <v>0</v>
      </c>
      <c r="AE869" s="1">
        <f>IF(C869="west", IF(B869="Central",('Connecting shares (%)'!$F$12/100*K869+'Connecting shares (%)'!$G$12/100*M869+'Connecting shares (%)'!$H$12/100*O869)/1000000,0),0)</f>
        <v>0</v>
      </c>
      <c r="AF869" s="1">
        <f>IF(C869="west", IF(B869="Central",L869*'Connecting shares (%)'!$R$16*'Connecting shares (%)'!$F$12/100+N869*'Connecting shares (%)'!$G$12/100*'Connecting shares (%)'!$R$17+P869*'Connecting shares (%)'!$H$12/100*'Connecting shares (%)'!$R$18,0),0)</f>
        <v>0</v>
      </c>
      <c r="AG869" s="1">
        <f>IF(C869="West", IF(B869="Decentral",(K869*'Connecting shares (%)'!$F$16/100+M869*'Connecting shares (%)'!$G$16/100+O869*'Connecting shares (%)'!$H$16/100)/1000000,0),0)</f>
        <v>0</v>
      </c>
      <c r="AH869" s="1">
        <f>IF(C869="west", IF(B869="Decentral",L869*'Connecting shares (%)'!$R$16*'Connecting shares (%)'!$F$16/100+N869*'Connecting shares (%)'!$G$16/100*'Connecting shares (%)'!$R$17+P869*'Connecting shares (%)'!$H$16/100*'Connecting shares (%)'!$R$18,0),0)</f>
        <v>0</v>
      </c>
    </row>
    <row r="870" spans="1:34">
      <c r="A870" s="1">
        <v>869</v>
      </c>
      <c r="B870" s="1" t="s">
        <v>21</v>
      </c>
      <c r="C870" s="1" t="s">
        <v>24</v>
      </c>
      <c r="D870" s="1" t="s">
        <v>129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154.47705746617299</v>
      </c>
      <c r="R870" s="1">
        <v>1193</v>
      </c>
      <c r="S870" s="61">
        <f>IF(C870="East", IF(B870="Central",('Connecting shares (%)'!$F$2/100*E870+'Connecting shares (%)'!$G$2/100*G870+'Connecting shares (%)'!$H$2/100*I870)/1000000,0),0)</f>
        <v>0</v>
      </c>
      <c r="T870" s="61">
        <f>IF(C870="East", IF(B870="Central",F870*'Connecting shares (%)'!$R$16*'Connecting shares (%)'!$F$2/100+H870*'Connecting shares (%)'!$G$2/100*'Connecting shares (%)'!$R$17+J870*'Connecting shares (%)'!$H$2/100*'Connecting shares (%)'!$R$18,0),0)</f>
        <v>0</v>
      </c>
      <c r="U870" s="1">
        <f>IF(C870="East", IF(B870="Decentral",('Connecting shares (%)'!$F$6/100*E870+'Connecting shares (%)'!$G$6/100*G870+'Connecting shares (%)'!$H$6/100*I870)/1000000,0),0)</f>
        <v>0</v>
      </c>
      <c r="V870" s="1">
        <f>IF(C870="East", IF(B870="Decentral",F870*'Connecting shares (%)'!$R$16*'Connecting shares (%)'!$F$6/100+H870*'Connecting shares (%)'!$G$6/100*'Connecting shares (%)'!$R$17+J870*'Connecting shares (%)'!$H$6/100*'Connecting shares (%)'!$R$18,0),0)</f>
        <v>0</v>
      </c>
      <c r="W870" s="1">
        <f>IF(C870="East", IF(B870="Central",('Connecting shares (%)'!$F$4/100*K870+'Connecting shares (%)'!$G$4/100*M870+'Connecting shares (%)'!$H$4/100*O870)/1000000,0),0)</f>
        <v>0</v>
      </c>
      <c r="X870" s="1">
        <f>IF(C870="East", IF(B870="Central",L870*'Connecting shares (%)'!$R$16*'Connecting shares (%)'!$F$4/100+N870*'Connecting shares (%)'!$G$4/100*'Connecting shares (%)'!$R$17+P870*'Connecting shares (%)'!$H$4/100*'Connecting shares (%)'!$R$18,0),0)</f>
        <v>0</v>
      </c>
      <c r="Y870" s="1">
        <f>IF(C870="East", IF(B870="Decentral",('Connecting shares (%)'!$F$4/100*K870+'Connecting shares (%)'!$G$4/100*M870+'Connecting shares (%)'!$H$4/100*O870)/1000000,0),0)</f>
        <v>0</v>
      </c>
      <c r="Z870" s="1">
        <f>IF(C870="East", IF(B870="Decentral",L870*'Connecting shares (%)'!$R$16*'Connecting shares (%)'!$F$8/100+N870*'Connecting shares (%)'!$G$8/100*'Connecting shares (%)'!$R$17+P870*'Connecting shares (%)'!$H$8/100*'Connecting shares (%)'!$R$18,0),0)</f>
        <v>0</v>
      </c>
      <c r="AA870" s="1">
        <f>IF(C870="West", IF(B870="Central",('Connecting shares (%)'!$F$10/100*E870+'Connecting shares (%)'!$G$10/100*G870+'Connecting shares (%)'!$H$10/100*I870)/1000000,0),0)</f>
        <v>0</v>
      </c>
      <c r="AB870" s="1">
        <f>IF(C870="West", IF(B870="Central",F870*'Connecting shares (%)'!$R$16*'Connecting shares (%)'!$F$10/100+H870*'Connecting shares (%)'!$G$10/100*'Connecting shares (%)'!$R$17+J870*'Connecting shares (%)'!$H$10/100*'Connecting shares (%)'!$R$18,0),0)</f>
        <v>0</v>
      </c>
      <c r="AC870" s="1">
        <f>IF(C870="West", IF(B870="Decentral",('Connecting shares (%)'!$F$14/100*E870+'Connecting shares (%)'!$G$14/100*G870+'Connecting shares (%)'!$H$14/100*I870)/1000000,0),0)</f>
        <v>0</v>
      </c>
      <c r="AD870" s="1">
        <f>IF(C870="west", IF(B870="Decentral",F870*'Connecting shares (%)'!$R$16*'Connecting shares (%)'!$F$14/100+H870*'Connecting shares (%)'!$G$14/100*'Connecting shares (%)'!$R$17+J870*'Connecting shares (%)'!$H$14/100*'Connecting shares (%)'!$R$18,0),0)</f>
        <v>0</v>
      </c>
      <c r="AE870" s="1">
        <f>IF(C870="west", IF(B870="Central",('Connecting shares (%)'!$F$12/100*K870+'Connecting shares (%)'!$G$12/100*M870+'Connecting shares (%)'!$H$12/100*O870)/1000000,0),0)</f>
        <v>0</v>
      </c>
      <c r="AF870" s="1">
        <f>IF(C870="west", IF(B870="Central",L870*'Connecting shares (%)'!$R$16*'Connecting shares (%)'!$F$12/100+N870*'Connecting shares (%)'!$G$12/100*'Connecting shares (%)'!$R$17+P870*'Connecting shares (%)'!$H$12/100*'Connecting shares (%)'!$R$18,0),0)</f>
        <v>0</v>
      </c>
      <c r="AG870" s="1">
        <f>IF(C870="West", IF(B870="Decentral",(K870*'Connecting shares (%)'!$F$16/100+M870*'Connecting shares (%)'!$G$16/100+O870*'Connecting shares (%)'!$H$16/100)/1000000,0),0)</f>
        <v>0</v>
      </c>
      <c r="AH870" s="1">
        <f>IF(C870="west", IF(B870="Decentral",L870*'Connecting shares (%)'!$R$16*'Connecting shares (%)'!$F$16/100+N870*'Connecting shares (%)'!$G$16/100*'Connecting shares (%)'!$R$17+P870*'Connecting shares (%)'!$H$16/100*'Connecting shares (%)'!$R$18,0),0)</f>
        <v>0</v>
      </c>
    </row>
    <row r="871" spans="1:34">
      <c r="A871" s="1">
        <v>870</v>
      </c>
      <c r="B871" s="1" t="s">
        <v>21</v>
      </c>
      <c r="C871" s="1" t="s">
        <v>24</v>
      </c>
      <c r="D871" s="1" t="s">
        <v>128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669.98672647419301</v>
      </c>
      <c r="R871" s="1">
        <v>7355</v>
      </c>
      <c r="S871" s="61">
        <f>IF(C871="East", IF(B871="Central",('Connecting shares (%)'!$F$2/100*E871+'Connecting shares (%)'!$G$2/100*G871+'Connecting shares (%)'!$H$2/100*I871)/1000000,0),0)</f>
        <v>0</v>
      </c>
      <c r="T871" s="61">
        <f>IF(C871="East", IF(B871="Central",F871*'Connecting shares (%)'!$R$16*'Connecting shares (%)'!$F$2/100+H871*'Connecting shares (%)'!$G$2/100*'Connecting shares (%)'!$R$17+J871*'Connecting shares (%)'!$H$2/100*'Connecting shares (%)'!$R$18,0),0)</f>
        <v>0</v>
      </c>
      <c r="U871" s="1">
        <f>IF(C871="East", IF(B871="Decentral",('Connecting shares (%)'!$F$6/100*E871+'Connecting shares (%)'!$G$6/100*G871+'Connecting shares (%)'!$H$6/100*I871)/1000000,0),0)</f>
        <v>0</v>
      </c>
      <c r="V871" s="1">
        <f>IF(C871="East", IF(B871="Decentral",F871*'Connecting shares (%)'!$R$16*'Connecting shares (%)'!$F$6/100+H871*'Connecting shares (%)'!$G$6/100*'Connecting shares (%)'!$R$17+J871*'Connecting shares (%)'!$H$6/100*'Connecting shares (%)'!$R$18,0),0)</f>
        <v>0</v>
      </c>
      <c r="W871" s="1">
        <f>IF(C871="East", IF(B871="Central",('Connecting shares (%)'!$F$4/100*K871+'Connecting shares (%)'!$G$4/100*M871+'Connecting shares (%)'!$H$4/100*O871)/1000000,0),0)</f>
        <v>0</v>
      </c>
      <c r="X871" s="1">
        <f>IF(C871="East", IF(B871="Central",L871*'Connecting shares (%)'!$R$16*'Connecting shares (%)'!$F$4/100+N871*'Connecting shares (%)'!$G$4/100*'Connecting shares (%)'!$R$17+P871*'Connecting shares (%)'!$H$4/100*'Connecting shares (%)'!$R$18,0),0)</f>
        <v>0</v>
      </c>
      <c r="Y871" s="1">
        <f>IF(C871="East", IF(B871="Decentral",('Connecting shares (%)'!$F$4/100*K871+'Connecting shares (%)'!$G$4/100*M871+'Connecting shares (%)'!$H$4/100*O871)/1000000,0),0)</f>
        <v>0</v>
      </c>
      <c r="Z871" s="1">
        <f>IF(C871="East", IF(B871="Decentral",L871*'Connecting shares (%)'!$R$16*'Connecting shares (%)'!$F$8/100+N871*'Connecting shares (%)'!$G$8/100*'Connecting shares (%)'!$R$17+P871*'Connecting shares (%)'!$H$8/100*'Connecting shares (%)'!$R$18,0),0)</f>
        <v>0</v>
      </c>
      <c r="AA871" s="1">
        <f>IF(C871="West", IF(B871="Central",('Connecting shares (%)'!$F$10/100*E871+'Connecting shares (%)'!$G$10/100*G871+'Connecting shares (%)'!$H$10/100*I871)/1000000,0),0)</f>
        <v>0</v>
      </c>
      <c r="AB871" s="1">
        <f>IF(C871="West", IF(B871="Central",F871*'Connecting shares (%)'!$R$16*'Connecting shares (%)'!$F$10/100+H871*'Connecting shares (%)'!$G$10/100*'Connecting shares (%)'!$R$17+J871*'Connecting shares (%)'!$H$10/100*'Connecting shares (%)'!$R$18,0),0)</f>
        <v>0</v>
      </c>
      <c r="AC871" s="1">
        <f>IF(C871="West", IF(B871="Decentral",('Connecting shares (%)'!$F$14/100*E871+'Connecting shares (%)'!$G$14/100*G871+'Connecting shares (%)'!$H$14/100*I871)/1000000,0),0)</f>
        <v>0</v>
      </c>
      <c r="AD871" s="1">
        <f>IF(C871="west", IF(B871="Decentral",F871*'Connecting shares (%)'!$R$16*'Connecting shares (%)'!$F$14/100+H871*'Connecting shares (%)'!$G$14/100*'Connecting shares (%)'!$R$17+J871*'Connecting shares (%)'!$H$14/100*'Connecting shares (%)'!$R$18,0),0)</f>
        <v>0</v>
      </c>
      <c r="AE871" s="1">
        <f>IF(C871="west", IF(B871="Central",('Connecting shares (%)'!$F$12/100*K871+'Connecting shares (%)'!$G$12/100*M871+'Connecting shares (%)'!$H$12/100*O871)/1000000,0),0)</f>
        <v>0</v>
      </c>
      <c r="AF871" s="1">
        <f>IF(C871="west", IF(B871="Central",L871*'Connecting shares (%)'!$R$16*'Connecting shares (%)'!$F$12/100+N871*'Connecting shares (%)'!$G$12/100*'Connecting shares (%)'!$R$17+P871*'Connecting shares (%)'!$H$12/100*'Connecting shares (%)'!$R$18,0),0)</f>
        <v>0</v>
      </c>
      <c r="AG871" s="1">
        <f>IF(C871="West", IF(B871="Decentral",(K871*'Connecting shares (%)'!$F$16/100+M871*'Connecting shares (%)'!$G$16/100+O871*'Connecting shares (%)'!$H$16/100)/1000000,0),0)</f>
        <v>0</v>
      </c>
      <c r="AH871" s="1">
        <f>IF(C871="west", IF(B871="Decentral",L871*'Connecting shares (%)'!$R$16*'Connecting shares (%)'!$F$16/100+N871*'Connecting shares (%)'!$G$16/100*'Connecting shares (%)'!$R$17+P871*'Connecting shares (%)'!$H$16/100*'Connecting shares (%)'!$R$18,0),0)</f>
        <v>0</v>
      </c>
    </row>
    <row r="872" spans="1:34">
      <c r="A872" s="1">
        <v>871</v>
      </c>
      <c r="B872" s="1" t="s">
        <v>21</v>
      </c>
      <c r="C872" s="1" t="s">
        <v>24</v>
      </c>
      <c r="D872" s="1" t="s">
        <v>127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705.47645765290201</v>
      </c>
      <c r="R872" s="1">
        <v>21887</v>
      </c>
      <c r="S872" s="61">
        <f>IF(C872="East", IF(B872="Central",('Connecting shares (%)'!$F$2/100*E872+'Connecting shares (%)'!$G$2/100*G872+'Connecting shares (%)'!$H$2/100*I872)/1000000,0),0)</f>
        <v>0</v>
      </c>
      <c r="T872" s="61">
        <f>IF(C872="East", IF(B872="Central",F872*'Connecting shares (%)'!$R$16*'Connecting shares (%)'!$F$2/100+H872*'Connecting shares (%)'!$G$2/100*'Connecting shares (%)'!$R$17+J872*'Connecting shares (%)'!$H$2/100*'Connecting shares (%)'!$R$18,0),0)</f>
        <v>0</v>
      </c>
      <c r="U872" s="1">
        <f>IF(C872="East", IF(B872="Decentral",('Connecting shares (%)'!$F$6/100*E872+'Connecting shares (%)'!$G$6/100*G872+'Connecting shares (%)'!$H$6/100*I872)/1000000,0),0)</f>
        <v>0</v>
      </c>
      <c r="V872" s="1">
        <f>IF(C872="East", IF(B872="Decentral",F872*'Connecting shares (%)'!$R$16*'Connecting shares (%)'!$F$6/100+H872*'Connecting shares (%)'!$G$6/100*'Connecting shares (%)'!$R$17+J872*'Connecting shares (%)'!$H$6/100*'Connecting shares (%)'!$R$18,0),0)</f>
        <v>0</v>
      </c>
      <c r="W872" s="1">
        <f>IF(C872="East", IF(B872="Central",('Connecting shares (%)'!$F$4/100*K872+'Connecting shares (%)'!$G$4/100*M872+'Connecting shares (%)'!$H$4/100*O872)/1000000,0),0)</f>
        <v>0</v>
      </c>
      <c r="X872" s="1">
        <f>IF(C872="East", IF(B872="Central",L872*'Connecting shares (%)'!$R$16*'Connecting shares (%)'!$F$4/100+N872*'Connecting shares (%)'!$G$4/100*'Connecting shares (%)'!$R$17+P872*'Connecting shares (%)'!$H$4/100*'Connecting shares (%)'!$R$18,0),0)</f>
        <v>0</v>
      </c>
      <c r="Y872" s="1">
        <f>IF(C872="East", IF(B872="Decentral",('Connecting shares (%)'!$F$4/100*K872+'Connecting shares (%)'!$G$4/100*M872+'Connecting shares (%)'!$H$4/100*O872)/1000000,0),0)</f>
        <v>0</v>
      </c>
      <c r="Z872" s="1">
        <f>IF(C872="East", IF(B872="Decentral",L872*'Connecting shares (%)'!$R$16*'Connecting shares (%)'!$F$8/100+N872*'Connecting shares (%)'!$G$8/100*'Connecting shares (%)'!$R$17+P872*'Connecting shares (%)'!$H$8/100*'Connecting shares (%)'!$R$18,0),0)</f>
        <v>0</v>
      </c>
      <c r="AA872" s="1">
        <f>IF(C872="West", IF(B872="Central",('Connecting shares (%)'!$F$10/100*E872+'Connecting shares (%)'!$G$10/100*G872+'Connecting shares (%)'!$H$10/100*I872)/1000000,0),0)</f>
        <v>0</v>
      </c>
      <c r="AB872" s="1">
        <f>IF(C872="West", IF(B872="Central",F872*'Connecting shares (%)'!$R$16*'Connecting shares (%)'!$F$10/100+H872*'Connecting shares (%)'!$G$10/100*'Connecting shares (%)'!$R$17+J872*'Connecting shares (%)'!$H$10/100*'Connecting shares (%)'!$R$18,0),0)</f>
        <v>0</v>
      </c>
      <c r="AC872" s="1">
        <f>IF(C872="West", IF(B872="Decentral",('Connecting shares (%)'!$F$14/100*E872+'Connecting shares (%)'!$G$14/100*G872+'Connecting shares (%)'!$H$14/100*I872)/1000000,0),0)</f>
        <v>0</v>
      </c>
      <c r="AD872" s="1">
        <f>IF(C872="west", IF(B872="Decentral",F872*'Connecting shares (%)'!$R$16*'Connecting shares (%)'!$F$14/100+H872*'Connecting shares (%)'!$G$14/100*'Connecting shares (%)'!$R$17+J872*'Connecting shares (%)'!$H$14/100*'Connecting shares (%)'!$R$18,0),0)</f>
        <v>0</v>
      </c>
      <c r="AE872" s="1">
        <f>IF(C872="west", IF(B872="Central",('Connecting shares (%)'!$F$12/100*K872+'Connecting shares (%)'!$G$12/100*M872+'Connecting shares (%)'!$H$12/100*O872)/1000000,0),0)</f>
        <v>0</v>
      </c>
      <c r="AF872" s="1">
        <f>IF(C872="west", IF(B872="Central",L872*'Connecting shares (%)'!$R$16*'Connecting shares (%)'!$F$12/100+N872*'Connecting shares (%)'!$G$12/100*'Connecting shares (%)'!$R$17+P872*'Connecting shares (%)'!$H$12/100*'Connecting shares (%)'!$R$18,0),0)</f>
        <v>0</v>
      </c>
      <c r="AG872" s="1">
        <f>IF(C872="West", IF(B872="Decentral",(K872*'Connecting shares (%)'!$F$16/100+M872*'Connecting shares (%)'!$G$16/100+O872*'Connecting shares (%)'!$H$16/100)/1000000,0),0)</f>
        <v>0</v>
      </c>
      <c r="AH872" s="1">
        <f>IF(C872="west", IF(B872="Decentral",L872*'Connecting shares (%)'!$R$16*'Connecting shares (%)'!$F$16/100+N872*'Connecting shares (%)'!$G$16/100*'Connecting shares (%)'!$R$17+P872*'Connecting shares (%)'!$H$16/100*'Connecting shares (%)'!$R$18,0),0)</f>
        <v>0</v>
      </c>
    </row>
    <row r="873" spans="1:34">
      <c r="A873" s="1">
        <v>872</v>
      </c>
      <c r="B873" s="1" t="s">
        <v>22</v>
      </c>
      <c r="C873" s="1" t="s">
        <v>24</v>
      </c>
      <c r="D873" s="1" t="s">
        <v>126</v>
      </c>
      <c r="E873" s="1">
        <v>480970.09999999899</v>
      </c>
      <c r="F873" s="1">
        <v>28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2636.9744252156802</v>
      </c>
      <c r="R873" s="1">
        <v>252576</v>
      </c>
      <c r="S873" s="61">
        <f>IF(C873="East", IF(B873="Central",('Connecting shares (%)'!$F$2/100*E873+'Connecting shares (%)'!$G$2/100*G873+'Connecting shares (%)'!$H$2/100*I873)/1000000,0),0)</f>
        <v>0.48097009999999901</v>
      </c>
      <c r="T873" s="61">
        <f>IF(C873="East", IF(B873="Central",F873*'Connecting shares (%)'!$R$16*'Connecting shares (%)'!$F$2/100+H873*'Connecting shares (%)'!$G$2/100*'Connecting shares (%)'!$R$17+J873*'Connecting shares (%)'!$H$2/100*'Connecting shares (%)'!$R$18,0),0)</f>
        <v>0.6438600000000001</v>
      </c>
      <c r="U873" s="1">
        <f>IF(C873="East", IF(B873="Decentral",('Connecting shares (%)'!$F$6/100*E873+'Connecting shares (%)'!$G$6/100*G873+'Connecting shares (%)'!$H$6/100*I873)/1000000,0),0)</f>
        <v>0</v>
      </c>
      <c r="V873" s="1">
        <f>IF(C873="East", IF(B873="Decentral",F873*'Connecting shares (%)'!$R$16*'Connecting shares (%)'!$F$6/100+H873*'Connecting shares (%)'!$G$6/100*'Connecting shares (%)'!$R$17+J873*'Connecting shares (%)'!$H$6/100*'Connecting shares (%)'!$R$18,0),0)</f>
        <v>0</v>
      </c>
      <c r="W873" s="1">
        <f>IF(C873="East", IF(B873="Central",('Connecting shares (%)'!$F$4/100*K873+'Connecting shares (%)'!$G$4/100*M873+'Connecting shares (%)'!$H$4/100*O873)/1000000,0),0)</f>
        <v>0</v>
      </c>
      <c r="X873" s="1">
        <f>IF(C873="East", IF(B873="Central",L873*'Connecting shares (%)'!$R$16*'Connecting shares (%)'!$F$4/100+N873*'Connecting shares (%)'!$G$4/100*'Connecting shares (%)'!$R$17+P873*'Connecting shares (%)'!$H$4/100*'Connecting shares (%)'!$R$18,0),0)</f>
        <v>0</v>
      </c>
      <c r="Y873" s="1">
        <f>IF(C873="East", IF(B873="Decentral",('Connecting shares (%)'!$F$4/100*K873+'Connecting shares (%)'!$G$4/100*M873+'Connecting shares (%)'!$H$4/100*O873)/1000000,0),0)</f>
        <v>0</v>
      </c>
      <c r="Z873" s="1">
        <f>IF(C873="East", IF(B873="Decentral",L873*'Connecting shares (%)'!$R$16*'Connecting shares (%)'!$F$8/100+N873*'Connecting shares (%)'!$G$8/100*'Connecting shares (%)'!$R$17+P873*'Connecting shares (%)'!$H$8/100*'Connecting shares (%)'!$R$18,0),0)</f>
        <v>0</v>
      </c>
      <c r="AA873" s="1">
        <f>IF(C873="West", IF(B873="Central",('Connecting shares (%)'!$F$10/100*E873+'Connecting shares (%)'!$G$10/100*G873+'Connecting shares (%)'!$H$10/100*I873)/1000000,0),0)</f>
        <v>0</v>
      </c>
      <c r="AB873" s="1">
        <f>IF(C873="West", IF(B873="Central",F873*'Connecting shares (%)'!$R$16*'Connecting shares (%)'!$F$10/100+H873*'Connecting shares (%)'!$G$10/100*'Connecting shares (%)'!$R$17+J873*'Connecting shares (%)'!$H$10/100*'Connecting shares (%)'!$R$18,0),0)</f>
        <v>0</v>
      </c>
      <c r="AC873" s="1">
        <f>IF(C873="West", IF(B873="Decentral",('Connecting shares (%)'!$F$14/100*E873+'Connecting shares (%)'!$G$14/100*G873+'Connecting shares (%)'!$H$14/100*I873)/1000000,0),0)</f>
        <v>0</v>
      </c>
      <c r="AD873" s="1">
        <f>IF(C873="west", IF(B873="Decentral",F873*'Connecting shares (%)'!$R$16*'Connecting shares (%)'!$F$14/100+H873*'Connecting shares (%)'!$G$14/100*'Connecting shares (%)'!$R$17+J873*'Connecting shares (%)'!$H$14/100*'Connecting shares (%)'!$R$18,0),0)</f>
        <v>0</v>
      </c>
      <c r="AE873" s="1">
        <f>IF(C873="west", IF(B873="Central",('Connecting shares (%)'!$F$12/100*K873+'Connecting shares (%)'!$G$12/100*M873+'Connecting shares (%)'!$H$12/100*O873)/1000000,0),0)</f>
        <v>0</v>
      </c>
      <c r="AF873" s="1">
        <f>IF(C873="west", IF(B873="Central",L873*'Connecting shares (%)'!$R$16*'Connecting shares (%)'!$F$12/100+N873*'Connecting shares (%)'!$G$12/100*'Connecting shares (%)'!$R$17+P873*'Connecting shares (%)'!$H$12/100*'Connecting shares (%)'!$R$18,0),0)</f>
        <v>0</v>
      </c>
      <c r="AG873" s="1">
        <f>IF(C873="West", IF(B873="Decentral",(K873*'Connecting shares (%)'!$F$16/100+M873*'Connecting shares (%)'!$G$16/100+O873*'Connecting shares (%)'!$H$16/100)/1000000,0),0)</f>
        <v>0</v>
      </c>
      <c r="AH873" s="1">
        <f>IF(C873="west", IF(B873="Decentral",L873*'Connecting shares (%)'!$R$16*'Connecting shares (%)'!$F$16/100+N873*'Connecting shares (%)'!$G$16/100*'Connecting shares (%)'!$R$17+P873*'Connecting shares (%)'!$H$16/100*'Connecting shares (%)'!$R$18,0),0)</f>
        <v>0</v>
      </c>
    </row>
    <row r="874" spans="1:34">
      <c r="A874" s="1">
        <v>873</v>
      </c>
      <c r="B874" s="1" t="s">
        <v>21</v>
      </c>
      <c r="C874" s="1" t="s">
        <v>24</v>
      </c>
      <c r="D874" s="1" t="s">
        <v>125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766.74144734522395</v>
      </c>
      <c r="R874" s="1">
        <v>17106</v>
      </c>
      <c r="S874" s="61">
        <f>IF(C874="East", IF(B874="Central",('Connecting shares (%)'!$F$2/100*E874+'Connecting shares (%)'!$G$2/100*G874+'Connecting shares (%)'!$H$2/100*I874)/1000000,0),0)</f>
        <v>0</v>
      </c>
      <c r="T874" s="61">
        <f>IF(C874="East", IF(B874="Central",F874*'Connecting shares (%)'!$R$16*'Connecting shares (%)'!$F$2/100+H874*'Connecting shares (%)'!$G$2/100*'Connecting shares (%)'!$R$17+J874*'Connecting shares (%)'!$H$2/100*'Connecting shares (%)'!$R$18,0),0)</f>
        <v>0</v>
      </c>
      <c r="U874" s="1">
        <f>IF(C874="East", IF(B874="Decentral",('Connecting shares (%)'!$F$6/100*E874+'Connecting shares (%)'!$G$6/100*G874+'Connecting shares (%)'!$H$6/100*I874)/1000000,0),0)</f>
        <v>0</v>
      </c>
      <c r="V874" s="1">
        <f>IF(C874="East", IF(B874="Decentral",F874*'Connecting shares (%)'!$R$16*'Connecting shares (%)'!$F$6/100+H874*'Connecting shares (%)'!$G$6/100*'Connecting shares (%)'!$R$17+J874*'Connecting shares (%)'!$H$6/100*'Connecting shares (%)'!$R$18,0),0)</f>
        <v>0</v>
      </c>
      <c r="W874" s="1">
        <f>IF(C874="East", IF(B874="Central",('Connecting shares (%)'!$F$4/100*K874+'Connecting shares (%)'!$G$4/100*M874+'Connecting shares (%)'!$H$4/100*O874)/1000000,0),0)</f>
        <v>0</v>
      </c>
      <c r="X874" s="1">
        <f>IF(C874="East", IF(B874="Central",L874*'Connecting shares (%)'!$R$16*'Connecting shares (%)'!$F$4/100+N874*'Connecting shares (%)'!$G$4/100*'Connecting shares (%)'!$R$17+P874*'Connecting shares (%)'!$H$4/100*'Connecting shares (%)'!$R$18,0),0)</f>
        <v>0</v>
      </c>
      <c r="Y874" s="1">
        <f>IF(C874="East", IF(B874="Decentral",('Connecting shares (%)'!$F$4/100*K874+'Connecting shares (%)'!$G$4/100*M874+'Connecting shares (%)'!$H$4/100*O874)/1000000,0),0)</f>
        <v>0</v>
      </c>
      <c r="Z874" s="1">
        <f>IF(C874="East", IF(B874="Decentral",L874*'Connecting shares (%)'!$R$16*'Connecting shares (%)'!$F$8/100+N874*'Connecting shares (%)'!$G$8/100*'Connecting shares (%)'!$R$17+P874*'Connecting shares (%)'!$H$8/100*'Connecting shares (%)'!$R$18,0),0)</f>
        <v>0</v>
      </c>
      <c r="AA874" s="1">
        <f>IF(C874="West", IF(B874="Central",('Connecting shares (%)'!$F$10/100*E874+'Connecting shares (%)'!$G$10/100*G874+'Connecting shares (%)'!$H$10/100*I874)/1000000,0),0)</f>
        <v>0</v>
      </c>
      <c r="AB874" s="1">
        <f>IF(C874="West", IF(B874="Central",F874*'Connecting shares (%)'!$R$16*'Connecting shares (%)'!$F$10/100+H874*'Connecting shares (%)'!$G$10/100*'Connecting shares (%)'!$R$17+J874*'Connecting shares (%)'!$H$10/100*'Connecting shares (%)'!$R$18,0),0)</f>
        <v>0</v>
      </c>
      <c r="AC874" s="1">
        <f>IF(C874="West", IF(B874="Decentral",('Connecting shares (%)'!$F$14/100*E874+'Connecting shares (%)'!$G$14/100*G874+'Connecting shares (%)'!$H$14/100*I874)/1000000,0),0)</f>
        <v>0</v>
      </c>
      <c r="AD874" s="1">
        <f>IF(C874="west", IF(B874="Decentral",F874*'Connecting shares (%)'!$R$16*'Connecting shares (%)'!$F$14/100+H874*'Connecting shares (%)'!$G$14/100*'Connecting shares (%)'!$R$17+J874*'Connecting shares (%)'!$H$14/100*'Connecting shares (%)'!$R$18,0),0)</f>
        <v>0</v>
      </c>
      <c r="AE874" s="1">
        <f>IF(C874="west", IF(B874="Central",('Connecting shares (%)'!$F$12/100*K874+'Connecting shares (%)'!$G$12/100*M874+'Connecting shares (%)'!$H$12/100*O874)/1000000,0),0)</f>
        <v>0</v>
      </c>
      <c r="AF874" s="1">
        <f>IF(C874="west", IF(B874="Central",L874*'Connecting shares (%)'!$R$16*'Connecting shares (%)'!$F$12/100+N874*'Connecting shares (%)'!$G$12/100*'Connecting shares (%)'!$R$17+P874*'Connecting shares (%)'!$H$12/100*'Connecting shares (%)'!$R$18,0),0)</f>
        <v>0</v>
      </c>
      <c r="AG874" s="1">
        <f>IF(C874="West", IF(B874="Decentral",(K874*'Connecting shares (%)'!$F$16/100+M874*'Connecting shares (%)'!$G$16/100+O874*'Connecting shares (%)'!$H$16/100)/1000000,0),0)</f>
        <v>0</v>
      </c>
      <c r="AH874" s="1">
        <f>IF(C874="west", IF(B874="Decentral",L874*'Connecting shares (%)'!$R$16*'Connecting shares (%)'!$F$16/100+N874*'Connecting shares (%)'!$G$16/100*'Connecting shares (%)'!$R$17+P874*'Connecting shares (%)'!$H$16/100*'Connecting shares (%)'!$R$18,0),0)</f>
        <v>0</v>
      </c>
    </row>
    <row r="875" spans="1:34">
      <c r="A875" s="1">
        <v>874</v>
      </c>
      <c r="B875" s="1" t="s">
        <v>21</v>
      </c>
      <c r="C875" s="1" t="s">
        <v>24</v>
      </c>
      <c r="D875" s="1" t="s">
        <v>121</v>
      </c>
      <c r="E875" s="1">
        <v>10374361.880000001</v>
      </c>
      <c r="F875" s="1">
        <v>660</v>
      </c>
      <c r="G875" s="1">
        <v>0</v>
      </c>
      <c r="H875" s="1">
        <v>0</v>
      </c>
      <c r="I875" s="1">
        <v>0</v>
      </c>
      <c r="J875" s="1">
        <v>0</v>
      </c>
      <c r="K875" s="1">
        <v>3096017.33</v>
      </c>
      <c r="L875" s="1">
        <v>171</v>
      </c>
      <c r="M875" s="1">
        <v>5690945.1799999997</v>
      </c>
      <c r="N875" s="1">
        <v>57</v>
      </c>
      <c r="O875" s="1">
        <v>924915.08999999904</v>
      </c>
      <c r="P875" s="1">
        <v>2</v>
      </c>
      <c r="Q875" s="1">
        <v>14804.376197825601</v>
      </c>
      <c r="R875" s="1">
        <v>6100518.5</v>
      </c>
      <c r="S875" s="61">
        <f>IF(C875="East", IF(B875="Central",('Connecting shares (%)'!$F$2/100*E875+'Connecting shares (%)'!$G$2/100*G875+'Connecting shares (%)'!$H$2/100*I875)/1000000,0),0)</f>
        <v>0</v>
      </c>
      <c r="T875" s="61">
        <f>IF(C875="East", IF(B875="Central",F875*'Connecting shares (%)'!$R$16*'Connecting shares (%)'!$F$2/100+H875*'Connecting shares (%)'!$G$2/100*'Connecting shares (%)'!$R$17+J875*'Connecting shares (%)'!$H$2/100*'Connecting shares (%)'!$R$18,0),0)</f>
        <v>0</v>
      </c>
      <c r="U875" s="1">
        <f>IF(C875="East", IF(B875="Decentral",('Connecting shares (%)'!$F$6/100*E875+'Connecting shares (%)'!$G$6/100*G875+'Connecting shares (%)'!$H$6/100*I875)/1000000,0),0)</f>
        <v>10.37436188</v>
      </c>
      <c r="V875" s="1">
        <f>IF(C875="East", IF(B875="Decentral",F875*'Connecting shares (%)'!$R$16*'Connecting shares (%)'!$F$6/100+H875*'Connecting shares (%)'!$G$6/100*'Connecting shares (%)'!$R$17+J875*'Connecting shares (%)'!$H$6/100*'Connecting shares (%)'!$R$18,0),0)</f>
        <v>15.1767</v>
      </c>
      <c r="W875" s="1">
        <f>IF(C875="East", IF(B875="Central",('Connecting shares (%)'!$F$4/100*K875+'Connecting shares (%)'!$G$4/100*M875+'Connecting shares (%)'!$H$4/100*O875)/1000000,0),0)</f>
        <v>0</v>
      </c>
      <c r="X875" s="1">
        <f>IF(C875="East", IF(B875="Central",L875*'Connecting shares (%)'!$R$16*'Connecting shares (%)'!$F$4/100+N875*'Connecting shares (%)'!$G$4/100*'Connecting shares (%)'!$R$17+P875*'Connecting shares (%)'!$H$4/100*'Connecting shares (%)'!$R$18,0),0)</f>
        <v>0</v>
      </c>
      <c r="Y875" s="1">
        <f>IF(C875="East", IF(B875="Decentral",('Connecting shares (%)'!$F$4/100*K875+'Connecting shares (%)'!$G$4/100*M875+'Connecting shares (%)'!$H$4/100*O875)/1000000,0),0)</f>
        <v>9.7118775999999993</v>
      </c>
      <c r="Z875" s="1">
        <f>IF(C875="East", IF(B875="Decentral",L875*'Connecting shares (%)'!$R$16*'Connecting shares (%)'!$F$8/100+N875*'Connecting shares (%)'!$G$8/100*'Connecting shares (%)'!$R$17+P875*'Connecting shares (%)'!$H$8/100*'Connecting shares (%)'!$R$18,0),0)</f>
        <v>5.7410259999999997</v>
      </c>
      <c r="AA875" s="1">
        <f>IF(C875="West", IF(B875="Central",('Connecting shares (%)'!$F$10/100*E875+'Connecting shares (%)'!$G$10/100*G875+'Connecting shares (%)'!$H$10/100*I875)/1000000,0),0)</f>
        <v>0</v>
      </c>
      <c r="AB875" s="1">
        <f>IF(C875="West", IF(B875="Central",F875*'Connecting shares (%)'!$R$16*'Connecting shares (%)'!$F$10/100+H875*'Connecting shares (%)'!$G$10/100*'Connecting shares (%)'!$R$17+J875*'Connecting shares (%)'!$H$10/100*'Connecting shares (%)'!$R$18,0),0)</f>
        <v>0</v>
      </c>
      <c r="AC875" s="1">
        <f>IF(C875="West", IF(B875="Decentral",('Connecting shares (%)'!$F$14/100*E875+'Connecting shares (%)'!$G$14/100*G875+'Connecting shares (%)'!$H$14/100*I875)/1000000,0),0)</f>
        <v>0</v>
      </c>
      <c r="AD875" s="1">
        <f>IF(C875="west", IF(B875="Decentral",F875*'Connecting shares (%)'!$R$16*'Connecting shares (%)'!$F$14/100+H875*'Connecting shares (%)'!$G$14/100*'Connecting shares (%)'!$R$17+J875*'Connecting shares (%)'!$H$14/100*'Connecting shares (%)'!$R$18,0),0)</f>
        <v>0</v>
      </c>
      <c r="AE875" s="1">
        <f>IF(C875="west", IF(B875="Central",('Connecting shares (%)'!$F$12/100*K875+'Connecting shares (%)'!$G$12/100*M875+'Connecting shares (%)'!$H$12/100*O875)/1000000,0),0)</f>
        <v>0</v>
      </c>
      <c r="AF875" s="1">
        <f>IF(C875="west", IF(B875="Central",L875*'Connecting shares (%)'!$R$16*'Connecting shares (%)'!$F$12/100+N875*'Connecting shares (%)'!$G$12/100*'Connecting shares (%)'!$R$17+P875*'Connecting shares (%)'!$H$12/100*'Connecting shares (%)'!$R$18,0),0)</f>
        <v>0</v>
      </c>
      <c r="AG875" s="1">
        <f>IF(C875="West", IF(B875="Decentral",(K875*'Connecting shares (%)'!$F$16/100+M875*'Connecting shares (%)'!$G$16/100+O875*'Connecting shares (%)'!$H$16/100)/1000000,0),0)</f>
        <v>0</v>
      </c>
      <c r="AH875" s="1">
        <f>IF(C875="west", IF(B875="Decentral",L875*'Connecting shares (%)'!$R$16*'Connecting shares (%)'!$F$16/100+N875*'Connecting shares (%)'!$G$16/100*'Connecting shares (%)'!$R$17+P875*'Connecting shares (%)'!$H$16/100*'Connecting shares (%)'!$R$18,0),0)</f>
        <v>0</v>
      </c>
    </row>
    <row r="876" spans="1:34">
      <c r="A876" s="1">
        <v>875</v>
      </c>
      <c r="B876" s="1" t="s">
        <v>21</v>
      </c>
      <c r="C876" s="1" t="s">
        <v>24</v>
      </c>
      <c r="D876" s="1" t="s">
        <v>124</v>
      </c>
      <c r="E876" s="1">
        <v>9331.4500000000007</v>
      </c>
      <c r="F876" s="1">
        <v>1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434.84711575672799</v>
      </c>
      <c r="R876" s="1">
        <v>5312.5</v>
      </c>
      <c r="S876" s="61">
        <f>IF(C876="East", IF(B876="Central",('Connecting shares (%)'!$F$2/100*E876+'Connecting shares (%)'!$G$2/100*G876+'Connecting shares (%)'!$H$2/100*I876)/1000000,0),0)</f>
        <v>0</v>
      </c>
      <c r="T876" s="61">
        <f>IF(C876="East", IF(B876="Central",F876*'Connecting shares (%)'!$R$16*'Connecting shares (%)'!$F$2/100+H876*'Connecting shares (%)'!$G$2/100*'Connecting shares (%)'!$R$17+J876*'Connecting shares (%)'!$H$2/100*'Connecting shares (%)'!$R$18,0),0)</f>
        <v>0</v>
      </c>
      <c r="U876" s="1">
        <f>IF(C876="East", IF(B876="Decentral",('Connecting shares (%)'!$F$6/100*E876+'Connecting shares (%)'!$G$6/100*G876+'Connecting shares (%)'!$H$6/100*I876)/1000000,0),0)</f>
        <v>9.3314500000000015E-3</v>
      </c>
      <c r="V876" s="1">
        <f>IF(C876="East", IF(B876="Decentral",F876*'Connecting shares (%)'!$R$16*'Connecting shares (%)'!$F$6/100+H876*'Connecting shares (%)'!$G$6/100*'Connecting shares (%)'!$R$17+J876*'Connecting shares (%)'!$H$6/100*'Connecting shares (%)'!$R$18,0),0)</f>
        <v>2.2995000000000002E-2</v>
      </c>
      <c r="W876" s="1">
        <f>IF(C876="East", IF(B876="Central",('Connecting shares (%)'!$F$4/100*K876+'Connecting shares (%)'!$G$4/100*M876+'Connecting shares (%)'!$H$4/100*O876)/1000000,0),0)</f>
        <v>0</v>
      </c>
      <c r="X876" s="1">
        <f>IF(C876="East", IF(B876="Central",L876*'Connecting shares (%)'!$R$16*'Connecting shares (%)'!$F$4/100+N876*'Connecting shares (%)'!$G$4/100*'Connecting shares (%)'!$R$17+P876*'Connecting shares (%)'!$H$4/100*'Connecting shares (%)'!$R$18,0),0)</f>
        <v>0</v>
      </c>
      <c r="Y876" s="1">
        <f>IF(C876="East", IF(B876="Decentral",('Connecting shares (%)'!$F$4/100*K876+'Connecting shares (%)'!$G$4/100*M876+'Connecting shares (%)'!$H$4/100*O876)/1000000,0),0)</f>
        <v>0</v>
      </c>
      <c r="Z876" s="1">
        <f>IF(C876="East", IF(B876="Decentral",L876*'Connecting shares (%)'!$R$16*'Connecting shares (%)'!$F$8/100+N876*'Connecting shares (%)'!$G$8/100*'Connecting shares (%)'!$R$17+P876*'Connecting shares (%)'!$H$8/100*'Connecting shares (%)'!$R$18,0),0)</f>
        <v>0</v>
      </c>
      <c r="AA876" s="1">
        <f>IF(C876="West", IF(B876="Central",('Connecting shares (%)'!$F$10/100*E876+'Connecting shares (%)'!$G$10/100*G876+'Connecting shares (%)'!$H$10/100*I876)/1000000,0),0)</f>
        <v>0</v>
      </c>
      <c r="AB876" s="1">
        <f>IF(C876="West", IF(B876="Central",F876*'Connecting shares (%)'!$R$16*'Connecting shares (%)'!$F$10/100+H876*'Connecting shares (%)'!$G$10/100*'Connecting shares (%)'!$R$17+J876*'Connecting shares (%)'!$H$10/100*'Connecting shares (%)'!$R$18,0),0)</f>
        <v>0</v>
      </c>
      <c r="AC876" s="1">
        <f>IF(C876="West", IF(B876="Decentral",('Connecting shares (%)'!$F$14/100*E876+'Connecting shares (%)'!$G$14/100*G876+'Connecting shares (%)'!$H$14/100*I876)/1000000,0),0)</f>
        <v>0</v>
      </c>
      <c r="AD876" s="1">
        <f>IF(C876="west", IF(B876="Decentral",F876*'Connecting shares (%)'!$R$16*'Connecting shares (%)'!$F$14/100+H876*'Connecting shares (%)'!$G$14/100*'Connecting shares (%)'!$R$17+J876*'Connecting shares (%)'!$H$14/100*'Connecting shares (%)'!$R$18,0),0)</f>
        <v>0</v>
      </c>
      <c r="AE876" s="1">
        <f>IF(C876="west", IF(B876="Central",('Connecting shares (%)'!$F$12/100*K876+'Connecting shares (%)'!$G$12/100*M876+'Connecting shares (%)'!$H$12/100*O876)/1000000,0),0)</f>
        <v>0</v>
      </c>
      <c r="AF876" s="1">
        <f>IF(C876="west", IF(B876="Central",L876*'Connecting shares (%)'!$R$16*'Connecting shares (%)'!$F$12/100+N876*'Connecting shares (%)'!$G$12/100*'Connecting shares (%)'!$R$17+P876*'Connecting shares (%)'!$H$12/100*'Connecting shares (%)'!$R$18,0),0)</f>
        <v>0</v>
      </c>
      <c r="AG876" s="1">
        <f>IF(C876="West", IF(B876="Decentral",(K876*'Connecting shares (%)'!$F$16/100+M876*'Connecting shares (%)'!$G$16/100+O876*'Connecting shares (%)'!$H$16/100)/1000000,0),0)</f>
        <v>0</v>
      </c>
      <c r="AH876" s="1">
        <f>IF(C876="west", IF(B876="Decentral",L876*'Connecting shares (%)'!$R$16*'Connecting shares (%)'!$F$16/100+N876*'Connecting shares (%)'!$G$16/100*'Connecting shares (%)'!$R$17+P876*'Connecting shares (%)'!$H$16/100*'Connecting shares (%)'!$R$18,0),0)</f>
        <v>0</v>
      </c>
    </row>
    <row r="877" spans="1:34">
      <c r="A877" s="1">
        <v>876</v>
      </c>
      <c r="B877" s="1" t="s">
        <v>21</v>
      </c>
      <c r="C877" s="1" t="s">
        <v>24</v>
      </c>
      <c r="D877" s="1" t="s">
        <v>123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141.54209849488501</v>
      </c>
      <c r="R877" s="1">
        <v>850.5</v>
      </c>
      <c r="S877" s="61">
        <f>IF(C877="East", IF(B877="Central",('Connecting shares (%)'!$F$2/100*E877+'Connecting shares (%)'!$G$2/100*G877+'Connecting shares (%)'!$H$2/100*I877)/1000000,0),0)</f>
        <v>0</v>
      </c>
      <c r="T877" s="61">
        <f>IF(C877="East", IF(B877="Central",F877*'Connecting shares (%)'!$R$16*'Connecting shares (%)'!$F$2/100+H877*'Connecting shares (%)'!$G$2/100*'Connecting shares (%)'!$R$17+J877*'Connecting shares (%)'!$H$2/100*'Connecting shares (%)'!$R$18,0),0)</f>
        <v>0</v>
      </c>
      <c r="U877" s="1">
        <f>IF(C877="East", IF(B877="Decentral",('Connecting shares (%)'!$F$6/100*E877+'Connecting shares (%)'!$G$6/100*G877+'Connecting shares (%)'!$H$6/100*I877)/1000000,0),0)</f>
        <v>0</v>
      </c>
      <c r="V877" s="1">
        <f>IF(C877="East", IF(B877="Decentral",F877*'Connecting shares (%)'!$R$16*'Connecting shares (%)'!$F$6/100+H877*'Connecting shares (%)'!$G$6/100*'Connecting shares (%)'!$R$17+J877*'Connecting shares (%)'!$H$6/100*'Connecting shares (%)'!$R$18,0),0)</f>
        <v>0</v>
      </c>
      <c r="W877" s="1">
        <f>IF(C877="East", IF(B877="Central",('Connecting shares (%)'!$F$4/100*K877+'Connecting shares (%)'!$G$4/100*M877+'Connecting shares (%)'!$H$4/100*O877)/1000000,0),0)</f>
        <v>0</v>
      </c>
      <c r="X877" s="1">
        <f>IF(C877="East", IF(B877="Central",L877*'Connecting shares (%)'!$R$16*'Connecting shares (%)'!$F$4/100+N877*'Connecting shares (%)'!$G$4/100*'Connecting shares (%)'!$R$17+P877*'Connecting shares (%)'!$H$4/100*'Connecting shares (%)'!$R$18,0),0)</f>
        <v>0</v>
      </c>
      <c r="Y877" s="1">
        <f>IF(C877="East", IF(B877="Decentral",('Connecting shares (%)'!$F$4/100*K877+'Connecting shares (%)'!$G$4/100*M877+'Connecting shares (%)'!$H$4/100*O877)/1000000,0),0)</f>
        <v>0</v>
      </c>
      <c r="Z877" s="1">
        <f>IF(C877="East", IF(B877="Decentral",L877*'Connecting shares (%)'!$R$16*'Connecting shares (%)'!$F$8/100+N877*'Connecting shares (%)'!$G$8/100*'Connecting shares (%)'!$R$17+P877*'Connecting shares (%)'!$H$8/100*'Connecting shares (%)'!$R$18,0),0)</f>
        <v>0</v>
      </c>
      <c r="AA877" s="1">
        <f>IF(C877="West", IF(B877="Central",('Connecting shares (%)'!$F$10/100*E877+'Connecting shares (%)'!$G$10/100*G877+'Connecting shares (%)'!$H$10/100*I877)/1000000,0),0)</f>
        <v>0</v>
      </c>
      <c r="AB877" s="1">
        <f>IF(C877="West", IF(B877="Central",F877*'Connecting shares (%)'!$R$16*'Connecting shares (%)'!$F$10/100+H877*'Connecting shares (%)'!$G$10/100*'Connecting shares (%)'!$R$17+J877*'Connecting shares (%)'!$H$10/100*'Connecting shares (%)'!$R$18,0),0)</f>
        <v>0</v>
      </c>
      <c r="AC877" s="1">
        <f>IF(C877="West", IF(B877="Decentral",('Connecting shares (%)'!$F$14/100*E877+'Connecting shares (%)'!$G$14/100*G877+'Connecting shares (%)'!$H$14/100*I877)/1000000,0),0)</f>
        <v>0</v>
      </c>
      <c r="AD877" s="1">
        <f>IF(C877="west", IF(B877="Decentral",F877*'Connecting shares (%)'!$R$16*'Connecting shares (%)'!$F$14/100+H877*'Connecting shares (%)'!$G$14/100*'Connecting shares (%)'!$R$17+J877*'Connecting shares (%)'!$H$14/100*'Connecting shares (%)'!$R$18,0),0)</f>
        <v>0</v>
      </c>
      <c r="AE877" s="1">
        <f>IF(C877="west", IF(B877="Central",('Connecting shares (%)'!$F$12/100*K877+'Connecting shares (%)'!$G$12/100*M877+'Connecting shares (%)'!$H$12/100*O877)/1000000,0),0)</f>
        <v>0</v>
      </c>
      <c r="AF877" s="1">
        <f>IF(C877="west", IF(B877="Central",L877*'Connecting shares (%)'!$R$16*'Connecting shares (%)'!$F$12/100+N877*'Connecting shares (%)'!$G$12/100*'Connecting shares (%)'!$R$17+P877*'Connecting shares (%)'!$H$12/100*'Connecting shares (%)'!$R$18,0),0)</f>
        <v>0</v>
      </c>
      <c r="AG877" s="1">
        <f>IF(C877="West", IF(B877="Decentral",(K877*'Connecting shares (%)'!$F$16/100+M877*'Connecting shares (%)'!$G$16/100+O877*'Connecting shares (%)'!$H$16/100)/1000000,0),0)</f>
        <v>0</v>
      </c>
      <c r="AH877" s="1">
        <f>IF(C877="west", IF(B877="Decentral",L877*'Connecting shares (%)'!$R$16*'Connecting shares (%)'!$F$16/100+N877*'Connecting shares (%)'!$G$16/100*'Connecting shares (%)'!$R$17+P877*'Connecting shares (%)'!$H$16/100*'Connecting shares (%)'!$R$18,0),0)</f>
        <v>0</v>
      </c>
    </row>
    <row r="878" spans="1:34">
      <c r="A878" s="1">
        <v>877</v>
      </c>
      <c r="B878" s="1" t="s">
        <v>21</v>
      </c>
      <c r="C878" s="1" t="s">
        <v>24</v>
      </c>
      <c r="D878" s="1" t="s">
        <v>122</v>
      </c>
      <c r="E878" s="1">
        <v>1210078.45999999</v>
      </c>
      <c r="F878" s="1">
        <v>87</v>
      </c>
      <c r="G878" s="1">
        <v>0</v>
      </c>
      <c r="H878" s="1">
        <v>0</v>
      </c>
      <c r="I878" s="1">
        <v>0</v>
      </c>
      <c r="J878" s="1">
        <v>0</v>
      </c>
      <c r="K878" s="1">
        <v>121921.65</v>
      </c>
      <c r="L878" s="1">
        <v>11</v>
      </c>
      <c r="M878" s="1">
        <v>69894.55</v>
      </c>
      <c r="N878" s="1">
        <v>1</v>
      </c>
      <c r="O878" s="1">
        <v>0</v>
      </c>
      <c r="P878" s="1">
        <v>0</v>
      </c>
      <c r="Q878" s="1">
        <v>4596.7084012147998</v>
      </c>
      <c r="R878" s="1">
        <v>616402</v>
      </c>
      <c r="S878" s="61">
        <f>IF(C878="East", IF(B878="Central",('Connecting shares (%)'!$F$2/100*E878+'Connecting shares (%)'!$G$2/100*G878+'Connecting shares (%)'!$H$2/100*I878)/1000000,0),0)</f>
        <v>0</v>
      </c>
      <c r="T878" s="61">
        <f>IF(C878="East", IF(B878="Central",F878*'Connecting shares (%)'!$R$16*'Connecting shares (%)'!$F$2/100+H878*'Connecting shares (%)'!$G$2/100*'Connecting shares (%)'!$R$17+J878*'Connecting shares (%)'!$H$2/100*'Connecting shares (%)'!$R$18,0),0)</f>
        <v>0</v>
      </c>
      <c r="U878" s="1">
        <f>IF(C878="East", IF(B878="Decentral",('Connecting shares (%)'!$F$6/100*E878+'Connecting shares (%)'!$G$6/100*G878+'Connecting shares (%)'!$H$6/100*I878)/1000000,0),0)</f>
        <v>1.2100784599999899</v>
      </c>
      <c r="V878" s="1">
        <f>IF(C878="East", IF(B878="Decentral",F878*'Connecting shares (%)'!$R$16*'Connecting shares (%)'!$F$6/100+H878*'Connecting shares (%)'!$G$6/100*'Connecting shares (%)'!$R$17+J878*'Connecting shares (%)'!$H$6/100*'Connecting shares (%)'!$R$18,0),0)</f>
        <v>2.0005649999999999</v>
      </c>
      <c r="W878" s="1">
        <f>IF(C878="East", IF(B878="Central",('Connecting shares (%)'!$F$4/100*K878+'Connecting shares (%)'!$G$4/100*M878+'Connecting shares (%)'!$H$4/100*O878)/1000000,0),0)</f>
        <v>0</v>
      </c>
      <c r="X878" s="1">
        <f>IF(C878="East", IF(B878="Central",L878*'Connecting shares (%)'!$R$16*'Connecting shares (%)'!$F$4/100+N878*'Connecting shares (%)'!$G$4/100*'Connecting shares (%)'!$R$17+P878*'Connecting shares (%)'!$H$4/100*'Connecting shares (%)'!$R$18,0),0)</f>
        <v>0</v>
      </c>
      <c r="Y878" s="1">
        <f>IF(C878="East", IF(B878="Decentral",('Connecting shares (%)'!$F$4/100*K878+'Connecting shares (%)'!$G$4/100*M878+'Connecting shares (%)'!$H$4/100*O878)/1000000,0),0)</f>
        <v>0.19181620000000002</v>
      </c>
      <c r="Z878" s="1">
        <f>IF(C878="East", IF(B878="Decentral",L878*'Connecting shares (%)'!$R$16*'Connecting shares (%)'!$F$8/100+N878*'Connecting shares (%)'!$G$8/100*'Connecting shares (%)'!$R$17+P878*'Connecting shares (%)'!$H$8/100*'Connecting shares (%)'!$R$18,0),0)</f>
        <v>0.28360400000000002</v>
      </c>
      <c r="AA878" s="1">
        <f>IF(C878="West", IF(B878="Central",('Connecting shares (%)'!$F$10/100*E878+'Connecting shares (%)'!$G$10/100*G878+'Connecting shares (%)'!$H$10/100*I878)/1000000,0),0)</f>
        <v>0</v>
      </c>
      <c r="AB878" s="1">
        <f>IF(C878="West", IF(B878="Central",F878*'Connecting shares (%)'!$R$16*'Connecting shares (%)'!$F$10/100+H878*'Connecting shares (%)'!$G$10/100*'Connecting shares (%)'!$R$17+J878*'Connecting shares (%)'!$H$10/100*'Connecting shares (%)'!$R$18,0),0)</f>
        <v>0</v>
      </c>
      <c r="AC878" s="1">
        <f>IF(C878="West", IF(B878="Decentral",('Connecting shares (%)'!$F$14/100*E878+'Connecting shares (%)'!$G$14/100*G878+'Connecting shares (%)'!$H$14/100*I878)/1000000,0),0)</f>
        <v>0</v>
      </c>
      <c r="AD878" s="1">
        <f>IF(C878="west", IF(B878="Decentral",F878*'Connecting shares (%)'!$R$16*'Connecting shares (%)'!$F$14/100+H878*'Connecting shares (%)'!$G$14/100*'Connecting shares (%)'!$R$17+J878*'Connecting shares (%)'!$H$14/100*'Connecting shares (%)'!$R$18,0),0)</f>
        <v>0</v>
      </c>
      <c r="AE878" s="1">
        <f>IF(C878="west", IF(B878="Central",('Connecting shares (%)'!$F$12/100*K878+'Connecting shares (%)'!$G$12/100*M878+'Connecting shares (%)'!$H$12/100*O878)/1000000,0),0)</f>
        <v>0</v>
      </c>
      <c r="AF878" s="1">
        <f>IF(C878="west", IF(B878="Central",L878*'Connecting shares (%)'!$R$16*'Connecting shares (%)'!$F$12/100+N878*'Connecting shares (%)'!$G$12/100*'Connecting shares (%)'!$R$17+P878*'Connecting shares (%)'!$H$12/100*'Connecting shares (%)'!$R$18,0),0)</f>
        <v>0</v>
      </c>
      <c r="AG878" s="1">
        <f>IF(C878="West", IF(B878="Decentral",(K878*'Connecting shares (%)'!$F$16/100+M878*'Connecting shares (%)'!$G$16/100+O878*'Connecting shares (%)'!$H$16/100)/1000000,0),0)</f>
        <v>0</v>
      </c>
      <c r="AH878" s="1">
        <f>IF(C878="west", IF(B878="Decentral",L878*'Connecting shares (%)'!$R$16*'Connecting shares (%)'!$F$16/100+N878*'Connecting shares (%)'!$G$16/100*'Connecting shares (%)'!$R$17+P878*'Connecting shares (%)'!$H$16/100*'Connecting shares (%)'!$R$18,0),0)</f>
        <v>0</v>
      </c>
    </row>
    <row r="879" spans="1:34">
      <c r="A879" s="1">
        <v>878</v>
      </c>
      <c r="B879" s="1" t="s">
        <v>21</v>
      </c>
      <c r="C879" s="1" t="s">
        <v>24</v>
      </c>
      <c r="D879" s="1" t="s">
        <v>121</v>
      </c>
      <c r="E879" s="1">
        <v>2541045.75999999</v>
      </c>
      <c r="F879" s="1">
        <v>167</v>
      </c>
      <c r="G879" s="1">
        <v>0</v>
      </c>
      <c r="H879" s="1">
        <v>0</v>
      </c>
      <c r="I879" s="1">
        <v>0</v>
      </c>
      <c r="J879" s="1">
        <v>0</v>
      </c>
      <c r="K879" s="1">
        <v>253458.079999999</v>
      </c>
      <c r="L879" s="1">
        <v>24</v>
      </c>
      <c r="M879" s="1">
        <v>262663.65000000002</v>
      </c>
      <c r="N879" s="1">
        <v>1</v>
      </c>
      <c r="O879" s="1">
        <v>0</v>
      </c>
      <c r="P879" s="1">
        <v>0</v>
      </c>
      <c r="Q879" s="1">
        <v>6727.5851428140404</v>
      </c>
      <c r="R879" s="1">
        <v>1241297.5</v>
      </c>
      <c r="S879" s="61">
        <f>IF(C879="East", IF(B879="Central",('Connecting shares (%)'!$F$2/100*E879+'Connecting shares (%)'!$G$2/100*G879+'Connecting shares (%)'!$H$2/100*I879)/1000000,0),0)</f>
        <v>0</v>
      </c>
      <c r="T879" s="61">
        <f>IF(C879="East", IF(B879="Central",F879*'Connecting shares (%)'!$R$16*'Connecting shares (%)'!$F$2/100+H879*'Connecting shares (%)'!$G$2/100*'Connecting shares (%)'!$R$17+J879*'Connecting shares (%)'!$H$2/100*'Connecting shares (%)'!$R$18,0),0)</f>
        <v>0</v>
      </c>
      <c r="U879" s="1">
        <f>IF(C879="East", IF(B879="Decentral",('Connecting shares (%)'!$F$6/100*E879+'Connecting shares (%)'!$G$6/100*G879+'Connecting shares (%)'!$H$6/100*I879)/1000000,0),0)</f>
        <v>2.5410457599999901</v>
      </c>
      <c r="V879" s="1">
        <f>IF(C879="East", IF(B879="Decentral",F879*'Connecting shares (%)'!$R$16*'Connecting shares (%)'!$F$6/100+H879*'Connecting shares (%)'!$G$6/100*'Connecting shares (%)'!$R$17+J879*'Connecting shares (%)'!$H$6/100*'Connecting shares (%)'!$R$18,0),0)</f>
        <v>3.8401650000000003</v>
      </c>
      <c r="W879" s="1">
        <f>IF(C879="East", IF(B879="Central",('Connecting shares (%)'!$F$4/100*K879+'Connecting shares (%)'!$G$4/100*M879+'Connecting shares (%)'!$H$4/100*O879)/1000000,0),0)</f>
        <v>0</v>
      </c>
      <c r="X879" s="1">
        <f>IF(C879="East", IF(B879="Central",L879*'Connecting shares (%)'!$R$16*'Connecting shares (%)'!$F$4/100+N879*'Connecting shares (%)'!$G$4/100*'Connecting shares (%)'!$R$17+P879*'Connecting shares (%)'!$H$4/100*'Connecting shares (%)'!$R$18,0),0)</f>
        <v>0</v>
      </c>
      <c r="Y879" s="1">
        <f>IF(C879="East", IF(B879="Decentral",('Connecting shares (%)'!$F$4/100*K879+'Connecting shares (%)'!$G$4/100*M879+'Connecting shares (%)'!$H$4/100*O879)/1000000,0),0)</f>
        <v>0.51612172999999906</v>
      </c>
      <c r="Z879" s="1">
        <f>IF(C879="East", IF(B879="Decentral",L879*'Connecting shares (%)'!$R$16*'Connecting shares (%)'!$F$8/100+N879*'Connecting shares (%)'!$G$8/100*'Connecting shares (%)'!$R$17+P879*'Connecting shares (%)'!$H$8/100*'Connecting shares (%)'!$R$18,0),0)</f>
        <v>0.58253900000000003</v>
      </c>
      <c r="AA879" s="1">
        <f>IF(C879="West", IF(B879="Central",('Connecting shares (%)'!$F$10/100*E879+'Connecting shares (%)'!$G$10/100*G879+'Connecting shares (%)'!$H$10/100*I879)/1000000,0),0)</f>
        <v>0</v>
      </c>
      <c r="AB879" s="1">
        <f>IF(C879="West", IF(B879="Central",F879*'Connecting shares (%)'!$R$16*'Connecting shares (%)'!$F$10/100+H879*'Connecting shares (%)'!$G$10/100*'Connecting shares (%)'!$R$17+J879*'Connecting shares (%)'!$H$10/100*'Connecting shares (%)'!$R$18,0),0)</f>
        <v>0</v>
      </c>
      <c r="AC879" s="1">
        <f>IF(C879="West", IF(B879="Decentral",('Connecting shares (%)'!$F$14/100*E879+'Connecting shares (%)'!$G$14/100*G879+'Connecting shares (%)'!$H$14/100*I879)/1000000,0),0)</f>
        <v>0</v>
      </c>
      <c r="AD879" s="1">
        <f>IF(C879="west", IF(B879="Decentral",F879*'Connecting shares (%)'!$R$16*'Connecting shares (%)'!$F$14/100+H879*'Connecting shares (%)'!$G$14/100*'Connecting shares (%)'!$R$17+J879*'Connecting shares (%)'!$H$14/100*'Connecting shares (%)'!$R$18,0),0)</f>
        <v>0</v>
      </c>
      <c r="AE879" s="1">
        <f>IF(C879="west", IF(B879="Central",('Connecting shares (%)'!$F$12/100*K879+'Connecting shares (%)'!$G$12/100*M879+'Connecting shares (%)'!$H$12/100*O879)/1000000,0),0)</f>
        <v>0</v>
      </c>
      <c r="AF879" s="1">
        <f>IF(C879="west", IF(B879="Central",L879*'Connecting shares (%)'!$R$16*'Connecting shares (%)'!$F$12/100+N879*'Connecting shares (%)'!$G$12/100*'Connecting shares (%)'!$R$17+P879*'Connecting shares (%)'!$H$12/100*'Connecting shares (%)'!$R$18,0),0)</f>
        <v>0</v>
      </c>
      <c r="AG879" s="1">
        <f>IF(C879="West", IF(B879="Decentral",(K879*'Connecting shares (%)'!$F$16/100+M879*'Connecting shares (%)'!$G$16/100+O879*'Connecting shares (%)'!$H$16/100)/1000000,0),0)</f>
        <v>0</v>
      </c>
      <c r="AH879" s="1">
        <f>IF(C879="west", IF(B879="Decentral",L879*'Connecting shares (%)'!$R$16*'Connecting shares (%)'!$F$16/100+N879*'Connecting shares (%)'!$G$16/100*'Connecting shares (%)'!$R$17+P879*'Connecting shares (%)'!$H$16/100*'Connecting shares (%)'!$R$18,0),0)</f>
        <v>0</v>
      </c>
    </row>
    <row r="880" spans="1:34">
      <c r="A880" s="1">
        <v>879</v>
      </c>
      <c r="B880" s="1" t="s">
        <v>21</v>
      </c>
      <c r="C880" s="1" t="s">
        <v>24</v>
      </c>
      <c r="D880" s="1" t="s">
        <v>120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177.29233538861999</v>
      </c>
      <c r="R880" s="1">
        <v>1779</v>
      </c>
      <c r="S880" s="61">
        <f>IF(C880="East", IF(B880="Central",('Connecting shares (%)'!$F$2/100*E880+'Connecting shares (%)'!$G$2/100*G880+'Connecting shares (%)'!$H$2/100*I880)/1000000,0),0)</f>
        <v>0</v>
      </c>
      <c r="T880" s="61">
        <f>IF(C880="East", IF(B880="Central",F880*'Connecting shares (%)'!$R$16*'Connecting shares (%)'!$F$2/100+H880*'Connecting shares (%)'!$G$2/100*'Connecting shares (%)'!$R$17+J880*'Connecting shares (%)'!$H$2/100*'Connecting shares (%)'!$R$18,0),0)</f>
        <v>0</v>
      </c>
      <c r="U880" s="1">
        <f>IF(C880="East", IF(B880="Decentral",('Connecting shares (%)'!$F$6/100*E880+'Connecting shares (%)'!$G$6/100*G880+'Connecting shares (%)'!$H$6/100*I880)/1000000,0),0)</f>
        <v>0</v>
      </c>
      <c r="V880" s="1">
        <f>IF(C880="East", IF(B880="Decentral",F880*'Connecting shares (%)'!$R$16*'Connecting shares (%)'!$F$6/100+H880*'Connecting shares (%)'!$G$6/100*'Connecting shares (%)'!$R$17+J880*'Connecting shares (%)'!$H$6/100*'Connecting shares (%)'!$R$18,0),0)</f>
        <v>0</v>
      </c>
      <c r="W880" s="1">
        <f>IF(C880="East", IF(B880="Central",('Connecting shares (%)'!$F$4/100*K880+'Connecting shares (%)'!$G$4/100*M880+'Connecting shares (%)'!$H$4/100*O880)/1000000,0),0)</f>
        <v>0</v>
      </c>
      <c r="X880" s="1">
        <f>IF(C880="East", IF(B880="Central",L880*'Connecting shares (%)'!$R$16*'Connecting shares (%)'!$F$4/100+N880*'Connecting shares (%)'!$G$4/100*'Connecting shares (%)'!$R$17+P880*'Connecting shares (%)'!$H$4/100*'Connecting shares (%)'!$R$18,0),0)</f>
        <v>0</v>
      </c>
      <c r="Y880" s="1">
        <f>IF(C880="East", IF(B880="Decentral",('Connecting shares (%)'!$F$4/100*K880+'Connecting shares (%)'!$G$4/100*M880+'Connecting shares (%)'!$H$4/100*O880)/1000000,0),0)</f>
        <v>0</v>
      </c>
      <c r="Z880" s="1">
        <f>IF(C880="East", IF(B880="Decentral",L880*'Connecting shares (%)'!$R$16*'Connecting shares (%)'!$F$8/100+N880*'Connecting shares (%)'!$G$8/100*'Connecting shares (%)'!$R$17+P880*'Connecting shares (%)'!$H$8/100*'Connecting shares (%)'!$R$18,0),0)</f>
        <v>0</v>
      </c>
      <c r="AA880" s="1">
        <f>IF(C880="West", IF(B880="Central",('Connecting shares (%)'!$F$10/100*E880+'Connecting shares (%)'!$G$10/100*G880+'Connecting shares (%)'!$H$10/100*I880)/1000000,0),0)</f>
        <v>0</v>
      </c>
      <c r="AB880" s="1">
        <f>IF(C880="West", IF(B880="Central",F880*'Connecting shares (%)'!$R$16*'Connecting shares (%)'!$F$10/100+H880*'Connecting shares (%)'!$G$10/100*'Connecting shares (%)'!$R$17+J880*'Connecting shares (%)'!$H$10/100*'Connecting shares (%)'!$R$18,0),0)</f>
        <v>0</v>
      </c>
      <c r="AC880" s="1">
        <f>IF(C880="West", IF(B880="Decentral",('Connecting shares (%)'!$F$14/100*E880+'Connecting shares (%)'!$G$14/100*G880+'Connecting shares (%)'!$H$14/100*I880)/1000000,0),0)</f>
        <v>0</v>
      </c>
      <c r="AD880" s="1">
        <f>IF(C880="west", IF(B880="Decentral",F880*'Connecting shares (%)'!$R$16*'Connecting shares (%)'!$F$14/100+H880*'Connecting shares (%)'!$G$14/100*'Connecting shares (%)'!$R$17+J880*'Connecting shares (%)'!$H$14/100*'Connecting shares (%)'!$R$18,0),0)</f>
        <v>0</v>
      </c>
      <c r="AE880" s="1">
        <f>IF(C880="west", IF(B880="Central",('Connecting shares (%)'!$F$12/100*K880+'Connecting shares (%)'!$G$12/100*M880+'Connecting shares (%)'!$H$12/100*O880)/1000000,0),0)</f>
        <v>0</v>
      </c>
      <c r="AF880" s="1">
        <f>IF(C880="west", IF(B880="Central",L880*'Connecting shares (%)'!$R$16*'Connecting shares (%)'!$F$12/100+N880*'Connecting shares (%)'!$G$12/100*'Connecting shares (%)'!$R$17+P880*'Connecting shares (%)'!$H$12/100*'Connecting shares (%)'!$R$18,0),0)</f>
        <v>0</v>
      </c>
      <c r="AG880" s="1">
        <f>IF(C880="West", IF(B880="Decentral",(K880*'Connecting shares (%)'!$F$16/100+M880*'Connecting shares (%)'!$G$16/100+O880*'Connecting shares (%)'!$H$16/100)/1000000,0),0)</f>
        <v>0</v>
      </c>
      <c r="AH880" s="1">
        <f>IF(C880="west", IF(B880="Decentral",L880*'Connecting shares (%)'!$R$16*'Connecting shares (%)'!$F$16/100+N880*'Connecting shares (%)'!$G$16/100*'Connecting shares (%)'!$R$17+P880*'Connecting shares (%)'!$H$16/100*'Connecting shares (%)'!$R$18,0),0)</f>
        <v>0</v>
      </c>
    </row>
    <row r="881" spans="1:34">
      <c r="A881" s="1">
        <v>880</v>
      </c>
      <c r="B881" s="1" t="s">
        <v>21</v>
      </c>
      <c r="C881" s="1" t="s">
        <v>24</v>
      </c>
      <c r="D881" s="1" t="s">
        <v>119</v>
      </c>
      <c r="E881" s="1">
        <v>461569.38999999902</v>
      </c>
      <c r="F881" s="1">
        <v>32</v>
      </c>
      <c r="G881" s="1">
        <v>0</v>
      </c>
      <c r="H881" s="1">
        <v>0</v>
      </c>
      <c r="I881" s="1">
        <v>0</v>
      </c>
      <c r="J881" s="1">
        <v>0</v>
      </c>
      <c r="K881" s="1">
        <v>10818.84</v>
      </c>
      <c r="L881" s="1">
        <v>1</v>
      </c>
      <c r="M881" s="1">
        <v>0</v>
      </c>
      <c r="N881" s="1">
        <v>0</v>
      </c>
      <c r="O881" s="1">
        <v>0</v>
      </c>
      <c r="P881" s="1">
        <v>0</v>
      </c>
      <c r="Q881" s="1">
        <v>3160.9377241257998</v>
      </c>
      <c r="R881" s="1">
        <v>576548.5</v>
      </c>
      <c r="S881" s="61">
        <f>IF(C881="East", IF(B881="Central",('Connecting shares (%)'!$F$2/100*E881+'Connecting shares (%)'!$G$2/100*G881+'Connecting shares (%)'!$H$2/100*I881)/1000000,0),0)</f>
        <v>0</v>
      </c>
      <c r="T881" s="61">
        <f>IF(C881="East", IF(B881="Central",F881*'Connecting shares (%)'!$R$16*'Connecting shares (%)'!$F$2/100+H881*'Connecting shares (%)'!$G$2/100*'Connecting shares (%)'!$R$17+J881*'Connecting shares (%)'!$H$2/100*'Connecting shares (%)'!$R$18,0),0)</f>
        <v>0</v>
      </c>
      <c r="U881" s="1">
        <f>IF(C881="East", IF(B881="Decentral",('Connecting shares (%)'!$F$6/100*E881+'Connecting shares (%)'!$G$6/100*G881+'Connecting shares (%)'!$H$6/100*I881)/1000000,0),0)</f>
        <v>0.46156938999999902</v>
      </c>
      <c r="V881" s="1">
        <f>IF(C881="East", IF(B881="Decentral",F881*'Connecting shares (%)'!$R$16*'Connecting shares (%)'!$F$6/100+H881*'Connecting shares (%)'!$G$6/100*'Connecting shares (%)'!$R$17+J881*'Connecting shares (%)'!$H$6/100*'Connecting shares (%)'!$R$18,0),0)</f>
        <v>0.73584000000000005</v>
      </c>
      <c r="W881" s="1">
        <f>IF(C881="East", IF(B881="Central",('Connecting shares (%)'!$F$4/100*K881+'Connecting shares (%)'!$G$4/100*M881+'Connecting shares (%)'!$H$4/100*O881)/1000000,0),0)</f>
        <v>0</v>
      </c>
      <c r="X881" s="1">
        <f>IF(C881="East", IF(B881="Central",L881*'Connecting shares (%)'!$R$16*'Connecting shares (%)'!$F$4/100+N881*'Connecting shares (%)'!$G$4/100*'Connecting shares (%)'!$R$17+P881*'Connecting shares (%)'!$H$4/100*'Connecting shares (%)'!$R$18,0),0)</f>
        <v>0</v>
      </c>
      <c r="Y881" s="1">
        <f>IF(C881="East", IF(B881="Decentral",('Connecting shares (%)'!$F$4/100*K881+'Connecting shares (%)'!$G$4/100*M881+'Connecting shares (%)'!$H$4/100*O881)/1000000,0),0)</f>
        <v>1.081884E-2</v>
      </c>
      <c r="Z881" s="1">
        <f>IF(C881="East", IF(B881="Decentral",L881*'Connecting shares (%)'!$R$16*'Connecting shares (%)'!$F$8/100+N881*'Connecting shares (%)'!$G$8/100*'Connecting shares (%)'!$R$17+P881*'Connecting shares (%)'!$H$8/100*'Connecting shares (%)'!$R$18,0),0)</f>
        <v>2.2995000000000002E-2</v>
      </c>
      <c r="AA881" s="1">
        <f>IF(C881="West", IF(B881="Central",('Connecting shares (%)'!$F$10/100*E881+'Connecting shares (%)'!$G$10/100*G881+'Connecting shares (%)'!$H$10/100*I881)/1000000,0),0)</f>
        <v>0</v>
      </c>
      <c r="AB881" s="1">
        <f>IF(C881="West", IF(B881="Central",F881*'Connecting shares (%)'!$R$16*'Connecting shares (%)'!$F$10/100+H881*'Connecting shares (%)'!$G$10/100*'Connecting shares (%)'!$R$17+J881*'Connecting shares (%)'!$H$10/100*'Connecting shares (%)'!$R$18,0),0)</f>
        <v>0</v>
      </c>
      <c r="AC881" s="1">
        <f>IF(C881="West", IF(B881="Decentral",('Connecting shares (%)'!$F$14/100*E881+'Connecting shares (%)'!$G$14/100*G881+'Connecting shares (%)'!$H$14/100*I881)/1000000,0),0)</f>
        <v>0</v>
      </c>
      <c r="AD881" s="1">
        <f>IF(C881="west", IF(B881="Decentral",F881*'Connecting shares (%)'!$R$16*'Connecting shares (%)'!$F$14/100+H881*'Connecting shares (%)'!$G$14/100*'Connecting shares (%)'!$R$17+J881*'Connecting shares (%)'!$H$14/100*'Connecting shares (%)'!$R$18,0),0)</f>
        <v>0</v>
      </c>
      <c r="AE881" s="1">
        <f>IF(C881="west", IF(B881="Central",('Connecting shares (%)'!$F$12/100*K881+'Connecting shares (%)'!$G$12/100*M881+'Connecting shares (%)'!$H$12/100*O881)/1000000,0),0)</f>
        <v>0</v>
      </c>
      <c r="AF881" s="1">
        <f>IF(C881="west", IF(B881="Central",L881*'Connecting shares (%)'!$R$16*'Connecting shares (%)'!$F$12/100+N881*'Connecting shares (%)'!$G$12/100*'Connecting shares (%)'!$R$17+P881*'Connecting shares (%)'!$H$12/100*'Connecting shares (%)'!$R$18,0),0)</f>
        <v>0</v>
      </c>
      <c r="AG881" s="1">
        <f>IF(C881="West", IF(B881="Decentral",(K881*'Connecting shares (%)'!$F$16/100+M881*'Connecting shares (%)'!$G$16/100+O881*'Connecting shares (%)'!$H$16/100)/1000000,0),0)</f>
        <v>0</v>
      </c>
      <c r="AH881" s="1">
        <f>IF(C881="west", IF(B881="Decentral",L881*'Connecting shares (%)'!$R$16*'Connecting shares (%)'!$F$16/100+N881*'Connecting shares (%)'!$G$16/100*'Connecting shares (%)'!$R$17+P881*'Connecting shares (%)'!$H$16/100*'Connecting shares (%)'!$R$18,0),0)</f>
        <v>0</v>
      </c>
    </row>
    <row r="882" spans="1:34">
      <c r="A882" s="1">
        <v>881</v>
      </c>
      <c r="B882" s="1" t="s">
        <v>21</v>
      </c>
      <c r="C882" s="1" t="s">
        <v>24</v>
      </c>
      <c r="D882" s="1" t="s">
        <v>118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168.89878117527601</v>
      </c>
      <c r="R882" s="1">
        <v>1751</v>
      </c>
      <c r="S882" s="61">
        <f>IF(C882="East", IF(B882="Central",('Connecting shares (%)'!$F$2/100*E882+'Connecting shares (%)'!$G$2/100*G882+'Connecting shares (%)'!$H$2/100*I882)/1000000,0),0)</f>
        <v>0</v>
      </c>
      <c r="T882" s="61">
        <f>IF(C882="East", IF(B882="Central",F882*'Connecting shares (%)'!$R$16*'Connecting shares (%)'!$F$2/100+H882*'Connecting shares (%)'!$G$2/100*'Connecting shares (%)'!$R$17+J882*'Connecting shares (%)'!$H$2/100*'Connecting shares (%)'!$R$18,0),0)</f>
        <v>0</v>
      </c>
      <c r="U882" s="1">
        <f>IF(C882="East", IF(B882="Decentral",('Connecting shares (%)'!$F$6/100*E882+'Connecting shares (%)'!$G$6/100*G882+'Connecting shares (%)'!$H$6/100*I882)/1000000,0),0)</f>
        <v>0</v>
      </c>
      <c r="V882" s="1">
        <f>IF(C882="East", IF(B882="Decentral",F882*'Connecting shares (%)'!$R$16*'Connecting shares (%)'!$F$6/100+H882*'Connecting shares (%)'!$G$6/100*'Connecting shares (%)'!$R$17+J882*'Connecting shares (%)'!$H$6/100*'Connecting shares (%)'!$R$18,0),0)</f>
        <v>0</v>
      </c>
      <c r="W882" s="1">
        <f>IF(C882="East", IF(B882="Central",('Connecting shares (%)'!$F$4/100*K882+'Connecting shares (%)'!$G$4/100*M882+'Connecting shares (%)'!$H$4/100*O882)/1000000,0),0)</f>
        <v>0</v>
      </c>
      <c r="X882" s="1">
        <f>IF(C882="East", IF(B882="Central",L882*'Connecting shares (%)'!$R$16*'Connecting shares (%)'!$F$4/100+N882*'Connecting shares (%)'!$G$4/100*'Connecting shares (%)'!$R$17+P882*'Connecting shares (%)'!$H$4/100*'Connecting shares (%)'!$R$18,0),0)</f>
        <v>0</v>
      </c>
      <c r="Y882" s="1">
        <f>IF(C882="East", IF(B882="Decentral",('Connecting shares (%)'!$F$4/100*K882+'Connecting shares (%)'!$G$4/100*M882+'Connecting shares (%)'!$H$4/100*O882)/1000000,0),0)</f>
        <v>0</v>
      </c>
      <c r="Z882" s="1">
        <f>IF(C882="East", IF(B882="Decentral",L882*'Connecting shares (%)'!$R$16*'Connecting shares (%)'!$F$8/100+N882*'Connecting shares (%)'!$G$8/100*'Connecting shares (%)'!$R$17+P882*'Connecting shares (%)'!$H$8/100*'Connecting shares (%)'!$R$18,0),0)</f>
        <v>0</v>
      </c>
      <c r="AA882" s="1">
        <f>IF(C882="West", IF(B882="Central",('Connecting shares (%)'!$F$10/100*E882+'Connecting shares (%)'!$G$10/100*G882+'Connecting shares (%)'!$H$10/100*I882)/1000000,0),0)</f>
        <v>0</v>
      </c>
      <c r="AB882" s="1">
        <f>IF(C882="West", IF(B882="Central",F882*'Connecting shares (%)'!$R$16*'Connecting shares (%)'!$F$10/100+H882*'Connecting shares (%)'!$G$10/100*'Connecting shares (%)'!$R$17+J882*'Connecting shares (%)'!$H$10/100*'Connecting shares (%)'!$R$18,0),0)</f>
        <v>0</v>
      </c>
      <c r="AC882" s="1">
        <f>IF(C882="West", IF(B882="Decentral",('Connecting shares (%)'!$F$14/100*E882+'Connecting shares (%)'!$G$14/100*G882+'Connecting shares (%)'!$H$14/100*I882)/1000000,0),0)</f>
        <v>0</v>
      </c>
      <c r="AD882" s="1">
        <f>IF(C882="west", IF(B882="Decentral",F882*'Connecting shares (%)'!$R$16*'Connecting shares (%)'!$F$14/100+H882*'Connecting shares (%)'!$G$14/100*'Connecting shares (%)'!$R$17+J882*'Connecting shares (%)'!$H$14/100*'Connecting shares (%)'!$R$18,0),0)</f>
        <v>0</v>
      </c>
      <c r="AE882" s="1">
        <f>IF(C882="west", IF(B882="Central",('Connecting shares (%)'!$F$12/100*K882+'Connecting shares (%)'!$G$12/100*M882+'Connecting shares (%)'!$H$12/100*O882)/1000000,0),0)</f>
        <v>0</v>
      </c>
      <c r="AF882" s="1">
        <f>IF(C882="west", IF(B882="Central",L882*'Connecting shares (%)'!$R$16*'Connecting shares (%)'!$F$12/100+N882*'Connecting shares (%)'!$G$12/100*'Connecting shares (%)'!$R$17+P882*'Connecting shares (%)'!$H$12/100*'Connecting shares (%)'!$R$18,0),0)</f>
        <v>0</v>
      </c>
      <c r="AG882" s="1">
        <f>IF(C882="West", IF(B882="Decentral",(K882*'Connecting shares (%)'!$F$16/100+M882*'Connecting shares (%)'!$G$16/100+O882*'Connecting shares (%)'!$H$16/100)/1000000,0),0)</f>
        <v>0</v>
      </c>
      <c r="AH882" s="1">
        <f>IF(C882="west", IF(B882="Decentral",L882*'Connecting shares (%)'!$R$16*'Connecting shares (%)'!$F$16/100+N882*'Connecting shares (%)'!$G$16/100*'Connecting shares (%)'!$R$17+P882*'Connecting shares (%)'!$H$16/100*'Connecting shares (%)'!$R$18,0),0)</f>
        <v>0</v>
      </c>
    </row>
    <row r="883" spans="1:34">
      <c r="A883" s="1">
        <v>882</v>
      </c>
      <c r="B883" s="1" t="s">
        <v>21</v>
      </c>
      <c r="C883" s="1" t="s">
        <v>24</v>
      </c>
      <c r="D883" s="1" t="s">
        <v>91</v>
      </c>
      <c r="E883" s="1">
        <v>547159.13</v>
      </c>
      <c r="F883" s="1">
        <v>33</v>
      </c>
      <c r="G883" s="1">
        <v>0</v>
      </c>
      <c r="H883" s="1">
        <v>0</v>
      </c>
      <c r="I883" s="1">
        <v>0</v>
      </c>
      <c r="J883" s="1">
        <v>0</v>
      </c>
      <c r="K883" s="1">
        <v>5816.3199999999897</v>
      </c>
      <c r="L883" s="1">
        <v>1</v>
      </c>
      <c r="M883" s="1">
        <v>0</v>
      </c>
      <c r="N883" s="1">
        <v>0</v>
      </c>
      <c r="O883" s="1">
        <v>0</v>
      </c>
      <c r="P883" s="1">
        <v>0</v>
      </c>
      <c r="Q883" s="1">
        <v>2479.3856792267302</v>
      </c>
      <c r="R883" s="1">
        <v>285510</v>
      </c>
      <c r="S883" s="61">
        <f>IF(C883="East", IF(B883="Central",('Connecting shares (%)'!$F$2/100*E883+'Connecting shares (%)'!$G$2/100*G883+'Connecting shares (%)'!$H$2/100*I883)/1000000,0),0)</f>
        <v>0</v>
      </c>
      <c r="T883" s="61">
        <f>IF(C883="East", IF(B883="Central",F883*'Connecting shares (%)'!$R$16*'Connecting shares (%)'!$F$2/100+H883*'Connecting shares (%)'!$G$2/100*'Connecting shares (%)'!$R$17+J883*'Connecting shares (%)'!$H$2/100*'Connecting shares (%)'!$R$18,0),0)</f>
        <v>0</v>
      </c>
      <c r="U883" s="1">
        <f>IF(C883="East", IF(B883="Decentral",('Connecting shares (%)'!$F$6/100*E883+'Connecting shares (%)'!$G$6/100*G883+'Connecting shares (%)'!$H$6/100*I883)/1000000,0),0)</f>
        <v>0.54715913000000005</v>
      </c>
      <c r="V883" s="1">
        <f>IF(C883="East", IF(B883="Decentral",F883*'Connecting shares (%)'!$R$16*'Connecting shares (%)'!$F$6/100+H883*'Connecting shares (%)'!$G$6/100*'Connecting shares (%)'!$R$17+J883*'Connecting shares (%)'!$H$6/100*'Connecting shares (%)'!$R$18,0),0)</f>
        <v>0.75883499999999993</v>
      </c>
      <c r="W883" s="1">
        <f>IF(C883="East", IF(B883="Central",('Connecting shares (%)'!$F$4/100*K883+'Connecting shares (%)'!$G$4/100*M883+'Connecting shares (%)'!$H$4/100*O883)/1000000,0),0)</f>
        <v>0</v>
      </c>
      <c r="X883" s="1">
        <f>IF(C883="East", IF(B883="Central",L883*'Connecting shares (%)'!$R$16*'Connecting shares (%)'!$F$4/100+N883*'Connecting shares (%)'!$G$4/100*'Connecting shares (%)'!$R$17+P883*'Connecting shares (%)'!$H$4/100*'Connecting shares (%)'!$R$18,0),0)</f>
        <v>0</v>
      </c>
      <c r="Y883" s="1">
        <f>IF(C883="East", IF(B883="Decentral",('Connecting shares (%)'!$F$4/100*K883+'Connecting shares (%)'!$G$4/100*M883+'Connecting shares (%)'!$H$4/100*O883)/1000000,0),0)</f>
        <v>5.8163199999999894E-3</v>
      </c>
      <c r="Z883" s="1">
        <f>IF(C883="East", IF(B883="Decentral",L883*'Connecting shares (%)'!$R$16*'Connecting shares (%)'!$F$8/100+N883*'Connecting shares (%)'!$G$8/100*'Connecting shares (%)'!$R$17+P883*'Connecting shares (%)'!$H$8/100*'Connecting shares (%)'!$R$18,0),0)</f>
        <v>2.2995000000000002E-2</v>
      </c>
      <c r="AA883" s="1">
        <f>IF(C883="West", IF(B883="Central",('Connecting shares (%)'!$F$10/100*E883+'Connecting shares (%)'!$G$10/100*G883+'Connecting shares (%)'!$H$10/100*I883)/1000000,0),0)</f>
        <v>0</v>
      </c>
      <c r="AB883" s="1">
        <f>IF(C883="West", IF(B883="Central",F883*'Connecting shares (%)'!$R$16*'Connecting shares (%)'!$F$10/100+H883*'Connecting shares (%)'!$G$10/100*'Connecting shares (%)'!$R$17+J883*'Connecting shares (%)'!$H$10/100*'Connecting shares (%)'!$R$18,0),0)</f>
        <v>0</v>
      </c>
      <c r="AC883" s="1">
        <f>IF(C883="West", IF(B883="Decentral",('Connecting shares (%)'!$F$14/100*E883+'Connecting shares (%)'!$G$14/100*G883+'Connecting shares (%)'!$H$14/100*I883)/1000000,0),0)</f>
        <v>0</v>
      </c>
      <c r="AD883" s="1">
        <f>IF(C883="west", IF(B883="Decentral",F883*'Connecting shares (%)'!$R$16*'Connecting shares (%)'!$F$14/100+H883*'Connecting shares (%)'!$G$14/100*'Connecting shares (%)'!$R$17+J883*'Connecting shares (%)'!$H$14/100*'Connecting shares (%)'!$R$18,0),0)</f>
        <v>0</v>
      </c>
      <c r="AE883" s="1">
        <f>IF(C883="west", IF(B883="Central",('Connecting shares (%)'!$F$12/100*K883+'Connecting shares (%)'!$G$12/100*M883+'Connecting shares (%)'!$H$12/100*O883)/1000000,0),0)</f>
        <v>0</v>
      </c>
      <c r="AF883" s="1">
        <f>IF(C883="west", IF(B883="Central",L883*'Connecting shares (%)'!$R$16*'Connecting shares (%)'!$F$12/100+N883*'Connecting shares (%)'!$G$12/100*'Connecting shares (%)'!$R$17+P883*'Connecting shares (%)'!$H$12/100*'Connecting shares (%)'!$R$18,0),0)</f>
        <v>0</v>
      </c>
      <c r="AG883" s="1">
        <f>IF(C883="West", IF(B883="Decentral",(K883*'Connecting shares (%)'!$F$16/100+M883*'Connecting shares (%)'!$G$16/100+O883*'Connecting shares (%)'!$H$16/100)/1000000,0),0)</f>
        <v>0</v>
      </c>
      <c r="AH883" s="1">
        <f>IF(C883="west", IF(B883="Decentral",L883*'Connecting shares (%)'!$R$16*'Connecting shares (%)'!$F$16/100+N883*'Connecting shares (%)'!$G$16/100*'Connecting shares (%)'!$R$17+P883*'Connecting shares (%)'!$H$16/100*'Connecting shares (%)'!$R$18,0),0)</f>
        <v>0</v>
      </c>
    </row>
    <row r="884" spans="1:34">
      <c r="A884" s="1">
        <v>883</v>
      </c>
      <c r="B884" s="1" t="s">
        <v>21</v>
      </c>
      <c r="C884" s="1" t="s">
        <v>24</v>
      </c>
      <c r="D884" s="1" t="s">
        <v>117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698.03314830270301</v>
      </c>
      <c r="R884" s="1">
        <v>22374</v>
      </c>
      <c r="S884" s="61">
        <f>IF(C884="East", IF(B884="Central",('Connecting shares (%)'!$F$2/100*E884+'Connecting shares (%)'!$G$2/100*G884+'Connecting shares (%)'!$H$2/100*I884)/1000000,0),0)</f>
        <v>0</v>
      </c>
      <c r="T884" s="61">
        <f>IF(C884="East", IF(B884="Central",F884*'Connecting shares (%)'!$R$16*'Connecting shares (%)'!$F$2/100+H884*'Connecting shares (%)'!$G$2/100*'Connecting shares (%)'!$R$17+J884*'Connecting shares (%)'!$H$2/100*'Connecting shares (%)'!$R$18,0),0)</f>
        <v>0</v>
      </c>
      <c r="U884" s="1">
        <f>IF(C884="East", IF(B884="Decentral",('Connecting shares (%)'!$F$6/100*E884+'Connecting shares (%)'!$G$6/100*G884+'Connecting shares (%)'!$H$6/100*I884)/1000000,0),0)</f>
        <v>0</v>
      </c>
      <c r="V884" s="1">
        <f>IF(C884="East", IF(B884="Decentral",F884*'Connecting shares (%)'!$R$16*'Connecting shares (%)'!$F$6/100+H884*'Connecting shares (%)'!$G$6/100*'Connecting shares (%)'!$R$17+J884*'Connecting shares (%)'!$H$6/100*'Connecting shares (%)'!$R$18,0),0)</f>
        <v>0</v>
      </c>
      <c r="W884" s="1">
        <f>IF(C884="East", IF(B884="Central",('Connecting shares (%)'!$F$4/100*K884+'Connecting shares (%)'!$G$4/100*M884+'Connecting shares (%)'!$H$4/100*O884)/1000000,0),0)</f>
        <v>0</v>
      </c>
      <c r="X884" s="1">
        <f>IF(C884="East", IF(B884="Central",L884*'Connecting shares (%)'!$R$16*'Connecting shares (%)'!$F$4/100+N884*'Connecting shares (%)'!$G$4/100*'Connecting shares (%)'!$R$17+P884*'Connecting shares (%)'!$H$4/100*'Connecting shares (%)'!$R$18,0),0)</f>
        <v>0</v>
      </c>
      <c r="Y884" s="1">
        <f>IF(C884="East", IF(B884="Decentral",('Connecting shares (%)'!$F$4/100*K884+'Connecting shares (%)'!$G$4/100*M884+'Connecting shares (%)'!$H$4/100*O884)/1000000,0),0)</f>
        <v>0</v>
      </c>
      <c r="Z884" s="1">
        <f>IF(C884="East", IF(B884="Decentral",L884*'Connecting shares (%)'!$R$16*'Connecting shares (%)'!$F$8/100+N884*'Connecting shares (%)'!$G$8/100*'Connecting shares (%)'!$R$17+P884*'Connecting shares (%)'!$H$8/100*'Connecting shares (%)'!$R$18,0),0)</f>
        <v>0</v>
      </c>
      <c r="AA884" s="1">
        <f>IF(C884="West", IF(B884="Central",('Connecting shares (%)'!$F$10/100*E884+'Connecting shares (%)'!$G$10/100*G884+'Connecting shares (%)'!$H$10/100*I884)/1000000,0),0)</f>
        <v>0</v>
      </c>
      <c r="AB884" s="1">
        <f>IF(C884="West", IF(B884="Central",F884*'Connecting shares (%)'!$R$16*'Connecting shares (%)'!$F$10/100+H884*'Connecting shares (%)'!$G$10/100*'Connecting shares (%)'!$R$17+J884*'Connecting shares (%)'!$H$10/100*'Connecting shares (%)'!$R$18,0),0)</f>
        <v>0</v>
      </c>
      <c r="AC884" s="1">
        <f>IF(C884="West", IF(B884="Decentral",('Connecting shares (%)'!$F$14/100*E884+'Connecting shares (%)'!$G$14/100*G884+'Connecting shares (%)'!$H$14/100*I884)/1000000,0),0)</f>
        <v>0</v>
      </c>
      <c r="AD884" s="1">
        <f>IF(C884="west", IF(B884="Decentral",F884*'Connecting shares (%)'!$R$16*'Connecting shares (%)'!$F$14/100+H884*'Connecting shares (%)'!$G$14/100*'Connecting shares (%)'!$R$17+J884*'Connecting shares (%)'!$H$14/100*'Connecting shares (%)'!$R$18,0),0)</f>
        <v>0</v>
      </c>
      <c r="AE884" s="1">
        <f>IF(C884="west", IF(B884="Central",('Connecting shares (%)'!$F$12/100*K884+'Connecting shares (%)'!$G$12/100*M884+'Connecting shares (%)'!$H$12/100*O884)/1000000,0),0)</f>
        <v>0</v>
      </c>
      <c r="AF884" s="1">
        <f>IF(C884="west", IF(B884="Central",L884*'Connecting shares (%)'!$R$16*'Connecting shares (%)'!$F$12/100+N884*'Connecting shares (%)'!$G$12/100*'Connecting shares (%)'!$R$17+P884*'Connecting shares (%)'!$H$12/100*'Connecting shares (%)'!$R$18,0),0)</f>
        <v>0</v>
      </c>
      <c r="AG884" s="1">
        <f>IF(C884="West", IF(B884="Decentral",(K884*'Connecting shares (%)'!$F$16/100+M884*'Connecting shares (%)'!$G$16/100+O884*'Connecting shares (%)'!$H$16/100)/1000000,0),0)</f>
        <v>0</v>
      </c>
      <c r="AH884" s="1">
        <f>IF(C884="west", IF(B884="Decentral",L884*'Connecting shares (%)'!$R$16*'Connecting shares (%)'!$F$16/100+N884*'Connecting shares (%)'!$G$16/100*'Connecting shares (%)'!$R$17+P884*'Connecting shares (%)'!$H$16/100*'Connecting shares (%)'!$R$18,0),0)</f>
        <v>0</v>
      </c>
    </row>
    <row r="885" spans="1:34">
      <c r="A885" s="1">
        <v>884</v>
      </c>
      <c r="B885" s="1" t="s">
        <v>21</v>
      </c>
      <c r="C885" s="1" t="s">
        <v>24</v>
      </c>
      <c r="D885" s="1" t="s">
        <v>116</v>
      </c>
      <c r="E885" s="1">
        <v>3239948.84</v>
      </c>
      <c r="F885" s="1">
        <v>225</v>
      </c>
      <c r="G885" s="1">
        <v>0</v>
      </c>
      <c r="H885" s="1">
        <v>0</v>
      </c>
      <c r="I885" s="1">
        <v>0</v>
      </c>
      <c r="J885" s="1">
        <v>0</v>
      </c>
      <c r="K885" s="1">
        <v>769992.2</v>
      </c>
      <c r="L885" s="1">
        <v>36</v>
      </c>
      <c r="M885" s="1">
        <v>744427.88999999897</v>
      </c>
      <c r="N885" s="1">
        <v>10</v>
      </c>
      <c r="O885" s="1">
        <v>0</v>
      </c>
      <c r="P885" s="1">
        <v>0</v>
      </c>
      <c r="Q885" s="1">
        <v>12698.646350864299</v>
      </c>
      <c r="R885" s="1">
        <v>3713823</v>
      </c>
      <c r="S885" s="61">
        <f>IF(C885="East", IF(B885="Central",('Connecting shares (%)'!$F$2/100*E885+'Connecting shares (%)'!$G$2/100*G885+'Connecting shares (%)'!$H$2/100*I885)/1000000,0),0)</f>
        <v>0</v>
      </c>
      <c r="T885" s="61">
        <f>IF(C885="East", IF(B885="Central",F885*'Connecting shares (%)'!$R$16*'Connecting shares (%)'!$F$2/100+H885*'Connecting shares (%)'!$G$2/100*'Connecting shares (%)'!$R$17+J885*'Connecting shares (%)'!$H$2/100*'Connecting shares (%)'!$R$18,0),0)</f>
        <v>0</v>
      </c>
      <c r="U885" s="1">
        <f>IF(C885="East", IF(B885="Decentral",('Connecting shares (%)'!$F$6/100*E885+'Connecting shares (%)'!$G$6/100*G885+'Connecting shares (%)'!$H$6/100*I885)/1000000,0),0)</f>
        <v>3.2399488399999998</v>
      </c>
      <c r="V885" s="1">
        <f>IF(C885="East", IF(B885="Decentral",F885*'Connecting shares (%)'!$R$16*'Connecting shares (%)'!$F$6/100+H885*'Connecting shares (%)'!$G$6/100*'Connecting shares (%)'!$R$17+J885*'Connecting shares (%)'!$H$6/100*'Connecting shares (%)'!$R$18,0),0)</f>
        <v>5.1738750000000007</v>
      </c>
      <c r="W885" s="1">
        <f>IF(C885="East", IF(B885="Central",('Connecting shares (%)'!$F$4/100*K885+'Connecting shares (%)'!$G$4/100*M885+'Connecting shares (%)'!$H$4/100*O885)/1000000,0),0)</f>
        <v>0</v>
      </c>
      <c r="X885" s="1">
        <f>IF(C885="East", IF(B885="Central",L885*'Connecting shares (%)'!$R$16*'Connecting shares (%)'!$F$4/100+N885*'Connecting shares (%)'!$G$4/100*'Connecting shares (%)'!$R$17+P885*'Connecting shares (%)'!$H$4/100*'Connecting shares (%)'!$R$18,0),0)</f>
        <v>0</v>
      </c>
      <c r="Y885" s="1">
        <f>IF(C885="East", IF(B885="Decentral",('Connecting shares (%)'!$F$4/100*K885+'Connecting shares (%)'!$G$4/100*M885+'Connecting shares (%)'!$H$4/100*O885)/1000000,0),0)</f>
        <v>1.5144200899999989</v>
      </c>
      <c r="Z885" s="1">
        <f>IF(C885="East", IF(B885="Decentral",L885*'Connecting shares (%)'!$R$16*'Connecting shares (%)'!$F$8/100+N885*'Connecting shares (%)'!$G$8/100*'Connecting shares (%)'!$R$17+P885*'Connecting shares (%)'!$H$8/100*'Connecting shares (%)'!$R$18,0),0)</f>
        <v>1.1344099999999999</v>
      </c>
      <c r="AA885" s="1">
        <f>IF(C885="West", IF(B885="Central",('Connecting shares (%)'!$F$10/100*E885+'Connecting shares (%)'!$G$10/100*G885+'Connecting shares (%)'!$H$10/100*I885)/1000000,0),0)</f>
        <v>0</v>
      </c>
      <c r="AB885" s="1">
        <f>IF(C885="West", IF(B885="Central",F885*'Connecting shares (%)'!$R$16*'Connecting shares (%)'!$F$10/100+H885*'Connecting shares (%)'!$G$10/100*'Connecting shares (%)'!$R$17+J885*'Connecting shares (%)'!$H$10/100*'Connecting shares (%)'!$R$18,0),0)</f>
        <v>0</v>
      </c>
      <c r="AC885" s="1">
        <f>IF(C885="West", IF(B885="Decentral",('Connecting shares (%)'!$F$14/100*E885+'Connecting shares (%)'!$G$14/100*G885+'Connecting shares (%)'!$H$14/100*I885)/1000000,0),0)</f>
        <v>0</v>
      </c>
      <c r="AD885" s="1">
        <f>IF(C885="west", IF(B885="Decentral",F885*'Connecting shares (%)'!$R$16*'Connecting shares (%)'!$F$14/100+H885*'Connecting shares (%)'!$G$14/100*'Connecting shares (%)'!$R$17+J885*'Connecting shares (%)'!$H$14/100*'Connecting shares (%)'!$R$18,0),0)</f>
        <v>0</v>
      </c>
      <c r="AE885" s="1">
        <f>IF(C885="west", IF(B885="Central",('Connecting shares (%)'!$F$12/100*K885+'Connecting shares (%)'!$G$12/100*M885+'Connecting shares (%)'!$H$12/100*O885)/1000000,0),0)</f>
        <v>0</v>
      </c>
      <c r="AF885" s="1">
        <f>IF(C885="west", IF(B885="Central",L885*'Connecting shares (%)'!$R$16*'Connecting shares (%)'!$F$12/100+N885*'Connecting shares (%)'!$G$12/100*'Connecting shares (%)'!$R$17+P885*'Connecting shares (%)'!$H$12/100*'Connecting shares (%)'!$R$18,0),0)</f>
        <v>0</v>
      </c>
      <c r="AG885" s="1">
        <f>IF(C885="West", IF(B885="Decentral",(K885*'Connecting shares (%)'!$F$16/100+M885*'Connecting shares (%)'!$G$16/100+O885*'Connecting shares (%)'!$H$16/100)/1000000,0),0)</f>
        <v>0</v>
      </c>
      <c r="AH885" s="1">
        <f>IF(C885="west", IF(B885="Decentral",L885*'Connecting shares (%)'!$R$16*'Connecting shares (%)'!$F$16/100+N885*'Connecting shares (%)'!$G$16/100*'Connecting shares (%)'!$R$17+P885*'Connecting shares (%)'!$H$16/100*'Connecting shares (%)'!$R$18,0),0)</f>
        <v>0</v>
      </c>
    </row>
    <row r="886" spans="1:34">
      <c r="A886" s="1">
        <v>885</v>
      </c>
      <c r="B886" s="1" t="s">
        <v>21</v>
      </c>
      <c r="C886" s="1" t="s">
        <v>24</v>
      </c>
      <c r="D886" s="1" t="s">
        <v>115</v>
      </c>
      <c r="E886" s="1">
        <v>559045.35</v>
      </c>
      <c r="F886" s="1">
        <v>35</v>
      </c>
      <c r="G886" s="1">
        <v>0</v>
      </c>
      <c r="H886" s="1">
        <v>0</v>
      </c>
      <c r="I886" s="1">
        <v>0</v>
      </c>
      <c r="J886" s="1">
        <v>0</v>
      </c>
      <c r="K886" s="1">
        <v>7917.04</v>
      </c>
      <c r="L886" s="1">
        <v>1</v>
      </c>
      <c r="M886" s="1">
        <v>0</v>
      </c>
      <c r="N886" s="1">
        <v>0</v>
      </c>
      <c r="O886" s="1">
        <v>0</v>
      </c>
      <c r="P886" s="1">
        <v>0</v>
      </c>
      <c r="Q886" s="1">
        <v>2432.8003644901801</v>
      </c>
      <c r="R886" s="1">
        <v>129009</v>
      </c>
      <c r="S886" s="61">
        <f>IF(C886="East", IF(B886="Central",('Connecting shares (%)'!$F$2/100*E886+'Connecting shares (%)'!$G$2/100*G886+'Connecting shares (%)'!$H$2/100*I886)/1000000,0),0)</f>
        <v>0</v>
      </c>
      <c r="T886" s="61">
        <f>IF(C886="East", IF(B886="Central",F886*'Connecting shares (%)'!$R$16*'Connecting shares (%)'!$F$2/100+H886*'Connecting shares (%)'!$G$2/100*'Connecting shares (%)'!$R$17+J886*'Connecting shares (%)'!$H$2/100*'Connecting shares (%)'!$R$18,0),0)</f>
        <v>0</v>
      </c>
      <c r="U886" s="1">
        <f>IF(C886="East", IF(B886="Decentral",('Connecting shares (%)'!$F$6/100*E886+'Connecting shares (%)'!$G$6/100*G886+'Connecting shares (%)'!$H$6/100*I886)/1000000,0),0)</f>
        <v>0.55904535</v>
      </c>
      <c r="V886" s="1">
        <f>IF(C886="East", IF(B886="Decentral",F886*'Connecting shares (%)'!$R$16*'Connecting shares (%)'!$F$6/100+H886*'Connecting shares (%)'!$G$6/100*'Connecting shares (%)'!$R$17+J886*'Connecting shares (%)'!$H$6/100*'Connecting shares (%)'!$R$18,0),0)</f>
        <v>0.80482500000000001</v>
      </c>
      <c r="W886" s="1">
        <f>IF(C886="East", IF(B886="Central",('Connecting shares (%)'!$F$4/100*K886+'Connecting shares (%)'!$G$4/100*M886+'Connecting shares (%)'!$H$4/100*O886)/1000000,0),0)</f>
        <v>0</v>
      </c>
      <c r="X886" s="1">
        <f>IF(C886="East", IF(B886="Central",L886*'Connecting shares (%)'!$R$16*'Connecting shares (%)'!$F$4/100+N886*'Connecting shares (%)'!$G$4/100*'Connecting shares (%)'!$R$17+P886*'Connecting shares (%)'!$H$4/100*'Connecting shares (%)'!$R$18,0),0)</f>
        <v>0</v>
      </c>
      <c r="Y886" s="1">
        <f>IF(C886="East", IF(B886="Decentral",('Connecting shares (%)'!$F$4/100*K886+'Connecting shares (%)'!$G$4/100*M886+'Connecting shares (%)'!$H$4/100*O886)/1000000,0),0)</f>
        <v>7.9170400000000002E-3</v>
      </c>
      <c r="Z886" s="1">
        <f>IF(C886="East", IF(B886="Decentral",L886*'Connecting shares (%)'!$R$16*'Connecting shares (%)'!$F$8/100+N886*'Connecting shares (%)'!$G$8/100*'Connecting shares (%)'!$R$17+P886*'Connecting shares (%)'!$H$8/100*'Connecting shares (%)'!$R$18,0),0)</f>
        <v>2.2995000000000002E-2</v>
      </c>
      <c r="AA886" s="1">
        <f>IF(C886="West", IF(B886="Central",('Connecting shares (%)'!$F$10/100*E886+'Connecting shares (%)'!$G$10/100*G886+'Connecting shares (%)'!$H$10/100*I886)/1000000,0),0)</f>
        <v>0</v>
      </c>
      <c r="AB886" s="1">
        <f>IF(C886="West", IF(B886="Central",F886*'Connecting shares (%)'!$R$16*'Connecting shares (%)'!$F$10/100+H886*'Connecting shares (%)'!$G$10/100*'Connecting shares (%)'!$R$17+J886*'Connecting shares (%)'!$H$10/100*'Connecting shares (%)'!$R$18,0),0)</f>
        <v>0</v>
      </c>
      <c r="AC886" s="1">
        <f>IF(C886="West", IF(B886="Decentral",('Connecting shares (%)'!$F$14/100*E886+'Connecting shares (%)'!$G$14/100*G886+'Connecting shares (%)'!$H$14/100*I886)/1000000,0),0)</f>
        <v>0</v>
      </c>
      <c r="AD886" s="1">
        <f>IF(C886="west", IF(B886="Decentral",F886*'Connecting shares (%)'!$R$16*'Connecting shares (%)'!$F$14/100+H886*'Connecting shares (%)'!$G$14/100*'Connecting shares (%)'!$R$17+J886*'Connecting shares (%)'!$H$14/100*'Connecting shares (%)'!$R$18,0),0)</f>
        <v>0</v>
      </c>
      <c r="AE886" s="1">
        <f>IF(C886="west", IF(B886="Central",('Connecting shares (%)'!$F$12/100*K886+'Connecting shares (%)'!$G$12/100*M886+'Connecting shares (%)'!$H$12/100*O886)/1000000,0),0)</f>
        <v>0</v>
      </c>
      <c r="AF886" s="1">
        <f>IF(C886="west", IF(B886="Central",L886*'Connecting shares (%)'!$R$16*'Connecting shares (%)'!$F$12/100+N886*'Connecting shares (%)'!$G$12/100*'Connecting shares (%)'!$R$17+P886*'Connecting shares (%)'!$H$12/100*'Connecting shares (%)'!$R$18,0),0)</f>
        <v>0</v>
      </c>
      <c r="AG886" s="1">
        <f>IF(C886="West", IF(B886="Decentral",(K886*'Connecting shares (%)'!$F$16/100+M886*'Connecting shares (%)'!$G$16/100+O886*'Connecting shares (%)'!$H$16/100)/1000000,0),0)</f>
        <v>0</v>
      </c>
      <c r="AH886" s="1">
        <f>IF(C886="west", IF(B886="Decentral",L886*'Connecting shares (%)'!$R$16*'Connecting shares (%)'!$F$16/100+N886*'Connecting shares (%)'!$G$16/100*'Connecting shares (%)'!$R$17+P886*'Connecting shares (%)'!$H$16/100*'Connecting shares (%)'!$R$18,0),0)</f>
        <v>0</v>
      </c>
    </row>
    <row r="887" spans="1:34">
      <c r="A887" s="1">
        <v>886</v>
      </c>
      <c r="B887" s="1" t="s">
        <v>21</v>
      </c>
      <c r="C887" s="1" t="s">
        <v>24</v>
      </c>
      <c r="D887" s="1" t="s">
        <v>114</v>
      </c>
      <c r="E887" s="1">
        <v>61228.709999999897</v>
      </c>
      <c r="F887" s="1">
        <v>3</v>
      </c>
      <c r="G887" s="1">
        <v>0</v>
      </c>
      <c r="H887" s="1">
        <v>0</v>
      </c>
      <c r="I887" s="1">
        <v>0</v>
      </c>
      <c r="J887" s="1">
        <v>0</v>
      </c>
      <c r="K887" s="1">
        <v>10802.51</v>
      </c>
      <c r="L887" s="1">
        <v>1</v>
      </c>
      <c r="M887" s="1">
        <v>0</v>
      </c>
      <c r="N887" s="1">
        <v>0</v>
      </c>
      <c r="O887" s="1">
        <v>0</v>
      </c>
      <c r="P887" s="1">
        <v>0</v>
      </c>
      <c r="Q887" s="1">
        <v>1316.09156339378</v>
      </c>
      <c r="R887" s="1">
        <v>77215.5</v>
      </c>
      <c r="S887" s="61">
        <f>IF(C887="East", IF(B887="Central",('Connecting shares (%)'!$F$2/100*E887+'Connecting shares (%)'!$G$2/100*G887+'Connecting shares (%)'!$H$2/100*I887)/1000000,0),0)</f>
        <v>0</v>
      </c>
      <c r="T887" s="61">
        <f>IF(C887="East", IF(B887="Central",F887*'Connecting shares (%)'!$R$16*'Connecting shares (%)'!$F$2/100+H887*'Connecting shares (%)'!$G$2/100*'Connecting shares (%)'!$R$17+J887*'Connecting shares (%)'!$H$2/100*'Connecting shares (%)'!$R$18,0),0)</f>
        <v>0</v>
      </c>
      <c r="U887" s="1">
        <f>IF(C887="East", IF(B887="Decentral",('Connecting shares (%)'!$F$6/100*E887+'Connecting shares (%)'!$G$6/100*G887+'Connecting shares (%)'!$H$6/100*I887)/1000000,0),0)</f>
        <v>6.1228709999999895E-2</v>
      </c>
      <c r="V887" s="1">
        <f>IF(C887="East", IF(B887="Decentral",F887*'Connecting shares (%)'!$R$16*'Connecting shares (%)'!$F$6/100+H887*'Connecting shares (%)'!$G$6/100*'Connecting shares (%)'!$R$17+J887*'Connecting shares (%)'!$H$6/100*'Connecting shares (%)'!$R$18,0),0)</f>
        <v>6.8985000000000005E-2</v>
      </c>
      <c r="W887" s="1">
        <f>IF(C887="East", IF(B887="Central",('Connecting shares (%)'!$F$4/100*K887+'Connecting shares (%)'!$G$4/100*M887+'Connecting shares (%)'!$H$4/100*O887)/1000000,0),0)</f>
        <v>0</v>
      </c>
      <c r="X887" s="1">
        <f>IF(C887="East", IF(B887="Central",L887*'Connecting shares (%)'!$R$16*'Connecting shares (%)'!$F$4/100+N887*'Connecting shares (%)'!$G$4/100*'Connecting shares (%)'!$R$17+P887*'Connecting shares (%)'!$H$4/100*'Connecting shares (%)'!$R$18,0),0)</f>
        <v>0</v>
      </c>
      <c r="Y887" s="1">
        <f>IF(C887="East", IF(B887="Decentral",('Connecting shares (%)'!$F$4/100*K887+'Connecting shares (%)'!$G$4/100*M887+'Connecting shares (%)'!$H$4/100*O887)/1000000,0),0)</f>
        <v>1.080251E-2</v>
      </c>
      <c r="Z887" s="1">
        <f>IF(C887="East", IF(B887="Decentral",L887*'Connecting shares (%)'!$R$16*'Connecting shares (%)'!$F$8/100+N887*'Connecting shares (%)'!$G$8/100*'Connecting shares (%)'!$R$17+P887*'Connecting shares (%)'!$H$8/100*'Connecting shares (%)'!$R$18,0),0)</f>
        <v>2.2995000000000002E-2</v>
      </c>
      <c r="AA887" s="1">
        <f>IF(C887="West", IF(B887="Central",('Connecting shares (%)'!$F$10/100*E887+'Connecting shares (%)'!$G$10/100*G887+'Connecting shares (%)'!$H$10/100*I887)/1000000,0),0)</f>
        <v>0</v>
      </c>
      <c r="AB887" s="1">
        <f>IF(C887="West", IF(B887="Central",F887*'Connecting shares (%)'!$R$16*'Connecting shares (%)'!$F$10/100+H887*'Connecting shares (%)'!$G$10/100*'Connecting shares (%)'!$R$17+J887*'Connecting shares (%)'!$H$10/100*'Connecting shares (%)'!$R$18,0),0)</f>
        <v>0</v>
      </c>
      <c r="AC887" s="1">
        <f>IF(C887="West", IF(B887="Decentral",('Connecting shares (%)'!$F$14/100*E887+'Connecting shares (%)'!$G$14/100*G887+'Connecting shares (%)'!$H$14/100*I887)/1000000,0),0)</f>
        <v>0</v>
      </c>
      <c r="AD887" s="1">
        <f>IF(C887="west", IF(B887="Decentral",F887*'Connecting shares (%)'!$R$16*'Connecting shares (%)'!$F$14/100+H887*'Connecting shares (%)'!$G$14/100*'Connecting shares (%)'!$R$17+J887*'Connecting shares (%)'!$H$14/100*'Connecting shares (%)'!$R$18,0),0)</f>
        <v>0</v>
      </c>
      <c r="AE887" s="1">
        <f>IF(C887="west", IF(B887="Central",('Connecting shares (%)'!$F$12/100*K887+'Connecting shares (%)'!$G$12/100*M887+'Connecting shares (%)'!$H$12/100*O887)/1000000,0),0)</f>
        <v>0</v>
      </c>
      <c r="AF887" s="1">
        <f>IF(C887="west", IF(B887="Central",L887*'Connecting shares (%)'!$R$16*'Connecting shares (%)'!$F$12/100+N887*'Connecting shares (%)'!$G$12/100*'Connecting shares (%)'!$R$17+P887*'Connecting shares (%)'!$H$12/100*'Connecting shares (%)'!$R$18,0),0)</f>
        <v>0</v>
      </c>
      <c r="AG887" s="1">
        <f>IF(C887="West", IF(B887="Decentral",(K887*'Connecting shares (%)'!$F$16/100+M887*'Connecting shares (%)'!$G$16/100+O887*'Connecting shares (%)'!$H$16/100)/1000000,0),0)</f>
        <v>0</v>
      </c>
      <c r="AH887" s="1">
        <f>IF(C887="west", IF(B887="Decentral",L887*'Connecting shares (%)'!$R$16*'Connecting shares (%)'!$F$16/100+N887*'Connecting shares (%)'!$G$16/100*'Connecting shares (%)'!$R$17+P887*'Connecting shares (%)'!$H$16/100*'Connecting shares (%)'!$R$18,0),0)</f>
        <v>0</v>
      </c>
    </row>
    <row r="888" spans="1:34">
      <c r="A888" s="1">
        <v>887</v>
      </c>
      <c r="B888" s="1" t="s">
        <v>21</v>
      </c>
      <c r="C888" s="1" t="s">
        <v>24</v>
      </c>
      <c r="D888" s="1" t="s">
        <v>81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44295.4</v>
      </c>
      <c r="L888" s="1">
        <v>6</v>
      </c>
      <c r="M888" s="1">
        <v>0</v>
      </c>
      <c r="N888" s="1">
        <v>0</v>
      </c>
      <c r="O888" s="1">
        <v>0</v>
      </c>
      <c r="P888" s="1">
        <v>0</v>
      </c>
      <c r="Q888" s="1">
        <v>477.593282551919</v>
      </c>
      <c r="R888" s="1">
        <v>7206</v>
      </c>
      <c r="S888" s="61">
        <f>IF(C888="East", IF(B888="Central",('Connecting shares (%)'!$F$2/100*E888+'Connecting shares (%)'!$G$2/100*G888+'Connecting shares (%)'!$H$2/100*I888)/1000000,0),0)</f>
        <v>0</v>
      </c>
      <c r="T888" s="61">
        <f>IF(C888="East", IF(B888="Central",F888*'Connecting shares (%)'!$R$16*'Connecting shares (%)'!$F$2/100+H888*'Connecting shares (%)'!$G$2/100*'Connecting shares (%)'!$R$17+J888*'Connecting shares (%)'!$H$2/100*'Connecting shares (%)'!$R$18,0),0)</f>
        <v>0</v>
      </c>
      <c r="U888" s="1">
        <f>IF(C888="East", IF(B888="Decentral",('Connecting shares (%)'!$F$6/100*E888+'Connecting shares (%)'!$G$6/100*G888+'Connecting shares (%)'!$H$6/100*I888)/1000000,0),0)</f>
        <v>0</v>
      </c>
      <c r="V888" s="1">
        <f>IF(C888="East", IF(B888="Decentral",F888*'Connecting shares (%)'!$R$16*'Connecting shares (%)'!$F$6/100+H888*'Connecting shares (%)'!$G$6/100*'Connecting shares (%)'!$R$17+J888*'Connecting shares (%)'!$H$6/100*'Connecting shares (%)'!$R$18,0),0)</f>
        <v>0</v>
      </c>
      <c r="W888" s="1">
        <f>IF(C888="East", IF(B888="Central",('Connecting shares (%)'!$F$4/100*K888+'Connecting shares (%)'!$G$4/100*M888+'Connecting shares (%)'!$H$4/100*O888)/1000000,0),0)</f>
        <v>0</v>
      </c>
      <c r="X888" s="1">
        <f>IF(C888="East", IF(B888="Central",L888*'Connecting shares (%)'!$R$16*'Connecting shares (%)'!$F$4/100+N888*'Connecting shares (%)'!$G$4/100*'Connecting shares (%)'!$R$17+P888*'Connecting shares (%)'!$H$4/100*'Connecting shares (%)'!$R$18,0),0)</f>
        <v>0</v>
      </c>
      <c r="Y888" s="1">
        <f>IF(C888="East", IF(B888="Decentral",('Connecting shares (%)'!$F$4/100*K888+'Connecting shares (%)'!$G$4/100*M888+'Connecting shares (%)'!$H$4/100*O888)/1000000,0),0)</f>
        <v>4.4295399999999999E-2</v>
      </c>
      <c r="Z888" s="1">
        <f>IF(C888="East", IF(B888="Decentral",L888*'Connecting shares (%)'!$R$16*'Connecting shares (%)'!$F$8/100+N888*'Connecting shares (%)'!$G$8/100*'Connecting shares (%)'!$R$17+P888*'Connecting shares (%)'!$H$8/100*'Connecting shares (%)'!$R$18,0),0)</f>
        <v>0.13797000000000001</v>
      </c>
      <c r="AA888" s="1">
        <f>IF(C888="West", IF(B888="Central",('Connecting shares (%)'!$F$10/100*E888+'Connecting shares (%)'!$G$10/100*G888+'Connecting shares (%)'!$H$10/100*I888)/1000000,0),0)</f>
        <v>0</v>
      </c>
      <c r="AB888" s="1">
        <f>IF(C888="West", IF(B888="Central",F888*'Connecting shares (%)'!$R$16*'Connecting shares (%)'!$F$10/100+H888*'Connecting shares (%)'!$G$10/100*'Connecting shares (%)'!$R$17+J888*'Connecting shares (%)'!$H$10/100*'Connecting shares (%)'!$R$18,0),0)</f>
        <v>0</v>
      </c>
      <c r="AC888" s="1">
        <f>IF(C888="West", IF(B888="Decentral",('Connecting shares (%)'!$F$14/100*E888+'Connecting shares (%)'!$G$14/100*G888+'Connecting shares (%)'!$H$14/100*I888)/1000000,0),0)</f>
        <v>0</v>
      </c>
      <c r="AD888" s="1">
        <f>IF(C888="west", IF(B888="Decentral",F888*'Connecting shares (%)'!$R$16*'Connecting shares (%)'!$F$14/100+H888*'Connecting shares (%)'!$G$14/100*'Connecting shares (%)'!$R$17+J888*'Connecting shares (%)'!$H$14/100*'Connecting shares (%)'!$R$18,0),0)</f>
        <v>0</v>
      </c>
      <c r="AE888" s="1">
        <f>IF(C888="west", IF(B888="Central",('Connecting shares (%)'!$F$12/100*K888+'Connecting shares (%)'!$G$12/100*M888+'Connecting shares (%)'!$H$12/100*O888)/1000000,0),0)</f>
        <v>0</v>
      </c>
      <c r="AF888" s="1">
        <f>IF(C888="west", IF(B888="Central",L888*'Connecting shares (%)'!$R$16*'Connecting shares (%)'!$F$12/100+N888*'Connecting shares (%)'!$G$12/100*'Connecting shares (%)'!$R$17+P888*'Connecting shares (%)'!$H$12/100*'Connecting shares (%)'!$R$18,0),0)</f>
        <v>0</v>
      </c>
      <c r="AG888" s="1">
        <f>IF(C888="West", IF(B888="Decentral",(K888*'Connecting shares (%)'!$F$16/100+M888*'Connecting shares (%)'!$G$16/100+O888*'Connecting shares (%)'!$H$16/100)/1000000,0),0)</f>
        <v>0</v>
      </c>
      <c r="AH888" s="1">
        <f>IF(C888="west", IF(B888="Decentral",L888*'Connecting shares (%)'!$R$16*'Connecting shares (%)'!$F$16/100+N888*'Connecting shares (%)'!$G$16/100*'Connecting shares (%)'!$R$17+P888*'Connecting shares (%)'!$H$16/100*'Connecting shares (%)'!$R$18,0),0)</f>
        <v>0</v>
      </c>
    </row>
    <row r="889" spans="1:34">
      <c r="A889" s="1">
        <v>888</v>
      </c>
      <c r="B889" s="1" t="s">
        <v>21</v>
      </c>
      <c r="C889" s="1" t="s">
        <v>24</v>
      </c>
      <c r="D889" s="1" t="s">
        <v>113</v>
      </c>
      <c r="E889" s="1">
        <v>1078276.3999999899</v>
      </c>
      <c r="F889" s="1">
        <v>72</v>
      </c>
      <c r="G889" s="1">
        <v>0</v>
      </c>
      <c r="H889" s="1">
        <v>0</v>
      </c>
      <c r="I889" s="1">
        <v>0</v>
      </c>
      <c r="J889" s="1">
        <v>0</v>
      </c>
      <c r="K889" s="1">
        <v>60533.17</v>
      </c>
      <c r="L889" s="1">
        <v>10</v>
      </c>
      <c r="M889" s="1">
        <v>57414.22</v>
      </c>
      <c r="N889" s="1">
        <v>1</v>
      </c>
      <c r="O889" s="1">
        <v>0</v>
      </c>
      <c r="P889" s="1">
        <v>0</v>
      </c>
      <c r="Q889" s="1">
        <v>6084.0758632708403</v>
      </c>
      <c r="R889" s="1">
        <v>1602304.5</v>
      </c>
      <c r="S889" s="61">
        <f>IF(C889="East", IF(B889="Central",('Connecting shares (%)'!$F$2/100*E889+'Connecting shares (%)'!$G$2/100*G889+'Connecting shares (%)'!$H$2/100*I889)/1000000,0),0)</f>
        <v>0</v>
      </c>
      <c r="T889" s="61">
        <f>IF(C889="East", IF(B889="Central",F889*'Connecting shares (%)'!$R$16*'Connecting shares (%)'!$F$2/100+H889*'Connecting shares (%)'!$G$2/100*'Connecting shares (%)'!$R$17+J889*'Connecting shares (%)'!$H$2/100*'Connecting shares (%)'!$R$18,0),0)</f>
        <v>0</v>
      </c>
      <c r="U889" s="1">
        <f>IF(C889="East", IF(B889="Decentral",('Connecting shares (%)'!$F$6/100*E889+'Connecting shares (%)'!$G$6/100*G889+'Connecting shares (%)'!$H$6/100*I889)/1000000,0),0)</f>
        <v>1.0782763999999898</v>
      </c>
      <c r="V889" s="1">
        <f>IF(C889="East", IF(B889="Decentral",F889*'Connecting shares (%)'!$R$16*'Connecting shares (%)'!$F$6/100+H889*'Connecting shares (%)'!$G$6/100*'Connecting shares (%)'!$R$17+J889*'Connecting shares (%)'!$H$6/100*'Connecting shares (%)'!$R$18,0),0)</f>
        <v>1.65564</v>
      </c>
      <c r="W889" s="1">
        <f>IF(C889="East", IF(B889="Central",('Connecting shares (%)'!$F$4/100*K889+'Connecting shares (%)'!$G$4/100*M889+'Connecting shares (%)'!$H$4/100*O889)/1000000,0),0)</f>
        <v>0</v>
      </c>
      <c r="X889" s="1">
        <f>IF(C889="East", IF(B889="Central",L889*'Connecting shares (%)'!$R$16*'Connecting shares (%)'!$F$4/100+N889*'Connecting shares (%)'!$G$4/100*'Connecting shares (%)'!$R$17+P889*'Connecting shares (%)'!$H$4/100*'Connecting shares (%)'!$R$18,0),0)</f>
        <v>0</v>
      </c>
      <c r="Y889" s="1">
        <f>IF(C889="East", IF(B889="Decentral",('Connecting shares (%)'!$F$4/100*K889+'Connecting shares (%)'!$G$4/100*M889+'Connecting shares (%)'!$H$4/100*O889)/1000000,0),0)</f>
        <v>0.11794739</v>
      </c>
      <c r="Z889" s="1">
        <f>IF(C889="East", IF(B889="Decentral",L889*'Connecting shares (%)'!$R$16*'Connecting shares (%)'!$F$8/100+N889*'Connecting shares (%)'!$G$8/100*'Connecting shares (%)'!$R$17+P889*'Connecting shares (%)'!$H$8/100*'Connecting shares (%)'!$R$18,0),0)</f>
        <v>0.26060900000000004</v>
      </c>
      <c r="AA889" s="1">
        <f>IF(C889="West", IF(B889="Central",('Connecting shares (%)'!$F$10/100*E889+'Connecting shares (%)'!$G$10/100*G889+'Connecting shares (%)'!$H$10/100*I889)/1000000,0),0)</f>
        <v>0</v>
      </c>
      <c r="AB889" s="1">
        <f>IF(C889="West", IF(B889="Central",F889*'Connecting shares (%)'!$R$16*'Connecting shares (%)'!$F$10/100+H889*'Connecting shares (%)'!$G$10/100*'Connecting shares (%)'!$R$17+J889*'Connecting shares (%)'!$H$10/100*'Connecting shares (%)'!$R$18,0),0)</f>
        <v>0</v>
      </c>
      <c r="AC889" s="1">
        <f>IF(C889="West", IF(B889="Decentral",('Connecting shares (%)'!$F$14/100*E889+'Connecting shares (%)'!$G$14/100*G889+'Connecting shares (%)'!$H$14/100*I889)/1000000,0),0)</f>
        <v>0</v>
      </c>
      <c r="AD889" s="1">
        <f>IF(C889="west", IF(B889="Decentral",F889*'Connecting shares (%)'!$R$16*'Connecting shares (%)'!$F$14/100+H889*'Connecting shares (%)'!$G$14/100*'Connecting shares (%)'!$R$17+J889*'Connecting shares (%)'!$H$14/100*'Connecting shares (%)'!$R$18,0),0)</f>
        <v>0</v>
      </c>
      <c r="AE889" s="1">
        <f>IF(C889="west", IF(B889="Central",('Connecting shares (%)'!$F$12/100*K889+'Connecting shares (%)'!$G$12/100*M889+'Connecting shares (%)'!$H$12/100*O889)/1000000,0),0)</f>
        <v>0</v>
      </c>
      <c r="AF889" s="1">
        <f>IF(C889="west", IF(B889="Central",L889*'Connecting shares (%)'!$R$16*'Connecting shares (%)'!$F$12/100+N889*'Connecting shares (%)'!$G$12/100*'Connecting shares (%)'!$R$17+P889*'Connecting shares (%)'!$H$12/100*'Connecting shares (%)'!$R$18,0),0)</f>
        <v>0</v>
      </c>
      <c r="AG889" s="1">
        <f>IF(C889="West", IF(B889="Decentral",(K889*'Connecting shares (%)'!$F$16/100+M889*'Connecting shares (%)'!$G$16/100+O889*'Connecting shares (%)'!$H$16/100)/1000000,0),0)</f>
        <v>0</v>
      </c>
      <c r="AH889" s="1">
        <f>IF(C889="west", IF(B889="Decentral",L889*'Connecting shares (%)'!$R$16*'Connecting shares (%)'!$F$16/100+N889*'Connecting shares (%)'!$G$16/100*'Connecting shares (%)'!$R$17+P889*'Connecting shares (%)'!$H$16/100*'Connecting shares (%)'!$R$18,0),0)</f>
        <v>0</v>
      </c>
    </row>
    <row r="890" spans="1:34">
      <c r="A890" s="1">
        <v>889</v>
      </c>
      <c r="B890" s="1" t="s">
        <v>21</v>
      </c>
      <c r="C890" s="1" t="s">
        <v>24</v>
      </c>
      <c r="D890" s="1" t="s">
        <v>112</v>
      </c>
      <c r="E890" s="1">
        <v>3071469.3</v>
      </c>
      <c r="F890" s="1">
        <v>204</v>
      </c>
      <c r="G890" s="1">
        <v>0</v>
      </c>
      <c r="H890" s="1">
        <v>0</v>
      </c>
      <c r="I890" s="1">
        <v>0</v>
      </c>
      <c r="J890" s="1">
        <v>0</v>
      </c>
      <c r="K890" s="1">
        <v>497837.74999999901</v>
      </c>
      <c r="L890" s="1">
        <v>46</v>
      </c>
      <c r="M890" s="1">
        <v>630160.81999999995</v>
      </c>
      <c r="N890" s="1">
        <v>5</v>
      </c>
      <c r="O890" s="1">
        <v>0</v>
      </c>
      <c r="P890" s="1">
        <v>0</v>
      </c>
      <c r="Q890" s="1">
        <v>13721.7233739766</v>
      </c>
      <c r="R890" s="1">
        <v>3982688</v>
      </c>
      <c r="S890" s="61">
        <f>IF(C890="East", IF(B890="Central",('Connecting shares (%)'!$F$2/100*E890+'Connecting shares (%)'!$G$2/100*G890+'Connecting shares (%)'!$H$2/100*I890)/1000000,0),0)</f>
        <v>0</v>
      </c>
      <c r="T890" s="61">
        <f>IF(C890="East", IF(B890="Central",F890*'Connecting shares (%)'!$R$16*'Connecting shares (%)'!$F$2/100+H890*'Connecting shares (%)'!$G$2/100*'Connecting shares (%)'!$R$17+J890*'Connecting shares (%)'!$H$2/100*'Connecting shares (%)'!$R$18,0),0)</f>
        <v>0</v>
      </c>
      <c r="U890" s="1">
        <f>IF(C890="East", IF(B890="Decentral",('Connecting shares (%)'!$F$6/100*E890+'Connecting shares (%)'!$G$6/100*G890+'Connecting shares (%)'!$H$6/100*I890)/1000000,0),0)</f>
        <v>3.0714693</v>
      </c>
      <c r="V890" s="1">
        <f>IF(C890="East", IF(B890="Decentral",F890*'Connecting shares (%)'!$R$16*'Connecting shares (%)'!$F$6/100+H890*'Connecting shares (%)'!$G$6/100*'Connecting shares (%)'!$R$17+J890*'Connecting shares (%)'!$H$6/100*'Connecting shares (%)'!$R$18,0),0)</f>
        <v>4.6909800000000006</v>
      </c>
      <c r="W890" s="1">
        <f>IF(C890="East", IF(B890="Central",('Connecting shares (%)'!$F$4/100*K890+'Connecting shares (%)'!$G$4/100*M890+'Connecting shares (%)'!$H$4/100*O890)/1000000,0),0)</f>
        <v>0</v>
      </c>
      <c r="X890" s="1">
        <f>IF(C890="East", IF(B890="Central",L890*'Connecting shares (%)'!$R$16*'Connecting shares (%)'!$F$4/100+N890*'Connecting shares (%)'!$G$4/100*'Connecting shares (%)'!$R$17+P890*'Connecting shares (%)'!$H$4/100*'Connecting shares (%)'!$R$18,0),0)</f>
        <v>0</v>
      </c>
      <c r="Y890" s="1">
        <f>IF(C890="East", IF(B890="Decentral",('Connecting shares (%)'!$F$4/100*K890+'Connecting shares (%)'!$G$4/100*M890+'Connecting shares (%)'!$H$4/100*O890)/1000000,0),0)</f>
        <v>1.1279985699999988</v>
      </c>
      <c r="Z890" s="1">
        <f>IF(C890="East", IF(B890="Decentral",L890*'Connecting shares (%)'!$R$16*'Connecting shares (%)'!$F$8/100+N890*'Connecting shares (%)'!$G$8/100*'Connecting shares (%)'!$R$17+P890*'Connecting shares (%)'!$H$8/100*'Connecting shares (%)'!$R$18,0),0)</f>
        <v>1.2110650000000001</v>
      </c>
      <c r="AA890" s="1">
        <f>IF(C890="West", IF(B890="Central",('Connecting shares (%)'!$F$10/100*E890+'Connecting shares (%)'!$G$10/100*G890+'Connecting shares (%)'!$H$10/100*I890)/1000000,0),0)</f>
        <v>0</v>
      </c>
      <c r="AB890" s="1">
        <f>IF(C890="West", IF(B890="Central",F890*'Connecting shares (%)'!$R$16*'Connecting shares (%)'!$F$10/100+H890*'Connecting shares (%)'!$G$10/100*'Connecting shares (%)'!$R$17+J890*'Connecting shares (%)'!$H$10/100*'Connecting shares (%)'!$R$18,0),0)</f>
        <v>0</v>
      </c>
      <c r="AC890" s="1">
        <f>IF(C890="West", IF(B890="Decentral",('Connecting shares (%)'!$F$14/100*E890+'Connecting shares (%)'!$G$14/100*G890+'Connecting shares (%)'!$H$14/100*I890)/1000000,0),0)</f>
        <v>0</v>
      </c>
      <c r="AD890" s="1">
        <f>IF(C890="west", IF(B890="Decentral",F890*'Connecting shares (%)'!$R$16*'Connecting shares (%)'!$F$14/100+H890*'Connecting shares (%)'!$G$14/100*'Connecting shares (%)'!$R$17+J890*'Connecting shares (%)'!$H$14/100*'Connecting shares (%)'!$R$18,0),0)</f>
        <v>0</v>
      </c>
      <c r="AE890" s="1">
        <f>IF(C890="west", IF(B890="Central",('Connecting shares (%)'!$F$12/100*K890+'Connecting shares (%)'!$G$12/100*M890+'Connecting shares (%)'!$H$12/100*O890)/1000000,0),0)</f>
        <v>0</v>
      </c>
      <c r="AF890" s="1">
        <f>IF(C890="west", IF(B890="Central",L890*'Connecting shares (%)'!$R$16*'Connecting shares (%)'!$F$12/100+N890*'Connecting shares (%)'!$G$12/100*'Connecting shares (%)'!$R$17+P890*'Connecting shares (%)'!$H$12/100*'Connecting shares (%)'!$R$18,0),0)</f>
        <v>0</v>
      </c>
      <c r="AG890" s="1">
        <f>IF(C890="West", IF(B890="Decentral",(K890*'Connecting shares (%)'!$F$16/100+M890*'Connecting shares (%)'!$G$16/100+O890*'Connecting shares (%)'!$H$16/100)/1000000,0),0)</f>
        <v>0</v>
      </c>
      <c r="AH890" s="1">
        <f>IF(C890="west", IF(B890="Decentral",L890*'Connecting shares (%)'!$R$16*'Connecting shares (%)'!$F$16/100+N890*'Connecting shares (%)'!$G$16/100*'Connecting shares (%)'!$R$17+P890*'Connecting shares (%)'!$H$16/100*'Connecting shares (%)'!$R$18,0),0)</f>
        <v>0</v>
      </c>
    </row>
    <row r="891" spans="1:34">
      <c r="A891" s="1">
        <v>890</v>
      </c>
      <c r="B891" s="1" t="s">
        <v>21</v>
      </c>
      <c r="C891" s="1" t="s">
        <v>24</v>
      </c>
      <c r="D891" s="1" t="s">
        <v>75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977.50765407553604</v>
      </c>
      <c r="R891" s="1">
        <v>858</v>
      </c>
      <c r="S891" s="61">
        <f>IF(C891="East", IF(B891="Central",('Connecting shares (%)'!$F$2/100*E891+'Connecting shares (%)'!$G$2/100*G891+'Connecting shares (%)'!$H$2/100*I891)/1000000,0),0)</f>
        <v>0</v>
      </c>
      <c r="T891" s="61">
        <f>IF(C891="East", IF(B891="Central",F891*'Connecting shares (%)'!$R$16*'Connecting shares (%)'!$F$2/100+H891*'Connecting shares (%)'!$G$2/100*'Connecting shares (%)'!$R$17+J891*'Connecting shares (%)'!$H$2/100*'Connecting shares (%)'!$R$18,0),0)</f>
        <v>0</v>
      </c>
      <c r="U891" s="1">
        <f>IF(C891="East", IF(B891="Decentral",('Connecting shares (%)'!$F$6/100*E891+'Connecting shares (%)'!$G$6/100*G891+'Connecting shares (%)'!$H$6/100*I891)/1000000,0),0)</f>
        <v>0</v>
      </c>
      <c r="V891" s="1">
        <f>IF(C891="East", IF(B891="Decentral",F891*'Connecting shares (%)'!$R$16*'Connecting shares (%)'!$F$6/100+H891*'Connecting shares (%)'!$G$6/100*'Connecting shares (%)'!$R$17+J891*'Connecting shares (%)'!$H$6/100*'Connecting shares (%)'!$R$18,0),0)</f>
        <v>0</v>
      </c>
      <c r="W891" s="1">
        <f>IF(C891="East", IF(B891="Central",('Connecting shares (%)'!$F$4/100*K891+'Connecting shares (%)'!$G$4/100*M891+'Connecting shares (%)'!$H$4/100*O891)/1000000,0),0)</f>
        <v>0</v>
      </c>
      <c r="X891" s="1">
        <f>IF(C891="East", IF(B891="Central",L891*'Connecting shares (%)'!$R$16*'Connecting shares (%)'!$F$4/100+N891*'Connecting shares (%)'!$G$4/100*'Connecting shares (%)'!$R$17+P891*'Connecting shares (%)'!$H$4/100*'Connecting shares (%)'!$R$18,0),0)</f>
        <v>0</v>
      </c>
      <c r="Y891" s="1">
        <f>IF(C891="East", IF(B891="Decentral",('Connecting shares (%)'!$F$4/100*K891+'Connecting shares (%)'!$G$4/100*M891+'Connecting shares (%)'!$H$4/100*O891)/1000000,0),0)</f>
        <v>0</v>
      </c>
      <c r="Z891" s="1">
        <f>IF(C891="East", IF(B891="Decentral",L891*'Connecting shares (%)'!$R$16*'Connecting shares (%)'!$F$8/100+N891*'Connecting shares (%)'!$G$8/100*'Connecting shares (%)'!$R$17+P891*'Connecting shares (%)'!$H$8/100*'Connecting shares (%)'!$R$18,0),0)</f>
        <v>0</v>
      </c>
      <c r="AA891" s="1">
        <f>IF(C891="West", IF(B891="Central",('Connecting shares (%)'!$F$10/100*E891+'Connecting shares (%)'!$G$10/100*G891+'Connecting shares (%)'!$H$10/100*I891)/1000000,0),0)</f>
        <v>0</v>
      </c>
      <c r="AB891" s="1">
        <f>IF(C891="West", IF(B891="Central",F891*'Connecting shares (%)'!$R$16*'Connecting shares (%)'!$F$10/100+H891*'Connecting shares (%)'!$G$10/100*'Connecting shares (%)'!$R$17+J891*'Connecting shares (%)'!$H$10/100*'Connecting shares (%)'!$R$18,0),0)</f>
        <v>0</v>
      </c>
      <c r="AC891" s="1">
        <f>IF(C891="West", IF(B891="Decentral",('Connecting shares (%)'!$F$14/100*E891+'Connecting shares (%)'!$G$14/100*G891+'Connecting shares (%)'!$H$14/100*I891)/1000000,0),0)</f>
        <v>0</v>
      </c>
      <c r="AD891" s="1">
        <f>IF(C891="west", IF(B891="Decentral",F891*'Connecting shares (%)'!$R$16*'Connecting shares (%)'!$F$14/100+H891*'Connecting shares (%)'!$G$14/100*'Connecting shares (%)'!$R$17+J891*'Connecting shares (%)'!$H$14/100*'Connecting shares (%)'!$R$18,0),0)</f>
        <v>0</v>
      </c>
      <c r="AE891" s="1">
        <f>IF(C891="west", IF(B891="Central",('Connecting shares (%)'!$F$12/100*K891+'Connecting shares (%)'!$G$12/100*M891+'Connecting shares (%)'!$H$12/100*O891)/1000000,0),0)</f>
        <v>0</v>
      </c>
      <c r="AF891" s="1">
        <f>IF(C891="west", IF(B891="Central",L891*'Connecting shares (%)'!$R$16*'Connecting shares (%)'!$F$12/100+N891*'Connecting shares (%)'!$G$12/100*'Connecting shares (%)'!$R$17+P891*'Connecting shares (%)'!$H$12/100*'Connecting shares (%)'!$R$18,0),0)</f>
        <v>0</v>
      </c>
      <c r="AG891" s="1">
        <f>IF(C891="West", IF(B891="Decentral",(K891*'Connecting shares (%)'!$F$16/100+M891*'Connecting shares (%)'!$G$16/100+O891*'Connecting shares (%)'!$H$16/100)/1000000,0),0)</f>
        <v>0</v>
      </c>
      <c r="AH891" s="1">
        <f>IF(C891="west", IF(B891="Decentral",L891*'Connecting shares (%)'!$R$16*'Connecting shares (%)'!$F$16/100+N891*'Connecting shares (%)'!$G$16/100*'Connecting shares (%)'!$R$17+P891*'Connecting shares (%)'!$H$16/100*'Connecting shares (%)'!$R$18,0),0)</f>
        <v>0</v>
      </c>
    </row>
    <row r="892" spans="1:34">
      <c r="A892" s="1">
        <v>891</v>
      </c>
      <c r="B892" s="1" t="s">
        <v>21</v>
      </c>
      <c r="C892" s="1" t="s">
        <v>24</v>
      </c>
      <c r="D892" s="1" t="s">
        <v>111</v>
      </c>
      <c r="E892" s="1">
        <v>590579.05000000005</v>
      </c>
      <c r="F892" s="1">
        <v>35</v>
      </c>
      <c r="G892" s="1">
        <v>0</v>
      </c>
      <c r="H892" s="1">
        <v>0</v>
      </c>
      <c r="I892" s="1">
        <v>0</v>
      </c>
      <c r="J892" s="1">
        <v>0</v>
      </c>
      <c r="K892" s="1">
        <v>15006.94</v>
      </c>
      <c r="L892" s="1">
        <v>1</v>
      </c>
      <c r="M892" s="1">
        <v>0</v>
      </c>
      <c r="N892" s="1">
        <v>0</v>
      </c>
      <c r="O892" s="1">
        <v>0</v>
      </c>
      <c r="P892" s="1">
        <v>0</v>
      </c>
      <c r="Q892" s="1">
        <v>1863.6585920079001</v>
      </c>
      <c r="R892" s="1">
        <v>179445.5</v>
      </c>
      <c r="S892" s="61">
        <f>IF(C892="East", IF(B892="Central",('Connecting shares (%)'!$F$2/100*E892+'Connecting shares (%)'!$G$2/100*G892+'Connecting shares (%)'!$H$2/100*I892)/1000000,0),0)</f>
        <v>0</v>
      </c>
      <c r="T892" s="61">
        <f>IF(C892="East", IF(B892="Central",F892*'Connecting shares (%)'!$R$16*'Connecting shares (%)'!$F$2/100+H892*'Connecting shares (%)'!$G$2/100*'Connecting shares (%)'!$R$17+J892*'Connecting shares (%)'!$H$2/100*'Connecting shares (%)'!$R$18,0),0)</f>
        <v>0</v>
      </c>
      <c r="U892" s="1">
        <f>IF(C892="East", IF(B892="Decentral",('Connecting shares (%)'!$F$6/100*E892+'Connecting shares (%)'!$G$6/100*G892+'Connecting shares (%)'!$H$6/100*I892)/1000000,0),0)</f>
        <v>0.59057904999999999</v>
      </c>
      <c r="V892" s="1">
        <f>IF(C892="East", IF(B892="Decentral",F892*'Connecting shares (%)'!$R$16*'Connecting shares (%)'!$F$6/100+H892*'Connecting shares (%)'!$G$6/100*'Connecting shares (%)'!$R$17+J892*'Connecting shares (%)'!$H$6/100*'Connecting shares (%)'!$R$18,0),0)</f>
        <v>0.80482500000000001</v>
      </c>
      <c r="W892" s="1">
        <f>IF(C892="East", IF(B892="Central",('Connecting shares (%)'!$F$4/100*K892+'Connecting shares (%)'!$G$4/100*M892+'Connecting shares (%)'!$H$4/100*O892)/1000000,0),0)</f>
        <v>0</v>
      </c>
      <c r="X892" s="1">
        <f>IF(C892="East", IF(B892="Central",L892*'Connecting shares (%)'!$R$16*'Connecting shares (%)'!$F$4/100+N892*'Connecting shares (%)'!$G$4/100*'Connecting shares (%)'!$R$17+P892*'Connecting shares (%)'!$H$4/100*'Connecting shares (%)'!$R$18,0),0)</f>
        <v>0</v>
      </c>
      <c r="Y892" s="1">
        <f>IF(C892="East", IF(B892="Decentral",('Connecting shares (%)'!$F$4/100*K892+'Connecting shares (%)'!$G$4/100*M892+'Connecting shares (%)'!$H$4/100*O892)/1000000,0),0)</f>
        <v>1.500694E-2</v>
      </c>
      <c r="Z892" s="1">
        <f>IF(C892="East", IF(B892="Decentral",L892*'Connecting shares (%)'!$R$16*'Connecting shares (%)'!$F$8/100+N892*'Connecting shares (%)'!$G$8/100*'Connecting shares (%)'!$R$17+P892*'Connecting shares (%)'!$H$8/100*'Connecting shares (%)'!$R$18,0),0)</f>
        <v>2.2995000000000002E-2</v>
      </c>
      <c r="AA892" s="1">
        <f>IF(C892="West", IF(B892="Central",('Connecting shares (%)'!$F$10/100*E892+'Connecting shares (%)'!$G$10/100*G892+'Connecting shares (%)'!$H$10/100*I892)/1000000,0),0)</f>
        <v>0</v>
      </c>
      <c r="AB892" s="1">
        <f>IF(C892="West", IF(B892="Central",F892*'Connecting shares (%)'!$R$16*'Connecting shares (%)'!$F$10/100+H892*'Connecting shares (%)'!$G$10/100*'Connecting shares (%)'!$R$17+J892*'Connecting shares (%)'!$H$10/100*'Connecting shares (%)'!$R$18,0),0)</f>
        <v>0</v>
      </c>
      <c r="AC892" s="1">
        <f>IF(C892="West", IF(B892="Decentral",('Connecting shares (%)'!$F$14/100*E892+'Connecting shares (%)'!$G$14/100*G892+'Connecting shares (%)'!$H$14/100*I892)/1000000,0),0)</f>
        <v>0</v>
      </c>
      <c r="AD892" s="1">
        <f>IF(C892="west", IF(B892="Decentral",F892*'Connecting shares (%)'!$R$16*'Connecting shares (%)'!$F$14/100+H892*'Connecting shares (%)'!$G$14/100*'Connecting shares (%)'!$R$17+J892*'Connecting shares (%)'!$H$14/100*'Connecting shares (%)'!$R$18,0),0)</f>
        <v>0</v>
      </c>
      <c r="AE892" s="1">
        <f>IF(C892="west", IF(B892="Central",('Connecting shares (%)'!$F$12/100*K892+'Connecting shares (%)'!$G$12/100*M892+'Connecting shares (%)'!$H$12/100*O892)/1000000,0),0)</f>
        <v>0</v>
      </c>
      <c r="AF892" s="1">
        <f>IF(C892="west", IF(B892="Central",L892*'Connecting shares (%)'!$R$16*'Connecting shares (%)'!$F$12/100+N892*'Connecting shares (%)'!$G$12/100*'Connecting shares (%)'!$R$17+P892*'Connecting shares (%)'!$H$12/100*'Connecting shares (%)'!$R$18,0),0)</f>
        <v>0</v>
      </c>
      <c r="AG892" s="1">
        <f>IF(C892="West", IF(B892="Decentral",(K892*'Connecting shares (%)'!$F$16/100+M892*'Connecting shares (%)'!$G$16/100+O892*'Connecting shares (%)'!$H$16/100)/1000000,0),0)</f>
        <v>0</v>
      </c>
      <c r="AH892" s="1">
        <f>IF(C892="west", IF(B892="Decentral",L892*'Connecting shares (%)'!$R$16*'Connecting shares (%)'!$F$16/100+N892*'Connecting shares (%)'!$G$16/100*'Connecting shares (%)'!$R$17+P892*'Connecting shares (%)'!$H$16/100*'Connecting shares (%)'!$R$18,0),0)</f>
        <v>0</v>
      </c>
    </row>
    <row r="893" spans="1:34">
      <c r="A893" s="1">
        <v>892</v>
      </c>
      <c r="B893" s="1" t="s">
        <v>21</v>
      </c>
      <c r="C893" s="1" t="s">
        <v>24</v>
      </c>
      <c r="D893" s="1" t="s">
        <v>110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533.28280207573005</v>
      </c>
      <c r="R893" s="1">
        <v>14053.5</v>
      </c>
      <c r="S893" s="61">
        <f>IF(C893="East", IF(B893="Central",('Connecting shares (%)'!$F$2/100*E893+'Connecting shares (%)'!$G$2/100*G893+'Connecting shares (%)'!$H$2/100*I893)/1000000,0),0)</f>
        <v>0</v>
      </c>
      <c r="T893" s="61">
        <f>IF(C893="East", IF(B893="Central",F893*'Connecting shares (%)'!$R$16*'Connecting shares (%)'!$F$2/100+H893*'Connecting shares (%)'!$G$2/100*'Connecting shares (%)'!$R$17+J893*'Connecting shares (%)'!$H$2/100*'Connecting shares (%)'!$R$18,0),0)</f>
        <v>0</v>
      </c>
      <c r="U893" s="1">
        <f>IF(C893="East", IF(B893="Decentral",('Connecting shares (%)'!$F$6/100*E893+'Connecting shares (%)'!$G$6/100*G893+'Connecting shares (%)'!$H$6/100*I893)/1000000,0),0)</f>
        <v>0</v>
      </c>
      <c r="V893" s="1">
        <f>IF(C893="East", IF(B893="Decentral",F893*'Connecting shares (%)'!$R$16*'Connecting shares (%)'!$F$6/100+H893*'Connecting shares (%)'!$G$6/100*'Connecting shares (%)'!$R$17+J893*'Connecting shares (%)'!$H$6/100*'Connecting shares (%)'!$R$18,0),0)</f>
        <v>0</v>
      </c>
      <c r="W893" s="1">
        <f>IF(C893="East", IF(B893="Central",('Connecting shares (%)'!$F$4/100*K893+'Connecting shares (%)'!$G$4/100*M893+'Connecting shares (%)'!$H$4/100*O893)/1000000,0),0)</f>
        <v>0</v>
      </c>
      <c r="X893" s="1">
        <f>IF(C893="East", IF(B893="Central",L893*'Connecting shares (%)'!$R$16*'Connecting shares (%)'!$F$4/100+N893*'Connecting shares (%)'!$G$4/100*'Connecting shares (%)'!$R$17+P893*'Connecting shares (%)'!$H$4/100*'Connecting shares (%)'!$R$18,0),0)</f>
        <v>0</v>
      </c>
      <c r="Y893" s="1">
        <f>IF(C893="East", IF(B893="Decentral",('Connecting shares (%)'!$F$4/100*K893+'Connecting shares (%)'!$G$4/100*M893+'Connecting shares (%)'!$H$4/100*O893)/1000000,0),0)</f>
        <v>0</v>
      </c>
      <c r="Z893" s="1">
        <f>IF(C893="East", IF(B893="Decentral",L893*'Connecting shares (%)'!$R$16*'Connecting shares (%)'!$F$8/100+N893*'Connecting shares (%)'!$G$8/100*'Connecting shares (%)'!$R$17+P893*'Connecting shares (%)'!$H$8/100*'Connecting shares (%)'!$R$18,0),0)</f>
        <v>0</v>
      </c>
      <c r="AA893" s="1">
        <f>IF(C893="West", IF(B893="Central",('Connecting shares (%)'!$F$10/100*E893+'Connecting shares (%)'!$G$10/100*G893+'Connecting shares (%)'!$H$10/100*I893)/1000000,0),0)</f>
        <v>0</v>
      </c>
      <c r="AB893" s="1">
        <f>IF(C893="West", IF(B893="Central",F893*'Connecting shares (%)'!$R$16*'Connecting shares (%)'!$F$10/100+H893*'Connecting shares (%)'!$G$10/100*'Connecting shares (%)'!$R$17+J893*'Connecting shares (%)'!$H$10/100*'Connecting shares (%)'!$R$18,0),0)</f>
        <v>0</v>
      </c>
      <c r="AC893" s="1">
        <f>IF(C893="West", IF(B893="Decentral",('Connecting shares (%)'!$F$14/100*E893+'Connecting shares (%)'!$G$14/100*G893+'Connecting shares (%)'!$H$14/100*I893)/1000000,0),0)</f>
        <v>0</v>
      </c>
      <c r="AD893" s="1">
        <f>IF(C893="west", IF(B893="Decentral",F893*'Connecting shares (%)'!$R$16*'Connecting shares (%)'!$F$14/100+H893*'Connecting shares (%)'!$G$14/100*'Connecting shares (%)'!$R$17+J893*'Connecting shares (%)'!$H$14/100*'Connecting shares (%)'!$R$18,0),0)</f>
        <v>0</v>
      </c>
      <c r="AE893" s="1">
        <f>IF(C893="west", IF(B893="Central",('Connecting shares (%)'!$F$12/100*K893+'Connecting shares (%)'!$G$12/100*M893+'Connecting shares (%)'!$H$12/100*O893)/1000000,0),0)</f>
        <v>0</v>
      </c>
      <c r="AF893" s="1">
        <f>IF(C893="west", IF(B893="Central",L893*'Connecting shares (%)'!$R$16*'Connecting shares (%)'!$F$12/100+N893*'Connecting shares (%)'!$G$12/100*'Connecting shares (%)'!$R$17+P893*'Connecting shares (%)'!$H$12/100*'Connecting shares (%)'!$R$18,0),0)</f>
        <v>0</v>
      </c>
      <c r="AG893" s="1">
        <f>IF(C893="West", IF(B893="Decentral",(K893*'Connecting shares (%)'!$F$16/100+M893*'Connecting shares (%)'!$G$16/100+O893*'Connecting shares (%)'!$H$16/100)/1000000,0),0)</f>
        <v>0</v>
      </c>
      <c r="AH893" s="1">
        <f>IF(C893="west", IF(B893="Decentral",L893*'Connecting shares (%)'!$R$16*'Connecting shares (%)'!$F$16/100+N893*'Connecting shares (%)'!$G$16/100*'Connecting shares (%)'!$R$17+P893*'Connecting shares (%)'!$H$16/100*'Connecting shares (%)'!$R$18,0),0)</f>
        <v>0</v>
      </c>
    </row>
    <row r="894" spans="1:34">
      <c r="A894" s="1">
        <v>893</v>
      </c>
      <c r="B894" s="1" t="s">
        <v>21</v>
      </c>
      <c r="C894" s="1" t="s">
        <v>24</v>
      </c>
      <c r="D894" s="1" t="s">
        <v>109</v>
      </c>
      <c r="E894" s="1">
        <v>402004.51</v>
      </c>
      <c r="F894" s="1">
        <v>30</v>
      </c>
      <c r="G894" s="1">
        <v>0</v>
      </c>
      <c r="H894" s="1">
        <v>0</v>
      </c>
      <c r="I894" s="1">
        <v>0</v>
      </c>
      <c r="J894" s="1">
        <v>0</v>
      </c>
      <c r="K894" s="1">
        <v>8449.92</v>
      </c>
      <c r="L894" s="1">
        <v>2</v>
      </c>
      <c r="M894" s="1">
        <v>0</v>
      </c>
      <c r="N894" s="1">
        <v>0</v>
      </c>
      <c r="O894" s="1">
        <v>0</v>
      </c>
      <c r="P894" s="1">
        <v>0</v>
      </c>
      <c r="Q894" s="1">
        <v>1483.1265751958999</v>
      </c>
      <c r="R894" s="1">
        <v>86822.5</v>
      </c>
      <c r="S894" s="61">
        <f>IF(C894="East", IF(B894="Central",('Connecting shares (%)'!$F$2/100*E894+'Connecting shares (%)'!$G$2/100*G894+'Connecting shares (%)'!$H$2/100*I894)/1000000,0),0)</f>
        <v>0</v>
      </c>
      <c r="T894" s="61">
        <f>IF(C894="East", IF(B894="Central",F894*'Connecting shares (%)'!$R$16*'Connecting shares (%)'!$F$2/100+H894*'Connecting shares (%)'!$G$2/100*'Connecting shares (%)'!$R$17+J894*'Connecting shares (%)'!$H$2/100*'Connecting shares (%)'!$R$18,0),0)</f>
        <v>0</v>
      </c>
      <c r="U894" s="1">
        <f>IF(C894="East", IF(B894="Decentral",('Connecting shares (%)'!$F$6/100*E894+'Connecting shares (%)'!$G$6/100*G894+'Connecting shares (%)'!$H$6/100*I894)/1000000,0),0)</f>
        <v>0.40200450999999998</v>
      </c>
      <c r="V894" s="1">
        <f>IF(C894="East", IF(B894="Decentral",F894*'Connecting shares (%)'!$R$16*'Connecting shares (%)'!$F$6/100+H894*'Connecting shares (%)'!$G$6/100*'Connecting shares (%)'!$R$17+J894*'Connecting shares (%)'!$H$6/100*'Connecting shares (%)'!$R$18,0),0)</f>
        <v>0.68985000000000019</v>
      </c>
      <c r="W894" s="1">
        <f>IF(C894="East", IF(B894="Central",('Connecting shares (%)'!$F$4/100*K894+'Connecting shares (%)'!$G$4/100*M894+'Connecting shares (%)'!$H$4/100*O894)/1000000,0),0)</f>
        <v>0</v>
      </c>
      <c r="X894" s="1">
        <f>IF(C894="East", IF(B894="Central",L894*'Connecting shares (%)'!$R$16*'Connecting shares (%)'!$F$4/100+N894*'Connecting shares (%)'!$G$4/100*'Connecting shares (%)'!$R$17+P894*'Connecting shares (%)'!$H$4/100*'Connecting shares (%)'!$R$18,0),0)</f>
        <v>0</v>
      </c>
      <c r="Y894" s="1">
        <f>IF(C894="East", IF(B894="Decentral",('Connecting shares (%)'!$F$4/100*K894+'Connecting shares (%)'!$G$4/100*M894+'Connecting shares (%)'!$H$4/100*O894)/1000000,0),0)</f>
        <v>8.4499199999999997E-3</v>
      </c>
      <c r="Z894" s="1">
        <f>IF(C894="East", IF(B894="Decentral",L894*'Connecting shares (%)'!$R$16*'Connecting shares (%)'!$F$8/100+N894*'Connecting shares (%)'!$G$8/100*'Connecting shares (%)'!$R$17+P894*'Connecting shares (%)'!$H$8/100*'Connecting shares (%)'!$R$18,0),0)</f>
        <v>4.5990000000000003E-2</v>
      </c>
      <c r="AA894" s="1">
        <f>IF(C894="West", IF(B894="Central",('Connecting shares (%)'!$F$10/100*E894+'Connecting shares (%)'!$G$10/100*G894+'Connecting shares (%)'!$H$10/100*I894)/1000000,0),0)</f>
        <v>0</v>
      </c>
      <c r="AB894" s="1">
        <f>IF(C894="West", IF(B894="Central",F894*'Connecting shares (%)'!$R$16*'Connecting shares (%)'!$F$10/100+H894*'Connecting shares (%)'!$G$10/100*'Connecting shares (%)'!$R$17+J894*'Connecting shares (%)'!$H$10/100*'Connecting shares (%)'!$R$18,0),0)</f>
        <v>0</v>
      </c>
      <c r="AC894" s="1">
        <f>IF(C894="West", IF(B894="Decentral",('Connecting shares (%)'!$F$14/100*E894+'Connecting shares (%)'!$G$14/100*G894+'Connecting shares (%)'!$H$14/100*I894)/1000000,0),0)</f>
        <v>0</v>
      </c>
      <c r="AD894" s="1">
        <f>IF(C894="west", IF(B894="Decentral",F894*'Connecting shares (%)'!$R$16*'Connecting shares (%)'!$F$14/100+H894*'Connecting shares (%)'!$G$14/100*'Connecting shares (%)'!$R$17+J894*'Connecting shares (%)'!$H$14/100*'Connecting shares (%)'!$R$18,0),0)</f>
        <v>0</v>
      </c>
      <c r="AE894" s="1">
        <f>IF(C894="west", IF(B894="Central",('Connecting shares (%)'!$F$12/100*K894+'Connecting shares (%)'!$G$12/100*M894+'Connecting shares (%)'!$H$12/100*O894)/1000000,0),0)</f>
        <v>0</v>
      </c>
      <c r="AF894" s="1">
        <f>IF(C894="west", IF(B894="Central",L894*'Connecting shares (%)'!$R$16*'Connecting shares (%)'!$F$12/100+N894*'Connecting shares (%)'!$G$12/100*'Connecting shares (%)'!$R$17+P894*'Connecting shares (%)'!$H$12/100*'Connecting shares (%)'!$R$18,0),0)</f>
        <v>0</v>
      </c>
      <c r="AG894" s="1">
        <f>IF(C894="West", IF(B894="Decentral",(K894*'Connecting shares (%)'!$F$16/100+M894*'Connecting shares (%)'!$G$16/100+O894*'Connecting shares (%)'!$H$16/100)/1000000,0),0)</f>
        <v>0</v>
      </c>
      <c r="AH894" s="1">
        <f>IF(C894="west", IF(B894="Decentral",L894*'Connecting shares (%)'!$R$16*'Connecting shares (%)'!$F$16/100+N894*'Connecting shares (%)'!$G$16/100*'Connecting shares (%)'!$R$17+P894*'Connecting shares (%)'!$H$16/100*'Connecting shares (%)'!$R$18,0),0)</f>
        <v>0</v>
      </c>
    </row>
    <row r="895" spans="1:34">
      <c r="A895" s="1">
        <v>894</v>
      </c>
      <c r="B895" s="1" t="s">
        <v>21</v>
      </c>
      <c r="C895" s="1" t="s">
        <v>24</v>
      </c>
      <c r="D895" s="1" t="s">
        <v>108</v>
      </c>
      <c r="E895" s="1">
        <v>2745558.88</v>
      </c>
      <c r="F895" s="1">
        <v>171</v>
      </c>
      <c r="G895" s="1">
        <v>0</v>
      </c>
      <c r="H895" s="1">
        <v>0</v>
      </c>
      <c r="I895" s="1">
        <v>0</v>
      </c>
      <c r="J895" s="1">
        <v>0</v>
      </c>
      <c r="K895" s="1">
        <v>172011.82</v>
      </c>
      <c r="L895" s="1">
        <v>22</v>
      </c>
      <c r="M895" s="1">
        <v>54496.809999999903</v>
      </c>
      <c r="N895" s="1">
        <v>1</v>
      </c>
      <c r="O895" s="1">
        <v>0</v>
      </c>
      <c r="P895" s="1">
        <v>0</v>
      </c>
      <c r="Q895" s="1">
        <v>11284.9951149627</v>
      </c>
      <c r="R895" s="1">
        <v>2425805.5</v>
      </c>
      <c r="S895" s="61">
        <f>IF(C895="East", IF(B895="Central",('Connecting shares (%)'!$F$2/100*E895+'Connecting shares (%)'!$G$2/100*G895+'Connecting shares (%)'!$H$2/100*I895)/1000000,0),0)</f>
        <v>0</v>
      </c>
      <c r="T895" s="61">
        <f>IF(C895="East", IF(B895="Central",F895*'Connecting shares (%)'!$R$16*'Connecting shares (%)'!$F$2/100+H895*'Connecting shares (%)'!$G$2/100*'Connecting shares (%)'!$R$17+J895*'Connecting shares (%)'!$H$2/100*'Connecting shares (%)'!$R$18,0),0)</f>
        <v>0</v>
      </c>
      <c r="U895" s="1">
        <f>IF(C895="East", IF(B895="Decentral",('Connecting shares (%)'!$F$6/100*E895+'Connecting shares (%)'!$G$6/100*G895+'Connecting shares (%)'!$H$6/100*I895)/1000000,0),0)</f>
        <v>2.7455588799999999</v>
      </c>
      <c r="V895" s="1">
        <f>IF(C895="East", IF(B895="Decentral",F895*'Connecting shares (%)'!$R$16*'Connecting shares (%)'!$F$6/100+H895*'Connecting shares (%)'!$G$6/100*'Connecting shares (%)'!$R$17+J895*'Connecting shares (%)'!$H$6/100*'Connecting shares (%)'!$R$18,0),0)</f>
        <v>3.9321450000000002</v>
      </c>
      <c r="W895" s="1">
        <f>IF(C895="East", IF(B895="Central",('Connecting shares (%)'!$F$4/100*K895+'Connecting shares (%)'!$G$4/100*M895+'Connecting shares (%)'!$H$4/100*O895)/1000000,0),0)</f>
        <v>0</v>
      </c>
      <c r="X895" s="1">
        <f>IF(C895="East", IF(B895="Central",L895*'Connecting shares (%)'!$R$16*'Connecting shares (%)'!$F$4/100+N895*'Connecting shares (%)'!$G$4/100*'Connecting shares (%)'!$R$17+P895*'Connecting shares (%)'!$H$4/100*'Connecting shares (%)'!$R$18,0),0)</f>
        <v>0</v>
      </c>
      <c r="Y895" s="1">
        <f>IF(C895="East", IF(B895="Decentral",('Connecting shares (%)'!$F$4/100*K895+'Connecting shares (%)'!$G$4/100*M895+'Connecting shares (%)'!$H$4/100*O895)/1000000,0),0)</f>
        <v>0.22650862999999991</v>
      </c>
      <c r="Z895" s="1">
        <f>IF(C895="East", IF(B895="Decentral",L895*'Connecting shares (%)'!$R$16*'Connecting shares (%)'!$F$8/100+N895*'Connecting shares (%)'!$G$8/100*'Connecting shares (%)'!$R$17+P895*'Connecting shares (%)'!$H$8/100*'Connecting shares (%)'!$R$18,0),0)</f>
        <v>0.53654900000000005</v>
      </c>
      <c r="AA895" s="1">
        <f>IF(C895="West", IF(B895="Central",('Connecting shares (%)'!$F$10/100*E895+'Connecting shares (%)'!$G$10/100*G895+'Connecting shares (%)'!$H$10/100*I895)/1000000,0),0)</f>
        <v>0</v>
      </c>
      <c r="AB895" s="1">
        <f>IF(C895="West", IF(B895="Central",F895*'Connecting shares (%)'!$R$16*'Connecting shares (%)'!$F$10/100+H895*'Connecting shares (%)'!$G$10/100*'Connecting shares (%)'!$R$17+J895*'Connecting shares (%)'!$H$10/100*'Connecting shares (%)'!$R$18,0),0)</f>
        <v>0</v>
      </c>
      <c r="AC895" s="1">
        <f>IF(C895="West", IF(B895="Decentral",('Connecting shares (%)'!$F$14/100*E895+'Connecting shares (%)'!$G$14/100*G895+'Connecting shares (%)'!$H$14/100*I895)/1000000,0),0)</f>
        <v>0</v>
      </c>
      <c r="AD895" s="1">
        <f>IF(C895="west", IF(B895="Decentral",F895*'Connecting shares (%)'!$R$16*'Connecting shares (%)'!$F$14/100+H895*'Connecting shares (%)'!$G$14/100*'Connecting shares (%)'!$R$17+J895*'Connecting shares (%)'!$H$14/100*'Connecting shares (%)'!$R$18,0),0)</f>
        <v>0</v>
      </c>
      <c r="AE895" s="1">
        <f>IF(C895="west", IF(B895="Central",('Connecting shares (%)'!$F$12/100*K895+'Connecting shares (%)'!$G$12/100*M895+'Connecting shares (%)'!$H$12/100*O895)/1000000,0),0)</f>
        <v>0</v>
      </c>
      <c r="AF895" s="1">
        <f>IF(C895="west", IF(B895="Central",L895*'Connecting shares (%)'!$R$16*'Connecting shares (%)'!$F$12/100+N895*'Connecting shares (%)'!$G$12/100*'Connecting shares (%)'!$R$17+P895*'Connecting shares (%)'!$H$12/100*'Connecting shares (%)'!$R$18,0),0)</f>
        <v>0</v>
      </c>
      <c r="AG895" s="1">
        <f>IF(C895="West", IF(B895="Decentral",(K895*'Connecting shares (%)'!$F$16/100+M895*'Connecting shares (%)'!$G$16/100+O895*'Connecting shares (%)'!$H$16/100)/1000000,0),0)</f>
        <v>0</v>
      </c>
      <c r="AH895" s="1">
        <f>IF(C895="west", IF(B895="Decentral",L895*'Connecting shares (%)'!$R$16*'Connecting shares (%)'!$F$16/100+N895*'Connecting shares (%)'!$G$16/100*'Connecting shares (%)'!$R$17+P895*'Connecting shares (%)'!$H$16/100*'Connecting shares (%)'!$R$18,0),0)</f>
        <v>0</v>
      </c>
    </row>
    <row r="896" spans="1:34">
      <c r="A896" s="1">
        <v>895</v>
      </c>
      <c r="B896" s="1" t="s">
        <v>21</v>
      </c>
      <c r="C896" s="1" t="s">
        <v>24</v>
      </c>
      <c r="D896" s="1" t="s">
        <v>107</v>
      </c>
      <c r="E896" s="1">
        <v>2875101.8099999898</v>
      </c>
      <c r="F896" s="1">
        <v>198</v>
      </c>
      <c r="G896" s="1">
        <v>62176.68</v>
      </c>
      <c r="H896" s="1">
        <v>1</v>
      </c>
      <c r="I896" s="1">
        <v>0</v>
      </c>
      <c r="J896" s="1">
        <v>0</v>
      </c>
      <c r="K896" s="1">
        <v>581746.38</v>
      </c>
      <c r="L896" s="1">
        <v>68</v>
      </c>
      <c r="M896" s="1">
        <v>0</v>
      </c>
      <c r="N896" s="1">
        <v>0</v>
      </c>
      <c r="O896" s="1">
        <v>0</v>
      </c>
      <c r="P896" s="1">
        <v>0</v>
      </c>
      <c r="Q896" s="1">
        <v>4814.4832760937798</v>
      </c>
      <c r="R896" s="1">
        <v>1120269.5</v>
      </c>
      <c r="S896" s="61">
        <f>IF(C896="East", IF(B896="Central",('Connecting shares (%)'!$F$2/100*E896+'Connecting shares (%)'!$G$2/100*G896+'Connecting shares (%)'!$H$2/100*I896)/1000000,0),0)</f>
        <v>0</v>
      </c>
      <c r="T896" s="61">
        <f>IF(C896="East", IF(B896="Central",F896*'Connecting shares (%)'!$R$16*'Connecting shares (%)'!$F$2/100+H896*'Connecting shares (%)'!$G$2/100*'Connecting shares (%)'!$R$17+J896*'Connecting shares (%)'!$H$2/100*'Connecting shares (%)'!$R$18,0),0)</f>
        <v>0</v>
      </c>
      <c r="U896" s="1">
        <f>IF(C896="East", IF(B896="Decentral",('Connecting shares (%)'!$F$6/100*E896+'Connecting shares (%)'!$G$6/100*G896+'Connecting shares (%)'!$H$6/100*I896)/1000000,0),0)</f>
        <v>2.93727848999999</v>
      </c>
      <c r="V896" s="1">
        <f>IF(C896="East", IF(B896="Decentral",F896*'Connecting shares (%)'!$R$16*'Connecting shares (%)'!$F$6/100+H896*'Connecting shares (%)'!$G$6/100*'Connecting shares (%)'!$R$17+J896*'Connecting shares (%)'!$H$6/100*'Connecting shares (%)'!$R$18,0),0)</f>
        <v>4.5836690000000004</v>
      </c>
      <c r="W896" s="1">
        <f>IF(C896="East", IF(B896="Central",('Connecting shares (%)'!$F$4/100*K896+'Connecting shares (%)'!$G$4/100*M896+'Connecting shares (%)'!$H$4/100*O896)/1000000,0),0)</f>
        <v>0</v>
      </c>
      <c r="X896" s="1">
        <f>IF(C896="East", IF(B896="Central",L896*'Connecting shares (%)'!$R$16*'Connecting shares (%)'!$F$4/100+N896*'Connecting shares (%)'!$G$4/100*'Connecting shares (%)'!$R$17+P896*'Connecting shares (%)'!$H$4/100*'Connecting shares (%)'!$R$18,0),0)</f>
        <v>0</v>
      </c>
      <c r="Y896" s="1">
        <f>IF(C896="East", IF(B896="Decentral",('Connecting shares (%)'!$F$4/100*K896+'Connecting shares (%)'!$G$4/100*M896+'Connecting shares (%)'!$H$4/100*O896)/1000000,0),0)</f>
        <v>0.58174638000000001</v>
      </c>
      <c r="Z896" s="1">
        <f>IF(C896="East", IF(B896="Decentral",L896*'Connecting shares (%)'!$R$16*'Connecting shares (%)'!$F$8/100+N896*'Connecting shares (%)'!$G$8/100*'Connecting shares (%)'!$R$17+P896*'Connecting shares (%)'!$H$8/100*'Connecting shares (%)'!$R$18,0),0)</f>
        <v>1.56366</v>
      </c>
      <c r="AA896" s="1">
        <f>IF(C896="West", IF(B896="Central",('Connecting shares (%)'!$F$10/100*E896+'Connecting shares (%)'!$G$10/100*G896+'Connecting shares (%)'!$H$10/100*I896)/1000000,0),0)</f>
        <v>0</v>
      </c>
      <c r="AB896" s="1">
        <f>IF(C896="West", IF(B896="Central",F896*'Connecting shares (%)'!$R$16*'Connecting shares (%)'!$F$10/100+H896*'Connecting shares (%)'!$G$10/100*'Connecting shares (%)'!$R$17+J896*'Connecting shares (%)'!$H$10/100*'Connecting shares (%)'!$R$18,0),0)</f>
        <v>0</v>
      </c>
      <c r="AC896" s="1">
        <f>IF(C896="West", IF(B896="Decentral",('Connecting shares (%)'!$F$14/100*E896+'Connecting shares (%)'!$G$14/100*G896+'Connecting shares (%)'!$H$14/100*I896)/1000000,0),0)</f>
        <v>0</v>
      </c>
      <c r="AD896" s="1">
        <f>IF(C896="west", IF(B896="Decentral",F896*'Connecting shares (%)'!$R$16*'Connecting shares (%)'!$F$14/100+H896*'Connecting shares (%)'!$G$14/100*'Connecting shares (%)'!$R$17+J896*'Connecting shares (%)'!$H$14/100*'Connecting shares (%)'!$R$18,0),0)</f>
        <v>0</v>
      </c>
      <c r="AE896" s="1">
        <f>IF(C896="west", IF(B896="Central",('Connecting shares (%)'!$F$12/100*K896+'Connecting shares (%)'!$G$12/100*M896+'Connecting shares (%)'!$H$12/100*O896)/1000000,0),0)</f>
        <v>0</v>
      </c>
      <c r="AF896" s="1">
        <f>IF(C896="west", IF(B896="Central",L896*'Connecting shares (%)'!$R$16*'Connecting shares (%)'!$F$12/100+N896*'Connecting shares (%)'!$G$12/100*'Connecting shares (%)'!$R$17+P896*'Connecting shares (%)'!$H$12/100*'Connecting shares (%)'!$R$18,0),0)</f>
        <v>0</v>
      </c>
      <c r="AG896" s="1">
        <f>IF(C896="West", IF(B896="Decentral",(K896*'Connecting shares (%)'!$F$16/100+M896*'Connecting shares (%)'!$G$16/100+O896*'Connecting shares (%)'!$H$16/100)/1000000,0),0)</f>
        <v>0</v>
      </c>
      <c r="AH896" s="1">
        <f>IF(C896="west", IF(B896="Decentral",L896*'Connecting shares (%)'!$R$16*'Connecting shares (%)'!$F$16/100+N896*'Connecting shares (%)'!$G$16/100*'Connecting shares (%)'!$R$17+P896*'Connecting shares (%)'!$H$16/100*'Connecting shares (%)'!$R$18,0),0)</f>
        <v>0</v>
      </c>
    </row>
    <row r="897" spans="1:34">
      <c r="A897" s="1">
        <v>896</v>
      </c>
      <c r="B897" s="1" t="s">
        <v>21</v>
      </c>
      <c r="C897" s="1" t="s">
        <v>24</v>
      </c>
      <c r="D897" s="1" t="s">
        <v>106</v>
      </c>
      <c r="E897" s="1">
        <v>1061557.25999999</v>
      </c>
      <c r="F897" s="1">
        <v>72</v>
      </c>
      <c r="G897" s="1">
        <v>0</v>
      </c>
      <c r="H897" s="1">
        <v>0</v>
      </c>
      <c r="I897" s="1">
        <v>0</v>
      </c>
      <c r="J897" s="1">
        <v>0</v>
      </c>
      <c r="K897" s="1">
        <v>11115.62</v>
      </c>
      <c r="L897" s="1">
        <v>2</v>
      </c>
      <c r="M897" s="1">
        <v>0</v>
      </c>
      <c r="N897" s="1">
        <v>0</v>
      </c>
      <c r="O897" s="1">
        <v>0</v>
      </c>
      <c r="P897" s="1">
        <v>0</v>
      </c>
      <c r="Q897" s="1">
        <v>6805.0149809118502</v>
      </c>
      <c r="R897" s="1">
        <v>736328</v>
      </c>
      <c r="S897" s="61">
        <f>IF(C897="East", IF(B897="Central",('Connecting shares (%)'!$F$2/100*E897+'Connecting shares (%)'!$G$2/100*G897+'Connecting shares (%)'!$H$2/100*I897)/1000000,0),0)</f>
        <v>0</v>
      </c>
      <c r="T897" s="61">
        <f>IF(C897="East", IF(B897="Central",F897*'Connecting shares (%)'!$R$16*'Connecting shares (%)'!$F$2/100+H897*'Connecting shares (%)'!$G$2/100*'Connecting shares (%)'!$R$17+J897*'Connecting shares (%)'!$H$2/100*'Connecting shares (%)'!$R$18,0),0)</f>
        <v>0</v>
      </c>
      <c r="U897" s="1">
        <f>IF(C897="East", IF(B897="Decentral",('Connecting shares (%)'!$F$6/100*E897+'Connecting shares (%)'!$G$6/100*G897+'Connecting shares (%)'!$H$6/100*I897)/1000000,0),0)</f>
        <v>1.0615572599999901</v>
      </c>
      <c r="V897" s="1">
        <f>IF(C897="East", IF(B897="Decentral",F897*'Connecting shares (%)'!$R$16*'Connecting shares (%)'!$F$6/100+H897*'Connecting shares (%)'!$G$6/100*'Connecting shares (%)'!$R$17+J897*'Connecting shares (%)'!$H$6/100*'Connecting shares (%)'!$R$18,0),0)</f>
        <v>1.65564</v>
      </c>
      <c r="W897" s="1">
        <f>IF(C897="East", IF(B897="Central",('Connecting shares (%)'!$F$4/100*K897+'Connecting shares (%)'!$G$4/100*M897+'Connecting shares (%)'!$H$4/100*O897)/1000000,0),0)</f>
        <v>0</v>
      </c>
      <c r="X897" s="1">
        <f>IF(C897="East", IF(B897="Central",L897*'Connecting shares (%)'!$R$16*'Connecting shares (%)'!$F$4/100+N897*'Connecting shares (%)'!$G$4/100*'Connecting shares (%)'!$R$17+P897*'Connecting shares (%)'!$H$4/100*'Connecting shares (%)'!$R$18,0),0)</f>
        <v>0</v>
      </c>
      <c r="Y897" s="1">
        <f>IF(C897="East", IF(B897="Decentral",('Connecting shares (%)'!$F$4/100*K897+'Connecting shares (%)'!$G$4/100*M897+'Connecting shares (%)'!$H$4/100*O897)/1000000,0),0)</f>
        <v>1.1115620000000001E-2</v>
      </c>
      <c r="Z897" s="1">
        <f>IF(C897="East", IF(B897="Decentral",L897*'Connecting shares (%)'!$R$16*'Connecting shares (%)'!$F$8/100+N897*'Connecting shares (%)'!$G$8/100*'Connecting shares (%)'!$R$17+P897*'Connecting shares (%)'!$H$8/100*'Connecting shares (%)'!$R$18,0),0)</f>
        <v>4.5990000000000003E-2</v>
      </c>
      <c r="AA897" s="1">
        <f>IF(C897="West", IF(B897="Central",('Connecting shares (%)'!$F$10/100*E897+'Connecting shares (%)'!$G$10/100*G897+'Connecting shares (%)'!$H$10/100*I897)/1000000,0),0)</f>
        <v>0</v>
      </c>
      <c r="AB897" s="1">
        <f>IF(C897="West", IF(B897="Central",F897*'Connecting shares (%)'!$R$16*'Connecting shares (%)'!$F$10/100+H897*'Connecting shares (%)'!$G$10/100*'Connecting shares (%)'!$R$17+J897*'Connecting shares (%)'!$H$10/100*'Connecting shares (%)'!$R$18,0),0)</f>
        <v>0</v>
      </c>
      <c r="AC897" s="1">
        <f>IF(C897="West", IF(B897="Decentral",('Connecting shares (%)'!$F$14/100*E897+'Connecting shares (%)'!$G$14/100*G897+'Connecting shares (%)'!$H$14/100*I897)/1000000,0),0)</f>
        <v>0</v>
      </c>
      <c r="AD897" s="1">
        <f>IF(C897="west", IF(B897="Decentral",F897*'Connecting shares (%)'!$R$16*'Connecting shares (%)'!$F$14/100+H897*'Connecting shares (%)'!$G$14/100*'Connecting shares (%)'!$R$17+J897*'Connecting shares (%)'!$H$14/100*'Connecting shares (%)'!$R$18,0),0)</f>
        <v>0</v>
      </c>
      <c r="AE897" s="1">
        <f>IF(C897="west", IF(B897="Central",('Connecting shares (%)'!$F$12/100*K897+'Connecting shares (%)'!$G$12/100*M897+'Connecting shares (%)'!$H$12/100*O897)/1000000,0),0)</f>
        <v>0</v>
      </c>
      <c r="AF897" s="1">
        <f>IF(C897="west", IF(B897="Central",L897*'Connecting shares (%)'!$R$16*'Connecting shares (%)'!$F$12/100+N897*'Connecting shares (%)'!$G$12/100*'Connecting shares (%)'!$R$17+P897*'Connecting shares (%)'!$H$12/100*'Connecting shares (%)'!$R$18,0),0)</f>
        <v>0</v>
      </c>
      <c r="AG897" s="1">
        <f>IF(C897="West", IF(B897="Decentral",(K897*'Connecting shares (%)'!$F$16/100+M897*'Connecting shares (%)'!$G$16/100+O897*'Connecting shares (%)'!$H$16/100)/1000000,0),0)</f>
        <v>0</v>
      </c>
      <c r="AH897" s="1">
        <f>IF(C897="west", IF(B897="Decentral",L897*'Connecting shares (%)'!$R$16*'Connecting shares (%)'!$F$16/100+N897*'Connecting shares (%)'!$G$16/100*'Connecting shares (%)'!$R$17+P897*'Connecting shares (%)'!$H$16/100*'Connecting shares (%)'!$R$18,0),0)</f>
        <v>0</v>
      </c>
    </row>
    <row r="898" spans="1:34">
      <c r="A898" s="1">
        <v>897</v>
      </c>
      <c r="B898" s="1" t="s">
        <v>21</v>
      </c>
      <c r="C898" s="1" t="s">
        <v>24</v>
      </c>
      <c r="D898" s="1" t="s">
        <v>87</v>
      </c>
      <c r="E898" s="1">
        <v>1511583.25</v>
      </c>
      <c r="F898" s="1">
        <v>115</v>
      </c>
      <c r="G898" s="1">
        <v>0</v>
      </c>
      <c r="H898" s="1">
        <v>0</v>
      </c>
      <c r="I898" s="1">
        <v>0</v>
      </c>
      <c r="J898" s="1">
        <v>0</v>
      </c>
      <c r="K898" s="1">
        <v>705786.66</v>
      </c>
      <c r="L898" s="1">
        <v>72</v>
      </c>
      <c r="M898" s="1">
        <v>147842.89000000001</v>
      </c>
      <c r="N898" s="1">
        <v>2</v>
      </c>
      <c r="O898" s="1">
        <v>0</v>
      </c>
      <c r="P898" s="1">
        <v>0</v>
      </c>
      <c r="Q898" s="1">
        <v>5377.6940000644199</v>
      </c>
      <c r="R898" s="1">
        <v>948565</v>
      </c>
      <c r="S898" s="61">
        <f>IF(C898="East", IF(B898="Central",('Connecting shares (%)'!$F$2/100*E898+'Connecting shares (%)'!$G$2/100*G898+'Connecting shares (%)'!$H$2/100*I898)/1000000,0),0)</f>
        <v>0</v>
      </c>
      <c r="T898" s="61">
        <f>IF(C898="East", IF(B898="Central",F898*'Connecting shares (%)'!$R$16*'Connecting shares (%)'!$F$2/100+H898*'Connecting shares (%)'!$G$2/100*'Connecting shares (%)'!$R$17+J898*'Connecting shares (%)'!$H$2/100*'Connecting shares (%)'!$R$18,0),0)</f>
        <v>0</v>
      </c>
      <c r="U898" s="1">
        <f>IF(C898="East", IF(B898="Decentral",('Connecting shares (%)'!$F$6/100*E898+'Connecting shares (%)'!$G$6/100*G898+'Connecting shares (%)'!$H$6/100*I898)/1000000,0),0)</f>
        <v>1.5115832499999999</v>
      </c>
      <c r="V898" s="1">
        <f>IF(C898="East", IF(B898="Decentral",F898*'Connecting shares (%)'!$R$16*'Connecting shares (%)'!$F$6/100+H898*'Connecting shares (%)'!$G$6/100*'Connecting shares (%)'!$R$17+J898*'Connecting shares (%)'!$H$6/100*'Connecting shares (%)'!$R$18,0),0)</f>
        <v>2.644425</v>
      </c>
      <c r="W898" s="1">
        <f>IF(C898="East", IF(B898="Central",('Connecting shares (%)'!$F$4/100*K898+'Connecting shares (%)'!$G$4/100*M898+'Connecting shares (%)'!$H$4/100*O898)/1000000,0),0)</f>
        <v>0</v>
      </c>
      <c r="X898" s="1">
        <f>IF(C898="East", IF(B898="Central",L898*'Connecting shares (%)'!$R$16*'Connecting shares (%)'!$F$4/100+N898*'Connecting shares (%)'!$G$4/100*'Connecting shares (%)'!$R$17+P898*'Connecting shares (%)'!$H$4/100*'Connecting shares (%)'!$R$18,0),0)</f>
        <v>0</v>
      </c>
      <c r="Y898" s="1">
        <f>IF(C898="East", IF(B898="Decentral",('Connecting shares (%)'!$F$4/100*K898+'Connecting shares (%)'!$G$4/100*M898+'Connecting shares (%)'!$H$4/100*O898)/1000000,0),0)</f>
        <v>0.85362955000000007</v>
      </c>
      <c r="Z898" s="1">
        <f>IF(C898="East", IF(B898="Decentral",L898*'Connecting shares (%)'!$R$16*'Connecting shares (%)'!$F$8/100+N898*'Connecting shares (%)'!$G$8/100*'Connecting shares (%)'!$R$17+P898*'Connecting shares (%)'!$H$8/100*'Connecting shares (%)'!$R$18,0),0)</f>
        <v>1.716958</v>
      </c>
      <c r="AA898" s="1">
        <f>IF(C898="West", IF(B898="Central",('Connecting shares (%)'!$F$10/100*E898+'Connecting shares (%)'!$G$10/100*G898+'Connecting shares (%)'!$H$10/100*I898)/1000000,0),0)</f>
        <v>0</v>
      </c>
      <c r="AB898" s="1">
        <f>IF(C898="West", IF(B898="Central",F898*'Connecting shares (%)'!$R$16*'Connecting shares (%)'!$F$10/100+H898*'Connecting shares (%)'!$G$10/100*'Connecting shares (%)'!$R$17+J898*'Connecting shares (%)'!$H$10/100*'Connecting shares (%)'!$R$18,0),0)</f>
        <v>0</v>
      </c>
      <c r="AC898" s="1">
        <f>IF(C898="West", IF(B898="Decentral",('Connecting shares (%)'!$F$14/100*E898+'Connecting shares (%)'!$G$14/100*G898+'Connecting shares (%)'!$H$14/100*I898)/1000000,0),0)</f>
        <v>0</v>
      </c>
      <c r="AD898" s="1">
        <f>IF(C898="west", IF(B898="Decentral",F898*'Connecting shares (%)'!$R$16*'Connecting shares (%)'!$F$14/100+H898*'Connecting shares (%)'!$G$14/100*'Connecting shares (%)'!$R$17+J898*'Connecting shares (%)'!$H$14/100*'Connecting shares (%)'!$R$18,0),0)</f>
        <v>0</v>
      </c>
      <c r="AE898" s="1">
        <f>IF(C898="west", IF(B898="Central",('Connecting shares (%)'!$F$12/100*K898+'Connecting shares (%)'!$G$12/100*M898+'Connecting shares (%)'!$H$12/100*O898)/1000000,0),0)</f>
        <v>0</v>
      </c>
      <c r="AF898" s="1">
        <f>IF(C898="west", IF(B898="Central",L898*'Connecting shares (%)'!$R$16*'Connecting shares (%)'!$F$12/100+N898*'Connecting shares (%)'!$G$12/100*'Connecting shares (%)'!$R$17+P898*'Connecting shares (%)'!$H$12/100*'Connecting shares (%)'!$R$18,0),0)</f>
        <v>0</v>
      </c>
      <c r="AG898" s="1">
        <f>IF(C898="West", IF(B898="Decentral",(K898*'Connecting shares (%)'!$F$16/100+M898*'Connecting shares (%)'!$G$16/100+O898*'Connecting shares (%)'!$H$16/100)/1000000,0),0)</f>
        <v>0</v>
      </c>
      <c r="AH898" s="1">
        <f>IF(C898="west", IF(B898="Decentral",L898*'Connecting shares (%)'!$R$16*'Connecting shares (%)'!$F$16/100+N898*'Connecting shares (%)'!$G$16/100*'Connecting shares (%)'!$R$17+P898*'Connecting shares (%)'!$H$16/100*'Connecting shares (%)'!$R$18,0),0)</f>
        <v>0</v>
      </c>
    </row>
    <row r="899" spans="1:34">
      <c r="A899" s="1">
        <v>898</v>
      </c>
      <c r="B899" s="1" t="s">
        <v>21</v>
      </c>
      <c r="C899" s="1" t="s">
        <v>24</v>
      </c>
      <c r="D899" s="1" t="s">
        <v>105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317.32058622296802</v>
      </c>
      <c r="R899" s="1">
        <v>2291</v>
      </c>
      <c r="S899" s="61">
        <f>IF(C899="East", IF(B899="Central",('Connecting shares (%)'!$F$2/100*E899+'Connecting shares (%)'!$G$2/100*G899+'Connecting shares (%)'!$H$2/100*I899)/1000000,0),0)</f>
        <v>0</v>
      </c>
      <c r="T899" s="61">
        <f>IF(C899="East", IF(B899="Central",F899*'Connecting shares (%)'!$R$16*'Connecting shares (%)'!$F$2/100+H899*'Connecting shares (%)'!$G$2/100*'Connecting shares (%)'!$R$17+J899*'Connecting shares (%)'!$H$2/100*'Connecting shares (%)'!$R$18,0),0)</f>
        <v>0</v>
      </c>
      <c r="U899" s="1">
        <f>IF(C899="East", IF(B899="Decentral",('Connecting shares (%)'!$F$6/100*E899+'Connecting shares (%)'!$G$6/100*G899+'Connecting shares (%)'!$H$6/100*I899)/1000000,0),0)</f>
        <v>0</v>
      </c>
      <c r="V899" s="1">
        <f>IF(C899="East", IF(B899="Decentral",F899*'Connecting shares (%)'!$R$16*'Connecting shares (%)'!$F$6/100+H899*'Connecting shares (%)'!$G$6/100*'Connecting shares (%)'!$R$17+J899*'Connecting shares (%)'!$H$6/100*'Connecting shares (%)'!$R$18,0),0)</f>
        <v>0</v>
      </c>
      <c r="W899" s="1">
        <f>IF(C899="East", IF(B899="Central",('Connecting shares (%)'!$F$4/100*K899+'Connecting shares (%)'!$G$4/100*M899+'Connecting shares (%)'!$H$4/100*O899)/1000000,0),0)</f>
        <v>0</v>
      </c>
      <c r="X899" s="1">
        <f>IF(C899="East", IF(B899="Central",L899*'Connecting shares (%)'!$R$16*'Connecting shares (%)'!$F$4/100+N899*'Connecting shares (%)'!$G$4/100*'Connecting shares (%)'!$R$17+P899*'Connecting shares (%)'!$H$4/100*'Connecting shares (%)'!$R$18,0),0)</f>
        <v>0</v>
      </c>
      <c r="Y899" s="1">
        <f>IF(C899="East", IF(B899="Decentral",('Connecting shares (%)'!$F$4/100*K899+'Connecting shares (%)'!$G$4/100*M899+'Connecting shares (%)'!$H$4/100*O899)/1000000,0),0)</f>
        <v>0</v>
      </c>
      <c r="Z899" s="1">
        <f>IF(C899="East", IF(B899="Decentral",L899*'Connecting shares (%)'!$R$16*'Connecting shares (%)'!$F$8/100+N899*'Connecting shares (%)'!$G$8/100*'Connecting shares (%)'!$R$17+P899*'Connecting shares (%)'!$H$8/100*'Connecting shares (%)'!$R$18,0),0)</f>
        <v>0</v>
      </c>
      <c r="AA899" s="1">
        <f>IF(C899="West", IF(B899="Central",('Connecting shares (%)'!$F$10/100*E899+'Connecting shares (%)'!$G$10/100*G899+'Connecting shares (%)'!$H$10/100*I899)/1000000,0),0)</f>
        <v>0</v>
      </c>
      <c r="AB899" s="1">
        <f>IF(C899="West", IF(B899="Central",F899*'Connecting shares (%)'!$R$16*'Connecting shares (%)'!$F$10/100+H899*'Connecting shares (%)'!$G$10/100*'Connecting shares (%)'!$R$17+J899*'Connecting shares (%)'!$H$10/100*'Connecting shares (%)'!$R$18,0),0)</f>
        <v>0</v>
      </c>
      <c r="AC899" s="1">
        <f>IF(C899="West", IF(B899="Decentral",('Connecting shares (%)'!$F$14/100*E899+'Connecting shares (%)'!$G$14/100*G899+'Connecting shares (%)'!$H$14/100*I899)/1000000,0),0)</f>
        <v>0</v>
      </c>
      <c r="AD899" s="1">
        <f>IF(C899="west", IF(B899="Decentral",F899*'Connecting shares (%)'!$R$16*'Connecting shares (%)'!$F$14/100+H899*'Connecting shares (%)'!$G$14/100*'Connecting shares (%)'!$R$17+J899*'Connecting shares (%)'!$H$14/100*'Connecting shares (%)'!$R$18,0),0)</f>
        <v>0</v>
      </c>
      <c r="AE899" s="1">
        <f>IF(C899="west", IF(B899="Central",('Connecting shares (%)'!$F$12/100*K899+'Connecting shares (%)'!$G$12/100*M899+'Connecting shares (%)'!$H$12/100*O899)/1000000,0),0)</f>
        <v>0</v>
      </c>
      <c r="AF899" s="1">
        <f>IF(C899="west", IF(B899="Central",L899*'Connecting shares (%)'!$R$16*'Connecting shares (%)'!$F$12/100+N899*'Connecting shares (%)'!$G$12/100*'Connecting shares (%)'!$R$17+P899*'Connecting shares (%)'!$H$12/100*'Connecting shares (%)'!$R$18,0),0)</f>
        <v>0</v>
      </c>
      <c r="AG899" s="1">
        <f>IF(C899="West", IF(B899="Decentral",(K899*'Connecting shares (%)'!$F$16/100+M899*'Connecting shares (%)'!$G$16/100+O899*'Connecting shares (%)'!$H$16/100)/1000000,0),0)</f>
        <v>0</v>
      </c>
      <c r="AH899" s="1">
        <f>IF(C899="west", IF(B899="Decentral",L899*'Connecting shares (%)'!$R$16*'Connecting shares (%)'!$F$16/100+N899*'Connecting shares (%)'!$G$16/100*'Connecting shares (%)'!$R$17+P899*'Connecting shares (%)'!$H$16/100*'Connecting shares (%)'!$R$18,0),0)</f>
        <v>0</v>
      </c>
    </row>
    <row r="900" spans="1:34">
      <c r="A900" s="1">
        <v>899</v>
      </c>
      <c r="B900" s="1" t="s">
        <v>21</v>
      </c>
      <c r="C900" s="1" t="s">
        <v>24</v>
      </c>
      <c r="D900" s="1" t="s">
        <v>104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104.356960304453</v>
      </c>
      <c r="R900" s="1">
        <v>461</v>
      </c>
      <c r="S900" s="61">
        <f>IF(C900="East", IF(B900="Central",('Connecting shares (%)'!$F$2/100*E900+'Connecting shares (%)'!$G$2/100*G900+'Connecting shares (%)'!$H$2/100*I900)/1000000,0),0)</f>
        <v>0</v>
      </c>
      <c r="T900" s="61">
        <f>IF(C900="East", IF(B900="Central",F900*'Connecting shares (%)'!$R$16*'Connecting shares (%)'!$F$2/100+H900*'Connecting shares (%)'!$G$2/100*'Connecting shares (%)'!$R$17+J900*'Connecting shares (%)'!$H$2/100*'Connecting shares (%)'!$R$18,0),0)</f>
        <v>0</v>
      </c>
      <c r="U900" s="1">
        <f>IF(C900="East", IF(B900="Decentral",('Connecting shares (%)'!$F$6/100*E900+'Connecting shares (%)'!$G$6/100*G900+'Connecting shares (%)'!$H$6/100*I900)/1000000,0),0)</f>
        <v>0</v>
      </c>
      <c r="V900" s="1">
        <f>IF(C900="East", IF(B900="Decentral",F900*'Connecting shares (%)'!$R$16*'Connecting shares (%)'!$F$6/100+H900*'Connecting shares (%)'!$G$6/100*'Connecting shares (%)'!$R$17+J900*'Connecting shares (%)'!$H$6/100*'Connecting shares (%)'!$R$18,0),0)</f>
        <v>0</v>
      </c>
      <c r="W900" s="1">
        <f>IF(C900="East", IF(B900="Central",('Connecting shares (%)'!$F$4/100*K900+'Connecting shares (%)'!$G$4/100*M900+'Connecting shares (%)'!$H$4/100*O900)/1000000,0),0)</f>
        <v>0</v>
      </c>
      <c r="X900" s="1">
        <f>IF(C900="East", IF(B900="Central",L900*'Connecting shares (%)'!$R$16*'Connecting shares (%)'!$F$4/100+N900*'Connecting shares (%)'!$G$4/100*'Connecting shares (%)'!$R$17+P900*'Connecting shares (%)'!$H$4/100*'Connecting shares (%)'!$R$18,0),0)</f>
        <v>0</v>
      </c>
      <c r="Y900" s="1">
        <f>IF(C900="East", IF(B900="Decentral",('Connecting shares (%)'!$F$4/100*K900+'Connecting shares (%)'!$G$4/100*M900+'Connecting shares (%)'!$H$4/100*O900)/1000000,0),0)</f>
        <v>0</v>
      </c>
      <c r="Z900" s="1">
        <f>IF(C900="East", IF(B900="Decentral",L900*'Connecting shares (%)'!$R$16*'Connecting shares (%)'!$F$8/100+N900*'Connecting shares (%)'!$G$8/100*'Connecting shares (%)'!$R$17+P900*'Connecting shares (%)'!$H$8/100*'Connecting shares (%)'!$R$18,0),0)</f>
        <v>0</v>
      </c>
      <c r="AA900" s="1">
        <f>IF(C900="West", IF(B900="Central",('Connecting shares (%)'!$F$10/100*E900+'Connecting shares (%)'!$G$10/100*G900+'Connecting shares (%)'!$H$10/100*I900)/1000000,0),0)</f>
        <v>0</v>
      </c>
      <c r="AB900" s="1">
        <f>IF(C900="West", IF(B900="Central",F900*'Connecting shares (%)'!$R$16*'Connecting shares (%)'!$F$10/100+H900*'Connecting shares (%)'!$G$10/100*'Connecting shares (%)'!$R$17+J900*'Connecting shares (%)'!$H$10/100*'Connecting shares (%)'!$R$18,0),0)</f>
        <v>0</v>
      </c>
      <c r="AC900" s="1">
        <f>IF(C900="West", IF(B900="Decentral",('Connecting shares (%)'!$F$14/100*E900+'Connecting shares (%)'!$G$14/100*G900+'Connecting shares (%)'!$H$14/100*I900)/1000000,0),0)</f>
        <v>0</v>
      </c>
      <c r="AD900" s="1">
        <f>IF(C900="west", IF(B900="Decentral",F900*'Connecting shares (%)'!$R$16*'Connecting shares (%)'!$F$14/100+H900*'Connecting shares (%)'!$G$14/100*'Connecting shares (%)'!$R$17+J900*'Connecting shares (%)'!$H$14/100*'Connecting shares (%)'!$R$18,0),0)</f>
        <v>0</v>
      </c>
      <c r="AE900" s="1">
        <f>IF(C900="west", IF(B900="Central",('Connecting shares (%)'!$F$12/100*K900+'Connecting shares (%)'!$G$12/100*M900+'Connecting shares (%)'!$H$12/100*O900)/1000000,0),0)</f>
        <v>0</v>
      </c>
      <c r="AF900" s="1">
        <f>IF(C900="west", IF(B900="Central",L900*'Connecting shares (%)'!$R$16*'Connecting shares (%)'!$F$12/100+N900*'Connecting shares (%)'!$G$12/100*'Connecting shares (%)'!$R$17+P900*'Connecting shares (%)'!$H$12/100*'Connecting shares (%)'!$R$18,0),0)</f>
        <v>0</v>
      </c>
      <c r="AG900" s="1">
        <f>IF(C900="West", IF(B900="Decentral",(K900*'Connecting shares (%)'!$F$16/100+M900*'Connecting shares (%)'!$G$16/100+O900*'Connecting shares (%)'!$H$16/100)/1000000,0),0)</f>
        <v>0</v>
      </c>
      <c r="AH900" s="1">
        <f>IF(C900="west", IF(B900="Decentral",L900*'Connecting shares (%)'!$R$16*'Connecting shares (%)'!$F$16/100+N900*'Connecting shares (%)'!$G$16/100*'Connecting shares (%)'!$R$17+P900*'Connecting shares (%)'!$H$16/100*'Connecting shares (%)'!$R$18,0),0)</f>
        <v>0</v>
      </c>
    </row>
    <row r="901" spans="1:34">
      <c r="A901" s="1">
        <v>900</v>
      </c>
      <c r="B901" s="1" t="s">
        <v>21</v>
      </c>
      <c r="C901" s="1" t="s">
        <v>24</v>
      </c>
      <c r="D901" s="1" t="s">
        <v>103</v>
      </c>
      <c r="E901" s="1">
        <v>637195.32999999903</v>
      </c>
      <c r="F901" s="1">
        <v>41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940.716918701498</v>
      </c>
      <c r="R901" s="1">
        <v>41276.5</v>
      </c>
      <c r="S901" s="61">
        <f>IF(C901="East", IF(B901="Central",('Connecting shares (%)'!$F$2/100*E901+'Connecting shares (%)'!$G$2/100*G901+'Connecting shares (%)'!$H$2/100*I901)/1000000,0),0)</f>
        <v>0</v>
      </c>
      <c r="T901" s="61">
        <f>IF(C901="East", IF(B901="Central",F901*'Connecting shares (%)'!$R$16*'Connecting shares (%)'!$F$2/100+H901*'Connecting shares (%)'!$G$2/100*'Connecting shares (%)'!$R$17+J901*'Connecting shares (%)'!$H$2/100*'Connecting shares (%)'!$R$18,0),0)</f>
        <v>0</v>
      </c>
      <c r="U901" s="1">
        <f>IF(C901="East", IF(B901="Decentral",('Connecting shares (%)'!$F$6/100*E901+'Connecting shares (%)'!$G$6/100*G901+'Connecting shares (%)'!$H$6/100*I901)/1000000,0),0)</f>
        <v>0.63719532999999906</v>
      </c>
      <c r="V901" s="1">
        <f>IF(C901="East", IF(B901="Decentral",F901*'Connecting shares (%)'!$R$16*'Connecting shares (%)'!$F$6/100+H901*'Connecting shares (%)'!$G$6/100*'Connecting shares (%)'!$R$17+J901*'Connecting shares (%)'!$H$6/100*'Connecting shares (%)'!$R$18,0),0)</f>
        <v>0.94279499999999994</v>
      </c>
      <c r="W901" s="1">
        <f>IF(C901="East", IF(B901="Central",('Connecting shares (%)'!$F$4/100*K901+'Connecting shares (%)'!$G$4/100*M901+'Connecting shares (%)'!$H$4/100*O901)/1000000,0),0)</f>
        <v>0</v>
      </c>
      <c r="X901" s="1">
        <f>IF(C901="East", IF(B901="Central",L901*'Connecting shares (%)'!$R$16*'Connecting shares (%)'!$F$4/100+N901*'Connecting shares (%)'!$G$4/100*'Connecting shares (%)'!$R$17+P901*'Connecting shares (%)'!$H$4/100*'Connecting shares (%)'!$R$18,0),0)</f>
        <v>0</v>
      </c>
      <c r="Y901" s="1">
        <f>IF(C901="East", IF(B901="Decentral",('Connecting shares (%)'!$F$4/100*K901+'Connecting shares (%)'!$G$4/100*M901+'Connecting shares (%)'!$H$4/100*O901)/1000000,0),0)</f>
        <v>0</v>
      </c>
      <c r="Z901" s="1">
        <f>IF(C901="East", IF(B901="Decentral",L901*'Connecting shares (%)'!$R$16*'Connecting shares (%)'!$F$8/100+N901*'Connecting shares (%)'!$G$8/100*'Connecting shares (%)'!$R$17+P901*'Connecting shares (%)'!$H$8/100*'Connecting shares (%)'!$R$18,0),0)</f>
        <v>0</v>
      </c>
      <c r="AA901" s="1">
        <f>IF(C901="West", IF(B901="Central",('Connecting shares (%)'!$F$10/100*E901+'Connecting shares (%)'!$G$10/100*G901+'Connecting shares (%)'!$H$10/100*I901)/1000000,0),0)</f>
        <v>0</v>
      </c>
      <c r="AB901" s="1">
        <f>IF(C901="West", IF(B901="Central",F901*'Connecting shares (%)'!$R$16*'Connecting shares (%)'!$F$10/100+H901*'Connecting shares (%)'!$G$10/100*'Connecting shares (%)'!$R$17+J901*'Connecting shares (%)'!$H$10/100*'Connecting shares (%)'!$R$18,0),0)</f>
        <v>0</v>
      </c>
      <c r="AC901" s="1">
        <f>IF(C901="West", IF(B901="Decentral",('Connecting shares (%)'!$F$14/100*E901+'Connecting shares (%)'!$G$14/100*G901+'Connecting shares (%)'!$H$14/100*I901)/1000000,0),0)</f>
        <v>0</v>
      </c>
      <c r="AD901" s="1">
        <f>IF(C901="west", IF(B901="Decentral",F901*'Connecting shares (%)'!$R$16*'Connecting shares (%)'!$F$14/100+H901*'Connecting shares (%)'!$G$14/100*'Connecting shares (%)'!$R$17+J901*'Connecting shares (%)'!$H$14/100*'Connecting shares (%)'!$R$18,0),0)</f>
        <v>0</v>
      </c>
      <c r="AE901" s="1">
        <f>IF(C901="west", IF(B901="Central",('Connecting shares (%)'!$F$12/100*K901+'Connecting shares (%)'!$G$12/100*M901+'Connecting shares (%)'!$H$12/100*O901)/1000000,0),0)</f>
        <v>0</v>
      </c>
      <c r="AF901" s="1">
        <f>IF(C901="west", IF(B901="Central",L901*'Connecting shares (%)'!$R$16*'Connecting shares (%)'!$F$12/100+N901*'Connecting shares (%)'!$G$12/100*'Connecting shares (%)'!$R$17+P901*'Connecting shares (%)'!$H$12/100*'Connecting shares (%)'!$R$18,0),0)</f>
        <v>0</v>
      </c>
      <c r="AG901" s="1">
        <f>IF(C901="West", IF(B901="Decentral",(K901*'Connecting shares (%)'!$F$16/100+M901*'Connecting shares (%)'!$G$16/100+O901*'Connecting shares (%)'!$H$16/100)/1000000,0),0)</f>
        <v>0</v>
      </c>
      <c r="AH901" s="1">
        <f>IF(C901="west", IF(B901="Decentral",L901*'Connecting shares (%)'!$R$16*'Connecting shares (%)'!$F$16/100+N901*'Connecting shares (%)'!$G$16/100*'Connecting shares (%)'!$R$17+P901*'Connecting shares (%)'!$H$16/100*'Connecting shares (%)'!$R$18,0),0)</f>
        <v>0</v>
      </c>
    </row>
    <row r="902" spans="1:34">
      <c r="A902" s="1">
        <v>901</v>
      </c>
      <c r="B902" s="1" t="s">
        <v>21</v>
      </c>
      <c r="C902" s="1" t="s">
        <v>24</v>
      </c>
      <c r="D902" s="1" t="s">
        <v>102</v>
      </c>
      <c r="E902" s="1">
        <v>1396832.78</v>
      </c>
      <c r="F902" s="1">
        <v>103</v>
      </c>
      <c r="G902" s="1">
        <v>0</v>
      </c>
      <c r="H902" s="1">
        <v>0</v>
      </c>
      <c r="I902" s="1">
        <v>0</v>
      </c>
      <c r="J902" s="1">
        <v>0</v>
      </c>
      <c r="K902" s="1">
        <v>57838</v>
      </c>
      <c r="L902" s="1">
        <v>6</v>
      </c>
      <c r="M902" s="1">
        <v>0</v>
      </c>
      <c r="N902" s="1">
        <v>0</v>
      </c>
      <c r="O902" s="1">
        <v>0</v>
      </c>
      <c r="P902" s="1">
        <v>0</v>
      </c>
      <c r="Q902" s="1">
        <v>6879.06055552834</v>
      </c>
      <c r="R902" s="1">
        <v>1049309.5</v>
      </c>
      <c r="S902" s="61">
        <f>IF(C902="East", IF(B902="Central",('Connecting shares (%)'!$F$2/100*E902+'Connecting shares (%)'!$G$2/100*G902+'Connecting shares (%)'!$H$2/100*I902)/1000000,0),0)</f>
        <v>0</v>
      </c>
      <c r="T902" s="61">
        <f>IF(C902="East", IF(B902="Central",F902*'Connecting shares (%)'!$R$16*'Connecting shares (%)'!$F$2/100+H902*'Connecting shares (%)'!$G$2/100*'Connecting shares (%)'!$R$17+J902*'Connecting shares (%)'!$H$2/100*'Connecting shares (%)'!$R$18,0),0)</f>
        <v>0</v>
      </c>
      <c r="U902" s="1">
        <f>IF(C902="East", IF(B902="Decentral",('Connecting shares (%)'!$F$6/100*E902+'Connecting shares (%)'!$G$6/100*G902+'Connecting shares (%)'!$H$6/100*I902)/1000000,0),0)</f>
        <v>1.39683278</v>
      </c>
      <c r="V902" s="1">
        <f>IF(C902="East", IF(B902="Decentral",F902*'Connecting shares (%)'!$R$16*'Connecting shares (%)'!$F$6/100+H902*'Connecting shares (%)'!$G$6/100*'Connecting shares (%)'!$R$17+J902*'Connecting shares (%)'!$H$6/100*'Connecting shares (%)'!$R$18,0),0)</f>
        <v>2.3684850000000002</v>
      </c>
      <c r="W902" s="1">
        <f>IF(C902="East", IF(B902="Central",('Connecting shares (%)'!$F$4/100*K902+'Connecting shares (%)'!$G$4/100*M902+'Connecting shares (%)'!$H$4/100*O902)/1000000,0),0)</f>
        <v>0</v>
      </c>
      <c r="X902" s="1">
        <f>IF(C902="East", IF(B902="Central",L902*'Connecting shares (%)'!$R$16*'Connecting shares (%)'!$F$4/100+N902*'Connecting shares (%)'!$G$4/100*'Connecting shares (%)'!$R$17+P902*'Connecting shares (%)'!$H$4/100*'Connecting shares (%)'!$R$18,0),0)</f>
        <v>0</v>
      </c>
      <c r="Y902" s="1">
        <f>IF(C902="East", IF(B902="Decentral",('Connecting shares (%)'!$F$4/100*K902+'Connecting shares (%)'!$G$4/100*M902+'Connecting shares (%)'!$H$4/100*O902)/1000000,0),0)</f>
        <v>5.7838000000000001E-2</v>
      </c>
      <c r="Z902" s="1">
        <f>IF(C902="East", IF(B902="Decentral",L902*'Connecting shares (%)'!$R$16*'Connecting shares (%)'!$F$8/100+N902*'Connecting shares (%)'!$G$8/100*'Connecting shares (%)'!$R$17+P902*'Connecting shares (%)'!$H$8/100*'Connecting shares (%)'!$R$18,0),0)</f>
        <v>0.13797000000000001</v>
      </c>
      <c r="AA902" s="1">
        <f>IF(C902="West", IF(B902="Central",('Connecting shares (%)'!$F$10/100*E902+'Connecting shares (%)'!$G$10/100*G902+'Connecting shares (%)'!$H$10/100*I902)/1000000,0),0)</f>
        <v>0</v>
      </c>
      <c r="AB902" s="1">
        <f>IF(C902="West", IF(B902="Central",F902*'Connecting shares (%)'!$R$16*'Connecting shares (%)'!$F$10/100+H902*'Connecting shares (%)'!$G$10/100*'Connecting shares (%)'!$R$17+J902*'Connecting shares (%)'!$H$10/100*'Connecting shares (%)'!$R$18,0),0)</f>
        <v>0</v>
      </c>
      <c r="AC902" s="1">
        <f>IF(C902="West", IF(B902="Decentral",('Connecting shares (%)'!$F$14/100*E902+'Connecting shares (%)'!$G$14/100*G902+'Connecting shares (%)'!$H$14/100*I902)/1000000,0),0)</f>
        <v>0</v>
      </c>
      <c r="AD902" s="1">
        <f>IF(C902="west", IF(B902="Decentral",F902*'Connecting shares (%)'!$R$16*'Connecting shares (%)'!$F$14/100+H902*'Connecting shares (%)'!$G$14/100*'Connecting shares (%)'!$R$17+J902*'Connecting shares (%)'!$H$14/100*'Connecting shares (%)'!$R$18,0),0)</f>
        <v>0</v>
      </c>
      <c r="AE902" s="1">
        <f>IF(C902="west", IF(B902="Central",('Connecting shares (%)'!$F$12/100*K902+'Connecting shares (%)'!$G$12/100*M902+'Connecting shares (%)'!$H$12/100*O902)/1000000,0),0)</f>
        <v>0</v>
      </c>
      <c r="AF902" s="1">
        <f>IF(C902="west", IF(B902="Central",L902*'Connecting shares (%)'!$R$16*'Connecting shares (%)'!$F$12/100+N902*'Connecting shares (%)'!$G$12/100*'Connecting shares (%)'!$R$17+P902*'Connecting shares (%)'!$H$12/100*'Connecting shares (%)'!$R$18,0),0)</f>
        <v>0</v>
      </c>
      <c r="AG902" s="1">
        <f>IF(C902="West", IF(B902="Decentral",(K902*'Connecting shares (%)'!$F$16/100+M902*'Connecting shares (%)'!$G$16/100+O902*'Connecting shares (%)'!$H$16/100)/1000000,0),0)</f>
        <v>0</v>
      </c>
      <c r="AH902" s="1">
        <f>IF(C902="west", IF(B902="Decentral",L902*'Connecting shares (%)'!$R$16*'Connecting shares (%)'!$F$16/100+N902*'Connecting shares (%)'!$G$16/100*'Connecting shares (%)'!$R$17+P902*'Connecting shares (%)'!$H$16/100*'Connecting shares (%)'!$R$18,0),0)</f>
        <v>0</v>
      </c>
    </row>
    <row r="903" spans="1:34">
      <c r="A903" s="1">
        <v>902</v>
      </c>
      <c r="B903" s="1" t="s">
        <v>21</v>
      </c>
      <c r="C903" s="1" t="s">
        <v>24</v>
      </c>
      <c r="D903" s="1" t="s">
        <v>101</v>
      </c>
      <c r="E903" s="1">
        <v>2327584.37</v>
      </c>
      <c r="F903" s="1">
        <v>161</v>
      </c>
      <c r="G903" s="1">
        <v>0</v>
      </c>
      <c r="H903" s="1">
        <v>0</v>
      </c>
      <c r="I903" s="1">
        <v>0</v>
      </c>
      <c r="J903" s="1">
        <v>0</v>
      </c>
      <c r="K903" s="1">
        <v>558852.57999999996</v>
      </c>
      <c r="L903" s="1">
        <v>55</v>
      </c>
      <c r="M903" s="1">
        <v>124753.57</v>
      </c>
      <c r="N903" s="1">
        <v>1</v>
      </c>
      <c r="O903" s="1">
        <v>0</v>
      </c>
      <c r="P903" s="1">
        <v>0</v>
      </c>
      <c r="Q903" s="1">
        <v>8543.6385354430004</v>
      </c>
      <c r="R903" s="1">
        <v>2594036</v>
      </c>
      <c r="S903" s="61">
        <f>IF(C903="East", IF(B903="Central",('Connecting shares (%)'!$F$2/100*E903+'Connecting shares (%)'!$G$2/100*G903+'Connecting shares (%)'!$H$2/100*I903)/1000000,0),0)</f>
        <v>0</v>
      </c>
      <c r="T903" s="61">
        <f>IF(C903="East", IF(B903="Central",F903*'Connecting shares (%)'!$R$16*'Connecting shares (%)'!$F$2/100+H903*'Connecting shares (%)'!$G$2/100*'Connecting shares (%)'!$R$17+J903*'Connecting shares (%)'!$H$2/100*'Connecting shares (%)'!$R$18,0),0)</f>
        <v>0</v>
      </c>
      <c r="U903" s="1">
        <f>IF(C903="East", IF(B903="Decentral",('Connecting shares (%)'!$F$6/100*E903+'Connecting shares (%)'!$G$6/100*G903+'Connecting shares (%)'!$H$6/100*I903)/1000000,0),0)</f>
        <v>2.3275843700000003</v>
      </c>
      <c r="V903" s="1">
        <f>IF(C903="East", IF(B903="Decentral",F903*'Connecting shares (%)'!$R$16*'Connecting shares (%)'!$F$6/100+H903*'Connecting shares (%)'!$G$6/100*'Connecting shares (%)'!$R$17+J903*'Connecting shares (%)'!$H$6/100*'Connecting shares (%)'!$R$18,0),0)</f>
        <v>3.7021950000000006</v>
      </c>
      <c r="W903" s="1">
        <f>IF(C903="East", IF(B903="Central",('Connecting shares (%)'!$F$4/100*K903+'Connecting shares (%)'!$G$4/100*M903+'Connecting shares (%)'!$H$4/100*O903)/1000000,0),0)</f>
        <v>0</v>
      </c>
      <c r="X903" s="1">
        <f>IF(C903="East", IF(B903="Central",L903*'Connecting shares (%)'!$R$16*'Connecting shares (%)'!$F$4/100+N903*'Connecting shares (%)'!$G$4/100*'Connecting shares (%)'!$R$17+P903*'Connecting shares (%)'!$H$4/100*'Connecting shares (%)'!$R$18,0),0)</f>
        <v>0</v>
      </c>
      <c r="Y903" s="1">
        <f>IF(C903="East", IF(B903="Decentral",('Connecting shares (%)'!$F$4/100*K903+'Connecting shares (%)'!$G$4/100*M903+'Connecting shares (%)'!$H$4/100*O903)/1000000,0),0)</f>
        <v>0.68360614999999991</v>
      </c>
      <c r="Z903" s="1">
        <f>IF(C903="East", IF(B903="Decentral",L903*'Connecting shares (%)'!$R$16*'Connecting shares (%)'!$F$8/100+N903*'Connecting shares (%)'!$G$8/100*'Connecting shares (%)'!$R$17+P903*'Connecting shares (%)'!$H$8/100*'Connecting shares (%)'!$R$18,0),0)</f>
        <v>1.2953840000000001</v>
      </c>
      <c r="AA903" s="1">
        <f>IF(C903="West", IF(B903="Central",('Connecting shares (%)'!$F$10/100*E903+'Connecting shares (%)'!$G$10/100*G903+'Connecting shares (%)'!$H$10/100*I903)/1000000,0),0)</f>
        <v>0</v>
      </c>
      <c r="AB903" s="1">
        <f>IF(C903="West", IF(B903="Central",F903*'Connecting shares (%)'!$R$16*'Connecting shares (%)'!$F$10/100+H903*'Connecting shares (%)'!$G$10/100*'Connecting shares (%)'!$R$17+J903*'Connecting shares (%)'!$H$10/100*'Connecting shares (%)'!$R$18,0),0)</f>
        <v>0</v>
      </c>
      <c r="AC903" s="1">
        <f>IF(C903="West", IF(B903="Decentral",('Connecting shares (%)'!$F$14/100*E903+'Connecting shares (%)'!$G$14/100*G903+'Connecting shares (%)'!$H$14/100*I903)/1000000,0),0)</f>
        <v>0</v>
      </c>
      <c r="AD903" s="1">
        <f>IF(C903="west", IF(B903="Decentral",F903*'Connecting shares (%)'!$R$16*'Connecting shares (%)'!$F$14/100+H903*'Connecting shares (%)'!$G$14/100*'Connecting shares (%)'!$R$17+J903*'Connecting shares (%)'!$H$14/100*'Connecting shares (%)'!$R$18,0),0)</f>
        <v>0</v>
      </c>
      <c r="AE903" s="1">
        <f>IF(C903="west", IF(B903="Central",('Connecting shares (%)'!$F$12/100*K903+'Connecting shares (%)'!$G$12/100*M903+'Connecting shares (%)'!$H$12/100*O903)/1000000,0),0)</f>
        <v>0</v>
      </c>
      <c r="AF903" s="1">
        <f>IF(C903="west", IF(B903="Central",L903*'Connecting shares (%)'!$R$16*'Connecting shares (%)'!$F$12/100+N903*'Connecting shares (%)'!$G$12/100*'Connecting shares (%)'!$R$17+P903*'Connecting shares (%)'!$H$12/100*'Connecting shares (%)'!$R$18,0),0)</f>
        <v>0</v>
      </c>
      <c r="AG903" s="1">
        <f>IF(C903="West", IF(B903="Decentral",(K903*'Connecting shares (%)'!$F$16/100+M903*'Connecting shares (%)'!$G$16/100+O903*'Connecting shares (%)'!$H$16/100)/1000000,0),0)</f>
        <v>0</v>
      </c>
      <c r="AH903" s="1">
        <f>IF(C903="west", IF(B903="Decentral",L903*'Connecting shares (%)'!$R$16*'Connecting shares (%)'!$F$16/100+N903*'Connecting shares (%)'!$G$16/100*'Connecting shares (%)'!$R$17+P903*'Connecting shares (%)'!$H$16/100*'Connecting shares (%)'!$R$18,0),0)</f>
        <v>0</v>
      </c>
    </row>
    <row r="904" spans="1:34">
      <c r="A904" s="1">
        <v>903</v>
      </c>
      <c r="B904" s="1" t="s">
        <v>21</v>
      </c>
      <c r="C904" s="1" t="s">
        <v>24</v>
      </c>
      <c r="D904" s="1" t="s">
        <v>100</v>
      </c>
      <c r="E904" s="1">
        <v>1302830.76</v>
      </c>
      <c r="F904" s="1">
        <v>90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1551.0336355674999</v>
      </c>
      <c r="R904" s="1">
        <v>109658.5</v>
      </c>
      <c r="S904" s="61">
        <f>IF(C904="East", IF(B904="Central",('Connecting shares (%)'!$F$2/100*E904+'Connecting shares (%)'!$G$2/100*G904+'Connecting shares (%)'!$H$2/100*I904)/1000000,0),0)</f>
        <v>0</v>
      </c>
      <c r="T904" s="61">
        <f>IF(C904="East", IF(B904="Central",F904*'Connecting shares (%)'!$R$16*'Connecting shares (%)'!$F$2/100+H904*'Connecting shares (%)'!$G$2/100*'Connecting shares (%)'!$R$17+J904*'Connecting shares (%)'!$H$2/100*'Connecting shares (%)'!$R$18,0),0)</f>
        <v>0</v>
      </c>
      <c r="U904" s="1">
        <f>IF(C904="East", IF(B904="Decentral",('Connecting shares (%)'!$F$6/100*E904+'Connecting shares (%)'!$G$6/100*G904+'Connecting shares (%)'!$H$6/100*I904)/1000000,0),0)</f>
        <v>1.30283076</v>
      </c>
      <c r="V904" s="1">
        <f>IF(C904="East", IF(B904="Decentral",F904*'Connecting shares (%)'!$R$16*'Connecting shares (%)'!$F$6/100+H904*'Connecting shares (%)'!$G$6/100*'Connecting shares (%)'!$R$17+J904*'Connecting shares (%)'!$H$6/100*'Connecting shares (%)'!$R$18,0),0)</f>
        <v>2.06955</v>
      </c>
      <c r="W904" s="1">
        <f>IF(C904="East", IF(B904="Central",('Connecting shares (%)'!$F$4/100*K904+'Connecting shares (%)'!$G$4/100*M904+'Connecting shares (%)'!$H$4/100*O904)/1000000,0),0)</f>
        <v>0</v>
      </c>
      <c r="X904" s="1">
        <f>IF(C904="East", IF(B904="Central",L904*'Connecting shares (%)'!$R$16*'Connecting shares (%)'!$F$4/100+N904*'Connecting shares (%)'!$G$4/100*'Connecting shares (%)'!$R$17+P904*'Connecting shares (%)'!$H$4/100*'Connecting shares (%)'!$R$18,0),0)</f>
        <v>0</v>
      </c>
      <c r="Y904" s="1">
        <f>IF(C904="East", IF(B904="Decentral",('Connecting shares (%)'!$F$4/100*K904+'Connecting shares (%)'!$G$4/100*M904+'Connecting shares (%)'!$H$4/100*O904)/1000000,0),0)</f>
        <v>0</v>
      </c>
      <c r="Z904" s="1">
        <f>IF(C904="East", IF(B904="Decentral",L904*'Connecting shares (%)'!$R$16*'Connecting shares (%)'!$F$8/100+N904*'Connecting shares (%)'!$G$8/100*'Connecting shares (%)'!$R$17+P904*'Connecting shares (%)'!$H$8/100*'Connecting shares (%)'!$R$18,0),0)</f>
        <v>0</v>
      </c>
      <c r="AA904" s="1">
        <f>IF(C904="West", IF(B904="Central",('Connecting shares (%)'!$F$10/100*E904+'Connecting shares (%)'!$G$10/100*G904+'Connecting shares (%)'!$H$10/100*I904)/1000000,0),0)</f>
        <v>0</v>
      </c>
      <c r="AB904" s="1">
        <f>IF(C904="West", IF(B904="Central",F904*'Connecting shares (%)'!$R$16*'Connecting shares (%)'!$F$10/100+H904*'Connecting shares (%)'!$G$10/100*'Connecting shares (%)'!$R$17+J904*'Connecting shares (%)'!$H$10/100*'Connecting shares (%)'!$R$18,0),0)</f>
        <v>0</v>
      </c>
      <c r="AC904" s="1">
        <f>IF(C904="West", IF(B904="Decentral",('Connecting shares (%)'!$F$14/100*E904+'Connecting shares (%)'!$G$14/100*G904+'Connecting shares (%)'!$H$14/100*I904)/1000000,0),0)</f>
        <v>0</v>
      </c>
      <c r="AD904" s="1">
        <f>IF(C904="west", IF(B904="Decentral",F904*'Connecting shares (%)'!$R$16*'Connecting shares (%)'!$F$14/100+H904*'Connecting shares (%)'!$G$14/100*'Connecting shares (%)'!$R$17+J904*'Connecting shares (%)'!$H$14/100*'Connecting shares (%)'!$R$18,0),0)</f>
        <v>0</v>
      </c>
      <c r="AE904" s="1">
        <f>IF(C904="west", IF(B904="Central",('Connecting shares (%)'!$F$12/100*K904+'Connecting shares (%)'!$G$12/100*M904+'Connecting shares (%)'!$H$12/100*O904)/1000000,0),0)</f>
        <v>0</v>
      </c>
      <c r="AF904" s="1">
        <f>IF(C904="west", IF(B904="Central",L904*'Connecting shares (%)'!$R$16*'Connecting shares (%)'!$F$12/100+N904*'Connecting shares (%)'!$G$12/100*'Connecting shares (%)'!$R$17+P904*'Connecting shares (%)'!$H$12/100*'Connecting shares (%)'!$R$18,0),0)</f>
        <v>0</v>
      </c>
      <c r="AG904" s="1">
        <f>IF(C904="West", IF(B904="Decentral",(K904*'Connecting shares (%)'!$F$16/100+M904*'Connecting shares (%)'!$G$16/100+O904*'Connecting shares (%)'!$H$16/100)/1000000,0),0)</f>
        <v>0</v>
      </c>
      <c r="AH904" s="1">
        <f>IF(C904="west", IF(B904="Decentral",L904*'Connecting shares (%)'!$R$16*'Connecting shares (%)'!$F$16/100+N904*'Connecting shares (%)'!$G$16/100*'Connecting shares (%)'!$R$17+P904*'Connecting shares (%)'!$H$16/100*'Connecting shares (%)'!$R$18,0),0)</f>
        <v>0</v>
      </c>
    </row>
    <row r="905" spans="1:34">
      <c r="A905" s="1">
        <v>904</v>
      </c>
      <c r="B905" s="1" t="s">
        <v>21</v>
      </c>
      <c r="C905" s="1" t="s">
        <v>24</v>
      </c>
      <c r="D905" s="1" t="s">
        <v>99</v>
      </c>
      <c r="E905" s="1">
        <v>1135026.3799999901</v>
      </c>
      <c r="F905" s="1">
        <v>83</v>
      </c>
      <c r="G905" s="1">
        <v>0</v>
      </c>
      <c r="H905" s="1">
        <v>0</v>
      </c>
      <c r="I905" s="1">
        <v>0</v>
      </c>
      <c r="J905" s="1">
        <v>0</v>
      </c>
      <c r="K905" s="1">
        <v>154787.019999999</v>
      </c>
      <c r="L905" s="1">
        <v>19</v>
      </c>
      <c r="M905" s="1">
        <v>0</v>
      </c>
      <c r="N905" s="1">
        <v>0</v>
      </c>
      <c r="O905" s="1">
        <v>0</v>
      </c>
      <c r="P905" s="1">
        <v>0</v>
      </c>
      <c r="Q905" s="1">
        <v>3272.80401571327</v>
      </c>
      <c r="R905" s="1">
        <v>605058.5</v>
      </c>
      <c r="S905" s="61">
        <f>IF(C905="East", IF(B905="Central",('Connecting shares (%)'!$F$2/100*E905+'Connecting shares (%)'!$G$2/100*G905+'Connecting shares (%)'!$H$2/100*I905)/1000000,0),0)</f>
        <v>0</v>
      </c>
      <c r="T905" s="61">
        <f>IF(C905="East", IF(B905="Central",F905*'Connecting shares (%)'!$R$16*'Connecting shares (%)'!$F$2/100+H905*'Connecting shares (%)'!$G$2/100*'Connecting shares (%)'!$R$17+J905*'Connecting shares (%)'!$H$2/100*'Connecting shares (%)'!$R$18,0),0)</f>
        <v>0</v>
      </c>
      <c r="U905" s="1">
        <f>IF(C905="East", IF(B905="Decentral",('Connecting shares (%)'!$F$6/100*E905+'Connecting shares (%)'!$G$6/100*G905+'Connecting shares (%)'!$H$6/100*I905)/1000000,0),0)</f>
        <v>1.13502637999999</v>
      </c>
      <c r="V905" s="1">
        <f>IF(C905="East", IF(B905="Decentral",F905*'Connecting shares (%)'!$R$16*'Connecting shares (%)'!$F$6/100+H905*'Connecting shares (%)'!$G$6/100*'Connecting shares (%)'!$R$17+J905*'Connecting shares (%)'!$H$6/100*'Connecting shares (%)'!$R$18,0),0)</f>
        <v>1.9085850000000002</v>
      </c>
      <c r="W905" s="1">
        <f>IF(C905="East", IF(B905="Central",('Connecting shares (%)'!$F$4/100*K905+'Connecting shares (%)'!$G$4/100*M905+'Connecting shares (%)'!$H$4/100*O905)/1000000,0),0)</f>
        <v>0</v>
      </c>
      <c r="X905" s="1">
        <f>IF(C905="East", IF(B905="Central",L905*'Connecting shares (%)'!$R$16*'Connecting shares (%)'!$F$4/100+N905*'Connecting shares (%)'!$G$4/100*'Connecting shares (%)'!$R$17+P905*'Connecting shares (%)'!$H$4/100*'Connecting shares (%)'!$R$18,0),0)</f>
        <v>0</v>
      </c>
      <c r="Y905" s="1">
        <f>IF(C905="East", IF(B905="Decentral",('Connecting shares (%)'!$F$4/100*K905+'Connecting shares (%)'!$G$4/100*M905+'Connecting shares (%)'!$H$4/100*O905)/1000000,0),0)</f>
        <v>0.154787019999999</v>
      </c>
      <c r="Z905" s="1">
        <f>IF(C905="East", IF(B905="Decentral",L905*'Connecting shares (%)'!$R$16*'Connecting shares (%)'!$F$8/100+N905*'Connecting shares (%)'!$G$8/100*'Connecting shares (%)'!$R$17+P905*'Connecting shares (%)'!$H$8/100*'Connecting shares (%)'!$R$18,0),0)</f>
        <v>0.4369050000000001</v>
      </c>
      <c r="AA905" s="1">
        <f>IF(C905="West", IF(B905="Central",('Connecting shares (%)'!$F$10/100*E905+'Connecting shares (%)'!$G$10/100*G905+'Connecting shares (%)'!$H$10/100*I905)/1000000,0),0)</f>
        <v>0</v>
      </c>
      <c r="AB905" s="1">
        <f>IF(C905="West", IF(B905="Central",F905*'Connecting shares (%)'!$R$16*'Connecting shares (%)'!$F$10/100+H905*'Connecting shares (%)'!$G$10/100*'Connecting shares (%)'!$R$17+J905*'Connecting shares (%)'!$H$10/100*'Connecting shares (%)'!$R$18,0),0)</f>
        <v>0</v>
      </c>
      <c r="AC905" s="1">
        <f>IF(C905="West", IF(B905="Decentral",('Connecting shares (%)'!$F$14/100*E905+'Connecting shares (%)'!$G$14/100*G905+'Connecting shares (%)'!$H$14/100*I905)/1000000,0),0)</f>
        <v>0</v>
      </c>
      <c r="AD905" s="1">
        <f>IF(C905="west", IF(B905="Decentral",F905*'Connecting shares (%)'!$R$16*'Connecting shares (%)'!$F$14/100+H905*'Connecting shares (%)'!$G$14/100*'Connecting shares (%)'!$R$17+J905*'Connecting shares (%)'!$H$14/100*'Connecting shares (%)'!$R$18,0),0)</f>
        <v>0</v>
      </c>
      <c r="AE905" s="1">
        <f>IF(C905="west", IF(B905="Central",('Connecting shares (%)'!$F$12/100*K905+'Connecting shares (%)'!$G$12/100*M905+'Connecting shares (%)'!$H$12/100*O905)/1000000,0),0)</f>
        <v>0</v>
      </c>
      <c r="AF905" s="1">
        <f>IF(C905="west", IF(B905="Central",L905*'Connecting shares (%)'!$R$16*'Connecting shares (%)'!$F$12/100+N905*'Connecting shares (%)'!$G$12/100*'Connecting shares (%)'!$R$17+P905*'Connecting shares (%)'!$H$12/100*'Connecting shares (%)'!$R$18,0),0)</f>
        <v>0</v>
      </c>
      <c r="AG905" s="1">
        <f>IF(C905="West", IF(B905="Decentral",(K905*'Connecting shares (%)'!$F$16/100+M905*'Connecting shares (%)'!$G$16/100+O905*'Connecting shares (%)'!$H$16/100)/1000000,0),0)</f>
        <v>0</v>
      </c>
      <c r="AH905" s="1">
        <f>IF(C905="west", IF(B905="Decentral",L905*'Connecting shares (%)'!$R$16*'Connecting shares (%)'!$F$16/100+N905*'Connecting shares (%)'!$G$16/100*'Connecting shares (%)'!$R$17+P905*'Connecting shares (%)'!$H$16/100*'Connecting shares (%)'!$R$18,0),0)</f>
        <v>0</v>
      </c>
    </row>
    <row r="906" spans="1:34">
      <c r="A906" s="1">
        <v>905</v>
      </c>
      <c r="B906" s="1" t="s">
        <v>21</v>
      </c>
      <c r="C906" s="1" t="s">
        <v>24</v>
      </c>
      <c r="D906" s="1" t="s">
        <v>98</v>
      </c>
      <c r="E906" s="1">
        <v>1119589.42</v>
      </c>
      <c r="F906" s="1">
        <v>83</v>
      </c>
      <c r="G906" s="1">
        <v>0</v>
      </c>
      <c r="H906" s="1">
        <v>0</v>
      </c>
      <c r="I906" s="1">
        <v>0</v>
      </c>
      <c r="J906" s="1">
        <v>0</v>
      </c>
      <c r="K906" s="1">
        <v>33081.65</v>
      </c>
      <c r="L906" s="1">
        <v>4</v>
      </c>
      <c r="M906" s="1">
        <v>0</v>
      </c>
      <c r="N906" s="1">
        <v>0</v>
      </c>
      <c r="O906" s="1">
        <v>0</v>
      </c>
      <c r="P906" s="1">
        <v>0</v>
      </c>
      <c r="Q906" s="1">
        <v>3493.0863690025099</v>
      </c>
      <c r="R906" s="1">
        <v>557997.5</v>
      </c>
      <c r="S906" s="61">
        <f>IF(C906="East", IF(B906="Central",('Connecting shares (%)'!$F$2/100*E906+'Connecting shares (%)'!$G$2/100*G906+'Connecting shares (%)'!$H$2/100*I906)/1000000,0),0)</f>
        <v>0</v>
      </c>
      <c r="T906" s="61">
        <f>IF(C906="East", IF(B906="Central",F906*'Connecting shares (%)'!$R$16*'Connecting shares (%)'!$F$2/100+H906*'Connecting shares (%)'!$G$2/100*'Connecting shares (%)'!$R$17+J906*'Connecting shares (%)'!$H$2/100*'Connecting shares (%)'!$R$18,0),0)</f>
        <v>0</v>
      </c>
      <c r="U906" s="1">
        <f>IF(C906="East", IF(B906="Decentral",('Connecting shares (%)'!$F$6/100*E906+'Connecting shares (%)'!$G$6/100*G906+'Connecting shares (%)'!$H$6/100*I906)/1000000,0),0)</f>
        <v>1.1195894199999998</v>
      </c>
      <c r="V906" s="1">
        <f>IF(C906="East", IF(B906="Decentral",F906*'Connecting shares (%)'!$R$16*'Connecting shares (%)'!$F$6/100+H906*'Connecting shares (%)'!$G$6/100*'Connecting shares (%)'!$R$17+J906*'Connecting shares (%)'!$H$6/100*'Connecting shares (%)'!$R$18,0),0)</f>
        <v>1.9085850000000002</v>
      </c>
      <c r="W906" s="1">
        <f>IF(C906="East", IF(B906="Central",('Connecting shares (%)'!$F$4/100*K906+'Connecting shares (%)'!$G$4/100*M906+'Connecting shares (%)'!$H$4/100*O906)/1000000,0),0)</f>
        <v>0</v>
      </c>
      <c r="X906" s="1">
        <f>IF(C906="East", IF(B906="Central",L906*'Connecting shares (%)'!$R$16*'Connecting shares (%)'!$F$4/100+N906*'Connecting shares (%)'!$G$4/100*'Connecting shares (%)'!$R$17+P906*'Connecting shares (%)'!$H$4/100*'Connecting shares (%)'!$R$18,0),0)</f>
        <v>0</v>
      </c>
      <c r="Y906" s="1">
        <f>IF(C906="East", IF(B906="Decentral",('Connecting shares (%)'!$F$4/100*K906+'Connecting shares (%)'!$G$4/100*M906+'Connecting shares (%)'!$H$4/100*O906)/1000000,0),0)</f>
        <v>3.3081650000000004E-2</v>
      </c>
      <c r="Z906" s="1">
        <f>IF(C906="East", IF(B906="Decentral",L906*'Connecting shares (%)'!$R$16*'Connecting shares (%)'!$F$8/100+N906*'Connecting shares (%)'!$G$8/100*'Connecting shares (%)'!$R$17+P906*'Connecting shares (%)'!$H$8/100*'Connecting shares (%)'!$R$18,0),0)</f>
        <v>9.1980000000000006E-2</v>
      </c>
      <c r="AA906" s="1">
        <f>IF(C906="West", IF(B906="Central",('Connecting shares (%)'!$F$10/100*E906+'Connecting shares (%)'!$G$10/100*G906+'Connecting shares (%)'!$H$10/100*I906)/1000000,0),0)</f>
        <v>0</v>
      </c>
      <c r="AB906" s="1">
        <f>IF(C906="West", IF(B906="Central",F906*'Connecting shares (%)'!$R$16*'Connecting shares (%)'!$F$10/100+H906*'Connecting shares (%)'!$G$10/100*'Connecting shares (%)'!$R$17+J906*'Connecting shares (%)'!$H$10/100*'Connecting shares (%)'!$R$18,0),0)</f>
        <v>0</v>
      </c>
      <c r="AC906" s="1">
        <f>IF(C906="West", IF(B906="Decentral",('Connecting shares (%)'!$F$14/100*E906+'Connecting shares (%)'!$G$14/100*G906+'Connecting shares (%)'!$H$14/100*I906)/1000000,0),0)</f>
        <v>0</v>
      </c>
      <c r="AD906" s="1">
        <f>IF(C906="west", IF(B906="Decentral",F906*'Connecting shares (%)'!$R$16*'Connecting shares (%)'!$F$14/100+H906*'Connecting shares (%)'!$G$14/100*'Connecting shares (%)'!$R$17+J906*'Connecting shares (%)'!$H$14/100*'Connecting shares (%)'!$R$18,0),0)</f>
        <v>0</v>
      </c>
      <c r="AE906" s="1">
        <f>IF(C906="west", IF(B906="Central",('Connecting shares (%)'!$F$12/100*K906+'Connecting shares (%)'!$G$12/100*M906+'Connecting shares (%)'!$H$12/100*O906)/1000000,0),0)</f>
        <v>0</v>
      </c>
      <c r="AF906" s="1">
        <f>IF(C906="west", IF(B906="Central",L906*'Connecting shares (%)'!$R$16*'Connecting shares (%)'!$F$12/100+N906*'Connecting shares (%)'!$G$12/100*'Connecting shares (%)'!$R$17+P906*'Connecting shares (%)'!$H$12/100*'Connecting shares (%)'!$R$18,0),0)</f>
        <v>0</v>
      </c>
      <c r="AG906" s="1">
        <f>IF(C906="West", IF(B906="Decentral",(K906*'Connecting shares (%)'!$F$16/100+M906*'Connecting shares (%)'!$G$16/100+O906*'Connecting shares (%)'!$H$16/100)/1000000,0),0)</f>
        <v>0</v>
      </c>
      <c r="AH906" s="1">
        <f>IF(C906="west", IF(B906="Decentral",L906*'Connecting shares (%)'!$R$16*'Connecting shares (%)'!$F$16/100+N906*'Connecting shares (%)'!$G$16/100*'Connecting shares (%)'!$R$17+P906*'Connecting shares (%)'!$H$16/100*'Connecting shares (%)'!$R$18,0),0)</f>
        <v>0</v>
      </c>
    </row>
    <row r="907" spans="1:34">
      <c r="A907" s="1">
        <v>906</v>
      </c>
      <c r="B907" s="1" t="s">
        <v>21</v>
      </c>
      <c r="C907" s="1" t="s">
        <v>24</v>
      </c>
      <c r="D907" s="1" t="s">
        <v>97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762.151562383297</v>
      </c>
      <c r="R907" s="1">
        <v>32167</v>
      </c>
      <c r="S907" s="61">
        <f>IF(C907="East", IF(B907="Central",('Connecting shares (%)'!$F$2/100*E907+'Connecting shares (%)'!$G$2/100*G907+'Connecting shares (%)'!$H$2/100*I907)/1000000,0),0)</f>
        <v>0</v>
      </c>
      <c r="T907" s="61">
        <f>IF(C907="East", IF(B907="Central",F907*'Connecting shares (%)'!$R$16*'Connecting shares (%)'!$F$2/100+H907*'Connecting shares (%)'!$G$2/100*'Connecting shares (%)'!$R$17+J907*'Connecting shares (%)'!$H$2/100*'Connecting shares (%)'!$R$18,0),0)</f>
        <v>0</v>
      </c>
      <c r="U907" s="1">
        <f>IF(C907="East", IF(B907="Decentral",('Connecting shares (%)'!$F$6/100*E907+'Connecting shares (%)'!$G$6/100*G907+'Connecting shares (%)'!$H$6/100*I907)/1000000,0),0)</f>
        <v>0</v>
      </c>
      <c r="V907" s="1">
        <f>IF(C907="East", IF(B907="Decentral",F907*'Connecting shares (%)'!$R$16*'Connecting shares (%)'!$F$6/100+H907*'Connecting shares (%)'!$G$6/100*'Connecting shares (%)'!$R$17+J907*'Connecting shares (%)'!$H$6/100*'Connecting shares (%)'!$R$18,0),0)</f>
        <v>0</v>
      </c>
      <c r="W907" s="1">
        <f>IF(C907="East", IF(B907="Central",('Connecting shares (%)'!$F$4/100*K907+'Connecting shares (%)'!$G$4/100*M907+'Connecting shares (%)'!$H$4/100*O907)/1000000,0),0)</f>
        <v>0</v>
      </c>
      <c r="X907" s="1">
        <f>IF(C907="East", IF(B907="Central",L907*'Connecting shares (%)'!$R$16*'Connecting shares (%)'!$F$4/100+N907*'Connecting shares (%)'!$G$4/100*'Connecting shares (%)'!$R$17+P907*'Connecting shares (%)'!$H$4/100*'Connecting shares (%)'!$R$18,0),0)</f>
        <v>0</v>
      </c>
      <c r="Y907" s="1">
        <f>IF(C907="East", IF(B907="Decentral",('Connecting shares (%)'!$F$4/100*K907+'Connecting shares (%)'!$G$4/100*M907+'Connecting shares (%)'!$H$4/100*O907)/1000000,0),0)</f>
        <v>0</v>
      </c>
      <c r="Z907" s="1">
        <f>IF(C907="East", IF(B907="Decentral",L907*'Connecting shares (%)'!$R$16*'Connecting shares (%)'!$F$8/100+N907*'Connecting shares (%)'!$G$8/100*'Connecting shares (%)'!$R$17+P907*'Connecting shares (%)'!$H$8/100*'Connecting shares (%)'!$R$18,0),0)</f>
        <v>0</v>
      </c>
      <c r="AA907" s="1">
        <f>IF(C907="West", IF(B907="Central",('Connecting shares (%)'!$F$10/100*E907+'Connecting shares (%)'!$G$10/100*G907+'Connecting shares (%)'!$H$10/100*I907)/1000000,0),0)</f>
        <v>0</v>
      </c>
      <c r="AB907" s="1">
        <f>IF(C907="West", IF(B907="Central",F907*'Connecting shares (%)'!$R$16*'Connecting shares (%)'!$F$10/100+H907*'Connecting shares (%)'!$G$10/100*'Connecting shares (%)'!$R$17+J907*'Connecting shares (%)'!$H$10/100*'Connecting shares (%)'!$R$18,0),0)</f>
        <v>0</v>
      </c>
      <c r="AC907" s="1">
        <f>IF(C907="West", IF(B907="Decentral",('Connecting shares (%)'!$F$14/100*E907+'Connecting shares (%)'!$G$14/100*G907+'Connecting shares (%)'!$H$14/100*I907)/1000000,0),0)</f>
        <v>0</v>
      </c>
      <c r="AD907" s="1">
        <f>IF(C907="west", IF(B907="Decentral",F907*'Connecting shares (%)'!$R$16*'Connecting shares (%)'!$F$14/100+H907*'Connecting shares (%)'!$G$14/100*'Connecting shares (%)'!$R$17+J907*'Connecting shares (%)'!$H$14/100*'Connecting shares (%)'!$R$18,0),0)</f>
        <v>0</v>
      </c>
      <c r="AE907" s="1">
        <f>IF(C907="west", IF(B907="Central",('Connecting shares (%)'!$F$12/100*K907+'Connecting shares (%)'!$G$12/100*M907+'Connecting shares (%)'!$H$12/100*O907)/1000000,0),0)</f>
        <v>0</v>
      </c>
      <c r="AF907" s="1">
        <f>IF(C907="west", IF(B907="Central",L907*'Connecting shares (%)'!$R$16*'Connecting shares (%)'!$F$12/100+N907*'Connecting shares (%)'!$G$12/100*'Connecting shares (%)'!$R$17+P907*'Connecting shares (%)'!$H$12/100*'Connecting shares (%)'!$R$18,0),0)</f>
        <v>0</v>
      </c>
      <c r="AG907" s="1">
        <f>IF(C907="West", IF(B907="Decentral",(K907*'Connecting shares (%)'!$F$16/100+M907*'Connecting shares (%)'!$G$16/100+O907*'Connecting shares (%)'!$H$16/100)/1000000,0),0)</f>
        <v>0</v>
      </c>
      <c r="AH907" s="1">
        <f>IF(C907="west", IF(B907="Decentral",L907*'Connecting shares (%)'!$R$16*'Connecting shares (%)'!$F$16/100+N907*'Connecting shares (%)'!$G$16/100*'Connecting shares (%)'!$R$17+P907*'Connecting shares (%)'!$H$16/100*'Connecting shares (%)'!$R$18,0),0)</f>
        <v>0</v>
      </c>
    </row>
    <row r="908" spans="1:34">
      <c r="A908" s="1">
        <v>907</v>
      </c>
      <c r="B908" s="1" t="s">
        <v>21</v>
      </c>
      <c r="C908" s="1" t="s">
        <v>24</v>
      </c>
      <c r="D908" s="1" t="s">
        <v>96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451.195279728814</v>
      </c>
      <c r="R908" s="1">
        <v>378</v>
      </c>
      <c r="S908" s="61">
        <f>IF(C908="East", IF(B908="Central",('Connecting shares (%)'!$F$2/100*E908+'Connecting shares (%)'!$G$2/100*G908+'Connecting shares (%)'!$H$2/100*I908)/1000000,0),0)</f>
        <v>0</v>
      </c>
      <c r="T908" s="61">
        <f>IF(C908="East", IF(B908="Central",F908*'Connecting shares (%)'!$R$16*'Connecting shares (%)'!$F$2/100+H908*'Connecting shares (%)'!$G$2/100*'Connecting shares (%)'!$R$17+J908*'Connecting shares (%)'!$H$2/100*'Connecting shares (%)'!$R$18,0),0)</f>
        <v>0</v>
      </c>
      <c r="U908" s="1">
        <f>IF(C908="East", IF(B908="Decentral",('Connecting shares (%)'!$F$6/100*E908+'Connecting shares (%)'!$G$6/100*G908+'Connecting shares (%)'!$H$6/100*I908)/1000000,0),0)</f>
        <v>0</v>
      </c>
      <c r="V908" s="1">
        <f>IF(C908="East", IF(B908="Decentral",F908*'Connecting shares (%)'!$R$16*'Connecting shares (%)'!$F$6/100+H908*'Connecting shares (%)'!$G$6/100*'Connecting shares (%)'!$R$17+J908*'Connecting shares (%)'!$H$6/100*'Connecting shares (%)'!$R$18,0),0)</f>
        <v>0</v>
      </c>
      <c r="W908" s="1">
        <f>IF(C908="East", IF(B908="Central",('Connecting shares (%)'!$F$4/100*K908+'Connecting shares (%)'!$G$4/100*M908+'Connecting shares (%)'!$H$4/100*O908)/1000000,0),0)</f>
        <v>0</v>
      </c>
      <c r="X908" s="1">
        <f>IF(C908="East", IF(B908="Central",L908*'Connecting shares (%)'!$R$16*'Connecting shares (%)'!$F$4/100+N908*'Connecting shares (%)'!$G$4/100*'Connecting shares (%)'!$R$17+P908*'Connecting shares (%)'!$H$4/100*'Connecting shares (%)'!$R$18,0),0)</f>
        <v>0</v>
      </c>
      <c r="Y908" s="1">
        <f>IF(C908="East", IF(B908="Decentral",('Connecting shares (%)'!$F$4/100*K908+'Connecting shares (%)'!$G$4/100*M908+'Connecting shares (%)'!$H$4/100*O908)/1000000,0),0)</f>
        <v>0</v>
      </c>
      <c r="Z908" s="1">
        <f>IF(C908="East", IF(B908="Decentral",L908*'Connecting shares (%)'!$R$16*'Connecting shares (%)'!$F$8/100+N908*'Connecting shares (%)'!$G$8/100*'Connecting shares (%)'!$R$17+P908*'Connecting shares (%)'!$H$8/100*'Connecting shares (%)'!$R$18,0),0)</f>
        <v>0</v>
      </c>
      <c r="AA908" s="1">
        <f>IF(C908="West", IF(B908="Central",('Connecting shares (%)'!$F$10/100*E908+'Connecting shares (%)'!$G$10/100*G908+'Connecting shares (%)'!$H$10/100*I908)/1000000,0),0)</f>
        <v>0</v>
      </c>
      <c r="AB908" s="1">
        <f>IF(C908="West", IF(B908="Central",F908*'Connecting shares (%)'!$R$16*'Connecting shares (%)'!$F$10/100+H908*'Connecting shares (%)'!$G$10/100*'Connecting shares (%)'!$R$17+J908*'Connecting shares (%)'!$H$10/100*'Connecting shares (%)'!$R$18,0),0)</f>
        <v>0</v>
      </c>
      <c r="AC908" s="1">
        <f>IF(C908="West", IF(B908="Decentral",('Connecting shares (%)'!$F$14/100*E908+'Connecting shares (%)'!$G$14/100*G908+'Connecting shares (%)'!$H$14/100*I908)/1000000,0),0)</f>
        <v>0</v>
      </c>
      <c r="AD908" s="1">
        <f>IF(C908="west", IF(B908="Decentral",F908*'Connecting shares (%)'!$R$16*'Connecting shares (%)'!$F$14/100+H908*'Connecting shares (%)'!$G$14/100*'Connecting shares (%)'!$R$17+J908*'Connecting shares (%)'!$H$14/100*'Connecting shares (%)'!$R$18,0),0)</f>
        <v>0</v>
      </c>
      <c r="AE908" s="1">
        <f>IF(C908="west", IF(B908="Central",('Connecting shares (%)'!$F$12/100*K908+'Connecting shares (%)'!$G$12/100*M908+'Connecting shares (%)'!$H$12/100*O908)/1000000,0),0)</f>
        <v>0</v>
      </c>
      <c r="AF908" s="1">
        <f>IF(C908="west", IF(B908="Central",L908*'Connecting shares (%)'!$R$16*'Connecting shares (%)'!$F$12/100+N908*'Connecting shares (%)'!$G$12/100*'Connecting shares (%)'!$R$17+P908*'Connecting shares (%)'!$H$12/100*'Connecting shares (%)'!$R$18,0),0)</f>
        <v>0</v>
      </c>
      <c r="AG908" s="1">
        <f>IF(C908="West", IF(B908="Decentral",(K908*'Connecting shares (%)'!$F$16/100+M908*'Connecting shares (%)'!$G$16/100+O908*'Connecting shares (%)'!$H$16/100)/1000000,0),0)</f>
        <v>0</v>
      </c>
      <c r="AH908" s="1">
        <f>IF(C908="west", IF(B908="Decentral",L908*'Connecting shares (%)'!$R$16*'Connecting shares (%)'!$F$16/100+N908*'Connecting shares (%)'!$G$16/100*'Connecting shares (%)'!$R$17+P908*'Connecting shares (%)'!$H$16/100*'Connecting shares (%)'!$R$18,0),0)</f>
        <v>0</v>
      </c>
    </row>
    <row r="909" spans="1:34">
      <c r="A909" s="1">
        <v>908</v>
      </c>
      <c r="B909" s="1" t="s">
        <v>21</v>
      </c>
      <c r="C909" s="1" t="s">
        <v>24</v>
      </c>
      <c r="D909" s="1" t="s">
        <v>95</v>
      </c>
      <c r="E909" s="1">
        <v>311634.45999999897</v>
      </c>
      <c r="F909" s="1">
        <v>21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3740.86327850312</v>
      </c>
      <c r="R909" s="1">
        <v>141760.5</v>
      </c>
      <c r="S909" s="61">
        <f>IF(C909="East", IF(B909="Central",('Connecting shares (%)'!$F$2/100*E909+'Connecting shares (%)'!$G$2/100*G909+'Connecting shares (%)'!$H$2/100*I909)/1000000,0),0)</f>
        <v>0</v>
      </c>
      <c r="T909" s="61">
        <f>IF(C909="East", IF(B909="Central",F909*'Connecting shares (%)'!$R$16*'Connecting shares (%)'!$F$2/100+H909*'Connecting shares (%)'!$G$2/100*'Connecting shares (%)'!$R$17+J909*'Connecting shares (%)'!$H$2/100*'Connecting shares (%)'!$R$18,0),0)</f>
        <v>0</v>
      </c>
      <c r="U909" s="1">
        <f>IF(C909="East", IF(B909="Decentral",('Connecting shares (%)'!$F$6/100*E909+'Connecting shares (%)'!$G$6/100*G909+'Connecting shares (%)'!$H$6/100*I909)/1000000,0),0)</f>
        <v>0.31163445999999895</v>
      </c>
      <c r="V909" s="1">
        <f>IF(C909="East", IF(B909="Decentral",F909*'Connecting shares (%)'!$R$16*'Connecting shares (%)'!$F$6/100+H909*'Connecting shares (%)'!$G$6/100*'Connecting shares (%)'!$R$17+J909*'Connecting shares (%)'!$H$6/100*'Connecting shares (%)'!$R$18,0),0)</f>
        <v>0.48289500000000002</v>
      </c>
      <c r="W909" s="1">
        <f>IF(C909="East", IF(B909="Central",('Connecting shares (%)'!$F$4/100*K909+'Connecting shares (%)'!$G$4/100*M909+'Connecting shares (%)'!$H$4/100*O909)/1000000,0),0)</f>
        <v>0</v>
      </c>
      <c r="X909" s="1">
        <f>IF(C909="East", IF(B909="Central",L909*'Connecting shares (%)'!$R$16*'Connecting shares (%)'!$F$4/100+N909*'Connecting shares (%)'!$G$4/100*'Connecting shares (%)'!$R$17+P909*'Connecting shares (%)'!$H$4/100*'Connecting shares (%)'!$R$18,0),0)</f>
        <v>0</v>
      </c>
      <c r="Y909" s="1">
        <f>IF(C909="East", IF(B909="Decentral",('Connecting shares (%)'!$F$4/100*K909+'Connecting shares (%)'!$G$4/100*M909+'Connecting shares (%)'!$H$4/100*O909)/1000000,0),0)</f>
        <v>0</v>
      </c>
      <c r="Z909" s="1">
        <f>IF(C909="East", IF(B909="Decentral",L909*'Connecting shares (%)'!$R$16*'Connecting shares (%)'!$F$8/100+N909*'Connecting shares (%)'!$G$8/100*'Connecting shares (%)'!$R$17+P909*'Connecting shares (%)'!$H$8/100*'Connecting shares (%)'!$R$18,0),0)</f>
        <v>0</v>
      </c>
      <c r="AA909" s="1">
        <f>IF(C909="West", IF(B909="Central",('Connecting shares (%)'!$F$10/100*E909+'Connecting shares (%)'!$G$10/100*G909+'Connecting shares (%)'!$H$10/100*I909)/1000000,0),0)</f>
        <v>0</v>
      </c>
      <c r="AB909" s="1">
        <f>IF(C909="West", IF(B909="Central",F909*'Connecting shares (%)'!$R$16*'Connecting shares (%)'!$F$10/100+H909*'Connecting shares (%)'!$G$10/100*'Connecting shares (%)'!$R$17+J909*'Connecting shares (%)'!$H$10/100*'Connecting shares (%)'!$R$18,0),0)</f>
        <v>0</v>
      </c>
      <c r="AC909" s="1">
        <f>IF(C909="West", IF(B909="Decentral",('Connecting shares (%)'!$F$14/100*E909+'Connecting shares (%)'!$G$14/100*G909+'Connecting shares (%)'!$H$14/100*I909)/1000000,0),0)</f>
        <v>0</v>
      </c>
      <c r="AD909" s="1">
        <f>IF(C909="west", IF(B909="Decentral",F909*'Connecting shares (%)'!$R$16*'Connecting shares (%)'!$F$14/100+H909*'Connecting shares (%)'!$G$14/100*'Connecting shares (%)'!$R$17+J909*'Connecting shares (%)'!$H$14/100*'Connecting shares (%)'!$R$18,0),0)</f>
        <v>0</v>
      </c>
      <c r="AE909" s="1">
        <f>IF(C909="west", IF(B909="Central",('Connecting shares (%)'!$F$12/100*K909+'Connecting shares (%)'!$G$12/100*M909+'Connecting shares (%)'!$H$12/100*O909)/1000000,0),0)</f>
        <v>0</v>
      </c>
      <c r="AF909" s="1">
        <f>IF(C909="west", IF(B909="Central",L909*'Connecting shares (%)'!$R$16*'Connecting shares (%)'!$F$12/100+N909*'Connecting shares (%)'!$G$12/100*'Connecting shares (%)'!$R$17+P909*'Connecting shares (%)'!$H$12/100*'Connecting shares (%)'!$R$18,0),0)</f>
        <v>0</v>
      </c>
      <c r="AG909" s="1">
        <f>IF(C909="West", IF(B909="Decentral",(K909*'Connecting shares (%)'!$F$16/100+M909*'Connecting shares (%)'!$G$16/100+O909*'Connecting shares (%)'!$H$16/100)/1000000,0),0)</f>
        <v>0</v>
      </c>
      <c r="AH909" s="1">
        <f>IF(C909="west", IF(B909="Decentral",L909*'Connecting shares (%)'!$R$16*'Connecting shares (%)'!$F$16/100+N909*'Connecting shares (%)'!$G$16/100*'Connecting shares (%)'!$R$17+P909*'Connecting shares (%)'!$H$16/100*'Connecting shares (%)'!$R$18,0),0)</f>
        <v>0</v>
      </c>
    </row>
    <row r="910" spans="1:34">
      <c r="A910" s="1">
        <v>909</v>
      </c>
      <c r="B910" s="1" t="s">
        <v>21</v>
      </c>
      <c r="C910" s="1" t="s">
        <v>24</v>
      </c>
      <c r="D910" s="1" t="s">
        <v>94</v>
      </c>
      <c r="E910" s="1">
        <v>111562.87</v>
      </c>
      <c r="F910" s="1">
        <v>9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2099.47754147052</v>
      </c>
      <c r="R910" s="1">
        <v>76305.5</v>
      </c>
      <c r="S910" s="61">
        <f>IF(C910="East", IF(B910="Central",('Connecting shares (%)'!$F$2/100*E910+'Connecting shares (%)'!$G$2/100*G910+'Connecting shares (%)'!$H$2/100*I910)/1000000,0),0)</f>
        <v>0</v>
      </c>
      <c r="T910" s="61">
        <f>IF(C910="East", IF(B910="Central",F910*'Connecting shares (%)'!$R$16*'Connecting shares (%)'!$F$2/100+H910*'Connecting shares (%)'!$G$2/100*'Connecting shares (%)'!$R$17+J910*'Connecting shares (%)'!$H$2/100*'Connecting shares (%)'!$R$18,0),0)</f>
        <v>0</v>
      </c>
      <c r="U910" s="1">
        <f>IF(C910="East", IF(B910="Decentral",('Connecting shares (%)'!$F$6/100*E910+'Connecting shares (%)'!$G$6/100*G910+'Connecting shares (%)'!$H$6/100*I910)/1000000,0),0)</f>
        <v>0.11156286999999999</v>
      </c>
      <c r="V910" s="1">
        <f>IF(C910="East", IF(B910="Decentral",F910*'Connecting shares (%)'!$R$16*'Connecting shares (%)'!$F$6/100+H910*'Connecting shares (%)'!$G$6/100*'Connecting shares (%)'!$R$17+J910*'Connecting shares (%)'!$H$6/100*'Connecting shares (%)'!$R$18,0),0)</f>
        <v>0.206955</v>
      </c>
      <c r="W910" s="1">
        <f>IF(C910="East", IF(B910="Central",('Connecting shares (%)'!$F$4/100*K910+'Connecting shares (%)'!$G$4/100*M910+'Connecting shares (%)'!$H$4/100*O910)/1000000,0),0)</f>
        <v>0</v>
      </c>
      <c r="X910" s="1">
        <f>IF(C910="East", IF(B910="Central",L910*'Connecting shares (%)'!$R$16*'Connecting shares (%)'!$F$4/100+N910*'Connecting shares (%)'!$G$4/100*'Connecting shares (%)'!$R$17+P910*'Connecting shares (%)'!$H$4/100*'Connecting shares (%)'!$R$18,0),0)</f>
        <v>0</v>
      </c>
      <c r="Y910" s="1">
        <f>IF(C910="East", IF(B910="Decentral",('Connecting shares (%)'!$F$4/100*K910+'Connecting shares (%)'!$G$4/100*M910+'Connecting shares (%)'!$H$4/100*O910)/1000000,0),0)</f>
        <v>0</v>
      </c>
      <c r="Z910" s="1">
        <f>IF(C910="East", IF(B910="Decentral",L910*'Connecting shares (%)'!$R$16*'Connecting shares (%)'!$F$8/100+N910*'Connecting shares (%)'!$G$8/100*'Connecting shares (%)'!$R$17+P910*'Connecting shares (%)'!$H$8/100*'Connecting shares (%)'!$R$18,0),0)</f>
        <v>0</v>
      </c>
      <c r="AA910" s="1">
        <f>IF(C910="West", IF(B910="Central",('Connecting shares (%)'!$F$10/100*E910+'Connecting shares (%)'!$G$10/100*G910+'Connecting shares (%)'!$H$10/100*I910)/1000000,0),0)</f>
        <v>0</v>
      </c>
      <c r="AB910" s="1">
        <f>IF(C910="West", IF(B910="Central",F910*'Connecting shares (%)'!$R$16*'Connecting shares (%)'!$F$10/100+H910*'Connecting shares (%)'!$G$10/100*'Connecting shares (%)'!$R$17+J910*'Connecting shares (%)'!$H$10/100*'Connecting shares (%)'!$R$18,0),0)</f>
        <v>0</v>
      </c>
      <c r="AC910" s="1">
        <f>IF(C910="West", IF(B910="Decentral",('Connecting shares (%)'!$F$14/100*E910+'Connecting shares (%)'!$G$14/100*G910+'Connecting shares (%)'!$H$14/100*I910)/1000000,0),0)</f>
        <v>0</v>
      </c>
      <c r="AD910" s="1">
        <f>IF(C910="west", IF(B910="Decentral",F910*'Connecting shares (%)'!$R$16*'Connecting shares (%)'!$F$14/100+H910*'Connecting shares (%)'!$G$14/100*'Connecting shares (%)'!$R$17+J910*'Connecting shares (%)'!$H$14/100*'Connecting shares (%)'!$R$18,0),0)</f>
        <v>0</v>
      </c>
      <c r="AE910" s="1">
        <f>IF(C910="west", IF(B910="Central",('Connecting shares (%)'!$F$12/100*K910+'Connecting shares (%)'!$G$12/100*M910+'Connecting shares (%)'!$H$12/100*O910)/1000000,0),0)</f>
        <v>0</v>
      </c>
      <c r="AF910" s="1">
        <f>IF(C910="west", IF(B910="Central",L910*'Connecting shares (%)'!$R$16*'Connecting shares (%)'!$F$12/100+N910*'Connecting shares (%)'!$G$12/100*'Connecting shares (%)'!$R$17+P910*'Connecting shares (%)'!$H$12/100*'Connecting shares (%)'!$R$18,0),0)</f>
        <v>0</v>
      </c>
      <c r="AG910" s="1">
        <f>IF(C910="West", IF(B910="Decentral",(K910*'Connecting shares (%)'!$F$16/100+M910*'Connecting shares (%)'!$G$16/100+O910*'Connecting shares (%)'!$H$16/100)/1000000,0),0)</f>
        <v>0</v>
      </c>
      <c r="AH910" s="1">
        <f>IF(C910="west", IF(B910="Decentral",L910*'Connecting shares (%)'!$R$16*'Connecting shares (%)'!$F$16/100+N910*'Connecting shares (%)'!$G$16/100*'Connecting shares (%)'!$R$17+P910*'Connecting shares (%)'!$H$16/100*'Connecting shares (%)'!$R$18,0),0)</f>
        <v>0</v>
      </c>
    </row>
    <row r="911" spans="1:34">
      <c r="A911" s="1">
        <v>910</v>
      </c>
      <c r="B911" s="1" t="s">
        <v>21</v>
      </c>
      <c r="C911" s="1" t="s">
        <v>24</v>
      </c>
      <c r="D911" s="1" t="s">
        <v>93</v>
      </c>
      <c r="E911" s="1">
        <v>1562878.4199999899</v>
      </c>
      <c r="F911" s="1">
        <v>105</v>
      </c>
      <c r="G911" s="1">
        <v>0</v>
      </c>
      <c r="H911" s="1">
        <v>0</v>
      </c>
      <c r="I911" s="1">
        <v>0</v>
      </c>
      <c r="J911" s="1">
        <v>0</v>
      </c>
      <c r="K911" s="1">
        <v>324708.15000000002</v>
      </c>
      <c r="L911" s="1">
        <v>19</v>
      </c>
      <c r="M911" s="1">
        <v>0</v>
      </c>
      <c r="N911" s="1">
        <v>0</v>
      </c>
      <c r="O911" s="1">
        <v>0</v>
      </c>
      <c r="P911" s="1">
        <v>0</v>
      </c>
      <c r="Q911" s="1">
        <v>7665.2630080122199</v>
      </c>
      <c r="R911" s="1">
        <v>1471275</v>
      </c>
      <c r="S911" s="61">
        <f>IF(C911="East", IF(B911="Central",('Connecting shares (%)'!$F$2/100*E911+'Connecting shares (%)'!$G$2/100*G911+'Connecting shares (%)'!$H$2/100*I911)/1000000,0),0)</f>
        <v>0</v>
      </c>
      <c r="T911" s="61">
        <f>IF(C911="East", IF(B911="Central",F911*'Connecting shares (%)'!$R$16*'Connecting shares (%)'!$F$2/100+H911*'Connecting shares (%)'!$G$2/100*'Connecting shares (%)'!$R$17+J911*'Connecting shares (%)'!$H$2/100*'Connecting shares (%)'!$R$18,0),0)</f>
        <v>0</v>
      </c>
      <c r="U911" s="1">
        <f>IF(C911="East", IF(B911="Decentral",('Connecting shares (%)'!$F$6/100*E911+'Connecting shares (%)'!$G$6/100*G911+'Connecting shares (%)'!$H$6/100*I911)/1000000,0),0)</f>
        <v>1.5628784199999899</v>
      </c>
      <c r="V911" s="1">
        <f>IF(C911="East", IF(B911="Decentral",F911*'Connecting shares (%)'!$R$16*'Connecting shares (%)'!$F$6/100+H911*'Connecting shares (%)'!$G$6/100*'Connecting shares (%)'!$R$17+J911*'Connecting shares (%)'!$H$6/100*'Connecting shares (%)'!$R$18,0),0)</f>
        <v>2.4144750000000004</v>
      </c>
      <c r="W911" s="1">
        <f>IF(C911="East", IF(B911="Central",('Connecting shares (%)'!$F$4/100*K911+'Connecting shares (%)'!$G$4/100*M911+'Connecting shares (%)'!$H$4/100*O911)/1000000,0),0)</f>
        <v>0</v>
      </c>
      <c r="X911" s="1">
        <f>IF(C911="East", IF(B911="Central",L911*'Connecting shares (%)'!$R$16*'Connecting shares (%)'!$F$4/100+N911*'Connecting shares (%)'!$G$4/100*'Connecting shares (%)'!$R$17+P911*'Connecting shares (%)'!$H$4/100*'Connecting shares (%)'!$R$18,0),0)</f>
        <v>0</v>
      </c>
      <c r="Y911" s="1">
        <f>IF(C911="East", IF(B911="Decentral",('Connecting shares (%)'!$F$4/100*K911+'Connecting shares (%)'!$G$4/100*M911+'Connecting shares (%)'!$H$4/100*O911)/1000000,0),0)</f>
        <v>0.32470815000000003</v>
      </c>
      <c r="Z911" s="1">
        <f>IF(C911="East", IF(B911="Decentral",L911*'Connecting shares (%)'!$R$16*'Connecting shares (%)'!$F$8/100+N911*'Connecting shares (%)'!$G$8/100*'Connecting shares (%)'!$R$17+P911*'Connecting shares (%)'!$H$8/100*'Connecting shares (%)'!$R$18,0),0)</f>
        <v>0.4369050000000001</v>
      </c>
      <c r="AA911" s="1">
        <f>IF(C911="West", IF(B911="Central",('Connecting shares (%)'!$F$10/100*E911+'Connecting shares (%)'!$G$10/100*G911+'Connecting shares (%)'!$H$10/100*I911)/1000000,0),0)</f>
        <v>0</v>
      </c>
      <c r="AB911" s="1">
        <f>IF(C911="West", IF(B911="Central",F911*'Connecting shares (%)'!$R$16*'Connecting shares (%)'!$F$10/100+H911*'Connecting shares (%)'!$G$10/100*'Connecting shares (%)'!$R$17+J911*'Connecting shares (%)'!$H$10/100*'Connecting shares (%)'!$R$18,0),0)</f>
        <v>0</v>
      </c>
      <c r="AC911" s="1">
        <f>IF(C911="West", IF(B911="Decentral",('Connecting shares (%)'!$F$14/100*E911+'Connecting shares (%)'!$G$14/100*G911+'Connecting shares (%)'!$H$14/100*I911)/1000000,0),0)</f>
        <v>0</v>
      </c>
      <c r="AD911" s="1">
        <f>IF(C911="west", IF(B911="Decentral",F911*'Connecting shares (%)'!$R$16*'Connecting shares (%)'!$F$14/100+H911*'Connecting shares (%)'!$G$14/100*'Connecting shares (%)'!$R$17+J911*'Connecting shares (%)'!$H$14/100*'Connecting shares (%)'!$R$18,0),0)</f>
        <v>0</v>
      </c>
      <c r="AE911" s="1">
        <f>IF(C911="west", IF(B911="Central",('Connecting shares (%)'!$F$12/100*K911+'Connecting shares (%)'!$G$12/100*M911+'Connecting shares (%)'!$H$12/100*O911)/1000000,0),0)</f>
        <v>0</v>
      </c>
      <c r="AF911" s="1">
        <f>IF(C911="west", IF(B911="Central",L911*'Connecting shares (%)'!$R$16*'Connecting shares (%)'!$F$12/100+N911*'Connecting shares (%)'!$G$12/100*'Connecting shares (%)'!$R$17+P911*'Connecting shares (%)'!$H$12/100*'Connecting shares (%)'!$R$18,0),0)</f>
        <v>0</v>
      </c>
      <c r="AG911" s="1">
        <f>IF(C911="West", IF(B911="Decentral",(K911*'Connecting shares (%)'!$F$16/100+M911*'Connecting shares (%)'!$G$16/100+O911*'Connecting shares (%)'!$H$16/100)/1000000,0),0)</f>
        <v>0</v>
      </c>
      <c r="AH911" s="1">
        <f>IF(C911="west", IF(B911="Decentral",L911*'Connecting shares (%)'!$R$16*'Connecting shares (%)'!$F$16/100+N911*'Connecting shares (%)'!$G$16/100*'Connecting shares (%)'!$R$17+P911*'Connecting shares (%)'!$H$16/100*'Connecting shares (%)'!$R$18,0),0)</f>
        <v>0</v>
      </c>
    </row>
    <row r="912" spans="1:34">
      <c r="A912" s="1">
        <v>911</v>
      </c>
      <c r="B912" s="1" t="s">
        <v>21</v>
      </c>
      <c r="C912" s="1" t="s">
        <v>24</v>
      </c>
      <c r="D912" s="1" t="s">
        <v>92</v>
      </c>
      <c r="E912" s="1">
        <v>1304422.70999999</v>
      </c>
      <c r="F912" s="1">
        <v>92</v>
      </c>
      <c r="G912" s="1">
        <v>0</v>
      </c>
      <c r="H912" s="1">
        <v>0</v>
      </c>
      <c r="I912" s="1">
        <v>0</v>
      </c>
      <c r="J912" s="1">
        <v>0</v>
      </c>
      <c r="K912" s="1">
        <v>159080.239999999</v>
      </c>
      <c r="L912" s="1">
        <v>27</v>
      </c>
      <c r="M912" s="1">
        <v>0</v>
      </c>
      <c r="N912" s="1">
        <v>0</v>
      </c>
      <c r="O912" s="1">
        <v>0</v>
      </c>
      <c r="P912" s="1">
        <v>0</v>
      </c>
      <c r="Q912" s="1">
        <v>5871.1636460657</v>
      </c>
      <c r="R912" s="1">
        <v>960840</v>
      </c>
      <c r="S912" s="61">
        <f>IF(C912="East", IF(B912="Central",('Connecting shares (%)'!$F$2/100*E912+'Connecting shares (%)'!$G$2/100*G912+'Connecting shares (%)'!$H$2/100*I912)/1000000,0),0)</f>
        <v>0</v>
      </c>
      <c r="T912" s="61">
        <f>IF(C912="East", IF(B912="Central",F912*'Connecting shares (%)'!$R$16*'Connecting shares (%)'!$F$2/100+H912*'Connecting shares (%)'!$G$2/100*'Connecting shares (%)'!$R$17+J912*'Connecting shares (%)'!$H$2/100*'Connecting shares (%)'!$R$18,0),0)</f>
        <v>0</v>
      </c>
      <c r="U912" s="1">
        <f>IF(C912="East", IF(B912="Decentral",('Connecting shares (%)'!$F$6/100*E912+'Connecting shares (%)'!$G$6/100*G912+'Connecting shares (%)'!$H$6/100*I912)/1000000,0),0)</f>
        <v>1.3044227099999899</v>
      </c>
      <c r="V912" s="1">
        <f>IF(C912="East", IF(B912="Decentral",F912*'Connecting shares (%)'!$R$16*'Connecting shares (%)'!$F$6/100+H912*'Connecting shares (%)'!$G$6/100*'Connecting shares (%)'!$R$17+J912*'Connecting shares (%)'!$H$6/100*'Connecting shares (%)'!$R$18,0),0)</f>
        <v>2.1155400000000002</v>
      </c>
      <c r="W912" s="1">
        <f>IF(C912="East", IF(B912="Central",('Connecting shares (%)'!$F$4/100*K912+'Connecting shares (%)'!$G$4/100*M912+'Connecting shares (%)'!$H$4/100*O912)/1000000,0),0)</f>
        <v>0</v>
      </c>
      <c r="X912" s="1">
        <f>IF(C912="East", IF(B912="Central",L912*'Connecting shares (%)'!$R$16*'Connecting shares (%)'!$F$4/100+N912*'Connecting shares (%)'!$G$4/100*'Connecting shares (%)'!$R$17+P912*'Connecting shares (%)'!$H$4/100*'Connecting shares (%)'!$R$18,0),0)</f>
        <v>0</v>
      </c>
      <c r="Y912" s="1">
        <f>IF(C912="East", IF(B912="Decentral",('Connecting shares (%)'!$F$4/100*K912+'Connecting shares (%)'!$G$4/100*M912+'Connecting shares (%)'!$H$4/100*O912)/1000000,0),0)</f>
        <v>0.15908023999999901</v>
      </c>
      <c r="Z912" s="1">
        <f>IF(C912="East", IF(B912="Decentral",L912*'Connecting shares (%)'!$R$16*'Connecting shares (%)'!$F$8/100+N912*'Connecting shares (%)'!$G$8/100*'Connecting shares (%)'!$R$17+P912*'Connecting shares (%)'!$H$8/100*'Connecting shares (%)'!$R$18,0),0)</f>
        <v>0.620865</v>
      </c>
      <c r="AA912" s="1">
        <f>IF(C912="West", IF(B912="Central",('Connecting shares (%)'!$F$10/100*E912+'Connecting shares (%)'!$G$10/100*G912+'Connecting shares (%)'!$H$10/100*I912)/1000000,0),0)</f>
        <v>0</v>
      </c>
      <c r="AB912" s="1">
        <f>IF(C912="West", IF(B912="Central",F912*'Connecting shares (%)'!$R$16*'Connecting shares (%)'!$F$10/100+H912*'Connecting shares (%)'!$G$10/100*'Connecting shares (%)'!$R$17+J912*'Connecting shares (%)'!$H$10/100*'Connecting shares (%)'!$R$18,0),0)</f>
        <v>0</v>
      </c>
      <c r="AC912" s="1">
        <f>IF(C912="West", IF(B912="Decentral",('Connecting shares (%)'!$F$14/100*E912+'Connecting shares (%)'!$G$14/100*G912+'Connecting shares (%)'!$H$14/100*I912)/1000000,0),0)</f>
        <v>0</v>
      </c>
      <c r="AD912" s="1">
        <f>IF(C912="west", IF(B912="Decentral",F912*'Connecting shares (%)'!$R$16*'Connecting shares (%)'!$F$14/100+H912*'Connecting shares (%)'!$G$14/100*'Connecting shares (%)'!$R$17+J912*'Connecting shares (%)'!$H$14/100*'Connecting shares (%)'!$R$18,0),0)</f>
        <v>0</v>
      </c>
      <c r="AE912" s="1">
        <f>IF(C912="west", IF(B912="Central",('Connecting shares (%)'!$F$12/100*K912+'Connecting shares (%)'!$G$12/100*M912+'Connecting shares (%)'!$H$12/100*O912)/1000000,0),0)</f>
        <v>0</v>
      </c>
      <c r="AF912" s="1">
        <f>IF(C912="west", IF(B912="Central",L912*'Connecting shares (%)'!$R$16*'Connecting shares (%)'!$F$12/100+N912*'Connecting shares (%)'!$G$12/100*'Connecting shares (%)'!$R$17+P912*'Connecting shares (%)'!$H$12/100*'Connecting shares (%)'!$R$18,0),0)</f>
        <v>0</v>
      </c>
      <c r="AG912" s="1">
        <f>IF(C912="West", IF(B912="Decentral",(K912*'Connecting shares (%)'!$F$16/100+M912*'Connecting shares (%)'!$G$16/100+O912*'Connecting shares (%)'!$H$16/100)/1000000,0),0)</f>
        <v>0</v>
      </c>
      <c r="AH912" s="1">
        <f>IF(C912="west", IF(B912="Decentral",L912*'Connecting shares (%)'!$R$16*'Connecting shares (%)'!$F$16/100+N912*'Connecting shares (%)'!$G$16/100*'Connecting shares (%)'!$R$17+P912*'Connecting shares (%)'!$H$16/100*'Connecting shares (%)'!$R$18,0),0)</f>
        <v>0</v>
      </c>
    </row>
    <row r="913" spans="1:34">
      <c r="A913" s="1">
        <v>912</v>
      </c>
      <c r="B913" s="1" t="s">
        <v>21</v>
      </c>
      <c r="C913" s="1" t="s">
        <v>24</v>
      </c>
      <c r="D913" s="1" t="s">
        <v>91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483.21898013999999</v>
      </c>
      <c r="R913" s="1">
        <v>4108.5</v>
      </c>
      <c r="S913" s="61">
        <f>IF(C913="East", IF(B913="Central",('Connecting shares (%)'!$F$2/100*E913+'Connecting shares (%)'!$G$2/100*G913+'Connecting shares (%)'!$H$2/100*I913)/1000000,0),0)</f>
        <v>0</v>
      </c>
      <c r="T913" s="61">
        <f>IF(C913="East", IF(B913="Central",F913*'Connecting shares (%)'!$R$16*'Connecting shares (%)'!$F$2/100+H913*'Connecting shares (%)'!$G$2/100*'Connecting shares (%)'!$R$17+J913*'Connecting shares (%)'!$H$2/100*'Connecting shares (%)'!$R$18,0),0)</f>
        <v>0</v>
      </c>
      <c r="U913" s="1">
        <f>IF(C913="East", IF(B913="Decentral",('Connecting shares (%)'!$F$6/100*E913+'Connecting shares (%)'!$G$6/100*G913+'Connecting shares (%)'!$H$6/100*I913)/1000000,0),0)</f>
        <v>0</v>
      </c>
      <c r="V913" s="1">
        <f>IF(C913="East", IF(B913="Decentral",F913*'Connecting shares (%)'!$R$16*'Connecting shares (%)'!$F$6/100+H913*'Connecting shares (%)'!$G$6/100*'Connecting shares (%)'!$R$17+J913*'Connecting shares (%)'!$H$6/100*'Connecting shares (%)'!$R$18,0),0)</f>
        <v>0</v>
      </c>
      <c r="W913" s="1">
        <f>IF(C913="East", IF(B913="Central",('Connecting shares (%)'!$F$4/100*K913+'Connecting shares (%)'!$G$4/100*M913+'Connecting shares (%)'!$H$4/100*O913)/1000000,0),0)</f>
        <v>0</v>
      </c>
      <c r="X913" s="1">
        <f>IF(C913="East", IF(B913="Central",L913*'Connecting shares (%)'!$R$16*'Connecting shares (%)'!$F$4/100+N913*'Connecting shares (%)'!$G$4/100*'Connecting shares (%)'!$R$17+P913*'Connecting shares (%)'!$H$4/100*'Connecting shares (%)'!$R$18,0),0)</f>
        <v>0</v>
      </c>
      <c r="Y913" s="1">
        <f>IF(C913="East", IF(B913="Decentral",('Connecting shares (%)'!$F$4/100*K913+'Connecting shares (%)'!$G$4/100*M913+'Connecting shares (%)'!$H$4/100*O913)/1000000,0),0)</f>
        <v>0</v>
      </c>
      <c r="Z913" s="1">
        <f>IF(C913="East", IF(B913="Decentral",L913*'Connecting shares (%)'!$R$16*'Connecting shares (%)'!$F$8/100+N913*'Connecting shares (%)'!$G$8/100*'Connecting shares (%)'!$R$17+P913*'Connecting shares (%)'!$H$8/100*'Connecting shares (%)'!$R$18,0),0)</f>
        <v>0</v>
      </c>
      <c r="AA913" s="1">
        <f>IF(C913="West", IF(B913="Central",('Connecting shares (%)'!$F$10/100*E913+'Connecting shares (%)'!$G$10/100*G913+'Connecting shares (%)'!$H$10/100*I913)/1000000,0),0)</f>
        <v>0</v>
      </c>
      <c r="AB913" s="1">
        <f>IF(C913="West", IF(B913="Central",F913*'Connecting shares (%)'!$R$16*'Connecting shares (%)'!$F$10/100+H913*'Connecting shares (%)'!$G$10/100*'Connecting shares (%)'!$R$17+J913*'Connecting shares (%)'!$H$10/100*'Connecting shares (%)'!$R$18,0),0)</f>
        <v>0</v>
      </c>
      <c r="AC913" s="1">
        <f>IF(C913="West", IF(B913="Decentral",('Connecting shares (%)'!$F$14/100*E913+'Connecting shares (%)'!$G$14/100*G913+'Connecting shares (%)'!$H$14/100*I913)/1000000,0),0)</f>
        <v>0</v>
      </c>
      <c r="AD913" s="1">
        <f>IF(C913="west", IF(B913="Decentral",F913*'Connecting shares (%)'!$R$16*'Connecting shares (%)'!$F$14/100+H913*'Connecting shares (%)'!$G$14/100*'Connecting shares (%)'!$R$17+J913*'Connecting shares (%)'!$H$14/100*'Connecting shares (%)'!$R$18,0),0)</f>
        <v>0</v>
      </c>
      <c r="AE913" s="1">
        <f>IF(C913="west", IF(B913="Central",('Connecting shares (%)'!$F$12/100*K913+'Connecting shares (%)'!$G$12/100*M913+'Connecting shares (%)'!$H$12/100*O913)/1000000,0),0)</f>
        <v>0</v>
      </c>
      <c r="AF913" s="1">
        <f>IF(C913="west", IF(B913="Central",L913*'Connecting shares (%)'!$R$16*'Connecting shares (%)'!$F$12/100+N913*'Connecting shares (%)'!$G$12/100*'Connecting shares (%)'!$R$17+P913*'Connecting shares (%)'!$H$12/100*'Connecting shares (%)'!$R$18,0),0)</f>
        <v>0</v>
      </c>
      <c r="AG913" s="1">
        <f>IF(C913="West", IF(B913="Decentral",(K913*'Connecting shares (%)'!$F$16/100+M913*'Connecting shares (%)'!$G$16/100+O913*'Connecting shares (%)'!$H$16/100)/1000000,0),0)</f>
        <v>0</v>
      </c>
      <c r="AH913" s="1">
        <f>IF(C913="west", IF(B913="Decentral",L913*'Connecting shares (%)'!$R$16*'Connecting shares (%)'!$F$16/100+N913*'Connecting shares (%)'!$G$16/100*'Connecting shares (%)'!$R$17+P913*'Connecting shares (%)'!$H$16/100*'Connecting shares (%)'!$R$18,0),0)</f>
        <v>0</v>
      </c>
    </row>
    <row r="914" spans="1:34">
      <c r="A914" s="1">
        <v>913</v>
      </c>
      <c r="B914" s="1" t="s">
        <v>21</v>
      </c>
      <c r="C914" s="1" t="s">
        <v>24</v>
      </c>
      <c r="D914" s="1" t="s">
        <v>90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222.20116364918101</v>
      </c>
      <c r="R914" s="1">
        <v>1923.5</v>
      </c>
      <c r="S914" s="61">
        <f>IF(C914="East", IF(B914="Central",('Connecting shares (%)'!$F$2/100*E914+'Connecting shares (%)'!$G$2/100*G914+'Connecting shares (%)'!$H$2/100*I914)/1000000,0),0)</f>
        <v>0</v>
      </c>
      <c r="T914" s="61">
        <f>IF(C914="East", IF(B914="Central",F914*'Connecting shares (%)'!$R$16*'Connecting shares (%)'!$F$2/100+H914*'Connecting shares (%)'!$G$2/100*'Connecting shares (%)'!$R$17+J914*'Connecting shares (%)'!$H$2/100*'Connecting shares (%)'!$R$18,0),0)</f>
        <v>0</v>
      </c>
      <c r="U914" s="1">
        <f>IF(C914="East", IF(B914="Decentral",('Connecting shares (%)'!$F$6/100*E914+'Connecting shares (%)'!$G$6/100*G914+'Connecting shares (%)'!$H$6/100*I914)/1000000,0),0)</f>
        <v>0</v>
      </c>
      <c r="V914" s="1">
        <f>IF(C914="East", IF(B914="Decentral",F914*'Connecting shares (%)'!$R$16*'Connecting shares (%)'!$F$6/100+H914*'Connecting shares (%)'!$G$6/100*'Connecting shares (%)'!$R$17+J914*'Connecting shares (%)'!$H$6/100*'Connecting shares (%)'!$R$18,0),0)</f>
        <v>0</v>
      </c>
      <c r="W914" s="1">
        <f>IF(C914="East", IF(B914="Central",('Connecting shares (%)'!$F$4/100*K914+'Connecting shares (%)'!$G$4/100*M914+'Connecting shares (%)'!$H$4/100*O914)/1000000,0),0)</f>
        <v>0</v>
      </c>
      <c r="X914" s="1">
        <f>IF(C914="East", IF(B914="Central",L914*'Connecting shares (%)'!$R$16*'Connecting shares (%)'!$F$4/100+N914*'Connecting shares (%)'!$G$4/100*'Connecting shares (%)'!$R$17+P914*'Connecting shares (%)'!$H$4/100*'Connecting shares (%)'!$R$18,0),0)</f>
        <v>0</v>
      </c>
      <c r="Y914" s="1">
        <f>IF(C914="East", IF(B914="Decentral",('Connecting shares (%)'!$F$4/100*K914+'Connecting shares (%)'!$G$4/100*M914+'Connecting shares (%)'!$H$4/100*O914)/1000000,0),0)</f>
        <v>0</v>
      </c>
      <c r="Z914" s="1">
        <f>IF(C914="East", IF(B914="Decentral",L914*'Connecting shares (%)'!$R$16*'Connecting shares (%)'!$F$8/100+N914*'Connecting shares (%)'!$G$8/100*'Connecting shares (%)'!$R$17+P914*'Connecting shares (%)'!$H$8/100*'Connecting shares (%)'!$R$18,0),0)</f>
        <v>0</v>
      </c>
      <c r="AA914" s="1">
        <f>IF(C914="West", IF(B914="Central",('Connecting shares (%)'!$F$10/100*E914+'Connecting shares (%)'!$G$10/100*G914+'Connecting shares (%)'!$H$10/100*I914)/1000000,0),0)</f>
        <v>0</v>
      </c>
      <c r="AB914" s="1">
        <f>IF(C914="West", IF(B914="Central",F914*'Connecting shares (%)'!$R$16*'Connecting shares (%)'!$F$10/100+H914*'Connecting shares (%)'!$G$10/100*'Connecting shares (%)'!$R$17+J914*'Connecting shares (%)'!$H$10/100*'Connecting shares (%)'!$R$18,0),0)</f>
        <v>0</v>
      </c>
      <c r="AC914" s="1">
        <f>IF(C914="West", IF(B914="Decentral",('Connecting shares (%)'!$F$14/100*E914+'Connecting shares (%)'!$G$14/100*G914+'Connecting shares (%)'!$H$14/100*I914)/1000000,0),0)</f>
        <v>0</v>
      </c>
      <c r="AD914" s="1">
        <f>IF(C914="west", IF(B914="Decentral",F914*'Connecting shares (%)'!$R$16*'Connecting shares (%)'!$F$14/100+H914*'Connecting shares (%)'!$G$14/100*'Connecting shares (%)'!$R$17+J914*'Connecting shares (%)'!$H$14/100*'Connecting shares (%)'!$R$18,0),0)</f>
        <v>0</v>
      </c>
      <c r="AE914" s="1">
        <f>IF(C914="west", IF(B914="Central",('Connecting shares (%)'!$F$12/100*K914+'Connecting shares (%)'!$G$12/100*M914+'Connecting shares (%)'!$H$12/100*O914)/1000000,0),0)</f>
        <v>0</v>
      </c>
      <c r="AF914" s="1">
        <f>IF(C914="west", IF(B914="Central",L914*'Connecting shares (%)'!$R$16*'Connecting shares (%)'!$F$12/100+N914*'Connecting shares (%)'!$G$12/100*'Connecting shares (%)'!$R$17+P914*'Connecting shares (%)'!$H$12/100*'Connecting shares (%)'!$R$18,0),0)</f>
        <v>0</v>
      </c>
      <c r="AG914" s="1">
        <f>IF(C914="West", IF(B914="Decentral",(K914*'Connecting shares (%)'!$F$16/100+M914*'Connecting shares (%)'!$G$16/100+O914*'Connecting shares (%)'!$H$16/100)/1000000,0),0)</f>
        <v>0</v>
      </c>
      <c r="AH914" s="1">
        <f>IF(C914="west", IF(B914="Decentral",L914*'Connecting shares (%)'!$R$16*'Connecting shares (%)'!$F$16/100+N914*'Connecting shares (%)'!$G$16/100*'Connecting shares (%)'!$R$17+P914*'Connecting shares (%)'!$H$16/100*'Connecting shares (%)'!$R$18,0),0)</f>
        <v>0</v>
      </c>
    </row>
    <row r="915" spans="1:34">
      <c r="A915" s="1">
        <v>914</v>
      </c>
      <c r="B915" s="1" t="s">
        <v>21</v>
      </c>
      <c r="C915" s="1" t="s">
        <v>24</v>
      </c>
      <c r="D915" s="1" t="s">
        <v>61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945.88184220104904</v>
      </c>
      <c r="R915" s="1">
        <v>25012.5</v>
      </c>
      <c r="S915" s="61">
        <f>IF(C915="East", IF(B915="Central",('Connecting shares (%)'!$F$2/100*E915+'Connecting shares (%)'!$G$2/100*G915+'Connecting shares (%)'!$H$2/100*I915)/1000000,0),0)</f>
        <v>0</v>
      </c>
      <c r="T915" s="61">
        <f>IF(C915="East", IF(B915="Central",F915*'Connecting shares (%)'!$R$16*'Connecting shares (%)'!$F$2/100+H915*'Connecting shares (%)'!$G$2/100*'Connecting shares (%)'!$R$17+J915*'Connecting shares (%)'!$H$2/100*'Connecting shares (%)'!$R$18,0),0)</f>
        <v>0</v>
      </c>
      <c r="U915" s="1">
        <f>IF(C915="East", IF(B915="Decentral",('Connecting shares (%)'!$F$6/100*E915+'Connecting shares (%)'!$G$6/100*G915+'Connecting shares (%)'!$H$6/100*I915)/1000000,0),0)</f>
        <v>0</v>
      </c>
      <c r="V915" s="1">
        <f>IF(C915="East", IF(B915="Decentral",F915*'Connecting shares (%)'!$R$16*'Connecting shares (%)'!$F$6/100+H915*'Connecting shares (%)'!$G$6/100*'Connecting shares (%)'!$R$17+J915*'Connecting shares (%)'!$H$6/100*'Connecting shares (%)'!$R$18,0),0)</f>
        <v>0</v>
      </c>
      <c r="W915" s="1">
        <f>IF(C915="East", IF(B915="Central",('Connecting shares (%)'!$F$4/100*K915+'Connecting shares (%)'!$G$4/100*M915+'Connecting shares (%)'!$H$4/100*O915)/1000000,0),0)</f>
        <v>0</v>
      </c>
      <c r="X915" s="1">
        <f>IF(C915="East", IF(B915="Central",L915*'Connecting shares (%)'!$R$16*'Connecting shares (%)'!$F$4/100+N915*'Connecting shares (%)'!$G$4/100*'Connecting shares (%)'!$R$17+P915*'Connecting shares (%)'!$H$4/100*'Connecting shares (%)'!$R$18,0),0)</f>
        <v>0</v>
      </c>
      <c r="Y915" s="1">
        <f>IF(C915="East", IF(B915="Decentral",('Connecting shares (%)'!$F$4/100*K915+'Connecting shares (%)'!$G$4/100*M915+'Connecting shares (%)'!$H$4/100*O915)/1000000,0),0)</f>
        <v>0</v>
      </c>
      <c r="Z915" s="1">
        <f>IF(C915="East", IF(B915="Decentral",L915*'Connecting shares (%)'!$R$16*'Connecting shares (%)'!$F$8/100+N915*'Connecting shares (%)'!$G$8/100*'Connecting shares (%)'!$R$17+P915*'Connecting shares (%)'!$H$8/100*'Connecting shares (%)'!$R$18,0),0)</f>
        <v>0</v>
      </c>
      <c r="AA915" s="1">
        <f>IF(C915="West", IF(B915="Central",('Connecting shares (%)'!$F$10/100*E915+'Connecting shares (%)'!$G$10/100*G915+'Connecting shares (%)'!$H$10/100*I915)/1000000,0),0)</f>
        <v>0</v>
      </c>
      <c r="AB915" s="1">
        <f>IF(C915="West", IF(B915="Central",F915*'Connecting shares (%)'!$R$16*'Connecting shares (%)'!$F$10/100+H915*'Connecting shares (%)'!$G$10/100*'Connecting shares (%)'!$R$17+J915*'Connecting shares (%)'!$H$10/100*'Connecting shares (%)'!$R$18,0),0)</f>
        <v>0</v>
      </c>
      <c r="AC915" s="1">
        <f>IF(C915="West", IF(B915="Decentral",('Connecting shares (%)'!$F$14/100*E915+'Connecting shares (%)'!$G$14/100*G915+'Connecting shares (%)'!$H$14/100*I915)/1000000,0),0)</f>
        <v>0</v>
      </c>
      <c r="AD915" s="1">
        <f>IF(C915="west", IF(B915="Decentral",F915*'Connecting shares (%)'!$R$16*'Connecting shares (%)'!$F$14/100+H915*'Connecting shares (%)'!$G$14/100*'Connecting shares (%)'!$R$17+J915*'Connecting shares (%)'!$H$14/100*'Connecting shares (%)'!$R$18,0),0)</f>
        <v>0</v>
      </c>
      <c r="AE915" s="1">
        <f>IF(C915="west", IF(B915="Central",('Connecting shares (%)'!$F$12/100*K915+'Connecting shares (%)'!$G$12/100*M915+'Connecting shares (%)'!$H$12/100*O915)/1000000,0),0)</f>
        <v>0</v>
      </c>
      <c r="AF915" s="1">
        <f>IF(C915="west", IF(B915="Central",L915*'Connecting shares (%)'!$R$16*'Connecting shares (%)'!$F$12/100+N915*'Connecting shares (%)'!$G$12/100*'Connecting shares (%)'!$R$17+P915*'Connecting shares (%)'!$H$12/100*'Connecting shares (%)'!$R$18,0),0)</f>
        <v>0</v>
      </c>
      <c r="AG915" s="1">
        <f>IF(C915="West", IF(B915="Decentral",(K915*'Connecting shares (%)'!$F$16/100+M915*'Connecting shares (%)'!$G$16/100+O915*'Connecting shares (%)'!$H$16/100)/1000000,0),0)</f>
        <v>0</v>
      </c>
      <c r="AH915" s="1">
        <f>IF(C915="west", IF(B915="Decentral",L915*'Connecting shares (%)'!$R$16*'Connecting shares (%)'!$F$16/100+N915*'Connecting shares (%)'!$G$16/100*'Connecting shares (%)'!$R$17+P915*'Connecting shares (%)'!$H$16/100*'Connecting shares (%)'!$R$18,0),0)</f>
        <v>0</v>
      </c>
    </row>
    <row r="916" spans="1:34">
      <c r="A916" s="1">
        <v>915</v>
      </c>
      <c r="B916" s="1" t="s">
        <v>21</v>
      </c>
      <c r="C916" s="1" t="s">
        <v>24</v>
      </c>
      <c r="D916" s="1" t="s">
        <v>89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395.15326143412398</v>
      </c>
      <c r="R916" s="1">
        <v>9097</v>
      </c>
      <c r="S916" s="61">
        <f>IF(C916="East", IF(B916="Central",('Connecting shares (%)'!$F$2/100*E916+'Connecting shares (%)'!$G$2/100*G916+'Connecting shares (%)'!$H$2/100*I916)/1000000,0),0)</f>
        <v>0</v>
      </c>
      <c r="T916" s="61">
        <f>IF(C916="East", IF(B916="Central",F916*'Connecting shares (%)'!$R$16*'Connecting shares (%)'!$F$2/100+H916*'Connecting shares (%)'!$G$2/100*'Connecting shares (%)'!$R$17+J916*'Connecting shares (%)'!$H$2/100*'Connecting shares (%)'!$R$18,0),0)</f>
        <v>0</v>
      </c>
      <c r="U916" s="1">
        <f>IF(C916="East", IF(B916="Decentral",('Connecting shares (%)'!$F$6/100*E916+'Connecting shares (%)'!$G$6/100*G916+'Connecting shares (%)'!$H$6/100*I916)/1000000,0),0)</f>
        <v>0</v>
      </c>
      <c r="V916" s="1">
        <f>IF(C916="East", IF(B916="Decentral",F916*'Connecting shares (%)'!$R$16*'Connecting shares (%)'!$F$6/100+H916*'Connecting shares (%)'!$G$6/100*'Connecting shares (%)'!$R$17+J916*'Connecting shares (%)'!$H$6/100*'Connecting shares (%)'!$R$18,0),0)</f>
        <v>0</v>
      </c>
      <c r="W916" s="1">
        <f>IF(C916="East", IF(B916="Central",('Connecting shares (%)'!$F$4/100*K916+'Connecting shares (%)'!$G$4/100*M916+'Connecting shares (%)'!$H$4/100*O916)/1000000,0),0)</f>
        <v>0</v>
      </c>
      <c r="X916" s="1">
        <f>IF(C916="East", IF(B916="Central",L916*'Connecting shares (%)'!$R$16*'Connecting shares (%)'!$F$4/100+N916*'Connecting shares (%)'!$G$4/100*'Connecting shares (%)'!$R$17+P916*'Connecting shares (%)'!$H$4/100*'Connecting shares (%)'!$R$18,0),0)</f>
        <v>0</v>
      </c>
      <c r="Y916" s="1">
        <f>IF(C916="East", IF(B916="Decentral",('Connecting shares (%)'!$F$4/100*K916+'Connecting shares (%)'!$G$4/100*M916+'Connecting shares (%)'!$H$4/100*O916)/1000000,0),0)</f>
        <v>0</v>
      </c>
      <c r="Z916" s="1">
        <f>IF(C916="East", IF(B916="Decentral",L916*'Connecting shares (%)'!$R$16*'Connecting shares (%)'!$F$8/100+N916*'Connecting shares (%)'!$G$8/100*'Connecting shares (%)'!$R$17+P916*'Connecting shares (%)'!$H$8/100*'Connecting shares (%)'!$R$18,0),0)</f>
        <v>0</v>
      </c>
      <c r="AA916" s="1">
        <f>IF(C916="West", IF(B916="Central",('Connecting shares (%)'!$F$10/100*E916+'Connecting shares (%)'!$G$10/100*G916+'Connecting shares (%)'!$H$10/100*I916)/1000000,0),0)</f>
        <v>0</v>
      </c>
      <c r="AB916" s="1">
        <f>IF(C916="West", IF(B916="Central",F916*'Connecting shares (%)'!$R$16*'Connecting shares (%)'!$F$10/100+H916*'Connecting shares (%)'!$G$10/100*'Connecting shares (%)'!$R$17+J916*'Connecting shares (%)'!$H$10/100*'Connecting shares (%)'!$R$18,0),0)</f>
        <v>0</v>
      </c>
      <c r="AC916" s="1">
        <f>IF(C916="West", IF(B916="Decentral",('Connecting shares (%)'!$F$14/100*E916+'Connecting shares (%)'!$G$14/100*G916+'Connecting shares (%)'!$H$14/100*I916)/1000000,0),0)</f>
        <v>0</v>
      </c>
      <c r="AD916" s="1">
        <f>IF(C916="west", IF(B916="Decentral",F916*'Connecting shares (%)'!$R$16*'Connecting shares (%)'!$F$14/100+H916*'Connecting shares (%)'!$G$14/100*'Connecting shares (%)'!$R$17+J916*'Connecting shares (%)'!$H$14/100*'Connecting shares (%)'!$R$18,0),0)</f>
        <v>0</v>
      </c>
      <c r="AE916" s="1">
        <f>IF(C916="west", IF(B916="Central",('Connecting shares (%)'!$F$12/100*K916+'Connecting shares (%)'!$G$12/100*M916+'Connecting shares (%)'!$H$12/100*O916)/1000000,0),0)</f>
        <v>0</v>
      </c>
      <c r="AF916" s="1">
        <f>IF(C916="west", IF(B916="Central",L916*'Connecting shares (%)'!$R$16*'Connecting shares (%)'!$F$12/100+N916*'Connecting shares (%)'!$G$12/100*'Connecting shares (%)'!$R$17+P916*'Connecting shares (%)'!$H$12/100*'Connecting shares (%)'!$R$18,0),0)</f>
        <v>0</v>
      </c>
      <c r="AG916" s="1">
        <f>IF(C916="West", IF(B916="Decentral",(K916*'Connecting shares (%)'!$F$16/100+M916*'Connecting shares (%)'!$G$16/100+O916*'Connecting shares (%)'!$H$16/100)/1000000,0),0)</f>
        <v>0</v>
      </c>
      <c r="AH916" s="1">
        <f>IF(C916="west", IF(B916="Decentral",L916*'Connecting shares (%)'!$R$16*'Connecting shares (%)'!$F$16/100+N916*'Connecting shares (%)'!$G$16/100*'Connecting shares (%)'!$R$17+P916*'Connecting shares (%)'!$H$16/100*'Connecting shares (%)'!$R$18,0),0)</f>
        <v>0</v>
      </c>
    </row>
    <row r="917" spans="1:34">
      <c r="A917" s="1">
        <v>916</v>
      </c>
      <c r="B917" s="1" t="s">
        <v>21</v>
      </c>
      <c r="C917" s="1" t="s">
        <v>24</v>
      </c>
      <c r="D917" s="1" t="s">
        <v>88</v>
      </c>
      <c r="E917" s="1">
        <v>51239.569999999898</v>
      </c>
      <c r="F917" s="1">
        <v>4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1700.61751345827</v>
      </c>
      <c r="R917" s="1">
        <v>74666</v>
      </c>
      <c r="S917" s="61">
        <f>IF(C917="East", IF(B917="Central",('Connecting shares (%)'!$F$2/100*E917+'Connecting shares (%)'!$G$2/100*G917+'Connecting shares (%)'!$H$2/100*I917)/1000000,0),0)</f>
        <v>0</v>
      </c>
      <c r="T917" s="61">
        <f>IF(C917="East", IF(B917="Central",F917*'Connecting shares (%)'!$R$16*'Connecting shares (%)'!$F$2/100+H917*'Connecting shares (%)'!$G$2/100*'Connecting shares (%)'!$R$17+J917*'Connecting shares (%)'!$H$2/100*'Connecting shares (%)'!$R$18,0),0)</f>
        <v>0</v>
      </c>
      <c r="U917" s="1">
        <f>IF(C917="East", IF(B917="Decentral",('Connecting shares (%)'!$F$6/100*E917+'Connecting shares (%)'!$G$6/100*G917+'Connecting shares (%)'!$H$6/100*I917)/1000000,0),0)</f>
        <v>5.1239569999999901E-2</v>
      </c>
      <c r="V917" s="1">
        <f>IF(C917="East", IF(B917="Decentral",F917*'Connecting shares (%)'!$R$16*'Connecting shares (%)'!$F$6/100+H917*'Connecting shares (%)'!$G$6/100*'Connecting shares (%)'!$R$17+J917*'Connecting shares (%)'!$H$6/100*'Connecting shares (%)'!$R$18,0),0)</f>
        <v>9.1980000000000006E-2</v>
      </c>
      <c r="W917" s="1">
        <f>IF(C917="East", IF(B917="Central",('Connecting shares (%)'!$F$4/100*K917+'Connecting shares (%)'!$G$4/100*M917+'Connecting shares (%)'!$H$4/100*O917)/1000000,0),0)</f>
        <v>0</v>
      </c>
      <c r="X917" s="1">
        <f>IF(C917="East", IF(B917="Central",L917*'Connecting shares (%)'!$R$16*'Connecting shares (%)'!$F$4/100+N917*'Connecting shares (%)'!$G$4/100*'Connecting shares (%)'!$R$17+P917*'Connecting shares (%)'!$H$4/100*'Connecting shares (%)'!$R$18,0),0)</f>
        <v>0</v>
      </c>
      <c r="Y917" s="1">
        <f>IF(C917="East", IF(B917="Decentral",('Connecting shares (%)'!$F$4/100*K917+'Connecting shares (%)'!$G$4/100*M917+'Connecting shares (%)'!$H$4/100*O917)/1000000,0),0)</f>
        <v>0</v>
      </c>
      <c r="Z917" s="1">
        <f>IF(C917="East", IF(B917="Decentral",L917*'Connecting shares (%)'!$R$16*'Connecting shares (%)'!$F$8/100+N917*'Connecting shares (%)'!$G$8/100*'Connecting shares (%)'!$R$17+P917*'Connecting shares (%)'!$H$8/100*'Connecting shares (%)'!$R$18,0),0)</f>
        <v>0</v>
      </c>
      <c r="AA917" s="1">
        <f>IF(C917="West", IF(B917="Central",('Connecting shares (%)'!$F$10/100*E917+'Connecting shares (%)'!$G$10/100*G917+'Connecting shares (%)'!$H$10/100*I917)/1000000,0),0)</f>
        <v>0</v>
      </c>
      <c r="AB917" s="1">
        <f>IF(C917="West", IF(B917="Central",F917*'Connecting shares (%)'!$R$16*'Connecting shares (%)'!$F$10/100+H917*'Connecting shares (%)'!$G$10/100*'Connecting shares (%)'!$R$17+J917*'Connecting shares (%)'!$H$10/100*'Connecting shares (%)'!$R$18,0),0)</f>
        <v>0</v>
      </c>
      <c r="AC917" s="1">
        <f>IF(C917="West", IF(B917="Decentral",('Connecting shares (%)'!$F$14/100*E917+'Connecting shares (%)'!$G$14/100*G917+'Connecting shares (%)'!$H$14/100*I917)/1000000,0),0)</f>
        <v>0</v>
      </c>
      <c r="AD917" s="1">
        <f>IF(C917="west", IF(B917="Decentral",F917*'Connecting shares (%)'!$R$16*'Connecting shares (%)'!$F$14/100+H917*'Connecting shares (%)'!$G$14/100*'Connecting shares (%)'!$R$17+J917*'Connecting shares (%)'!$H$14/100*'Connecting shares (%)'!$R$18,0),0)</f>
        <v>0</v>
      </c>
      <c r="AE917" s="1">
        <f>IF(C917="west", IF(B917="Central",('Connecting shares (%)'!$F$12/100*K917+'Connecting shares (%)'!$G$12/100*M917+'Connecting shares (%)'!$H$12/100*O917)/1000000,0),0)</f>
        <v>0</v>
      </c>
      <c r="AF917" s="1">
        <f>IF(C917="west", IF(B917="Central",L917*'Connecting shares (%)'!$R$16*'Connecting shares (%)'!$F$12/100+N917*'Connecting shares (%)'!$G$12/100*'Connecting shares (%)'!$R$17+P917*'Connecting shares (%)'!$H$12/100*'Connecting shares (%)'!$R$18,0),0)</f>
        <v>0</v>
      </c>
      <c r="AG917" s="1">
        <f>IF(C917="West", IF(B917="Decentral",(K917*'Connecting shares (%)'!$F$16/100+M917*'Connecting shares (%)'!$G$16/100+O917*'Connecting shares (%)'!$H$16/100)/1000000,0),0)</f>
        <v>0</v>
      </c>
      <c r="AH917" s="1">
        <f>IF(C917="west", IF(B917="Decentral",L917*'Connecting shares (%)'!$R$16*'Connecting shares (%)'!$F$16/100+N917*'Connecting shares (%)'!$G$16/100*'Connecting shares (%)'!$R$17+P917*'Connecting shares (%)'!$H$16/100*'Connecting shares (%)'!$R$18,0),0)</f>
        <v>0</v>
      </c>
    </row>
    <row r="918" spans="1:34">
      <c r="A918" s="1">
        <v>917</v>
      </c>
      <c r="B918" s="1" t="s">
        <v>21</v>
      </c>
      <c r="C918" s="1" t="s">
        <v>24</v>
      </c>
      <c r="D918" s="1" t="s">
        <v>87</v>
      </c>
      <c r="E918" s="1">
        <v>125175.539999999</v>
      </c>
      <c r="F918" s="1">
        <v>8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793.02125919602099</v>
      </c>
      <c r="R918" s="1">
        <v>7057.5</v>
      </c>
      <c r="S918" s="61">
        <f>IF(C918="East", IF(B918="Central",('Connecting shares (%)'!$F$2/100*E918+'Connecting shares (%)'!$G$2/100*G918+'Connecting shares (%)'!$H$2/100*I918)/1000000,0),0)</f>
        <v>0</v>
      </c>
      <c r="T918" s="61">
        <f>IF(C918="East", IF(B918="Central",F918*'Connecting shares (%)'!$R$16*'Connecting shares (%)'!$F$2/100+H918*'Connecting shares (%)'!$G$2/100*'Connecting shares (%)'!$R$17+J918*'Connecting shares (%)'!$H$2/100*'Connecting shares (%)'!$R$18,0),0)</f>
        <v>0</v>
      </c>
      <c r="U918" s="1">
        <f>IF(C918="East", IF(B918="Decentral",('Connecting shares (%)'!$F$6/100*E918+'Connecting shares (%)'!$G$6/100*G918+'Connecting shares (%)'!$H$6/100*I918)/1000000,0),0)</f>
        <v>0.125175539999999</v>
      </c>
      <c r="V918" s="1">
        <f>IF(C918="East", IF(B918="Decentral",F918*'Connecting shares (%)'!$R$16*'Connecting shares (%)'!$F$6/100+H918*'Connecting shares (%)'!$G$6/100*'Connecting shares (%)'!$R$17+J918*'Connecting shares (%)'!$H$6/100*'Connecting shares (%)'!$R$18,0),0)</f>
        <v>0.18396000000000001</v>
      </c>
      <c r="W918" s="1">
        <f>IF(C918="East", IF(B918="Central",('Connecting shares (%)'!$F$4/100*K918+'Connecting shares (%)'!$G$4/100*M918+'Connecting shares (%)'!$H$4/100*O918)/1000000,0),0)</f>
        <v>0</v>
      </c>
      <c r="X918" s="1">
        <f>IF(C918="East", IF(B918="Central",L918*'Connecting shares (%)'!$R$16*'Connecting shares (%)'!$F$4/100+N918*'Connecting shares (%)'!$G$4/100*'Connecting shares (%)'!$R$17+P918*'Connecting shares (%)'!$H$4/100*'Connecting shares (%)'!$R$18,0),0)</f>
        <v>0</v>
      </c>
      <c r="Y918" s="1">
        <f>IF(C918="East", IF(B918="Decentral",('Connecting shares (%)'!$F$4/100*K918+'Connecting shares (%)'!$G$4/100*M918+'Connecting shares (%)'!$H$4/100*O918)/1000000,0),0)</f>
        <v>0</v>
      </c>
      <c r="Z918" s="1">
        <f>IF(C918="East", IF(B918="Decentral",L918*'Connecting shares (%)'!$R$16*'Connecting shares (%)'!$F$8/100+N918*'Connecting shares (%)'!$G$8/100*'Connecting shares (%)'!$R$17+P918*'Connecting shares (%)'!$H$8/100*'Connecting shares (%)'!$R$18,0),0)</f>
        <v>0</v>
      </c>
      <c r="AA918" s="1">
        <f>IF(C918="West", IF(B918="Central",('Connecting shares (%)'!$F$10/100*E918+'Connecting shares (%)'!$G$10/100*G918+'Connecting shares (%)'!$H$10/100*I918)/1000000,0),0)</f>
        <v>0</v>
      </c>
      <c r="AB918" s="1">
        <f>IF(C918="West", IF(B918="Central",F918*'Connecting shares (%)'!$R$16*'Connecting shares (%)'!$F$10/100+H918*'Connecting shares (%)'!$G$10/100*'Connecting shares (%)'!$R$17+J918*'Connecting shares (%)'!$H$10/100*'Connecting shares (%)'!$R$18,0),0)</f>
        <v>0</v>
      </c>
      <c r="AC918" s="1">
        <f>IF(C918="West", IF(B918="Decentral",('Connecting shares (%)'!$F$14/100*E918+'Connecting shares (%)'!$G$14/100*G918+'Connecting shares (%)'!$H$14/100*I918)/1000000,0),0)</f>
        <v>0</v>
      </c>
      <c r="AD918" s="1">
        <f>IF(C918="west", IF(B918="Decentral",F918*'Connecting shares (%)'!$R$16*'Connecting shares (%)'!$F$14/100+H918*'Connecting shares (%)'!$G$14/100*'Connecting shares (%)'!$R$17+J918*'Connecting shares (%)'!$H$14/100*'Connecting shares (%)'!$R$18,0),0)</f>
        <v>0</v>
      </c>
      <c r="AE918" s="1">
        <f>IF(C918="west", IF(B918="Central",('Connecting shares (%)'!$F$12/100*K918+'Connecting shares (%)'!$G$12/100*M918+'Connecting shares (%)'!$H$12/100*O918)/1000000,0),0)</f>
        <v>0</v>
      </c>
      <c r="AF918" s="1">
        <f>IF(C918="west", IF(B918="Central",L918*'Connecting shares (%)'!$R$16*'Connecting shares (%)'!$F$12/100+N918*'Connecting shares (%)'!$G$12/100*'Connecting shares (%)'!$R$17+P918*'Connecting shares (%)'!$H$12/100*'Connecting shares (%)'!$R$18,0),0)</f>
        <v>0</v>
      </c>
      <c r="AG918" s="1">
        <f>IF(C918="West", IF(B918="Decentral",(K918*'Connecting shares (%)'!$F$16/100+M918*'Connecting shares (%)'!$G$16/100+O918*'Connecting shares (%)'!$H$16/100)/1000000,0),0)</f>
        <v>0</v>
      </c>
      <c r="AH918" s="1">
        <f>IF(C918="west", IF(B918="Decentral",L918*'Connecting shares (%)'!$R$16*'Connecting shares (%)'!$F$16/100+N918*'Connecting shares (%)'!$G$16/100*'Connecting shares (%)'!$R$17+P918*'Connecting shares (%)'!$H$16/100*'Connecting shares (%)'!$R$18,0),0)</f>
        <v>0</v>
      </c>
    </row>
    <row r="919" spans="1:34">
      <c r="A919" s="1">
        <v>918</v>
      </c>
      <c r="B919" s="1" t="s">
        <v>21</v>
      </c>
      <c r="C919" s="1" t="s">
        <v>24</v>
      </c>
      <c r="D919" s="1" t="s">
        <v>86</v>
      </c>
      <c r="E919" s="1">
        <v>35868</v>
      </c>
      <c r="F919" s="1">
        <v>2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2054.6647980013499</v>
      </c>
      <c r="R919" s="1">
        <v>122763.5</v>
      </c>
      <c r="S919" s="61">
        <f>IF(C919="East", IF(B919="Central",('Connecting shares (%)'!$F$2/100*E919+'Connecting shares (%)'!$G$2/100*G919+'Connecting shares (%)'!$H$2/100*I919)/1000000,0),0)</f>
        <v>0</v>
      </c>
      <c r="T919" s="61">
        <f>IF(C919="East", IF(B919="Central",F919*'Connecting shares (%)'!$R$16*'Connecting shares (%)'!$F$2/100+H919*'Connecting shares (%)'!$G$2/100*'Connecting shares (%)'!$R$17+J919*'Connecting shares (%)'!$H$2/100*'Connecting shares (%)'!$R$18,0),0)</f>
        <v>0</v>
      </c>
      <c r="U919" s="1">
        <f>IF(C919="East", IF(B919="Decentral",('Connecting shares (%)'!$F$6/100*E919+'Connecting shares (%)'!$G$6/100*G919+'Connecting shares (%)'!$H$6/100*I919)/1000000,0),0)</f>
        <v>3.5867999999999997E-2</v>
      </c>
      <c r="V919" s="1">
        <f>IF(C919="East", IF(B919="Decentral",F919*'Connecting shares (%)'!$R$16*'Connecting shares (%)'!$F$6/100+H919*'Connecting shares (%)'!$G$6/100*'Connecting shares (%)'!$R$17+J919*'Connecting shares (%)'!$H$6/100*'Connecting shares (%)'!$R$18,0),0)</f>
        <v>4.5990000000000003E-2</v>
      </c>
      <c r="W919" s="1">
        <f>IF(C919="East", IF(B919="Central",('Connecting shares (%)'!$F$4/100*K919+'Connecting shares (%)'!$G$4/100*M919+'Connecting shares (%)'!$H$4/100*O919)/1000000,0),0)</f>
        <v>0</v>
      </c>
      <c r="X919" s="1">
        <f>IF(C919="East", IF(B919="Central",L919*'Connecting shares (%)'!$R$16*'Connecting shares (%)'!$F$4/100+N919*'Connecting shares (%)'!$G$4/100*'Connecting shares (%)'!$R$17+P919*'Connecting shares (%)'!$H$4/100*'Connecting shares (%)'!$R$18,0),0)</f>
        <v>0</v>
      </c>
      <c r="Y919" s="1">
        <f>IF(C919="East", IF(B919="Decentral",('Connecting shares (%)'!$F$4/100*K919+'Connecting shares (%)'!$G$4/100*M919+'Connecting shares (%)'!$H$4/100*O919)/1000000,0),0)</f>
        <v>0</v>
      </c>
      <c r="Z919" s="1">
        <f>IF(C919="East", IF(B919="Decentral",L919*'Connecting shares (%)'!$R$16*'Connecting shares (%)'!$F$8/100+N919*'Connecting shares (%)'!$G$8/100*'Connecting shares (%)'!$R$17+P919*'Connecting shares (%)'!$H$8/100*'Connecting shares (%)'!$R$18,0),0)</f>
        <v>0</v>
      </c>
      <c r="AA919" s="1">
        <f>IF(C919="West", IF(B919="Central",('Connecting shares (%)'!$F$10/100*E919+'Connecting shares (%)'!$G$10/100*G919+'Connecting shares (%)'!$H$10/100*I919)/1000000,0),0)</f>
        <v>0</v>
      </c>
      <c r="AB919" s="1">
        <f>IF(C919="West", IF(B919="Central",F919*'Connecting shares (%)'!$R$16*'Connecting shares (%)'!$F$10/100+H919*'Connecting shares (%)'!$G$10/100*'Connecting shares (%)'!$R$17+J919*'Connecting shares (%)'!$H$10/100*'Connecting shares (%)'!$R$18,0),0)</f>
        <v>0</v>
      </c>
      <c r="AC919" s="1">
        <f>IF(C919="West", IF(B919="Decentral",('Connecting shares (%)'!$F$14/100*E919+'Connecting shares (%)'!$G$14/100*G919+'Connecting shares (%)'!$H$14/100*I919)/1000000,0),0)</f>
        <v>0</v>
      </c>
      <c r="AD919" s="1">
        <f>IF(C919="west", IF(B919="Decentral",F919*'Connecting shares (%)'!$R$16*'Connecting shares (%)'!$F$14/100+H919*'Connecting shares (%)'!$G$14/100*'Connecting shares (%)'!$R$17+J919*'Connecting shares (%)'!$H$14/100*'Connecting shares (%)'!$R$18,0),0)</f>
        <v>0</v>
      </c>
      <c r="AE919" s="1">
        <f>IF(C919="west", IF(B919="Central",('Connecting shares (%)'!$F$12/100*K919+'Connecting shares (%)'!$G$12/100*M919+'Connecting shares (%)'!$H$12/100*O919)/1000000,0),0)</f>
        <v>0</v>
      </c>
      <c r="AF919" s="1">
        <f>IF(C919="west", IF(B919="Central",L919*'Connecting shares (%)'!$R$16*'Connecting shares (%)'!$F$12/100+N919*'Connecting shares (%)'!$G$12/100*'Connecting shares (%)'!$R$17+P919*'Connecting shares (%)'!$H$12/100*'Connecting shares (%)'!$R$18,0),0)</f>
        <v>0</v>
      </c>
      <c r="AG919" s="1">
        <f>IF(C919="West", IF(B919="Decentral",(K919*'Connecting shares (%)'!$F$16/100+M919*'Connecting shares (%)'!$G$16/100+O919*'Connecting shares (%)'!$H$16/100)/1000000,0),0)</f>
        <v>0</v>
      </c>
      <c r="AH919" s="1">
        <f>IF(C919="west", IF(B919="Decentral",L919*'Connecting shares (%)'!$R$16*'Connecting shares (%)'!$F$16/100+N919*'Connecting shares (%)'!$G$16/100*'Connecting shares (%)'!$R$17+P919*'Connecting shares (%)'!$H$16/100*'Connecting shares (%)'!$R$18,0),0)</f>
        <v>0</v>
      </c>
    </row>
    <row r="920" spans="1:34">
      <c r="A920" s="1">
        <v>919</v>
      </c>
      <c r="B920" s="1" t="s">
        <v>21</v>
      </c>
      <c r="C920" s="1" t="s">
        <v>24</v>
      </c>
      <c r="D920" s="1" t="s">
        <v>85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147.961222407479</v>
      </c>
      <c r="R920" s="1">
        <v>496</v>
      </c>
      <c r="S920" s="61">
        <f>IF(C920="East", IF(B920="Central",('Connecting shares (%)'!$F$2/100*E920+'Connecting shares (%)'!$G$2/100*G920+'Connecting shares (%)'!$H$2/100*I920)/1000000,0),0)</f>
        <v>0</v>
      </c>
      <c r="T920" s="61">
        <f>IF(C920="East", IF(B920="Central",F920*'Connecting shares (%)'!$R$16*'Connecting shares (%)'!$F$2/100+H920*'Connecting shares (%)'!$G$2/100*'Connecting shares (%)'!$R$17+J920*'Connecting shares (%)'!$H$2/100*'Connecting shares (%)'!$R$18,0),0)</f>
        <v>0</v>
      </c>
      <c r="U920" s="1">
        <f>IF(C920="East", IF(B920="Decentral",('Connecting shares (%)'!$F$6/100*E920+'Connecting shares (%)'!$G$6/100*G920+'Connecting shares (%)'!$H$6/100*I920)/1000000,0),0)</f>
        <v>0</v>
      </c>
      <c r="V920" s="1">
        <f>IF(C920="East", IF(B920="Decentral",F920*'Connecting shares (%)'!$R$16*'Connecting shares (%)'!$F$6/100+H920*'Connecting shares (%)'!$G$6/100*'Connecting shares (%)'!$R$17+J920*'Connecting shares (%)'!$H$6/100*'Connecting shares (%)'!$R$18,0),0)</f>
        <v>0</v>
      </c>
      <c r="W920" s="1">
        <f>IF(C920="East", IF(B920="Central",('Connecting shares (%)'!$F$4/100*K920+'Connecting shares (%)'!$G$4/100*M920+'Connecting shares (%)'!$H$4/100*O920)/1000000,0),0)</f>
        <v>0</v>
      </c>
      <c r="X920" s="1">
        <f>IF(C920="East", IF(B920="Central",L920*'Connecting shares (%)'!$R$16*'Connecting shares (%)'!$F$4/100+N920*'Connecting shares (%)'!$G$4/100*'Connecting shares (%)'!$R$17+P920*'Connecting shares (%)'!$H$4/100*'Connecting shares (%)'!$R$18,0),0)</f>
        <v>0</v>
      </c>
      <c r="Y920" s="1">
        <f>IF(C920="East", IF(B920="Decentral",('Connecting shares (%)'!$F$4/100*K920+'Connecting shares (%)'!$G$4/100*M920+'Connecting shares (%)'!$H$4/100*O920)/1000000,0),0)</f>
        <v>0</v>
      </c>
      <c r="Z920" s="1">
        <f>IF(C920="East", IF(B920="Decentral",L920*'Connecting shares (%)'!$R$16*'Connecting shares (%)'!$F$8/100+N920*'Connecting shares (%)'!$G$8/100*'Connecting shares (%)'!$R$17+P920*'Connecting shares (%)'!$H$8/100*'Connecting shares (%)'!$R$18,0),0)</f>
        <v>0</v>
      </c>
      <c r="AA920" s="1">
        <f>IF(C920="West", IF(B920="Central",('Connecting shares (%)'!$F$10/100*E920+'Connecting shares (%)'!$G$10/100*G920+'Connecting shares (%)'!$H$10/100*I920)/1000000,0),0)</f>
        <v>0</v>
      </c>
      <c r="AB920" s="1">
        <f>IF(C920="West", IF(B920="Central",F920*'Connecting shares (%)'!$R$16*'Connecting shares (%)'!$F$10/100+H920*'Connecting shares (%)'!$G$10/100*'Connecting shares (%)'!$R$17+J920*'Connecting shares (%)'!$H$10/100*'Connecting shares (%)'!$R$18,0),0)</f>
        <v>0</v>
      </c>
      <c r="AC920" s="1">
        <f>IF(C920="West", IF(B920="Decentral",('Connecting shares (%)'!$F$14/100*E920+'Connecting shares (%)'!$G$14/100*G920+'Connecting shares (%)'!$H$14/100*I920)/1000000,0),0)</f>
        <v>0</v>
      </c>
      <c r="AD920" s="1">
        <f>IF(C920="west", IF(B920="Decentral",F920*'Connecting shares (%)'!$R$16*'Connecting shares (%)'!$F$14/100+H920*'Connecting shares (%)'!$G$14/100*'Connecting shares (%)'!$R$17+J920*'Connecting shares (%)'!$H$14/100*'Connecting shares (%)'!$R$18,0),0)</f>
        <v>0</v>
      </c>
      <c r="AE920" s="1">
        <f>IF(C920="west", IF(B920="Central",('Connecting shares (%)'!$F$12/100*K920+'Connecting shares (%)'!$G$12/100*M920+'Connecting shares (%)'!$H$12/100*O920)/1000000,0),0)</f>
        <v>0</v>
      </c>
      <c r="AF920" s="1">
        <f>IF(C920="west", IF(B920="Central",L920*'Connecting shares (%)'!$R$16*'Connecting shares (%)'!$F$12/100+N920*'Connecting shares (%)'!$G$12/100*'Connecting shares (%)'!$R$17+P920*'Connecting shares (%)'!$H$12/100*'Connecting shares (%)'!$R$18,0),0)</f>
        <v>0</v>
      </c>
      <c r="AG920" s="1">
        <f>IF(C920="West", IF(B920="Decentral",(K920*'Connecting shares (%)'!$F$16/100+M920*'Connecting shares (%)'!$G$16/100+O920*'Connecting shares (%)'!$H$16/100)/1000000,0),0)</f>
        <v>0</v>
      </c>
      <c r="AH920" s="1">
        <f>IF(C920="west", IF(B920="Decentral",L920*'Connecting shares (%)'!$R$16*'Connecting shares (%)'!$F$16/100+N920*'Connecting shares (%)'!$G$16/100*'Connecting shares (%)'!$R$17+P920*'Connecting shares (%)'!$H$16/100*'Connecting shares (%)'!$R$18,0),0)</f>
        <v>0</v>
      </c>
    </row>
    <row r="921" spans="1:34">
      <c r="A921" s="1">
        <v>920</v>
      </c>
      <c r="B921" s="1" t="s">
        <v>21</v>
      </c>
      <c r="C921" s="1" t="s">
        <v>23</v>
      </c>
      <c r="D921" s="1" t="s">
        <v>84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292.69894672379701</v>
      </c>
      <c r="R921" s="1">
        <v>2472.5</v>
      </c>
      <c r="S921" s="61">
        <f>IF(C921="East", IF(B921="Central",('Connecting shares (%)'!$F$2/100*E921+'Connecting shares (%)'!$G$2/100*G921+'Connecting shares (%)'!$H$2/100*I921)/1000000,0),0)</f>
        <v>0</v>
      </c>
      <c r="T921" s="61">
        <f>IF(C921="East", IF(B921="Central",F921*'Connecting shares (%)'!$R$16*'Connecting shares (%)'!$F$2/100+H921*'Connecting shares (%)'!$G$2/100*'Connecting shares (%)'!$R$17+J921*'Connecting shares (%)'!$H$2/100*'Connecting shares (%)'!$R$18,0),0)</f>
        <v>0</v>
      </c>
      <c r="U921" s="1">
        <f>IF(C921="East", IF(B921="Decentral",('Connecting shares (%)'!$F$6/100*E921+'Connecting shares (%)'!$G$6/100*G921+'Connecting shares (%)'!$H$6/100*I921)/1000000,0),0)</f>
        <v>0</v>
      </c>
      <c r="V921" s="1">
        <f>IF(C921="East", IF(B921="Decentral",F921*'Connecting shares (%)'!$R$16*'Connecting shares (%)'!$F$6/100+H921*'Connecting shares (%)'!$G$6/100*'Connecting shares (%)'!$R$17+J921*'Connecting shares (%)'!$H$6/100*'Connecting shares (%)'!$R$18,0),0)</f>
        <v>0</v>
      </c>
      <c r="W921" s="1">
        <f>IF(C921="East", IF(B921="Central",('Connecting shares (%)'!$F$4/100*K921+'Connecting shares (%)'!$G$4/100*M921+'Connecting shares (%)'!$H$4/100*O921)/1000000,0),0)</f>
        <v>0</v>
      </c>
      <c r="X921" s="1">
        <f>IF(C921="East", IF(B921="Central",L921*'Connecting shares (%)'!$R$16*'Connecting shares (%)'!$F$4/100+N921*'Connecting shares (%)'!$G$4/100*'Connecting shares (%)'!$R$17+P921*'Connecting shares (%)'!$H$4/100*'Connecting shares (%)'!$R$18,0),0)</f>
        <v>0</v>
      </c>
      <c r="Y921" s="1">
        <f>IF(C921="East", IF(B921="Decentral",('Connecting shares (%)'!$F$4/100*K921+'Connecting shares (%)'!$G$4/100*M921+'Connecting shares (%)'!$H$4/100*O921)/1000000,0),0)</f>
        <v>0</v>
      </c>
      <c r="Z921" s="1">
        <f>IF(C921="East", IF(B921="Decentral",L921*'Connecting shares (%)'!$R$16*'Connecting shares (%)'!$F$8/100+N921*'Connecting shares (%)'!$G$8/100*'Connecting shares (%)'!$R$17+P921*'Connecting shares (%)'!$H$8/100*'Connecting shares (%)'!$R$18,0),0)</f>
        <v>0</v>
      </c>
      <c r="AA921" s="1">
        <f>IF(C921="West", IF(B921="Central",('Connecting shares (%)'!$F$10/100*E921+'Connecting shares (%)'!$G$10/100*G921+'Connecting shares (%)'!$H$10/100*I921)/1000000,0),0)</f>
        <v>0</v>
      </c>
      <c r="AB921" s="1">
        <f>IF(C921="West", IF(B921="Central",F921*'Connecting shares (%)'!$R$16*'Connecting shares (%)'!$F$10/100+H921*'Connecting shares (%)'!$G$10/100*'Connecting shares (%)'!$R$17+J921*'Connecting shares (%)'!$H$10/100*'Connecting shares (%)'!$R$18,0),0)</f>
        <v>0</v>
      </c>
      <c r="AC921" s="1">
        <f>IF(C921="West", IF(B921="Decentral",('Connecting shares (%)'!$F$14/100*E921+'Connecting shares (%)'!$G$14/100*G921+'Connecting shares (%)'!$H$14/100*I921)/1000000,0),0)</f>
        <v>0</v>
      </c>
      <c r="AD921" s="1">
        <f>IF(C921="west", IF(B921="Decentral",F921*'Connecting shares (%)'!$R$16*'Connecting shares (%)'!$F$14/100+H921*'Connecting shares (%)'!$G$14/100*'Connecting shares (%)'!$R$17+J921*'Connecting shares (%)'!$H$14/100*'Connecting shares (%)'!$R$18,0),0)</f>
        <v>0</v>
      </c>
      <c r="AE921" s="1">
        <f>IF(C921="west", IF(B921="Central",('Connecting shares (%)'!$F$12/100*K921+'Connecting shares (%)'!$G$12/100*M921+'Connecting shares (%)'!$H$12/100*O921)/1000000,0),0)</f>
        <v>0</v>
      </c>
      <c r="AF921" s="1">
        <f>IF(C921="west", IF(B921="Central",L921*'Connecting shares (%)'!$R$16*'Connecting shares (%)'!$F$12/100+N921*'Connecting shares (%)'!$G$12/100*'Connecting shares (%)'!$R$17+P921*'Connecting shares (%)'!$H$12/100*'Connecting shares (%)'!$R$18,0),0)</f>
        <v>0</v>
      </c>
      <c r="AG921" s="1">
        <f>IF(C921="West", IF(B921="Decentral",(K921*'Connecting shares (%)'!$F$16/100+M921*'Connecting shares (%)'!$G$16/100+O921*'Connecting shares (%)'!$H$16/100)/1000000,0),0)</f>
        <v>0</v>
      </c>
      <c r="AH921" s="1">
        <f>IF(C921="west", IF(B921="Decentral",L921*'Connecting shares (%)'!$R$16*'Connecting shares (%)'!$F$16/100+N921*'Connecting shares (%)'!$G$16/100*'Connecting shares (%)'!$R$17+P921*'Connecting shares (%)'!$H$16/100*'Connecting shares (%)'!$R$18,0),0)</f>
        <v>0</v>
      </c>
    </row>
    <row r="922" spans="1:34">
      <c r="A922" s="1">
        <v>921</v>
      </c>
      <c r="B922" s="1" t="s">
        <v>21</v>
      </c>
      <c r="C922" s="1" t="s">
        <v>24</v>
      </c>
      <c r="D922" s="1" t="s">
        <v>83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428582.09</v>
      </c>
      <c r="N922" s="1">
        <v>3</v>
      </c>
      <c r="O922" s="1">
        <v>0</v>
      </c>
      <c r="P922" s="1">
        <v>0</v>
      </c>
      <c r="Q922" s="1">
        <v>596.22968540957004</v>
      </c>
      <c r="R922" s="1">
        <v>5915</v>
      </c>
      <c r="S922" s="61">
        <f>IF(C922="East", IF(B922="Central",('Connecting shares (%)'!$F$2/100*E922+'Connecting shares (%)'!$G$2/100*G922+'Connecting shares (%)'!$H$2/100*I922)/1000000,0),0)</f>
        <v>0</v>
      </c>
      <c r="T922" s="61">
        <f>IF(C922="East", IF(B922="Central",F922*'Connecting shares (%)'!$R$16*'Connecting shares (%)'!$F$2/100+H922*'Connecting shares (%)'!$G$2/100*'Connecting shares (%)'!$R$17+J922*'Connecting shares (%)'!$H$2/100*'Connecting shares (%)'!$R$18,0),0)</f>
        <v>0</v>
      </c>
      <c r="U922" s="1">
        <f>IF(C922="East", IF(B922="Decentral",('Connecting shares (%)'!$F$6/100*E922+'Connecting shares (%)'!$G$6/100*G922+'Connecting shares (%)'!$H$6/100*I922)/1000000,0),0)</f>
        <v>0</v>
      </c>
      <c r="V922" s="1">
        <f>IF(C922="East", IF(B922="Decentral",F922*'Connecting shares (%)'!$R$16*'Connecting shares (%)'!$F$6/100+H922*'Connecting shares (%)'!$G$6/100*'Connecting shares (%)'!$R$17+J922*'Connecting shares (%)'!$H$6/100*'Connecting shares (%)'!$R$18,0),0)</f>
        <v>0</v>
      </c>
      <c r="W922" s="1">
        <f>IF(C922="East", IF(B922="Central",('Connecting shares (%)'!$F$4/100*K922+'Connecting shares (%)'!$G$4/100*M922+'Connecting shares (%)'!$H$4/100*O922)/1000000,0),0)</f>
        <v>0</v>
      </c>
      <c r="X922" s="1">
        <f>IF(C922="East", IF(B922="Central",L922*'Connecting shares (%)'!$R$16*'Connecting shares (%)'!$F$4/100+N922*'Connecting shares (%)'!$G$4/100*'Connecting shares (%)'!$R$17+P922*'Connecting shares (%)'!$H$4/100*'Connecting shares (%)'!$R$18,0),0)</f>
        <v>0</v>
      </c>
      <c r="Y922" s="1">
        <f>IF(C922="East", IF(B922="Decentral",('Connecting shares (%)'!$F$4/100*K922+'Connecting shares (%)'!$G$4/100*M922+'Connecting shares (%)'!$H$4/100*O922)/1000000,0),0)</f>
        <v>0.42858209000000003</v>
      </c>
      <c r="Z922" s="1">
        <f>IF(C922="East", IF(B922="Decentral",L922*'Connecting shares (%)'!$R$16*'Connecting shares (%)'!$F$8/100+N922*'Connecting shares (%)'!$G$8/100*'Connecting shares (%)'!$R$17+P922*'Connecting shares (%)'!$H$8/100*'Connecting shares (%)'!$R$18,0),0)</f>
        <v>9.1977000000000003E-2</v>
      </c>
      <c r="AA922" s="1">
        <f>IF(C922="West", IF(B922="Central",('Connecting shares (%)'!$F$10/100*E922+'Connecting shares (%)'!$G$10/100*G922+'Connecting shares (%)'!$H$10/100*I922)/1000000,0),0)</f>
        <v>0</v>
      </c>
      <c r="AB922" s="1">
        <f>IF(C922="West", IF(B922="Central",F922*'Connecting shares (%)'!$R$16*'Connecting shares (%)'!$F$10/100+H922*'Connecting shares (%)'!$G$10/100*'Connecting shares (%)'!$R$17+J922*'Connecting shares (%)'!$H$10/100*'Connecting shares (%)'!$R$18,0),0)</f>
        <v>0</v>
      </c>
      <c r="AC922" s="1">
        <f>IF(C922="West", IF(B922="Decentral",('Connecting shares (%)'!$F$14/100*E922+'Connecting shares (%)'!$G$14/100*G922+'Connecting shares (%)'!$H$14/100*I922)/1000000,0),0)</f>
        <v>0</v>
      </c>
      <c r="AD922" s="1">
        <f>IF(C922="west", IF(B922="Decentral",F922*'Connecting shares (%)'!$R$16*'Connecting shares (%)'!$F$14/100+H922*'Connecting shares (%)'!$G$14/100*'Connecting shares (%)'!$R$17+J922*'Connecting shares (%)'!$H$14/100*'Connecting shares (%)'!$R$18,0),0)</f>
        <v>0</v>
      </c>
      <c r="AE922" s="1">
        <f>IF(C922="west", IF(B922="Central",('Connecting shares (%)'!$F$12/100*K922+'Connecting shares (%)'!$G$12/100*M922+'Connecting shares (%)'!$H$12/100*O922)/1000000,0),0)</f>
        <v>0</v>
      </c>
      <c r="AF922" s="1">
        <f>IF(C922="west", IF(B922="Central",L922*'Connecting shares (%)'!$R$16*'Connecting shares (%)'!$F$12/100+N922*'Connecting shares (%)'!$G$12/100*'Connecting shares (%)'!$R$17+P922*'Connecting shares (%)'!$H$12/100*'Connecting shares (%)'!$R$18,0),0)</f>
        <v>0</v>
      </c>
      <c r="AG922" s="1">
        <f>IF(C922="West", IF(B922="Decentral",(K922*'Connecting shares (%)'!$F$16/100+M922*'Connecting shares (%)'!$G$16/100+O922*'Connecting shares (%)'!$H$16/100)/1000000,0),0)</f>
        <v>0</v>
      </c>
      <c r="AH922" s="1">
        <f>IF(C922="west", IF(B922="Decentral",L922*'Connecting shares (%)'!$R$16*'Connecting shares (%)'!$F$16/100+N922*'Connecting shares (%)'!$G$16/100*'Connecting shares (%)'!$R$17+P922*'Connecting shares (%)'!$H$16/100*'Connecting shares (%)'!$R$18,0),0)</f>
        <v>0</v>
      </c>
    </row>
    <row r="923" spans="1:34">
      <c r="A923" s="1">
        <v>922</v>
      </c>
      <c r="B923" s="1" t="s">
        <v>21</v>
      </c>
      <c r="C923" s="1" t="s">
        <v>24</v>
      </c>
      <c r="D923" s="1" t="s">
        <v>82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456.47450232522903</v>
      </c>
      <c r="R923" s="1">
        <v>2445</v>
      </c>
      <c r="S923" s="61">
        <f>IF(C923="East", IF(B923="Central",('Connecting shares (%)'!$F$2/100*E923+'Connecting shares (%)'!$G$2/100*G923+'Connecting shares (%)'!$H$2/100*I923)/1000000,0),0)</f>
        <v>0</v>
      </c>
      <c r="T923" s="61">
        <f>IF(C923="East", IF(B923="Central",F923*'Connecting shares (%)'!$R$16*'Connecting shares (%)'!$F$2/100+H923*'Connecting shares (%)'!$G$2/100*'Connecting shares (%)'!$R$17+J923*'Connecting shares (%)'!$H$2/100*'Connecting shares (%)'!$R$18,0),0)</f>
        <v>0</v>
      </c>
      <c r="U923" s="1">
        <f>IF(C923="East", IF(B923="Decentral",('Connecting shares (%)'!$F$6/100*E923+'Connecting shares (%)'!$G$6/100*G923+'Connecting shares (%)'!$H$6/100*I923)/1000000,0),0)</f>
        <v>0</v>
      </c>
      <c r="V923" s="1">
        <f>IF(C923="East", IF(B923="Decentral",F923*'Connecting shares (%)'!$R$16*'Connecting shares (%)'!$F$6/100+H923*'Connecting shares (%)'!$G$6/100*'Connecting shares (%)'!$R$17+J923*'Connecting shares (%)'!$H$6/100*'Connecting shares (%)'!$R$18,0),0)</f>
        <v>0</v>
      </c>
      <c r="W923" s="1">
        <f>IF(C923="East", IF(B923="Central",('Connecting shares (%)'!$F$4/100*K923+'Connecting shares (%)'!$G$4/100*M923+'Connecting shares (%)'!$H$4/100*O923)/1000000,0),0)</f>
        <v>0</v>
      </c>
      <c r="X923" s="1">
        <f>IF(C923="East", IF(B923="Central",L923*'Connecting shares (%)'!$R$16*'Connecting shares (%)'!$F$4/100+N923*'Connecting shares (%)'!$G$4/100*'Connecting shares (%)'!$R$17+P923*'Connecting shares (%)'!$H$4/100*'Connecting shares (%)'!$R$18,0),0)</f>
        <v>0</v>
      </c>
      <c r="Y923" s="1">
        <f>IF(C923="East", IF(B923="Decentral",('Connecting shares (%)'!$F$4/100*K923+'Connecting shares (%)'!$G$4/100*M923+'Connecting shares (%)'!$H$4/100*O923)/1000000,0),0)</f>
        <v>0</v>
      </c>
      <c r="Z923" s="1">
        <f>IF(C923="East", IF(B923="Decentral",L923*'Connecting shares (%)'!$R$16*'Connecting shares (%)'!$F$8/100+N923*'Connecting shares (%)'!$G$8/100*'Connecting shares (%)'!$R$17+P923*'Connecting shares (%)'!$H$8/100*'Connecting shares (%)'!$R$18,0),0)</f>
        <v>0</v>
      </c>
      <c r="AA923" s="1">
        <f>IF(C923="West", IF(B923="Central",('Connecting shares (%)'!$F$10/100*E923+'Connecting shares (%)'!$G$10/100*G923+'Connecting shares (%)'!$H$10/100*I923)/1000000,0),0)</f>
        <v>0</v>
      </c>
      <c r="AB923" s="1">
        <f>IF(C923="West", IF(B923="Central",F923*'Connecting shares (%)'!$R$16*'Connecting shares (%)'!$F$10/100+H923*'Connecting shares (%)'!$G$10/100*'Connecting shares (%)'!$R$17+J923*'Connecting shares (%)'!$H$10/100*'Connecting shares (%)'!$R$18,0),0)</f>
        <v>0</v>
      </c>
      <c r="AC923" s="1">
        <f>IF(C923="West", IF(B923="Decentral",('Connecting shares (%)'!$F$14/100*E923+'Connecting shares (%)'!$G$14/100*G923+'Connecting shares (%)'!$H$14/100*I923)/1000000,0),0)</f>
        <v>0</v>
      </c>
      <c r="AD923" s="1">
        <f>IF(C923="west", IF(B923="Decentral",F923*'Connecting shares (%)'!$R$16*'Connecting shares (%)'!$F$14/100+H923*'Connecting shares (%)'!$G$14/100*'Connecting shares (%)'!$R$17+J923*'Connecting shares (%)'!$H$14/100*'Connecting shares (%)'!$R$18,0),0)</f>
        <v>0</v>
      </c>
      <c r="AE923" s="1">
        <f>IF(C923="west", IF(B923="Central",('Connecting shares (%)'!$F$12/100*K923+'Connecting shares (%)'!$G$12/100*M923+'Connecting shares (%)'!$H$12/100*O923)/1000000,0),0)</f>
        <v>0</v>
      </c>
      <c r="AF923" s="1">
        <f>IF(C923="west", IF(B923="Central",L923*'Connecting shares (%)'!$R$16*'Connecting shares (%)'!$F$12/100+N923*'Connecting shares (%)'!$G$12/100*'Connecting shares (%)'!$R$17+P923*'Connecting shares (%)'!$H$12/100*'Connecting shares (%)'!$R$18,0),0)</f>
        <v>0</v>
      </c>
      <c r="AG923" s="1">
        <f>IF(C923="West", IF(B923="Decentral",(K923*'Connecting shares (%)'!$F$16/100+M923*'Connecting shares (%)'!$G$16/100+O923*'Connecting shares (%)'!$H$16/100)/1000000,0),0)</f>
        <v>0</v>
      </c>
      <c r="AH923" s="1">
        <f>IF(C923="west", IF(B923="Decentral",L923*'Connecting shares (%)'!$R$16*'Connecting shares (%)'!$F$16/100+N923*'Connecting shares (%)'!$G$16/100*'Connecting shares (%)'!$R$17+P923*'Connecting shares (%)'!$H$16/100*'Connecting shares (%)'!$R$18,0),0)</f>
        <v>0</v>
      </c>
    </row>
    <row r="924" spans="1:34">
      <c r="A924" s="1">
        <v>923</v>
      </c>
      <c r="B924" s="1" t="s">
        <v>21</v>
      </c>
      <c r="C924" s="1" t="s">
        <v>24</v>
      </c>
      <c r="D924" s="1" t="s">
        <v>81</v>
      </c>
      <c r="E924" s="1">
        <v>82895.399999999907</v>
      </c>
      <c r="F924" s="1">
        <v>5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496.75916044456397</v>
      </c>
      <c r="R924" s="1">
        <v>7030</v>
      </c>
      <c r="S924" s="61">
        <f>IF(C924="East", IF(B924="Central",('Connecting shares (%)'!$F$2/100*E924+'Connecting shares (%)'!$G$2/100*G924+'Connecting shares (%)'!$H$2/100*I924)/1000000,0),0)</f>
        <v>0</v>
      </c>
      <c r="T924" s="61">
        <f>IF(C924="East", IF(B924="Central",F924*'Connecting shares (%)'!$R$16*'Connecting shares (%)'!$F$2/100+H924*'Connecting shares (%)'!$G$2/100*'Connecting shares (%)'!$R$17+J924*'Connecting shares (%)'!$H$2/100*'Connecting shares (%)'!$R$18,0),0)</f>
        <v>0</v>
      </c>
      <c r="U924" s="1">
        <f>IF(C924="East", IF(B924="Decentral",('Connecting shares (%)'!$F$6/100*E924+'Connecting shares (%)'!$G$6/100*G924+'Connecting shares (%)'!$H$6/100*I924)/1000000,0),0)</f>
        <v>8.2895399999999911E-2</v>
      </c>
      <c r="V924" s="1">
        <f>IF(C924="East", IF(B924="Decentral",F924*'Connecting shares (%)'!$R$16*'Connecting shares (%)'!$F$6/100+H924*'Connecting shares (%)'!$G$6/100*'Connecting shares (%)'!$R$17+J924*'Connecting shares (%)'!$H$6/100*'Connecting shares (%)'!$R$18,0),0)</f>
        <v>0.11497500000000001</v>
      </c>
      <c r="W924" s="1">
        <f>IF(C924="East", IF(B924="Central",('Connecting shares (%)'!$F$4/100*K924+'Connecting shares (%)'!$G$4/100*M924+'Connecting shares (%)'!$H$4/100*O924)/1000000,0),0)</f>
        <v>0</v>
      </c>
      <c r="X924" s="1">
        <f>IF(C924="East", IF(B924="Central",L924*'Connecting shares (%)'!$R$16*'Connecting shares (%)'!$F$4/100+N924*'Connecting shares (%)'!$G$4/100*'Connecting shares (%)'!$R$17+P924*'Connecting shares (%)'!$H$4/100*'Connecting shares (%)'!$R$18,0),0)</f>
        <v>0</v>
      </c>
      <c r="Y924" s="1">
        <f>IF(C924="East", IF(B924="Decentral",('Connecting shares (%)'!$F$4/100*K924+'Connecting shares (%)'!$G$4/100*M924+'Connecting shares (%)'!$H$4/100*O924)/1000000,0),0)</f>
        <v>0</v>
      </c>
      <c r="Z924" s="1">
        <f>IF(C924="East", IF(B924="Decentral",L924*'Connecting shares (%)'!$R$16*'Connecting shares (%)'!$F$8/100+N924*'Connecting shares (%)'!$G$8/100*'Connecting shares (%)'!$R$17+P924*'Connecting shares (%)'!$H$8/100*'Connecting shares (%)'!$R$18,0),0)</f>
        <v>0</v>
      </c>
      <c r="AA924" s="1">
        <f>IF(C924="West", IF(B924="Central",('Connecting shares (%)'!$F$10/100*E924+'Connecting shares (%)'!$G$10/100*G924+'Connecting shares (%)'!$H$10/100*I924)/1000000,0),0)</f>
        <v>0</v>
      </c>
      <c r="AB924" s="1">
        <f>IF(C924="West", IF(B924="Central",F924*'Connecting shares (%)'!$R$16*'Connecting shares (%)'!$F$10/100+H924*'Connecting shares (%)'!$G$10/100*'Connecting shares (%)'!$R$17+J924*'Connecting shares (%)'!$H$10/100*'Connecting shares (%)'!$R$18,0),0)</f>
        <v>0</v>
      </c>
      <c r="AC924" s="1">
        <f>IF(C924="West", IF(B924="Decentral",('Connecting shares (%)'!$F$14/100*E924+'Connecting shares (%)'!$G$14/100*G924+'Connecting shares (%)'!$H$14/100*I924)/1000000,0),0)</f>
        <v>0</v>
      </c>
      <c r="AD924" s="1">
        <f>IF(C924="west", IF(B924="Decentral",F924*'Connecting shares (%)'!$R$16*'Connecting shares (%)'!$F$14/100+H924*'Connecting shares (%)'!$G$14/100*'Connecting shares (%)'!$R$17+J924*'Connecting shares (%)'!$H$14/100*'Connecting shares (%)'!$R$18,0),0)</f>
        <v>0</v>
      </c>
      <c r="AE924" s="1">
        <f>IF(C924="west", IF(B924="Central",('Connecting shares (%)'!$F$12/100*K924+'Connecting shares (%)'!$G$12/100*M924+'Connecting shares (%)'!$H$12/100*O924)/1000000,0),0)</f>
        <v>0</v>
      </c>
      <c r="AF924" s="1">
        <f>IF(C924="west", IF(B924="Central",L924*'Connecting shares (%)'!$R$16*'Connecting shares (%)'!$F$12/100+N924*'Connecting shares (%)'!$G$12/100*'Connecting shares (%)'!$R$17+P924*'Connecting shares (%)'!$H$12/100*'Connecting shares (%)'!$R$18,0),0)</f>
        <v>0</v>
      </c>
      <c r="AG924" s="1">
        <f>IF(C924="West", IF(B924="Decentral",(K924*'Connecting shares (%)'!$F$16/100+M924*'Connecting shares (%)'!$G$16/100+O924*'Connecting shares (%)'!$H$16/100)/1000000,0),0)</f>
        <v>0</v>
      </c>
      <c r="AH924" s="1">
        <f>IF(C924="west", IF(B924="Decentral",L924*'Connecting shares (%)'!$R$16*'Connecting shares (%)'!$F$16/100+N924*'Connecting shares (%)'!$G$16/100*'Connecting shares (%)'!$R$17+P924*'Connecting shares (%)'!$H$16/100*'Connecting shares (%)'!$R$18,0),0)</f>
        <v>0</v>
      </c>
    </row>
    <row r="925" spans="1:34">
      <c r="A925" s="1">
        <v>924</v>
      </c>
      <c r="B925" s="1" t="s">
        <v>21</v>
      </c>
      <c r="C925" s="1" t="s">
        <v>23</v>
      </c>
      <c r="D925" s="1" t="s">
        <v>80</v>
      </c>
      <c r="E925" s="1">
        <v>16679.2</v>
      </c>
      <c r="F925" s="1">
        <v>1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840.05537468996101</v>
      </c>
      <c r="R925" s="1">
        <v>7794</v>
      </c>
      <c r="S925" s="61">
        <f>IF(C925="East", IF(B925="Central",('Connecting shares (%)'!$F$2/100*E925+'Connecting shares (%)'!$G$2/100*G925+'Connecting shares (%)'!$H$2/100*I925)/1000000,0),0)</f>
        <v>0</v>
      </c>
      <c r="T925" s="61">
        <f>IF(C925="East", IF(B925="Central",F925*'Connecting shares (%)'!$R$16*'Connecting shares (%)'!$F$2/100+H925*'Connecting shares (%)'!$G$2/100*'Connecting shares (%)'!$R$17+J925*'Connecting shares (%)'!$H$2/100*'Connecting shares (%)'!$R$18,0),0)</f>
        <v>0</v>
      </c>
      <c r="U925" s="1">
        <f>IF(C925="East", IF(B925="Decentral",('Connecting shares (%)'!$F$6/100*E925+'Connecting shares (%)'!$G$6/100*G925+'Connecting shares (%)'!$H$6/100*I925)/1000000,0),0)</f>
        <v>0</v>
      </c>
      <c r="V925" s="1">
        <f>IF(C925="East", IF(B925="Decentral",F925*'Connecting shares (%)'!$R$16*'Connecting shares (%)'!$F$6/100+H925*'Connecting shares (%)'!$G$6/100*'Connecting shares (%)'!$R$17+J925*'Connecting shares (%)'!$H$6/100*'Connecting shares (%)'!$R$18,0),0)</f>
        <v>0</v>
      </c>
      <c r="W925" s="1">
        <f>IF(C925="East", IF(B925="Central",('Connecting shares (%)'!$F$4/100*K925+'Connecting shares (%)'!$G$4/100*M925+'Connecting shares (%)'!$H$4/100*O925)/1000000,0),0)</f>
        <v>0</v>
      </c>
      <c r="X925" s="1">
        <f>IF(C925="East", IF(B925="Central",L925*'Connecting shares (%)'!$R$16*'Connecting shares (%)'!$F$4/100+N925*'Connecting shares (%)'!$G$4/100*'Connecting shares (%)'!$R$17+P925*'Connecting shares (%)'!$H$4/100*'Connecting shares (%)'!$R$18,0),0)</f>
        <v>0</v>
      </c>
      <c r="Y925" s="1">
        <f>IF(C925="East", IF(B925="Decentral",('Connecting shares (%)'!$F$4/100*K925+'Connecting shares (%)'!$G$4/100*M925+'Connecting shares (%)'!$H$4/100*O925)/1000000,0),0)</f>
        <v>0</v>
      </c>
      <c r="Z925" s="1">
        <f>IF(C925="East", IF(B925="Decentral",L925*'Connecting shares (%)'!$R$16*'Connecting shares (%)'!$F$8/100+N925*'Connecting shares (%)'!$G$8/100*'Connecting shares (%)'!$R$17+P925*'Connecting shares (%)'!$H$8/100*'Connecting shares (%)'!$R$18,0),0)</f>
        <v>0</v>
      </c>
      <c r="AA925" s="1">
        <f>IF(C925="West", IF(B925="Central",('Connecting shares (%)'!$F$10/100*E925+'Connecting shares (%)'!$G$10/100*G925+'Connecting shares (%)'!$H$10/100*I925)/1000000,0),0)</f>
        <v>0</v>
      </c>
      <c r="AB925" s="1">
        <f>IF(C925="West", IF(B925="Central",F925*'Connecting shares (%)'!$R$16*'Connecting shares (%)'!$F$10/100+H925*'Connecting shares (%)'!$G$10/100*'Connecting shares (%)'!$R$17+J925*'Connecting shares (%)'!$H$10/100*'Connecting shares (%)'!$R$18,0),0)</f>
        <v>0</v>
      </c>
      <c r="AC925" s="1">
        <f>IF(C925="West", IF(B925="Decentral",('Connecting shares (%)'!$F$14/100*E925+'Connecting shares (%)'!$G$14/100*G925+'Connecting shares (%)'!$H$14/100*I925)/1000000,0),0)</f>
        <v>1.6679200000000002E-2</v>
      </c>
      <c r="AD925" s="1">
        <f>IF(C925="west", IF(B925="Decentral",F925*'Connecting shares (%)'!$R$16*'Connecting shares (%)'!$F$14/100+H925*'Connecting shares (%)'!$G$14/100*'Connecting shares (%)'!$R$17+J925*'Connecting shares (%)'!$H$14/100*'Connecting shares (%)'!$R$18,0),0)</f>
        <v>2.2995000000000002E-2</v>
      </c>
      <c r="AE925" s="1">
        <f>IF(C925="west", IF(B925="Central",('Connecting shares (%)'!$F$12/100*K925+'Connecting shares (%)'!$G$12/100*M925+'Connecting shares (%)'!$H$12/100*O925)/1000000,0),0)</f>
        <v>0</v>
      </c>
      <c r="AF925" s="1">
        <f>IF(C925="west", IF(B925="Central",L925*'Connecting shares (%)'!$R$16*'Connecting shares (%)'!$F$12/100+N925*'Connecting shares (%)'!$G$12/100*'Connecting shares (%)'!$R$17+P925*'Connecting shares (%)'!$H$12/100*'Connecting shares (%)'!$R$18,0),0)</f>
        <v>0</v>
      </c>
      <c r="AG925" s="1">
        <f>IF(C925="West", IF(B925="Decentral",(K925*'Connecting shares (%)'!$F$16/100+M925*'Connecting shares (%)'!$G$16/100+O925*'Connecting shares (%)'!$H$16/100)/1000000,0),0)</f>
        <v>0</v>
      </c>
      <c r="AH925" s="1">
        <f>IF(C925="west", IF(B925="Decentral",L925*'Connecting shares (%)'!$R$16*'Connecting shares (%)'!$F$16/100+N925*'Connecting shares (%)'!$G$16/100*'Connecting shares (%)'!$R$17+P925*'Connecting shares (%)'!$H$16/100*'Connecting shares (%)'!$R$18,0),0)</f>
        <v>0</v>
      </c>
    </row>
    <row r="926" spans="1:34">
      <c r="A926" s="1">
        <v>925</v>
      </c>
      <c r="B926" s="1" t="s">
        <v>21</v>
      </c>
      <c r="C926" s="1" t="s">
        <v>24</v>
      </c>
      <c r="D926" s="1" t="s">
        <v>79</v>
      </c>
      <c r="E926" s="1">
        <v>19210.9199999999</v>
      </c>
      <c r="F926" s="1">
        <v>1</v>
      </c>
      <c r="G926" s="1">
        <v>0</v>
      </c>
      <c r="H926" s="1">
        <v>0</v>
      </c>
      <c r="I926" s="1">
        <v>0</v>
      </c>
      <c r="J926" s="1">
        <v>0</v>
      </c>
      <c r="K926" s="1">
        <v>154983.07</v>
      </c>
      <c r="L926" s="1">
        <v>17</v>
      </c>
      <c r="M926" s="1">
        <v>106876.73</v>
      </c>
      <c r="N926" s="1">
        <v>1</v>
      </c>
      <c r="O926" s="1">
        <v>0</v>
      </c>
      <c r="P926" s="1">
        <v>0</v>
      </c>
      <c r="Q926" s="1">
        <v>762.33779959161598</v>
      </c>
      <c r="R926" s="1">
        <v>28015</v>
      </c>
      <c r="S926" s="61">
        <f>IF(C926="East", IF(B926="Central",('Connecting shares (%)'!$F$2/100*E926+'Connecting shares (%)'!$G$2/100*G926+'Connecting shares (%)'!$H$2/100*I926)/1000000,0),0)</f>
        <v>0</v>
      </c>
      <c r="T926" s="61">
        <f>IF(C926="East", IF(B926="Central",F926*'Connecting shares (%)'!$R$16*'Connecting shares (%)'!$F$2/100+H926*'Connecting shares (%)'!$G$2/100*'Connecting shares (%)'!$R$17+J926*'Connecting shares (%)'!$H$2/100*'Connecting shares (%)'!$R$18,0),0)</f>
        <v>0</v>
      </c>
      <c r="U926" s="1">
        <f>IF(C926="East", IF(B926="Decentral",('Connecting shares (%)'!$F$6/100*E926+'Connecting shares (%)'!$G$6/100*G926+'Connecting shares (%)'!$H$6/100*I926)/1000000,0),0)</f>
        <v>1.9210919999999899E-2</v>
      </c>
      <c r="V926" s="1">
        <f>IF(C926="East", IF(B926="Decentral",F926*'Connecting shares (%)'!$R$16*'Connecting shares (%)'!$F$6/100+H926*'Connecting shares (%)'!$G$6/100*'Connecting shares (%)'!$R$17+J926*'Connecting shares (%)'!$H$6/100*'Connecting shares (%)'!$R$18,0),0)</f>
        <v>2.2995000000000002E-2</v>
      </c>
      <c r="W926" s="1">
        <f>IF(C926="East", IF(B926="Central",('Connecting shares (%)'!$F$4/100*K926+'Connecting shares (%)'!$G$4/100*M926+'Connecting shares (%)'!$H$4/100*O926)/1000000,0),0)</f>
        <v>0</v>
      </c>
      <c r="X926" s="1">
        <f>IF(C926="East", IF(B926="Central",L926*'Connecting shares (%)'!$R$16*'Connecting shares (%)'!$F$4/100+N926*'Connecting shares (%)'!$G$4/100*'Connecting shares (%)'!$R$17+P926*'Connecting shares (%)'!$H$4/100*'Connecting shares (%)'!$R$18,0),0)</f>
        <v>0</v>
      </c>
      <c r="Y926" s="1">
        <f>IF(C926="East", IF(B926="Decentral",('Connecting shares (%)'!$F$4/100*K926+'Connecting shares (%)'!$G$4/100*M926+'Connecting shares (%)'!$H$4/100*O926)/1000000,0),0)</f>
        <v>0.26185979999999998</v>
      </c>
      <c r="Z926" s="1">
        <f>IF(C926="East", IF(B926="Decentral",L926*'Connecting shares (%)'!$R$16*'Connecting shares (%)'!$F$8/100+N926*'Connecting shares (%)'!$G$8/100*'Connecting shares (%)'!$R$17+P926*'Connecting shares (%)'!$H$8/100*'Connecting shares (%)'!$R$18,0),0)</f>
        <v>0.421574</v>
      </c>
      <c r="AA926" s="1">
        <f>IF(C926="West", IF(B926="Central",('Connecting shares (%)'!$F$10/100*E926+'Connecting shares (%)'!$G$10/100*G926+'Connecting shares (%)'!$H$10/100*I926)/1000000,0),0)</f>
        <v>0</v>
      </c>
      <c r="AB926" s="1">
        <f>IF(C926="West", IF(B926="Central",F926*'Connecting shares (%)'!$R$16*'Connecting shares (%)'!$F$10/100+H926*'Connecting shares (%)'!$G$10/100*'Connecting shares (%)'!$R$17+J926*'Connecting shares (%)'!$H$10/100*'Connecting shares (%)'!$R$18,0),0)</f>
        <v>0</v>
      </c>
      <c r="AC926" s="1">
        <f>IF(C926="West", IF(B926="Decentral",('Connecting shares (%)'!$F$14/100*E926+'Connecting shares (%)'!$G$14/100*G926+'Connecting shares (%)'!$H$14/100*I926)/1000000,0),0)</f>
        <v>0</v>
      </c>
      <c r="AD926" s="1">
        <f>IF(C926="west", IF(B926="Decentral",F926*'Connecting shares (%)'!$R$16*'Connecting shares (%)'!$F$14/100+H926*'Connecting shares (%)'!$G$14/100*'Connecting shares (%)'!$R$17+J926*'Connecting shares (%)'!$H$14/100*'Connecting shares (%)'!$R$18,0),0)</f>
        <v>0</v>
      </c>
      <c r="AE926" s="1">
        <f>IF(C926="west", IF(B926="Central",('Connecting shares (%)'!$F$12/100*K926+'Connecting shares (%)'!$G$12/100*M926+'Connecting shares (%)'!$H$12/100*O926)/1000000,0),0)</f>
        <v>0</v>
      </c>
      <c r="AF926" s="1">
        <f>IF(C926="west", IF(B926="Central",L926*'Connecting shares (%)'!$R$16*'Connecting shares (%)'!$F$12/100+N926*'Connecting shares (%)'!$G$12/100*'Connecting shares (%)'!$R$17+P926*'Connecting shares (%)'!$H$12/100*'Connecting shares (%)'!$R$18,0),0)</f>
        <v>0</v>
      </c>
      <c r="AG926" s="1">
        <f>IF(C926="West", IF(B926="Decentral",(K926*'Connecting shares (%)'!$F$16/100+M926*'Connecting shares (%)'!$G$16/100+O926*'Connecting shares (%)'!$H$16/100)/1000000,0),0)</f>
        <v>0</v>
      </c>
      <c r="AH926" s="1">
        <f>IF(C926="west", IF(B926="Decentral",L926*'Connecting shares (%)'!$R$16*'Connecting shares (%)'!$F$16/100+N926*'Connecting shares (%)'!$G$16/100*'Connecting shares (%)'!$R$17+P926*'Connecting shares (%)'!$H$16/100*'Connecting shares (%)'!$R$18,0),0)</f>
        <v>0</v>
      </c>
    </row>
    <row r="927" spans="1:34">
      <c r="A927" s="1">
        <v>926</v>
      </c>
      <c r="B927" s="1" t="s">
        <v>21</v>
      </c>
      <c r="C927" s="1" t="s">
        <v>23</v>
      </c>
      <c r="D927" s="1" t="s">
        <v>78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130.715504883455</v>
      </c>
      <c r="R927" s="1">
        <v>648</v>
      </c>
      <c r="S927" s="61">
        <f>IF(C927="East", IF(B927="Central",('Connecting shares (%)'!$F$2/100*E927+'Connecting shares (%)'!$G$2/100*G927+'Connecting shares (%)'!$H$2/100*I927)/1000000,0),0)</f>
        <v>0</v>
      </c>
      <c r="T927" s="61">
        <f>IF(C927="East", IF(B927="Central",F927*'Connecting shares (%)'!$R$16*'Connecting shares (%)'!$F$2/100+H927*'Connecting shares (%)'!$G$2/100*'Connecting shares (%)'!$R$17+J927*'Connecting shares (%)'!$H$2/100*'Connecting shares (%)'!$R$18,0),0)</f>
        <v>0</v>
      </c>
      <c r="U927" s="1">
        <f>IF(C927="East", IF(B927="Decentral",('Connecting shares (%)'!$F$6/100*E927+'Connecting shares (%)'!$G$6/100*G927+'Connecting shares (%)'!$H$6/100*I927)/1000000,0),0)</f>
        <v>0</v>
      </c>
      <c r="V927" s="1">
        <f>IF(C927="East", IF(B927="Decentral",F927*'Connecting shares (%)'!$R$16*'Connecting shares (%)'!$F$6/100+H927*'Connecting shares (%)'!$G$6/100*'Connecting shares (%)'!$R$17+J927*'Connecting shares (%)'!$H$6/100*'Connecting shares (%)'!$R$18,0),0)</f>
        <v>0</v>
      </c>
      <c r="W927" s="1">
        <f>IF(C927="East", IF(B927="Central",('Connecting shares (%)'!$F$4/100*K927+'Connecting shares (%)'!$G$4/100*M927+'Connecting shares (%)'!$H$4/100*O927)/1000000,0),0)</f>
        <v>0</v>
      </c>
      <c r="X927" s="1">
        <f>IF(C927="East", IF(B927="Central",L927*'Connecting shares (%)'!$R$16*'Connecting shares (%)'!$F$4/100+N927*'Connecting shares (%)'!$G$4/100*'Connecting shares (%)'!$R$17+P927*'Connecting shares (%)'!$H$4/100*'Connecting shares (%)'!$R$18,0),0)</f>
        <v>0</v>
      </c>
      <c r="Y927" s="1">
        <f>IF(C927="East", IF(B927="Decentral",('Connecting shares (%)'!$F$4/100*K927+'Connecting shares (%)'!$G$4/100*M927+'Connecting shares (%)'!$H$4/100*O927)/1000000,0),0)</f>
        <v>0</v>
      </c>
      <c r="Z927" s="1">
        <f>IF(C927="East", IF(B927="Decentral",L927*'Connecting shares (%)'!$R$16*'Connecting shares (%)'!$F$8/100+N927*'Connecting shares (%)'!$G$8/100*'Connecting shares (%)'!$R$17+P927*'Connecting shares (%)'!$H$8/100*'Connecting shares (%)'!$R$18,0),0)</f>
        <v>0</v>
      </c>
      <c r="AA927" s="1">
        <f>IF(C927="West", IF(B927="Central",('Connecting shares (%)'!$F$10/100*E927+'Connecting shares (%)'!$G$10/100*G927+'Connecting shares (%)'!$H$10/100*I927)/1000000,0),0)</f>
        <v>0</v>
      </c>
      <c r="AB927" s="1">
        <f>IF(C927="West", IF(B927="Central",F927*'Connecting shares (%)'!$R$16*'Connecting shares (%)'!$F$10/100+H927*'Connecting shares (%)'!$G$10/100*'Connecting shares (%)'!$R$17+J927*'Connecting shares (%)'!$H$10/100*'Connecting shares (%)'!$R$18,0),0)</f>
        <v>0</v>
      </c>
      <c r="AC927" s="1">
        <f>IF(C927="West", IF(B927="Decentral",('Connecting shares (%)'!$F$14/100*E927+'Connecting shares (%)'!$G$14/100*G927+'Connecting shares (%)'!$H$14/100*I927)/1000000,0),0)</f>
        <v>0</v>
      </c>
      <c r="AD927" s="1">
        <f>IF(C927="west", IF(B927="Decentral",F927*'Connecting shares (%)'!$R$16*'Connecting shares (%)'!$F$14/100+H927*'Connecting shares (%)'!$G$14/100*'Connecting shares (%)'!$R$17+J927*'Connecting shares (%)'!$H$14/100*'Connecting shares (%)'!$R$18,0),0)</f>
        <v>0</v>
      </c>
      <c r="AE927" s="1">
        <f>IF(C927="west", IF(B927="Central",('Connecting shares (%)'!$F$12/100*K927+'Connecting shares (%)'!$G$12/100*M927+'Connecting shares (%)'!$H$12/100*O927)/1000000,0),0)</f>
        <v>0</v>
      </c>
      <c r="AF927" s="1">
        <f>IF(C927="west", IF(B927="Central",L927*'Connecting shares (%)'!$R$16*'Connecting shares (%)'!$F$12/100+N927*'Connecting shares (%)'!$G$12/100*'Connecting shares (%)'!$R$17+P927*'Connecting shares (%)'!$H$12/100*'Connecting shares (%)'!$R$18,0),0)</f>
        <v>0</v>
      </c>
      <c r="AG927" s="1">
        <f>IF(C927="West", IF(B927="Decentral",(K927*'Connecting shares (%)'!$F$16/100+M927*'Connecting shares (%)'!$G$16/100+O927*'Connecting shares (%)'!$H$16/100)/1000000,0),0)</f>
        <v>0</v>
      </c>
      <c r="AH927" s="1">
        <f>IF(C927="west", IF(B927="Decentral",L927*'Connecting shares (%)'!$R$16*'Connecting shares (%)'!$F$16/100+N927*'Connecting shares (%)'!$G$16/100*'Connecting shares (%)'!$R$17+P927*'Connecting shares (%)'!$H$16/100*'Connecting shares (%)'!$R$18,0),0)</f>
        <v>0</v>
      </c>
    </row>
    <row r="928" spans="1:34">
      <c r="A928" s="1">
        <v>927</v>
      </c>
      <c r="B928" s="1" t="s">
        <v>21</v>
      </c>
      <c r="C928" s="1" t="s">
        <v>23</v>
      </c>
      <c r="D928" s="1" t="s">
        <v>77</v>
      </c>
      <c r="E928" s="1">
        <v>294963.46999999898</v>
      </c>
      <c r="F928" s="1">
        <v>37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1262.9710042598299</v>
      </c>
      <c r="R928" s="1">
        <v>74427</v>
      </c>
      <c r="S928" s="61">
        <f>IF(C928="East", IF(B928="Central",('Connecting shares (%)'!$F$2/100*E928+'Connecting shares (%)'!$G$2/100*G928+'Connecting shares (%)'!$H$2/100*I928)/1000000,0),0)</f>
        <v>0</v>
      </c>
      <c r="T928" s="61">
        <f>IF(C928="East", IF(B928="Central",F928*'Connecting shares (%)'!$R$16*'Connecting shares (%)'!$F$2/100+H928*'Connecting shares (%)'!$G$2/100*'Connecting shares (%)'!$R$17+J928*'Connecting shares (%)'!$H$2/100*'Connecting shares (%)'!$R$18,0),0)</f>
        <v>0</v>
      </c>
      <c r="U928" s="1">
        <f>IF(C928="East", IF(B928="Decentral",('Connecting shares (%)'!$F$6/100*E928+'Connecting shares (%)'!$G$6/100*G928+'Connecting shares (%)'!$H$6/100*I928)/1000000,0),0)</f>
        <v>0</v>
      </c>
      <c r="V928" s="1">
        <f>IF(C928="East", IF(B928="Decentral",F928*'Connecting shares (%)'!$R$16*'Connecting shares (%)'!$F$6/100+H928*'Connecting shares (%)'!$G$6/100*'Connecting shares (%)'!$R$17+J928*'Connecting shares (%)'!$H$6/100*'Connecting shares (%)'!$R$18,0),0)</f>
        <v>0</v>
      </c>
      <c r="W928" s="1">
        <f>IF(C928="East", IF(B928="Central",('Connecting shares (%)'!$F$4/100*K928+'Connecting shares (%)'!$G$4/100*M928+'Connecting shares (%)'!$H$4/100*O928)/1000000,0),0)</f>
        <v>0</v>
      </c>
      <c r="X928" s="1">
        <f>IF(C928="East", IF(B928="Central",L928*'Connecting shares (%)'!$R$16*'Connecting shares (%)'!$F$4/100+N928*'Connecting shares (%)'!$G$4/100*'Connecting shares (%)'!$R$17+P928*'Connecting shares (%)'!$H$4/100*'Connecting shares (%)'!$R$18,0),0)</f>
        <v>0</v>
      </c>
      <c r="Y928" s="1">
        <f>IF(C928="East", IF(B928="Decentral",('Connecting shares (%)'!$F$4/100*K928+'Connecting shares (%)'!$G$4/100*M928+'Connecting shares (%)'!$H$4/100*O928)/1000000,0),0)</f>
        <v>0</v>
      </c>
      <c r="Z928" s="1">
        <f>IF(C928="East", IF(B928="Decentral",L928*'Connecting shares (%)'!$R$16*'Connecting shares (%)'!$F$8/100+N928*'Connecting shares (%)'!$G$8/100*'Connecting shares (%)'!$R$17+P928*'Connecting shares (%)'!$H$8/100*'Connecting shares (%)'!$R$18,0),0)</f>
        <v>0</v>
      </c>
      <c r="AA928" s="1">
        <f>IF(C928="West", IF(B928="Central",('Connecting shares (%)'!$F$10/100*E928+'Connecting shares (%)'!$G$10/100*G928+'Connecting shares (%)'!$H$10/100*I928)/1000000,0),0)</f>
        <v>0</v>
      </c>
      <c r="AB928" s="1">
        <f>IF(C928="West", IF(B928="Central",F928*'Connecting shares (%)'!$R$16*'Connecting shares (%)'!$F$10/100+H928*'Connecting shares (%)'!$G$10/100*'Connecting shares (%)'!$R$17+J928*'Connecting shares (%)'!$H$10/100*'Connecting shares (%)'!$R$18,0),0)</f>
        <v>0</v>
      </c>
      <c r="AC928" s="1">
        <f>IF(C928="West", IF(B928="Decentral",('Connecting shares (%)'!$F$14/100*E928+'Connecting shares (%)'!$G$14/100*G928+'Connecting shares (%)'!$H$14/100*I928)/1000000,0),0)</f>
        <v>0.29496346999999901</v>
      </c>
      <c r="AD928" s="1">
        <f>IF(C928="west", IF(B928="Decentral",F928*'Connecting shares (%)'!$R$16*'Connecting shares (%)'!$F$14/100+H928*'Connecting shares (%)'!$G$14/100*'Connecting shares (%)'!$R$17+J928*'Connecting shares (%)'!$H$14/100*'Connecting shares (%)'!$R$18,0),0)</f>
        <v>0.8508150000000001</v>
      </c>
      <c r="AE928" s="1">
        <f>IF(C928="west", IF(B928="Central",('Connecting shares (%)'!$F$12/100*K928+'Connecting shares (%)'!$G$12/100*M928+'Connecting shares (%)'!$H$12/100*O928)/1000000,0),0)</f>
        <v>0</v>
      </c>
      <c r="AF928" s="1">
        <f>IF(C928="west", IF(B928="Central",L928*'Connecting shares (%)'!$R$16*'Connecting shares (%)'!$F$12/100+N928*'Connecting shares (%)'!$G$12/100*'Connecting shares (%)'!$R$17+P928*'Connecting shares (%)'!$H$12/100*'Connecting shares (%)'!$R$18,0),0)</f>
        <v>0</v>
      </c>
      <c r="AG928" s="1">
        <f>IF(C928="West", IF(B928="Decentral",(K928*'Connecting shares (%)'!$F$16/100+M928*'Connecting shares (%)'!$G$16/100+O928*'Connecting shares (%)'!$H$16/100)/1000000,0),0)</f>
        <v>0</v>
      </c>
      <c r="AH928" s="1">
        <f>IF(C928="west", IF(B928="Decentral",L928*'Connecting shares (%)'!$R$16*'Connecting shares (%)'!$F$16/100+N928*'Connecting shares (%)'!$G$16/100*'Connecting shares (%)'!$R$17+P928*'Connecting shares (%)'!$H$16/100*'Connecting shares (%)'!$R$18,0),0)</f>
        <v>0</v>
      </c>
    </row>
    <row r="929" spans="1:34">
      <c r="A929" s="1">
        <v>928</v>
      </c>
      <c r="B929" s="1" t="s">
        <v>21</v>
      </c>
      <c r="C929" s="1" t="s">
        <v>23</v>
      </c>
      <c r="D929" s="1" t="s">
        <v>76</v>
      </c>
      <c r="E929" s="1">
        <v>138854.57</v>
      </c>
      <c r="F929" s="1">
        <v>10</v>
      </c>
      <c r="G929" s="1">
        <v>0</v>
      </c>
      <c r="H929" s="1">
        <v>0</v>
      </c>
      <c r="I929" s="1">
        <v>0</v>
      </c>
      <c r="J929" s="1">
        <v>0</v>
      </c>
      <c r="K929" s="1">
        <v>22492.74</v>
      </c>
      <c r="L929" s="1">
        <v>4</v>
      </c>
      <c r="M929" s="1">
        <v>0</v>
      </c>
      <c r="N929" s="1">
        <v>0</v>
      </c>
      <c r="O929" s="1">
        <v>0</v>
      </c>
      <c r="P929" s="1">
        <v>0</v>
      </c>
      <c r="Q929" s="1">
        <v>1506.28075041221</v>
      </c>
      <c r="R929" s="1">
        <v>19237</v>
      </c>
      <c r="S929" s="61">
        <f>IF(C929="East", IF(B929="Central",('Connecting shares (%)'!$F$2/100*E929+'Connecting shares (%)'!$G$2/100*G929+'Connecting shares (%)'!$H$2/100*I929)/1000000,0),0)</f>
        <v>0</v>
      </c>
      <c r="T929" s="61">
        <f>IF(C929="East", IF(B929="Central",F929*'Connecting shares (%)'!$R$16*'Connecting shares (%)'!$F$2/100+H929*'Connecting shares (%)'!$G$2/100*'Connecting shares (%)'!$R$17+J929*'Connecting shares (%)'!$H$2/100*'Connecting shares (%)'!$R$18,0),0)</f>
        <v>0</v>
      </c>
      <c r="U929" s="1">
        <f>IF(C929="East", IF(B929="Decentral",('Connecting shares (%)'!$F$6/100*E929+'Connecting shares (%)'!$G$6/100*G929+'Connecting shares (%)'!$H$6/100*I929)/1000000,0),0)</f>
        <v>0</v>
      </c>
      <c r="V929" s="1">
        <f>IF(C929="East", IF(B929="Decentral",F929*'Connecting shares (%)'!$R$16*'Connecting shares (%)'!$F$6/100+H929*'Connecting shares (%)'!$G$6/100*'Connecting shares (%)'!$R$17+J929*'Connecting shares (%)'!$H$6/100*'Connecting shares (%)'!$R$18,0),0)</f>
        <v>0</v>
      </c>
      <c r="W929" s="1">
        <f>IF(C929="East", IF(B929="Central",('Connecting shares (%)'!$F$4/100*K929+'Connecting shares (%)'!$G$4/100*M929+'Connecting shares (%)'!$H$4/100*O929)/1000000,0),0)</f>
        <v>0</v>
      </c>
      <c r="X929" s="1">
        <f>IF(C929="East", IF(B929="Central",L929*'Connecting shares (%)'!$R$16*'Connecting shares (%)'!$F$4/100+N929*'Connecting shares (%)'!$G$4/100*'Connecting shares (%)'!$R$17+P929*'Connecting shares (%)'!$H$4/100*'Connecting shares (%)'!$R$18,0),0)</f>
        <v>0</v>
      </c>
      <c r="Y929" s="1">
        <f>IF(C929="East", IF(B929="Decentral",('Connecting shares (%)'!$F$4/100*K929+'Connecting shares (%)'!$G$4/100*M929+'Connecting shares (%)'!$H$4/100*O929)/1000000,0),0)</f>
        <v>0</v>
      </c>
      <c r="Z929" s="1">
        <f>IF(C929="East", IF(B929="Decentral",L929*'Connecting shares (%)'!$R$16*'Connecting shares (%)'!$F$8/100+N929*'Connecting shares (%)'!$G$8/100*'Connecting shares (%)'!$R$17+P929*'Connecting shares (%)'!$H$8/100*'Connecting shares (%)'!$R$18,0),0)</f>
        <v>0</v>
      </c>
      <c r="AA929" s="1">
        <f>IF(C929="West", IF(B929="Central",('Connecting shares (%)'!$F$10/100*E929+'Connecting shares (%)'!$G$10/100*G929+'Connecting shares (%)'!$H$10/100*I929)/1000000,0),0)</f>
        <v>0</v>
      </c>
      <c r="AB929" s="1">
        <f>IF(C929="West", IF(B929="Central",F929*'Connecting shares (%)'!$R$16*'Connecting shares (%)'!$F$10/100+H929*'Connecting shares (%)'!$G$10/100*'Connecting shares (%)'!$R$17+J929*'Connecting shares (%)'!$H$10/100*'Connecting shares (%)'!$R$18,0),0)</f>
        <v>0</v>
      </c>
      <c r="AC929" s="1">
        <f>IF(C929="West", IF(B929="Decentral",('Connecting shares (%)'!$F$14/100*E929+'Connecting shares (%)'!$G$14/100*G929+'Connecting shares (%)'!$H$14/100*I929)/1000000,0),0)</f>
        <v>0.13885457000000001</v>
      </c>
      <c r="AD929" s="1">
        <f>IF(C929="west", IF(B929="Decentral",F929*'Connecting shares (%)'!$R$16*'Connecting shares (%)'!$F$14/100+H929*'Connecting shares (%)'!$G$14/100*'Connecting shares (%)'!$R$17+J929*'Connecting shares (%)'!$H$14/100*'Connecting shares (%)'!$R$18,0),0)</f>
        <v>0.22995000000000002</v>
      </c>
      <c r="AE929" s="1">
        <f>IF(C929="west", IF(B929="Central",('Connecting shares (%)'!$F$12/100*K929+'Connecting shares (%)'!$G$12/100*M929+'Connecting shares (%)'!$H$12/100*O929)/1000000,0),0)</f>
        <v>0</v>
      </c>
      <c r="AF929" s="1">
        <f>IF(C929="west", IF(B929="Central",L929*'Connecting shares (%)'!$R$16*'Connecting shares (%)'!$F$12/100+N929*'Connecting shares (%)'!$G$12/100*'Connecting shares (%)'!$R$17+P929*'Connecting shares (%)'!$H$12/100*'Connecting shares (%)'!$R$18,0),0)</f>
        <v>0</v>
      </c>
      <c r="AG929" s="1">
        <f>IF(C929="West", IF(B929="Decentral",(K929*'Connecting shares (%)'!$F$16/100+M929*'Connecting shares (%)'!$G$16/100+O929*'Connecting shares (%)'!$H$16/100)/1000000,0),0)</f>
        <v>2.2492740000000001E-2</v>
      </c>
      <c r="AH929" s="1">
        <f>IF(C929="west", IF(B929="Decentral",L929*'Connecting shares (%)'!$R$16*'Connecting shares (%)'!$F$16/100+N929*'Connecting shares (%)'!$G$16/100*'Connecting shares (%)'!$R$17+P929*'Connecting shares (%)'!$H$16/100*'Connecting shares (%)'!$R$18,0),0)</f>
        <v>9.1980000000000006E-2</v>
      </c>
    </row>
    <row r="930" spans="1:34">
      <c r="A930" s="1">
        <v>929</v>
      </c>
      <c r="B930" s="1" t="s">
        <v>21</v>
      </c>
      <c r="C930" s="1" t="s">
        <v>24</v>
      </c>
      <c r="D930" s="1" t="s">
        <v>75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457.42842252553498</v>
      </c>
      <c r="R930" s="1">
        <v>2340</v>
      </c>
      <c r="S930" s="61">
        <f>IF(C930="East", IF(B930="Central",('Connecting shares (%)'!$F$2/100*E930+'Connecting shares (%)'!$G$2/100*G930+'Connecting shares (%)'!$H$2/100*I930)/1000000,0),0)</f>
        <v>0</v>
      </c>
      <c r="T930" s="61">
        <f>IF(C930="East", IF(B930="Central",F930*'Connecting shares (%)'!$R$16*'Connecting shares (%)'!$F$2/100+H930*'Connecting shares (%)'!$G$2/100*'Connecting shares (%)'!$R$17+J930*'Connecting shares (%)'!$H$2/100*'Connecting shares (%)'!$R$18,0),0)</f>
        <v>0</v>
      </c>
      <c r="U930" s="1">
        <f>IF(C930="East", IF(B930="Decentral",('Connecting shares (%)'!$F$6/100*E930+'Connecting shares (%)'!$G$6/100*G930+'Connecting shares (%)'!$H$6/100*I930)/1000000,0),0)</f>
        <v>0</v>
      </c>
      <c r="V930" s="1">
        <f>IF(C930="East", IF(B930="Decentral",F930*'Connecting shares (%)'!$R$16*'Connecting shares (%)'!$F$6/100+H930*'Connecting shares (%)'!$G$6/100*'Connecting shares (%)'!$R$17+J930*'Connecting shares (%)'!$H$6/100*'Connecting shares (%)'!$R$18,0),0)</f>
        <v>0</v>
      </c>
      <c r="W930" s="1">
        <f>IF(C930="East", IF(B930="Central",('Connecting shares (%)'!$F$4/100*K930+'Connecting shares (%)'!$G$4/100*M930+'Connecting shares (%)'!$H$4/100*O930)/1000000,0),0)</f>
        <v>0</v>
      </c>
      <c r="X930" s="1">
        <f>IF(C930="East", IF(B930="Central",L930*'Connecting shares (%)'!$R$16*'Connecting shares (%)'!$F$4/100+N930*'Connecting shares (%)'!$G$4/100*'Connecting shares (%)'!$R$17+P930*'Connecting shares (%)'!$H$4/100*'Connecting shares (%)'!$R$18,0),0)</f>
        <v>0</v>
      </c>
      <c r="Y930" s="1">
        <f>IF(C930="East", IF(B930="Decentral",('Connecting shares (%)'!$F$4/100*K930+'Connecting shares (%)'!$G$4/100*M930+'Connecting shares (%)'!$H$4/100*O930)/1000000,0),0)</f>
        <v>0</v>
      </c>
      <c r="Z930" s="1">
        <f>IF(C930="East", IF(B930="Decentral",L930*'Connecting shares (%)'!$R$16*'Connecting shares (%)'!$F$8/100+N930*'Connecting shares (%)'!$G$8/100*'Connecting shares (%)'!$R$17+P930*'Connecting shares (%)'!$H$8/100*'Connecting shares (%)'!$R$18,0),0)</f>
        <v>0</v>
      </c>
      <c r="AA930" s="1">
        <f>IF(C930="West", IF(B930="Central",('Connecting shares (%)'!$F$10/100*E930+'Connecting shares (%)'!$G$10/100*G930+'Connecting shares (%)'!$H$10/100*I930)/1000000,0),0)</f>
        <v>0</v>
      </c>
      <c r="AB930" s="1">
        <f>IF(C930="West", IF(B930="Central",F930*'Connecting shares (%)'!$R$16*'Connecting shares (%)'!$F$10/100+H930*'Connecting shares (%)'!$G$10/100*'Connecting shares (%)'!$R$17+J930*'Connecting shares (%)'!$H$10/100*'Connecting shares (%)'!$R$18,0),0)</f>
        <v>0</v>
      </c>
      <c r="AC930" s="1">
        <f>IF(C930="West", IF(B930="Decentral",('Connecting shares (%)'!$F$14/100*E930+'Connecting shares (%)'!$G$14/100*G930+'Connecting shares (%)'!$H$14/100*I930)/1000000,0),0)</f>
        <v>0</v>
      </c>
      <c r="AD930" s="1">
        <f>IF(C930="west", IF(B930="Decentral",F930*'Connecting shares (%)'!$R$16*'Connecting shares (%)'!$F$14/100+H930*'Connecting shares (%)'!$G$14/100*'Connecting shares (%)'!$R$17+J930*'Connecting shares (%)'!$H$14/100*'Connecting shares (%)'!$R$18,0),0)</f>
        <v>0</v>
      </c>
      <c r="AE930" s="1">
        <f>IF(C930="west", IF(B930="Central",('Connecting shares (%)'!$F$12/100*K930+'Connecting shares (%)'!$G$12/100*M930+'Connecting shares (%)'!$H$12/100*O930)/1000000,0),0)</f>
        <v>0</v>
      </c>
      <c r="AF930" s="1">
        <f>IF(C930="west", IF(B930="Central",L930*'Connecting shares (%)'!$R$16*'Connecting shares (%)'!$F$12/100+N930*'Connecting shares (%)'!$G$12/100*'Connecting shares (%)'!$R$17+P930*'Connecting shares (%)'!$H$12/100*'Connecting shares (%)'!$R$18,0),0)</f>
        <v>0</v>
      </c>
      <c r="AG930" s="1">
        <f>IF(C930="West", IF(B930="Decentral",(K930*'Connecting shares (%)'!$F$16/100+M930*'Connecting shares (%)'!$G$16/100+O930*'Connecting shares (%)'!$H$16/100)/1000000,0),0)</f>
        <v>0</v>
      </c>
      <c r="AH930" s="1">
        <f>IF(C930="west", IF(B930="Decentral",L930*'Connecting shares (%)'!$R$16*'Connecting shares (%)'!$F$16/100+N930*'Connecting shares (%)'!$G$16/100*'Connecting shares (%)'!$R$17+P930*'Connecting shares (%)'!$H$16/100*'Connecting shares (%)'!$R$18,0),0)</f>
        <v>0</v>
      </c>
    </row>
    <row r="931" spans="1:34">
      <c r="A931" s="1">
        <v>930</v>
      </c>
      <c r="B931" s="1" t="s">
        <v>21</v>
      </c>
      <c r="C931" s="1" t="s">
        <v>23</v>
      </c>
      <c r="D931" s="1" t="s">
        <v>74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1274.10719993936</v>
      </c>
      <c r="R931" s="1">
        <v>66151.5</v>
      </c>
      <c r="S931" s="61">
        <f>IF(C931="East", IF(B931="Central",('Connecting shares (%)'!$F$2/100*E931+'Connecting shares (%)'!$G$2/100*G931+'Connecting shares (%)'!$H$2/100*I931)/1000000,0),0)</f>
        <v>0</v>
      </c>
      <c r="T931" s="61">
        <f>IF(C931="East", IF(B931="Central",F931*'Connecting shares (%)'!$R$16*'Connecting shares (%)'!$F$2/100+H931*'Connecting shares (%)'!$G$2/100*'Connecting shares (%)'!$R$17+J931*'Connecting shares (%)'!$H$2/100*'Connecting shares (%)'!$R$18,0),0)</f>
        <v>0</v>
      </c>
      <c r="U931" s="1">
        <f>IF(C931="East", IF(B931="Decentral",('Connecting shares (%)'!$F$6/100*E931+'Connecting shares (%)'!$G$6/100*G931+'Connecting shares (%)'!$H$6/100*I931)/1000000,0),0)</f>
        <v>0</v>
      </c>
      <c r="V931" s="1">
        <f>IF(C931="East", IF(B931="Decentral",F931*'Connecting shares (%)'!$R$16*'Connecting shares (%)'!$F$6/100+H931*'Connecting shares (%)'!$G$6/100*'Connecting shares (%)'!$R$17+J931*'Connecting shares (%)'!$H$6/100*'Connecting shares (%)'!$R$18,0),0)</f>
        <v>0</v>
      </c>
      <c r="W931" s="1">
        <f>IF(C931="East", IF(B931="Central",('Connecting shares (%)'!$F$4/100*K931+'Connecting shares (%)'!$G$4/100*M931+'Connecting shares (%)'!$H$4/100*O931)/1000000,0),0)</f>
        <v>0</v>
      </c>
      <c r="X931" s="1">
        <f>IF(C931="East", IF(B931="Central",L931*'Connecting shares (%)'!$R$16*'Connecting shares (%)'!$F$4/100+N931*'Connecting shares (%)'!$G$4/100*'Connecting shares (%)'!$R$17+P931*'Connecting shares (%)'!$H$4/100*'Connecting shares (%)'!$R$18,0),0)</f>
        <v>0</v>
      </c>
      <c r="Y931" s="1">
        <f>IF(C931="East", IF(B931="Decentral",('Connecting shares (%)'!$F$4/100*K931+'Connecting shares (%)'!$G$4/100*M931+'Connecting shares (%)'!$H$4/100*O931)/1000000,0),0)</f>
        <v>0</v>
      </c>
      <c r="Z931" s="1">
        <f>IF(C931="East", IF(B931="Decentral",L931*'Connecting shares (%)'!$R$16*'Connecting shares (%)'!$F$8/100+N931*'Connecting shares (%)'!$G$8/100*'Connecting shares (%)'!$R$17+P931*'Connecting shares (%)'!$H$8/100*'Connecting shares (%)'!$R$18,0),0)</f>
        <v>0</v>
      </c>
      <c r="AA931" s="1">
        <f>IF(C931="West", IF(B931="Central",('Connecting shares (%)'!$F$10/100*E931+'Connecting shares (%)'!$G$10/100*G931+'Connecting shares (%)'!$H$10/100*I931)/1000000,0),0)</f>
        <v>0</v>
      </c>
      <c r="AB931" s="1">
        <f>IF(C931="West", IF(B931="Central",F931*'Connecting shares (%)'!$R$16*'Connecting shares (%)'!$F$10/100+H931*'Connecting shares (%)'!$G$10/100*'Connecting shares (%)'!$R$17+J931*'Connecting shares (%)'!$H$10/100*'Connecting shares (%)'!$R$18,0),0)</f>
        <v>0</v>
      </c>
      <c r="AC931" s="1">
        <f>IF(C931="West", IF(B931="Decentral",('Connecting shares (%)'!$F$14/100*E931+'Connecting shares (%)'!$G$14/100*G931+'Connecting shares (%)'!$H$14/100*I931)/1000000,0),0)</f>
        <v>0</v>
      </c>
      <c r="AD931" s="1">
        <f>IF(C931="west", IF(B931="Decentral",F931*'Connecting shares (%)'!$R$16*'Connecting shares (%)'!$F$14/100+H931*'Connecting shares (%)'!$G$14/100*'Connecting shares (%)'!$R$17+J931*'Connecting shares (%)'!$H$14/100*'Connecting shares (%)'!$R$18,0),0)</f>
        <v>0</v>
      </c>
      <c r="AE931" s="1">
        <f>IF(C931="west", IF(B931="Central",('Connecting shares (%)'!$F$12/100*K931+'Connecting shares (%)'!$G$12/100*M931+'Connecting shares (%)'!$H$12/100*O931)/1000000,0),0)</f>
        <v>0</v>
      </c>
      <c r="AF931" s="1">
        <f>IF(C931="west", IF(B931="Central",L931*'Connecting shares (%)'!$R$16*'Connecting shares (%)'!$F$12/100+N931*'Connecting shares (%)'!$G$12/100*'Connecting shares (%)'!$R$17+P931*'Connecting shares (%)'!$H$12/100*'Connecting shares (%)'!$R$18,0),0)</f>
        <v>0</v>
      </c>
      <c r="AG931" s="1">
        <f>IF(C931="West", IF(B931="Decentral",(K931*'Connecting shares (%)'!$F$16/100+M931*'Connecting shares (%)'!$G$16/100+O931*'Connecting shares (%)'!$H$16/100)/1000000,0),0)</f>
        <v>0</v>
      </c>
      <c r="AH931" s="1">
        <f>IF(C931="west", IF(B931="Decentral",L931*'Connecting shares (%)'!$R$16*'Connecting shares (%)'!$F$16/100+N931*'Connecting shares (%)'!$G$16/100*'Connecting shares (%)'!$R$17+P931*'Connecting shares (%)'!$H$16/100*'Connecting shares (%)'!$R$18,0),0)</f>
        <v>0</v>
      </c>
    </row>
    <row r="932" spans="1:34">
      <c r="A932" s="1">
        <v>931</v>
      </c>
      <c r="B932" s="1" t="s">
        <v>21</v>
      </c>
      <c r="C932" s="1" t="s">
        <v>23</v>
      </c>
      <c r="D932" s="1" t="s">
        <v>73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516.20249024306895</v>
      </c>
      <c r="R932" s="1">
        <v>9094</v>
      </c>
      <c r="S932" s="61">
        <f>IF(C932="East", IF(B932="Central",('Connecting shares (%)'!$F$2/100*E932+'Connecting shares (%)'!$G$2/100*G932+'Connecting shares (%)'!$H$2/100*I932)/1000000,0),0)</f>
        <v>0</v>
      </c>
      <c r="T932" s="61">
        <f>IF(C932="East", IF(B932="Central",F932*'Connecting shares (%)'!$R$16*'Connecting shares (%)'!$F$2/100+H932*'Connecting shares (%)'!$G$2/100*'Connecting shares (%)'!$R$17+J932*'Connecting shares (%)'!$H$2/100*'Connecting shares (%)'!$R$18,0),0)</f>
        <v>0</v>
      </c>
      <c r="U932" s="1">
        <f>IF(C932="East", IF(B932="Decentral",('Connecting shares (%)'!$F$6/100*E932+'Connecting shares (%)'!$G$6/100*G932+'Connecting shares (%)'!$H$6/100*I932)/1000000,0),0)</f>
        <v>0</v>
      </c>
      <c r="V932" s="1">
        <f>IF(C932="East", IF(B932="Decentral",F932*'Connecting shares (%)'!$R$16*'Connecting shares (%)'!$F$6/100+H932*'Connecting shares (%)'!$G$6/100*'Connecting shares (%)'!$R$17+J932*'Connecting shares (%)'!$H$6/100*'Connecting shares (%)'!$R$18,0),0)</f>
        <v>0</v>
      </c>
      <c r="W932" s="1">
        <f>IF(C932="East", IF(B932="Central",('Connecting shares (%)'!$F$4/100*K932+'Connecting shares (%)'!$G$4/100*M932+'Connecting shares (%)'!$H$4/100*O932)/1000000,0),0)</f>
        <v>0</v>
      </c>
      <c r="X932" s="1">
        <f>IF(C932="East", IF(B932="Central",L932*'Connecting shares (%)'!$R$16*'Connecting shares (%)'!$F$4/100+N932*'Connecting shares (%)'!$G$4/100*'Connecting shares (%)'!$R$17+P932*'Connecting shares (%)'!$H$4/100*'Connecting shares (%)'!$R$18,0),0)</f>
        <v>0</v>
      </c>
      <c r="Y932" s="1">
        <f>IF(C932="East", IF(B932="Decentral",('Connecting shares (%)'!$F$4/100*K932+'Connecting shares (%)'!$G$4/100*M932+'Connecting shares (%)'!$H$4/100*O932)/1000000,0),0)</f>
        <v>0</v>
      </c>
      <c r="Z932" s="1">
        <f>IF(C932="East", IF(B932="Decentral",L932*'Connecting shares (%)'!$R$16*'Connecting shares (%)'!$F$8/100+N932*'Connecting shares (%)'!$G$8/100*'Connecting shares (%)'!$R$17+P932*'Connecting shares (%)'!$H$8/100*'Connecting shares (%)'!$R$18,0),0)</f>
        <v>0</v>
      </c>
      <c r="AA932" s="1">
        <f>IF(C932="West", IF(B932="Central",('Connecting shares (%)'!$F$10/100*E932+'Connecting shares (%)'!$G$10/100*G932+'Connecting shares (%)'!$H$10/100*I932)/1000000,0),0)</f>
        <v>0</v>
      </c>
      <c r="AB932" s="1">
        <f>IF(C932="West", IF(B932="Central",F932*'Connecting shares (%)'!$R$16*'Connecting shares (%)'!$F$10/100+H932*'Connecting shares (%)'!$G$10/100*'Connecting shares (%)'!$R$17+J932*'Connecting shares (%)'!$H$10/100*'Connecting shares (%)'!$R$18,0),0)</f>
        <v>0</v>
      </c>
      <c r="AC932" s="1">
        <f>IF(C932="West", IF(B932="Decentral",('Connecting shares (%)'!$F$14/100*E932+'Connecting shares (%)'!$G$14/100*G932+'Connecting shares (%)'!$H$14/100*I932)/1000000,0),0)</f>
        <v>0</v>
      </c>
      <c r="AD932" s="1">
        <f>IF(C932="west", IF(B932="Decentral",F932*'Connecting shares (%)'!$R$16*'Connecting shares (%)'!$F$14/100+H932*'Connecting shares (%)'!$G$14/100*'Connecting shares (%)'!$R$17+J932*'Connecting shares (%)'!$H$14/100*'Connecting shares (%)'!$R$18,0),0)</f>
        <v>0</v>
      </c>
      <c r="AE932" s="1">
        <f>IF(C932="west", IF(B932="Central",('Connecting shares (%)'!$F$12/100*K932+'Connecting shares (%)'!$G$12/100*M932+'Connecting shares (%)'!$H$12/100*O932)/1000000,0),0)</f>
        <v>0</v>
      </c>
      <c r="AF932" s="1">
        <f>IF(C932="west", IF(B932="Central",L932*'Connecting shares (%)'!$R$16*'Connecting shares (%)'!$F$12/100+N932*'Connecting shares (%)'!$G$12/100*'Connecting shares (%)'!$R$17+P932*'Connecting shares (%)'!$H$12/100*'Connecting shares (%)'!$R$18,0),0)</f>
        <v>0</v>
      </c>
      <c r="AG932" s="1">
        <f>IF(C932="West", IF(B932="Decentral",(K932*'Connecting shares (%)'!$F$16/100+M932*'Connecting shares (%)'!$G$16/100+O932*'Connecting shares (%)'!$H$16/100)/1000000,0),0)</f>
        <v>0</v>
      </c>
      <c r="AH932" s="1">
        <f>IF(C932="west", IF(B932="Decentral",L932*'Connecting shares (%)'!$R$16*'Connecting shares (%)'!$F$16/100+N932*'Connecting shares (%)'!$G$16/100*'Connecting shares (%)'!$R$17+P932*'Connecting shares (%)'!$H$16/100*'Connecting shares (%)'!$R$18,0),0)</f>
        <v>0</v>
      </c>
    </row>
    <row r="933" spans="1:34">
      <c r="A933" s="1">
        <v>932</v>
      </c>
      <c r="B933" s="1" t="s">
        <v>21</v>
      </c>
      <c r="C933" s="1" t="s">
        <v>23</v>
      </c>
      <c r="D933" s="1" t="s">
        <v>72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492.71121339268598</v>
      </c>
      <c r="R933" s="1">
        <v>6567</v>
      </c>
      <c r="S933" s="61">
        <f>IF(C933="East", IF(B933="Central",('Connecting shares (%)'!$F$2/100*E933+'Connecting shares (%)'!$G$2/100*G933+'Connecting shares (%)'!$H$2/100*I933)/1000000,0),0)</f>
        <v>0</v>
      </c>
      <c r="T933" s="61">
        <f>IF(C933="East", IF(B933="Central",F933*'Connecting shares (%)'!$R$16*'Connecting shares (%)'!$F$2/100+H933*'Connecting shares (%)'!$G$2/100*'Connecting shares (%)'!$R$17+J933*'Connecting shares (%)'!$H$2/100*'Connecting shares (%)'!$R$18,0),0)</f>
        <v>0</v>
      </c>
      <c r="U933" s="1">
        <f>IF(C933="East", IF(B933="Decentral",('Connecting shares (%)'!$F$6/100*E933+'Connecting shares (%)'!$G$6/100*G933+'Connecting shares (%)'!$H$6/100*I933)/1000000,0),0)</f>
        <v>0</v>
      </c>
      <c r="V933" s="1">
        <f>IF(C933="East", IF(B933="Decentral",F933*'Connecting shares (%)'!$R$16*'Connecting shares (%)'!$F$6/100+H933*'Connecting shares (%)'!$G$6/100*'Connecting shares (%)'!$R$17+J933*'Connecting shares (%)'!$H$6/100*'Connecting shares (%)'!$R$18,0),0)</f>
        <v>0</v>
      </c>
      <c r="W933" s="1">
        <f>IF(C933="East", IF(B933="Central",('Connecting shares (%)'!$F$4/100*K933+'Connecting shares (%)'!$G$4/100*M933+'Connecting shares (%)'!$H$4/100*O933)/1000000,0),0)</f>
        <v>0</v>
      </c>
      <c r="X933" s="1">
        <f>IF(C933="East", IF(B933="Central",L933*'Connecting shares (%)'!$R$16*'Connecting shares (%)'!$F$4/100+N933*'Connecting shares (%)'!$G$4/100*'Connecting shares (%)'!$R$17+P933*'Connecting shares (%)'!$H$4/100*'Connecting shares (%)'!$R$18,0),0)</f>
        <v>0</v>
      </c>
      <c r="Y933" s="1">
        <f>IF(C933="East", IF(B933="Decentral",('Connecting shares (%)'!$F$4/100*K933+'Connecting shares (%)'!$G$4/100*M933+'Connecting shares (%)'!$H$4/100*O933)/1000000,0),0)</f>
        <v>0</v>
      </c>
      <c r="Z933" s="1">
        <f>IF(C933="East", IF(B933="Decentral",L933*'Connecting shares (%)'!$R$16*'Connecting shares (%)'!$F$8/100+N933*'Connecting shares (%)'!$G$8/100*'Connecting shares (%)'!$R$17+P933*'Connecting shares (%)'!$H$8/100*'Connecting shares (%)'!$R$18,0),0)</f>
        <v>0</v>
      </c>
      <c r="AA933" s="1">
        <f>IF(C933="West", IF(B933="Central",('Connecting shares (%)'!$F$10/100*E933+'Connecting shares (%)'!$G$10/100*G933+'Connecting shares (%)'!$H$10/100*I933)/1000000,0),0)</f>
        <v>0</v>
      </c>
      <c r="AB933" s="1">
        <f>IF(C933="West", IF(B933="Central",F933*'Connecting shares (%)'!$R$16*'Connecting shares (%)'!$F$10/100+H933*'Connecting shares (%)'!$G$10/100*'Connecting shares (%)'!$R$17+J933*'Connecting shares (%)'!$H$10/100*'Connecting shares (%)'!$R$18,0),0)</f>
        <v>0</v>
      </c>
      <c r="AC933" s="1">
        <f>IF(C933="West", IF(B933="Decentral",('Connecting shares (%)'!$F$14/100*E933+'Connecting shares (%)'!$G$14/100*G933+'Connecting shares (%)'!$H$14/100*I933)/1000000,0),0)</f>
        <v>0</v>
      </c>
      <c r="AD933" s="1">
        <f>IF(C933="west", IF(B933="Decentral",F933*'Connecting shares (%)'!$R$16*'Connecting shares (%)'!$F$14/100+H933*'Connecting shares (%)'!$G$14/100*'Connecting shares (%)'!$R$17+J933*'Connecting shares (%)'!$H$14/100*'Connecting shares (%)'!$R$18,0),0)</f>
        <v>0</v>
      </c>
      <c r="AE933" s="1">
        <f>IF(C933="west", IF(B933="Central",('Connecting shares (%)'!$F$12/100*K933+'Connecting shares (%)'!$G$12/100*M933+'Connecting shares (%)'!$H$12/100*O933)/1000000,0),0)</f>
        <v>0</v>
      </c>
      <c r="AF933" s="1">
        <f>IF(C933="west", IF(B933="Central",L933*'Connecting shares (%)'!$R$16*'Connecting shares (%)'!$F$12/100+N933*'Connecting shares (%)'!$G$12/100*'Connecting shares (%)'!$R$17+P933*'Connecting shares (%)'!$H$12/100*'Connecting shares (%)'!$R$18,0),0)</f>
        <v>0</v>
      </c>
      <c r="AG933" s="1">
        <f>IF(C933="West", IF(B933="Decentral",(K933*'Connecting shares (%)'!$F$16/100+M933*'Connecting shares (%)'!$G$16/100+O933*'Connecting shares (%)'!$H$16/100)/1000000,0),0)</f>
        <v>0</v>
      </c>
      <c r="AH933" s="1">
        <f>IF(C933="west", IF(B933="Decentral",L933*'Connecting shares (%)'!$R$16*'Connecting shares (%)'!$F$16/100+N933*'Connecting shares (%)'!$G$16/100*'Connecting shares (%)'!$R$17+P933*'Connecting shares (%)'!$H$16/100*'Connecting shares (%)'!$R$18,0),0)</f>
        <v>0</v>
      </c>
    </row>
    <row r="934" spans="1:34">
      <c r="A934" s="1">
        <v>933</v>
      </c>
      <c r="B934" s="1" t="s">
        <v>21</v>
      </c>
      <c r="C934" s="1" t="s">
        <v>24</v>
      </c>
      <c r="D934" s="1" t="s">
        <v>71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270.35011846390699</v>
      </c>
      <c r="R934" s="1">
        <v>523.5</v>
      </c>
      <c r="S934" s="61">
        <f>IF(C934="East", IF(B934="Central",('Connecting shares (%)'!$F$2/100*E934+'Connecting shares (%)'!$G$2/100*G934+'Connecting shares (%)'!$H$2/100*I934)/1000000,0),0)</f>
        <v>0</v>
      </c>
      <c r="T934" s="61">
        <f>IF(C934="East", IF(B934="Central",F934*'Connecting shares (%)'!$R$16*'Connecting shares (%)'!$F$2/100+H934*'Connecting shares (%)'!$G$2/100*'Connecting shares (%)'!$R$17+J934*'Connecting shares (%)'!$H$2/100*'Connecting shares (%)'!$R$18,0),0)</f>
        <v>0</v>
      </c>
      <c r="U934" s="1">
        <f>IF(C934="East", IF(B934="Decentral",('Connecting shares (%)'!$F$6/100*E934+'Connecting shares (%)'!$G$6/100*G934+'Connecting shares (%)'!$H$6/100*I934)/1000000,0),0)</f>
        <v>0</v>
      </c>
      <c r="V934" s="1">
        <f>IF(C934="East", IF(B934="Decentral",F934*'Connecting shares (%)'!$R$16*'Connecting shares (%)'!$F$6/100+H934*'Connecting shares (%)'!$G$6/100*'Connecting shares (%)'!$R$17+J934*'Connecting shares (%)'!$H$6/100*'Connecting shares (%)'!$R$18,0),0)</f>
        <v>0</v>
      </c>
      <c r="W934" s="1">
        <f>IF(C934="East", IF(B934="Central",('Connecting shares (%)'!$F$4/100*K934+'Connecting shares (%)'!$G$4/100*M934+'Connecting shares (%)'!$H$4/100*O934)/1000000,0),0)</f>
        <v>0</v>
      </c>
      <c r="X934" s="1">
        <f>IF(C934="East", IF(B934="Central",L934*'Connecting shares (%)'!$R$16*'Connecting shares (%)'!$F$4/100+N934*'Connecting shares (%)'!$G$4/100*'Connecting shares (%)'!$R$17+P934*'Connecting shares (%)'!$H$4/100*'Connecting shares (%)'!$R$18,0),0)</f>
        <v>0</v>
      </c>
      <c r="Y934" s="1">
        <f>IF(C934="East", IF(B934="Decentral",('Connecting shares (%)'!$F$4/100*K934+'Connecting shares (%)'!$G$4/100*M934+'Connecting shares (%)'!$H$4/100*O934)/1000000,0),0)</f>
        <v>0</v>
      </c>
      <c r="Z934" s="1">
        <f>IF(C934="East", IF(B934="Decentral",L934*'Connecting shares (%)'!$R$16*'Connecting shares (%)'!$F$8/100+N934*'Connecting shares (%)'!$G$8/100*'Connecting shares (%)'!$R$17+P934*'Connecting shares (%)'!$H$8/100*'Connecting shares (%)'!$R$18,0),0)</f>
        <v>0</v>
      </c>
      <c r="AA934" s="1">
        <f>IF(C934="West", IF(B934="Central",('Connecting shares (%)'!$F$10/100*E934+'Connecting shares (%)'!$G$10/100*G934+'Connecting shares (%)'!$H$10/100*I934)/1000000,0),0)</f>
        <v>0</v>
      </c>
      <c r="AB934" s="1">
        <f>IF(C934="West", IF(B934="Central",F934*'Connecting shares (%)'!$R$16*'Connecting shares (%)'!$F$10/100+H934*'Connecting shares (%)'!$G$10/100*'Connecting shares (%)'!$R$17+J934*'Connecting shares (%)'!$H$10/100*'Connecting shares (%)'!$R$18,0),0)</f>
        <v>0</v>
      </c>
      <c r="AC934" s="1">
        <f>IF(C934="West", IF(B934="Decentral",('Connecting shares (%)'!$F$14/100*E934+'Connecting shares (%)'!$G$14/100*G934+'Connecting shares (%)'!$H$14/100*I934)/1000000,0),0)</f>
        <v>0</v>
      </c>
      <c r="AD934" s="1">
        <f>IF(C934="west", IF(B934="Decentral",F934*'Connecting shares (%)'!$R$16*'Connecting shares (%)'!$F$14/100+H934*'Connecting shares (%)'!$G$14/100*'Connecting shares (%)'!$R$17+J934*'Connecting shares (%)'!$H$14/100*'Connecting shares (%)'!$R$18,0),0)</f>
        <v>0</v>
      </c>
      <c r="AE934" s="1">
        <f>IF(C934="west", IF(B934="Central",('Connecting shares (%)'!$F$12/100*K934+'Connecting shares (%)'!$G$12/100*M934+'Connecting shares (%)'!$H$12/100*O934)/1000000,0),0)</f>
        <v>0</v>
      </c>
      <c r="AF934" s="1">
        <f>IF(C934="west", IF(B934="Central",L934*'Connecting shares (%)'!$R$16*'Connecting shares (%)'!$F$12/100+N934*'Connecting shares (%)'!$G$12/100*'Connecting shares (%)'!$R$17+P934*'Connecting shares (%)'!$H$12/100*'Connecting shares (%)'!$R$18,0),0)</f>
        <v>0</v>
      </c>
      <c r="AG934" s="1">
        <f>IF(C934="West", IF(B934="Decentral",(K934*'Connecting shares (%)'!$F$16/100+M934*'Connecting shares (%)'!$G$16/100+O934*'Connecting shares (%)'!$H$16/100)/1000000,0),0)</f>
        <v>0</v>
      </c>
      <c r="AH934" s="1">
        <f>IF(C934="west", IF(B934="Decentral",L934*'Connecting shares (%)'!$R$16*'Connecting shares (%)'!$F$16/100+N934*'Connecting shares (%)'!$G$16/100*'Connecting shares (%)'!$R$17+P934*'Connecting shares (%)'!$H$16/100*'Connecting shares (%)'!$R$18,0),0)</f>
        <v>0</v>
      </c>
    </row>
    <row r="935" spans="1:34">
      <c r="A935" s="1">
        <v>934</v>
      </c>
      <c r="B935" s="1" t="s">
        <v>21</v>
      </c>
      <c r="C935" s="1" t="s">
        <v>23</v>
      </c>
      <c r="D935" s="1" t="s">
        <v>70</v>
      </c>
      <c r="E935" s="1">
        <v>13545.54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265.34151441464297</v>
      </c>
      <c r="R935" s="1">
        <v>2409.5</v>
      </c>
      <c r="S935" s="61">
        <f>IF(C935="East", IF(B935="Central",('Connecting shares (%)'!$F$2/100*E935+'Connecting shares (%)'!$G$2/100*G935+'Connecting shares (%)'!$H$2/100*I935)/1000000,0),0)</f>
        <v>0</v>
      </c>
      <c r="T935" s="61">
        <f>IF(C935="East", IF(B935="Central",F935*'Connecting shares (%)'!$R$16*'Connecting shares (%)'!$F$2/100+H935*'Connecting shares (%)'!$G$2/100*'Connecting shares (%)'!$R$17+J935*'Connecting shares (%)'!$H$2/100*'Connecting shares (%)'!$R$18,0),0)</f>
        <v>0</v>
      </c>
      <c r="U935" s="1">
        <f>IF(C935="East", IF(B935="Decentral",('Connecting shares (%)'!$F$6/100*E935+'Connecting shares (%)'!$G$6/100*G935+'Connecting shares (%)'!$H$6/100*I935)/1000000,0),0)</f>
        <v>0</v>
      </c>
      <c r="V935" s="1">
        <f>IF(C935="East", IF(B935="Decentral",F935*'Connecting shares (%)'!$R$16*'Connecting shares (%)'!$F$6/100+H935*'Connecting shares (%)'!$G$6/100*'Connecting shares (%)'!$R$17+J935*'Connecting shares (%)'!$H$6/100*'Connecting shares (%)'!$R$18,0),0)</f>
        <v>0</v>
      </c>
      <c r="W935" s="1">
        <f>IF(C935="East", IF(B935="Central",('Connecting shares (%)'!$F$4/100*K935+'Connecting shares (%)'!$G$4/100*M935+'Connecting shares (%)'!$H$4/100*O935)/1000000,0),0)</f>
        <v>0</v>
      </c>
      <c r="X935" s="1">
        <f>IF(C935="East", IF(B935="Central",L935*'Connecting shares (%)'!$R$16*'Connecting shares (%)'!$F$4/100+N935*'Connecting shares (%)'!$G$4/100*'Connecting shares (%)'!$R$17+P935*'Connecting shares (%)'!$H$4/100*'Connecting shares (%)'!$R$18,0),0)</f>
        <v>0</v>
      </c>
      <c r="Y935" s="1">
        <f>IF(C935="East", IF(B935="Decentral",('Connecting shares (%)'!$F$4/100*K935+'Connecting shares (%)'!$G$4/100*M935+'Connecting shares (%)'!$H$4/100*O935)/1000000,0),0)</f>
        <v>0</v>
      </c>
      <c r="Z935" s="1">
        <f>IF(C935="East", IF(B935="Decentral",L935*'Connecting shares (%)'!$R$16*'Connecting shares (%)'!$F$8/100+N935*'Connecting shares (%)'!$G$8/100*'Connecting shares (%)'!$R$17+P935*'Connecting shares (%)'!$H$8/100*'Connecting shares (%)'!$R$18,0),0)</f>
        <v>0</v>
      </c>
      <c r="AA935" s="1">
        <f>IF(C935="West", IF(B935="Central",('Connecting shares (%)'!$F$10/100*E935+'Connecting shares (%)'!$G$10/100*G935+'Connecting shares (%)'!$H$10/100*I935)/1000000,0),0)</f>
        <v>0</v>
      </c>
      <c r="AB935" s="1">
        <f>IF(C935="West", IF(B935="Central",F935*'Connecting shares (%)'!$R$16*'Connecting shares (%)'!$F$10/100+H935*'Connecting shares (%)'!$G$10/100*'Connecting shares (%)'!$R$17+J935*'Connecting shares (%)'!$H$10/100*'Connecting shares (%)'!$R$18,0),0)</f>
        <v>0</v>
      </c>
      <c r="AC935" s="1">
        <f>IF(C935="West", IF(B935="Decentral",('Connecting shares (%)'!$F$14/100*E935+'Connecting shares (%)'!$G$14/100*G935+'Connecting shares (%)'!$H$14/100*I935)/1000000,0),0)</f>
        <v>1.354554E-2</v>
      </c>
      <c r="AD935" s="1">
        <f>IF(C935="west", IF(B935="Decentral",F935*'Connecting shares (%)'!$R$16*'Connecting shares (%)'!$F$14/100+H935*'Connecting shares (%)'!$G$14/100*'Connecting shares (%)'!$R$17+J935*'Connecting shares (%)'!$H$14/100*'Connecting shares (%)'!$R$18,0),0)</f>
        <v>2.2995000000000002E-2</v>
      </c>
      <c r="AE935" s="1">
        <f>IF(C935="west", IF(B935="Central",('Connecting shares (%)'!$F$12/100*K935+'Connecting shares (%)'!$G$12/100*M935+'Connecting shares (%)'!$H$12/100*O935)/1000000,0),0)</f>
        <v>0</v>
      </c>
      <c r="AF935" s="1">
        <f>IF(C935="west", IF(B935="Central",L935*'Connecting shares (%)'!$R$16*'Connecting shares (%)'!$F$12/100+N935*'Connecting shares (%)'!$G$12/100*'Connecting shares (%)'!$R$17+P935*'Connecting shares (%)'!$H$12/100*'Connecting shares (%)'!$R$18,0),0)</f>
        <v>0</v>
      </c>
      <c r="AG935" s="1">
        <f>IF(C935="West", IF(B935="Decentral",(K935*'Connecting shares (%)'!$F$16/100+M935*'Connecting shares (%)'!$G$16/100+O935*'Connecting shares (%)'!$H$16/100)/1000000,0),0)</f>
        <v>0</v>
      </c>
      <c r="AH935" s="1">
        <f>IF(C935="west", IF(B935="Decentral",L935*'Connecting shares (%)'!$R$16*'Connecting shares (%)'!$F$16/100+N935*'Connecting shares (%)'!$G$16/100*'Connecting shares (%)'!$R$17+P935*'Connecting shares (%)'!$H$16/100*'Connecting shares (%)'!$R$18,0),0)</f>
        <v>0</v>
      </c>
    </row>
    <row r="936" spans="1:34">
      <c r="A936" s="1">
        <v>935</v>
      </c>
      <c r="B936" s="1" t="s">
        <v>21</v>
      </c>
      <c r="C936" s="1" t="s">
        <v>23</v>
      </c>
      <c r="D936" s="1" t="s">
        <v>69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1140.43543979479</v>
      </c>
      <c r="R936" s="1">
        <v>62091.5</v>
      </c>
      <c r="S936" s="61">
        <f>IF(C936="East", IF(B936="Central",('Connecting shares (%)'!$F$2/100*E936+'Connecting shares (%)'!$G$2/100*G936+'Connecting shares (%)'!$H$2/100*I936)/1000000,0),0)</f>
        <v>0</v>
      </c>
      <c r="T936" s="61">
        <f>IF(C936="East", IF(B936="Central",F936*'Connecting shares (%)'!$R$16*'Connecting shares (%)'!$F$2/100+H936*'Connecting shares (%)'!$G$2/100*'Connecting shares (%)'!$R$17+J936*'Connecting shares (%)'!$H$2/100*'Connecting shares (%)'!$R$18,0),0)</f>
        <v>0</v>
      </c>
      <c r="U936" s="1">
        <f>IF(C936="East", IF(B936="Decentral",('Connecting shares (%)'!$F$6/100*E936+'Connecting shares (%)'!$G$6/100*G936+'Connecting shares (%)'!$H$6/100*I936)/1000000,0),0)</f>
        <v>0</v>
      </c>
      <c r="V936" s="1">
        <f>IF(C936="East", IF(B936="Decentral",F936*'Connecting shares (%)'!$R$16*'Connecting shares (%)'!$F$6/100+H936*'Connecting shares (%)'!$G$6/100*'Connecting shares (%)'!$R$17+J936*'Connecting shares (%)'!$H$6/100*'Connecting shares (%)'!$R$18,0),0)</f>
        <v>0</v>
      </c>
      <c r="W936" s="1">
        <f>IF(C936="East", IF(B936="Central",('Connecting shares (%)'!$F$4/100*K936+'Connecting shares (%)'!$G$4/100*M936+'Connecting shares (%)'!$H$4/100*O936)/1000000,0),0)</f>
        <v>0</v>
      </c>
      <c r="X936" s="1">
        <f>IF(C936="East", IF(B936="Central",L936*'Connecting shares (%)'!$R$16*'Connecting shares (%)'!$F$4/100+N936*'Connecting shares (%)'!$G$4/100*'Connecting shares (%)'!$R$17+P936*'Connecting shares (%)'!$H$4/100*'Connecting shares (%)'!$R$18,0),0)</f>
        <v>0</v>
      </c>
      <c r="Y936" s="1">
        <f>IF(C936="East", IF(B936="Decentral",('Connecting shares (%)'!$F$4/100*K936+'Connecting shares (%)'!$G$4/100*M936+'Connecting shares (%)'!$H$4/100*O936)/1000000,0),0)</f>
        <v>0</v>
      </c>
      <c r="Z936" s="1">
        <f>IF(C936="East", IF(B936="Decentral",L936*'Connecting shares (%)'!$R$16*'Connecting shares (%)'!$F$8/100+N936*'Connecting shares (%)'!$G$8/100*'Connecting shares (%)'!$R$17+P936*'Connecting shares (%)'!$H$8/100*'Connecting shares (%)'!$R$18,0),0)</f>
        <v>0</v>
      </c>
      <c r="AA936" s="1">
        <f>IF(C936="West", IF(B936="Central",('Connecting shares (%)'!$F$10/100*E936+'Connecting shares (%)'!$G$10/100*G936+'Connecting shares (%)'!$H$10/100*I936)/1000000,0),0)</f>
        <v>0</v>
      </c>
      <c r="AB936" s="1">
        <f>IF(C936="West", IF(B936="Central",F936*'Connecting shares (%)'!$R$16*'Connecting shares (%)'!$F$10/100+H936*'Connecting shares (%)'!$G$10/100*'Connecting shares (%)'!$R$17+J936*'Connecting shares (%)'!$H$10/100*'Connecting shares (%)'!$R$18,0),0)</f>
        <v>0</v>
      </c>
      <c r="AC936" s="1">
        <f>IF(C936="West", IF(B936="Decentral",('Connecting shares (%)'!$F$14/100*E936+'Connecting shares (%)'!$G$14/100*G936+'Connecting shares (%)'!$H$14/100*I936)/1000000,0),0)</f>
        <v>0</v>
      </c>
      <c r="AD936" s="1">
        <f>IF(C936="west", IF(B936="Decentral",F936*'Connecting shares (%)'!$R$16*'Connecting shares (%)'!$F$14/100+H936*'Connecting shares (%)'!$G$14/100*'Connecting shares (%)'!$R$17+J936*'Connecting shares (%)'!$H$14/100*'Connecting shares (%)'!$R$18,0),0)</f>
        <v>0</v>
      </c>
      <c r="AE936" s="1">
        <f>IF(C936="west", IF(B936="Central",('Connecting shares (%)'!$F$12/100*K936+'Connecting shares (%)'!$G$12/100*M936+'Connecting shares (%)'!$H$12/100*O936)/1000000,0),0)</f>
        <v>0</v>
      </c>
      <c r="AF936" s="1">
        <f>IF(C936="west", IF(B936="Central",L936*'Connecting shares (%)'!$R$16*'Connecting shares (%)'!$F$12/100+N936*'Connecting shares (%)'!$G$12/100*'Connecting shares (%)'!$R$17+P936*'Connecting shares (%)'!$H$12/100*'Connecting shares (%)'!$R$18,0),0)</f>
        <v>0</v>
      </c>
      <c r="AG936" s="1">
        <f>IF(C936="West", IF(B936="Decentral",(K936*'Connecting shares (%)'!$F$16/100+M936*'Connecting shares (%)'!$G$16/100+O936*'Connecting shares (%)'!$H$16/100)/1000000,0),0)</f>
        <v>0</v>
      </c>
      <c r="AH936" s="1">
        <f>IF(C936="west", IF(B936="Decentral",L936*'Connecting shares (%)'!$R$16*'Connecting shares (%)'!$F$16/100+N936*'Connecting shares (%)'!$G$16/100*'Connecting shares (%)'!$R$17+P936*'Connecting shares (%)'!$H$16/100*'Connecting shares (%)'!$R$18,0),0)</f>
        <v>0</v>
      </c>
    </row>
    <row r="937" spans="1:34">
      <c r="A937" s="1">
        <v>936</v>
      </c>
      <c r="B937" s="1" t="s">
        <v>21</v>
      </c>
      <c r="C937" s="1" t="s">
        <v>23</v>
      </c>
      <c r="D937" s="1" t="s">
        <v>68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156.214670343878</v>
      </c>
      <c r="R937" s="1">
        <v>642</v>
      </c>
      <c r="S937" s="61">
        <f>IF(C937="East", IF(B937="Central",('Connecting shares (%)'!$F$2/100*E937+'Connecting shares (%)'!$G$2/100*G937+'Connecting shares (%)'!$H$2/100*I937)/1000000,0),0)</f>
        <v>0</v>
      </c>
      <c r="T937" s="61">
        <f>IF(C937="East", IF(B937="Central",F937*'Connecting shares (%)'!$R$16*'Connecting shares (%)'!$F$2/100+H937*'Connecting shares (%)'!$G$2/100*'Connecting shares (%)'!$R$17+J937*'Connecting shares (%)'!$H$2/100*'Connecting shares (%)'!$R$18,0),0)</f>
        <v>0</v>
      </c>
      <c r="U937" s="1">
        <f>IF(C937="East", IF(B937="Decentral",('Connecting shares (%)'!$F$6/100*E937+'Connecting shares (%)'!$G$6/100*G937+'Connecting shares (%)'!$H$6/100*I937)/1000000,0),0)</f>
        <v>0</v>
      </c>
      <c r="V937" s="1">
        <f>IF(C937="East", IF(B937="Decentral",F937*'Connecting shares (%)'!$R$16*'Connecting shares (%)'!$F$6/100+H937*'Connecting shares (%)'!$G$6/100*'Connecting shares (%)'!$R$17+J937*'Connecting shares (%)'!$H$6/100*'Connecting shares (%)'!$R$18,0),0)</f>
        <v>0</v>
      </c>
      <c r="W937" s="1">
        <f>IF(C937="East", IF(B937="Central",('Connecting shares (%)'!$F$4/100*K937+'Connecting shares (%)'!$G$4/100*M937+'Connecting shares (%)'!$H$4/100*O937)/1000000,0),0)</f>
        <v>0</v>
      </c>
      <c r="X937" s="1">
        <f>IF(C937="East", IF(B937="Central",L937*'Connecting shares (%)'!$R$16*'Connecting shares (%)'!$F$4/100+N937*'Connecting shares (%)'!$G$4/100*'Connecting shares (%)'!$R$17+P937*'Connecting shares (%)'!$H$4/100*'Connecting shares (%)'!$R$18,0),0)</f>
        <v>0</v>
      </c>
      <c r="Y937" s="1">
        <f>IF(C937="East", IF(B937="Decentral",('Connecting shares (%)'!$F$4/100*K937+'Connecting shares (%)'!$G$4/100*M937+'Connecting shares (%)'!$H$4/100*O937)/1000000,0),0)</f>
        <v>0</v>
      </c>
      <c r="Z937" s="1">
        <f>IF(C937="East", IF(B937="Decentral",L937*'Connecting shares (%)'!$R$16*'Connecting shares (%)'!$F$8/100+N937*'Connecting shares (%)'!$G$8/100*'Connecting shares (%)'!$R$17+P937*'Connecting shares (%)'!$H$8/100*'Connecting shares (%)'!$R$18,0),0)</f>
        <v>0</v>
      </c>
      <c r="AA937" s="1">
        <f>IF(C937="West", IF(B937="Central",('Connecting shares (%)'!$F$10/100*E937+'Connecting shares (%)'!$G$10/100*G937+'Connecting shares (%)'!$H$10/100*I937)/1000000,0),0)</f>
        <v>0</v>
      </c>
      <c r="AB937" s="1">
        <f>IF(C937="West", IF(B937="Central",F937*'Connecting shares (%)'!$R$16*'Connecting shares (%)'!$F$10/100+H937*'Connecting shares (%)'!$G$10/100*'Connecting shares (%)'!$R$17+J937*'Connecting shares (%)'!$H$10/100*'Connecting shares (%)'!$R$18,0),0)</f>
        <v>0</v>
      </c>
      <c r="AC937" s="1">
        <f>IF(C937="West", IF(B937="Decentral",('Connecting shares (%)'!$F$14/100*E937+'Connecting shares (%)'!$G$14/100*G937+'Connecting shares (%)'!$H$14/100*I937)/1000000,0),0)</f>
        <v>0</v>
      </c>
      <c r="AD937" s="1">
        <f>IF(C937="west", IF(B937="Decentral",F937*'Connecting shares (%)'!$R$16*'Connecting shares (%)'!$F$14/100+H937*'Connecting shares (%)'!$G$14/100*'Connecting shares (%)'!$R$17+J937*'Connecting shares (%)'!$H$14/100*'Connecting shares (%)'!$R$18,0),0)</f>
        <v>0</v>
      </c>
      <c r="AE937" s="1">
        <f>IF(C937="west", IF(B937="Central",('Connecting shares (%)'!$F$12/100*K937+'Connecting shares (%)'!$G$12/100*M937+'Connecting shares (%)'!$H$12/100*O937)/1000000,0),0)</f>
        <v>0</v>
      </c>
      <c r="AF937" s="1">
        <f>IF(C937="west", IF(B937="Central",L937*'Connecting shares (%)'!$R$16*'Connecting shares (%)'!$F$12/100+N937*'Connecting shares (%)'!$G$12/100*'Connecting shares (%)'!$R$17+P937*'Connecting shares (%)'!$H$12/100*'Connecting shares (%)'!$R$18,0),0)</f>
        <v>0</v>
      </c>
      <c r="AG937" s="1">
        <f>IF(C937="West", IF(B937="Decentral",(K937*'Connecting shares (%)'!$F$16/100+M937*'Connecting shares (%)'!$G$16/100+O937*'Connecting shares (%)'!$H$16/100)/1000000,0),0)</f>
        <v>0</v>
      </c>
      <c r="AH937" s="1">
        <f>IF(C937="west", IF(B937="Decentral",L937*'Connecting shares (%)'!$R$16*'Connecting shares (%)'!$F$16/100+N937*'Connecting shares (%)'!$G$16/100*'Connecting shares (%)'!$R$17+P937*'Connecting shares (%)'!$H$16/100*'Connecting shares (%)'!$R$18,0),0)</f>
        <v>0</v>
      </c>
    </row>
    <row r="938" spans="1:34">
      <c r="A938" s="1">
        <v>937</v>
      </c>
      <c r="B938" s="1" t="s">
        <v>21</v>
      </c>
      <c r="C938" s="1" t="s">
        <v>23</v>
      </c>
      <c r="D938" s="1" t="s">
        <v>67</v>
      </c>
      <c r="E938" s="1">
        <v>223088.91</v>
      </c>
      <c r="F938" s="1">
        <v>34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981.54251009460904</v>
      </c>
      <c r="R938" s="1">
        <v>49392</v>
      </c>
      <c r="S938" s="61">
        <f>IF(C938="East", IF(B938="Central",('Connecting shares (%)'!$F$2/100*E938+'Connecting shares (%)'!$G$2/100*G938+'Connecting shares (%)'!$H$2/100*I938)/1000000,0),0)</f>
        <v>0</v>
      </c>
      <c r="T938" s="61">
        <f>IF(C938="East", IF(B938="Central",F938*'Connecting shares (%)'!$R$16*'Connecting shares (%)'!$F$2/100+H938*'Connecting shares (%)'!$G$2/100*'Connecting shares (%)'!$R$17+J938*'Connecting shares (%)'!$H$2/100*'Connecting shares (%)'!$R$18,0),0)</f>
        <v>0</v>
      </c>
      <c r="U938" s="1">
        <f>IF(C938="East", IF(B938="Decentral",('Connecting shares (%)'!$F$6/100*E938+'Connecting shares (%)'!$G$6/100*G938+'Connecting shares (%)'!$H$6/100*I938)/1000000,0),0)</f>
        <v>0</v>
      </c>
      <c r="V938" s="1">
        <f>IF(C938="East", IF(B938="Decentral",F938*'Connecting shares (%)'!$R$16*'Connecting shares (%)'!$F$6/100+H938*'Connecting shares (%)'!$G$6/100*'Connecting shares (%)'!$R$17+J938*'Connecting shares (%)'!$H$6/100*'Connecting shares (%)'!$R$18,0),0)</f>
        <v>0</v>
      </c>
      <c r="W938" s="1">
        <f>IF(C938="East", IF(B938="Central",('Connecting shares (%)'!$F$4/100*K938+'Connecting shares (%)'!$G$4/100*M938+'Connecting shares (%)'!$H$4/100*O938)/1000000,0),0)</f>
        <v>0</v>
      </c>
      <c r="X938" s="1">
        <f>IF(C938="East", IF(B938="Central",L938*'Connecting shares (%)'!$R$16*'Connecting shares (%)'!$F$4/100+N938*'Connecting shares (%)'!$G$4/100*'Connecting shares (%)'!$R$17+P938*'Connecting shares (%)'!$H$4/100*'Connecting shares (%)'!$R$18,0),0)</f>
        <v>0</v>
      </c>
      <c r="Y938" s="1">
        <f>IF(C938="East", IF(B938="Decentral",('Connecting shares (%)'!$F$4/100*K938+'Connecting shares (%)'!$G$4/100*M938+'Connecting shares (%)'!$H$4/100*O938)/1000000,0),0)</f>
        <v>0</v>
      </c>
      <c r="Z938" s="1">
        <f>IF(C938="East", IF(B938="Decentral",L938*'Connecting shares (%)'!$R$16*'Connecting shares (%)'!$F$8/100+N938*'Connecting shares (%)'!$G$8/100*'Connecting shares (%)'!$R$17+P938*'Connecting shares (%)'!$H$8/100*'Connecting shares (%)'!$R$18,0),0)</f>
        <v>0</v>
      </c>
      <c r="AA938" s="1">
        <f>IF(C938="West", IF(B938="Central",('Connecting shares (%)'!$F$10/100*E938+'Connecting shares (%)'!$G$10/100*G938+'Connecting shares (%)'!$H$10/100*I938)/1000000,0),0)</f>
        <v>0</v>
      </c>
      <c r="AB938" s="1">
        <f>IF(C938="West", IF(B938="Central",F938*'Connecting shares (%)'!$R$16*'Connecting shares (%)'!$F$10/100+H938*'Connecting shares (%)'!$G$10/100*'Connecting shares (%)'!$R$17+J938*'Connecting shares (%)'!$H$10/100*'Connecting shares (%)'!$R$18,0),0)</f>
        <v>0</v>
      </c>
      <c r="AC938" s="1">
        <f>IF(C938="West", IF(B938="Decentral",('Connecting shares (%)'!$F$14/100*E938+'Connecting shares (%)'!$G$14/100*G938+'Connecting shares (%)'!$H$14/100*I938)/1000000,0),0)</f>
        <v>0.22308891</v>
      </c>
      <c r="AD938" s="1">
        <f>IF(C938="west", IF(B938="Decentral",F938*'Connecting shares (%)'!$R$16*'Connecting shares (%)'!$F$14/100+H938*'Connecting shares (%)'!$G$14/100*'Connecting shares (%)'!$R$17+J938*'Connecting shares (%)'!$H$14/100*'Connecting shares (%)'!$R$18,0),0)</f>
        <v>0.78183000000000002</v>
      </c>
      <c r="AE938" s="1">
        <f>IF(C938="west", IF(B938="Central",('Connecting shares (%)'!$F$12/100*K938+'Connecting shares (%)'!$G$12/100*M938+'Connecting shares (%)'!$H$12/100*O938)/1000000,0),0)</f>
        <v>0</v>
      </c>
      <c r="AF938" s="1">
        <f>IF(C938="west", IF(B938="Central",L938*'Connecting shares (%)'!$R$16*'Connecting shares (%)'!$F$12/100+N938*'Connecting shares (%)'!$G$12/100*'Connecting shares (%)'!$R$17+P938*'Connecting shares (%)'!$H$12/100*'Connecting shares (%)'!$R$18,0),0)</f>
        <v>0</v>
      </c>
      <c r="AG938" s="1">
        <f>IF(C938="West", IF(B938="Decentral",(K938*'Connecting shares (%)'!$F$16/100+M938*'Connecting shares (%)'!$G$16/100+O938*'Connecting shares (%)'!$H$16/100)/1000000,0),0)</f>
        <v>0</v>
      </c>
      <c r="AH938" s="1">
        <f>IF(C938="west", IF(B938="Decentral",L938*'Connecting shares (%)'!$R$16*'Connecting shares (%)'!$F$16/100+N938*'Connecting shares (%)'!$G$16/100*'Connecting shares (%)'!$R$17+P938*'Connecting shares (%)'!$H$16/100*'Connecting shares (%)'!$R$18,0),0)</f>
        <v>0</v>
      </c>
    </row>
    <row r="939" spans="1:34">
      <c r="A939" s="1">
        <v>938</v>
      </c>
      <c r="B939" s="1" t="s">
        <v>21</v>
      </c>
      <c r="C939" s="1" t="s">
        <v>24</v>
      </c>
      <c r="D939" s="1" t="s">
        <v>66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62136.55</v>
      </c>
      <c r="N939" s="1">
        <v>1</v>
      </c>
      <c r="O939" s="1">
        <v>0</v>
      </c>
      <c r="P939" s="1">
        <v>0</v>
      </c>
      <c r="Q939" s="1">
        <v>354.69886452301603</v>
      </c>
      <c r="R939" s="1">
        <v>7846.5</v>
      </c>
      <c r="S939" s="61">
        <f>IF(C939="East", IF(B939="Central",('Connecting shares (%)'!$F$2/100*E939+'Connecting shares (%)'!$G$2/100*G939+'Connecting shares (%)'!$H$2/100*I939)/1000000,0),0)</f>
        <v>0</v>
      </c>
      <c r="T939" s="61">
        <f>IF(C939="East", IF(B939="Central",F939*'Connecting shares (%)'!$R$16*'Connecting shares (%)'!$F$2/100+H939*'Connecting shares (%)'!$G$2/100*'Connecting shares (%)'!$R$17+J939*'Connecting shares (%)'!$H$2/100*'Connecting shares (%)'!$R$18,0),0)</f>
        <v>0</v>
      </c>
      <c r="U939" s="1">
        <f>IF(C939="East", IF(B939="Decentral",('Connecting shares (%)'!$F$6/100*E939+'Connecting shares (%)'!$G$6/100*G939+'Connecting shares (%)'!$H$6/100*I939)/1000000,0),0)</f>
        <v>0</v>
      </c>
      <c r="V939" s="1">
        <f>IF(C939="East", IF(B939="Decentral",F939*'Connecting shares (%)'!$R$16*'Connecting shares (%)'!$F$6/100+H939*'Connecting shares (%)'!$G$6/100*'Connecting shares (%)'!$R$17+J939*'Connecting shares (%)'!$H$6/100*'Connecting shares (%)'!$R$18,0),0)</f>
        <v>0</v>
      </c>
      <c r="W939" s="1">
        <f>IF(C939="East", IF(B939="Central",('Connecting shares (%)'!$F$4/100*K939+'Connecting shares (%)'!$G$4/100*M939+'Connecting shares (%)'!$H$4/100*O939)/1000000,0),0)</f>
        <v>0</v>
      </c>
      <c r="X939" s="1">
        <f>IF(C939="East", IF(B939="Central",L939*'Connecting shares (%)'!$R$16*'Connecting shares (%)'!$F$4/100+N939*'Connecting shares (%)'!$G$4/100*'Connecting shares (%)'!$R$17+P939*'Connecting shares (%)'!$H$4/100*'Connecting shares (%)'!$R$18,0),0)</f>
        <v>0</v>
      </c>
      <c r="Y939" s="1">
        <f>IF(C939="East", IF(B939="Decentral",('Connecting shares (%)'!$F$4/100*K939+'Connecting shares (%)'!$G$4/100*M939+'Connecting shares (%)'!$H$4/100*O939)/1000000,0),0)</f>
        <v>6.2136550000000006E-2</v>
      </c>
      <c r="Z939" s="1">
        <f>IF(C939="East", IF(B939="Decentral",L939*'Connecting shares (%)'!$R$16*'Connecting shares (%)'!$F$8/100+N939*'Connecting shares (%)'!$G$8/100*'Connecting shares (%)'!$R$17+P939*'Connecting shares (%)'!$H$8/100*'Connecting shares (%)'!$R$18,0),0)</f>
        <v>3.0658999999999999E-2</v>
      </c>
      <c r="AA939" s="1">
        <f>IF(C939="West", IF(B939="Central",('Connecting shares (%)'!$F$10/100*E939+'Connecting shares (%)'!$G$10/100*G939+'Connecting shares (%)'!$H$10/100*I939)/1000000,0),0)</f>
        <v>0</v>
      </c>
      <c r="AB939" s="1">
        <f>IF(C939="West", IF(B939="Central",F939*'Connecting shares (%)'!$R$16*'Connecting shares (%)'!$F$10/100+H939*'Connecting shares (%)'!$G$10/100*'Connecting shares (%)'!$R$17+J939*'Connecting shares (%)'!$H$10/100*'Connecting shares (%)'!$R$18,0),0)</f>
        <v>0</v>
      </c>
      <c r="AC939" s="1">
        <f>IF(C939="West", IF(B939="Decentral",('Connecting shares (%)'!$F$14/100*E939+'Connecting shares (%)'!$G$14/100*G939+'Connecting shares (%)'!$H$14/100*I939)/1000000,0),0)</f>
        <v>0</v>
      </c>
      <c r="AD939" s="1">
        <f>IF(C939="west", IF(B939="Decentral",F939*'Connecting shares (%)'!$R$16*'Connecting shares (%)'!$F$14/100+H939*'Connecting shares (%)'!$G$14/100*'Connecting shares (%)'!$R$17+J939*'Connecting shares (%)'!$H$14/100*'Connecting shares (%)'!$R$18,0),0)</f>
        <v>0</v>
      </c>
      <c r="AE939" s="1">
        <f>IF(C939="west", IF(B939="Central",('Connecting shares (%)'!$F$12/100*K939+'Connecting shares (%)'!$G$12/100*M939+'Connecting shares (%)'!$H$12/100*O939)/1000000,0),0)</f>
        <v>0</v>
      </c>
      <c r="AF939" s="1">
        <f>IF(C939="west", IF(B939="Central",L939*'Connecting shares (%)'!$R$16*'Connecting shares (%)'!$F$12/100+N939*'Connecting shares (%)'!$G$12/100*'Connecting shares (%)'!$R$17+P939*'Connecting shares (%)'!$H$12/100*'Connecting shares (%)'!$R$18,0),0)</f>
        <v>0</v>
      </c>
      <c r="AG939" s="1">
        <f>IF(C939="West", IF(B939="Decentral",(K939*'Connecting shares (%)'!$F$16/100+M939*'Connecting shares (%)'!$G$16/100+O939*'Connecting shares (%)'!$H$16/100)/1000000,0),0)</f>
        <v>0</v>
      </c>
      <c r="AH939" s="1">
        <f>IF(C939="west", IF(B939="Decentral",L939*'Connecting shares (%)'!$R$16*'Connecting shares (%)'!$F$16/100+N939*'Connecting shares (%)'!$G$16/100*'Connecting shares (%)'!$R$17+P939*'Connecting shares (%)'!$H$16/100*'Connecting shares (%)'!$R$18,0),0)</f>
        <v>0</v>
      </c>
    </row>
    <row r="940" spans="1:34">
      <c r="A940" s="1">
        <v>939</v>
      </c>
      <c r="B940" s="1" t="s">
        <v>21</v>
      </c>
      <c r="C940" s="1" t="s">
        <v>23</v>
      </c>
      <c r="D940" s="1" t="s">
        <v>65</v>
      </c>
      <c r="E940" s="1">
        <v>40780.43</v>
      </c>
      <c r="F940" s="1">
        <v>3</v>
      </c>
      <c r="G940" s="1">
        <v>0</v>
      </c>
      <c r="H940" s="1">
        <v>0</v>
      </c>
      <c r="I940" s="1">
        <v>0</v>
      </c>
      <c r="J940" s="1">
        <v>0</v>
      </c>
      <c r="K940" s="1">
        <v>44513.129999999903</v>
      </c>
      <c r="L940" s="1">
        <v>2</v>
      </c>
      <c r="M940" s="1">
        <v>0</v>
      </c>
      <c r="N940" s="1">
        <v>0</v>
      </c>
      <c r="O940" s="1">
        <v>0</v>
      </c>
      <c r="P940" s="1">
        <v>0</v>
      </c>
      <c r="Q940" s="1">
        <v>851.432718113021</v>
      </c>
      <c r="R940" s="1">
        <v>10209.5</v>
      </c>
      <c r="S940" s="61">
        <f>IF(C940="East", IF(B940="Central",('Connecting shares (%)'!$F$2/100*E940+'Connecting shares (%)'!$G$2/100*G940+'Connecting shares (%)'!$H$2/100*I940)/1000000,0),0)</f>
        <v>0</v>
      </c>
      <c r="T940" s="61">
        <f>IF(C940="East", IF(B940="Central",F940*'Connecting shares (%)'!$R$16*'Connecting shares (%)'!$F$2/100+H940*'Connecting shares (%)'!$G$2/100*'Connecting shares (%)'!$R$17+J940*'Connecting shares (%)'!$H$2/100*'Connecting shares (%)'!$R$18,0),0)</f>
        <v>0</v>
      </c>
      <c r="U940" s="1">
        <f>IF(C940="East", IF(B940="Decentral",('Connecting shares (%)'!$F$6/100*E940+'Connecting shares (%)'!$G$6/100*G940+'Connecting shares (%)'!$H$6/100*I940)/1000000,0),0)</f>
        <v>0</v>
      </c>
      <c r="V940" s="1">
        <f>IF(C940="East", IF(B940="Decentral",F940*'Connecting shares (%)'!$R$16*'Connecting shares (%)'!$F$6/100+H940*'Connecting shares (%)'!$G$6/100*'Connecting shares (%)'!$R$17+J940*'Connecting shares (%)'!$H$6/100*'Connecting shares (%)'!$R$18,0),0)</f>
        <v>0</v>
      </c>
      <c r="W940" s="1">
        <f>IF(C940="East", IF(B940="Central",('Connecting shares (%)'!$F$4/100*K940+'Connecting shares (%)'!$G$4/100*M940+'Connecting shares (%)'!$H$4/100*O940)/1000000,0),0)</f>
        <v>0</v>
      </c>
      <c r="X940" s="1">
        <f>IF(C940="East", IF(B940="Central",L940*'Connecting shares (%)'!$R$16*'Connecting shares (%)'!$F$4/100+N940*'Connecting shares (%)'!$G$4/100*'Connecting shares (%)'!$R$17+P940*'Connecting shares (%)'!$H$4/100*'Connecting shares (%)'!$R$18,0),0)</f>
        <v>0</v>
      </c>
      <c r="Y940" s="1">
        <f>IF(C940="East", IF(B940="Decentral",('Connecting shares (%)'!$F$4/100*K940+'Connecting shares (%)'!$G$4/100*M940+'Connecting shares (%)'!$H$4/100*O940)/1000000,0),0)</f>
        <v>0</v>
      </c>
      <c r="Z940" s="1">
        <f>IF(C940="East", IF(B940="Decentral",L940*'Connecting shares (%)'!$R$16*'Connecting shares (%)'!$F$8/100+N940*'Connecting shares (%)'!$G$8/100*'Connecting shares (%)'!$R$17+P940*'Connecting shares (%)'!$H$8/100*'Connecting shares (%)'!$R$18,0),0)</f>
        <v>0</v>
      </c>
      <c r="AA940" s="1">
        <f>IF(C940="West", IF(B940="Central",('Connecting shares (%)'!$F$10/100*E940+'Connecting shares (%)'!$G$10/100*G940+'Connecting shares (%)'!$H$10/100*I940)/1000000,0),0)</f>
        <v>0</v>
      </c>
      <c r="AB940" s="1">
        <f>IF(C940="West", IF(B940="Central",F940*'Connecting shares (%)'!$R$16*'Connecting shares (%)'!$F$10/100+H940*'Connecting shares (%)'!$G$10/100*'Connecting shares (%)'!$R$17+J940*'Connecting shares (%)'!$H$10/100*'Connecting shares (%)'!$R$18,0),0)</f>
        <v>0</v>
      </c>
      <c r="AC940" s="1">
        <f>IF(C940="West", IF(B940="Decentral",('Connecting shares (%)'!$F$14/100*E940+'Connecting shares (%)'!$G$14/100*G940+'Connecting shares (%)'!$H$14/100*I940)/1000000,0),0)</f>
        <v>4.0780429999999999E-2</v>
      </c>
      <c r="AD940" s="1">
        <f>IF(C940="west", IF(B940="Decentral",F940*'Connecting shares (%)'!$R$16*'Connecting shares (%)'!$F$14/100+H940*'Connecting shares (%)'!$G$14/100*'Connecting shares (%)'!$R$17+J940*'Connecting shares (%)'!$H$14/100*'Connecting shares (%)'!$R$18,0),0)</f>
        <v>6.8985000000000005E-2</v>
      </c>
      <c r="AE940" s="1">
        <f>IF(C940="west", IF(B940="Central",('Connecting shares (%)'!$F$12/100*K940+'Connecting shares (%)'!$G$12/100*M940+'Connecting shares (%)'!$H$12/100*O940)/1000000,0),0)</f>
        <v>0</v>
      </c>
      <c r="AF940" s="1">
        <f>IF(C940="west", IF(B940="Central",L940*'Connecting shares (%)'!$R$16*'Connecting shares (%)'!$F$12/100+N940*'Connecting shares (%)'!$G$12/100*'Connecting shares (%)'!$R$17+P940*'Connecting shares (%)'!$H$12/100*'Connecting shares (%)'!$R$18,0),0)</f>
        <v>0</v>
      </c>
      <c r="AG940" s="1">
        <f>IF(C940="West", IF(B940="Decentral",(K940*'Connecting shares (%)'!$F$16/100+M940*'Connecting shares (%)'!$G$16/100+O940*'Connecting shares (%)'!$H$16/100)/1000000,0),0)</f>
        <v>4.4513129999999908E-2</v>
      </c>
      <c r="AH940" s="1">
        <f>IF(C940="west", IF(B940="Decentral",L940*'Connecting shares (%)'!$R$16*'Connecting shares (%)'!$F$16/100+N940*'Connecting shares (%)'!$G$16/100*'Connecting shares (%)'!$R$17+P940*'Connecting shares (%)'!$H$16/100*'Connecting shares (%)'!$R$18,0),0)</f>
        <v>4.5990000000000003E-2</v>
      </c>
    </row>
    <row r="941" spans="1:34">
      <c r="A941" s="1">
        <v>940</v>
      </c>
      <c r="B941" s="1" t="s">
        <v>21</v>
      </c>
      <c r="C941" s="1" t="s">
        <v>23</v>
      </c>
      <c r="D941" s="1" t="s">
        <v>64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184.99984022638401</v>
      </c>
      <c r="R941" s="1">
        <v>1014</v>
      </c>
      <c r="S941" s="61">
        <f>IF(C941="East", IF(B941="Central",('Connecting shares (%)'!$F$2/100*E941+'Connecting shares (%)'!$G$2/100*G941+'Connecting shares (%)'!$H$2/100*I941)/1000000,0),0)</f>
        <v>0</v>
      </c>
      <c r="T941" s="61">
        <f>IF(C941="East", IF(B941="Central",F941*'Connecting shares (%)'!$R$16*'Connecting shares (%)'!$F$2/100+H941*'Connecting shares (%)'!$G$2/100*'Connecting shares (%)'!$R$17+J941*'Connecting shares (%)'!$H$2/100*'Connecting shares (%)'!$R$18,0),0)</f>
        <v>0</v>
      </c>
      <c r="U941" s="1">
        <f>IF(C941="East", IF(B941="Decentral",('Connecting shares (%)'!$F$6/100*E941+'Connecting shares (%)'!$G$6/100*G941+'Connecting shares (%)'!$H$6/100*I941)/1000000,0),0)</f>
        <v>0</v>
      </c>
      <c r="V941" s="1">
        <f>IF(C941="East", IF(B941="Decentral",F941*'Connecting shares (%)'!$R$16*'Connecting shares (%)'!$F$6/100+H941*'Connecting shares (%)'!$G$6/100*'Connecting shares (%)'!$R$17+J941*'Connecting shares (%)'!$H$6/100*'Connecting shares (%)'!$R$18,0),0)</f>
        <v>0</v>
      </c>
      <c r="W941" s="1">
        <f>IF(C941="East", IF(B941="Central",('Connecting shares (%)'!$F$4/100*K941+'Connecting shares (%)'!$G$4/100*M941+'Connecting shares (%)'!$H$4/100*O941)/1000000,0),0)</f>
        <v>0</v>
      </c>
      <c r="X941" s="1">
        <f>IF(C941="East", IF(B941="Central",L941*'Connecting shares (%)'!$R$16*'Connecting shares (%)'!$F$4/100+N941*'Connecting shares (%)'!$G$4/100*'Connecting shares (%)'!$R$17+P941*'Connecting shares (%)'!$H$4/100*'Connecting shares (%)'!$R$18,0),0)</f>
        <v>0</v>
      </c>
      <c r="Y941" s="1">
        <f>IF(C941="East", IF(B941="Decentral",('Connecting shares (%)'!$F$4/100*K941+'Connecting shares (%)'!$G$4/100*M941+'Connecting shares (%)'!$H$4/100*O941)/1000000,0),0)</f>
        <v>0</v>
      </c>
      <c r="Z941" s="1">
        <f>IF(C941="East", IF(B941="Decentral",L941*'Connecting shares (%)'!$R$16*'Connecting shares (%)'!$F$8/100+N941*'Connecting shares (%)'!$G$8/100*'Connecting shares (%)'!$R$17+P941*'Connecting shares (%)'!$H$8/100*'Connecting shares (%)'!$R$18,0),0)</f>
        <v>0</v>
      </c>
      <c r="AA941" s="1">
        <f>IF(C941="West", IF(B941="Central",('Connecting shares (%)'!$F$10/100*E941+'Connecting shares (%)'!$G$10/100*G941+'Connecting shares (%)'!$H$10/100*I941)/1000000,0),0)</f>
        <v>0</v>
      </c>
      <c r="AB941" s="1">
        <f>IF(C941="West", IF(B941="Central",F941*'Connecting shares (%)'!$R$16*'Connecting shares (%)'!$F$10/100+H941*'Connecting shares (%)'!$G$10/100*'Connecting shares (%)'!$R$17+J941*'Connecting shares (%)'!$H$10/100*'Connecting shares (%)'!$R$18,0),0)</f>
        <v>0</v>
      </c>
      <c r="AC941" s="1">
        <f>IF(C941="West", IF(B941="Decentral",('Connecting shares (%)'!$F$14/100*E941+'Connecting shares (%)'!$G$14/100*G941+'Connecting shares (%)'!$H$14/100*I941)/1000000,0),0)</f>
        <v>0</v>
      </c>
      <c r="AD941" s="1">
        <f>IF(C941="west", IF(B941="Decentral",F941*'Connecting shares (%)'!$R$16*'Connecting shares (%)'!$F$14/100+H941*'Connecting shares (%)'!$G$14/100*'Connecting shares (%)'!$R$17+J941*'Connecting shares (%)'!$H$14/100*'Connecting shares (%)'!$R$18,0),0)</f>
        <v>0</v>
      </c>
      <c r="AE941" s="1">
        <f>IF(C941="west", IF(B941="Central",('Connecting shares (%)'!$F$12/100*K941+'Connecting shares (%)'!$G$12/100*M941+'Connecting shares (%)'!$H$12/100*O941)/1000000,0),0)</f>
        <v>0</v>
      </c>
      <c r="AF941" s="1">
        <f>IF(C941="west", IF(B941="Central",L941*'Connecting shares (%)'!$R$16*'Connecting shares (%)'!$F$12/100+N941*'Connecting shares (%)'!$G$12/100*'Connecting shares (%)'!$R$17+P941*'Connecting shares (%)'!$H$12/100*'Connecting shares (%)'!$R$18,0),0)</f>
        <v>0</v>
      </c>
      <c r="AG941" s="1">
        <f>IF(C941="West", IF(B941="Decentral",(K941*'Connecting shares (%)'!$F$16/100+M941*'Connecting shares (%)'!$G$16/100+O941*'Connecting shares (%)'!$H$16/100)/1000000,0),0)</f>
        <v>0</v>
      </c>
      <c r="AH941" s="1">
        <f>IF(C941="west", IF(B941="Decentral",L941*'Connecting shares (%)'!$R$16*'Connecting shares (%)'!$F$16/100+N941*'Connecting shares (%)'!$G$16/100*'Connecting shares (%)'!$R$17+P941*'Connecting shares (%)'!$H$16/100*'Connecting shares (%)'!$R$18,0),0)</f>
        <v>0</v>
      </c>
    </row>
    <row r="942" spans="1:34">
      <c r="A942" s="1">
        <v>941</v>
      </c>
      <c r="B942" s="1" t="s">
        <v>21</v>
      </c>
      <c r="C942" s="1" t="s">
        <v>23</v>
      </c>
      <c r="D942" s="1" t="s">
        <v>63</v>
      </c>
      <c r="E942" s="1">
        <v>1524808.8899999899</v>
      </c>
      <c r="F942" s="1">
        <v>99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1693.0733257843401</v>
      </c>
      <c r="R942" s="1">
        <v>118954</v>
      </c>
      <c r="S942" s="61">
        <f>IF(C942="East", IF(B942="Central",('Connecting shares (%)'!$F$2/100*E942+'Connecting shares (%)'!$G$2/100*G942+'Connecting shares (%)'!$H$2/100*I942)/1000000,0),0)</f>
        <v>0</v>
      </c>
      <c r="T942" s="61">
        <f>IF(C942="East", IF(B942="Central",F942*'Connecting shares (%)'!$R$16*'Connecting shares (%)'!$F$2/100+H942*'Connecting shares (%)'!$G$2/100*'Connecting shares (%)'!$R$17+J942*'Connecting shares (%)'!$H$2/100*'Connecting shares (%)'!$R$18,0),0)</f>
        <v>0</v>
      </c>
      <c r="U942" s="1">
        <f>IF(C942="East", IF(B942="Decentral",('Connecting shares (%)'!$F$6/100*E942+'Connecting shares (%)'!$G$6/100*G942+'Connecting shares (%)'!$H$6/100*I942)/1000000,0),0)</f>
        <v>0</v>
      </c>
      <c r="V942" s="1">
        <f>IF(C942="East", IF(B942="Decentral",F942*'Connecting shares (%)'!$R$16*'Connecting shares (%)'!$F$6/100+H942*'Connecting shares (%)'!$G$6/100*'Connecting shares (%)'!$R$17+J942*'Connecting shares (%)'!$H$6/100*'Connecting shares (%)'!$R$18,0),0)</f>
        <v>0</v>
      </c>
      <c r="W942" s="1">
        <f>IF(C942="East", IF(B942="Central",('Connecting shares (%)'!$F$4/100*K942+'Connecting shares (%)'!$G$4/100*M942+'Connecting shares (%)'!$H$4/100*O942)/1000000,0),0)</f>
        <v>0</v>
      </c>
      <c r="X942" s="1">
        <f>IF(C942="East", IF(B942="Central",L942*'Connecting shares (%)'!$R$16*'Connecting shares (%)'!$F$4/100+N942*'Connecting shares (%)'!$G$4/100*'Connecting shares (%)'!$R$17+P942*'Connecting shares (%)'!$H$4/100*'Connecting shares (%)'!$R$18,0),0)</f>
        <v>0</v>
      </c>
      <c r="Y942" s="1">
        <f>IF(C942="East", IF(B942="Decentral",('Connecting shares (%)'!$F$4/100*K942+'Connecting shares (%)'!$G$4/100*M942+'Connecting shares (%)'!$H$4/100*O942)/1000000,0),0)</f>
        <v>0</v>
      </c>
      <c r="Z942" s="1">
        <f>IF(C942="East", IF(B942="Decentral",L942*'Connecting shares (%)'!$R$16*'Connecting shares (%)'!$F$8/100+N942*'Connecting shares (%)'!$G$8/100*'Connecting shares (%)'!$R$17+P942*'Connecting shares (%)'!$H$8/100*'Connecting shares (%)'!$R$18,0),0)</f>
        <v>0</v>
      </c>
      <c r="AA942" s="1">
        <f>IF(C942="West", IF(B942="Central",('Connecting shares (%)'!$F$10/100*E942+'Connecting shares (%)'!$G$10/100*G942+'Connecting shares (%)'!$H$10/100*I942)/1000000,0),0)</f>
        <v>0</v>
      </c>
      <c r="AB942" s="1">
        <f>IF(C942="West", IF(B942="Central",F942*'Connecting shares (%)'!$R$16*'Connecting shares (%)'!$F$10/100+H942*'Connecting shares (%)'!$G$10/100*'Connecting shares (%)'!$R$17+J942*'Connecting shares (%)'!$H$10/100*'Connecting shares (%)'!$R$18,0),0)</f>
        <v>0</v>
      </c>
      <c r="AC942" s="1">
        <f>IF(C942="West", IF(B942="Decentral",('Connecting shares (%)'!$F$14/100*E942+'Connecting shares (%)'!$G$14/100*G942+'Connecting shares (%)'!$H$14/100*I942)/1000000,0),0)</f>
        <v>1.5248088899999899</v>
      </c>
      <c r="AD942" s="1">
        <f>IF(C942="west", IF(B942="Decentral",F942*'Connecting shares (%)'!$R$16*'Connecting shares (%)'!$F$14/100+H942*'Connecting shares (%)'!$G$14/100*'Connecting shares (%)'!$R$17+J942*'Connecting shares (%)'!$H$14/100*'Connecting shares (%)'!$R$18,0),0)</f>
        <v>2.2765050000000002</v>
      </c>
      <c r="AE942" s="1">
        <f>IF(C942="west", IF(B942="Central",('Connecting shares (%)'!$F$12/100*K942+'Connecting shares (%)'!$G$12/100*M942+'Connecting shares (%)'!$H$12/100*O942)/1000000,0),0)</f>
        <v>0</v>
      </c>
      <c r="AF942" s="1">
        <f>IF(C942="west", IF(B942="Central",L942*'Connecting shares (%)'!$R$16*'Connecting shares (%)'!$F$12/100+N942*'Connecting shares (%)'!$G$12/100*'Connecting shares (%)'!$R$17+P942*'Connecting shares (%)'!$H$12/100*'Connecting shares (%)'!$R$18,0),0)</f>
        <v>0</v>
      </c>
      <c r="AG942" s="1">
        <f>IF(C942="West", IF(B942="Decentral",(K942*'Connecting shares (%)'!$F$16/100+M942*'Connecting shares (%)'!$G$16/100+O942*'Connecting shares (%)'!$H$16/100)/1000000,0),0)</f>
        <v>0</v>
      </c>
      <c r="AH942" s="1">
        <f>IF(C942="west", IF(B942="Decentral",L942*'Connecting shares (%)'!$R$16*'Connecting shares (%)'!$F$16/100+N942*'Connecting shares (%)'!$G$16/100*'Connecting shares (%)'!$R$17+P942*'Connecting shares (%)'!$H$16/100*'Connecting shares (%)'!$R$18,0),0)</f>
        <v>0</v>
      </c>
    </row>
    <row r="943" spans="1:34">
      <c r="A943" s="1">
        <v>942</v>
      </c>
      <c r="B943" s="1" t="s">
        <v>21</v>
      </c>
      <c r="C943" s="1" t="s">
        <v>24</v>
      </c>
      <c r="D943" s="1" t="s">
        <v>62</v>
      </c>
      <c r="E943" s="1">
        <v>9438.8700000000008</v>
      </c>
      <c r="F943" s="1">
        <v>1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595.64974582380296</v>
      </c>
      <c r="R943" s="1">
        <v>17664.5</v>
      </c>
      <c r="S943" s="61">
        <f>IF(C943="East", IF(B943="Central",('Connecting shares (%)'!$F$2/100*E943+'Connecting shares (%)'!$G$2/100*G943+'Connecting shares (%)'!$H$2/100*I943)/1000000,0),0)</f>
        <v>0</v>
      </c>
      <c r="T943" s="61">
        <f>IF(C943="East", IF(B943="Central",F943*'Connecting shares (%)'!$R$16*'Connecting shares (%)'!$F$2/100+H943*'Connecting shares (%)'!$G$2/100*'Connecting shares (%)'!$R$17+J943*'Connecting shares (%)'!$H$2/100*'Connecting shares (%)'!$R$18,0),0)</f>
        <v>0</v>
      </c>
      <c r="U943" s="1">
        <f>IF(C943="East", IF(B943="Decentral",('Connecting shares (%)'!$F$6/100*E943+'Connecting shares (%)'!$G$6/100*G943+'Connecting shares (%)'!$H$6/100*I943)/1000000,0),0)</f>
        <v>9.4388700000000002E-3</v>
      </c>
      <c r="V943" s="1">
        <f>IF(C943="East", IF(B943="Decentral",F943*'Connecting shares (%)'!$R$16*'Connecting shares (%)'!$F$6/100+H943*'Connecting shares (%)'!$G$6/100*'Connecting shares (%)'!$R$17+J943*'Connecting shares (%)'!$H$6/100*'Connecting shares (%)'!$R$18,0),0)</f>
        <v>2.2995000000000002E-2</v>
      </c>
      <c r="W943" s="1">
        <f>IF(C943="East", IF(B943="Central",('Connecting shares (%)'!$F$4/100*K943+'Connecting shares (%)'!$G$4/100*M943+'Connecting shares (%)'!$H$4/100*O943)/1000000,0),0)</f>
        <v>0</v>
      </c>
      <c r="X943" s="1">
        <f>IF(C943="East", IF(B943="Central",L943*'Connecting shares (%)'!$R$16*'Connecting shares (%)'!$F$4/100+N943*'Connecting shares (%)'!$G$4/100*'Connecting shares (%)'!$R$17+P943*'Connecting shares (%)'!$H$4/100*'Connecting shares (%)'!$R$18,0),0)</f>
        <v>0</v>
      </c>
      <c r="Y943" s="1">
        <f>IF(C943="East", IF(B943="Decentral",('Connecting shares (%)'!$F$4/100*K943+'Connecting shares (%)'!$G$4/100*M943+'Connecting shares (%)'!$H$4/100*O943)/1000000,0),0)</f>
        <v>0</v>
      </c>
      <c r="Z943" s="1">
        <f>IF(C943="East", IF(B943="Decentral",L943*'Connecting shares (%)'!$R$16*'Connecting shares (%)'!$F$8/100+N943*'Connecting shares (%)'!$G$8/100*'Connecting shares (%)'!$R$17+P943*'Connecting shares (%)'!$H$8/100*'Connecting shares (%)'!$R$18,0),0)</f>
        <v>0</v>
      </c>
      <c r="AA943" s="1">
        <f>IF(C943="West", IF(B943="Central",('Connecting shares (%)'!$F$10/100*E943+'Connecting shares (%)'!$G$10/100*G943+'Connecting shares (%)'!$H$10/100*I943)/1000000,0),0)</f>
        <v>0</v>
      </c>
      <c r="AB943" s="1">
        <f>IF(C943="West", IF(B943="Central",F943*'Connecting shares (%)'!$R$16*'Connecting shares (%)'!$F$10/100+H943*'Connecting shares (%)'!$G$10/100*'Connecting shares (%)'!$R$17+J943*'Connecting shares (%)'!$H$10/100*'Connecting shares (%)'!$R$18,0),0)</f>
        <v>0</v>
      </c>
      <c r="AC943" s="1">
        <f>IF(C943="West", IF(B943="Decentral",('Connecting shares (%)'!$F$14/100*E943+'Connecting shares (%)'!$G$14/100*G943+'Connecting shares (%)'!$H$14/100*I943)/1000000,0),0)</f>
        <v>0</v>
      </c>
      <c r="AD943" s="1">
        <f>IF(C943="west", IF(B943="Decentral",F943*'Connecting shares (%)'!$R$16*'Connecting shares (%)'!$F$14/100+H943*'Connecting shares (%)'!$G$14/100*'Connecting shares (%)'!$R$17+J943*'Connecting shares (%)'!$H$14/100*'Connecting shares (%)'!$R$18,0),0)</f>
        <v>0</v>
      </c>
      <c r="AE943" s="1">
        <f>IF(C943="west", IF(B943="Central",('Connecting shares (%)'!$F$12/100*K943+'Connecting shares (%)'!$G$12/100*M943+'Connecting shares (%)'!$H$12/100*O943)/1000000,0),0)</f>
        <v>0</v>
      </c>
      <c r="AF943" s="1">
        <f>IF(C943="west", IF(B943="Central",L943*'Connecting shares (%)'!$R$16*'Connecting shares (%)'!$F$12/100+N943*'Connecting shares (%)'!$G$12/100*'Connecting shares (%)'!$R$17+P943*'Connecting shares (%)'!$H$12/100*'Connecting shares (%)'!$R$18,0),0)</f>
        <v>0</v>
      </c>
      <c r="AG943" s="1">
        <f>IF(C943="West", IF(B943="Decentral",(K943*'Connecting shares (%)'!$F$16/100+M943*'Connecting shares (%)'!$G$16/100+O943*'Connecting shares (%)'!$H$16/100)/1000000,0),0)</f>
        <v>0</v>
      </c>
      <c r="AH943" s="1">
        <f>IF(C943="west", IF(B943="Decentral",L943*'Connecting shares (%)'!$R$16*'Connecting shares (%)'!$F$16/100+N943*'Connecting shares (%)'!$G$16/100*'Connecting shares (%)'!$R$17+P943*'Connecting shares (%)'!$H$16/100*'Connecting shares (%)'!$R$18,0),0)</f>
        <v>0</v>
      </c>
    </row>
    <row r="944" spans="1:34">
      <c r="A944" s="1">
        <v>943</v>
      </c>
      <c r="B944" s="1" t="s">
        <v>21</v>
      </c>
      <c r="C944" s="1" t="s">
        <v>24</v>
      </c>
      <c r="D944" s="1" t="s">
        <v>61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408.325519904516</v>
      </c>
      <c r="R944" s="1">
        <v>5071</v>
      </c>
      <c r="S944" s="61">
        <f>IF(C944="East", IF(B944="Central",('Connecting shares (%)'!$F$2/100*E944+'Connecting shares (%)'!$G$2/100*G944+'Connecting shares (%)'!$H$2/100*I944)/1000000,0),0)</f>
        <v>0</v>
      </c>
      <c r="T944" s="61">
        <f>IF(C944="East", IF(B944="Central",F944*'Connecting shares (%)'!$R$16*'Connecting shares (%)'!$F$2/100+H944*'Connecting shares (%)'!$G$2/100*'Connecting shares (%)'!$R$17+J944*'Connecting shares (%)'!$H$2/100*'Connecting shares (%)'!$R$18,0),0)</f>
        <v>0</v>
      </c>
      <c r="U944" s="1">
        <f>IF(C944="East", IF(B944="Decentral",('Connecting shares (%)'!$F$6/100*E944+'Connecting shares (%)'!$G$6/100*G944+'Connecting shares (%)'!$H$6/100*I944)/1000000,0),0)</f>
        <v>0</v>
      </c>
      <c r="V944" s="1">
        <f>IF(C944="East", IF(B944="Decentral",F944*'Connecting shares (%)'!$R$16*'Connecting shares (%)'!$F$6/100+H944*'Connecting shares (%)'!$G$6/100*'Connecting shares (%)'!$R$17+J944*'Connecting shares (%)'!$H$6/100*'Connecting shares (%)'!$R$18,0),0)</f>
        <v>0</v>
      </c>
      <c r="W944" s="1">
        <f>IF(C944="East", IF(B944="Central",('Connecting shares (%)'!$F$4/100*K944+'Connecting shares (%)'!$G$4/100*M944+'Connecting shares (%)'!$H$4/100*O944)/1000000,0),0)</f>
        <v>0</v>
      </c>
      <c r="X944" s="1">
        <f>IF(C944="East", IF(B944="Central",L944*'Connecting shares (%)'!$R$16*'Connecting shares (%)'!$F$4/100+N944*'Connecting shares (%)'!$G$4/100*'Connecting shares (%)'!$R$17+P944*'Connecting shares (%)'!$H$4/100*'Connecting shares (%)'!$R$18,0),0)</f>
        <v>0</v>
      </c>
      <c r="Y944" s="1">
        <f>IF(C944="East", IF(B944="Decentral",('Connecting shares (%)'!$F$4/100*K944+'Connecting shares (%)'!$G$4/100*M944+'Connecting shares (%)'!$H$4/100*O944)/1000000,0),0)</f>
        <v>0</v>
      </c>
      <c r="Z944" s="1">
        <f>IF(C944="East", IF(B944="Decentral",L944*'Connecting shares (%)'!$R$16*'Connecting shares (%)'!$F$8/100+N944*'Connecting shares (%)'!$G$8/100*'Connecting shares (%)'!$R$17+P944*'Connecting shares (%)'!$H$8/100*'Connecting shares (%)'!$R$18,0),0)</f>
        <v>0</v>
      </c>
      <c r="AA944" s="1">
        <f>IF(C944="West", IF(B944="Central",('Connecting shares (%)'!$F$10/100*E944+'Connecting shares (%)'!$G$10/100*G944+'Connecting shares (%)'!$H$10/100*I944)/1000000,0),0)</f>
        <v>0</v>
      </c>
      <c r="AB944" s="1">
        <f>IF(C944="West", IF(B944="Central",F944*'Connecting shares (%)'!$R$16*'Connecting shares (%)'!$F$10/100+H944*'Connecting shares (%)'!$G$10/100*'Connecting shares (%)'!$R$17+J944*'Connecting shares (%)'!$H$10/100*'Connecting shares (%)'!$R$18,0),0)</f>
        <v>0</v>
      </c>
      <c r="AC944" s="1">
        <f>IF(C944="West", IF(B944="Decentral",('Connecting shares (%)'!$F$14/100*E944+'Connecting shares (%)'!$G$14/100*G944+'Connecting shares (%)'!$H$14/100*I944)/1000000,0),0)</f>
        <v>0</v>
      </c>
      <c r="AD944" s="1">
        <f>IF(C944="west", IF(B944="Decentral",F944*'Connecting shares (%)'!$R$16*'Connecting shares (%)'!$F$14/100+H944*'Connecting shares (%)'!$G$14/100*'Connecting shares (%)'!$R$17+J944*'Connecting shares (%)'!$H$14/100*'Connecting shares (%)'!$R$18,0),0)</f>
        <v>0</v>
      </c>
      <c r="AE944" s="1">
        <f>IF(C944="west", IF(B944="Central",('Connecting shares (%)'!$F$12/100*K944+'Connecting shares (%)'!$G$12/100*M944+'Connecting shares (%)'!$H$12/100*O944)/1000000,0),0)</f>
        <v>0</v>
      </c>
      <c r="AF944" s="1">
        <f>IF(C944="west", IF(B944="Central",L944*'Connecting shares (%)'!$R$16*'Connecting shares (%)'!$F$12/100+N944*'Connecting shares (%)'!$G$12/100*'Connecting shares (%)'!$R$17+P944*'Connecting shares (%)'!$H$12/100*'Connecting shares (%)'!$R$18,0),0)</f>
        <v>0</v>
      </c>
      <c r="AG944" s="1">
        <f>IF(C944="West", IF(B944="Decentral",(K944*'Connecting shares (%)'!$F$16/100+M944*'Connecting shares (%)'!$G$16/100+O944*'Connecting shares (%)'!$H$16/100)/1000000,0),0)</f>
        <v>0</v>
      </c>
      <c r="AH944" s="1">
        <f>IF(C944="west", IF(B944="Decentral",L944*'Connecting shares (%)'!$R$16*'Connecting shares (%)'!$F$16/100+N944*'Connecting shares (%)'!$G$16/100*'Connecting shares (%)'!$R$17+P944*'Connecting shares (%)'!$H$16/100*'Connecting shares (%)'!$R$18,0),0)</f>
        <v>0</v>
      </c>
    </row>
    <row r="945" spans="1:34">
      <c r="A945" s="1">
        <v>944</v>
      </c>
      <c r="B945" s="1" t="s">
        <v>21</v>
      </c>
      <c r="C945" s="1" t="s">
        <v>23</v>
      </c>
      <c r="D945" s="1" t="s">
        <v>60</v>
      </c>
      <c r="E945" s="1">
        <v>17868.580000000002</v>
      </c>
      <c r="F945" s="1">
        <v>1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994.64919917642499</v>
      </c>
      <c r="R945" s="1">
        <v>5587.5</v>
      </c>
      <c r="S945" s="61">
        <f>IF(C945="East", IF(B945="Central",('Connecting shares (%)'!$F$2/100*E945+'Connecting shares (%)'!$G$2/100*G945+'Connecting shares (%)'!$H$2/100*I945)/1000000,0),0)</f>
        <v>0</v>
      </c>
      <c r="T945" s="61">
        <f>IF(C945="East", IF(B945="Central",F945*'Connecting shares (%)'!$R$16*'Connecting shares (%)'!$F$2/100+H945*'Connecting shares (%)'!$G$2/100*'Connecting shares (%)'!$R$17+J945*'Connecting shares (%)'!$H$2/100*'Connecting shares (%)'!$R$18,0),0)</f>
        <v>0</v>
      </c>
      <c r="U945" s="1">
        <f>IF(C945="East", IF(B945="Decentral",('Connecting shares (%)'!$F$6/100*E945+'Connecting shares (%)'!$G$6/100*G945+'Connecting shares (%)'!$H$6/100*I945)/1000000,0),0)</f>
        <v>0</v>
      </c>
      <c r="V945" s="1">
        <f>IF(C945="East", IF(B945="Decentral",F945*'Connecting shares (%)'!$R$16*'Connecting shares (%)'!$F$6/100+H945*'Connecting shares (%)'!$G$6/100*'Connecting shares (%)'!$R$17+J945*'Connecting shares (%)'!$H$6/100*'Connecting shares (%)'!$R$18,0),0)</f>
        <v>0</v>
      </c>
      <c r="W945" s="1">
        <f>IF(C945="East", IF(B945="Central",('Connecting shares (%)'!$F$4/100*K945+'Connecting shares (%)'!$G$4/100*M945+'Connecting shares (%)'!$H$4/100*O945)/1000000,0),0)</f>
        <v>0</v>
      </c>
      <c r="X945" s="1">
        <f>IF(C945="East", IF(B945="Central",L945*'Connecting shares (%)'!$R$16*'Connecting shares (%)'!$F$4/100+N945*'Connecting shares (%)'!$G$4/100*'Connecting shares (%)'!$R$17+P945*'Connecting shares (%)'!$H$4/100*'Connecting shares (%)'!$R$18,0),0)</f>
        <v>0</v>
      </c>
      <c r="Y945" s="1">
        <f>IF(C945="East", IF(B945="Decentral",('Connecting shares (%)'!$F$4/100*K945+'Connecting shares (%)'!$G$4/100*M945+'Connecting shares (%)'!$H$4/100*O945)/1000000,0),0)</f>
        <v>0</v>
      </c>
      <c r="Z945" s="1">
        <f>IF(C945="East", IF(B945="Decentral",L945*'Connecting shares (%)'!$R$16*'Connecting shares (%)'!$F$8/100+N945*'Connecting shares (%)'!$G$8/100*'Connecting shares (%)'!$R$17+P945*'Connecting shares (%)'!$H$8/100*'Connecting shares (%)'!$R$18,0),0)</f>
        <v>0</v>
      </c>
      <c r="AA945" s="1">
        <f>IF(C945="West", IF(B945="Central",('Connecting shares (%)'!$F$10/100*E945+'Connecting shares (%)'!$G$10/100*G945+'Connecting shares (%)'!$H$10/100*I945)/1000000,0),0)</f>
        <v>0</v>
      </c>
      <c r="AB945" s="1">
        <f>IF(C945="West", IF(B945="Central",F945*'Connecting shares (%)'!$R$16*'Connecting shares (%)'!$F$10/100+H945*'Connecting shares (%)'!$G$10/100*'Connecting shares (%)'!$R$17+J945*'Connecting shares (%)'!$H$10/100*'Connecting shares (%)'!$R$18,0),0)</f>
        <v>0</v>
      </c>
      <c r="AC945" s="1">
        <f>IF(C945="West", IF(B945="Decentral",('Connecting shares (%)'!$F$14/100*E945+'Connecting shares (%)'!$G$14/100*G945+'Connecting shares (%)'!$H$14/100*I945)/1000000,0),0)</f>
        <v>1.7868580000000002E-2</v>
      </c>
      <c r="AD945" s="1">
        <f>IF(C945="west", IF(B945="Decentral",F945*'Connecting shares (%)'!$R$16*'Connecting shares (%)'!$F$14/100+H945*'Connecting shares (%)'!$G$14/100*'Connecting shares (%)'!$R$17+J945*'Connecting shares (%)'!$H$14/100*'Connecting shares (%)'!$R$18,0),0)</f>
        <v>2.2995000000000002E-2</v>
      </c>
      <c r="AE945" s="1">
        <f>IF(C945="west", IF(B945="Central",('Connecting shares (%)'!$F$12/100*K945+'Connecting shares (%)'!$G$12/100*M945+'Connecting shares (%)'!$H$12/100*O945)/1000000,0),0)</f>
        <v>0</v>
      </c>
      <c r="AF945" s="1">
        <f>IF(C945="west", IF(B945="Central",L945*'Connecting shares (%)'!$R$16*'Connecting shares (%)'!$F$12/100+N945*'Connecting shares (%)'!$G$12/100*'Connecting shares (%)'!$R$17+P945*'Connecting shares (%)'!$H$12/100*'Connecting shares (%)'!$R$18,0),0)</f>
        <v>0</v>
      </c>
      <c r="AG945" s="1">
        <f>IF(C945="West", IF(B945="Decentral",(K945*'Connecting shares (%)'!$F$16/100+M945*'Connecting shares (%)'!$G$16/100+O945*'Connecting shares (%)'!$H$16/100)/1000000,0),0)</f>
        <v>0</v>
      </c>
      <c r="AH945" s="1">
        <f>IF(C945="west", IF(B945="Decentral",L945*'Connecting shares (%)'!$R$16*'Connecting shares (%)'!$F$16/100+N945*'Connecting shares (%)'!$G$16/100*'Connecting shares (%)'!$R$17+P945*'Connecting shares (%)'!$H$16/100*'Connecting shares (%)'!$R$18,0),0)</f>
        <v>0</v>
      </c>
    </row>
    <row r="946" spans="1:34">
      <c r="A946" s="1">
        <v>945</v>
      </c>
      <c r="B946" s="1" t="s">
        <v>22</v>
      </c>
      <c r="C946" s="1" t="s">
        <v>24</v>
      </c>
      <c r="D946" s="1" t="s">
        <v>59</v>
      </c>
      <c r="E946" s="1">
        <v>24094.09</v>
      </c>
      <c r="F946" s="1">
        <v>2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1026.0560560597601</v>
      </c>
      <c r="R946" s="1">
        <v>50784.5</v>
      </c>
      <c r="S946" s="61">
        <f>IF(C946="East", IF(B946="Central",('Connecting shares (%)'!$F$2/100*E946+'Connecting shares (%)'!$G$2/100*G946+'Connecting shares (%)'!$H$2/100*I946)/1000000,0),0)</f>
        <v>2.4094089999999999E-2</v>
      </c>
      <c r="T946" s="61">
        <f>IF(C946="East", IF(B946="Central",F946*'Connecting shares (%)'!$R$16*'Connecting shares (%)'!$F$2/100+H946*'Connecting shares (%)'!$G$2/100*'Connecting shares (%)'!$R$17+J946*'Connecting shares (%)'!$H$2/100*'Connecting shares (%)'!$R$18,0),0)</f>
        <v>4.5990000000000003E-2</v>
      </c>
      <c r="U946" s="1">
        <f>IF(C946="East", IF(B946="Decentral",('Connecting shares (%)'!$F$6/100*E946+'Connecting shares (%)'!$G$6/100*G946+'Connecting shares (%)'!$H$6/100*I946)/1000000,0),0)</f>
        <v>0</v>
      </c>
      <c r="V946" s="1">
        <f>IF(C946="East", IF(B946="Decentral",F946*'Connecting shares (%)'!$R$16*'Connecting shares (%)'!$F$6/100+H946*'Connecting shares (%)'!$G$6/100*'Connecting shares (%)'!$R$17+J946*'Connecting shares (%)'!$H$6/100*'Connecting shares (%)'!$R$18,0),0)</f>
        <v>0</v>
      </c>
      <c r="W946" s="1">
        <f>IF(C946="East", IF(B946="Central",('Connecting shares (%)'!$F$4/100*K946+'Connecting shares (%)'!$G$4/100*M946+'Connecting shares (%)'!$H$4/100*O946)/1000000,0),0)</f>
        <v>0</v>
      </c>
      <c r="X946" s="1">
        <f>IF(C946="East", IF(B946="Central",L946*'Connecting shares (%)'!$R$16*'Connecting shares (%)'!$F$4/100+N946*'Connecting shares (%)'!$G$4/100*'Connecting shares (%)'!$R$17+P946*'Connecting shares (%)'!$H$4/100*'Connecting shares (%)'!$R$18,0),0)</f>
        <v>0</v>
      </c>
      <c r="Y946" s="1">
        <f>IF(C946="East", IF(B946="Decentral",('Connecting shares (%)'!$F$4/100*K946+'Connecting shares (%)'!$G$4/100*M946+'Connecting shares (%)'!$H$4/100*O946)/1000000,0),0)</f>
        <v>0</v>
      </c>
      <c r="Z946" s="1">
        <f>IF(C946="East", IF(B946="Decentral",L946*'Connecting shares (%)'!$R$16*'Connecting shares (%)'!$F$8/100+N946*'Connecting shares (%)'!$G$8/100*'Connecting shares (%)'!$R$17+P946*'Connecting shares (%)'!$H$8/100*'Connecting shares (%)'!$R$18,0),0)</f>
        <v>0</v>
      </c>
      <c r="AA946" s="1">
        <f>IF(C946="West", IF(B946="Central",('Connecting shares (%)'!$F$10/100*E946+'Connecting shares (%)'!$G$10/100*G946+'Connecting shares (%)'!$H$10/100*I946)/1000000,0),0)</f>
        <v>0</v>
      </c>
      <c r="AB946" s="1">
        <f>IF(C946="West", IF(B946="Central",F946*'Connecting shares (%)'!$R$16*'Connecting shares (%)'!$F$10/100+H946*'Connecting shares (%)'!$G$10/100*'Connecting shares (%)'!$R$17+J946*'Connecting shares (%)'!$H$10/100*'Connecting shares (%)'!$R$18,0),0)</f>
        <v>0</v>
      </c>
      <c r="AC946" s="1">
        <f>IF(C946="West", IF(B946="Decentral",('Connecting shares (%)'!$F$14/100*E946+'Connecting shares (%)'!$G$14/100*G946+'Connecting shares (%)'!$H$14/100*I946)/1000000,0),0)</f>
        <v>0</v>
      </c>
      <c r="AD946" s="1">
        <f>IF(C946="west", IF(B946="Decentral",F946*'Connecting shares (%)'!$R$16*'Connecting shares (%)'!$F$14/100+H946*'Connecting shares (%)'!$G$14/100*'Connecting shares (%)'!$R$17+J946*'Connecting shares (%)'!$H$14/100*'Connecting shares (%)'!$R$18,0),0)</f>
        <v>0</v>
      </c>
      <c r="AE946" s="1">
        <f>IF(C946="west", IF(B946="Central",('Connecting shares (%)'!$F$12/100*K946+'Connecting shares (%)'!$G$12/100*M946+'Connecting shares (%)'!$H$12/100*O946)/1000000,0),0)</f>
        <v>0</v>
      </c>
      <c r="AF946" s="1">
        <f>IF(C946="west", IF(B946="Central",L946*'Connecting shares (%)'!$R$16*'Connecting shares (%)'!$F$12/100+N946*'Connecting shares (%)'!$G$12/100*'Connecting shares (%)'!$R$17+P946*'Connecting shares (%)'!$H$12/100*'Connecting shares (%)'!$R$18,0),0)</f>
        <v>0</v>
      </c>
      <c r="AG946" s="1">
        <f>IF(C946="West", IF(B946="Decentral",(K946*'Connecting shares (%)'!$F$16/100+M946*'Connecting shares (%)'!$G$16/100+O946*'Connecting shares (%)'!$H$16/100)/1000000,0),0)</f>
        <v>0</v>
      </c>
      <c r="AH946" s="1">
        <f>IF(C946="west", IF(B946="Decentral",L946*'Connecting shares (%)'!$R$16*'Connecting shares (%)'!$F$16/100+N946*'Connecting shares (%)'!$G$16/100*'Connecting shares (%)'!$R$17+P946*'Connecting shares (%)'!$H$16/100*'Connecting shares (%)'!$R$18,0),0)</f>
        <v>0</v>
      </c>
    </row>
    <row r="947" spans="1:34">
      <c r="A947" s="1">
        <v>946</v>
      </c>
      <c r="B947" s="1" t="s">
        <v>21</v>
      </c>
      <c r="C947" s="1" t="s">
        <v>24</v>
      </c>
      <c r="D947" s="1" t="s">
        <v>58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90.841095664338098</v>
      </c>
      <c r="R947" s="1">
        <v>330</v>
      </c>
      <c r="S947" s="61">
        <f>IF(C947="East", IF(B947="Central",('Connecting shares (%)'!$F$2/100*E947+'Connecting shares (%)'!$G$2/100*G947+'Connecting shares (%)'!$H$2/100*I947)/1000000,0),0)</f>
        <v>0</v>
      </c>
      <c r="T947" s="61">
        <f>IF(C947="East", IF(B947="Central",F947*'Connecting shares (%)'!$R$16*'Connecting shares (%)'!$F$2/100+H947*'Connecting shares (%)'!$G$2/100*'Connecting shares (%)'!$R$17+J947*'Connecting shares (%)'!$H$2/100*'Connecting shares (%)'!$R$18,0),0)</f>
        <v>0</v>
      </c>
      <c r="U947" s="1">
        <f>IF(C947="East", IF(B947="Decentral",('Connecting shares (%)'!$F$6/100*E947+'Connecting shares (%)'!$G$6/100*G947+'Connecting shares (%)'!$H$6/100*I947)/1000000,0),0)</f>
        <v>0</v>
      </c>
      <c r="V947" s="1">
        <f>IF(C947="East", IF(B947="Decentral",F947*'Connecting shares (%)'!$R$16*'Connecting shares (%)'!$F$6/100+H947*'Connecting shares (%)'!$G$6/100*'Connecting shares (%)'!$R$17+J947*'Connecting shares (%)'!$H$6/100*'Connecting shares (%)'!$R$18,0),0)</f>
        <v>0</v>
      </c>
      <c r="W947" s="1">
        <f>IF(C947="East", IF(B947="Central",('Connecting shares (%)'!$F$4/100*K947+'Connecting shares (%)'!$G$4/100*M947+'Connecting shares (%)'!$H$4/100*O947)/1000000,0),0)</f>
        <v>0</v>
      </c>
      <c r="X947" s="1">
        <f>IF(C947="East", IF(B947="Central",L947*'Connecting shares (%)'!$R$16*'Connecting shares (%)'!$F$4/100+N947*'Connecting shares (%)'!$G$4/100*'Connecting shares (%)'!$R$17+P947*'Connecting shares (%)'!$H$4/100*'Connecting shares (%)'!$R$18,0),0)</f>
        <v>0</v>
      </c>
      <c r="Y947" s="1">
        <f>IF(C947="East", IF(B947="Decentral",('Connecting shares (%)'!$F$4/100*K947+'Connecting shares (%)'!$G$4/100*M947+'Connecting shares (%)'!$H$4/100*O947)/1000000,0),0)</f>
        <v>0</v>
      </c>
      <c r="Z947" s="1">
        <f>IF(C947="East", IF(B947="Decentral",L947*'Connecting shares (%)'!$R$16*'Connecting shares (%)'!$F$8/100+N947*'Connecting shares (%)'!$G$8/100*'Connecting shares (%)'!$R$17+P947*'Connecting shares (%)'!$H$8/100*'Connecting shares (%)'!$R$18,0),0)</f>
        <v>0</v>
      </c>
      <c r="AA947" s="1">
        <f>IF(C947="West", IF(B947="Central",('Connecting shares (%)'!$F$10/100*E947+'Connecting shares (%)'!$G$10/100*G947+'Connecting shares (%)'!$H$10/100*I947)/1000000,0),0)</f>
        <v>0</v>
      </c>
      <c r="AB947" s="1">
        <f>IF(C947="West", IF(B947="Central",F947*'Connecting shares (%)'!$R$16*'Connecting shares (%)'!$F$10/100+H947*'Connecting shares (%)'!$G$10/100*'Connecting shares (%)'!$R$17+J947*'Connecting shares (%)'!$H$10/100*'Connecting shares (%)'!$R$18,0),0)</f>
        <v>0</v>
      </c>
      <c r="AC947" s="1">
        <f>IF(C947="West", IF(B947="Decentral",('Connecting shares (%)'!$F$14/100*E947+'Connecting shares (%)'!$G$14/100*G947+'Connecting shares (%)'!$H$14/100*I947)/1000000,0),0)</f>
        <v>0</v>
      </c>
      <c r="AD947" s="1">
        <f>IF(C947="west", IF(B947="Decentral",F947*'Connecting shares (%)'!$R$16*'Connecting shares (%)'!$F$14/100+H947*'Connecting shares (%)'!$G$14/100*'Connecting shares (%)'!$R$17+J947*'Connecting shares (%)'!$H$14/100*'Connecting shares (%)'!$R$18,0),0)</f>
        <v>0</v>
      </c>
      <c r="AE947" s="1">
        <f>IF(C947="west", IF(B947="Central",('Connecting shares (%)'!$F$12/100*K947+'Connecting shares (%)'!$G$12/100*M947+'Connecting shares (%)'!$H$12/100*O947)/1000000,0),0)</f>
        <v>0</v>
      </c>
      <c r="AF947" s="1">
        <f>IF(C947="west", IF(B947="Central",L947*'Connecting shares (%)'!$R$16*'Connecting shares (%)'!$F$12/100+N947*'Connecting shares (%)'!$G$12/100*'Connecting shares (%)'!$R$17+P947*'Connecting shares (%)'!$H$12/100*'Connecting shares (%)'!$R$18,0),0)</f>
        <v>0</v>
      </c>
      <c r="AG947" s="1">
        <f>IF(C947="West", IF(B947="Decentral",(K947*'Connecting shares (%)'!$F$16/100+M947*'Connecting shares (%)'!$G$16/100+O947*'Connecting shares (%)'!$H$16/100)/1000000,0),0)</f>
        <v>0</v>
      </c>
      <c r="AH947" s="1">
        <f>IF(C947="west", IF(B947="Decentral",L947*'Connecting shares (%)'!$R$16*'Connecting shares (%)'!$F$16/100+N947*'Connecting shares (%)'!$G$16/100*'Connecting shares (%)'!$R$17+P947*'Connecting shares (%)'!$H$16/100*'Connecting shares (%)'!$R$18,0),0)</f>
        <v>0</v>
      </c>
    </row>
    <row r="948" spans="1:34">
      <c r="A948" s="1">
        <v>947</v>
      </c>
      <c r="B948" s="1" t="s">
        <v>21</v>
      </c>
      <c r="C948" s="1" t="s">
        <v>23</v>
      </c>
      <c r="D948" s="1" t="s">
        <v>57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541.084712490009</v>
      </c>
      <c r="R948" s="1">
        <v>2806.5</v>
      </c>
      <c r="S948" s="61">
        <f>IF(C948="East", IF(B948="Central",('Connecting shares (%)'!$F$2/100*E948+'Connecting shares (%)'!$G$2/100*G948+'Connecting shares (%)'!$H$2/100*I948)/1000000,0),0)</f>
        <v>0</v>
      </c>
      <c r="T948" s="61">
        <f>IF(C948="East", IF(B948="Central",F948*'Connecting shares (%)'!$R$16*'Connecting shares (%)'!$F$2/100+H948*'Connecting shares (%)'!$G$2/100*'Connecting shares (%)'!$R$17+J948*'Connecting shares (%)'!$H$2/100*'Connecting shares (%)'!$R$18,0),0)</f>
        <v>0</v>
      </c>
      <c r="U948" s="1">
        <f>IF(C948="East", IF(B948="Decentral",('Connecting shares (%)'!$F$6/100*E948+'Connecting shares (%)'!$G$6/100*G948+'Connecting shares (%)'!$H$6/100*I948)/1000000,0),0)</f>
        <v>0</v>
      </c>
      <c r="V948" s="1">
        <f>IF(C948="East", IF(B948="Decentral",F948*'Connecting shares (%)'!$R$16*'Connecting shares (%)'!$F$6/100+H948*'Connecting shares (%)'!$G$6/100*'Connecting shares (%)'!$R$17+J948*'Connecting shares (%)'!$H$6/100*'Connecting shares (%)'!$R$18,0),0)</f>
        <v>0</v>
      </c>
      <c r="W948" s="1">
        <f>IF(C948="East", IF(B948="Central",('Connecting shares (%)'!$F$4/100*K948+'Connecting shares (%)'!$G$4/100*M948+'Connecting shares (%)'!$H$4/100*O948)/1000000,0),0)</f>
        <v>0</v>
      </c>
      <c r="X948" s="1">
        <f>IF(C948="East", IF(B948="Central",L948*'Connecting shares (%)'!$R$16*'Connecting shares (%)'!$F$4/100+N948*'Connecting shares (%)'!$G$4/100*'Connecting shares (%)'!$R$17+P948*'Connecting shares (%)'!$H$4/100*'Connecting shares (%)'!$R$18,0),0)</f>
        <v>0</v>
      </c>
      <c r="Y948" s="1">
        <f>IF(C948="East", IF(B948="Decentral",('Connecting shares (%)'!$F$4/100*K948+'Connecting shares (%)'!$G$4/100*M948+'Connecting shares (%)'!$H$4/100*O948)/1000000,0),0)</f>
        <v>0</v>
      </c>
      <c r="Z948" s="1">
        <f>IF(C948="East", IF(B948="Decentral",L948*'Connecting shares (%)'!$R$16*'Connecting shares (%)'!$F$8/100+N948*'Connecting shares (%)'!$G$8/100*'Connecting shares (%)'!$R$17+P948*'Connecting shares (%)'!$H$8/100*'Connecting shares (%)'!$R$18,0),0)</f>
        <v>0</v>
      </c>
      <c r="AA948" s="1">
        <f>IF(C948="West", IF(B948="Central",('Connecting shares (%)'!$F$10/100*E948+'Connecting shares (%)'!$G$10/100*G948+'Connecting shares (%)'!$H$10/100*I948)/1000000,0),0)</f>
        <v>0</v>
      </c>
      <c r="AB948" s="1">
        <f>IF(C948="West", IF(B948="Central",F948*'Connecting shares (%)'!$R$16*'Connecting shares (%)'!$F$10/100+H948*'Connecting shares (%)'!$G$10/100*'Connecting shares (%)'!$R$17+J948*'Connecting shares (%)'!$H$10/100*'Connecting shares (%)'!$R$18,0),0)</f>
        <v>0</v>
      </c>
      <c r="AC948" s="1">
        <f>IF(C948="West", IF(B948="Decentral",('Connecting shares (%)'!$F$14/100*E948+'Connecting shares (%)'!$G$14/100*G948+'Connecting shares (%)'!$H$14/100*I948)/1000000,0),0)</f>
        <v>0</v>
      </c>
      <c r="AD948" s="1">
        <f>IF(C948="west", IF(B948="Decentral",F948*'Connecting shares (%)'!$R$16*'Connecting shares (%)'!$F$14/100+H948*'Connecting shares (%)'!$G$14/100*'Connecting shares (%)'!$R$17+J948*'Connecting shares (%)'!$H$14/100*'Connecting shares (%)'!$R$18,0),0)</f>
        <v>0</v>
      </c>
      <c r="AE948" s="1">
        <f>IF(C948="west", IF(B948="Central",('Connecting shares (%)'!$F$12/100*K948+'Connecting shares (%)'!$G$12/100*M948+'Connecting shares (%)'!$H$12/100*O948)/1000000,0),0)</f>
        <v>0</v>
      </c>
      <c r="AF948" s="1">
        <f>IF(C948="west", IF(B948="Central",L948*'Connecting shares (%)'!$R$16*'Connecting shares (%)'!$F$12/100+N948*'Connecting shares (%)'!$G$12/100*'Connecting shares (%)'!$R$17+P948*'Connecting shares (%)'!$H$12/100*'Connecting shares (%)'!$R$18,0),0)</f>
        <v>0</v>
      </c>
      <c r="AG948" s="1">
        <f>IF(C948="West", IF(B948="Decentral",(K948*'Connecting shares (%)'!$F$16/100+M948*'Connecting shares (%)'!$G$16/100+O948*'Connecting shares (%)'!$H$16/100)/1000000,0),0)</f>
        <v>0</v>
      </c>
      <c r="AH948" s="1">
        <f>IF(C948="west", IF(B948="Decentral",L948*'Connecting shares (%)'!$R$16*'Connecting shares (%)'!$F$16/100+N948*'Connecting shares (%)'!$G$16/100*'Connecting shares (%)'!$R$17+P948*'Connecting shares (%)'!$H$16/100*'Connecting shares (%)'!$R$18,0),0)</f>
        <v>0</v>
      </c>
    </row>
    <row r="949" spans="1:34">
      <c r="A949" s="1">
        <v>948</v>
      </c>
      <c r="B949" s="1" t="s">
        <v>21</v>
      </c>
      <c r="C949" s="1" t="s">
        <v>23</v>
      </c>
      <c r="D949" s="1" t="s">
        <v>56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900.31652177433</v>
      </c>
      <c r="R949" s="1">
        <v>589</v>
      </c>
      <c r="S949" s="61">
        <f>IF(C949="East", IF(B949="Central",('Connecting shares (%)'!$F$2/100*E949+'Connecting shares (%)'!$G$2/100*G949+'Connecting shares (%)'!$H$2/100*I949)/1000000,0),0)</f>
        <v>0</v>
      </c>
      <c r="T949" s="61">
        <f>IF(C949="East", IF(B949="Central",F949*'Connecting shares (%)'!$R$16*'Connecting shares (%)'!$F$2/100+H949*'Connecting shares (%)'!$G$2/100*'Connecting shares (%)'!$R$17+J949*'Connecting shares (%)'!$H$2/100*'Connecting shares (%)'!$R$18,0),0)</f>
        <v>0</v>
      </c>
      <c r="U949" s="1">
        <f>IF(C949="East", IF(B949="Decentral",('Connecting shares (%)'!$F$6/100*E949+'Connecting shares (%)'!$G$6/100*G949+'Connecting shares (%)'!$H$6/100*I949)/1000000,0),0)</f>
        <v>0</v>
      </c>
      <c r="V949" s="1">
        <f>IF(C949="East", IF(B949="Decentral",F949*'Connecting shares (%)'!$R$16*'Connecting shares (%)'!$F$6/100+H949*'Connecting shares (%)'!$G$6/100*'Connecting shares (%)'!$R$17+J949*'Connecting shares (%)'!$H$6/100*'Connecting shares (%)'!$R$18,0),0)</f>
        <v>0</v>
      </c>
      <c r="W949" s="1">
        <f>IF(C949="East", IF(B949="Central",('Connecting shares (%)'!$F$4/100*K949+'Connecting shares (%)'!$G$4/100*M949+'Connecting shares (%)'!$H$4/100*O949)/1000000,0),0)</f>
        <v>0</v>
      </c>
      <c r="X949" s="1">
        <f>IF(C949="East", IF(B949="Central",L949*'Connecting shares (%)'!$R$16*'Connecting shares (%)'!$F$4/100+N949*'Connecting shares (%)'!$G$4/100*'Connecting shares (%)'!$R$17+P949*'Connecting shares (%)'!$H$4/100*'Connecting shares (%)'!$R$18,0),0)</f>
        <v>0</v>
      </c>
      <c r="Y949" s="1">
        <f>IF(C949="East", IF(B949="Decentral",('Connecting shares (%)'!$F$4/100*K949+'Connecting shares (%)'!$G$4/100*M949+'Connecting shares (%)'!$H$4/100*O949)/1000000,0),0)</f>
        <v>0</v>
      </c>
      <c r="Z949" s="1">
        <f>IF(C949="East", IF(B949="Decentral",L949*'Connecting shares (%)'!$R$16*'Connecting shares (%)'!$F$8/100+N949*'Connecting shares (%)'!$G$8/100*'Connecting shares (%)'!$R$17+P949*'Connecting shares (%)'!$H$8/100*'Connecting shares (%)'!$R$18,0),0)</f>
        <v>0</v>
      </c>
      <c r="AA949" s="1">
        <f>IF(C949="West", IF(B949="Central",('Connecting shares (%)'!$F$10/100*E949+'Connecting shares (%)'!$G$10/100*G949+'Connecting shares (%)'!$H$10/100*I949)/1000000,0),0)</f>
        <v>0</v>
      </c>
      <c r="AB949" s="1">
        <f>IF(C949="West", IF(B949="Central",F949*'Connecting shares (%)'!$R$16*'Connecting shares (%)'!$F$10/100+H949*'Connecting shares (%)'!$G$10/100*'Connecting shares (%)'!$R$17+J949*'Connecting shares (%)'!$H$10/100*'Connecting shares (%)'!$R$18,0),0)</f>
        <v>0</v>
      </c>
      <c r="AC949" s="1">
        <f>IF(C949="West", IF(B949="Decentral",('Connecting shares (%)'!$F$14/100*E949+'Connecting shares (%)'!$G$14/100*G949+'Connecting shares (%)'!$H$14/100*I949)/1000000,0),0)</f>
        <v>0</v>
      </c>
      <c r="AD949" s="1">
        <f>IF(C949="west", IF(B949="Decentral",F949*'Connecting shares (%)'!$R$16*'Connecting shares (%)'!$F$14/100+H949*'Connecting shares (%)'!$G$14/100*'Connecting shares (%)'!$R$17+J949*'Connecting shares (%)'!$H$14/100*'Connecting shares (%)'!$R$18,0),0)</f>
        <v>0</v>
      </c>
      <c r="AE949" s="1">
        <f>IF(C949="west", IF(B949="Central",('Connecting shares (%)'!$F$12/100*K949+'Connecting shares (%)'!$G$12/100*M949+'Connecting shares (%)'!$H$12/100*O949)/1000000,0),0)</f>
        <v>0</v>
      </c>
      <c r="AF949" s="1">
        <f>IF(C949="west", IF(B949="Central",L949*'Connecting shares (%)'!$R$16*'Connecting shares (%)'!$F$12/100+N949*'Connecting shares (%)'!$G$12/100*'Connecting shares (%)'!$R$17+P949*'Connecting shares (%)'!$H$12/100*'Connecting shares (%)'!$R$18,0),0)</f>
        <v>0</v>
      </c>
      <c r="AG949" s="1">
        <f>IF(C949="West", IF(B949="Decentral",(K949*'Connecting shares (%)'!$F$16/100+M949*'Connecting shares (%)'!$G$16/100+O949*'Connecting shares (%)'!$H$16/100)/1000000,0),0)</f>
        <v>0</v>
      </c>
      <c r="AH949" s="1">
        <f>IF(C949="west", IF(B949="Decentral",L949*'Connecting shares (%)'!$R$16*'Connecting shares (%)'!$F$16/100+N949*'Connecting shares (%)'!$G$16/100*'Connecting shares (%)'!$R$17+P949*'Connecting shares (%)'!$H$16/100*'Connecting shares (%)'!$R$18,0),0)</f>
        <v>0</v>
      </c>
    </row>
    <row r="950" spans="1:34">
      <c r="A950" s="1">
        <v>949</v>
      </c>
      <c r="B950" s="1" t="s">
        <v>21</v>
      </c>
      <c r="C950" s="1" t="s">
        <v>23</v>
      </c>
      <c r="D950" s="1" t="s">
        <v>55</v>
      </c>
      <c r="E950" s="1">
        <v>102875.03</v>
      </c>
      <c r="F950" s="1">
        <v>6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890.217944177189</v>
      </c>
      <c r="R950" s="1">
        <v>26217</v>
      </c>
      <c r="S950" s="61">
        <f>IF(C950="East", IF(B950="Central",('Connecting shares (%)'!$F$2/100*E950+'Connecting shares (%)'!$G$2/100*G950+'Connecting shares (%)'!$H$2/100*I950)/1000000,0),0)</f>
        <v>0</v>
      </c>
      <c r="T950" s="61">
        <f>IF(C950="East", IF(B950="Central",F950*'Connecting shares (%)'!$R$16*'Connecting shares (%)'!$F$2/100+H950*'Connecting shares (%)'!$G$2/100*'Connecting shares (%)'!$R$17+J950*'Connecting shares (%)'!$H$2/100*'Connecting shares (%)'!$R$18,0),0)</f>
        <v>0</v>
      </c>
      <c r="U950" s="1">
        <f>IF(C950="East", IF(B950="Decentral",('Connecting shares (%)'!$F$6/100*E950+'Connecting shares (%)'!$G$6/100*G950+'Connecting shares (%)'!$H$6/100*I950)/1000000,0),0)</f>
        <v>0</v>
      </c>
      <c r="V950" s="1">
        <f>IF(C950="East", IF(B950="Decentral",F950*'Connecting shares (%)'!$R$16*'Connecting shares (%)'!$F$6/100+H950*'Connecting shares (%)'!$G$6/100*'Connecting shares (%)'!$R$17+J950*'Connecting shares (%)'!$H$6/100*'Connecting shares (%)'!$R$18,0),0)</f>
        <v>0</v>
      </c>
      <c r="W950" s="1">
        <f>IF(C950="East", IF(B950="Central",('Connecting shares (%)'!$F$4/100*K950+'Connecting shares (%)'!$G$4/100*M950+'Connecting shares (%)'!$H$4/100*O950)/1000000,0),0)</f>
        <v>0</v>
      </c>
      <c r="X950" s="1">
        <f>IF(C950="East", IF(B950="Central",L950*'Connecting shares (%)'!$R$16*'Connecting shares (%)'!$F$4/100+N950*'Connecting shares (%)'!$G$4/100*'Connecting shares (%)'!$R$17+P950*'Connecting shares (%)'!$H$4/100*'Connecting shares (%)'!$R$18,0),0)</f>
        <v>0</v>
      </c>
      <c r="Y950" s="1">
        <f>IF(C950="East", IF(B950="Decentral",('Connecting shares (%)'!$F$4/100*K950+'Connecting shares (%)'!$G$4/100*M950+'Connecting shares (%)'!$H$4/100*O950)/1000000,0),0)</f>
        <v>0</v>
      </c>
      <c r="Z950" s="1">
        <f>IF(C950="East", IF(B950="Decentral",L950*'Connecting shares (%)'!$R$16*'Connecting shares (%)'!$F$8/100+N950*'Connecting shares (%)'!$G$8/100*'Connecting shares (%)'!$R$17+P950*'Connecting shares (%)'!$H$8/100*'Connecting shares (%)'!$R$18,0),0)</f>
        <v>0</v>
      </c>
      <c r="AA950" s="1">
        <f>IF(C950="West", IF(B950="Central",('Connecting shares (%)'!$F$10/100*E950+'Connecting shares (%)'!$G$10/100*G950+'Connecting shares (%)'!$H$10/100*I950)/1000000,0),0)</f>
        <v>0</v>
      </c>
      <c r="AB950" s="1">
        <f>IF(C950="West", IF(B950="Central",F950*'Connecting shares (%)'!$R$16*'Connecting shares (%)'!$F$10/100+H950*'Connecting shares (%)'!$G$10/100*'Connecting shares (%)'!$R$17+J950*'Connecting shares (%)'!$H$10/100*'Connecting shares (%)'!$R$18,0),0)</f>
        <v>0</v>
      </c>
      <c r="AC950" s="1">
        <f>IF(C950="West", IF(B950="Decentral",('Connecting shares (%)'!$F$14/100*E950+'Connecting shares (%)'!$G$14/100*G950+'Connecting shares (%)'!$H$14/100*I950)/1000000,0),0)</f>
        <v>0.10287502999999999</v>
      </c>
      <c r="AD950" s="1">
        <f>IF(C950="west", IF(B950="Decentral",F950*'Connecting shares (%)'!$R$16*'Connecting shares (%)'!$F$14/100+H950*'Connecting shares (%)'!$G$14/100*'Connecting shares (%)'!$R$17+J950*'Connecting shares (%)'!$H$14/100*'Connecting shares (%)'!$R$18,0),0)</f>
        <v>0.13797000000000001</v>
      </c>
      <c r="AE950" s="1">
        <f>IF(C950="west", IF(B950="Central",('Connecting shares (%)'!$F$12/100*K950+'Connecting shares (%)'!$G$12/100*M950+'Connecting shares (%)'!$H$12/100*O950)/1000000,0),0)</f>
        <v>0</v>
      </c>
      <c r="AF950" s="1">
        <f>IF(C950="west", IF(B950="Central",L950*'Connecting shares (%)'!$R$16*'Connecting shares (%)'!$F$12/100+N950*'Connecting shares (%)'!$G$12/100*'Connecting shares (%)'!$R$17+P950*'Connecting shares (%)'!$H$12/100*'Connecting shares (%)'!$R$18,0),0)</f>
        <v>0</v>
      </c>
      <c r="AG950" s="1">
        <f>IF(C950="West", IF(B950="Decentral",(K950*'Connecting shares (%)'!$F$16/100+M950*'Connecting shares (%)'!$G$16/100+O950*'Connecting shares (%)'!$H$16/100)/1000000,0),0)</f>
        <v>0</v>
      </c>
      <c r="AH950" s="1">
        <f>IF(C950="west", IF(B950="Decentral",L950*'Connecting shares (%)'!$R$16*'Connecting shares (%)'!$F$16/100+N950*'Connecting shares (%)'!$G$16/100*'Connecting shares (%)'!$R$17+P950*'Connecting shares (%)'!$H$16/100*'Connecting shares (%)'!$R$18,0),0)</f>
        <v>0</v>
      </c>
    </row>
    <row r="951" spans="1:34">
      <c r="A951" s="1">
        <v>950</v>
      </c>
      <c r="B951" s="1" t="s">
        <v>21</v>
      </c>
      <c r="C951" s="1" t="s">
        <v>23</v>
      </c>
      <c r="D951" s="1" t="s">
        <v>54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855.51950741467999</v>
      </c>
      <c r="R951" s="1">
        <v>3662.5</v>
      </c>
      <c r="S951" s="61">
        <f>IF(C951="East", IF(B951="Central",('Connecting shares (%)'!$F$2/100*E951+'Connecting shares (%)'!$G$2/100*G951+'Connecting shares (%)'!$H$2/100*I951)/1000000,0),0)</f>
        <v>0</v>
      </c>
      <c r="T951" s="61">
        <f>IF(C951="East", IF(B951="Central",F951*'Connecting shares (%)'!$R$16*'Connecting shares (%)'!$F$2/100+H951*'Connecting shares (%)'!$G$2/100*'Connecting shares (%)'!$R$17+J951*'Connecting shares (%)'!$H$2/100*'Connecting shares (%)'!$R$18,0),0)</f>
        <v>0</v>
      </c>
      <c r="U951" s="1">
        <f>IF(C951="East", IF(B951="Decentral",('Connecting shares (%)'!$F$6/100*E951+'Connecting shares (%)'!$G$6/100*G951+'Connecting shares (%)'!$H$6/100*I951)/1000000,0),0)</f>
        <v>0</v>
      </c>
      <c r="V951" s="1">
        <f>IF(C951="East", IF(B951="Decentral",F951*'Connecting shares (%)'!$R$16*'Connecting shares (%)'!$F$6/100+H951*'Connecting shares (%)'!$G$6/100*'Connecting shares (%)'!$R$17+J951*'Connecting shares (%)'!$H$6/100*'Connecting shares (%)'!$R$18,0),0)</f>
        <v>0</v>
      </c>
      <c r="W951" s="1">
        <f>IF(C951="East", IF(B951="Central",('Connecting shares (%)'!$F$4/100*K951+'Connecting shares (%)'!$G$4/100*M951+'Connecting shares (%)'!$H$4/100*O951)/1000000,0),0)</f>
        <v>0</v>
      </c>
      <c r="X951" s="1">
        <f>IF(C951="East", IF(B951="Central",L951*'Connecting shares (%)'!$R$16*'Connecting shares (%)'!$F$4/100+N951*'Connecting shares (%)'!$G$4/100*'Connecting shares (%)'!$R$17+P951*'Connecting shares (%)'!$H$4/100*'Connecting shares (%)'!$R$18,0),0)</f>
        <v>0</v>
      </c>
      <c r="Y951" s="1">
        <f>IF(C951="East", IF(B951="Decentral",('Connecting shares (%)'!$F$4/100*K951+'Connecting shares (%)'!$G$4/100*M951+'Connecting shares (%)'!$H$4/100*O951)/1000000,0),0)</f>
        <v>0</v>
      </c>
      <c r="Z951" s="1">
        <f>IF(C951="East", IF(B951="Decentral",L951*'Connecting shares (%)'!$R$16*'Connecting shares (%)'!$F$8/100+N951*'Connecting shares (%)'!$G$8/100*'Connecting shares (%)'!$R$17+P951*'Connecting shares (%)'!$H$8/100*'Connecting shares (%)'!$R$18,0),0)</f>
        <v>0</v>
      </c>
      <c r="AA951" s="1">
        <f>IF(C951="West", IF(B951="Central",('Connecting shares (%)'!$F$10/100*E951+'Connecting shares (%)'!$G$10/100*G951+'Connecting shares (%)'!$H$10/100*I951)/1000000,0),0)</f>
        <v>0</v>
      </c>
      <c r="AB951" s="1">
        <f>IF(C951="West", IF(B951="Central",F951*'Connecting shares (%)'!$R$16*'Connecting shares (%)'!$F$10/100+H951*'Connecting shares (%)'!$G$10/100*'Connecting shares (%)'!$R$17+J951*'Connecting shares (%)'!$H$10/100*'Connecting shares (%)'!$R$18,0),0)</f>
        <v>0</v>
      </c>
      <c r="AC951" s="1">
        <f>IF(C951="West", IF(B951="Decentral",('Connecting shares (%)'!$F$14/100*E951+'Connecting shares (%)'!$G$14/100*G951+'Connecting shares (%)'!$H$14/100*I951)/1000000,0),0)</f>
        <v>0</v>
      </c>
      <c r="AD951" s="1">
        <f>IF(C951="west", IF(B951="Decentral",F951*'Connecting shares (%)'!$R$16*'Connecting shares (%)'!$F$14/100+H951*'Connecting shares (%)'!$G$14/100*'Connecting shares (%)'!$R$17+J951*'Connecting shares (%)'!$H$14/100*'Connecting shares (%)'!$R$18,0),0)</f>
        <v>0</v>
      </c>
      <c r="AE951" s="1">
        <f>IF(C951="west", IF(B951="Central",('Connecting shares (%)'!$F$12/100*K951+'Connecting shares (%)'!$G$12/100*M951+'Connecting shares (%)'!$H$12/100*O951)/1000000,0),0)</f>
        <v>0</v>
      </c>
      <c r="AF951" s="1">
        <f>IF(C951="west", IF(B951="Central",L951*'Connecting shares (%)'!$R$16*'Connecting shares (%)'!$F$12/100+N951*'Connecting shares (%)'!$G$12/100*'Connecting shares (%)'!$R$17+P951*'Connecting shares (%)'!$H$12/100*'Connecting shares (%)'!$R$18,0),0)</f>
        <v>0</v>
      </c>
      <c r="AG951" s="1">
        <f>IF(C951="West", IF(B951="Decentral",(K951*'Connecting shares (%)'!$F$16/100+M951*'Connecting shares (%)'!$G$16/100+O951*'Connecting shares (%)'!$H$16/100)/1000000,0),0)</f>
        <v>0</v>
      </c>
      <c r="AH951" s="1">
        <f>IF(C951="west", IF(B951="Decentral",L951*'Connecting shares (%)'!$R$16*'Connecting shares (%)'!$F$16/100+N951*'Connecting shares (%)'!$G$16/100*'Connecting shares (%)'!$R$17+P951*'Connecting shares (%)'!$H$16/100*'Connecting shares (%)'!$R$18,0),0)</f>
        <v>0</v>
      </c>
    </row>
    <row r="952" spans="1:34">
      <c r="A952" s="1">
        <v>951</v>
      </c>
      <c r="B952" s="1" t="s">
        <v>21</v>
      </c>
      <c r="C952" s="1" t="s">
        <v>23</v>
      </c>
      <c r="D952" s="1" t="s">
        <v>53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144.39577795235601</v>
      </c>
      <c r="R952" s="1">
        <v>998</v>
      </c>
      <c r="S952" s="61">
        <f>IF(C952="East", IF(B952="Central",('Connecting shares (%)'!$F$2/100*E952+'Connecting shares (%)'!$G$2/100*G952+'Connecting shares (%)'!$H$2/100*I952)/1000000,0),0)</f>
        <v>0</v>
      </c>
      <c r="T952" s="61">
        <f>IF(C952="East", IF(B952="Central",F952*'Connecting shares (%)'!$R$16*'Connecting shares (%)'!$F$2/100+H952*'Connecting shares (%)'!$G$2/100*'Connecting shares (%)'!$R$17+J952*'Connecting shares (%)'!$H$2/100*'Connecting shares (%)'!$R$18,0),0)</f>
        <v>0</v>
      </c>
      <c r="U952" s="1">
        <f>IF(C952="East", IF(B952="Decentral",('Connecting shares (%)'!$F$6/100*E952+'Connecting shares (%)'!$G$6/100*G952+'Connecting shares (%)'!$H$6/100*I952)/1000000,0),0)</f>
        <v>0</v>
      </c>
      <c r="V952" s="1">
        <f>IF(C952="East", IF(B952="Decentral",F952*'Connecting shares (%)'!$R$16*'Connecting shares (%)'!$F$6/100+H952*'Connecting shares (%)'!$G$6/100*'Connecting shares (%)'!$R$17+J952*'Connecting shares (%)'!$H$6/100*'Connecting shares (%)'!$R$18,0),0)</f>
        <v>0</v>
      </c>
      <c r="W952" s="1">
        <f>IF(C952="East", IF(B952="Central",('Connecting shares (%)'!$F$4/100*K952+'Connecting shares (%)'!$G$4/100*M952+'Connecting shares (%)'!$H$4/100*O952)/1000000,0),0)</f>
        <v>0</v>
      </c>
      <c r="X952" s="1">
        <f>IF(C952="East", IF(B952="Central",L952*'Connecting shares (%)'!$R$16*'Connecting shares (%)'!$F$4/100+N952*'Connecting shares (%)'!$G$4/100*'Connecting shares (%)'!$R$17+P952*'Connecting shares (%)'!$H$4/100*'Connecting shares (%)'!$R$18,0),0)</f>
        <v>0</v>
      </c>
      <c r="Y952" s="1">
        <f>IF(C952="East", IF(B952="Decentral",('Connecting shares (%)'!$F$4/100*K952+'Connecting shares (%)'!$G$4/100*M952+'Connecting shares (%)'!$H$4/100*O952)/1000000,0),0)</f>
        <v>0</v>
      </c>
      <c r="Z952" s="1">
        <f>IF(C952="East", IF(B952="Decentral",L952*'Connecting shares (%)'!$R$16*'Connecting shares (%)'!$F$8/100+N952*'Connecting shares (%)'!$G$8/100*'Connecting shares (%)'!$R$17+P952*'Connecting shares (%)'!$H$8/100*'Connecting shares (%)'!$R$18,0),0)</f>
        <v>0</v>
      </c>
      <c r="AA952" s="1">
        <f>IF(C952="West", IF(B952="Central",('Connecting shares (%)'!$F$10/100*E952+'Connecting shares (%)'!$G$10/100*G952+'Connecting shares (%)'!$H$10/100*I952)/1000000,0),0)</f>
        <v>0</v>
      </c>
      <c r="AB952" s="1">
        <f>IF(C952="West", IF(B952="Central",F952*'Connecting shares (%)'!$R$16*'Connecting shares (%)'!$F$10/100+H952*'Connecting shares (%)'!$G$10/100*'Connecting shares (%)'!$R$17+J952*'Connecting shares (%)'!$H$10/100*'Connecting shares (%)'!$R$18,0),0)</f>
        <v>0</v>
      </c>
      <c r="AC952" s="1">
        <f>IF(C952="West", IF(B952="Decentral",('Connecting shares (%)'!$F$14/100*E952+'Connecting shares (%)'!$G$14/100*G952+'Connecting shares (%)'!$H$14/100*I952)/1000000,0),0)</f>
        <v>0</v>
      </c>
      <c r="AD952" s="1">
        <f>IF(C952="west", IF(B952="Decentral",F952*'Connecting shares (%)'!$R$16*'Connecting shares (%)'!$F$14/100+H952*'Connecting shares (%)'!$G$14/100*'Connecting shares (%)'!$R$17+J952*'Connecting shares (%)'!$H$14/100*'Connecting shares (%)'!$R$18,0),0)</f>
        <v>0</v>
      </c>
      <c r="AE952" s="1">
        <f>IF(C952="west", IF(B952="Central",('Connecting shares (%)'!$F$12/100*K952+'Connecting shares (%)'!$G$12/100*M952+'Connecting shares (%)'!$H$12/100*O952)/1000000,0),0)</f>
        <v>0</v>
      </c>
      <c r="AF952" s="1">
        <f>IF(C952="west", IF(B952="Central",L952*'Connecting shares (%)'!$R$16*'Connecting shares (%)'!$F$12/100+N952*'Connecting shares (%)'!$G$12/100*'Connecting shares (%)'!$R$17+P952*'Connecting shares (%)'!$H$12/100*'Connecting shares (%)'!$R$18,0),0)</f>
        <v>0</v>
      </c>
      <c r="AG952" s="1">
        <f>IF(C952="West", IF(B952="Decentral",(K952*'Connecting shares (%)'!$F$16/100+M952*'Connecting shares (%)'!$G$16/100+O952*'Connecting shares (%)'!$H$16/100)/1000000,0),0)</f>
        <v>0</v>
      </c>
      <c r="AH952" s="1">
        <f>IF(C952="west", IF(B952="Decentral",L952*'Connecting shares (%)'!$R$16*'Connecting shares (%)'!$F$16/100+N952*'Connecting shares (%)'!$G$16/100*'Connecting shares (%)'!$R$17+P952*'Connecting shares (%)'!$H$16/100*'Connecting shares (%)'!$R$18,0),0)</f>
        <v>0</v>
      </c>
    </row>
    <row r="953" spans="1:34">
      <c r="A953" s="1">
        <v>952</v>
      </c>
      <c r="B953" s="1" t="s">
        <v>21</v>
      </c>
      <c r="C953" s="1" t="s">
        <v>23</v>
      </c>
      <c r="D953" s="1" t="s">
        <v>52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86.521565060327205</v>
      </c>
      <c r="R953" s="1">
        <v>94.5</v>
      </c>
      <c r="S953" s="61">
        <f>IF(C953="East", IF(B953="Central",('Connecting shares (%)'!$F$2/100*E953+'Connecting shares (%)'!$G$2/100*G953+'Connecting shares (%)'!$H$2/100*I953)/1000000,0),0)</f>
        <v>0</v>
      </c>
      <c r="T953" s="61">
        <f>IF(C953="East", IF(B953="Central",F953*'Connecting shares (%)'!$R$16*'Connecting shares (%)'!$F$2/100+H953*'Connecting shares (%)'!$G$2/100*'Connecting shares (%)'!$R$17+J953*'Connecting shares (%)'!$H$2/100*'Connecting shares (%)'!$R$18,0),0)</f>
        <v>0</v>
      </c>
      <c r="U953" s="1">
        <f>IF(C953="East", IF(B953="Decentral",('Connecting shares (%)'!$F$6/100*E953+'Connecting shares (%)'!$G$6/100*G953+'Connecting shares (%)'!$H$6/100*I953)/1000000,0),0)</f>
        <v>0</v>
      </c>
      <c r="V953" s="1">
        <f>IF(C953="East", IF(B953="Decentral",F953*'Connecting shares (%)'!$R$16*'Connecting shares (%)'!$F$6/100+H953*'Connecting shares (%)'!$G$6/100*'Connecting shares (%)'!$R$17+J953*'Connecting shares (%)'!$H$6/100*'Connecting shares (%)'!$R$18,0),0)</f>
        <v>0</v>
      </c>
      <c r="W953" s="1">
        <f>IF(C953="East", IF(B953="Central",('Connecting shares (%)'!$F$4/100*K953+'Connecting shares (%)'!$G$4/100*M953+'Connecting shares (%)'!$H$4/100*O953)/1000000,0),0)</f>
        <v>0</v>
      </c>
      <c r="X953" s="1">
        <f>IF(C953="East", IF(B953="Central",L953*'Connecting shares (%)'!$R$16*'Connecting shares (%)'!$F$4/100+N953*'Connecting shares (%)'!$G$4/100*'Connecting shares (%)'!$R$17+P953*'Connecting shares (%)'!$H$4/100*'Connecting shares (%)'!$R$18,0),0)</f>
        <v>0</v>
      </c>
      <c r="Y953" s="1">
        <f>IF(C953="East", IF(B953="Decentral",('Connecting shares (%)'!$F$4/100*K953+'Connecting shares (%)'!$G$4/100*M953+'Connecting shares (%)'!$H$4/100*O953)/1000000,0),0)</f>
        <v>0</v>
      </c>
      <c r="Z953" s="1">
        <f>IF(C953="East", IF(B953="Decentral",L953*'Connecting shares (%)'!$R$16*'Connecting shares (%)'!$F$8/100+N953*'Connecting shares (%)'!$G$8/100*'Connecting shares (%)'!$R$17+P953*'Connecting shares (%)'!$H$8/100*'Connecting shares (%)'!$R$18,0),0)</f>
        <v>0</v>
      </c>
      <c r="AA953" s="1">
        <f>IF(C953="West", IF(B953="Central",('Connecting shares (%)'!$F$10/100*E953+'Connecting shares (%)'!$G$10/100*G953+'Connecting shares (%)'!$H$10/100*I953)/1000000,0),0)</f>
        <v>0</v>
      </c>
      <c r="AB953" s="1">
        <f>IF(C953="West", IF(B953="Central",F953*'Connecting shares (%)'!$R$16*'Connecting shares (%)'!$F$10/100+H953*'Connecting shares (%)'!$G$10/100*'Connecting shares (%)'!$R$17+J953*'Connecting shares (%)'!$H$10/100*'Connecting shares (%)'!$R$18,0),0)</f>
        <v>0</v>
      </c>
      <c r="AC953" s="1">
        <f>IF(C953="West", IF(B953="Decentral",('Connecting shares (%)'!$F$14/100*E953+'Connecting shares (%)'!$G$14/100*G953+'Connecting shares (%)'!$H$14/100*I953)/1000000,0),0)</f>
        <v>0</v>
      </c>
      <c r="AD953" s="1">
        <f>IF(C953="west", IF(B953="Decentral",F953*'Connecting shares (%)'!$R$16*'Connecting shares (%)'!$F$14/100+H953*'Connecting shares (%)'!$G$14/100*'Connecting shares (%)'!$R$17+J953*'Connecting shares (%)'!$H$14/100*'Connecting shares (%)'!$R$18,0),0)</f>
        <v>0</v>
      </c>
      <c r="AE953" s="1">
        <f>IF(C953="west", IF(B953="Central",('Connecting shares (%)'!$F$12/100*K953+'Connecting shares (%)'!$G$12/100*M953+'Connecting shares (%)'!$H$12/100*O953)/1000000,0),0)</f>
        <v>0</v>
      </c>
      <c r="AF953" s="1">
        <f>IF(C953="west", IF(B953="Central",L953*'Connecting shares (%)'!$R$16*'Connecting shares (%)'!$F$12/100+N953*'Connecting shares (%)'!$G$12/100*'Connecting shares (%)'!$R$17+P953*'Connecting shares (%)'!$H$12/100*'Connecting shares (%)'!$R$18,0),0)</f>
        <v>0</v>
      </c>
      <c r="AG953" s="1">
        <f>IF(C953="West", IF(B953="Decentral",(K953*'Connecting shares (%)'!$F$16/100+M953*'Connecting shares (%)'!$G$16/100+O953*'Connecting shares (%)'!$H$16/100)/1000000,0),0)</f>
        <v>0</v>
      </c>
      <c r="AH953" s="1">
        <f>IF(C953="west", IF(B953="Decentral",L953*'Connecting shares (%)'!$R$16*'Connecting shares (%)'!$F$16/100+N953*'Connecting shares (%)'!$G$16/100*'Connecting shares (%)'!$R$17+P953*'Connecting shares (%)'!$H$16/100*'Connecting shares (%)'!$R$18,0),0)</f>
        <v>0</v>
      </c>
    </row>
    <row r="954" spans="1:34">
      <c r="A954" s="1">
        <v>953</v>
      </c>
      <c r="B954" s="1" t="s">
        <v>21</v>
      </c>
      <c r="C954" s="1" t="s">
        <v>24</v>
      </c>
      <c r="D954" s="1" t="s">
        <v>51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61.648742226668801</v>
      </c>
      <c r="R954" s="1">
        <v>11.5</v>
      </c>
      <c r="S954" s="61">
        <f>IF(C954="East", IF(B954="Central",('Connecting shares (%)'!$F$2/100*E954+'Connecting shares (%)'!$G$2/100*G954+'Connecting shares (%)'!$H$2/100*I954)/1000000,0),0)</f>
        <v>0</v>
      </c>
      <c r="T954" s="61">
        <f>IF(C954="East", IF(B954="Central",F954*'Connecting shares (%)'!$R$16*'Connecting shares (%)'!$F$2/100+H954*'Connecting shares (%)'!$G$2/100*'Connecting shares (%)'!$R$17+J954*'Connecting shares (%)'!$H$2/100*'Connecting shares (%)'!$R$18,0),0)</f>
        <v>0</v>
      </c>
      <c r="U954" s="1">
        <f>IF(C954="East", IF(B954="Decentral",('Connecting shares (%)'!$F$6/100*E954+'Connecting shares (%)'!$G$6/100*G954+'Connecting shares (%)'!$H$6/100*I954)/1000000,0),0)</f>
        <v>0</v>
      </c>
      <c r="V954" s="1">
        <f>IF(C954="East", IF(B954="Decentral",F954*'Connecting shares (%)'!$R$16*'Connecting shares (%)'!$F$6/100+H954*'Connecting shares (%)'!$G$6/100*'Connecting shares (%)'!$R$17+J954*'Connecting shares (%)'!$H$6/100*'Connecting shares (%)'!$R$18,0),0)</f>
        <v>0</v>
      </c>
      <c r="W954" s="1">
        <f>IF(C954="East", IF(B954="Central",('Connecting shares (%)'!$F$4/100*K954+'Connecting shares (%)'!$G$4/100*M954+'Connecting shares (%)'!$H$4/100*O954)/1000000,0),0)</f>
        <v>0</v>
      </c>
      <c r="X954" s="1">
        <f>IF(C954="East", IF(B954="Central",L954*'Connecting shares (%)'!$R$16*'Connecting shares (%)'!$F$4/100+N954*'Connecting shares (%)'!$G$4/100*'Connecting shares (%)'!$R$17+P954*'Connecting shares (%)'!$H$4/100*'Connecting shares (%)'!$R$18,0),0)</f>
        <v>0</v>
      </c>
      <c r="Y954" s="1">
        <f>IF(C954="East", IF(B954="Decentral",('Connecting shares (%)'!$F$4/100*K954+'Connecting shares (%)'!$G$4/100*M954+'Connecting shares (%)'!$H$4/100*O954)/1000000,0),0)</f>
        <v>0</v>
      </c>
      <c r="Z954" s="1">
        <f>IF(C954="East", IF(B954="Decentral",L954*'Connecting shares (%)'!$R$16*'Connecting shares (%)'!$F$8/100+N954*'Connecting shares (%)'!$G$8/100*'Connecting shares (%)'!$R$17+P954*'Connecting shares (%)'!$H$8/100*'Connecting shares (%)'!$R$18,0),0)</f>
        <v>0</v>
      </c>
      <c r="AA954" s="1">
        <f>IF(C954="West", IF(B954="Central",('Connecting shares (%)'!$F$10/100*E954+'Connecting shares (%)'!$G$10/100*G954+'Connecting shares (%)'!$H$10/100*I954)/1000000,0),0)</f>
        <v>0</v>
      </c>
      <c r="AB954" s="1">
        <f>IF(C954="West", IF(B954="Central",F954*'Connecting shares (%)'!$R$16*'Connecting shares (%)'!$F$10/100+H954*'Connecting shares (%)'!$G$10/100*'Connecting shares (%)'!$R$17+J954*'Connecting shares (%)'!$H$10/100*'Connecting shares (%)'!$R$18,0),0)</f>
        <v>0</v>
      </c>
      <c r="AC954" s="1">
        <f>IF(C954="West", IF(B954="Decentral",('Connecting shares (%)'!$F$14/100*E954+'Connecting shares (%)'!$G$14/100*G954+'Connecting shares (%)'!$H$14/100*I954)/1000000,0),0)</f>
        <v>0</v>
      </c>
      <c r="AD954" s="1">
        <f>IF(C954="west", IF(B954="Decentral",F954*'Connecting shares (%)'!$R$16*'Connecting shares (%)'!$F$14/100+H954*'Connecting shares (%)'!$G$14/100*'Connecting shares (%)'!$R$17+J954*'Connecting shares (%)'!$H$14/100*'Connecting shares (%)'!$R$18,0),0)</f>
        <v>0</v>
      </c>
      <c r="AE954" s="1">
        <f>IF(C954="west", IF(B954="Central",('Connecting shares (%)'!$F$12/100*K954+'Connecting shares (%)'!$G$12/100*M954+'Connecting shares (%)'!$H$12/100*O954)/1000000,0),0)</f>
        <v>0</v>
      </c>
      <c r="AF954" s="1">
        <f>IF(C954="west", IF(B954="Central",L954*'Connecting shares (%)'!$R$16*'Connecting shares (%)'!$F$12/100+N954*'Connecting shares (%)'!$G$12/100*'Connecting shares (%)'!$R$17+P954*'Connecting shares (%)'!$H$12/100*'Connecting shares (%)'!$R$18,0),0)</f>
        <v>0</v>
      </c>
      <c r="AG954" s="1">
        <f>IF(C954="West", IF(B954="Decentral",(K954*'Connecting shares (%)'!$F$16/100+M954*'Connecting shares (%)'!$G$16/100+O954*'Connecting shares (%)'!$H$16/100)/1000000,0),0)</f>
        <v>0</v>
      </c>
      <c r="AH954" s="1">
        <f>IF(C954="west", IF(B954="Decentral",L954*'Connecting shares (%)'!$R$16*'Connecting shares (%)'!$F$16/100+N954*'Connecting shares (%)'!$G$16/100*'Connecting shares (%)'!$R$17+P954*'Connecting shares (%)'!$H$16/100*'Connecting shares (%)'!$R$18,0),0)</f>
        <v>0</v>
      </c>
    </row>
    <row r="955" spans="1:34">
      <c r="A955" s="1">
        <v>954</v>
      </c>
      <c r="B955" s="1" t="s">
        <v>21</v>
      </c>
      <c r="C955" s="1" t="s">
        <v>23</v>
      </c>
      <c r="D955" s="1" t="s">
        <v>50</v>
      </c>
      <c r="E955" s="1">
        <v>242928.62</v>
      </c>
      <c r="F955" s="1">
        <v>17</v>
      </c>
      <c r="G955" s="1">
        <v>0</v>
      </c>
      <c r="H955" s="1">
        <v>0</v>
      </c>
      <c r="I955" s="1">
        <v>0</v>
      </c>
      <c r="J955" s="1">
        <v>0</v>
      </c>
      <c r="K955" s="1">
        <v>119944.48</v>
      </c>
      <c r="L955" s="1">
        <v>5</v>
      </c>
      <c r="M955" s="1">
        <v>0</v>
      </c>
      <c r="N955" s="1">
        <v>0</v>
      </c>
      <c r="O955" s="1">
        <v>0</v>
      </c>
      <c r="P955" s="1">
        <v>0</v>
      </c>
      <c r="Q955" s="1">
        <v>953.74202556189198</v>
      </c>
      <c r="R955" s="1">
        <v>32200</v>
      </c>
      <c r="S955" s="61">
        <f>IF(C955="East", IF(B955="Central",('Connecting shares (%)'!$F$2/100*E955+'Connecting shares (%)'!$G$2/100*G955+'Connecting shares (%)'!$H$2/100*I955)/1000000,0),0)</f>
        <v>0</v>
      </c>
      <c r="T955" s="61">
        <f>IF(C955="East", IF(B955="Central",F955*'Connecting shares (%)'!$R$16*'Connecting shares (%)'!$F$2/100+H955*'Connecting shares (%)'!$G$2/100*'Connecting shares (%)'!$R$17+J955*'Connecting shares (%)'!$H$2/100*'Connecting shares (%)'!$R$18,0),0)</f>
        <v>0</v>
      </c>
      <c r="U955" s="1">
        <f>IF(C955="East", IF(B955="Decentral",('Connecting shares (%)'!$F$6/100*E955+'Connecting shares (%)'!$G$6/100*G955+'Connecting shares (%)'!$H$6/100*I955)/1000000,0),0)</f>
        <v>0</v>
      </c>
      <c r="V955" s="1">
        <f>IF(C955="East", IF(B955="Decentral",F955*'Connecting shares (%)'!$R$16*'Connecting shares (%)'!$F$6/100+H955*'Connecting shares (%)'!$G$6/100*'Connecting shares (%)'!$R$17+J955*'Connecting shares (%)'!$H$6/100*'Connecting shares (%)'!$R$18,0),0)</f>
        <v>0</v>
      </c>
      <c r="W955" s="1">
        <f>IF(C955="East", IF(B955="Central",('Connecting shares (%)'!$F$4/100*K955+'Connecting shares (%)'!$G$4/100*M955+'Connecting shares (%)'!$H$4/100*O955)/1000000,0),0)</f>
        <v>0</v>
      </c>
      <c r="X955" s="1">
        <f>IF(C955="East", IF(B955="Central",L955*'Connecting shares (%)'!$R$16*'Connecting shares (%)'!$F$4/100+N955*'Connecting shares (%)'!$G$4/100*'Connecting shares (%)'!$R$17+P955*'Connecting shares (%)'!$H$4/100*'Connecting shares (%)'!$R$18,0),0)</f>
        <v>0</v>
      </c>
      <c r="Y955" s="1">
        <f>IF(C955="East", IF(B955="Decentral",('Connecting shares (%)'!$F$4/100*K955+'Connecting shares (%)'!$G$4/100*M955+'Connecting shares (%)'!$H$4/100*O955)/1000000,0),0)</f>
        <v>0</v>
      </c>
      <c r="Z955" s="1">
        <f>IF(C955="East", IF(B955="Decentral",L955*'Connecting shares (%)'!$R$16*'Connecting shares (%)'!$F$8/100+N955*'Connecting shares (%)'!$G$8/100*'Connecting shares (%)'!$R$17+P955*'Connecting shares (%)'!$H$8/100*'Connecting shares (%)'!$R$18,0),0)</f>
        <v>0</v>
      </c>
      <c r="AA955" s="1">
        <f>IF(C955="West", IF(B955="Central",('Connecting shares (%)'!$F$10/100*E955+'Connecting shares (%)'!$G$10/100*G955+'Connecting shares (%)'!$H$10/100*I955)/1000000,0),0)</f>
        <v>0</v>
      </c>
      <c r="AB955" s="1">
        <f>IF(C955="West", IF(B955="Central",F955*'Connecting shares (%)'!$R$16*'Connecting shares (%)'!$F$10/100+H955*'Connecting shares (%)'!$G$10/100*'Connecting shares (%)'!$R$17+J955*'Connecting shares (%)'!$H$10/100*'Connecting shares (%)'!$R$18,0),0)</f>
        <v>0</v>
      </c>
      <c r="AC955" s="1">
        <f>IF(C955="West", IF(B955="Decentral",('Connecting shares (%)'!$F$14/100*E955+'Connecting shares (%)'!$G$14/100*G955+'Connecting shares (%)'!$H$14/100*I955)/1000000,0),0)</f>
        <v>0.24292861999999998</v>
      </c>
      <c r="AD955" s="1">
        <f>IF(C955="west", IF(B955="Decentral",F955*'Connecting shares (%)'!$R$16*'Connecting shares (%)'!$F$14/100+H955*'Connecting shares (%)'!$G$14/100*'Connecting shares (%)'!$R$17+J955*'Connecting shares (%)'!$H$14/100*'Connecting shares (%)'!$R$18,0),0)</f>
        <v>0.39091500000000001</v>
      </c>
      <c r="AE955" s="1">
        <f>IF(C955="west", IF(B955="Central",('Connecting shares (%)'!$F$12/100*K955+'Connecting shares (%)'!$G$12/100*M955+'Connecting shares (%)'!$H$12/100*O955)/1000000,0),0)</f>
        <v>0</v>
      </c>
      <c r="AF955" s="1">
        <f>IF(C955="west", IF(B955="Central",L955*'Connecting shares (%)'!$R$16*'Connecting shares (%)'!$F$12/100+N955*'Connecting shares (%)'!$G$12/100*'Connecting shares (%)'!$R$17+P955*'Connecting shares (%)'!$H$12/100*'Connecting shares (%)'!$R$18,0),0)</f>
        <v>0</v>
      </c>
      <c r="AG955" s="1">
        <f>IF(C955="West", IF(B955="Decentral",(K955*'Connecting shares (%)'!$F$16/100+M955*'Connecting shares (%)'!$G$16/100+O955*'Connecting shares (%)'!$H$16/100)/1000000,0),0)</f>
        <v>0.11994447999999999</v>
      </c>
      <c r="AH955" s="1">
        <f>IF(C955="west", IF(B955="Decentral",L955*'Connecting shares (%)'!$R$16*'Connecting shares (%)'!$F$16/100+N955*'Connecting shares (%)'!$G$16/100*'Connecting shares (%)'!$R$17+P955*'Connecting shares (%)'!$H$16/100*'Connecting shares (%)'!$R$18,0),0)</f>
        <v>0.11497500000000001</v>
      </c>
    </row>
    <row r="956" spans="1:34">
      <c r="A956" s="1">
        <v>955</v>
      </c>
      <c r="B956" s="1" t="s">
        <v>21</v>
      </c>
      <c r="C956" s="1" t="s">
        <v>23</v>
      </c>
      <c r="D956" s="1" t="s">
        <v>49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777.91792177390698</v>
      </c>
      <c r="R956" s="1">
        <v>4205</v>
      </c>
      <c r="S956" s="61">
        <f>IF(C956="East", IF(B956="Central",('Connecting shares (%)'!$F$2/100*E956+'Connecting shares (%)'!$G$2/100*G956+'Connecting shares (%)'!$H$2/100*I956)/1000000,0),0)</f>
        <v>0</v>
      </c>
      <c r="T956" s="61">
        <f>IF(C956="East", IF(B956="Central",F956*'Connecting shares (%)'!$R$16*'Connecting shares (%)'!$F$2/100+H956*'Connecting shares (%)'!$G$2/100*'Connecting shares (%)'!$R$17+J956*'Connecting shares (%)'!$H$2/100*'Connecting shares (%)'!$R$18,0),0)</f>
        <v>0</v>
      </c>
      <c r="U956" s="1">
        <f>IF(C956="East", IF(B956="Decentral",('Connecting shares (%)'!$F$6/100*E956+'Connecting shares (%)'!$G$6/100*G956+'Connecting shares (%)'!$H$6/100*I956)/1000000,0),0)</f>
        <v>0</v>
      </c>
      <c r="V956" s="1">
        <f>IF(C956="East", IF(B956="Decentral",F956*'Connecting shares (%)'!$R$16*'Connecting shares (%)'!$F$6/100+H956*'Connecting shares (%)'!$G$6/100*'Connecting shares (%)'!$R$17+J956*'Connecting shares (%)'!$H$6/100*'Connecting shares (%)'!$R$18,0),0)</f>
        <v>0</v>
      </c>
      <c r="W956" s="1">
        <f>IF(C956="East", IF(B956="Central",('Connecting shares (%)'!$F$4/100*K956+'Connecting shares (%)'!$G$4/100*M956+'Connecting shares (%)'!$H$4/100*O956)/1000000,0),0)</f>
        <v>0</v>
      </c>
      <c r="X956" s="1">
        <f>IF(C956="East", IF(B956="Central",L956*'Connecting shares (%)'!$R$16*'Connecting shares (%)'!$F$4/100+N956*'Connecting shares (%)'!$G$4/100*'Connecting shares (%)'!$R$17+P956*'Connecting shares (%)'!$H$4/100*'Connecting shares (%)'!$R$18,0),0)</f>
        <v>0</v>
      </c>
      <c r="Y956" s="1">
        <f>IF(C956="East", IF(B956="Decentral",('Connecting shares (%)'!$F$4/100*K956+'Connecting shares (%)'!$G$4/100*M956+'Connecting shares (%)'!$H$4/100*O956)/1000000,0),0)</f>
        <v>0</v>
      </c>
      <c r="Z956" s="1">
        <f>IF(C956="East", IF(B956="Decentral",L956*'Connecting shares (%)'!$R$16*'Connecting shares (%)'!$F$8/100+N956*'Connecting shares (%)'!$G$8/100*'Connecting shares (%)'!$R$17+P956*'Connecting shares (%)'!$H$8/100*'Connecting shares (%)'!$R$18,0),0)</f>
        <v>0</v>
      </c>
      <c r="AA956" s="1">
        <f>IF(C956="West", IF(B956="Central",('Connecting shares (%)'!$F$10/100*E956+'Connecting shares (%)'!$G$10/100*G956+'Connecting shares (%)'!$H$10/100*I956)/1000000,0),0)</f>
        <v>0</v>
      </c>
      <c r="AB956" s="1">
        <f>IF(C956="West", IF(B956="Central",F956*'Connecting shares (%)'!$R$16*'Connecting shares (%)'!$F$10/100+H956*'Connecting shares (%)'!$G$10/100*'Connecting shares (%)'!$R$17+J956*'Connecting shares (%)'!$H$10/100*'Connecting shares (%)'!$R$18,0),0)</f>
        <v>0</v>
      </c>
      <c r="AC956" s="1">
        <f>IF(C956="West", IF(B956="Decentral",('Connecting shares (%)'!$F$14/100*E956+'Connecting shares (%)'!$G$14/100*G956+'Connecting shares (%)'!$H$14/100*I956)/1000000,0),0)</f>
        <v>0</v>
      </c>
      <c r="AD956" s="1">
        <f>IF(C956="west", IF(B956="Decentral",F956*'Connecting shares (%)'!$R$16*'Connecting shares (%)'!$F$14/100+H956*'Connecting shares (%)'!$G$14/100*'Connecting shares (%)'!$R$17+J956*'Connecting shares (%)'!$H$14/100*'Connecting shares (%)'!$R$18,0),0)</f>
        <v>0</v>
      </c>
      <c r="AE956" s="1">
        <f>IF(C956="west", IF(B956="Central",('Connecting shares (%)'!$F$12/100*K956+'Connecting shares (%)'!$G$12/100*M956+'Connecting shares (%)'!$H$12/100*O956)/1000000,0),0)</f>
        <v>0</v>
      </c>
      <c r="AF956" s="1">
        <f>IF(C956="west", IF(B956="Central",L956*'Connecting shares (%)'!$R$16*'Connecting shares (%)'!$F$12/100+N956*'Connecting shares (%)'!$G$12/100*'Connecting shares (%)'!$R$17+P956*'Connecting shares (%)'!$H$12/100*'Connecting shares (%)'!$R$18,0),0)</f>
        <v>0</v>
      </c>
      <c r="AG956" s="1">
        <f>IF(C956="West", IF(B956="Decentral",(K956*'Connecting shares (%)'!$F$16/100+M956*'Connecting shares (%)'!$G$16/100+O956*'Connecting shares (%)'!$H$16/100)/1000000,0),0)</f>
        <v>0</v>
      </c>
      <c r="AH956" s="1">
        <f>IF(C956="west", IF(B956="Decentral",L956*'Connecting shares (%)'!$R$16*'Connecting shares (%)'!$F$16/100+N956*'Connecting shares (%)'!$G$16/100*'Connecting shares (%)'!$R$17+P956*'Connecting shares (%)'!$H$16/100*'Connecting shares (%)'!$R$18,0),0)</f>
        <v>0</v>
      </c>
    </row>
    <row r="957" spans="1:34">
      <c r="A957" s="1">
        <v>956</v>
      </c>
      <c r="B957" s="1" t="s">
        <v>22</v>
      </c>
      <c r="C957" s="1" t="s">
        <v>23</v>
      </c>
      <c r="D957" s="1" t="s">
        <v>48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804.26712066318998</v>
      </c>
      <c r="R957" s="1">
        <v>10735</v>
      </c>
      <c r="S957" s="61">
        <f>IF(C957="East", IF(B957="Central",('Connecting shares (%)'!$F$2/100*E957+'Connecting shares (%)'!$G$2/100*G957+'Connecting shares (%)'!$H$2/100*I957)/1000000,0),0)</f>
        <v>0</v>
      </c>
      <c r="T957" s="61">
        <f>IF(C957="East", IF(B957="Central",F957*'Connecting shares (%)'!$R$16*'Connecting shares (%)'!$F$2/100+H957*'Connecting shares (%)'!$G$2/100*'Connecting shares (%)'!$R$17+J957*'Connecting shares (%)'!$H$2/100*'Connecting shares (%)'!$R$18,0),0)</f>
        <v>0</v>
      </c>
      <c r="U957" s="1">
        <f>IF(C957="East", IF(B957="Decentral",('Connecting shares (%)'!$F$6/100*E957+'Connecting shares (%)'!$G$6/100*G957+'Connecting shares (%)'!$H$6/100*I957)/1000000,0),0)</f>
        <v>0</v>
      </c>
      <c r="V957" s="1">
        <f>IF(C957="East", IF(B957="Decentral",F957*'Connecting shares (%)'!$R$16*'Connecting shares (%)'!$F$6/100+H957*'Connecting shares (%)'!$G$6/100*'Connecting shares (%)'!$R$17+J957*'Connecting shares (%)'!$H$6/100*'Connecting shares (%)'!$R$18,0),0)</f>
        <v>0</v>
      </c>
      <c r="W957" s="1">
        <f>IF(C957="East", IF(B957="Central",('Connecting shares (%)'!$F$4/100*K957+'Connecting shares (%)'!$G$4/100*M957+'Connecting shares (%)'!$H$4/100*O957)/1000000,0),0)</f>
        <v>0</v>
      </c>
      <c r="X957" s="1">
        <f>IF(C957="East", IF(B957="Central",L957*'Connecting shares (%)'!$R$16*'Connecting shares (%)'!$F$4/100+N957*'Connecting shares (%)'!$G$4/100*'Connecting shares (%)'!$R$17+P957*'Connecting shares (%)'!$H$4/100*'Connecting shares (%)'!$R$18,0),0)</f>
        <v>0</v>
      </c>
      <c r="Y957" s="1">
        <f>IF(C957="East", IF(B957="Decentral",('Connecting shares (%)'!$F$4/100*K957+'Connecting shares (%)'!$G$4/100*M957+'Connecting shares (%)'!$H$4/100*O957)/1000000,0),0)</f>
        <v>0</v>
      </c>
      <c r="Z957" s="1">
        <f>IF(C957="East", IF(B957="Decentral",L957*'Connecting shares (%)'!$R$16*'Connecting shares (%)'!$F$8/100+N957*'Connecting shares (%)'!$G$8/100*'Connecting shares (%)'!$R$17+P957*'Connecting shares (%)'!$H$8/100*'Connecting shares (%)'!$R$18,0),0)</f>
        <v>0</v>
      </c>
      <c r="AA957" s="1">
        <f>IF(C957="West", IF(B957="Central",('Connecting shares (%)'!$F$10/100*E957+'Connecting shares (%)'!$G$10/100*G957+'Connecting shares (%)'!$H$10/100*I957)/1000000,0),0)</f>
        <v>0</v>
      </c>
      <c r="AB957" s="1">
        <f>IF(C957="West", IF(B957="Central",F957*'Connecting shares (%)'!$R$16*'Connecting shares (%)'!$F$10/100+H957*'Connecting shares (%)'!$G$10/100*'Connecting shares (%)'!$R$17+J957*'Connecting shares (%)'!$H$10/100*'Connecting shares (%)'!$R$18,0),0)</f>
        <v>0</v>
      </c>
      <c r="AC957" s="1">
        <f>IF(C957="West", IF(B957="Decentral",('Connecting shares (%)'!$F$14/100*E957+'Connecting shares (%)'!$G$14/100*G957+'Connecting shares (%)'!$H$14/100*I957)/1000000,0),0)</f>
        <v>0</v>
      </c>
      <c r="AD957" s="1">
        <f>IF(C957="west", IF(B957="Decentral",F957*'Connecting shares (%)'!$R$16*'Connecting shares (%)'!$F$14/100+H957*'Connecting shares (%)'!$G$14/100*'Connecting shares (%)'!$R$17+J957*'Connecting shares (%)'!$H$14/100*'Connecting shares (%)'!$R$18,0),0)</f>
        <v>0</v>
      </c>
      <c r="AE957" s="1">
        <f>IF(C957="west", IF(B957="Central",('Connecting shares (%)'!$F$12/100*K957+'Connecting shares (%)'!$G$12/100*M957+'Connecting shares (%)'!$H$12/100*O957)/1000000,0),0)</f>
        <v>0</v>
      </c>
      <c r="AF957" s="1">
        <f>IF(C957="west", IF(B957="Central",L957*'Connecting shares (%)'!$R$16*'Connecting shares (%)'!$F$12/100+N957*'Connecting shares (%)'!$G$12/100*'Connecting shares (%)'!$R$17+P957*'Connecting shares (%)'!$H$12/100*'Connecting shares (%)'!$R$18,0),0)</f>
        <v>0</v>
      </c>
      <c r="AG957" s="1">
        <f>IF(C957="West", IF(B957="Decentral",(K957*'Connecting shares (%)'!$F$16/100+M957*'Connecting shares (%)'!$G$16/100+O957*'Connecting shares (%)'!$H$16/100)/1000000,0),0)</f>
        <v>0</v>
      </c>
      <c r="AH957" s="1">
        <f>IF(C957="west", IF(B957="Decentral",L957*'Connecting shares (%)'!$R$16*'Connecting shares (%)'!$F$16/100+N957*'Connecting shares (%)'!$G$16/100*'Connecting shares (%)'!$R$17+P957*'Connecting shares (%)'!$H$16/100*'Connecting shares (%)'!$R$18,0),0)</f>
        <v>0</v>
      </c>
    </row>
    <row r="958" spans="1:34">
      <c r="A958" s="1">
        <v>957</v>
      </c>
      <c r="B958" s="1" t="s">
        <v>21</v>
      </c>
      <c r="C958" s="1" t="s">
        <v>24</v>
      </c>
      <c r="D958" s="1" t="s">
        <v>47</v>
      </c>
      <c r="E958" s="1">
        <v>65599.66</v>
      </c>
      <c r="F958" s="1">
        <v>4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1040.2812032204599</v>
      </c>
      <c r="R958" s="1">
        <v>19549</v>
      </c>
      <c r="S958" s="61">
        <f>IF(C958="East", IF(B958="Central",('Connecting shares (%)'!$F$2/100*E958+'Connecting shares (%)'!$G$2/100*G958+'Connecting shares (%)'!$H$2/100*I958)/1000000,0),0)</f>
        <v>0</v>
      </c>
      <c r="T958" s="61">
        <f>IF(C958="East", IF(B958="Central",F958*'Connecting shares (%)'!$R$16*'Connecting shares (%)'!$F$2/100+H958*'Connecting shares (%)'!$G$2/100*'Connecting shares (%)'!$R$17+J958*'Connecting shares (%)'!$H$2/100*'Connecting shares (%)'!$R$18,0),0)</f>
        <v>0</v>
      </c>
      <c r="U958" s="1">
        <f>IF(C958="East", IF(B958="Decentral",('Connecting shares (%)'!$F$6/100*E958+'Connecting shares (%)'!$G$6/100*G958+'Connecting shares (%)'!$H$6/100*I958)/1000000,0),0)</f>
        <v>6.5599660000000004E-2</v>
      </c>
      <c r="V958" s="1">
        <f>IF(C958="East", IF(B958="Decentral",F958*'Connecting shares (%)'!$R$16*'Connecting shares (%)'!$F$6/100+H958*'Connecting shares (%)'!$G$6/100*'Connecting shares (%)'!$R$17+J958*'Connecting shares (%)'!$H$6/100*'Connecting shares (%)'!$R$18,0),0)</f>
        <v>9.1980000000000006E-2</v>
      </c>
      <c r="W958" s="1">
        <f>IF(C958="East", IF(B958="Central",('Connecting shares (%)'!$F$4/100*K958+'Connecting shares (%)'!$G$4/100*M958+'Connecting shares (%)'!$H$4/100*O958)/1000000,0),0)</f>
        <v>0</v>
      </c>
      <c r="X958" s="1">
        <f>IF(C958="East", IF(B958="Central",L958*'Connecting shares (%)'!$R$16*'Connecting shares (%)'!$F$4/100+N958*'Connecting shares (%)'!$G$4/100*'Connecting shares (%)'!$R$17+P958*'Connecting shares (%)'!$H$4/100*'Connecting shares (%)'!$R$18,0),0)</f>
        <v>0</v>
      </c>
      <c r="Y958" s="1">
        <f>IF(C958="East", IF(B958="Decentral",('Connecting shares (%)'!$F$4/100*K958+'Connecting shares (%)'!$G$4/100*M958+'Connecting shares (%)'!$H$4/100*O958)/1000000,0),0)</f>
        <v>0</v>
      </c>
      <c r="Z958" s="1">
        <f>IF(C958="East", IF(B958="Decentral",L958*'Connecting shares (%)'!$R$16*'Connecting shares (%)'!$F$8/100+N958*'Connecting shares (%)'!$G$8/100*'Connecting shares (%)'!$R$17+P958*'Connecting shares (%)'!$H$8/100*'Connecting shares (%)'!$R$18,0),0)</f>
        <v>0</v>
      </c>
      <c r="AA958" s="1">
        <f>IF(C958="West", IF(B958="Central",('Connecting shares (%)'!$F$10/100*E958+'Connecting shares (%)'!$G$10/100*G958+'Connecting shares (%)'!$H$10/100*I958)/1000000,0),0)</f>
        <v>0</v>
      </c>
      <c r="AB958" s="1">
        <f>IF(C958="West", IF(B958="Central",F958*'Connecting shares (%)'!$R$16*'Connecting shares (%)'!$F$10/100+H958*'Connecting shares (%)'!$G$10/100*'Connecting shares (%)'!$R$17+J958*'Connecting shares (%)'!$H$10/100*'Connecting shares (%)'!$R$18,0),0)</f>
        <v>0</v>
      </c>
      <c r="AC958" s="1">
        <f>IF(C958="West", IF(B958="Decentral",('Connecting shares (%)'!$F$14/100*E958+'Connecting shares (%)'!$G$14/100*G958+'Connecting shares (%)'!$H$14/100*I958)/1000000,0),0)</f>
        <v>0</v>
      </c>
      <c r="AD958" s="1">
        <f>IF(C958="west", IF(B958="Decentral",F958*'Connecting shares (%)'!$R$16*'Connecting shares (%)'!$F$14/100+H958*'Connecting shares (%)'!$G$14/100*'Connecting shares (%)'!$R$17+J958*'Connecting shares (%)'!$H$14/100*'Connecting shares (%)'!$R$18,0),0)</f>
        <v>0</v>
      </c>
      <c r="AE958" s="1">
        <f>IF(C958="west", IF(B958="Central",('Connecting shares (%)'!$F$12/100*K958+'Connecting shares (%)'!$G$12/100*M958+'Connecting shares (%)'!$H$12/100*O958)/1000000,0),0)</f>
        <v>0</v>
      </c>
      <c r="AF958" s="1">
        <f>IF(C958="west", IF(B958="Central",L958*'Connecting shares (%)'!$R$16*'Connecting shares (%)'!$F$12/100+N958*'Connecting shares (%)'!$G$12/100*'Connecting shares (%)'!$R$17+P958*'Connecting shares (%)'!$H$12/100*'Connecting shares (%)'!$R$18,0),0)</f>
        <v>0</v>
      </c>
      <c r="AG958" s="1">
        <f>IF(C958="West", IF(B958="Decentral",(K958*'Connecting shares (%)'!$F$16/100+M958*'Connecting shares (%)'!$G$16/100+O958*'Connecting shares (%)'!$H$16/100)/1000000,0),0)</f>
        <v>0</v>
      </c>
      <c r="AH958" s="1">
        <f>IF(C958="west", IF(B958="Decentral",L958*'Connecting shares (%)'!$R$16*'Connecting shares (%)'!$F$16/100+N958*'Connecting shares (%)'!$G$16/100*'Connecting shares (%)'!$R$17+P958*'Connecting shares (%)'!$H$16/100*'Connecting shares (%)'!$R$18,0),0)</f>
        <v>0</v>
      </c>
    </row>
    <row r="959" spans="1:34">
      <c r="A959" s="1">
        <v>958</v>
      </c>
      <c r="B959" s="1" t="s">
        <v>21</v>
      </c>
      <c r="C959" s="1" t="s">
        <v>23</v>
      </c>
      <c r="D959" s="1" t="s">
        <v>46</v>
      </c>
      <c r="E959" s="1">
        <v>14292.2</v>
      </c>
      <c r="F959" s="1">
        <v>1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212.84554446607501</v>
      </c>
      <c r="R959" s="1">
        <v>1350</v>
      </c>
      <c r="S959" s="61">
        <f>IF(C959="East", IF(B959="Central",('Connecting shares (%)'!$F$2/100*E959+'Connecting shares (%)'!$G$2/100*G959+'Connecting shares (%)'!$H$2/100*I959)/1000000,0),0)</f>
        <v>0</v>
      </c>
      <c r="T959" s="61">
        <f>IF(C959="East", IF(B959="Central",F959*'Connecting shares (%)'!$R$16*'Connecting shares (%)'!$F$2/100+H959*'Connecting shares (%)'!$G$2/100*'Connecting shares (%)'!$R$17+J959*'Connecting shares (%)'!$H$2/100*'Connecting shares (%)'!$R$18,0),0)</f>
        <v>0</v>
      </c>
      <c r="U959" s="1">
        <f>IF(C959="East", IF(B959="Decentral",('Connecting shares (%)'!$F$6/100*E959+'Connecting shares (%)'!$G$6/100*G959+'Connecting shares (%)'!$H$6/100*I959)/1000000,0),0)</f>
        <v>0</v>
      </c>
      <c r="V959" s="1">
        <f>IF(C959="East", IF(B959="Decentral",F959*'Connecting shares (%)'!$R$16*'Connecting shares (%)'!$F$6/100+H959*'Connecting shares (%)'!$G$6/100*'Connecting shares (%)'!$R$17+J959*'Connecting shares (%)'!$H$6/100*'Connecting shares (%)'!$R$18,0),0)</f>
        <v>0</v>
      </c>
      <c r="W959" s="1">
        <f>IF(C959="East", IF(B959="Central",('Connecting shares (%)'!$F$4/100*K959+'Connecting shares (%)'!$G$4/100*M959+'Connecting shares (%)'!$H$4/100*O959)/1000000,0),0)</f>
        <v>0</v>
      </c>
      <c r="X959" s="1">
        <f>IF(C959="East", IF(B959="Central",L959*'Connecting shares (%)'!$R$16*'Connecting shares (%)'!$F$4/100+N959*'Connecting shares (%)'!$G$4/100*'Connecting shares (%)'!$R$17+P959*'Connecting shares (%)'!$H$4/100*'Connecting shares (%)'!$R$18,0),0)</f>
        <v>0</v>
      </c>
      <c r="Y959" s="1">
        <f>IF(C959="East", IF(B959="Decentral",('Connecting shares (%)'!$F$4/100*K959+'Connecting shares (%)'!$G$4/100*M959+'Connecting shares (%)'!$H$4/100*O959)/1000000,0),0)</f>
        <v>0</v>
      </c>
      <c r="Z959" s="1">
        <f>IF(C959="East", IF(B959="Decentral",L959*'Connecting shares (%)'!$R$16*'Connecting shares (%)'!$F$8/100+N959*'Connecting shares (%)'!$G$8/100*'Connecting shares (%)'!$R$17+P959*'Connecting shares (%)'!$H$8/100*'Connecting shares (%)'!$R$18,0),0)</f>
        <v>0</v>
      </c>
      <c r="AA959" s="1">
        <f>IF(C959="West", IF(B959="Central",('Connecting shares (%)'!$F$10/100*E959+'Connecting shares (%)'!$G$10/100*G959+'Connecting shares (%)'!$H$10/100*I959)/1000000,0),0)</f>
        <v>0</v>
      </c>
      <c r="AB959" s="1">
        <f>IF(C959="West", IF(B959="Central",F959*'Connecting shares (%)'!$R$16*'Connecting shares (%)'!$F$10/100+H959*'Connecting shares (%)'!$G$10/100*'Connecting shares (%)'!$R$17+J959*'Connecting shares (%)'!$H$10/100*'Connecting shares (%)'!$R$18,0),0)</f>
        <v>0</v>
      </c>
      <c r="AC959" s="1">
        <f>IF(C959="West", IF(B959="Decentral",('Connecting shares (%)'!$F$14/100*E959+'Connecting shares (%)'!$G$14/100*G959+'Connecting shares (%)'!$H$14/100*I959)/1000000,0),0)</f>
        <v>1.4292200000000001E-2</v>
      </c>
      <c r="AD959" s="1">
        <f>IF(C959="west", IF(B959="Decentral",F959*'Connecting shares (%)'!$R$16*'Connecting shares (%)'!$F$14/100+H959*'Connecting shares (%)'!$G$14/100*'Connecting shares (%)'!$R$17+J959*'Connecting shares (%)'!$H$14/100*'Connecting shares (%)'!$R$18,0),0)</f>
        <v>2.2995000000000002E-2</v>
      </c>
      <c r="AE959" s="1">
        <f>IF(C959="west", IF(B959="Central",('Connecting shares (%)'!$F$12/100*K959+'Connecting shares (%)'!$G$12/100*M959+'Connecting shares (%)'!$H$12/100*O959)/1000000,0),0)</f>
        <v>0</v>
      </c>
      <c r="AF959" s="1">
        <f>IF(C959="west", IF(B959="Central",L959*'Connecting shares (%)'!$R$16*'Connecting shares (%)'!$F$12/100+N959*'Connecting shares (%)'!$G$12/100*'Connecting shares (%)'!$R$17+P959*'Connecting shares (%)'!$H$12/100*'Connecting shares (%)'!$R$18,0),0)</f>
        <v>0</v>
      </c>
      <c r="AG959" s="1">
        <f>IF(C959="West", IF(B959="Decentral",(K959*'Connecting shares (%)'!$F$16/100+M959*'Connecting shares (%)'!$G$16/100+O959*'Connecting shares (%)'!$H$16/100)/1000000,0),0)</f>
        <v>0</v>
      </c>
      <c r="AH959" s="1">
        <f>IF(C959="west", IF(B959="Decentral",L959*'Connecting shares (%)'!$R$16*'Connecting shares (%)'!$F$16/100+N959*'Connecting shares (%)'!$G$16/100*'Connecting shares (%)'!$R$17+P959*'Connecting shares (%)'!$H$16/100*'Connecting shares (%)'!$R$18,0),0)</f>
        <v>0</v>
      </c>
    </row>
    <row r="960" spans="1:34">
      <c r="A960" s="1">
        <v>959</v>
      </c>
      <c r="B960" s="1" t="s">
        <v>21</v>
      </c>
      <c r="C960" s="1" t="s">
        <v>23</v>
      </c>
      <c r="D960" s="1" t="s">
        <v>45</v>
      </c>
      <c r="E960" s="1">
        <v>6584.17</v>
      </c>
      <c r="F960" s="1">
        <v>1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736.18177568631904</v>
      </c>
      <c r="R960" s="1">
        <v>4941</v>
      </c>
      <c r="S960" s="61">
        <f>IF(C960="East", IF(B960="Central",('Connecting shares (%)'!$F$2/100*E960+'Connecting shares (%)'!$G$2/100*G960+'Connecting shares (%)'!$H$2/100*I960)/1000000,0),0)</f>
        <v>0</v>
      </c>
      <c r="T960" s="61">
        <f>IF(C960="East", IF(B960="Central",F960*'Connecting shares (%)'!$R$16*'Connecting shares (%)'!$F$2/100+H960*'Connecting shares (%)'!$G$2/100*'Connecting shares (%)'!$R$17+J960*'Connecting shares (%)'!$H$2/100*'Connecting shares (%)'!$R$18,0),0)</f>
        <v>0</v>
      </c>
      <c r="U960" s="1">
        <f>IF(C960="East", IF(B960="Decentral",('Connecting shares (%)'!$F$6/100*E960+'Connecting shares (%)'!$G$6/100*G960+'Connecting shares (%)'!$H$6/100*I960)/1000000,0),0)</f>
        <v>0</v>
      </c>
      <c r="V960" s="1">
        <f>IF(C960="East", IF(B960="Decentral",F960*'Connecting shares (%)'!$R$16*'Connecting shares (%)'!$F$6/100+H960*'Connecting shares (%)'!$G$6/100*'Connecting shares (%)'!$R$17+J960*'Connecting shares (%)'!$H$6/100*'Connecting shares (%)'!$R$18,0),0)</f>
        <v>0</v>
      </c>
      <c r="W960" s="1">
        <f>IF(C960="East", IF(B960="Central",('Connecting shares (%)'!$F$4/100*K960+'Connecting shares (%)'!$G$4/100*M960+'Connecting shares (%)'!$H$4/100*O960)/1000000,0),0)</f>
        <v>0</v>
      </c>
      <c r="X960" s="1">
        <f>IF(C960="East", IF(B960="Central",L960*'Connecting shares (%)'!$R$16*'Connecting shares (%)'!$F$4/100+N960*'Connecting shares (%)'!$G$4/100*'Connecting shares (%)'!$R$17+P960*'Connecting shares (%)'!$H$4/100*'Connecting shares (%)'!$R$18,0),0)</f>
        <v>0</v>
      </c>
      <c r="Y960" s="1">
        <f>IF(C960="East", IF(B960="Decentral",('Connecting shares (%)'!$F$4/100*K960+'Connecting shares (%)'!$G$4/100*M960+'Connecting shares (%)'!$H$4/100*O960)/1000000,0),0)</f>
        <v>0</v>
      </c>
      <c r="Z960" s="1">
        <f>IF(C960="East", IF(B960="Decentral",L960*'Connecting shares (%)'!$R$16*'Connecting shares (%)'!$F$8/100+N960*'Connecting shares (%)'!$G$8/100*'Connecting shares (%)'!$R$17+P960*'Connecting shares (%)'!$H$8/100*'Connecting shares (%)'!$R$18,0),0)</f>
        <v>0</v>
      </c>
      <c r="AA960" s="1">
        <f>IF(C960="West", IF(B960="Central",('Connecting shares (%)'!$F$10/100*E960+'Connecting shares (%)'!$G$10/100*G960+'Connecting shares (%)'!$H$10/100*I960)/1000000,0),0)</f>
        <v>0</v>
      </c>
      <c r="AB960" s="1">
        <f>IF(C960="West", IF(B960="Central",F960*'Connecting shares (%)'!$R$16*'Connecting shares (%)'!$F$10/100+H960*'Connecting shares (%)'!$G$10/100*'Connecting shares (%)'!$R$17+J960*'Connecting shares (%)'!$H$10/100*'Connecting shares (%)'!$R$18,0),0)</f>
        <v>0</v>
      </c>
      <c r="AC960" s="1">
        <f>IF(C960="West", IF(B960="Decentral",('Connecting shares (%)'!$F$14/100*E960+'Connecting shares (%)'!$G$14/100*G960+'Connecting shares (%)'!$H$14/100*I960)/1000000,0),0)</f>
        <v>6.5841700000000003E-3</v>
      </c>
      <c r="AD960" s="1">
        <f>IF(C960="west", IF(B960="Decentral",F960*'Connecting shares (%)'!$R$16*'Connecting shares (%)'!$F$14/100+H960*'Connecting shares (%)'!$G$14/100*'Connecting shares (%)'!$R$17+J960*'Connecting shares (%)'!$H$14/100*'Connecting shares (%)'!$R$18,0),0)</f>
        <v>2.2995000000000002E-2</v>
      </c>
      <c r="AE960" s="1">
        <f>IF(C960="west", IF(B960="Central",('Connecting shares (%)'!$F$12/100*K960+'Connecting shares (%)'!$G$12/100*M960+'Connecting shares (%)'!$H$12/100*O960)/1000000,0),0)</f>
        <v>0</v>
      </c>
      <c r="AF960" s="1">
        <f>IF(C960="west", IF(B960="Central",L960*'Connecting shares (%)'!$R$16*'Connecting shares (%)'!$F$12/100+N960*'Connecting shares (%)'!$G$12/100*'Connecting shares (%)'!$R$17+P960*'Connecting shares (%)'!$H$12/100*'Connecting shares (%)'!$R$18,0),0)</f>
        <v>0</v>
      </c>
      <c r="AG960" s="1">
        <f>IF(C960="West", IF(B960="Decentral",(K960*'Connecting shares (%)'!$F$16/100+M960*'Connecting shares (%)'!$G$16/100+O960*'Connecting shares (%)'!$H$16/100)/1000000,0),0)</f>
        <v>0</v>
      </c>
      <c r="AH960" s="1">
        <f>IF(C960="west", IF(B960="Decentral",L960*'Connecting shares (%)'!$R$16*'Connecting shares (%)'!$F$16/100+N960*'Connecting shares (%)'!$G$16/100*'Connecting shares (%)'!$R$17+P960*'Connecting shares (%)'!$H$16/100*'Connecting shares (%)'!$R$18,0),0)</f>
        <v>0</v>
      </c>
    </row>
    <row r="961" spans="1:34">
      <c r="A961" s="1">
        <v>960</v>
      </c>
      <c r="B961" s="1" t="s">
        <v>21</v>
      </c>
      <c r="C961" s="1" t="s">
        <v>23</v>
      </c>
      <c r="D961" s="1" t="s">
        <v>44</v>
      </c>
      <c r="E961" s="1">
        <v>62139.92</v>
      </c>
      <c r="F961" s="1">
        <v>7</v>
      </c>
      <c r="G961" s="1">
        <v>0</v>
      </c>
      <c r="H961" s="1">
        <v>0</v>
      </c>
      <c r="I961" s="1">
        <v>0</v>
      </c>
      <c r="J961" s="1">
        <v>0</v>
      </c>
      <c r="K961" s="1">
        <v>10226.41</v>
      </c>
      <c r="L961" s="1">
        <v>1</v>
      </c>
      <c r="M961" s="1">
        <v>0</v>
      </c>
      <c r="N961" s="1">
        <v>0</v>
      </c>
      <c r="O961" s="1">
        <v>0</v>
      </c>
      <c r="P961" s="1">
        <v>0</v>
      </c>
      <c r="Q961" s="1">
        <v>609.952579905584</v>
      </c>
      <c r="R961" s="1">
        <v>21164</v>
      </c>
      <c r="S961" s="61">
        <f>IF(C961="East", IF(B961="Central",('Connecting shares (%)'!$F$2/100*E961+'Connecting shares (%)'!$G$2/100*G961+'Connecting shares (%)'!$H$2/100*I961)/1000000,0),0)</f>
        <v>0</v>
      </c>
      <c r="T961" s="61">
        <f>IF(C961="East", IF(B961="Central",F961*'Connecting shares (%)'!$R$16*'Connecting shares (%)'!$F$2/100+H961*'Connecting shares (%)'!$G$2/100*'Connecting shares (%)'!$R$17+J961*'Connecting shares (%)'!$H$2/100*'Connecting shares (%)'!$R$18,0),0)</f>
        <v>0</v>
      </c>
      <c r="U961" s="1">
        <f>IF(C961="East", IF(B961="Decentral",('Connecting shares (%)'!$F$6/100*E961+'Connecting shares (%)'!$G$6/100*G961+'Connecting shares (%)'!$H$6/100*I961)/1000000,0),0)</f>
        <v>0</v>
      </c>
      <c r="V961" s="1">
        <f>IF(C961="East", IF(B961="Decentral",F961*'Connecting shares (%)'!$R$16*'Connecting shares (%)'!$F$6/100+H961*'Connecting shares (%)'!$G$6/100*'Connecting shares (%)'!$R$17+J961*'Connecting shares (%)'!$H$6/100*'Connecting shares (%)'!$R$18,0),0)</f>
        <v>0</v>
      </c>
      <c r="W961" s="1">
        <f>IF(C961="East", IF(B961="Central",('Connecting shares (%)'!$F$4/100*K961+'Connecting shares (%)'!$G$4/100*M961+'Connecting shares (%)'!$H$4/100*O961)/1000000,0),0)</f>
        <v>0</v>
      </c>
      <c r="X961" s="1">
        <f>IF(C961="East", IF(B961="Central",L961*'Connecting shares (%)'!$R$16*'Connecting shares (%)'!$F$4/100+N961*'Connecting shares (%)'!$G$4/100*'Connecting shares (%)'!$R$17+P961*'Connecting shares (%)'!$H$4/100*'Connecting shares (%)'!$R$18,0),0)</f>
        <v>0</v>
      </c>
      <c r="Y961" s="1">
        <f>IF(C961="East", IF(B961="Decentral",('Connecting shares (%)'!$F$4/100*K961+'Connecting shares (%)'!$G$4/100*M961+'Connecting shares (%)'!$H$4/100*O961)/1000000,0),0)</f>
        <v>0</v>
      </c>
      <c r="Z961" s="1">
        <f>IF(C961="East", IF(B961="Decentral",L961*'Connecting shares (%)'!$R$16*'Connecting shares (%)'!$F$8/100+N961*'Connecting shares (%)'!$G$8/100*'Connecting shares (%)'!$R$17+P961*'Connecting shares (%)'!$H$8/100*'Connecting shares (%)'!$R$18,0),0)</f>
        <v>0</v>
      </c>
      <c r="AA961" s="1">
        <f>IF(C961="West", IF(B961="Central",('Connecting shares (%)'!$F$10/100*E961+'Connecting shares (%)'!$G$10/100*G961+'Connecting shares (%)'!$H$10/100*I961)/1000000,0),0)</f>
        <v>0</v>
      </c>
      <c r="AB961" s="1">
        <f>IF(C961="West", IF(B961="Central",F961*'Connecting shares (%)'!$R$16*'Connecting shares (%)'!$F$10/100+H961*'Connecting shares (%)'!$G$10/100*'Connecting shares (%)'!$R$17+J961*'Connecting shares (%)'!$H$10/100*'Connecting shares (%)'!$R$18,0),0)</f>
        <v>0</v>
      </c>
      <c r="AC961" s="1">
        <f>IF(C961="West", IF(B961="Decentral",('Connecting shares (%)'!$F$14/100*E961+'Connecting shares (%)'!$G$14/100*G961+'Connecting shares (%)'!$H$14/100*I961)/1000000,0),0)</f>
        <v>6.2139920000000001E-2</v>
      </c>
      <c r="AD961" s="1">
        <f>IF(C961="west", IF(B961="Decentral",F961*'Connecting shares (%)'!$R$16*'Connecting shares (%)'!$F$14/100+H961*'Connecting shares (%)'!$G$14/100*'Connecting shares (%)'!$R$17+J961*'Connecting shares (%)'!$H$14/100*'Connecting shares (%)'!$R$18,0),0)</f>
        <v>0.16096500000000002</v>
      </c>
      <c r="AE961" s="1">
        <f>IF(C961="west", IF(B961="Central",('Connecting shares (%)'!$F$12/100*K961+'Connecting shares (%)'!$G$12/100*M961+'Connecting shares (%)'!$H$12/100*O961)/1000000,0),0)</f>
        <v>0</v>
      </c>
      <c r="AF961" s="1">
        <f>IF(C961="west", IF(B961="Central",L961*'Connecting shares (%)'!$R$16*'Connecting shares (%)'!$F$12/100+N961*'Connecting shares (%)'!$G$12/100*'Connecting shares (%)'!$R$17+P961*'Connecting shares (%)'!$H$12/100*'Connecting shares (%)'!$R$18,0),0)</f>
        <v>0</v>
      </c>
      <c r="AG961" s="1">
        <f>IF(C961="West", IF(B961="Decentral",(K961*'Connecting shares (%)'!$F$16/100+M961*'Connecting shares (%)'!$G$16/100+O961*'Connecting shares (%)'!$H$16/100)/1000000,0),0)</f>
        <v>1.022641E-2</v>
      </c>
      <c r="AH961" s="1">
        <f>IF(C961="west", IF(B961="Decentral",L961*'Connecting shares (%)'!$R$16*'Connecting shares (%)'!$F$16/100+N961*'Connecting shares (%)'!$G$16/100*'Connecting shares (%)'!$R$17+P961*'Connecting shares (%)'!$H$16/100*'Connecting shares (%)'!$R$18,0),0)</f>
        <v>2.2995000000000002E-2</v>
      </c>
    </row>
    <row r="962" spans="1:34">
      <c r="A962" s="1">
        <v>961</v>
      </c>
      <c r="B962" s="1" t="s">
        <v>21</v>
      </c>
      <c r="C962" s="1" t="s">
        <v>24</v>
      </c>
      <c r="D962" s="1" t="s">
        <v>43</v>
      </c>
      <c r="E962" s="1">
        <v>113525.16</v>
      </c>
      <c r="F962" s="1">
        <v>9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686.70739570350395</v>
      </c>
      <c r="R962" s="1">
        <v>9368</v>
      </c>
      <c r="S962" s="61">
        <f>IF(C962="East", IF(B962="Central",('Connecting shares (%)'!$F$2/100*E962+'Connecting shares (%)'!$G$2/100*G962+'Connecting shares (%)'!$H$2/100*I962)/1000000,0),0)</f>
        <v>0</v>
      </c>
      <c r="T962" s="61">
        <f>IF(C962="East", IF(B962="Central",F962*'Connecting shares (%)'!$R$16*'Connecting shares (%)'!$F$2/100+H962*'Connecting shares (%)'!$G$2/100*'Connecting shares (%)'!$R$17+J962*'Connecting shares (%)'!$H$2/100*'Connecting shares (%)'!$R$18,0),0)</f>
        <v>0</v>
      </c>
      <c r="U962" s="1">
        <f>IF(C962="East", IF(B962="Decentral",('Connecting shares (%)'!$F$6/100*E962+'Connecting shares (%)'!$G$6/100*G962+'Connecting shares (%)'!$H$6/100*I962)/1000000,0),0)</f>
        <v>0.11352516</v>
      </c>
      <c r="V962" s="1">
        <f>IF(C962="East", IF(B962="Decentral",F962*'Connecting shares (%)'!$R$16*'Connecting shares (%)'!$F$6/100+H962*'Connecting shares (%)'!$G$6/100*'Connecting shares (%)'!$R$17+J962*'Connecting shares (%)'!$H$6/100*'Connecting shares (%)'!$R$18,0),0)</f>
        <v>0.206955</v>
      </c>
      <c r="W962" s="1">
        <f>IF(C962="East", IF(B962="Central",('Connecting shares (%)'!$F$4/100*K962+'Connecting shares (%)'!$G$4/100*M962+'Connecting shares (%)'!$H$4/100*O962)/1000000,0),0)</f>
        <v>0</v>
      </c>
      <c r="X962" s="1">
        <f>IF(C962="East", IF(B962="Central",L962*'Connecting shares (%)'!$R$16*'Connecting shares (%)'!$F$4/100+N962*'Connecting shares (%)'!$G$4/100*'Connecting shares (%)'!$R$17+P962*'Connecting shares (%)'!$H$4/100*'Connecting shares (%)'!$R$18,0),0)</f>
        <v>0</v>
      </c>
      <c r="Y962" s="1">
        <f>IF(C962="East", IF(B962="Decentral",('Connecting shares (%)'!$F$4/100*K962+'Connecting shares (%)'!$G$4/100*M962+'Connecting shares (%)'!$H$4/100*O962)/1000000,0),0)</f>
        <v>0</v>
      </c>
      <c r="Z962" s="1">
        <f>IF(C962="East", IF(B962="Decentral",L962*'Connecting shares (%)'!$R$16*'Connecting shares (%)'!$F$8/100+N962*'Connecting shares (%)'!$G$8/100*'Connecting shares (%)'!$R$17+P962*'Connecting shares (%)'!$H$8/100*'Connecting shares (%)'!$R$18,0),0)</f>
        <v>0</v>
      </c>
      <c r="AA962" s="1">
        <f>IF(C962="West", IF(B962="Central",('Connecting shares (%)'!$F$10/100*E962+'Connecting shares (%)'!$G$10/100*G962+'Connecting shares (%)'!$H$10/100*I962)/1000000,0),0)</f>
        <v>0</v>
      </c>
      <c r="AB962" s="1">
        <f>IF(C962="West", IF(B962="Central",F962*'Connecting shares (%)'!$R$16*'Connecting shares (%)'!$F$10/100+H962*'Connecting shares (%)'!$G$10/100*'Connecting shares (%)'!$R$17+J962*'Connecting shares (%)'!$H$10/100*'Connecting shares (%)'!$R$18,0),0)</f>
        <v>0</v>
      </c>
      <c r="AC962" s="1">
        <f>IF(C962="West", IF(B962="Decentral",('Connecting shares (%)'!$F$14/100*E962+'Connecting shares (%)'!$G$14/100*G962+'Connecting shares (%)'!$H$14/100*I962)/1000000,0),0)</f>
        <v>0</v>
      </c>
      <c r="AD962" s="1">
        <f>IF(C962="west", IF(B962="Decentral",F962*'Connecting shares (%)'!$R$16*'Connecting shares (%)'!$F$14/100+H962*'Connecting shares (%)'!$G$14/100*'Connecting shares (%)'!$R$17+J962*'Connecting shares (%)'!$H$14/100*'Connecting shares (%)'!$R$18,0),0)</f>
        <v>0</v>
      </c>
      <c r="AE962" s="1">
        <f>IF(C962="west", IF(B962="Central",('Connecting shares (%)'!$F$12/100*K962+'Connecting shares (%)'!$G$12/100*M962+'Connecting shares (%)'!$H$12/100*O962)/1000000,0),0)</f>
        <v>0</v>
      </c>
      <c r="AF962" s="1">
        <f>IF(C962="west", IF(B962="Central",L962*'Connecting shares (%)'!$R$16*'Connecting shares (%)'!$F$12/100+N962*'Connecting shares (%)'!$G$12/100*'Connecting shares (%)'!$R$17+P962*'Connecting shares (%)'!$H$12/100*'Connecting shares (%)'!$R$18,0),0)</f>
        <v>0</v>
      </c>
      <c r="AG962" s="1">
        <f>IF(C962="West", IF(B962="Decentral",(K962*'Connecting shares (%)'!$F$16/100+M962*'Connecting shares (%)'!$G$16/100+O962*'Connecting shares (%)'!$H$16/100)/1000000,0),0)</f>
        <v>0</v>
      </c>
      <c r="AH962" s="1">
        <f>IF(C962="west", IF(B962="Decentral",L962*'Connecting shares (%)'!$R$16*'Connecting shares (%)'!$F$16/100+N962*'Connecting shares (%)'!$G$16/100*'Connecting shares (%)'!$R$17+P962*'Connecting shares (%)'!$H$16/100*'Connecting shares (%)'!$R$18,0),0)</f>
        <v>0</v>
      </c>
    </row>
    <row r="963" spans="1:34">
      <c r="A963" s="1">
        <v>962</v>
      </c>
      <c r="B963" s="1" t="s">
        <v>22</v>
      </c>
      <c r="C963" s="1" t="s">
        <v>23</v>
      </c>
      <c r="D963" s="1" t="s">
        <v>42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1388.74502916851</v>
      </c>
      <c r="R963" s="1">
        <v>48169.5</v>
      </c>
      <c r="S963" s="61">
        <f>IF(C963="East", IF(B963="Central",('Connecting shares (%)'!$F$2/100*E963+'Connecting shares (%)'!$G$2/100*G963+'Connecting shares (%)'!$H$2/100*I963)/1000000,0),0)</f>
        <v>0</v>
      </c>
      <c r="T963" s="61">
        <f>IF(C963="East", IF(B963="Central",F963*'Connecting shares (%)'!$R$16*'Connecting shares (%)'!$F$2/100+H963*'Connecting shares (%)'!$G$2/100*'Connecting shares (%)'!$R$17+J963*'Connecting shares (%)'!$H$2/100*'Connecting shares (%)'!$R$18,0),0)</f>
        <v>0</v>
      </c>
      <c r="U963" s="1">
        <f>IF(C963="East", IF(B963="Decentral",('Connecting shares (%)'!$F$6/100*E963+'Connecting shares (%)'!$G$6/100*G963+'Connecting shares (%)'!$H$6/100*I963)/1000000,0),0)</f>
        <v>0</v>
      </c>
      <c r="V963" s="1">
        <f>IF(C963="East", IF(B963="Decentral",F963*'Connecting shares (%)'!$R$16*'Connecting shares (%)'!$F$6/100+H963*'Connecting shares (%)'!$G$6/100*'Connecting shares (%)'!$R$17+J963*'Connecting shares (%)'!$H$6/100*'Connecting shares (%)'!$R$18,0),0)</f>
        <v>0</v>
      </c>
      <c r="W963" s="1">
        <f>IF(C963="East", IF(B963="Central",('Connecting shares (%)'!$F$4/100*K963+'Connecting shares (%)'!$G$4/100*M963+'Connecting shares (%)'!$H$4/100*O963)/1000000,0),0)</f>
        <v>0</v>
      </c>
      <c r="X963" s="1">
        <f>IF(C963="East", IF(B963="Central",L963*'Connecting shares (%)'!$R$16*'Connecting shares (%)'!$F$4/100+N963*'Connecting shares (%)'!$G$4/100*'Connecting shares (%)'!$R$17+P963*'Connecting shares (%)'!$H$4/100*'Connecting shares (%)'!$R$18,0),0)</f>
        <v>0</v>
      </c>
      <c r="Y963" s="1">
        <f>IF(C963="East", IF(B963="Decentral",('Connecting shares (%)'!$F$4/100*K963+'Connecting shares (%)'!$G$4/100*M963+'Connecting shares (%)'!$H$4/100*O963)/1000000,0),0)</f>
        <v>0</v>
      </c>
      <c r="Z963" s="1">
        <f>IF(C963="East", IF(B963="Decentral",L963*'Connecting shares (%)'!$R$16*'Connecting shares (%)'!$F$8/100+N963*'Connecting shares (%)'!$G$8/100*'Connecting shares (%)'!$R$17+P963*'Connecting shares (%)'!$H$8/100*'Connecting shares (%)'!$R$18,0),0)</f>
        <v>0</v>
      </c>
      <c r="AA963" s="1">
        <f>IF(C963="West", IF(B963="Central",('Connecting shares (%)'!$F$10/100*E963+'Connecting shares (%)'!$G$10/100*G963+'Connecting shares (%)'!$H$10/100*I963)/1000000,0),0)</f>
        <v>0</v>
      </c>
      <c r="AB963" s="1">
        <f>IF(C963="West", IF(B963="Central",F963*'Connecting shares (%)'!$R$16*'Connecting shares (%)'!$F$10/100+H963*'Connecting shares (%)'!$G$10/100*'Connecting shares (%)'!$R$17+J963*'Connecting shares (%)'!$H$10/100*'Connecting shares (%)'!$R$18,0),0)</f>
        <v>0</v>
      </c>
      <c r="AC963" s="1">
        <f>IF(C963="West", IF(B963="Decentral",('Connecting shares (%)'!$F$14/100*E963+'Connecting shares (%)'!$G$14/100*G963+'Connecting shares (%)'!$H$14/100*I963)/1000000,0),0)</f>
        <v>0</v>
      </c>
      <c r="AD963" s="1">
        <f>IF(C963="west", IF(B963="Decentral",F963*'Connecting shares (%)'!$R$16*'Connecting shares (%)'!$F$14/100+H963*'Connecting shares (%)'!$G$14/100*'Connecting shares (%)'!$R$17+J963*'Connecting shares (%)'!$H$14/100*'Connecting shares (%)'!$R$18,0),0)</f>
        <v>0</v>
      </c>
      <c r="AE963" s="1">
        <f>IF(C963="west", IF(B963="Central",('Connecting shares (%)'!$F$12/100*K963+'Connecting shares (%)'!$G$12/100*M963+'Connecting shares (%)'!$H$12/100*O963)/1000000,0),0)</f>
        <v>0</v>
      </c>
      <c r="AF963" s="1">
        <f>IF(C963="west", IF(B963="Central",L963*'Connecting shares (%)'!$R$16*'Connecting shares (%)'!$F$12/100+N963*'Connecting shares (%)'!$G$12/100*'Connecting shares (%)'!$R$17+P963*'Connecting shares (%)'!$H$12/100*'Connecting shares (%)'!$R$18,0),0)</f>
        <v>0</v>
      </c>
      <c r="AG963" s="1">
        <f>IF(C963="West", IF(B963="Decentral",(K963*'Connecting shares (%)'!$F$16/100+M963*'Connecting shares (%)'!$G$16/100+O963*'Connecting shares (%)'!$H$16/100)/1000000,0),0)</f>
        <v>0</v>
      </c>
      <c r="AH963" s="1">
        <f>IF(C963="west", IF(B963="Decentral",L963*'Connecting shares (%)'!$R$16*'Connecting shares (%)'!$F$16/100+N963*'Connecting shares (%)'!$G$16/100*'Connecting shares (%)'!$R$17+P963*'Connecting shares (%)'!$H$16/100*'Connecting shares (%)'!$R$18,0),0)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LOG</vt:lpstr>
      <vt:lpstr>Intro</vt:lpstr>
      <vt:lpstr>DH data costs</vt:lpstr>
      <vt:lpstr>DH data potentials</vt:lpstr>
      <vt:lpstr>DH distribution eff SE</vt:lpstr>
      <vt:lpstr>DHareas_potentials</vt:lpstr>
      <vt:lpstr>Next_to_DH_pot_costs</vt:lpstr>
      <vt:lpstr>Heat_exchangers</vt:lpstr>
      <vt:lpstr>DH_areas</vt:lpstr>
      <vt:lpstr>Next_to_DH_areas</vt:lpstr>
      <vt:lpstr>Connecting shares (%)</vt:lpstr>
      <vt:lpstr>Next_to_DH_E_C</vt:lpstr>
      <vt:lpstr>Next_to_DH_E_D</vt:lpstr>
      <vt:lpstr>Next_to_DH_W_C</vt:lpstr>
      <vt:lpstr>Next_to_DH_W_D</vt:lpstr>
      <vt:lpstr>Grpahs_Next_to_DH</vt:lpstr>
      <vt:lpstr>DH_areas!DHAreas_1</vt:lpstr>
      <vt:lpstr>Next_to_DH_areas!NextToDHAreas_1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cp:lastPrinted>2001-09-28T20:39:50Z</cp:lastPrinted>
  <dcterms:created xsi:type="dcterms:W3CDTF">2001-09-28T18:48:17Z</dcterms:created>
  <dcterms:modified xsi:type="dcterms:W3CDTF">2021-02-02T14:37:54Z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64505994319915</vt:r8>
  </property>
</Properties>
</file>